
<file path=[Content_Types].xml><?xml version="1.0" encoding="utf-8"?>
<Types xmlns="http://schemas.openxmlformats.org/package/2006/content-types">
  <Override PartName="/xl/theme/themeOverride4.xml" ContentType="application/vnd.openxmlformats-officedocument.themeOverride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ml.chartshapes+xml"/>
  <Override PartName="/xl/drawings/drawing17.xml" ContentType="application/vnd.openxmlformats-officedocument.drawingml.chartshapes+xml"/>
  <Override PartName="/xl/charts/chart109.xml" ContentType="application/vnd.openxmlformats-officedocument.drawingml.chart+xml"/>
  <Override PartName="/xl/drawings/drawing28.xml" ContentType="application/vnd.openxmlformats-officedocument.drawingml.chartshapes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drawings/drawing2.xml" ContentType="application/vnd.openxmlformats-officedocument.drawingml.chartshapes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charts/chart145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34.xml" ContentType="application/vnd.openxmlformats-officedocument.drawingml.char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drawings/drawing20.xml" ContentType="application/vnd.openxmlformats-officedocument.drawing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drawings/drawing31.xml" ContentType="application/vnd.openxmlformats-officedocument.drawing+xml"/>
  <Override PartName="/xl/charts/chart170.xml" ContentType="application/vnd.openxmlformats-officedocument.drawingml.chart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29.xml" ContentType="application/vnd.openxmlformats-officedocument.drawingml.chartshapes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theme/themeOverride1.xml" ContentType="application/vnd.openxmlformats-officedocument.themeOverride+xml"/>
  <Override PartName="/xl/drawings/drawing18.xml" ContentType="application/vnd.openxmlformats-officedocument.drawingml.chartshapes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drawings/drawing36.xml" ContentType="application/vnd.openxmlformats-officedocument.drawing+xml"/>
  <Override PartName="/xl/charts/chart15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drawings/drawing25.xml" ContentType="application/vnd.openxmlformats-officedocument.drawing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drawings/drawing32.xml" ContentType="application/vnd.openxmlformats-officedocument.drawingml.chartshapes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drawings/drawing21.xml" ContentType="application/vnd.openxmlformats-officedocument.drawing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ml.chartshapes+xml"/>
  <Override PartName="/xl/theme/themeOverride2.xml" ContentType="application/vnd.openxmlformats-officedocument.themeOverride+xml"/>
  <Override PartName="/xl/drawings/drawing19.xml" ContentType="application/vnd.openxmlformats-officedocument.drawingml.chartshapes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drawings/drawing37.xml" ContentType="application/vnd.openxmlformats-officedocument.drawingml.chartshapes+xml"/>
  <Override PartName="/xl/charts/chart165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drawings/drawing26.xml" ContentType="application/vnd.openxmlformats-officedocument.drawing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drawings/drawing22.xml" ContentType="application/vnd.openxmlformats-officedocument.drawingml.chartshapes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drawings/drawing33.xml" ContentType="application/vnd.openxmlformats-officedocument.drawingml.chartshapes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drawings/drawing40.xml" ContentType="application/vnd.openxmlformats-officedocument.drawing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theme/themeOverride3.xml" ContentType="application/vnd.openxmlformats-officedocument.themeOverride+xml"/>
  <Override PartName="/xl/charts/chart99.xml" ContentType="application/vnd.openxmlformats-officedocument.drawingml.chart+xml"/>
  <Override PartName="/xl/drawings/drawing38.xml" ContentType="application/vnd.openxmlformats-officedocument.drawingml.chartshapes+xml"/>
  <Override PartName="/xl/charts/chart159.xml" ContentType="application/vnd.openxmlformats-officedocument.drawingml.char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drawings/drawing27.xml" ContentType="application/vnd.openxmlformats-officedocument.drawingml.chartshapes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drawings/drawing16.xml" ContentType="application/vnd.openxmlformats-officedocument.drawing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drawings/drawing34.xml" ContentType="application/vnd.openxmlformats-officedocument.drawingml.chartshapes+xml"/>
  <Override PartName="/xl/charts/chart15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drawings/drawing23.xml" ContentType="application/vnd.openxmlformats-officedocument.drawingml.chartshapes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ml.chartshapes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drawings/drawing30.xml" ContentType="application/vnd.openxmlformats-officedocument.drawing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drawings/drawing6.xml" ContentType="application/vnd.openxmlformats-officedocument.drawing+xml"/>
  <Override PartName="/xl/charts/chart149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38.xml" ContentType="application/vnd.openxmlformats-officedocument.drawingml.chart+xml"/>
  <Override PartName="/xl/charts/chart67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drawings/drawing35.xml" ContentType="application/vnd.openxmlformats-officedocument.drawing+xml"/>
  <Override PartName="/xl/charts/chart163.xml" ContentType="application/vnd.openxmlformats-officedocument.drawingml.chart+xml"/>
  <Override PartName="/xl/drawings/drawing13.xml" ContentType="application/vnd.openxmlformats-officedocument.drawingml.chartshapes+xml"/>
  <Override PartName="/xl/charts/chart56.xml" ContentType="application/vnd.openxmlformats-officedocument.drawingml.chart+xml"/>
  <Override PartName="/xl/drawings/drawing24.xml" ContentType="application/vnd.openxmlformats-officedocument.drawingml.chartshapes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externalLinks/externalLink1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41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charts/chart12.xml" ContentType="application/vnd.openxmlformats-officedocument.drawingml.char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hidePivotFieldList="1" showPivotChartFilter="1" defaultThemeVersion="124226"/>
  <bookViews>
    <workbookView xWindow="10800" yWindow="-15" windowWidth="10845" windowHeight="10080" tabRatio="770" activeTab="15"/>
  </bookViews>
  <sheets>
    <sheet name="atlas" sheetId="1" r:id="rId1"/>
    <sheet name="a figs" sheetId="13" r:id="rId2"/>
    <sheet name="bio" sheetId="7" r:id="rId3"/>
    <sheet name="b figs" sheetId="19" r:id="rId4"/>
    <sheet name="copper" sheetId="2" r:id="rId5"/>
    <sheet name="c figs" sheetId="14" r:id="rId6"/>
    <sheet name="ensembl" sheetId="8" r:id="rId7"/>
    <sheet name="e figs" sheetId="12" r:id="rId8"/>
    <sheet name="mwiki" sheetId="6" r:id="rId9"/>
    <sheet name="m figs" sheetId="18" r:id="rId10"/>
    <sheet name="ocart" sheetId="3" r:id="rId11"/>
    <sheet name="o figs" sheetId="15" r:id="rId12"/>
    <sheet name="phpbb" sheetId="4" r:id="rId13"/>
    <sheet name="p figs" sheetId="16" r:id="rId14"/>
    <sheet name="typo" sheetId="5" r:id="rId15"/>
    <sheet name="t figs" sheetId="17" r:id="rId16"/>
    <sheet name="datasets" sheetId="9" r:id="rId17"/>
  </sheets>
  <externalReferences>
    <externalReference r:id="rId18"/>
  </externalReferences>
  <calcPr calcId="125725"/>
</workbook>
</file>

<file path=xl/calcChain.xml><?xml version="1.0" encoding="utf-8"?>
<calcChain xmlns="http://schemas.openxmlformats.org/spreadsheetml/2006/main">
  <c r="AC3" i="5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2"/>
  <c r="AC3" i="4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2"/>
  <c r="AC16" i="3"/>
  <c r="AC3"/>
  <c r="AC4"/>
  <c r="AC5"/>
  <c r="AC6"/>
  <c r="AC7"/>
  <c r="AC8"/>
  <c r="AC9"/>
  <c r="AC10"/>
  <c r="AC11"/>
  <c r="AC12"/>
  <c r="AC13"/>
  <c r="AC14"/>
  <c r="AC15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2"/>
  <c r="AC3" i="6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2"/>
  <c r="AC3" i="8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2"/>
  <c r="AC3" i="2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2"/>
  <c r="AC3" i="7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2"/>
  <c r="Y2" i="1"/>
  <c r="Y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AD3" l="1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2"/>
  <c r="K100" i="5"/>
  <c r="K136" i="4"/>
  <c r="K167" i="3"/>
  <c r="K325" i="6"/>
  <c r="K120" i="2"/>
  <c r="K49" i="7"/>
  <c r="K87" i="1"/>
  <c r="L532" i="8"/>
  <c r="AL49" i="12"/>
  <c r="X85" i="1" l="1"/>
  <c r="W85"/>
  <c r="M3" i="8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2"/>
  <c r="M3" i="7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2"/>
  <c r="M3" i="6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2"/>
  <c r="M3" i="5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2"/>
  <c r="M3" i="4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2"/>
  <c r="M3" i="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2"/>
  <c r="M3" i="2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2"/>
  <c r="M3" i="1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2"/>
  <c r="AF40" i="5"/>
  <c r="AI50" s="1"/>
  <c r="AF41"/>
  <c r="AF42"/>
  <c r="AI52" s="1"/>
  <c r="AF43"/>
  <c r="AF44"/>
  <c r="AI54" s="1"/>
  <c r="AF45"/>
  <c r="AF46"/>
  <c r="AI56" s="1"/>
  <c r="AF47"/>
  <c r="AF48"/>
  <c r="AI58" s="1"/>
  <c r="AF49"/>
  <c r="AF50"/>
  <c r="AI60" s="1"/>
  <c r="AF51"/>
  <c r="AF52"/>
  <c r="AI62" s="1"/>
  <c r="AF53"/>
  <c r="AF54"/>
  <c r="AI64" s="1"/>
  <c r="AF55"/>
  <c r="AF56"/>
  <c r="AI66" s="1"/>
  <c r="AF57"/>
  <c r="AF58"/>
  <c r="AI68" s="1"/>
  <c r="AF59"/>
  <c r="AF60"/>
  <c r="AI70" s="1"/>
  <c r="AF61"/>
  <c r="AF62"/>
  <c r="AI72" s="1"/>
  <c r="AF63"/>
  <c r="AF64"/>
  <c r="AI74" s="1"/>
  <c r="AF65"/>
  <c r="AF66"/>
  <c r="AI76" s="1"/>
  <c r="AF67"/>
  <c r="AF68"/>
  <c r="AI78" s="1"/>
  <c r="AF69"/>
  <c r="AF70"/>
  <c r="AI80" s="1"/>
  <c r="AF71"/>
  <c r="AF72"/>
  <c r="AI82" s="1"/>
  <c r="AF73"/>
  <c r="AF74"/>
  <c r="AI84" s="1"/>
  <c r="AF75"/>
  <c r="AF76"/>
  <c r="AI86" s="1"/>
  <c r="AF77"/>
  <c r="AF78"/>
  <c r="AI88" s="1"/>
  <c r="AF79"/>
  <c r="AF80"/>
  <c r="AI90" s="1"/>
  <c r="AF81"/>
  <c r="AF82"/>
  <c r="AI92" s="1"/>
  <c r="AF83"/>
  <c r="AF84"/>
  <c r="AI94" s="1"/>
  <c r="AF85"/>
  <c r="AF86"/>
  <c r="AI96" s="1"/>
  <c r="AF87"/>
  <c r="AF88"/>
  <c r="AI98" s="1"/>
  <c r="AF89"/>
  <c r="AF90"/>
  <c r="AH95" s="1"/>
  <c r="AF91"/>
  <c r="AF92"/>
  <c r="AH97" s="1"/>
  <c r="AF93"/>
  <c r="AF94"/>
  <c r="AH98" s="1"/>
  <c r="AF95"/>
  <c r="AF96"/>
  <c r="AF97"/>
  <c r="AF98"/>
  <c r="Y2" i="3"/>
  <c r="Y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C3" i="8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2"/>
  <c r="C3" i="7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2"/>
  <c r="C3" i="6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2"/>
  <c r="C3" i="5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2"/>
  <c r="C3" i="4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2"/>
  <c r="C3" i="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2"/>
  <c r="C3" i="2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2"/>
  <c r="C3" i="1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2"/>
  <c r="I3" i="4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3" i="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L3" i="6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L3" i="7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3" i="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2"/>
  <c r="L2" i="7"/>
  <c r="L2" i="6"/>
  <c r="L2" i="5"/>
  <c r="L2" i="4"/>
  <c r="I2" i="8"/>
  <c r="I2" i="7"/>
  <c r="I2" i="6"/>
  <c r="I2" i="5"/>
  <c r="I2" i="4"/>
  <c r="L3" i="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L2"/>
  <c r="I2"/>
  <c r="L3" i="2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L2"/>
  <c r="I2"/>
  <c r="L3" i="1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2"/>
  <c r="I85"/>
  <c r="I2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L9" i="9"/>
  <c r="I9"/>
  <c r="Y40" i="5"/>
  <c r="AA40"/>
  <c r="AB40"/>
  <c r="Y41"/>
  <c r="AA41"/>
  <c r="Z41" s="1"/>
  <c r="AB41"/>
  <c r="AD41"/>
  <c r="Y42"/>
  <c r="AA42"/>
  <c r="AB42"/>
  <c r="Y43"/>
  <c r="AA43"/>
  <c r="Z43" s="1"/>
  <c r="AB43"/>
  <c r="AD43"/>
  <c r="Y44"/>
  <c r="AA44"/>
  <c r="AB44"/>
  <c r="Y45"/>
  <c r="AA45"/>
  <c r="AB45"/>
  <c r="Y46"/>
  <c r="AA46"/>
  <c r="AB46"/>
  <c r="Y47"/>
  <c r="AA47"/>
  <c r="Z47" s="1"/>
  <c r="AB47"/>
  <c r="AD47"/>
  <c r="Y48"/>
  <c r="AA48"/>
  <c r="AB48"/>
  <c r="Y49"/>
  <c r="AA49"/>
  <c r="AB49"/>
  <c r="Y50"/>
  <c r="AA50"/>
  <c r="AB50"/>
  <c r="Y51"/>
  <c r="AA51"/>
  <c r="Z51" s="1"/>
  <c r="AB51"/>
  <c r="AD51"/>
  <c r="Y52"/>
  <c r="AA52"/>
  <c r="AB52"/>
  <c r="Y53"/>
  <c r="AA53"/>
  <c r="AB53"/>
  <c r="Y54"/>
  <c r="AA54"/>
  <c r="AB54"/>
  <c r="Y55"/>
  <c r="AA55"/>
  <c r="Z55" s="1"/>
  <c r="AB55"/>
  <c r="Y56"/>
  <c r="AA56"/>
  <c r="AB56"/>
  <c r="Y57"/>
  <c r="AA57"/>
  <c r="AB57"/>
  <c r="Y58"/>
  <c r="AA58"/>
  <c r="AB58"/>
  <c r="Y59"/>
  <c r="AA59"/>
  <c r="Z59" s="1"/>
  <c r="AB59"/>
  <c r="AD59"/>
  <c r="Y60"/>
  <c r="AA60"/>
  <c r="AB60"/>
  <c r="Y61"/>
  <c r="AA61"/>
  <c r="AB61"/>
  <c r="Y62"/>
  <c r="AA62"/>
  <c r="AB62"/>
  <c r="Y63"/>
  <c r="AA63"/>
  <c r="Z63" s="1"/>
  <c r="AB63"/>
  <c r="Y64"/>
  <c r="AA64"/>
  <c r="AB64"/>
  <c r="Y65"/>
  <c r="AA65"/>
  <c r="AB65"/>
  <c r="Y66"/>
  <c r="AA66"/>
  <c r="AB66"/>
  <c r="Y67"/>
  <c r="AA67"/>
  <c r="Z67" s="1"/>
  <c r="AB67"/>
  <c r="AD67"/>
  <c r="Y68"/>
  <c r="AA68"/>
  <c r="AB68"/>
  <c r="Y69"/>
  <c r="AA69"/>
  <c r="AE69" s="1"/>
  <c r="AB69"/>
  <c r="Y70"/>
  <c r="AA70"/>
  <c r="AB70"/>
  <c r="Y71"/>
  <c r="AA71"/>
  <c r="Z71" s="1"/>
  <c r="AB71"/>
  <c r="AD71"/>
  <c r="Y72"/>
  <c r="AA72"/>
  <c r="AB72"/>
  <c r="Y73"/>
  <c r="AA73"/>
  <c r="AB73"/>
  <c r="Y74"/>
  <c r="AA74"/>
  <c r="AB74"/>
  <c r="Y75"/>
  <c r="AA75"/>
  <c r="Z75" s="1"/>
  <c r="AB75"/>
  <c r="AD75"/>
  <c r="Y76"/>
  <c r="AA76"/>
  <c r="AB76"/>
  <c r="Y77"/>
  <c r="AA77"/>
  <c r="AB77"/>
  <c r="Y78"/>
  <c r="AA78"/>
  <c r="AB78"/>
  <c r="Y79"/>
  <c r="AA79"/>
  <c r="Z79" s="1"/>
  <c r="AB79"/>
  <c r="AD79"/>
  <c r="Y80"/>
  <c r="AA80"/>
  <c r="AB80"/>
  <c r="Y81"/>
  <c r="AA81"/>
  <c r="AB81"/>
  <c r="Y82"/>
  <c r="AA82"/>
  <c r="Z82" s="1"/>
  <c r="AB82"/>
  <c r="Y83"/>
  <c r="AA83"/>
  <c r="Z83" s="1"/>
  <c r="AB83"/>
  <c r="AD83"/>
  <c r="Y84"/>
  <c r="AA84"/>
  <c r="AB84"/>
  <c r="Y85"/>
  <c r="AA85"/>
  <c r="AB85"/>
  <c r="Y86"/>
  <c r="AA86"/>
  <c r="Z86" s="1"/>
  <c r="AB86"/>
  <c r="AD86"/>
  <c r="Y87"/>
  <c r="AA87"/>
  <c r="Z87" s="1"/>
  <c r="AB87"/>
  <c r="AD87"/>
  <c r="Y88"/>
  <c r="AA88"/>
  <c r="AB88"/>
  <c r="Y89"/>
  <c r="AA89"/>
  <c r="AB89"/>
  <c r="Y90"/>
  <c r="AA90"/>
  <c r="Z90" s="1"/>
  <c r="AB90"/>
  <c r="Y91"/>
  <c r="AA91"/>
  <c r="Z91" s="1"/>
  <c r="AB91"/>
  <c r="AD91"/>
  <c r="Y92"/>
  <c r="AA92"/>
  <c r="AB92"/>
  <c r="Y93"/>
  <c r="AA93"/>
  <c r="AB93"/>
  <c r="Y94"/>
  <c r="AA94"/>
  <c r="Z94" s="1"/>
  <c r="AB94"/>
  <c r="AD94"/>
  <c r="Y95"/>
  <c r="AA95"/>
  <c r="Z95" s="1"/>
  <c r="AB95"/>
  <c r="Y96"/>
  <c r="AA96"/>
  <c r="AB96"/>
  <c r="Y97"/>
  <c r="AA97"/>
  <c r="AB97"/>
  <c r="Y98"/>
  <c r="AA98"/>
  <c r="Z98" s="1"/>
  <c r="AB98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L2" i="9"/>
  <c r="L3"/>
  <c r="K5"/>
  <c r="K2"/>
  <c r="K6"/>
  <c r="K9"/>
  <c r="K8"/>
  <c r="K7"/>
  <c r="K4"/>
  <c r="K3"/>
  <c r="M3" s="1"/>
  <c r="I2"/>
  <c r="I3"/>
  <c r="H5"/>
  <c r="H2"/>
  <c r="H6"/>
  <c r="H9"/>
  <c r="H8"/>
  <c r="H7"/>
  <c r="H4"/>
  <c r="H3"/>
  <c r="B2"/>
  <c r="B3"/>
  <c r="L5"/>
  <c r="L6"/>
  <c r="L8"/>
  <c r="L7"/>
  <c r="L4"/>
  <c r="I5"/>
  <c r="I6"/>
  <c r="I8"/>
  <c r="I7"/>
  <c r="I4"/>
  <c r="AF529" i="8"/>
  <c r="AF528"/>
  <c r="AF527"/>
  <c r="AF526"/>
  <c r="AF525"/>
  <c r="AF524"/>
  <c r="AF523"/>
  <c r="AF522"/>
  <c r="AF521"/>
  <c r="AF520"/>
  <c r="AF519"/>
  <c r="AF518"/>
  <c r="AF517"/>
  <c r="AF516"/>
  <c r="AF515"/>
  <c r="AF514"/>
  <c r="AF513"/>
  <c r="AF512"/>
  <c r="AF511"/>
  <c r="AF510"/>
  <c r="AF509"/>
  <c r="AF508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4"/>
  <c r="AF483"/>
  <c r="AF482"/>
  <c r="AF481"/>
  <c r="AF480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63"/>
  <c r="AF462"/>
  <c r="AF461"/>
  <c r="AF460"/>
  <c r="AF459"/>
  <c r="AF458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7"/>
  <c r="AF346"/>
  <c r="AF345"/>
  <c r="AF344"/>
  <c r="AF343"/>
  <c r="AF342"/>
  <c r="AF341"/>
  <c r="AF340"/>
  <c r="AF339"/>
  <c r="AF338"/>
  <c r="AF337"/>
  <c r="AF336"/>
  <c r="AF335"/>
  <c r="AF334"/>
  <c r="AF333"/>
  <c r="AF332"/>
  <c r="AF331"/>
  <c r="AF330"/>
  <c r="AF329"/>
  <c r="AF328"/>
  <c r="AF327"/>
  <c r="AF326"/>
  <c r="AF325"/>
  <c r="AF324"/>
  <c r="AF323"/>
  <c r="AF322"/>
  <c r="AF321"/>
  <c r="AF320"/>
  <c r="AF319"/>
  <c r="AF318"/>
  <c r="AF317"/>
  <c r="AF316"/>
  <c r="AF315"/>
  <c r="AF314"/>
  <c r="AF313"/>
  <c r="AF312"/>
  <c r="AF311"/>
  <c r="AF310"/>
  <c r="AF309"/>
  <c r="AF308"/>
  <c r="AF307"/>
  <c r="AF306"/>
  <c r="AF305"/>
  <c r="AF304"/>
  <c r="AF303"/>
  <c r="AF302"/>
  <c r="AF301"/>
  <c r="AF300"/>
  <c r="AH305" s="1"/>
  <c r="AF299"/>
  <c r="AF298"/>
  <c r="AF297"/>
  <c r="AF296"/>
  <c r="AI306" s="1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H221" s="1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H205" s="1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H97" s="1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F4"/>
  <c r="AF3"/>
  <c r="AY2"/>
  <c r="AX2"/>
  <c r="AW2"/>
  <c r="AV2"/>
  <c r="AS2"/>
  <c r="AR2"/>
  <c r="AQ2"/>
  <c r="AP2"/>
  <c r="AU2" s="1"/>
  <c r="AO2"/>
  <c r="AT2" s="1"/>
  <c r="AN2"/>
  <c r="AM2"/>
  <c r="AL2"/>
  <c r="AK2"/>
  <c r="AJ2"/>
  <c r="AF2"/>
  <c r="AI3" s="1"/>
  <c r="AF47" i="7"/>
  <c r="AF46"/>
  <c r="AF45"/>
  <c r="AF44"/>
  <c r="AF43"/>
  <c r="AF42"/>
  <c r="AH47" s="1"/>
  <c r="AF41"/>
  <c r="AF40"/>
  <c r="AF39"/>
  <c r="AF38"/>
  <c r="AH43" s="1"/>
  <c r="AF37"/>
  <c r="AF36"/>
  <c r="AF35"/>
  <c r="AF34"/>
  <c r="AH39" s="1"/>
  <c r="AF33"/>
  <c r="AF32"/>
  <c r="AF31"/>
  <c r="AH36" s="1"/>
  <c r="AF30"/>
  <c r="AH35" s="1"/>
  <c r="AF29"/>
  <c r="AF28"/>
  <c r="AF27"/>
  <c r="AH32" s="1"/>
  <c r="AF26"/>
  <c r="AH31" s="1"/>
  <c r="AF25"/>
  <c r="AF24"/>
  <c r="AF23"/>
  <c r="AH28" s="1"/>
  <c r="AF22"/>
  <c r="AH27" s="1"/>
  <c r="AF21"/>
  <c r="AF20"/>
  <c r="AF19"/>
  <c r="AH24" s="1"/>
  <c r="AF18"/>
  <c r="AH23" s="1"/>
  <c r="AF17"/>
  <c r="AF16"/>
  <c r="AF15"/>
  <c r="AH20" s="1"/>
  <c r="AF14"/>
  <c r="AH19" s="1"/>
  <c r="AF13"/>
  <c r="AF12"/>
  <c r="AF11"/>
  <c r="AH16" s="1"/>
  <c r="AF10"/>
  <c r="AH15" s="1"/>
  <c r="AF9"/>
  <c r="AF8"/>
  <c r="AF7"/>
  <c r="AH12" s="1"/>
  <c r="AF6"/>
  <c r="AH11" s="1"/>
  <c r="AF5"/>
  <c r="AF4"/>
  <c r="AF3"/>
  <c r="AH8" s="1"/>
  <c r="AY2"/>
  <c r="AX2"/>
  <c r="AW2"/>
  <c r="AV2"/>
  <c r="AS2"/>
  <c r="AR2"/>
  <c r="AQ2"/>
  <c r="AP2"/>
  <c r="AU2" s="1"/>
  <c r="AO2"/>
  <c r="AN2"/>
  <c r="AM2"/>
  <c r="AL2"/>
  <c r="AK2"/>
  <c r="AJ2"/>
  <c r="AF2"/>
  <c r="AF323" i="6"/>
  <c r="AF322"/>
  <c r="AF321"/>
  <c r="AF320"/>
  <c r="AF319"/>
  <c r="AF318"/>
  <c r="AF317"/>
  <c r="AH321" s="1"/>
  <c r="AF316"/>
  <c r="AF315"/>
  <c r="AH320" s="1"/>
  <c r="AF314"/>
  <c r="AF313"/>
  <c r="AI322" s="1"/>
  <c r="AF312"/>
  <c r="AF311"/>
  <c r="AH316" s="1"/>
  <c r="AF310"/>
  <c r="AF309"/>
  <c r="AI318" s="1"/>
  <c r="AF308"/>
  <c r="AF307"/>
  <c r="AH312" s="1"/>
  <c r="AF306"/>
  <c r="AF305"/>
  <c r="AI314" s="1"/>
  <c r="AF304"/>
  <c r="AF303"/>
  <c r="AH308" s="1"/>
  <c r="AF302"/>
  <c r="AF301"/>
  <c r="AF300"/>
  <c r="AF299"/>
  <c r="AF298"/>
  <c r="AF297"/>
  <c r="AF296"/>
  <c r="AF295"/>
  <c r="AI305" s="1"/>
  <c r="AF294"/>
  <c r="AF293"/>
  <c r="AF292"/>
  <c r="AF291"/>
  <c r="AI301" s="1"/>
  <c r="AF290"/>
  <c r="AF289"/>
  <c r="AH294" s="1"/>
  <c r="AF288"/>
  <c r="AF287"/>
  <c r="AI297" s="1"/>
  <c r="AF286"/>
  <c r="AH285"/>
  <c r="AF285"/>
  <c r="AF284"/>
  <c r="AF283"/>
  <c r="AF282"/>
  <c r="AF281"/>
  <c r="AF280"/>
  <c r="AF279"/>
  <c r="AF278"/>
  <c r="AH283" s="1"/>
  <c r="AF277"/>
  <c r="AH282" s="1"/>
  <c r="AF276"/>
  <c r="AF275"/>
  <c r="AI285" s="1"/>
  <c r="AF274"/>
  <c r="AI284" s="1"/>
  <c r="AF273"/>
  <c r="AH278" s="1"/>
  <c r="AF272"/>
  <c r="AF271"/>
  <c r="AI281" s="1"/>
  <c r="AF270"/>
  <c r="AI280" s="1"/>
  <c r="AF269"/>
  <c r="AH274" s="1"/>
  <c r="AF268"/>
  <c r="AI278" s="1"/>
  <c r="AF267"/>
  <c r="AF266"/>
  <c r="AI276" s="1"/>
  <c r="AF265"/>
  <c r="AH270" s="1"/>
  <c r="AF264"/>
  <c r="AF263"/>
  <c r="AF262"/>
  <c r="AH267" s="1"/>
  <c r="AF261"/>
  <c r="AH266" s="1"/>
  <c r="AF260"/>
  <c r="AF259"/>
  <c r="AF258"/>
  <c r="AH263" s="1"/>
  <c r="AF257"/>
  <c r="AH262" s="1"/>
  <c r="AF256"/>
  <c r="AF255"/>
  <c r="AF254"/>
  <c r="AH259" s="1"/>
  <c r="AF253"/>
  <c r="AH258" s="1"/>
  <c r="AF252"/>
  <c r="AF251"/>
  <c r="AF250"/>
  <c r="AH255" s="1"/>
  <c r="AF249"/>
  <c r="AH254" s="1"/>
  <c r="AF248"/>
  <c r="AF247"/>
  <c r="AF246"/>
  <c r="AH251" s="1"/>
  <c r="AF245"/>
  <c r="AH250" s="1"/>
  <c r="AF244"/>
  <c r="AF243"/>
  <c r="AF242"/>
  <c r="AH247" s="1"/>
  <c r="AF241"/>
  <c r="AH246" s="1"/>
  <c r="AF240"/>
  <c r="AF239"/>
  <c r="AF238"/>
  <c r="AF237"/>
  <c r="AF236"/>
  <c r="AF235"/>
  <c r="AF234"/>
  <c r="AF233"/>
  <c r="AI243" s="1"/>
  <c r="AF232"/>
  <c r="AF231"/>
  <c r="AH236" s="1"/>
  <c r="AF230"/>
  <c r="AF229"/>
  <c r="AI239" s="1"/>
  <c r="AH228"/>
  <c r="AF228"/>
  <c r="AF227"/>
  <c r="AF226"/>
  <c r="AF225"/>
  <c r="AF224"/>
  <c r="AF223"/>
  <c r="AF222"/>
  <c r="AF221"/>
  <c r="AH226" s="1"/>
  <c r="AF220"/>
  <c r="AH225" s="1"/>
  <c r="AF219"/>
  <c r="AF218"/>
  <c r="AI228" s="1"/>
  <c r="AF217"/>
  <c r="AF216"/>
  <c r="AH221" s="1"/>
  <c r="AF215"/>
  <c r="AF214"/>
  <c r="AI224" s="1"/>
  <c r="AF213"/>
  <c r="AF212"/>
  <c r="AH217" s="1"/>
  <c r="AF211"/>
  <c r="AF210"/>
  <c r="AF209"/>
  <c r="AF208"/>
  <c r="AF207"/>
  <c r="AF206"/>
  <c r="AI216" s="1"/>
  <c r="AF205"/>
  <c r="AF204"/>
  <c r="AH209" s="1"/>
  <c r="AF203"/>
  <c r="AF202"/>
  <c r="AI212" s="1"/>
  <c r="AF201"/>
  <c r="AF200"/>
  <c r="AI210" s="1"/>
  <c r="AF199"/>
  <c r="AF198"/>
  <c r="AI208" s="1"/>
  <c r="AF197"/>
  <c r="AF196"/>
  <c r="AH201" s="1"/>
  <c r="AF195"/>
  <c r="AF194"/>
  <c r="AI203" s="1"/>
  <c r="AF193"/>
  <c r="AF192"/>
  <c r="AH197" s="1"/>
  <c r="AF191"/>
  <c r="AF190"/>
  <c r="AI199" s="1"/>
  <c r="AF189"/>
  <c r="AF188"/>
  <c r="AH193" s="1"/>
  <c r="AF187"/>
  <c r="AF186"/>
  <c r="AI195" s="1"/>
  <c r="AF185"/>
  <c r="AF184"/>
  <c r="AH189" s="1"/>
  <c r="AF183"/>
  <c r="AF182"/>
  <c r="AF181"/>
  <c r="AF180"/>
  <c r="AH185" s="1"/>
  <c r="AF179"/>
  <c r="AH184" s="1"/>
  <c r="AF178"/>
  <c r="AF177"/>
  <c r="AF176"/>
  <c r="AF175"/>
  <c r="AI185" s="1"/>
  <c r="AF174"/>
  <c r="AF173"/>
  <c r="AF172"/>
  <c r="AF171"/>
  <c r="AI181" s="1"/>
  <c r="AF170"/>
  <c r="AF169"/>
  <c r="AF168"/>
  <c r="AI178" s="1"/>
  <c r="AF167"/>
  <c r="AI177" s="1"/>
  <c r="AF166"/>
  <c r="AH171" s="1"/>
  <c r="AF165"/>
  <c r="AF164"/>
  <c r="AF163"/>
  <c r="AF162"/>
  <c r="AH167" s="1"/>
  <c r="AF161"/>
  <c r="AF160"/>
  <c r="AF159"/>
  <c r="AH164" s="1"/>
  <c r="AF158"/>
  <c r="AF157"/>
  <c r="AH162" s="1"/>
  <c r="AF156"/>
  <c r="AI166" s="1"/>
  <c r="AF155"/>
  <c r="AH160" s="1"/>
  <c r="AF154"/>
  <c r="AH159" s="1"/>
  <c r="AF153"/>
  <c r="AF152"/>
  <c r="AI162" s="1"/>
  <c r="AF151"/>
  <c r="AI161" s="1"/>
  <c r="AF150"/>
  <c r="AH155" s="1"/>
  <c r="AF149"/>
  <c r="AF148"/>
  <c r="AF147"/>
  <c r="AF146"/>
  <c r="AH151" s="1"/>
  <c r="AF145"/>
  <c r="AF144"/>
  <c r="AF143"/>
  <c r="AH148" s="1"/>
  <c r="AF142"/>
  <c r="AF141"/>
  <c r="AH146" s="1"/>
  <c r="AF140"/>
  <c r="AI150" s="1"/>
  <c r="AF139"/>
  <c r="AH144" s="1"/>
  <c r="AF138"/>
  <c r="AH142" s="1"/>
  <c r="AF137"/>
  <c r="AF136"/>
  <c r="AI146" s="1"/>
  <c r="AF135"/>
  <c r="AI145" s="1"/>
  <c r="AF134"/>
  <c r="AI144" s="1"/>
  <c r="AF133"/>
  <c r="AF132"/>
  <c r="AI142" s="1"/>
  <c r="AF131"/>
  <c r="AH136" s="1"/>
  <c r="AF130"/>
  <c r="AI140" s="1"/>
  <c r="AF129"/>
  <c r="AF128"/>
  <c r="AH133" s="1"/>
  <c r="AF127"/>
  <c r="AH132" s="1"/>
  <c r="AF126"/>
  <c r="AI135" s="1"/>
  <c r="AF125"/>
  <c r="AF124"/>
  <c r="AH129" s="1"/>
  <c r="AF123"/>
  <c r="AH128" s="1"/>
  <c r="AF122"/>
  <c r="AF121"/>
  <c r="AF120"/>
  <c r="AH125" s="1"/>
  <c r="AF119"/>
  <c r="AH124" s="1"/>
  <c r="AF118"/>
  <c r="AI127" s="1"/>
  <c r="AF117"/>
  <c r="AF116"/>
  <c r="AH121" s="1"/>
  <c r="AF115"/>
  <c r="AF114"/>
  <c r="AF113"/>
  <c r="AF112"/>
  <c r="AF111"/>
  <c r="AF110"/>
  <c r="AF109"/>
  <c r="AF108"/>
  <c r="AI118" s="1"/>
  <c r="AF107"/>
  <c r="AI117" s="1"/>
  <c r="AH106"/>
  <c r="AF106"/>
  <c r="AF105"/>
  <c r="AF104"/>
  <c r="AF103"/>
  <c r="AF102"/>
  <c r="AF101"/>
  <c r="AF100"/>
  <c r="AF99"/>
  <c r="AH104" s="1"/>
  <c r="AF98"/>
  <c r="AH103" s="1"/>
  <c r="AF97"/>
  <c r="AF96"/>
  <c r="AI106" s="1"/>
  <c r="AF95"/>
  <c r="AI105" s="1"/>
  <c r="AF94"/>
  <c r="AH99" s="1"/>
  <c r="AF93"/>
  <c r="AF92"/>
  <c r="AI102" s="1"/>
  <c r="AF91"/>
  <c r="AI101" s="1"/>
  <c r="AF90"/>
  <c r="AH95" s="1"/>
  <c r="AF89"/>
  <c r="AF88"/>
  <c r="AF87"/>
  <c r="AF86"/>
  <c r="AF85"/>
  <c r="AH90" s="1"/>
  <c r="AF84"/>
  <c r="AI94" s="1"/>
  <c r="AF83"/>
  <c r="AH88" s="1"/>
  <c r="AF82"/>
  <c r="AH87" s="1"/>
  <c r="AF81"/>
  <c r="AF80"/>
  <c r="AI90" s="1"/>
  <c r="AF79"/>
  <c r="AI89" s="1"/>
  <c r="AF78"/>
  <c r="AH83" s="1"/>
  <c r="AF77"/>
  <c r="AH82" s="1"/>
  <c r="AF76"/>
  <c r="AI86" s="1"/>
  <c r="AF75"/>
  <c r="AF74"/>
  <c r="AH79" s="1"/>
  <c r="AF73"/>
  <c r="AI83" s="1"/>
  <c r="AF72"/>
  <c r="AI82" s="1"/>
  <c r="AF71"/>
  <c r="AF70"/>
  <c r="AH75" s="1"/>
  <c r="AF69"/>
  <c r="AH74" s="1"/>
  <c r="AF68"/>
  <c r="AI77" s="1"/>
  <c r="AF67"/>
  <c r="AF66"/>
  <c r="AH71" s="1"/>
  <c r="AF65"/>
  <c r="AH70" s="1"/>
  <c r="AF64"/>
  <c r="AF63"/>
  <c r="AF62"/>
  <c r="AH67" s="1"/>
  <c r="AF61"/>
  <c r="AH66" s="1"/>
  <c r="AF60"/>
  <c r="AI69" s="1"/>
  <c r="AF59"/>
  <c r="AF58"/>
  <c r="AH63" s="1"/>
  <c r="AF57"/>
  <c r="AH62" s="1"/>
  <c r="AF56"/>
  <c r="AF55"/>
  <c r="AF54"/>
  <c r="AH59" s="1"/>
  <c r="AF53"/>
  <c r="AH58" s="1"/>
  <c r="AF52"/>
  <c r="AI61" s="1"/>
  <c r="AF51"/>
  <c r="AF50"/>
  <c r="AH55" s="1"/>
  <c r="AF49"/>
  <c r="AH54" s="1"/>
  <c r="AF48"/>
  <c r="AF47"/>
  <c r="AF46"/>
  <c r="AH51" s="1"/>
  <c r="AF45"/>
  <c r="AH50" s="1"/>
  <c r="AF44"/>
  <c r="AI53" s="1"/>
  <c r="AF43"/>
  <c r="AF42"/>
  <c r="AH47" s="1"/>
  <c r="AF41"/>
  <c r="AH46" s="1"/>
  <c r="AF40"/>
  <c r="AF39"/>
  <c r="AF38"/>
  <c r="AH43" s="1"/>
  <c r="AF37"/>
  <c r="AH42" s="1"/>
  <c r="AF36"/>
  <c r="AI45" s="1"/>
  <c r="AF35"/>
  <c r="AF34"/>
  <c r="AH39" s="1"/>
  <c r="AF33"/>
  <c r="AH38" s="1"/>
  <c r="AF32"/>
  <c r="AF31"/>
  <c r="AF30"/>
  <c r="AH35" s="1"/>
  <c r="AF29"/>
  <c r="AH34" s="1"/>
  <c r="AF28"/>
  <c r="AI37" s="1"/>
  <c r="AF27"/>
  <c r="AF26"/>
  <c r="AH31" s="1"/>
  <c r="AF25"/>
  <c r="AH30" s="1"/>
  <c r="AF24"/>
  <c r="AF23"/>
  <c r="AF22"/>
  <c r="AH27" s="1"/>
  <c r="AF21"/>
  <c r="AH26" s="1"/>
  <c r="AF20"/>
  <c r="AI29" s="1"/>
  <c r="AF19"/>
  <c r="AF18"/>
  <c r="AH23" s="1"/>
  <c r="AF17"/>
  <c r="AH22" s="1"/>
  <c r="AF16"/>
  <c r="AF15"/>
  <c r="AF14"/>
  <c r="AH19" s="1"/>
  <c r="AF13"/>
  <c r="AH18" s="1"/>
  <c r="AF12"/>
  <c r="AI21" s="1"/>
  <c r="AF11"/>
  <c r="AF10"/>
  <c r="AH15" s="1"/>
  <c r="AF9"/>
  <c r="AH14" s="1"/>
  <c r="AF8"/>
  <c r="AF7"/>
  <c r="AF6"/>
  <c r="AH11" s="1"/>
  <c r="AF5"/>
  <c r="AH10" s="1"/>
  <c r="AF4"/>
  <c r="AI13" s="1"/>
  <c r="AF3"/>
  <c r="AY2"/>
  <c r="AX2"/>
  <c r="AW2"/>
  <c r="AV2"/>
  <c r="AS2"/>
  <c r="AR2"/>
  <c r="AQ2"/>
  <c r="AP2"/>
  <c r="AO2"/>
  <c r="AT2" s="1"/>
  <c r="AN2"/>
  <c r="AM2"/>
  <c r="AL2"/>
  <c r="AK2"/>
  <c r="AJ2"/>
  <c r="AF2"/>
  <c r="AG113" s="1"/>
  <c r="AF39" i="5"/>
  <c r="AI49" s="1"/>
  <c r="AF38"/>
  <c r="AI48" s="1"/>
  <c r="AF37"/>
  <c r="AI47" s="1"/>
  <c r="AF36"/>
  <c r="AI46" s="1"/>
  <c r="AF35"/>
  <c r="AI45" s="1"/>
  <c r="AF34"/>
  <c r="AH39" s="1"/>
  <c r="AF33"/>
  <c r="AI43" s="1"/>
  <c r="AF32"/>
  <c r="AI42" s="1"/>
  <c r="AF31"/>
  <c r="AI41" s="1"/>
  <c r="AF30"/>
  <c r="AH35" s="1"/>
  <c r="AF29"/>
  <c r="AF28"/>
  <c r="AF27"/>
  <c r="AF26"/>
  <c r="AH31" s="1"/>
  <c r="AF25"/>
  <c r="AF24"/>
  <c r="AF23"/>
  <c r="AF22"/>
  <c r="AH27" s="1"/>
  <c r="AF21"/>
  <c r="AF20"/>
  <c r="AF19"/>
  <c r="AF18"/>
  <c r="AH23" s="1"/>
  <c r="AF17"/>
  <c r="AF16"/>
  <c r="AF15"/>
  <c r="AF14"/>
  <c r="AH19" s="1"/>
  <c r="AF13"/>
  <c r="AF12"/>
  <c r="AF11"/>
  <c r="AF10"/>
  <c r="AH15" s="1"/>
  <c r="AF9"/>
  <c r="AF8"/>
  <c r="AF7"/>
  <c r="AF6"/>
  <c r="AH11" s="1"/>
  <c r="AF5"/>
  <c r="AF4"/>
  <c r="AF3"/>
  <c r="AY2"/>
  <c r="AX2"/>
  <c r="AW2"/>
  <c r="AV2"/>
  <c r="AS2"/>
  <c r="AR2"/>
  <c r="AQ2"/>
  <c r="AP2"/>
  <c r="AU2" s="1"/>
  <c r="AO2"/>
  <c r="AN2"/>
  <c r="AM2"/>
  <c r="AL2"/>
  <c r="AK2"/>
  <c r="AJ2"/>
  <c r="AF2"/>
  <c r="AG40" s="1"/>
  <c r="AF134" i="4"/>
  <c r="AF133"/>
  <c r="AF132"/>
  <c r="AF131"/>
  <c r="AF130"/>
  <c r="AF129"/>
  <c r="AH134" s="1"/>
  <c r="AF128"/>
  <c r="AF127"/>
  <c r="AF126"/>
  <c r="AF125"/>
  <c r="AH130" s="1"/>
  <c r="AF124"/>
  <c r="AF123"/>
  <c r="AF122"/>
  <c r="AI132" s="1"/>
  <c r="AF121"/>
  <c r="AH126" s="1"/>
  <c r="AF120"/>
  <c r="AI129" s="1"/>
  <c r="AF119"/>
  <c r="AF118"/>
  <c r="AI128" s="1"/>
  <c r="AF117"/>
  <c r="AH122" s="1"/>
  <c r="AF116"/>
  <c r="AF115"/>
  <c r="AF114"/>
  <c r="AI124" s="1"/>
  <c r="AF113"/>
  <c r="AH118" s="1"/>
  <c r="AF112"/>
  <c r="AI121" s="1"/>
  <c r="AF111"/>
  <c r="AF110"/>
  <c r="AI120" s="1"/>
  <c r="AF109"/>
  <c r="AF108"/>
  <c r="AF107"/>
  <c r="AF106"/>
  <c r="AI116" s="1"/>
  <c r="AF105"/>
  <c r="AI115" s="1"/>
  <c r="AF104"/>
  <c r="AF103"/>
  <c r="AF102"/>
  <c r="AI112" s="1"/>
  <c r="AF101"/>
  <c r="AI111" s="1"/>
  <c r="AF100"/>
  <c r="AF99"/>
  <c r="AF98"/>
  <c r="AI108" s="1"/>
  <c r="AF97"/>
  <c r="AI107" s="1"/>
  <c r="AH96"/>
  <c r="AF96"/>
  <c r="AF95"/>
  <c r="AF94"/>
  <c r="AF93"/>
  <c r="AF92"/>
  <c r="AF91"/>
  <c r="AF90"/>
  <c r="AF89"/>
  <c r="AH94" s="1"/>
  <c r="AF88"/>
  <c r="AH93" s="1"/>
  <c r="AF87"/>
  <c r="AF86"/>
  <c r="AI96" s="1"/>
  <c r="AF85"/>
  <c r="AI95" s="1"/>
  <c r="AF84"/>
  <c r="AH89" s="1"/>
  <c r="AF83"/>
  <c r="AF82"/>
  <c r="AI92" s="1"/>
  <c r="AF81"/>
  <c r="AI91" s="1"/>
  <c r="AF80"/>
  <c r="AH85" s="1"/>
  <c r="AF79"/>
  <c r="AI89" s="1"/>
  <c r="AF78"/>
  <c r="AF77"/>
  <c r="AI87" s="1"/>
  <c r="AF76"/>
  <c r="AH81" s="1"/>
  <c r="AF75"/>
  <c r="AF74"/>
  <c r="AF73"/>
  <c r="AH78" s="1"/>
  <c r="AF72"/>
  <c r="AH77" s="1"/>
  <c r="AF71"/>
  <c r="AF70"/>
  <c r="AF69"/>
  <c r="AH74" s="1"/>
  <c r="AF68"/>
  <c r="AH73" s="1"/>
  <c r="AF67"/>
  <c r="AF66"/>
  <c r="AF65"/>
  <c r="AH70" s="1"/>
  <c r="AF64"/>
  <c r="AH69" s="1"/>
  <c r="AF63"/>
  <c r="AF62"/>
  <c r="AF61"/>
  <c r="AH66" s="1"/>
  <c r="AF60"/>
  <c r="AH65" s="1"/>
  <c r="AF59"/>
  <c r="AF58"/>
  <c r="AF57"/>
  <c r="AH62" s="1"/>
  <c r="AF56"/>
  <c r="AH61" s="1"/>
  <c r="AF55"/>
  <c r="AF54"/>
  <c r="AF53"/>
  <c r="AH58" s="1"/>
  <c r="AF52"/>
  <c r="AH57" s="1"/>
  <c r="AF51"/>
  <c r="AF50"/>
  <c r="AF49"/>
  <c r="AH54" s="1"/>
  <c r="AF48"/>
  <c r="AH53" s="1"/>
  <c r="AF47"/>
  <c r="AF46"/>
  <c r="AF45"/>
  <c r="AF44"/>
  <c r="AF43"/>
  <c r="AF42"/>
  <c r="AH47" s="1"/>
  <c r="AF41"/>
  <c r="AI51" s="1"/>
  <c r="AF40"/>
  <c r="AI50" s="1"/>
  <c r="AH39"/>
  <c r="AF39"/>
  <c r="AF38"/>
  <c r="AF37"/>
  <c r="AF36"/>
  <c r="AF35"/>
  <c r="AH40" s="1"/>
  <c r="AF34"/>
  <c r="AF33"/>
  <c r="AF32"/>
  <c r="AF31"/>
  <c r="AH36" s="1"/>
  <c r="AF30"/>
  <c r="AF29"/>
  <c r="AF28"/>
  <c r="AF27"/>
  <c r="AF26"/>
  <c r="AH31" s="1"/>
  <c r="AF25"/>
  <c r="AI35" s="1"/>
  <c r="AF24"/>
  <c r="AH29" s="1"/>
  <c r="AF23"/>
  <c r="AH28" s="1"/>
  <c r="AF22"/>
  <c r="AF21"/>
  <c r="AI31" s="1"/>
  <c r="AF20"/>
  <c r="AI30" s="1"/>
  <c r="AF19"/>
  <c r="AH24" s="1"/>
  <c r="AF18"/>
  <c r="AF17"/>
  <c r="AI27" s="1"/>
  <c r="AF16"/>
  <c r="AI26" s="1"/>
  <c r="AF15"/>
  <c r="AH20" s="1"/>
  <c r="AF14"/>
  <c r="AF13"/>
  <c r="AF12"/>
  <c r="AF11"/>
  <c r="AH16" s="1"/>
  <c r="AF10"/>
  <c r="AF9"/>
  <c r="AF8"/>
  <c r="AH13" s="1"/>
  <c r="AF7"/>
  <c r="AH12" s="1"/>
  <c r="AF6"/>
  <c r="AI16" s="1"/>
  <c r="AF5"/>
  <c r="AF4"/>
  <c r="AH9" s="1"/>
  <c r="AF3"/>
  <c r="AY2"/>
  <c r="AX2"/>
  <c r="AW2"/>
  <c r="AV2"/>
  <c r="AS2"/>
  <c r="AR2"/>
  <c r="AQ2"/>
  <c r="AP2"/>
  <c r="AO2"/>
  <c r="AN2"/>
  <c r="AM2"/>
  <c r="AL2"/>
  <c r="AK2"/>
  <c r="AJ2"/>
  <c r="AF2"/>
  <c r="AG3" s="1"/>
  <c r="AF118" i="2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H76" s="1"/>
  <c r="AF70"/>
  <c r="AF69"/>
  <c r="AF68"/>
  <c r="AF67"/>
  <c r="AF66"/>
  <c r="AF65"/>
  <c r="AF64"/>
  <c r="AF63"/>
  <c r="AH68" s="1"/>
  <c r="AF62"/>
  <c r="AF61"/>
  <c r="AF60"/>
  <c r="AF59"/>
  <c r="AI69" s="1"/>
  <c r="AF58"/>
  <c r="AF57"/>
  <c r="AF56"/>
  <c r="AF55"/>
  <c r="AH60" s="1"/>
  <c r="AF54"/>
  <c r="AF53"/>
  <c r="AF52"/>
  <c r="AF51"/>
  <c r="AH56" s="1"/>
  <c r="AF50"/>
  <c r="AF49"/>
  <c r="AF48"/>
  <c r="AF47"/>
  <c r="AH52" s="1"/>
  <c r="AF46"/>
  <c r="AF45"/>
  <c r="AF44"/>
  <c r="AF43"/>
  <c r="AH48" s="1"/>
  <c r="AF42"/>
  <c r="AF41"/>
  <c r="AF40"/>
  <c r="AF39"/>
  <c r="AH44" s="1"/>
  <c r="AF38"/>
  <c r="AF37"/>
  <c r="AF36"/>
  <c r="AF35"/>
  <c r="AH40" s="1"/>
  <c r="AF34"/>
  <c r="AF33"/>
  <c r="AF32"/>
  <c r="AF31"/>
  <c r="AH36" s="1"/>
  <c r="AF30"/>
  <c r="AF29"/>
  <c r="AF28"/>
  <c r="AF27"/>
  <c r="AF26"/>
  <c r="AF25"/>
  <c r="AF24"/>
  <c r="AF23"/>
  <c r="AI33" s="1"/>
  <c r="AF22"/>
  <c r="AF21"/>
  <c r="AF20"/>
  <c r="AF19"/>
  <c r="AI29" s="1"/>
  <c r="AF18"/>
  <c r="AF17"/>
  <c r="AF16"/>
  <c r="AF15"/>
  <c r="AF14"/>
  <c r="AF13"/>
  <c r="AF12"/>
  <c r="AF11"/>
  <c r="AH16" s="1"/>
  <c r="AF10"/>
  <c r="AF9"/>
  <c r="AF8"/>
  <c r="AF7"/>
  <c r="AI17" s="1"/>
  <c r="AF6"/>
  <c r="AF5"/>
  <c r="AF4"/>
  <c r="AF3"/>
  <c r="AI13" s="1"/>
  <c r="AY2"/>
  <c r="AX2"/>
  <c r="AW2"/>
  <c r="AV2"/>
  <c r="AS2"/>
  <c r="AR2"/>
  <c r="AQ2"/>
  <c r="AP2"/>
  <c r="AU2" s="1"/>
  <c r="AO2"/>
  <c r="AN2"/>
  <c r="AM2"/>
  <c r="AL2"/>
  <c r="AK2"/>
  <c r="AJ2"/>
  <c r="AF2"/>
  <c r="AG85" i="1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AG45"/>
  <c r="AG44"/>
  <c r="AG43"/>
  <c r="AG42"/>
  <c r="AG41"/>
  <c r="AG40"/>
  <c r="AG39"/>
  <c r="AG38"/>
  <c r="AG37"/>
  <c r="AG36"/>
  <c r="AG35"/>
  <c r="AG34"/>
  <c r="AG33"/>
  <c r="AG32"/>
  <c r="AG31"/>
  <c r="AG30"/>
  <c r="AG29"/>
  <c r="AG28"/>
  <c r="AG27"/>
  <c r="AG26"/>
  <c r="AG25"/>
  <c r="AG24"/>
  <c r="AG23"/>
  <c r="AG22"/>
  <c r="AG21"/>
  <c r="AG20"/>
  <c r="AG19"/>
  <c r="AG18"/>
  <c r="AG17"/>
  <c r="AG16"/>
  <c r="AG15"/>
  <c r="AG14"/>
  <c r="AG13"/>
  <c r="AG12"/>
  <c r="AG11"/>
  <c r="AG10"/>
  <c r="AG9"/>
  <c r="AG8"/>
  <c r="AG7"/>
  <c r="AG6"/>
  <c r="AG5"/>
  <c r="AG4"/>
  <c r="AG3"/>
  <c r="AZ2"/>
  <c r="AY2"/>
  <c r="AX2"/>
  <c r="AW2"/>
  <c r="AT2"/>
  <c r="AS2"/>
  <c r="AR2"/>
  <c r="AQ2"/>
  <c r="AV2" s="1"/>
  <c r="AP2"/>
  <c r="AO2"/>
  <c r="AN2"/>
  <c r="AM2"/>
  <c r="AL2"/>
  <c r="AK2"/>
  <c r="AG2"/>
  <c r="AF165" i="3"/>
  <c r="AF164"/>
  <c r="AF163"/>
  <c r="AF162"/>
  <c r="AF161"/>
  <c r="AF160"/>
  <c r="AF159"/>
  <c r="AF158"/>
  <c r="AF157"/>
  <c r="AF15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H61" s="1"/>
  <c r="AF57"/>
  <c r="AF56"/>
  <c r="AF55"/>
  <c r="AF54"/>
  <c r="AF53"/>
  <c r="AF52"/>
  <c r="AF51"/>
  <c r="AF50"/>
  <c r="AF49"/>
  <c r="AF48"/>
  <c r="AF47"/>
  <c r="AF46"/>
  <c r="AF45"/>
  <c r="AF44"/>
  <c r="AF43"/>
  <c r="AF42"/>
  <c r="AF41"/>
  <c r="AF40"/>
  <c r="AF39"/>
  <c r="AF38"/>
  <c r="AF37"/>
  <c r="AF36"/>
  <c r="AF35"/>
  <c r="AF34"/>
  <c r="AF33"/>
  <c r="AF32"/>
  <c r="AF31"/>
  <c r="AF30"/>
  <c r="AF29"/>
  <c r="AF28"/>
  <c r="AF27"/>
  <c r="AF26"/>
  <c r="AF25"/>
  <c r="AF24"/>
  <c r="AF23"/>
  <c r="AF22"/>
  <c r="AF21"/>
  <c r="AF20"/>
  <c r="AF19"/>
  <c r="AF18"/>
  <c r="AF17"/>
  <c r="AF16"/>
  <c r="AF15"/>
  <c r="AF14"/>
  <c r="AF13"/>
  <c r="AF12"/>
  <c r="AF11"/>
  <c r="AF10"/>
  <c r="AF9"/>
  <c r="AF8"/>
  <c r="AF7"/>
  <c r="AF6"/>
  <c r="AF5"/>
  <c r="AF4"/>
  <c r="AF3"/>
  <c r="AY2"/>
  <c r="AX2"/>
  <c r="AW2"/>
  <c r="AV2"/>
  <c r="AS2"/>
  <c r="AR2"/>
  <c r="AQ2"/>
  <c r="AP2"/>
  <c r="AU2" s="1"/>
  <c r="AO2"/>
  <c r="AT2" s="1"/>
  <c r="AN2"/>
  <c r="AM2"/>
  <c r="AL2"/>
  <c r="AK2"/>
  <c r="AJ2"/>
  <c r="AF2"/>
  <c r="W3" i="8"/>
  <c r="X3"/>
  <c r="W4"/>
  <c r="X4"/>
  <c r="W5"/>
  <c r="X5"/>
  <c r="W6"/>
  <c r="X6"/>
  <c r="W7"/>
  <c r="X7"/>
  <c r="W8"/>
  <c r="X8"/>
  <c r="W9"/>
  <c r="X9"/>
  <c r="W10"/>
  <c r="X10"/>
  <c r="W11"/>
  <c r="X11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W48"/>
  <c r="X48"/>
  <c r="W49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79"/>
  <c r="X79"/>
  <c r="W80"/>
  <c r="X80"/>
  <c r="W81"/>
  <c r="X81"/>
  <c r="W82"/>
  <c r="X82"/>
  <c r="W83"/>
  <c r="X83"/>
  <c r="W84"/>
  <c r="X84"/>
  <c r="W85"/>
  <c r="X85"/>
  <c r="W86"/>
  <c r="X86"/>
  <c r="W87"/>
  <c r="X87"/>
  <c r="W88"/>
  <c r="X88"/>
  <c r="W89"/>
  <c r="X89"/>
  <c r="W90"/>
  <c r="X90"/>
  <c r="W91"/>
  <c r="X91"/>
  <c r="W92"/>
  <c r="X92"/>
  <c r="W93"/>
  <c r="X93"/>
  <c r="W94"/>
  <c r="X94"/>
  <c r="W95"/>
  <c r="X95"/>
  <c r="W96"/>
  <c r="X96"/>
  <c r="W97"/>
  <c r="X97"/>
  <c r="W98"/>
  <c r="X98"/>
  <c r="W99"/>
  <c r="X99"/>
  <c r="W100"/>
  <c r="X100"/>
  <c r="W101"/>
  <c r="X101"/>
  <c r="W102"/>
  <c r="X102"/>
  <c r="W103"/>
  <c r="X103"/>
  <c r="W104"/>
  <c r="X104"/>
  <c r="W105"/>
  <c r="X105"/>
  <c r="W106"/>
  <c r="X106"/>
  <c r="W107"/>
  <c r="X107"/>
  <c r="W108"/>
  <c r="X108"/>
  <c r="W109"/>
  <c r="X109"/>
  <c r="W110"/>
  <c r="X110"/>
  <c r="W111"/>
  <c r="X111"/>
  <c r="W112"/>
  <c r="X112"/>
  <c r="W113"/>
  <c r="X113"/>
  <c r="W114"/>
  <c r="X114"/>
  <c r="W115"/>
  <c r="X115"/>
  <c r="W116"/>
  <c r="X116"/>
  <c r="W117"/>
  <c r="X117"/>
  <c r="W118"/>
  <c r="X118"/>
  <c r="W119"/>
  <c r="X119"/>
  <c r="W120"/>
  <c r="X120"/>
  <c r="W121"/>
  <c r="X121"/>
  <c r="W122"/>
  <c r="X122"/>
  <c r="W123"/>
  <c r="X123"/>
  <c r="W124"/>
  <c r="X124"/>
  <c r="W125"/>
  <c r="X125"/>
  <c r="W126"/>
  <c r="X126"/>
  <c r="W127"/>
  <c r="X127"/>
  <c r="W128"/>
  <c r="X128"/>
  <c r="W129"/>
  <c r="X129"/>
  <c r="W130"/>
  <c r="X130"/>
  <c r="W131"/>
  <c r="X131"/>
  <c r="W132"/>
  <c r="X132"/>
  <c r="W133"/>
  <c r="X133"/>
  <c r="W134"/>
  <c r="X134"/>
  <c r="W135"/>
  <c r="X135"/>
  <c r="W136"/>
  <c r="X136"/>
  <c r="W137"/>
  <c r="X137"/>
  <c r="W138"/>
  <c r="X138"/>
  <c r="W139"/>
  <c r="X139"/>
  <c r="W140"/>
  <c r="X140"/>
  <c r="W141"/>
  <c r="X141"/>
  <c r="W142"/>
  <c r="X142"/>
  <c r="W143"/>
  <c r="X143"/>
  <c r="W144"/>
  <c r="X144"/>
  <c r="W145"/>
  <c r="X145"/>
  <c r="W146"/>
  <c r="X146"/>
  <c r="W147"/>
  <c r="X147"/>
  <c r="W148"/>
  <c r="X148"/>
  <c r="W149"/>
  <c r="X149"/>
  <c r="W150"/>
  <c r="X150"/>
  <c r="W151"/>
  <c r="X151"/>
  <c r="W152"/>
  <c r="X152"/>
  <c r="W153"/>
  <c r="X153"/>
  <c r="W154"/>
  <c r="X154"/>
  <c r="W155"/>
  <c r="X155"/>
  <c r="W156"/>
  <c r="X156"/>
  <c r="W157"/>
  <c r="X157"/>
  <c r="W158"/>
  <c r="X158"/>
  <c r="W159"/>
  <c r="X159"/>
  <c r="W160"/>
  <c r="X160"/>
  <c r="W161"/>
  <c r="X161"/>
  <c r="W162"/>
  <c r="X162"/>
  <c r="W163"/>
  <c r="X163"/>
  <c r="W164"/>
  <c r="X164"/>
  <c r="W165"/>
  <c r="X165"/>
  <c r="W166"/>
  <c r="X166"/>
  <c r="W167"/>
  <c r="X167"/>
  <c r="W168"/>
  <c r="X168"/>
  <c r="W169"/>
  <c r="X169"/>
  <c r="W170"/>
  <c r="X170"/>
  <c r="W171"/>
  <c r="X171"/>
  <c r="W172"/>
  <c r="X172"/>
  <c r="W173"/>
  <c r="X173"/>
  <c r="W174"/>
  <c r="X174"/>
  <c r="W175"/>
  <c r="X175"/>
  <c r="W176"/>
  <c r="X176"/>
  <c r="W177"/>
  <c r="X177"/>
  <c r="W178"/>
  <c r="X178"/>
  <c r="W179"/>
  <c r="X179"/>
  <c r="W180"/>
  <c r="X180"/>
  <c r="W181"/>
  <c r="X181"/>
  <c r="W182"/>
  <c r="X182"/>
  <c r="W183"/>
  <c r="X183"/>
  <c r="W184"/>
  <c r="X184"/>
  <c r="W185"/>
  <c r="X185"/>
  <c r="W186"/>
  <c r="X186"/>
  <c r="W187"/>
  <c r="X187"/>
  <c r="W188"/>
  <c r="X188"/>
  <c r="W189"/>
  <c r="X189"/>
  <c r="W190"/>
  <c r="X190"/>
  <c r="W191"/>
  <c r="X191"/>
  <c r="W192"/>
  <c r="X192"/>
  <c r="W193"/>
  <c r="X193"/>
  <c r="W194"/>
  <c r="X194"/>
  <c r="W195"/>
  <c r="X195"/>
  <c r="W196"/>
  <c r="X196"/>
  <c r="W197"/>
  <c r="X197"/>
  <c r="W198"/>
  <c r="X198"/>
  <c r="W199"/>
  <c r="X199"/>
  <c r="W200"/>
  <c r="X200"/>
  <c r="W201"/>
  <c r="X201"/>
  <c r="W202"/>
  <c r="X202"/>
  <c r="W203"/>
  <c r="X203"/>
  <c r="W204"/>
  <c r="X204"/>
  <c r="W205"/>
  <c r="X205"/>
  <c r="W206"/>
  <c r="X206"/>
  <c r="W207"/>
  <c r="X207"/>
  <c r="W208"/>
  <c r="X208"/>
  <c r="W209"/>
  <c r="X209"/>
  <c r="W210"/>
  <c r="X210"/>
  <c r="W211"/>
  <c r="X211"/>
  <c r="W212"/>
  <c r="X212"/>
  <c r="W213"/>
  <c r="X213"/>
  <c r="W214"/>
  <c r="X214"/>
  <c r="W215"/>
  <c r="X215"/>
  <c r="W216"/>
  <c r="X216"/>
  <c r="W217"/>
  <c r="X217"/>
  <c r="W218"/>
  <c r="X218"/>
  <c r="W219"/>
  <c r="X219"/>
  <c r="W220"/>
  <c r="X220"/>
  <c r="W221"/>
  <c r="X221"/>
  <c r="W222"/>
  <c r="X222"/>
  <c r="W223"/>
  <c r="X223"/>
  <c r="W224"/>
  <c r="X224"/>
  <c r="W225"/>
  <c r="X225"/>
  <c r="W226"/>
  <c r="X226"/>
  <c r="W227"/>
  <c r="X227"/>
  <c r="W228"/>
  <c r="X228"/>
  <c r="W229"/>
  <c r="X229"/>
  <c r="W230"/>
  <c r="X230"/>
  <c r="W231"/>
  <c r="X231"/>
  <c r="W232"/>
  <c r="X232"/>
  <c r="W233"/>
  <c r="X233"/>
  <c r="W234"/>
  <c r="X234"/>
  <c r="W235"/>
  <c r="X235"/>
  <c r="W236"/>
  <c r="X236"/>
  <c r="W237"/>
  <c r="X237"/>
  <c r="W238"/>
  <c r="X238"/>
  <c r="W239"/>
  <c r="X239"/>
  <c r="W240"/>
  <c r="X240"/>
  <c r="W241"/>
  <c r="X241"/>
  <c r="W242"/>
  <c r="X242"/>
  <c r="W243"/>
  <c r="X243"/>
  <c r="W244"/>
  <c r="X244"/>
  <c r="W245"/>
  <c r="X245"/>
  <c r="W246"/>
  <c r="X246"/>
  <c r="W247"/>
  <c r="X247"/>
  <c r="W248"/>
  <c r="X248"/>
  <c r="W249"/>
  <c r="X249"/>
  <c r="W250"/>
  <c r="X250"/>
  <c r="W251"/>
  <c r="X251"/>
  <c r="W252"/>
  <c r="X252"/>
  <c r="W253"/>
  <c r="X253"/>
  <c r="W254"/>
  <c r="X254"/>
  <c r="W255"/>
  <c r="X255"/>
  <c r="W256"/>
  <c r="X256"/>
  <c r="W257"/>
  <c r="X257"/>
  <c r="W258"/>
  <c r="X258"/>
  <c r="W259"/>
  <c r="X259"/>
  <c r="W260"/>
  <c r="X260"/>
  <c r="W261"/>
  <c r="X261"/>
  <c r="W262"/>
  <c r="X262"/>
  <c r="W263"/>
  <c r="X263"/>
  <c r="W264"/>
  <c r="X264"/>
  <c r="W265"/>
  <c r="X265"/>
  <c r="W266"/>
  <c r="X266"/>
  <c r="W267"/>
  <c r="X267"/>
  <c r="W268"/>
  <c r="X268"/>
  <c r="W269"/>
  <c r="X269"/>
  <c r="W270"/>
  <c r="X270"/>
  <c r="W271"/>
  <c r="X271"/>
  <c r="W272"/>
  <c r="X272"/>
  <c r="W273"/>
  <c r="X273"/>
  <c r="W274"/>
  <c r="X274"/>
  <c r="W275"/>
  <c r="X275"/>
  <c r="W276"/>
  <c r="X276"/>
  <c r="W277"/>
  <c r="X277"/>
  <c r="W278"/>
  <c r="X278"/>
  <c r="W279"/>
  <c r="X279"/>
  <c r="W280"/>
  <c r="X280"/>
  <c r="W281"/>
  <c r="X281"/>
  <c r="W282"/>
  <c r="X282"/>
  <c r="W283"/>
  <c r="X283"/>
  <c r="W284"/>
  <c r="X284"/>
  <c r="W285"/>
  <c r="X285"/>
  <c r="W286"/>
  <c r="X286"/>
  <c r="W287"/>
  <c r="X287"/>
  <c r="W288"/>
  <c r="X288"/>
  <c r="W289"/>
  <c r="X289"/>
  <c r="W290"/>
  <c r="X290"/>
  <c r="W291"/>
  <c r="X291"/>
  <c r="W292"/>
  <c r="X292"/>
  <c r="W293"/>
  <c r="X293"/>
  <c r="W294"/>
  <c r="X294"/>
  <c r="W295"/>
  <c r="X295"/>
  <c r="W296"/>
  <c r="X296"/>
  <c r="W297"/>
  <c r="X297"/>
  <c r="W298"/>
  <c r="X298"/>
  <c r="W299"/>
  <c r="X299"/>
  <c r="W300"/>
  <c r="X300"/>
  <c r="W301"/>
  <c r="X301"/>
  <c r="W302"/>
  <c r="X302"/>
  <c r="W303"/>
  <c r="X303"/>
  <c r="W304"/>
  <c r="X304"/>
  <c r="W305"/>
  <c r="X305"/>
  <c r="W306"/>
  <c r="X306"/>
  <c r="W307"/>
  <c r="X307"/>
  <c r="W308"/>
  <c r="X308"/>
  <c r="W309"/>
  <c r="X309"/>
  <c r="W310"/>
  <c r="X310"/>
  <c r="W311"/>
  <c r="X311"/>
  <c r="W312"/>
  <c r="X312"/>
  <c r="W313"/>
  <c r="X313"/>
  <c r="W314"/>
  <c r="X314"/>
  <c r="W315"/>
  <c r="X315"/>
  <c r="W316"/>
  <c r="X316"/>
  <c r="W317"/>
  <c r="X317"/>
  <c r="W318"/>
  <c r="X318"/>
  <c r="W319"/>
  <c r="X319"/>
  <c r="W320"/>
  <c r="X320"/>
  <c r="W321"/>
  <c r="X321"/>
  <c r="W322"/>
  <c r="X322"/>
  <c r="W323"/>
  <c r="X323"/>
  <c r="W324"/>
  <c r="X324"/>
  <c r="W325"/>
  <c r="X325"/>
  <c r="W326"/>
  <c r="X326"/>
  <c r="W327"/>
  <c r="X327"/>
  <c r="W328"/>
  <c r="X328"/>
  <c r="W329"/>
  <c r="X329"/>
  <c r="W330"/>
  <c r="X330"/>
  <c r="W331"/>
  <c r="X331"/>
  <c r="W332"/>
  <c r="X332"/>
  <c r="W333"/>
  <c r="X333"/>
  <c r="W334"/>
  <c r="X334"/>
  <c r="W335"/>
  <c r="X335"/>
  <c r="W336"/>
  <c r="X336"/>
  <c r="W337"/>
  <c r="X337"/>
  <c r="W338"/>
  <c r="X338"/>
  <c r="W339"/>
  <c r="X339"/>
  <c r="W340"/>
  <c r="X340"/>
  <c r="W341"/>
  <c r="X341"/>
  <c r="W342"/>
  <c r="X342"/>
  <c r="W343"/>
  <c r="X343"/>
  <c r="W344"/>
  <c r="X344"/>
  <c r="W345"/>
  <c r="X345"/>
  <c r="W346"/>
  <c r="X346"/>
  <c r="W347"/>
  <c r="X347"/>
  <c r="W348"/>
  <c r="X348"/>
  <c r="W349"/>
  <c r="X349"/>
  <c r="W350"/>
  <c r="X350"/>
  <c r="W351"/>
  <c r="X351"/>
  <c r="W352"/>
  <c r="X352"/>
  <c r="W353"/>
  <c r="X353"/>
  <c r="W354"/>
  <c r="X354"/>
  <c r="W355"/>
  <c r="X355"/>
  <c r="W356"/>
  <c r="X356"/>
  <c r="W357"/>
  <c r="X357"/>
  <c r="W358"/>
  <c r="X358"/>
  <c r="W359"/>
  <c r="X359"/>
  <c r="W360"/>
  <c r="X360"/>
  <c r="W361"/>
  <c r="X361"/>
  <c r="W362"/>
  <c r="X362"/>
  <c r="W363"/>
  <c r="X363"/>
  <c r="W364"/>
  <c r="X364"/>
  <c r="W365"/>
  <c r="X365"/>
  <c r="W366"/>
  <c r="X366"/>
  <c r="W367"/>
  <c r="X367"/>
  <c r="W368"/>
  <c r="X368"/>
  <c r="W369"/>
  <c r="X369"/>
  <c r="W370"/>
  <c r="X370"/>
  <c r="W371"/>
  <c r="X371"/>
  <c r="W372"/>
  <c r="X372"/>
  <c r="W373"/>
  <c r="X373"/>
  <c r="W374"/>
  <c r="X374"/>
  <c r="W375"/>
  <c r="X375"/>
  <c r="W376"/>
  <c r="X376"/>
  <c r="W377"/>
  <c r="X377"/>
  <c r="W378"/>
  <c r="X378"/>
  <c r="W379"/>
  <c r="X379"/>
  <c r="W380"/>
  <c r="X380"/>
  <c r="W381"/>
  <c r="X381"/>
  <c r="W382"/>
  <c r="X382"/>
  <c r="W383"/>
  <c r="X383"/>
  <c r="W384"/>
  <c r="X384"/>
  <c r="W385"/>
  <c r="X385"/>
  <c r="W386"/>
  <c r="X386"/>
  <c r="W387"/>
  <c r="X387"/>
  <c r="W388"/>
  <c r="X388"/>
  <c r="W389"/>
  <c r="X389"/>
  <c r="W390"/>
  <c r="X390"/>
  <c r="W391"/>
  <c r="X391"/>
  <c r="W392"/>
  <c r="X392"/>
  <c r="W393"/>
  <c r="X393"/>
  <c r="W394"/>
  <c r="X394"/>
  <c r="W395"/>
  <c r="X395"/>
  <c r="W396"/>
  <c r="X396"/>
  <c r="W397"/>
  <c r="X397"/>
  <c r="W398"/>
  <c r="X398"/>
  <c r="W399"/>
  <c r="X399"/>
  <c r="W400"/>
  <c r="X400"/>
  <c r="W401"/>
  <c r="X401"/>
  <c r="W402"/>
  <c r="X402"/>
  <c r="W403"/>
  <c r="X403"/>
  <c r="W404"/>
  <c r="X404"/>
  <c r="W405"/>
  <c r="X405"/>
  <c r="W406"/>
  <c r="X406"/>
  <c r="W407"/>
  <c r="X407"/>
  <c r="W408"/>
  <c r="X408"/>
  <c r="W409"/>
  <c r="X409"/>
  <c r="W410"/>
  <c r="X410"/>
  <c r="W411"/>
  <c r="X411"/>
  <c r="W412"/>
  <c r="X412"/>
  <c r="W413"/>
  <c r="X413"/>
  <c r="W414"/>
  <c r="X414"/>
  <c r="W415"/>
  <c r="X415"/>
  <c r="W416"/>
  <c r="X416"/>
  <c r="W417"/>
  <c r="X417"/>
  <c r="W418"/>
  <c r="X418"/>
  <c r="W419"/>
  <c r="X419"/>
  <c r="W420"/>
  <c r="X420"/>
  <c r="W421"/>
  <c r="X421"/>
  <c r="W422"/>
  <c r="X422"/>
  <c r="W423"/>
  <c r="X423"/>
  <c r="W424"/>
  <c r="X424"/>
  <c r="W425"/>
  <c r="X425"/>
  <c r="W426"/>
  <c r="X426"/>
  <c r="W427"/>
  <c r="X427"/>
  <c r="W428"/>
  <c r="X428"/>
  <c r="W429"/>
  <c r="X429"/>
  <c r="W430"/>
  <c r="X430"/>
  <c r="W431"/>
  <c r="X431"/>
  <c r="W432"/>
  <c r="X432"/>
  <c r="W433"/>
  <c r="X433"/>
  <c r="W434"/>
  <c r="X434"/>
  <c r="W435"/>
  <c r="X435"/>
  <c r="W436"/>
  <c r="X436"/>
  <c r="W437"/>
  <c r="X437"/>
  <c r="W438"/>
  <c r="X438"/>
  <c r="W439"/>
  <c r="X439"/>
  <c r="W440"/>
  <c r="X440"/>
  <c r="W441"/>
  <c r="X441"/>
  <c r="W442"/>
  <c r="X442"/>
  <c r="W443"/>
  <c r="X443"/>
  <c r="W444"/>
  <c r="X444"/>
  <c r="W445"/>
  <c r="X445"/>
  <c r="W446"/>
  <c r="X446"/>
  <c r="W447"/>
  <c r="X447"/>
  <c r="W448"/>
  <c r="X448"/>
  <c r="W449"/>
  <c r="X449"/>
  <c r="W450"/>
  <c r="X450"/>
  <c r="W451"/>
  <c r="X451"/>
  <c r="W452"/>
  <c r="X452"/>
  <c r="W453"/>
  <c r="X453"/>
  <c r="W454"/>
  <c r="X454"/>
  <c r="W455"/>
  <c r="X455"/>
  <c r="W456"/>
  <c r="X456"/>
  <c r="W457"/>
  <c r="X457"/>
  <c r="W458"/>
  <c r="X458"/>
  <c r="W459"/>
  <c r="X459"/>
  <c r="W460"/>
  <c r="X460"/>
  <c r="W461"/>
  <c r="X461"/>
  <c r="W462"/>
  <c r="X462"/>
  <c r="W463"/>
  <c r="X463"/>
  <c r="W464"/>
  <c r="X464"/>
  <c r="W465"/>
  <c r="X465"/>
  <c r="W466"/>
  <c r="X466"/>
  <c r="W467"/>
  <c r="X467"/>
  <c r="W468"/>
  <c r="X468"/>
  <c r="W469"/>
  <c r="X469"/>
  <c r="W470"/>
  <c r="X470"/>
  <c r="W471"/>
  <c r="X471"/>
  <c r="W472"/>
  <c r="X472"/>
  <c r="W473"/>
  <c r="X473"/>
  <c r="W474"/>
  <c r="X474"/>
  <c r="W475"/>
  <c r="X475"/>
  <c r="W476"/>
  <c r="X476"/>
  <c r="W477"/>
  <c r="X477"/>
  <c r="W478"/>
  <c r="X478"/>
  <c r="W479"/>
  <c r="X479"/>
  <c r="W480"/>
  <c r="X480"/>
  <c r="W481"/>
  <c r="X481"/>
  <c r="W482"/>
  <c r="X482"/>
  <c r="W483"/>
  <c r="X483"/>
  <c r="W484"/>
  <c r="X484"/>
  <c r="W485"/>
  <c r="X485"/>
  <c r="W486"/>
  <c r="X486"/>
  <c r="W487"/>
  <c r="X487"/>
  <c r="W488"/>
  <c r="X488"/>
  <c r="W489"/>
  <c r="X489"/>
  <c r="W490"/>
  <c r="X490"/>
  <c r="W491"/>
  <c r="X491"/>
  <c r="W492"/>
  <c r="X492"/>
  <c r="W493"/>
  <c r="X493"/>
  <c r="W494"/>
  <c r="X494"/>
  <c r="W495"/>
  <c r="X495"/>
  <c r="W496"/>
  <c r="X496"/>
  <c r="W497"/>
  <c r="X497"/>
  <c r="W498"/>
  <c r="X498"/>
  <c r="W499"/>
  <c r="X499"/>
  <c r="W500"/>
  <c r="X500"/>
  <c r="W501"/>
  <c r="X501"/>
  <c r="W502"/>
  <c r="X502"/>
  <c r="W503"/>
  <c r="X503"/>
  <c r="W504"/>
  <c r="X504"/>
  <c r="W505"/>
  <c r="X505"/>
  <c r="W506"/>
  <c r="X506"/>
  <c r="W507"/>
  <c r="X507"/>
  <c r="W508"/>
  <c r="X508"/>
  <c r="W509"/>
  <c r="X509"/>
  <c r="W510"/>
  <c r="X510"/>
  <c r="W511"/>
  <c r="X511"/>
  <c r="W512"/>
  <c r="X512"/>
  <c r="W513"/>
  <c r="X513"/>
  <c r="W514"/>
  <c r="X514"/>
  <c r="W515"/>
  <c r="X515"/>
  <c r="W516"/>
  <c r="X516"/>
  <c r="W517"/>
  <c r="X517"/>
  <c r="W518"/>
  <c r="X518"/>
  <c r="W519"/>
  <c r="X519"/>
  <c r="W520"/>
  <c r="X520"/>
  <c r="W521"/>
  <c r="X521"/>
  <c r="W522"/>
  <c r="X522"/>
  <c r="W523"/>
  <c r="X523"/>
  <c r="W524"/>
  <c r="X524"/>
  <c r="W525"/>
  <c r="X525"/>
  <c r="W526"/>
  <c r="X526"/>
  <c r="W527"/>
  <c r="X527"/>
  <c r="W528"/>
  <c r="X528"/>
  <c r="W529"/>
  <c r="X529"/>
  <c r="X2"/>
  <c r="W2"/>
  <c r="W3" i="7"/>
  <c r="X3"/>
  <c r="W4"/>
  <c r="X4"/>
  <c r="W5"/>
  <c r="X5"/>
  <c r="W6"/>
  <c r="X6"/>
  <c r="W7"/>
  <c r="X7"/>
  <c r="W8"/>
  <c r="X8"/>
  <c r="W9"/>
  <c r="X9"/>
  <c r="W10"/>
  <c r="X10"/>
  <c r="W11"/>
  <c r="X11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X2"/>
  <c r="W2"/>
  <c r="W3" i="6"/>
  <c r="X3"/>
  <c r="W4"/>
  <c r="X4"/>
  <c r="W5"/>
  <c r="X5"/>
  <c r="W6"/>
  <c r="X6"/>
  <c r="W7"/>
  <c r="X7"/>
  <c r="W8"/>
  <c r="X8"/>
  <c r="W9"/>
  <c r="X9"/>
  <c r="W10"/>
  <c r="X10"/>
  <c r="W11"/>
  <c r="X11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W48"/>
  <c r="X48"/>
  <c r="W49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79"/>
  <c r="X79"/>
  <c r="W80"/>
  <c r="X80"/>
  <c r="W81"/>
  <c r="X81"/>
  <c r="W82"/>
  <c r="X82"/>
  <c r="W83"/>
  <c r="X83"/>
  <c r="W84"/>
  <c r="X84"/>
  <c r="W85"/>
  <c r="X85"/>
  <c r="W86"/>
  <c r="X86"/>
  <c r="W87"/>
  <c r="X87"/>
  <c r="W88"/>
  <c r="X88"/>
  <c r="W89"/>
  <c r="X89"/>
  <c r="W90"/>
  <c r="X90"/>
  <c r="W91"/>
  <c r="X91"/>
  <c r="W92"/>
  <c r="X92"/>
  <c r="W93"/>
  <c r="X93"/>
  <c r="W94"/>
  <c r="X94"/>
  <c r="W95"/>
  <c r="X95"/>
  <c r="W96"/>
  <c r="X96"/>
  <c r="W97"/>
  <c r="X97"/>
  <c r="W98"/>
  <c r="X98"/>
  <c r="W99"/>
  <c r="X99"/>
  <c r="W100"/>
  <c r="X100"/>
  <c r="W101"/>
  <c r="X101"/>
  <c r="W102"/>
  <c r="X102"/>
  <c r="W103"/>
  <c r="X103"/>
  <c r="W104"/>
  <c r="X104"/>
  <c r="W105"/>
  <c r="X105"/>
  <c r="W106"/>
  <c r="X106"/>
  <c r="W107"/>
  <c r="X107"/>
  <c r="W108"/>
  <c r="X108"/>
  <c r="W109"/>
  <c r="X109"/>
  <c r="W110"/>
  <c r="X110"/>
  <c r="W111"/>
  <c r="X111"/>
  <c r="W112"/>
  <c r="X112"/>
  <c r="W113"/>
  <c r="X113"/>
  <c r="W114"/>
  <c r="X114"/>
  <c r="W115"/>
  <c r="X115"/>
  <c r="W116"/>
  <c r="X116"/>
  <c r="W117"/>
  <c r="X117"/>
  <c r="W118"/>
  <c r="X118"/>
  <c r="W119"/>
  <c r="X119"/>
  <c r="W120"/>
  <c r="X120"/>
  <c r="W121"/>
  <c r="X121"/>
  <c r="W122"/>
  <c r="X122"/>
  <c r="W123"/>
  <c r="X123"/>
  <c r="W124"/>
  <c r="X124"/>
  <c r="W125"/>
  <c r="X125"/>
  <c r="W126"/>
  <c r="X126"/>
  <c r="W127"/>
  <c r="X127"/>
  <c r="W128"/>
  <c r="X128"/>
  <c r="W129"/>
  <c r="X129"/>
  <c r="W130"/>
  <c r="X130"/>
  <c r="W131"/>
  <c r="X131"/>
  <c r="W132"/>
  <c r="X132"/>
  <c r="W133"/>
  <c r="X133"/>
  <c r="W134"/>
  <c r="X134"/>
  <c r="W135"/>
  <c r="X135"/>
  <c r="W136"/>
  <c r="X136"/>
  <c r="W137"/>
  <c r="X137"/>
  <c r="W138"/>
  <c r="X138"/>
  <c r="W139"/>
  <c r="X139"/>
  <c r="W140"/>
  <c r="X140"/>
  <c r="W141"/>
  <c r="X141"/>
  <c r="W142"/>
  <c r="X142"/>
  <c r="W143"/>
  <c r="X143"/>
  <c r="W144"/>
  <c r="X144"/>
  <c r="W145"/>
  <c r="X145"/>
  <c r="W146"/>
  <c r="X146"/>
  <c r="W147"/>
  <c r="X147"/>
  <c r="W148"/>
  <c r="X148"/>
  <c r="W149"/>
  <c r="X149"/>
  <c r="W150"/>
  <c r="X150"/>
  <c r="W151"/>
  <c r="X151"/>
  <c r="W152"/>
  <c r="X152"/>
  <c r="W153"/>
  <c r="X153"/>
  <c r="W154"/>
  <c r="X154"/>
  <c r="W155"/>
  <c r="X155"/>
  <c r="W156"/>
  <c r="X156"/>
  <c r="W157"/>
  <c r="X157"/>
  <c r="W158"/>
  <c r="X158"/>
  <c r="W159"/>
  <c r="X159"/>
  <c r="W160"/>
  <c r="X160"/>
  <c r="W161"/>
  <c r="X161"/>
  <c r="W162"/>
  <c r="X162"/>
  <c r="W163"/>
  <c r="X163"/>
  <c r="W164"/>
  <c r="X164"/>
  <c r="W165"/>
  <c r="X165"/>
  <c r="W166"/>
  <c r="X166"/>
  <c r="W167"/>
  <c r="X167"/>
  <c r="W168"/>
  <c r="X168"/>
  <c r="W169"/>
  <c r="X169"/>
  <c r="W170"/>
  <c r="X170"/>
  <c r="W171"/>
  <c r="X171"/>
  <c r="W172"/>
  <c r="X172"/>
  <c r="W173"/>
  <c r="X173"/>
  <c r="W174"/>
  <c r="X174"/>
  <c r="W175"/>
  <c r="X175"/>
  <c r="W176"/>
  <c r="X176"/>
  <c r="W177"/>
  <c r="X177"/>
  <c r="W178"/>
  <c r="X178"/>
  <c r="W179"/>
  <c r="X179"/>
  <c r="W180"/>
  <c r="X180"/>
  <c r="W181"/>
  <c r="X181"/>
  <c r="W182"/>
  <c r="X182"/>
  <c r="W183"/>
  <c r="X183"/>
  <c r="W184"/>
  <c r="X184"/>
  <c r="W185"/>
  <c r="X185"/>
  <c r="W186"/>
  <c r="X186"/>
  <c r="W187"/>
  <c r="X187"/>
  <c r="W188"/>
  <c r="X188"/>
  <c r="W189"/>
  <c r="X189"/>
  <c r="W190"/>
  <c r="X190"/>
  <c r="W191"/>
  <c r="X191"/>
  <c r="W192"/>
  <c r="X192"/>
  <c r="W193"/>
  <c r="X193"/>
  <c r="W194"/>
  <c r="X194"/>
  <c r="W195"/>
  <c r="X195"/>
  <c r="W196"/>
  <c r="X196"/>
  <c r="W197"/>
  <c r="X197"/>
  <c r="W198"/>
  <c r="X198"/>
  <c r="W199"/>
  <c r="X199"/>
  <c r="W200"/>
  <c r="X200"/>
  <c r="W201"/>
  <c r="X201"/>
  <c r="W202"/>
  <c r="X202"/>
  <c r="W203"/>
  <c r="X203"/>
  <c r="W204"/>
  <c r="X204"/>
  <c r="W205"/>
  <c r="X205"/>
  <c r="W206"/>
  <c r="X206"/>
  <c r="W207"/>
  <c r="X207"/>
  <c r="W208"/>
  <c r="X208"/>
  <c r="W209"/>
  <c r="X209"/>
  <c r="W210"/>
  <c r="X210"/>
  <c r="W211"/>
  <c r="X211"/>
  <c r="W212"/>
  <c r="X212"/>
  <c r="W213"/>
  <c r="X213"/>
  <c r="W214"/>
  <c r="X214"/>
  <c r="W215"/>
  <c r="X215"/>
  <c r="W216"/>
  <c r="X216"/>
  <c r="W217"/>
  <c r="X217"/>
  <c r="W218"/>
  <c r="X218"/>
  <c r="W219"/>
  <c r="X219"/>
  <c r="W220"/>
  <c r="X220"/>
  <c r="W221"/>
  <c r="X221"/>
  <c r="W222"/>
  <c r="X222"/>
  <c r="W223"/>
  <c r="X223"/>
  <c r="W224"/>
  <c r="X224"/>
  <c r="W225"/>
  <c r="X225"/>
  <c r="W226"/>
  <c r="X226"/>
  <c r="W227"/>
  <c r="X227"/>
  <c r="W228"/>
  <c r="X228"/>
  <c r="W229"/>
  <c r="X229"/>
  <c r="W230"/>
  <c r="X230"/>
  <c r="W231"/>
  <c r="X231"/>
  <c r="W232"/>
  <c r="X232"/>
  <c r="W233"/>
  <c r="X233"/>
  <c r="W234"/>
  <c r="X234"/>
  <c r="W235"/>
  <c r="X235"/>
  <c r="W236"/>
  <c r="X236"/>
  <c r="W237"/>
  <c r="X237"/>
  <c r="W238"/>
  <c r="X238"/>
  <c r="W239"/>
  <c r="X239"/>
  <c r="W240"/>
  <c r="X240"/>
  <c r="W241"/>
  <c r="X241"/>
  <c r="W242"/>
  <c r="X242"/>
  <c r="W243"/>
  <c r="X243"/>
  <c r="W244"/>
  <c r="X244"/>
  <c r="W245"/>
  <c r="X245"/>
  <c r="W246"/>
  <c r="X246"/>
  <c r="W247"/>
  <c r="X247"/>
  <c r="W248"/>
  <c r="X248"/>
  <c r="W249"/>
  <c r="X249"/>
  <c r="W250"/>
  <c r="X250"/>
  <c r="W251"/>
  <c r="X251"/>
  <c r="W252"/>
  <c r="X252"/>
  <c r="W253"/>
  <c r="X253"/>
  <c r="W254"/>
  <c r="X254"/>
  <c r="W255"/>
  <c r="X255"/>
  <c r="W256"/>
  <c r="X256"/>
  <c r="W257"/>
  <c r="X257"/>
  <c r="W258"/>
  <c r="X258"/>
  <c r="W259"/>
  <c r="X259"/>
  <c r="W260"/>
  <c r="X260"/>
  <c r="W261"/>
  <c r="X261"/>
  <c r="W262"/>
  <c r="X262"/>
  <c r="W263"/>
  <c r="X263"/>
  <c r="W264"/>
  <c r="X264"/>
  <c r="W265"/>
  <c r="X265"/>
  <c r="W266"/>
  <c r="X266"/>
  <c r="W267"/>
  <c r="X267"/>
  <c r="W268"/>
  <c r="X268"/>
  <c r="W269"/>
  <c r="X269"/>
  <c r="W270"/>
  <c r="X270"/>
  <c r="W271"/>
  <c r="X271"/>
  <c r="W272"/>
  <c r="X272"/>
  <c r="W273"/>
  <c r="X273"/>
  <c r="W274"/>
  <c r="X274"/>
  <c r="W275"/>
  <c r="X275"/>
  <c r="W276"/>
  <c r="X276"/>
  <c r="W277"/>
  <c r="X277"/>
  <c r="W278"/>
  <c r="X278"/>
  <c r="W279"/>
  <c r="X279"/>
  <c r="W280"/>
  <c r="X280"/>
  <c r="W281"/>
  <c r="X281"/>
  <c r="W282"/>
  <c r="X282"/>
  <c r="W283"/>
  <c r="X283"/>
  <c r="W284"/>
  <c r="X284"/>
  <c r="W285"/>
  <c r="X285"/>
  <c r="W286"/>
  <c r="X286"/>
  <c r="W287"/>
  <c r="X287"/>
  <c r="W288"/>
  <c r="X288"/>
  <c r="W289"/>
  <c r="X289"/>
  <c r="W290"/>
  <c r="X290"/>
  <c r="W291"/>
  <c r="X291"/>
  <c r="W292"/>
  <c r="X292"/>
  <c r="W293"/>
  <c r="X293"/>
  <c r="W294"/>
  <c r="X294"/>
  <c r="W295"/>
  <c r="X295"/>
  <c r="W296"/>
  <c r="X296"/>
  <c r="W297"/>
  <c r="X297"/>
  <c r="W298"/>
  <c r="X298"/>
  <c r="W299"/>
  <c r="X299"/>
  <c r="W300"/>
  <c r="X300"/>
  <c r="W301"/>
  <c r="X301"/>
  <c r="W302"/>
  <c r="X302"/>
  <c r="W303"/>
  <c r="X303"/>
  <c r="W304"/>
  <c r="X304"/>
  <c r="W305"/>
  <c r="X305"/>
  <c r="W306"/>
  <c r="X306"/>
  <c r="W307"/>
  <c r="X307"/>
  <c r="W308"/>
  <c r="X308"/>
  <c r="W309"/>
  <c r="X309"/>
  <c r="W310"/>
  <c r="X310"/>
  <c r="W311"/>
  <c r="X311"/>
  <c r="W312"/>
  <c r="X312"/>
  <c r="W313"/>
  <c r="X313"/>
  <c r="W314"/>
  <c r="X314"/>
  <c r="W315"/>
  <c r="X315"/>
  <c r="W316"/>
  <c r="X316"/>
  <c r="W317"/>
  <c r="X317"/>
  <c r="W318"/>
  <c r="X318"/>
  <c r="W319"/>
  <c r="X319"/>
  <c r="W320"/>
  <c r="X320"/>
  <c r="W321"/>
  <c r="X321"/>
  <c r="W322"/>
  <c r="X322"/>
  <c r="W323"/>
  <c r="X323"/>
  <c r="X2"/>
  <c r="W2"/>
  <c r="W3" i="5"/>
  <c r="X3"/>
  <c r="W4"/>
  <c r="X4"/>
  <c r="W5"/>
  <c r="X5"/>
  <c r="W6"/>
  <c r="X6"/>
  <c r="W7"/>
  <c r="X7"/>
  <c r="W8"/>
  <c r="X8"/>
  <c r="W9"/>
  <c r="X9"/>
  <c r="W10"/>
  <c r="X10"/>
  <c r="W11"/>
  <c r="X11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X2"/>
  <c r="W2"/>
  <c r="W3" i="4"/>
  <c r="X3"/>
  <c r="W4"/>
  <c r="X4"/>
  <c r="W5"/>
  <c r="X5"/>
  <c r="W6"/>
  <c r="X6"/>
  <c r="W7"/>
  <c r="X7"/>
  <c r="W8"/>
  <c r="X8"/>
  <c r="W9"/>
  <c r="X9"/>
  <c r="W10"/>
  <c r="X10"/>
  <c r="W11"/>
  <c r="X11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W48"/>
  <c r="X48"/>
  <c r="W49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79"/>
  <c r="X79"/>
  <c r="W80"/>
  <c r="X80"/>
  <c r="W81"/>
  <c r="X81"/>
  <c r="W82"/>
  <c r="X82"/>
  <c r="W83"/>
  <c r="X83"/>
  <c r="W84"/>
  <c r="X84"/>
  <c r="W85"/>
  <c r="X85"/>
  <c r="W86"/>
  <c r="X86"/>
  <c r="W87"/>
  <c r="X87"/>
  <c r="W88"/>
  <c r="X88"/>
  <c r="W89"/>
  <c r="X89"/>
  <c r="W90"/>
  <c r="X90"/>
  <c r="W91"/>
  <c r="X91"/>
  <c r="W92"/>
  <c r="X92"/>
  <c r="W93"/>
  <c r="X93"/>
  <c r="W94"/>
  <c r="X94"/>
  <c r="W95"/>
  <c r="X95"/>
  <c r="W96"/>
  <c r="X96"/>
  <c r="W97"/>
  <c r="X97"/>
  <c r="W98"/>
  <c r="X98"/>
  <c r="W99"/>
  <c r="X99"/>
  <c r="W100"/>
  <c r="X100"/>
  <c r="W101"/>
  <c r="X101"/>
  <c r="W102"/>
  <c r="X102"/>
  <c r="W103"/>
  <c r="X103"/>
  <c r="W104"/>
  <c r="X104"/>
  <c r="W105"/>
  <c r="X105"/>
  <c r="W106"/>
  <c r="X106"/>
  <c r="W107"/>
  <c r="X107"/>
  <c r="W108"/>
  <c r="X108"/>
  <c r="W109"/>
  <c r="X109"/>
  <c r="W110"/>
  <c r="X110"/>
  <c r="W111"/>
  <c r="X111"/>
  <c r="W112"/>
  <c r="X112"/>
  <c r="W113"/>
  <c r="X113"/>
  <c r="W114"/>
  <c r="X114"/>
  <c r="W115"/>
  <c r="X115"/>
  <c r="W116"/>
  <c r="X116"/>
  <c r="W117"/>
  <c r="X117"/>
  <c r="W118"/>
  <c r="X118"/>
  <c r="W119"/>
  <c r="X119"/>
  <c r="W120"/>
  <c r="X120"/>
  <c r="W121"/>
  <c r="X121"/>
  <c r="W122"/>
  <c r="X122"/>
  <c r="W123"/>
  <c r="X123"/>
  <c r="W124"/>
  <c r="X124"/>
  <c r="W125"/>
  <c r="X125"/>
  <c r="W126"/>
  <c r="X126"/>
  <c r="W127"/>
  <c r="X127"/>
  <c r="W128"/>
  <c r="X128"/>
  <c r="W129"/>
  <c r="X129"/>
  <c r="W130"/>
  <c r="X130"/>
  <c r="W131"/>
  <c r="X131"/>
  <c r="W132"/>
  <c r="X132"/>
  <c r="W133"/>
  <c r="X133"/>
  <c r="W134"/>
  <c r="X134"/>
  <c r="X2"/>
  <c r="W2"/>
  <c r="AD92" i="5" l="1"/>
  <c r="Z92"/>
  <c r="AD88"/>
  <c r="Z88"/>
  <c r="AD77"/>
  <c r="Z77"/>
  <c r="AD64"/>
  <c r="Z64"/>
  <c r="AD61"/>
  <c r="Z61"/>
  <c r="AD56"/>
  <c r="Z56"/>
  <c r="AD53"/>
  <c r="Z53"/>
  <c r="AD50"/>
  <c r="Z50"/>
  <c r="AD45"/>
  <c r="Z45"/>
  <c r="AD42"/>
  <c r="Z42"/>
  <c r="AD97"/>
  <c r="Z97"/>
  <c r="AD93"/>
  <c r="Z93"/>
  <c r="AD89"/>
  <c r="Z89"/>
  <c r="AD85"/>
  <c r="Z85"/>
  <c r="AD81"/>
  <c r="Z81"/>
  <c r="AD78"/>
  <c r="Z78"/>
  <c r="AD76"/>
  <c r="Z76"/>
  <c r="AD73"/>
  <c r="Z73"/>
  <c r="AD70"/>
  <c r="Z70"/>
  <c r="AD68"/>
  <c r="Z68"/>
  <c r="AD65"/>
  <c r="Z65"/>
  <c r="AD62"/>
  <c r="Z62"/>
  <c r="AD60"/>
  <c r="Z60"/>
  <c r="AD57"/>
  <c r="Z57"/>
  <c r="AD54"/>
  <c r="Z54"/>
  <c r="AD52"/>
  <c r="Z52"/>
  <c r="AD49"/>
  <c r="Z49"/>
  <c r="AD46"/>
  <c r="Z46"/>
  <c r="AD44"/>
  <c r="Z44"/>
  <c r="AD40"/>
  <c r="Z40"/>
  <c r="AD98"/>
  <c r="AD90"/>
  <c r="AD63"/>
  <c r="AD55"/>
  <c r="AE97"/>
  <c r="AE95"/>
  <c r="AE93"/>
  <c r="AE91"/>
  <c r="AE89"/>
  <c r="AE87"/>
  <c r="AE85"/>
  <c r="AE83"/>
  <c r="AE81"/>
  <c r="AE79"/>
  <c r="AE77"/>
  <c r="AE75"/>
  <c r="AE73"/>
  <c r="AE71"/>
  <c r="AE67"/>
  <c r="AE65"/>
  <c r="AE63"/>
  <c r="AE61"/>
  <c r="AE59"/>
  <c r="AE57"/>
  <c r="AE55"/>
  <c r="AE53"/>
  <c r="AE51"/>
  <c r="AE49"/>
  <c r="AE47"/>
  <c r="AE45"/>
  <c r="AE43"/>
  <c r="AE41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D96"/>
  <c r="Z96"/>
  <c r="AD84"/>
  <c r="Z84"/>
  <c r="AD80"/>
  <c r="Z80"/>
  <c r="AD74"/>
  <c r="Z74"/>
  <c r="AD72"/>
  <c r="Z72"/>
  <c r="AD69"/>
  <c r="Z69"/>
  <c r="AD66"/>
  <c r="Z66"/>
  <c r="AD58"/>
  <c r="Z58"/>
  <c r="AD48"/>
  <c r="Z48"/>
  <c r="AD95"/>
  <c r="AD82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I44"/>
  <c r="AI40"/>
  <c r="AK3" i="4"/>
  <c r="AI3"/>
  <c r="AS3" s="1"/>
  <c r="AS4" s="1"/>
  <c r="AI125"/>
  <c r="AI133"/>
  <c r="AH131"/>
  <c r="AP3"/>
  <c r="AI42"/>
  <c r="AI43"/>
  <c r="AI46"/>
  <c r="AI47"/>
  <c r="AI60"/>
  <c r="AI64"/>
  <c r="AI68"/>
  <c r="AI72"/>
  <c r="AI76"/>
  <c r="AI80"/>
  <c r="AH79"/>
  <c r="AI100"/>
  <c r="AH101"/>
  <c r="AG46"/>
  <c r="AH14"/>
  <c r="AI17" i="6"/>
  <c r="AI41"/>
  <c r="AI57"/>
  <c r="AI65"/>
  <c r="AI73"/>
  <c r="AI131"/>
  <c r="AI110"/>
  <c r="AH111"/>
  <c r="AI157"/>
  <c r="AH153"/>
  <c r="AI173"/>
  <c r="AH169"/>
  <c r="AH180"/>
  <c r="AI191"/>
  <c r="AH188"/>
  <c r="AH192"/>
  <c r="AH196"/>
  <c r="AH200"/>
  <c r="AH204"/>
  <c r="AH208"/>
  <c r="AI215"/>
  <c r="AH212"/>
  <c r="AI223"/>
  <c r="AH220"/>
  <c r="AI227"/>
  <c r="AI240"/>
  <c r="AI244"/>
  <c r="AI296"/>
  <c r="AI300"/>
  <c r="AI304"/>
  <c r="AH307"/>
  <c r="AH311"/>
  <c r="AH315"/>
  <c r="AH319"/>
  <c r="AH323"/>
  <c r="AG3"/>
  <c r="AI25"/>
  <c r="AI33"/>
  <c r="AI49"/>
  <c r="AI232"/>
  <c r="AH233"/>
  <c r="AI253"/>
  <c r="AI257"/>
  <c r="AI261"/>
  <c r="AI265"/>
  <c r="AI269"/>
  <c r="AH268"/>
  <c r="AI289"/>
  <c r="AH290"/>
  <c r="AH40" i="7"/>
  <c r="AH44"/>
  <c r="AG44"/>
  <c r="AI14"/>
  <c r="AI18"/>
  <c r="AI22"/>
  <c r="AI26"/>
  <c r="AI30"/>
  <c r="AI34"/>
  <c r="AI38"/>
  <c r="AI42"/>
  <c r="AI46"/>
  <c r="AH45"/>
  <c r="AI33" i="8"/>
  <c r="AI21"/>
  <c r="AI29"/>
  <c r="AI41"/>
  <c r="AI49"/>
  <c r="AI57"/>
  <c r="AI69"/>
  <c r="AI77"/>
  <c r="AI85"/>
  <c r="AI93"/>
  <c r="AH96"/>
  <c r="AH359"/>
  <c r="AH368"/>
  <c r="AH375"/>
  <c r="AI392"/>
  <c r="AH420"/>
  <c r="AI17"/>
  <c r="AI25"/>
  <c r="AI37"/>
  <c r="AI45"/>
  <c r="AI53"/>
  <c r="AI61"/>
  <c r="AI65"/>
  <c r="AI73"/>
  <c r="AI81"/>
  <c r="AI89"/>
  <c r="AI97"/>
  <c r="AH100"/>
  <c r="AH364"/>
  <c r="AH371"/>
  <c r="AI400"/>
  <c r="AH403"/>
  <c r="AH436"/>
  <c r="AH488"/>
  <c r="AH198"/>
  <c r="AI114"/>
  <c r="AH125"/>
  <c r="AH129"/>
  <c r="AH133"/>
  <c r="AH137"/>
  <c r="AH141"/>
  <c r="AH145"/>
  <c r="AH149"/>
  <c r="AH153"/>
  <c r="AH157"/>
  <c r="AH161"/>
  <c r="AH165"/>
  <c r="AH169"/>
  <c r="AH177"/>
  <c r="AH181"/>
  <c r="AH185"/>
  <c r="AH189"/>
  <c r="AI198"/>
  <c r="AH212"/>
  <c r="AH216"/>
  <c r="AH236"/>
  <c r="AH240"/>
  <c r="AH244"/>
  <c r="AH248"/>
  <c r="AH252"/>
  <c r="AH256"/>
  <c r="AH260"/>
  <c r="AH264"/>
  <c r="AH268"/>
  <c r="AH272"/>
  <c r="AH276"/>
  <c r="AH280"/>
  <c r="AH284"/>
  <c r="AH287"/>
  <c r="AH291"/>
  <c r="AH296"/>
  <c r="AH451"/>
  <c r="AH459"/>
  <c r="AH467"/>
  <c r="AI480"/>
  <c r="AH483"/>
  <c r="AH499"/>
  <c r="AI15"/>
  <c r="AI19"/>
  <c r="AI23"/>
  <c r="AI26"/>
  <c r="AI30"/>
  <c r="AI34"/>
  <c r="AI38"/>
  <c r="AI42"/>
  <c r="AI46"/>
  <c r="AI50"/>
  <c r="AI54"/>
  <c r="AI58"/>
  <c r="AI62"/>
  <c r="AI66"/>
  <c r="AI70"/>
  <c r="AI74"/>
  <c r="AI78"/>
  <c r="AI82"/>
  <c r="AI86"/>
  <c r="AI90"/>
  <c r="AI95"/>
  <c r="AH93"/>
  <c r="AH98"/>
  <c r="AH303"/>
  <c r="AH326"/>
  <c r="AI339"/>
  <c r="AI347"/>
  <c r="AI355"/>
  <c r="AH358"/>
  <c r="AI371"/>
  <c r="AI375"/>
  <c r="AH374"/>
  <c r="AI431"/>
  <c r="AI435"/>
  <c r="AH434"/>
  <c r="AH506"/>
  <c r="AH514"/>
  <c r="AH522"/>
  <c r="AP3"/>
  <c r="AI14"/>
  <c r="AI131"/>
  <c r="AI135"/>
  <c r="AI139"/>
  <c r="AI143"/>
  <c r="AI147"/>
  <c r="AI151"/>
  <c r="AI155"/>
  <c r="AI159"/>
  <c r="AI163"/>
  <c r="AI167"/>
  <c r="AI179"/>
  <c r="AI183"/>
  <c r="AI187"/>
  <c r="AI191"/>
  <c r="AI195"/>
  <c r="AH195"/>
  <c r="AH217"/>
  <c r="AI287"/>
  <c r="AI291"/>
  <c r="AH290"/>
  <c r="AH294"/>
  <c r="AH321"/>
  <c r="AH329"/>
  <c r="AH337"/>
  <c r="AH353"/>
  <c r="AH385"/>
  <c r="AH393"/>
  <c r="AH401"/>
  <c r="AH409"/>
  <c r="AH417"/>
  <c r="AH425"/>
  <c r="AI494"/>
  <c r="AI498"/>
  <c r="AH110"/>
  <c r="AH114"/>
  <c r="AH201"/>
  <c r="AH214"/>
  <c r="AH357"/>
  <c r="AI377"/>
  <c r="AS3"/>
  <c r="AI127"/>
  <c r="AI175"/>
  <c r="AI202"/>
  <c r="AH202"/>
  <c r="AI303"/>
  <c r="AI316"/>
  <c r="AI341"/>
  <c r="AH352"/>
  <c r="AH355"/>
  <c r="AI411"/>
  <c r="AI419"/>
  <c r="AH450"/>
  <c r="AI465"/>
  <c r="AI473"/>
  <c r="AI481"/>
  <c r="AI512"/>
  <c r="AH513"/>
  <c r="AI520"/>
  <c r="AI528"/>
  <c r="AH529"/>
  <c r="AH101"/>
  <c r="AI113"/>
  <c r="AH112"/>
  <c r="AI209"/>
  <c r="AH204"/>
  <c r="AH211"/>
  <c r="AI218"/>
  <c r="AH218"/>
  <c r="AH220"/>
  <c r="AI235"/>
  <c r="AI239"/>
  <c r="AH237"/>
  <c r="AI243"/>
  <c r="AH241"/>
  <c r="AI247"/>
  <c r="AH245"/>
  <c r="AI251"/>
  <c r="AH249"/>
  <c r="AI255"/>
  <c r="AH253"/>
  <c r="AI259"/>
  <c r="AH257"/>
  <c r="AI263"/>
  <c r="AH261"/>
  <c r="AI267"/>
  <c r="AH265"/>
  <c r="AH289"/>
  <c r="AI302"/>
  <c r="AH300"/>
  <c r="AH322"/>
  <c r="AH325"/>
  <c r="AH330"/>
  <c r="AH333"/>
  <c r="AI343"/>
  <c r="AI346"/>
  <c r="AH346"/>
  <c r="AI354"/>
  <c r="AI359"/>
  <c r="AH373"/>
  <c r="AI388"/>
  <c r="AH389"/>
  <c r="AI396"/>
  <c r="AH397"/>
  <c r="AI404"/>
  <c r="AH405"/>
  <c r="AI413"/>
  <c r="AH413"/>
  <c r="AH447"/>
  <c r="AH455"/>
  <c r="AH463"/>
  <c r="AH471"/>
  <c r="AH479"/>
  <c r="AI502"/>
  <c r="AH510"/>
  <c r="AH518"/>
  <c r="AH526"/>
  <c r="AH105"/>
  <c r="AI171"/>
  <c r="AH173"/>
  <c r="AI204"/>
  <c r="AI213"/>
  <c r="AI324"/>
  <c r="AI332"/>
  <c r="AI344"/>
  <c r="AH390"/>
  <c r="AH398"/>
  <c r="AI416"/>
  <c r="AI424"/>
  <c r="AI457"/>
  <c r="AH458"/>
  <c r="AH466"/>
  <c r="AI479"/>
  <c r="AI487"/>
  <c r="AH505"/>
  <c r="AH521"/>
  <c r="AG101"/>
  <c r="AI13"/>
  <c r="AH4"/>
  <c r="AH11"/>
  <c r="AI18"/>
  <c r="AH15"/>
  <c r="AI22"/>
  <c r="AH19"/>
  <c r="AH23"/>
  <c r="AH27"/>
  <c r="AH31"/>
  <c r="AH35"/>
  <c r="AH39"/>
  <c r="AH43"/>
  <c r="AH47"/>
  <c r="AH51"/>
  <c r="AH55"/>
  <c r="AH59"/>
  <c r="AH63"/>
  <c r="AH67"/>
  <c r="AH71"/>
  <c r="AH75"/>
  <c r="AH79"/>
  <c r="AH83"/>
  <c r="AH87"/>
  <c r="AH91"/>
  <c r="AH95"/>
  <c r="AH104"/>
  <c r="AI123"/>
  <c r="AI117"/>
  <c r="AH124"/>
  <c r="AH128"/>
  <c r="AH132"/>
  <c r="AH136"/>
  <c r="AH140"/>
  <c r="AH144"/>
  <c r="AH148"/>
  <c r="AH152"/>
  <c r="AH156"/>
  <c r="AH160"/>
  <c r="AH164"/>
  <c r="AH168"/>
  <c r="AH172"/>
  <c r="AH176"/>
  <c r="AH180"/>
  <c r="AH184"/>
  <c r="AH188"/>
  <c r="AH192"/>
  <c r="AH196"/>
  <c r="AI203"/>
  <c r="AI205"/>
  <c r="AI307"/>
  <c r="AI328"/>
  <c r="AI336"/>
  <c r="AI345"/>
  <c r="AH343"/>
  <c r="AH348"/>
  <c r="AH386"/>
  <c r="AH394"/>
  <c r="AH402"/>
  <c r="AI415"/>
  <c r="AI420"/>
  <c r="AH418"/>
  <c r="AH446"/>
  <c r="AI453"/>
  <c r="AH454"/>
  <c r="AI461"/>
  <c r="AH462"/>
  <c r="AI469"/>
  <c r="AH470"/>
  <c r="AI477"/>
  <c r="AI483"/>
  <c r="AH481"/>
  <c r="AH509"/>
  <c r="AI516"/>
  <c r="AH517"/>
  <c r="AI524"/>
  <c r="AH525"/>
  <c r="AH527"/>
  <c r="AI271"/>
  <c r="AH269"/>
  <c r="AI276"/>
  <c r="AI278"/>
  <c r="AI280"/>
  <c r="AI282"/>
  <c r="AH279"/>
  <c r="AI286"/>
  <c r="AH285"/>
  <c r="AH362"/>
  <c r="AI370"/>
  <c r="AH369"/>
  <c r="AI432"/>
  <c r="AH429"/>
  <c r="AI436"/>
  <c r="AH433"/>
  <c r="AI440"/>
  <c r="AH438"/>
  <c r="AI495"/>
  <c r="AH492"/>
  <c r="AI499"/>
  <c r="AI503"/>
  <c r="AI11" i="1"/>
  <c r="AI15"/>
  <c r="AI19"/>
  <c r="AI23"/>
  <c r="AI27"/>
  <c r="AJ36"/>
  <c r="AI35"/>
  <c r="AI43"/>
  <c r="O2" i="9"/>
  <c r="AH55" i="3"/>
  <c r="AH59"/>
  <c r="AH130"/>
  <c r="AH134"/>
  <c r="AH138"/>
  <c r="AH142"/>
  <c r="AH146"/>
  <c r="AH150"/>
  <c r="AH154"/>
  <c r="AH162"/>
  <c r="O3" i="9"/>
  <c r="J3"/>
  <c r="AI13" i="5"/>
  <c r="AI14"/>
  <c r="AI17"/>
  <c r="AI18"/>
  <c r="AI21"/>
  <c r="AI22"/>
  <c r="AI25"/>
  <c r="AI26"/>
  <c r="AI29"/>
  <c r="AI30"/>
  <c r="AI33"/>
  <c r="AI34"/>
  <c r="AI37"/>
  <c r="AI38"/>
  <c r="AH36"/>
  <c r="AG36"/>
  <c r="M2" i="9"/>
  <c r="N2"/>
  <c r="J2"/>
  <c r="N3"/>
  <c r="AH46" i="1"/>
  <c r="AI37"/>
  <c r="AI41"/>
  <c r="AJ54"/>
  <c r="AI57"/>
  <c r="AI61"/>
  <c r="AI65"/>
  <c r="AI69"/>
  <c r="AI73"/>
  <c r="AI77"/>
  <c r="AI81"/>
  <c r="AI85"/>
  <c r="AI8"/>
  <c r="AJ14"/>
  <c r="AI12"/>
  <c r="AJ18"/>
  <c r="AI16"/>
  <c r="AJ22"/>
  <c r="AI20"/>
  <c r="AJ26"/>
  <c r="AI24"/>
  <c r="AJ30"/>
  <c r="AI28"/>
  <c r="AJ35"/>
  <c r="AJ37"/>
  <c r="AJ39"/>
  <c r="AI36"/>
  <c r="AJ43"/>
  <c r="AI40"/>
  <c r="AJ47"/>
  <c r="AI45"/>
  <c r="AJ60"/>
  <c r="AI58"/>
  <c r="AJ64"/>
  <c r="AI62"/>
  <c r="AJ68"/>
  <c r="AI66"/>
  <c r="AJ72"/>
  <c r="AI70"/>
  <c r="AJ76"/>
  <c r="AI74"/>
  <c r="AJ80"/>
  <c r="AI78"/>
  <c r="AJ84"/>
  <c r="AI82"/>
  <c r="AI83"/>
  <c r="AH99" i="2"/>
  <c r="AI15"/>
  <c r="AH13"/>
  <c r="AH18"/>
  <c r="AH70"/>
  <c r="AH74"/>
  <c r="AI101"/>
  <c r="AI105"/>
  <c r="AI109"/>
  <c r="AI113"/>
  <c r="AI117"/>
  <c r="AH116"/>
  <c r="AI88"/>
  <c r="AI92"/>
  <c r="AH95"/>
  <c r="AH103"/>
  <c r="AH107"/>
  <c r="AH111"/>
  <c r="AH115"/>
  <c r="AG29"/>
  <c r="AI30"/>
  <c r="AI39"/>
  <c r="AH37"/>
  <c r="AI43"/>
  <c r="AH41"/>
  <c r="AI47"/>
  <c r="AH45"/>
  <c r="AI51"/>
  <c r="AH49"/>
  <c r="AI55"/>
  <c r="AH53"/>
  <c r="AI59"/>
  <c r="AH57"/>
  <c r="AI63"/>
  <c r="AH61"/>
  <c r="AI68"/>
  <c r="AI70"/>
  <c r="AI72"/>
  <c r="AH69"/>
  <c r="AI76"/>
  <c r="AH73"/>
  <c r="AI80"/>
  <c r="AH81"/>
  <c r="AH11"/>
  <c r="AH15"/>
  <c r="AI22"/>
  <c r="AH23"/>
  <c r="AI87"/>
  <c r="AI91"/>
  <c r="AH94"/>
  <c r="AH98"/>
  <c r="AH102"/>
  <c r="AH106"/>
  <c r="AH110"/>
  <c r="AH114"/>
  <c r="AH118"/>
  <c r="AH158" i="3"/>
  <c r="AI14"/>
  <c r="AH17"/>
  <c r="AH21"/>
  <c r="AH25"/>
  <c r="AH29"/>
  <c r="AH33"/>
  <c r="AH37"/>
  <c r="AH41"/>
  <c r="AH45"/>
  <c r="AI54"/>
  <c r="AH53"/>
  <c r="AH57"/>
  <c r="AI136"/>
  <c r="AI140"/>
  <c r="AI144"/>
  <c r="AI148"/>
  <c r="AI152"/>
  <c r="AI156"/>
  <c r="AI160"/>
  <c r="AI164"/>
  <c r="AH163"/>
  <c r="AI72"/>
  <c r="AH75"/>
  <c r="AH79"/>
  <c r="AH83"/>
  <c r="AH87"/>
  <c r="AH91"/>
  <c r="AH95"/>
  <c r="AH99"/>
  <c r="AH103"/>
  <c r="AH107"/>
  <c r="AI116"/>
  <c r="AH115"/>
  <c r="AH123"/>
  <c r="AH117"/>
  <c r="AI126"/>
  <c r="AI20"/>
  <c r="AH18"/>
  <c r="AI24"/>
  <c r="AH22"/>
  <c r="AI28"/>
  <c r="AH26"/>
  <c r="AI32"/>
  <c r="AH30"/>
  <c r="AI36"/>
  <c r="AH34"/>
  <c r="AI40"/>
  <c r="AH38"/>
  <c r="AI44"/>
  <c r="AH42"/>
  <c r="AI48"/>
  <c r="AH46"/>
  <c r="AI53"/>
  <c r="AI55"/>
  <c r="AI57"/>
  <c r="AH54"/>
  <c r="AI61"/>
  <c r="AH58"/>
  <c r="AI65"/>
  <c r="AH63"/>
  <c r="AH133"/>
  <c r="AH137"/>
  <c r="AH141"/>
  <c r="AH145"/>
  <c r="AH149"/>
  <c r="AH153"/>
  <c r="AH157"/>
  <c r="AH161"/>
  <c r="AH165"/>
  <c r="AI8"/>
  <c r="AI78"/>
  <c r="AH76"/>
  <c r="AI82"/>
  <c r="AH80"/>
  <c r="AI86"/>
  <c r="AH84"/>
  <c r="AI90"/>
  <c r="AH88"/>
  <c r="AI94"/>
  <c r="AH92"/>
  <c r="AI98"/>
  <c r="AH96"/>
  <c r="AI102"/>
  <c r="AH100"/>
  <c r="AI106"/>
  <c r="AH104"/>
  <c r="AI110"/>
  <c r="AH108"/>
  <c r="AI115"/>
  <c r="AI117"/>
  <c r="AI119"/>
  <c r="AH116"/>
  <c r="AI123"/>
  <c r="AI127"/>
  <c r="N9" i="9"/>
  <c r="J8"/>
  <c r="J5"/>
  <c r="N8"/>
  <c r="N5"/>
  <c r="M5"/>
  <c r="O9"/>
  <c r="N7"/>
  <c r="O7"/>
  <c r="N4"/>
  <c r="N6"/>
  <c r="O4"/>
  <c r="O6"/>
  <c r="J7"/>
  <c r="M8"/>
  <c r="J4"/>
  <c r="J6"/>
  <c r="O5"/>
  <c r="M6"/>
  <c r="M4"/>
  <c r="O8"/>
  <c r="M7"/>
  <c r="J9"/>
  <c r="M9"/>
  <c r="AU3" i="8"/>
  <c r="AI119"/>
  <c r="AI120"/>
  <c r="AH115"/>
  <c r="AH116"/>
  <c r="AI121"/>
  <c r="AH117"/>
  <c r="AI122"/>
  <c r="AG3"/>
  <c r="AK3" s="1"/>
  <c r="AI5"/>
  <c r="AH6"/>
  <c r="AG7"/>
  <c r="AI9"/>
  <c r="AH10"/>
  <c r="AG11"/>
  <c r="AH14"/>
  <c r="AG15"/>
  <c r="AH18"/>
  <c r="AG19"/>
  <c r="AH22"/>
  <c r="AG23"/>
  <c r="AH26"/>
  <c r="AG27"/>
  <c r="AH30"/>
  <c r="AG31"/>
  <c r="AH34"/>
  <c r="AG35"/>
  <c r="AH38"/>
  <c r="AG39"/>
  <c r="AH42"/>
  <c r="AG43"/>
  <c r="AH46"/>
  <c r="AG47"/>
  <c r="AH50"/>
  <c r="AG51"/>
  <c r="AH54"/>
  <c r="AG55"/>
  <c r="AH58"/>
  <c r="AG59"/>
  <c r="AH62"/>
  <c r="AG63"/>
  <c r="AH66"/>
  <c r="AG67"/>
  <c r="AH70"/>
  <c r="AG71"/>
  <c r="AH74"/>
  <c r="AG75"/>
  <c r="AH78"/>
  <c r="AG79"/>
  <c r="AH82"/>
  <c r="AG83"/>
  <c r="AI94"/>
  <c r="AH86"/>
  <c r="AG87"/>
  <c r="AI98"/>
  <c r="AH90"/>
  <c r="AG91"/>
  <c r="AI102"/>
  <c r="AG93"/>
  <c r="AH99"/>
  <c r="AI106"/>
  <c r="AI101"/>
  <c r="AH102"/>
  <c r="AI103"/>
  <c r="AI104"/>
  <c r="AG106"/>
  <c r="AG107"/>
  <c r="AH108"/>
  <c r="AG109"/>
  <c r="AH120"/>
  <c r="AI115"/>
  <c r="AI116"/>
  <c r="AH111"/>
  <c r="AH113"/>
  <c r="AI118"/>
  <c r="AH121"/>
  <c r="AH118"/>
  <c r="AI126"/>
  <c r="AI4"/>
  <c r="AP4" s="1"/>
  <c r="AH5"/>
  <c r="AG6"/>
  <c r="AI8"/>
  <c r="AH9"/>
  <c r="AG10"/>
  <c r="AI12"/>
  <c r="AH13"/>
  <c r="AG14"/>
  <c r="AI16"/>
  <c r="AH17"/>
  <c r="AG18"/>
  <c r="AI20"/>
  <c r="AH21"/>
  <c r="AG22"/>
  <c r="AI24"/>
  <c r="AH25"/>
  <c r="AG26"/>
  <c r="AI28"/>
  <c r="AH29"/>
  <c r="AG30"/>
  <c r="AI32"/>
  <c r="AH33"/>
  <c r="AG34"/>
  <c r="AI36"/>
  <c r="AH37"/>
  <c r="AG38"/>
  <c r="AI40"/>
  <c r="AH41"/>
  <c r="AG42"/>
  <c r="AI44"/>
  <c r="AH45"/>
  <c r="AG46"/>
  <c r="AI48"/>
  <c r="AH49"/>
  <c r="AG50"/>
  <c r="AI52"/>
  <c r="AH53"/>
  <c r="AG54"/>
  <c r="AI56"/>
  <c r="AH57"/>
  <c r="AG58"/>
  <c r="AI60"/>
  <c r="AH61"/>
  <c r="AG62"/>
  <c r="AI64"/>
  <c r="AH65"/>
  <c r="AG66"/>
  <c r="AI68"/>
  <c r="AH69"/>
  <c r="AG70"/>
  <c r="AI72"/>
  <c r="AH73"/>
  <c r="AG74"/>
  <c r="AI76"/>
  <c r="AH77"/>
  <c r="AG78"/>
  <c r="AI80"/>
  <c r="AH81"/>
  <c r="AG82"/>
  <c r="AI84"/>
  <c r="AH85"/>
  <c r="AG86"/>
  <c r="AI88"/>
  <c r="AH89"/>
  <c r="AG90"/>
  <c r="AI92"/>
  <c r="AI99"/>
  <c r="AI100"/>
  <c r="AG102"/>
  <c r="AG103"/>
  <c r="AG105"/>
  <c r="AI112"/>
  <c r="AH107"/>
  <c r="AM3"/>
  <c r="AG5"/>
  <c r="AI7"/>
  <c r="AH8"/>
  <c r="AG9"/>
  <c r="AI11"/>
  <c r="AH12"/>
  <c r="AG13"/>
  <c r="AH16"/>
  <c r="AG17"/>
  <c r="AH20"/>
  <c r="AG21"/>
  <c r="AH24"/>
  <c r="AG25"/>
  <c r="AI27"/>
  <c r="AH28"/>
  <c r="AG29"/>
  <c r="AI31"/>
  <c r="AH32"/>
  <c r="AG33"/>
  <c r="AI35"/>
  <c r="AH36"/>
  <c r="AG37"/>
  <c r="AI39"/>
  <c r="AH40"/>
  <c r="AG41"/>
  <c r="AI43"/>
  <c r="AH44"/>
  <c r="AG45"/>
  <c r="AI47"/>
  <c r="AH48"/>
  <c r="AG49"/>
  <c r="AI51"/>
  <c r="AH52"/>
  <c r="AG53"/>
  <c r="AI55"/>
  <c r="AH56"/>
  <c r="AG57"/>
  <c r="AI59"/>
  <c r="AH60"/>
  <c r="AG61"/>
  <c r="AI63"/>
  <c r="AH64"/>
  <c r="AG65"/>
  <c r="AI67"/>
  <c r="AH68"/>
  <c r="AG69"/>
  <c r="AI71"/>
  <c r="AH72"/>
  <c r="AG73"/>
  <c r="AI75"/>
  <c r="AH76"/>
  <c r="AG77"/>
  <c r="AI79"/>
  <c r="AH80"/>
  <c r="AG81"/>
  <c r="AI83"/>
  <c r="AH84"/>
  <c r="AG85"/>
  <c r="AI87"/>
  <c r="AH88"/>
  <c r="AG89"/>
  <c r="AI91"/>
  <c r="AH92"/>
  <c r="AH94"/>
  <c r="AI96"/>
  <c r="AG98"/>
  <c r="AG99"/>
  <c r="AI109"/>
  <c r="AI111"/>
  <c r="AG526"/>
  <c r="AG522"/>
  <c r="AG518"/>
  <c r="AG514"/>
  <c r="AG510"/>
  <c r="AG506"/>
  <c r="AG502"/>
  <c r="AG527"/>
  <c r="AG523"/>
  <c r="AG519"/>
  <c r="AG515"/>
  <c r="AG511"/>
  <c r="AG507"/>
  <c r="AG503"/>
  <c r="AG499"/>
  <c r="AG528"/>
  <c r="AG524"/>
  <c r="AG520"/>
  <c r="AG516"/>
  <c r="AG512"/>
  <c r="AG508"/>
  <c r="AG504"/>
  <c r="AG500"/>
  <c r="AG529"/>
  <c r="AG525"/>
  <c r="AG521"/>
  <c r="AG517"/>
  <c r="AG513"/>
  <c r="AG509"/>
  <c r="AG505"/>
  <c r="AG501"/>
  <c r="AG497"/>
  <c r="AG493"/>
  <c r="AG489"/>
  <c r="AG485"/>
  <c r="AG481"/>
  <c r="AG477"/>
  <c r="AG498"/>
  <c r="AG496"/>
  <c r="AG495"/>
  <c r="AG482"/>
  <c r="AG480"/>
  <c r="AG479"/>
  <c r="AG475"/>
  <c r="AG471"/>
  <c r="AG467"/>
  <c r="AG463"/>
  <c r="AG459"/>
  <c r="AG455"/>
  <c r="AG451"/>
  <c r="AG447"/>
  <c r="AG443"/>
  <c r="AG486"/>
  <c r="AG484"/>
  <c r="AG483"/>
  <c r="AG476"/>
  <c r="AG472"/>
  <c r="AG468"/>
  <c r="AG464"/>
  <c r="AG460"/>
  <c r="AG456"/>
  <c r="AG452"/>
  <c r="AG448"/>
  <c r="AG444"/>
  <c r="AG490"/>
  <c r="AG488"/>
  <c r="AG487"/>
  <c r="AG473"/>
  <c r="AG469"/>
  <c r="AG465"/>
  <c r="AG461"/>
  <c r="AG457"/>
  <c r="AG453"/>
  <c r="AG449"/>
  <c r="AG445"/>
  <c r="AG441"/>
  <c r="AG494"/>
  <c r="AG492"/>
  <c r="AG491"/>
  <c r="AG478"/>
  <c r="AG474"/>
  <c r="AG470"/>
  <c r="AG466"/>
  <c r="AG462"/>
  <c r="AG458"/>
  <c r="AG454"/>
  <c r="AG450"/>
  <c r="AG446"/>
  <c r="AG442"/>
  <c r="AG438"/>
  <c r="AG434"/>
  <c r="AG430"/>
  <c r="AG426"/>
  <c r="AG422"/>
  <c r="AG418"/>
  <c r="AG414"/>
  <c r="AG410"/>
  <c r="AG406"/>
  <c r="AG435"/>
  <c r="AG433"/>
  <c r="AG432"/>
  <c r="AG419"/>
  <c r="AG417"/>
  <c r="AG416"/>
  <c r="AG402"/>
  <c r="AG398"/>
  <c r="AG394"/>
  <c r="AG390"/>
  <c r="AG386"/>
  <c r="AG382"/>
  <c r="AG378"/>
  <c r="AG439"/>
  <c r="AG437"/>
  <c r="AG436"/>
  <c r="AG423"/>
  <c r="AG421"/>
  <c r="AG420"/>
  <c r="AG407"/>
  <c r="AG403"/>
  <c r="AG399"/>
  <c r="AG395"/>
  <c r="AG391"/>
  <c r="AG387"/>
  <c r="AG383"/>
  <c r="AG379"/>
  <c r="AG427"/>
  <c r="AG425"/>
  <c r="AG424"/>
  <c r="AG411"/>
  <c r="AG409"/>
  <c r="AG408"/>
  <c r="AG404"/>
  <c r="AG400"/>
  <c r="AG396"/>
  <c r="AG392"/>
  <c r="AG388"/>
  <c r="AG384"/>
  <c r="AG380"/>
  <c r="AG440"/>
  <c r="AG431"/>
  <c r="AG429"/>
  <c r="AG428"/>
  <c r="AG415"/>
  <c r="AG413"/>
  <c r="AG412"/>
  <c r="AG405"/>
  <c r="AG401"/>
  <c r="AG397"/>
  <c r="AG393"/>
  <c r="AG389"/>
  <c r="AG385"/>
  <c r="AG381"/>
  <c r="AG377"/>
  <c r="AG373"/>
  <c r="AG369"/>
  <c r="AG365"/>
  <c r="AG361"/>
  <c r="AG357"/>
  <c r="AG353"/>
  <c r="AG349"/>
  <c r="AG345"/>
  <c r="AG341"/>
  <c r="AG370"/>
  <c r="AG368"/>
  <c r="AG367"/>
  <c r="AG354"/>
  <c r="AG352"/>
  <c r="AG351"/>
  <c r="AG338"/>
  <c r="AG334"/>
  <c r="AG330"/>
  <c r="AG326"/>
  <c r="AG322"/>
  <c r="AG318"/>
  <c r="AG314"/>
  <c r="AG310"/>
  <c r="AG306"/>
  <c r="AG374"/>
  <c r="AG372"/>
  <c r="AG371"/>
  <c r="AG358"/>
  <c r="AG356"/>
  <c r="AG355"/>
  <c r="AG342"/>
  <c r="AG340"/>
  <c r="AG339"/>
  <c r="AG335"/>
  <c r="AG331"/>
  <c r="AG327"/>
  <c r="AG323"/>
  <c r="AG319"/>
  <c r="AG315"/>
  <c r="AG376"/>
  <c r="AG375"/>
  <c r="AG362"/>
  <c r="AG360"/>
  <c r="AG359"/>
  <c r="AG346"/>
  <c r="AG344"/>
  <c r="AG343"/>
  <c r="AG336"/>
  <c r="AG332"/>
  <c r="AG328"/>
  <c r="AG324"/>
  <c r="AG320"/>
  <c r="AG316"/>
  <c r="AG366"/>
  <c r="AG364"/>
  <c r="AG363"/>
  <c r="AG350"/>
  <c r="AG348"/>
  <c r="AG347"/>
  <c r="AG337"/>
  <c r="AG333"/>
  <c r="AG329"/>
  <c r="AG325"/>
  <c r="AG321"/>
  <c r="AG317"/>
  <c r="AG313"/>
  <c r="AG309"/>
  <c r="AG305"/>
  <c r="AG301"/>
  <c r="AG297"/>
  <c r="AG293"/>
  <c r="AG289"/>
  <c r="AG285"/>
  <c r="AG281"/>
  <c r="AG277"/>
  <c r="AG312"/>
  <c r="AG302"/>
  <c r="AG300"/>
  <c r="AG299"/>
  <c r="AG286"/>
  <c r="AG284"/>
  <c r="AG283"/>
  <c r="AG273"/>
  <c r="AG269"/>
  <c r="AG265"/>
  <c r="AG261"/>
  <c r="AG257"/>
  <c r="AG253"/>
  <c r="AG249"/>
  <c r="AG245"/>
  <c r="AG241"/>
  <c r="AG237"/>
  <c r="AG233"/>
  <c r="AG229"/>
  <c r="AG225"/>
  <c r="AG311"/>
  <c r="AG304"/>
  <c r="AG303"/>
  <c r="AG290"/>
  <c r="AG288"/>
  <c r="AG287"/>
  <c r="AG274"/>
  <c r="AG270"/>
  <c r="AG266"/>
  <c r="AG262"/>
  <c r="AG258"/>
  <c r="AG254"/>
  <c r="AG250"/>
  <c r="AG246"/>
  <c r="AG242"/>
  <c r="AG238"/>
  <c r="AG234"/>
  <c r="AG230"/>
  <c r="AG294"/>
  <c r="AG292"/>
  <c r="AG291"/>
  <c r="AG278"/>
  <c r="AG276"/>
  <c r="AG275"/>
  <c r="AG271"/>
  <c r="AG267"/>
  <c r="AG263"/>
  <c r="AG259"/>
  <c r="AG255"/>
  <c r="AG251"/>
  <c r="AG247"/>
  <c r="AG243"/>
  <c r="AG239"/>
  <c r="AG235"/>
  <c r="AG231"/>
  <c r="AG308"/>
  <c r="AG307"/>
  <c r="AG298"/>
  <c r="AG296"/>
  <c r="AG295"/>
  <c r="AG282"/>
  <c r="AG280"/>
  <c r="AG279"/>
  <c r="AG272"/>
  <c r="AG268"/>
  <c r="AG264"/>
  <c r="AG260"/>
  <c r="AG256"/>
  <c r="AG252"/>
  <c r="AG248"/>
  <c r="AG244"/>
  <c r="AG240"/>
  <c r="AG236"/>
  <c r="AG232"/>
  <c r="AG228"/>
  <c r="AG224"/>
  <c r="AG220"/>
  <c r="AG216"/>
  <c r="AG212"/>
  <c r="AG208"/>
  <c r="AG204"/>
  <c r="AG200"/>
  <c r="AG196"/>
  <c r="AG213"/>
  <c r="AG211"/>
  <c r="AG210"/>
  <c r="AG197"/>
  <c r="AG193"/>
  <c r="AG189"/>
  <c r="AG185"/>
  <c r="AG181"/>
  <c r="AG177"/>
  <c r="AG173"/>
  <c r="AG169"/>
  <c r="AG165"/>
  <c r="AG161"/>
  <c r="AG157"/>
  <c r="AG153"/>
  <c r="AG149"/>
  <c r="AG145"/>
  <c r="AG141"/>
  <c r="AG137"/>
  <c r="AG133"/>
  <c r="AG129"/>
  <c r="AG125"/>
  <c r="AG121"/>
  <c r="AG117"/>
  <c r="AG113"/>
  <c r="AG227"/>
  <c r="AG226"/>
  <c r="AG217"/>
  <c r="AG215"/>
  <c r="AG214"/>
  <c r="AG201"/>
  <c r="AG199"/>
  <c r="AG198"/>
  <c r="AG194"/>
  <c r="AG190"/>
  <c r="AG186"/>
  <c r="AG182"/>
  <c r="AG178"/>
  <c r="AG174"/>
  <c r="AG170"/>
  <c r="AG166"/>
  <c r="AG162"/>
  <c r="AG158"/>
  <c r="AG154"/>
  <c r="AG150"/>
  <c r="AG146"/>
  <c r="AG142"/>
  <c r="AG138"/>
  <c r="AG134"/>
  <c r="AG130"/>
  <c r="AG126"/>
  <c r="AG122"/>
  <c r="AG118"/>
  <c r="AG114"/>
  <c r="AG221"/>
  <c r="AG219"/>
  <c r="AG218"/>
  <c r="AG205"/>
  <c r="AG203"/>
  <c r="AG202"/>
  <c r="AG195"/>
  <c r="AG191"/>
  <c r="AG187"/>
  <c r="AG183"/>
  <c r="AG179"/>
  <c r="AG175"/>
  <c r="AG171"/>
  <c r="AG167"/>
  <c r="AG163"/>
  <c r="AG159"/>
  <c r="AG155"/>
  <c r="AG151"/>
  <c r="AG147"/>
  <c r="AG143"/>
  <c r="AG139"/>
  <c r="AG135"/>
  <c r="AG131"/>
  <c r="AG127"/>
  <c r="AG123"/>
  <c r="AG119"/>
  <c r="AG223"/>
  <c r="AG222"/>
  <c r="AG209"/>
  <c r="AG207"/>
  <c r="AG206"/>
  <c r="AG192"/>
  <c r="AG188"/>
  <c r="AG184"/>
  <c r="AG180"/>
  <c r="AG176"/>
  <c r="AG172"/>
  <c r="AG168"/>
  <c r="AG164"/>
  <c r="AG160"/>
  <c r="AG156"/>
  <c r="AG152"/>
  <c r="AG148"/>
  <c r="AG144"/>
  <c r="AG140"/>
  <c r="AG136"/>
  <c r="AG132"/>
  <c r="AG128"/>
  <c r="AG124"/>
  <c r="AG120"/>
  <c r="AG116"/>
  <c r="AG112"/>
  <c r="AG108"/>
  <c r="AG104"/>
  <c r="AG100"/>
  <c r="AG96"/>
  <c r="AH3"/>
  <c r="AG4"/>
  <c r="AI6"/>
  <c r="AH7"/>
  <c r="AG8"/>
  <c r="AI10"/>
  <c r="AG12"/>
  <c r="AG16"/>
  <c r="AG20"/>
  <c r="AG24"/>
  <c r="AG28"/>
  <c r="AG32"/>
  <c r="AG36"/>
  <c r="AG40"/>
  <c r="AG44"/>
  <c r="AG48"/>
  <c r="AG52"/>
  <c r="AG56"/>
  <c r="AG60"/>
  <c r="AG64"/>
  <c r="AG68"/>
  <c r="AG72"/>
  <c r="AG76"/>
  <c r="AG80"/>
  <c r="AG84"/>
  <c r="AG88"/>
  <c r="AG92"/>
  <c r="AG94"/>
  <c r="AG95"/>
  <c r="AG97"/>
  <c r="AH103"/>
  <c r="AI110"/>
  <c r="AI105"/>
  <c r="AH106"/>
  <c r="AI107"/>
  <c r="AI108"/>
  <c r="AH109"/>
  <c r="AG110"/>
  <c r="AG111"/>
  <c r="AG115"/>
  <c r="AH233"/>
  <c r="AI238"/>
  <c r="AH119"/>
  <c r="AH123"/>
  <c r="AH127"/>
  <c r="AI130"/>
  <c r="AH131"/>
  <c r="AI134"/>
  <c r="AH135"/>
  <c r="AI138"/>
  <c r="AH139"/>
  <c r="AI142"/>
  <c r="AH143"/>
  <c r="AI146"/>
  <c r="AH147"/>
  <c r="AI150"/>
  <c r="AH151"/>
  <c r="AI154"/>
  <c r="AH155"/>
  <c r="AI158"/>
  <c r="AH159"/>
  <c r="AI162"/>
  <c r="AH163"/>
  <c r="AI166"/>
  <c r="AH167"/>
  <c r="AI170"/>
  <c r="AH171"/>
  <c r="AI174"/>
  <c r="AH175"/>
  <c r="AI178"/>
  <c r="AH179"/>
  <c r="AI182"/>
  <c r="AH183"/>
  <c r="AI186"/>
  <c r="AH187"/>
  <c r="AI190"/>
  <c r="AH191"/>
  <c r="AI194"/>
  <c r="AI206"/>
  <c r="AI201"/>
  <c r="AH208"/>
  <c r="AH215"/>
  <c r="AI222"/>
  <c r="AI217"/>
  <c r="AI219"/>
  <c r="AI220"/>
  <c r="AI231"/>
  <c r="AI232"/>
  <c r="AH227"/>
  <c r="AH228"/>
  <c r="AI233"/>
  <c r="AH122"/>
  <c r="AI125"/>
  <c r="AH126"/>
  <c r="AI129"/>
  <c r="AH130"/>
  <c r="AI133"/>
  <c r="AH134"/>
  <c r="AI137"/>
  <c r="AH138"/>
  <c r="AI141"/>
  <c r="AH142"/>
  <c r="AI145"/>
  <c r="AH146"/>
  <c r="AI149"/>
  <c r="AH150"/>
  <c r="AI153"/>
  <c r="AH154"/>
  <c r="AI157"/>
  <c r="AH158"/>
  <c r="AI161"/>
  <c r="AH162"/>
  <c r="AI165"/>
  <c r="AH166"/>
  <c r="AI169"/>
  <c r="AH170"/>
  <c r="AI173"/>
  <c r="AH174"/>
  <c r="AI177"/>
  <c r="AH178"/>
  <c r="AI181"/>
  <c r="AH182"/>
  <c r="AI185"/>
  <c r="AH186"/>
  <c r="AI189"/>
  <c r="AH190"/>
  <c r="AI193"/>
  <c r="AH194"/>
  <c r="AI197"/>
  <c r="AI199"/>
  <c r="AI200"/>
  <c r="AI215"/>
  <c r="AI216"/>
  <c r="AI224"/>
  <c r="AI225"/>
  <c r="AH226"/>
  <c r="AI227"/>
  <c r="AH223"/>
  <c r="AH224"/>
  <c r="AI229"/>
  <c r="AH229"/>
  <c r="AI234"/>
  <c r="AI124"/>
  <c r="AI128"/>
  <c r="AI132"/>
  <c r="AI136"/>
  <c r="AI140"/>
  <c r="AI144"/>
  <c r="AI148"/>
  <c r="AI152"/>
  <c r="AI156"/>
  <c r="AI160"/>
  <c r="AI164"/>
  <c r="AI168"/>
  <c r="AI172"/>
  <c r="AI176"/>
  <c r="AI180"/>
  <c r="AI184"/>
  <c r="AI188"/>
  <c r="AI192"/>
  <c r="AH193"/>
  <c r="AI196"/>
  <c r="AH197"/>
  <c r="AH200"/>
  <c r="AH207"/>
  <c r="AI214"/>
  <c r="AH210"/>
  <c r="AI211"/>
  <c r="AI212"/>
  <c r="AH213"/>
  <c r="AI230"/>
  <c r="AH225"/>
  <c r="AI223"/>
  <c r="AH219"/>
  <c r="AH232"/>
  <c r="AI237"/>
  <c r="AH230"/>
  <c r="AH199"/>
  <c r="AH203"/>
  <c r="AI210"/>
  <c r="AH206"/>
  <c r="AI207"/>
  <c r="AI208"/>
  <c r="AH209"/>
  <c r="AI226"/>
  <c r="AI221"/>
  <c r="AH222"/>
  <c r="AI228"/>
  <c r="AI308"/>
  <c r="AH304"/>
  <c r="AH231"/>
  <c r="AH235"/>
  <c r="AH239"/>
  <c r="AI242"/>
  <c r="AH243"/>
  <c r="AI246"/>
  <c r="AH247"/>
  <c r="AI250"/>
  <c r="AH251"/>
  <c r="AI254"/>
  <c r="AH255"/>
  <c r="AI258"/>
  <c r="AH259"/>
  <c r="AI262"/>
  <c r="AH263"/>
  <c r="AI275"/>
  <c r="AI266"/>
  <c r="AH267"/>
  <c r="AI279"/>
  <c r="AI270"/>
  <c r="AH271"/>
  <c r="AI283"/>
  <c r="AI274"/>
  <c r="AH275"/>
  <c r="AI277"/>
  <c r="AH278"/>
  <c r="AH281"/>
  <c r="AH288"/>
  <c r="AI295"/>
  <c r="AI290"/>
  <c r="AI292"/>
  <c r="AI293"/>
  <c r="AH297"/>
  <c r="AI311"/>
  <c r="AH306"/>
  <c r="AH317"/>
  <c r="AH313"/>
  <c r="AI318"/>
  <c r="AH318"/>
  <c r="AI323"/>
  <c r="AH234"/>
  <c r="AH238"/>
  <c r="AI241"/>
  <c r="AH242"/>
  <c r="AI245"/>
  <c r="AH246"/>
  <c r="AI249"/>
  <c r="AH250"/>
  <c r="AI253"/>
  <c r="AH254"/>
  <c r="AI257"/>
  <c r="AH258"/>
  <c r="AI261"/>
  <c r="AH262"/>
  <c r="AI265"/>
  <c r="AH266"/>
  <c r="AI269"/>
  <c r="AH270"/>
  <c r="AI273"/>
  <c r="AH274"/>
  <c r="AH277"/>
  <c r="AI288"/>
  <c r="AI289"/>
  <c r="AH293"/>
  <c r="AI304"/>
  <c r="AI305"/>
  <c r="AI309"/>
  <c r="AI310"/>
  <c r="AH311"/>
  <c r="AH314"/>
  <c r="AI319"/>
  <c r="AI236"/>
  <c r="AI240"/>
  <c r="AI244"/>
  <c r="AI248"/>
  <c r="AI252"/>
  <c r="AI256"/>
  <c r="AI260"/>
  <c r="AI264"/>
  <c r="AI268"/>
  <c r="AI272"/>
  <c r="AH273"/>
  <c r="AH283"/>
  <c r="AI284"/>
  <c r="AI285"/>
  <c r="AH286"/>
  <c r="AI298"/>
  <c r="AH299"/>
  <c r="AI300"/>
  <c r="AI301"/>
  <c r="AH302"/>
  <c r="AH310"/>
  <c r="AI312"/>
  <c r="AI313"/>
  <c r="AH308"/>
  <c r="AH309"/>
  <c r="AI314"/>
  <c r="AI281"/>
  <c r="AH282"/>
  <c r="AH292"/>
  <c r="AI299"/>
  <c r="AI294"/>
  <c r="AH295"/>
  <c r="AI296"/>
  <c r="AI297"/>
  <c r="AH298"/>
  <c r="AH301"/>
  <c r="AI315"/>
  <c r="AH307"/>
  <c r="AI320"/>
  <c r="AH312"/>
  <c r="AH316"/>
  <c r="AH320"/>
  <c r="AH324"/>
  <c r="AI327"/>
  <c r="AH328"/>
  <c r="AI331"/>
  <c r="AH332"/>
  <c r="AI335"/>
  <c r="AH336"/>
  <c r="AI342"/>
  <c r="AH349"/>
  <c r="AH356"/>
  <c r="AI363"/>
  <c r="AI358"/>
  <c r="AI360"/>
  <c r="AI361"/>
  <c r="AH365"/>
  <c r="AH372"/>
  <c r="AI378"/>
  <c r="AI379"/>
  <c r="AI374"/>
  <c r="AI376"/>
  <c r="AH315"/>
  <c r="AH319"/>
  <c r="AI322"/>
  <c r="AH323"/>
  <c r="AI326"/>
  <c r="AH327"/>
  <c r="AI330"/>
  <c r="AH331"/>
  <c r="AI334"/>
  <c r="AH335"/>
  <c r="AI338"/>
  <c r="AH339"/>
  <c r="AI340"/>
  <c r="AH342"/>
  <c r="AH345"/>
  <c r="AI356"/>
  <c r="AI357"/>
  <c r="AH361"/>
  <c r="AI372"/>
  <c r="AI373"/>
  <c r="AI384"/>
  <c r="AI385"/>
  <c r="AH379"/>
  <c r="AH380"/>
  <c r="AH381"/>
  <c r="AI386"/>
  <c r="AH382"/>
  <c r="AI387"/>
  <c r="AI317"/>
  <c r="AI321"/>
  <c r="AI325"/>
  <c r="AI329"/>
  <c r="AI333"/>
  <c r="AH334"/>
  <c r="AI337"/>
  <c r="AH338"/>
  <c r="AH341"/>
  <c r="AI350"/>
  <c r="AH351"/>
  <c r="AI352"/>
  <c r="AI353"/>
  <c r="AH354"/>
  <c r="AI366"/>
  <c r="AH367"/>
  <c r="AI368"/>
  <c r="AI369"/>
  <c r="AH370"/>
  <c r="AI380"/>
  <c r="AI381"/>
  <c r="AH376"/>
  <c r="AH377"/>
  <c r="AI382"/>
  <c r="AH378"/>
  <c r="AI383"/>
  <c r="AH340"/>
  <c r="AH344"/>
  <c r="AI351"/>
  <c r="AH347"/>
  <c r="AI348"/>
  <c r="AI349"/>
  <c r="AH350"/>
  <c r="AH360"/>
  <c r="AI367"/>
  <c r="AI362"/>
  <c r="AH363"/>
  <c r="AI364"/>
  <c r="AI365"/>
  <c r="AH366"/>
  <c r="AI441"/>
  <c r="AI442"/>
  <c r="AH437"/>
  <c r="AH384"/>
  <c r="AH388"/>
  <c r="AI391"/>
  <c r="AH392"/>
  <c r="AI395"/>
  <c r="AH396"/>
  <c r="AI408"/>
  <c r="AI399"/>
  <c r="AH400"/>
  <c r="AI412"/>
  <c r="AI403"/>
  <c r="AH404"/>
  <c r="AI407"/>
  <c r="AH408"/>
  <c r="AI409"/>
  <c r="AI410"/>
  <c r="AH411"/>
  <c r="AH414"/>
  <c r="AH421"/>
  <c r="AI428"/>
  <c r="AI423"/>
  <c r="AH424"/>
  <c r="AI425"/>
  <c r="AI426"/>
  <c r="AH427"/>
  <c r="AH430"/>
  <c r="AI443"/>
  <c r="AI444"/>
  <c r="AI439"/>
  <c r="AI449"/>
  <c r="AI450"/>
  <c r="AH444"/>
  <c r="AH445"/>
  <c r="AH383"/>
  <c r="AH387"/>
  <c r="AI390"/>
  <c r="AH391"/>
  <c r="AI394"/>
  <c r="AH395"/>
  <c r="AI398"/>
  <c r="AH399"/>
  <c r="AI402"/>
  <c r="AI406"/>
  <c r="AH407"/>
  <c r="AH410"/>
  <c r="AI421"/>
  <c r="AI422"/>
  <c r="AH423"/>
  <c r="AH426"/>
  <c r="AI437"/>
  <c r="AI438"/>
  <c r="AH439"/>
  <c r="AI389"/>
  <c r="AI393"/>
  <c r="AI397"/>
  <c r="AI401"/>
  <c r="AI405"/>
  <c r="AH406"/>
  <c r="AH416"/>
  <c r="AI417"/>
  <c r="AI418"/>
  <c r="AH419"/>
  <c r="AH422"/>
  <c r="AH432"/>
  <c r="AI433"/>
  <c r="AI434"/>
  <c r="AH435"/>
  <c r="AI445"/>
  <c r="AI446"/>
  <c r="AH440"/>
  <c r="AH441"/>
  <c r="AH442"/>
  <c r="AI447"/>
  <c r="AH443"/>
  <c r="AI448"/>
  <c r="AH412"/>
  <c r="AI414"/>
  <c r="AH415"/>
  <c r="AI427"/>
  <c r="AH428"/>
  <c r="AI429"/>
  <c r="AI430"/>
  <c r="AH431"/>
  <c r="AI504"/>
  <c r="AI505"/>
  <c r="AH500"/>
  <c r="AH501"/>
  <c r="AI506"/>
  <c r="AH502"/>
  <c r="AI507"/>
  <c r="AH449"/>
  <c r="AI452"/>
  <c r="AH453"/>
  <c r="AI456"/>
  <c r="AH457"/>
  <c r="AI460"/>
  <c r="AH461"/>
  <c r="AI464"/>
  <c r="AH465"/>
  <c r="AI468"/>
  <c r="AH469"/>
  <c r="AI472"/>
  <c r="AH473"/>
  <c r="AH480"/>
  <c r="AI476"/>
  <c r="AH477"/>
  <c r="AH484"/>
  <c r="AI491"/>
  <c r="AI486"/>
  <c r="AH487"/>
  <c r="AI488"/>
  <c r="AI489"/>
  <c r="AH490"/>
  <c r="AH493"/>
  <c r="AI500"/>
  <c r="AI501"/>
  <c r="AH496"/>
  <c r="AH448"/>
  <c r="AI451"/>
  <c r="AH452"/>
  <c r="AI455"/>
  <c r="AH456"/>
  <c r="AI459"/>
  <c r="AH460"/>
  <c r="AI463"/>
  <c r="AH464"/>
  <c r="AI467"/>
  <c r="AH468"/>
  <c r="AI471"/>
  <c r="AH472"/>
  <c r="AI475"/>
  <c r="AH476"/>
  <c r="AI482"/>
  <c r="AI484"/>
  <c r="AI485"/>
  <c r="AH486"/>
  <c r="AH489"/>
  <c r="AI454"/>
  <c r="AI458"/>
  <c r="AI462"/>
  <c r="AI466"/>
  <c r="AI470"/>
  <c r="AI474"/>
  <c r="AH475"/>
  <c r="AI478"/>
  <c r="AH482"/>
  <c r="AH485"/>
  <c r="AH495"/>
  <c r="AI496"/>
  <c r="AI497"/>
  <c r="AH498"/>
  <c r="AI508"/>
  <c r="AI509"/>
  <c r="AH503"/>
  <c r="AH504"/>
  <c r="AH474"/>
  <c r="AH478"/>
  <c r="AI490"/>
  <c r="AH491"/>
  <c r="AI492"/>
  <c r="AI493"/>
  <c r="AH494"/>
  <c r="AH497"/>
  <c r="AH508"/>
  <c r="AI511"/>
  <c r="AH512"/>
  <c r="AI515"/>
  <c r="AH516"/>
  <c r="AI519"/>
  <c r="AH520"/>
  <c r="AI523"/>
  <c r="AH524"/>
  <c r="AI527"/>
  <c r="AH528"/>
  <c r="AH507"/>
  <c r="AI510"/>
  <c r="AH511"/>
  <c r="AI514"/>
  <c r="AH515"/>
  <c r="AI518"/>
  <c r="AH519"/>
  <c r="AI522"/>
  <c r="AH523"/>
  <c r="AI526"/>
  <c r="AI513"/>
  <c r="AI517"/>
  <c r="AI521"/>
  <c r="AI525"/>
  <c r="AI529"/>
  <c r="AT2" i="7"/>
  <c r="AG3"/>
  <c r="AK3" s="1"/>
  <c r="AI5"/>
  <c r="AH6"/>
  <c r="AG7"/>
  <c r="AI9"/>
  <c r="AH10"/>
  <c r="AG11"/>
  <c r="AI13"/>
  <c r="AH14"/>
  <c r="AG15"/>
  <c r="AI17"/>
  <c r="AH18"/>
  <c r="AG19"/>
  <c r="AI21"/>
  <c r="AH22"/>
  <c r="AG23"/>
  <c r="AI25"/>
  <c r="AH26"/>
  <c r="AG27"/>
  <c r="AI29"/>
  <c r="AH30"/>
  <c r="AG31"/>
  <c r="AI33"/>
  <c r="AH34"/>
  <c r="AG35"/>
  <c r="AI37"/>
  <c r="AH38"/>
  <c r="AG39"/>
  <c r="AI41"/>
  <c r="AH42"/>
  <c r="AG43"/>
  <c r="AI45"/>
  <c r="AH46"/>
  <c r="AG47"/>
  <c r="AI4"/>
  <c r="AH5"/>
  <c r="AG6"/>
  <c r="AI8"/>
  <c r="AH9"/>
  <c r="AG10"/>
  <c r="AI12"/>
  <c r="AH13"/>
  <c r="AG14"/>
  <c r="AI16"/>
  <c r="AH17"/>
  <c r="AG18"/>
  <c r="AI20"/>
  <c r="AH21"/>
  <c r="AG22"/>
  <c r="AI24"/>
  <c r="AH25"/>
  <c r="AG26"/>
  <c r="AI28"/>
  <c r="AH29"/>
  <c r="AG30"/>
  <c r="AI32"/>
  <c r="AH33"/>
  <c r="AG34"/>
  <c r="AI36"/>
  <c r="AH37"/>
  <c r="AG38"/>
  <c r="AI40"/>
  <c r="AH41"/>
  <c r="AG42"/>
  <c r="AI44"/>
  <c r="AG46"/>
  <c r="AI3"/>
  <c r="AP3" s="1"/>
  <c r="AH4"/>
  <c r="AG5"/>
  <c r="AI7"/>
  <c r="AG9"/>
  <c r="AI11"/>
  <c r="AG13"/>
  <c r="AI15"/>
  <c r="AG17"/>
  <c r="AI19"/>
  <c r="AG21"/>
  <c r="AI23"/>
  <c r="AG25"/>
  <c r="AI27"/>
  <c r="AG29"/>
  <c r="AI31"/>
  <c r="AG33"/>
  <c r="AI35"/>
  <c r="AG37"/>
  <c r="AI39"/>
  <c r="AG41"/>
  <c r="AI43"/>
  <c r="AG45"/>
  <c r="AI47"/>
  <c r="AH3"/>
  <c r="AO3" s="1"/>
  <c r="AG4"/>
  <c r="AI6"/>
  <c r="AH7"/>
  <c r="AG8"/>
  <c r="AI10"/>
  <c r="AG12"/>
  <c r="AG16"/>
  <c r="AG20"/>
  <c r="AG24"/>
  <c r="AG28"/>
  <c r="AG32"/>
  <c r="AG36"/>
  <c r="AG40"/>
  <c r="AI4" i="6"/>
  <c r="AH5"/>
  <c r="AG6"/>
  <c r="AI8"/>
  <c r="AH9"/>
  <c r="AG10"/>
  <c r="AI12"/>
  <c r="AH13"/>
  <c r="AG14"/>
  <c r="AI16"/>
  <c r="AH17"/>
  <c r="AG18"/>
  <c r="AI20"/>
  <c r="AH21"/>
  <c r="AG22"/>
  <c r="AI24"/>
  <c r="AH25"/>
  <c r="AG26"/>
  <c r="AI28"/>
  <c r="AH29"/>
  <c r="AG30"/>
  <c r="AI32"/>
  <c r="AH33"/>
  <c r="AG34"/>
  <c r="AI36"/>
  <c r="AH37"/>
  <c r="AG38"/>
  <c r="AI40"/>
  <c r="AH41"/>
  <c r="AG42"/>
  <c r="AI44"/>
  <c r="AH45"/>
  <c r="AG46"/>
  <c r="AI48"/>
  <c r="AH49"/>
  <c r="AG50"/>
  <c r="AI52"/>
  <c r="AH53"/>
  <c r="AG54"/>
  <c r="AI56"/>
  <c r="AH57"/>
  <c r="AG58"/>
  <c r="AI60"/>
  <c r="AH61"/>
  <c r="AG62"/>
  <c r="AI64"/>
  <c r="AH65"/>
  <c r="AG66"/>
  <c r="AI68"/>
  <c r="AH69"/>
  <c r="AG70"/>
  <c r="AI72"/>
  <c r="AH73"/>
  <c r="AG74"/>
  <c r="AI76"/>
  <c r="AH77"/>
  <c r="AG78"/>
  <c r="AI79"/>
  <c r="AI80"/>
  <c r="AH81"/>
  <c r="AG82"/>
  <c r="AG83"/>
  <c r="AH84"/>
  <c r="AG85"/>
  <c r="AH91"/>
  <c r="AI98"/>
  <c r="AI93"/>
  <c r="AH94"/>
  <c r="AI95"/>
  <c r="AI96"/>
  <c r="AH97"/>
  <c r="AG98"/>
  <c r="AG99"/>
  <c r="AH100"/>
  <c r="AG101"/>
  <c r="AH107"/>
  <c r="AI114"/>
  <c r="AI109"/>
  <c r="AH110"/>
  <c r="AI111"/>
  <c r="AI112"/>
  <c r="AH113"/>
  <c r="AG114"/>
  <c r="AG115"/>
  <c r="AI123"/>
  <c r="AI124"/>
  <c r="AH118"/>
  <c r="AH119"/>
  <c r="AH120"/>
  <c r="AI125"/>
  <c r="AI3"/>
  <c r="AS3" s="1"/>
  <c r="AS4" s="1"/>
  <c r="AH4"/>
  <c r="AG5"/>
  <c r="AI7"/>
  <c r="AH8"/>
  <c r="AG9"/>
  <c r="AI11"/>
  <c r="AH12"/>
  <c r="AG13"/>
  <c r="AI15"/>
  <c r="AH16"/>
  <c r="AG17"/>
  <c r="AI19"/>
  <c r="AH20"/>
  <c r="AG21"/>
  <c r="AI23"/>
  <c r="AH24"/>
  <c r="AG25"/>
  <c r="AI27"/>
  <c r="AH28"/>
  <c r="AG29"/>
  <c r="AI31"/>
  <c r="AH32"/>
  <c r="AG33"/>
  <c r="AI35"/>
  <c r="AH36"/>
  <c r="AG37"/>
  <c r="AI39"/>
  <c r="AH40"/>
  <c r="AG41"/>
  <c r="AI43"/>
  <c r="AH44"/>
  <c r="AG45"/>
  <c r="AI47"/>
  <c r="AH48"/>
  <c r="AG49"/>
  <c r="AI51"/>
  <c r="AH52"/>
  <c r="AG53"/>
  <c r="AI55"/>
  <c r="AH56"/>
  <c r="AG57"/>
  <c r="AI59"/>
  <c r="AH60"/>
  <c r="AG61"/>
  <c r="AI63"/>
  <c r="AH64"/>
  <c r="AG65"/>
  <c r="AI67"/>
  <c r="AH68"/>
  <c r="AG69"/>
  <c r="AI71"/>
  <c r="AH72"/>
  <c r="AG73"/>
  <c r="AI75"/>
  <c r="AH76"/>
  <c r="AG77"/>
  <c r="AG79"/>
  <c r="AH80"/>
  <c r="AG81"/>
  <c r="AI91"/>
  <c r="AI92"/>
  <c r="AH93"/>
  <c r="AG94"/>
  <c r="AG95"/>
  <c r="AH96"/>
  <c r="AG97"/>
  <c r="AI107"/>
  <c r="AI108"/>
  <c r="AH109"/>
  <c r="AG110"/>
  <c r="AG111"/>
  <c r="AH112"/>
  <c r="AG320"/>
  <c r="AG316"/>
  <c r="AG312"/>
  <c r="AG308"/>
  <c r="AG304"/>
  <c r="AG321"/>
  <c r="AG317"/>
  <c r="AG313"/>
  <c r="AG309"/>
  <c r="AG305"/>
  <c r="AG301"/>
  <c r="AG322"/>
  <c r="AG318"/>
  <c r="AG314"/>
  <c r="AG310"/>
  <c r="AG306"/>
  <c r="AG302"/>
  <c r="AG323"/>
  <c r="AG319"/>
  <c r="AG315"/>
  <c r="AG311"/>
  <c r="AG307"/>
  <c r="AG303"/>
  <c r="AG299"/>
  <c r="AG295"/>
  <c r="AG291"/>
  <c r="AG287"/>
  <c r="AG283"/>
  <c r="AG279"/>
  <c r="AG275"/>
  <c r="AG271"/>
  <c r="AG300"/>
  <c r="AG298"/>
  <c r="AG297"/>
  <c r="AG284"/>
  <c r="AG282"/>
  <c r="AG281"/>
  <c r="AG267"/>
  <c r="AG263"/>
  <c r="AG259"/>
  <c r="AG255"/>
  <c r="AG251"/>
  <c r="AG247"/>
  <c r="AG243"/>
  <c r="AG288"/>
  <c r="AG286"/>
  <c r="AG285"/>
  <c r="AG272"/>
  <c r="AG268"/>
  <c r="AG264"/>
  <c r="AG260"/>
  <c r="AG256"/>
  <c r="AG252"/>
  <c r="AG248"/>
  <c r="AG244"/>
  <c r="AG240"/>
  <c r="AG292"/>
  <c r="AG290"/>
  <c r="AG289"/>
  <c r="AG276"/>
  <c r="AG274"/>
  <c r="AG273"/>
  <c r="AG269"/>
  <c r="AG265"/>
  <c r="AG261"/>
  <c r="AG257"/>
  <c r="AG253"/>
  <c r="AG249"/>
  <c r="AG245"/>
  <c r="AG241"/>
  <c r="AG296"/>
  <c r="AG294"/>
  <c r="AG293"/>
  <c r="AG280"/>
  <c r="AG278"/>
  <c r="AG277"/>
  <c r="AG270"/>
  <c r="AG266"/>
  <c r="AG262"/>
  <c r="AG258"/>
  <c r="AG254"/>
  <c r="AG250"/>
  <c r="AG246"/>
  <c r="AG242"/>
  <c r="AG238"/>
  <c r="AG234"/>
  <c r="AG230"/>
  <c r="AG226"/>
  <c r="AG222"/>
  <c r="AG218"/>
  <c r="AG214"/>
  <c r="AG210"/>
  <c r="AG227"/>
  <c r="AG225"/>
  <c r="AG224"/>
  <c r="AG211"/>
  <c r="AG209"/>
  <c r="AG208"/>
  <c r="AG205"/>
  <c r="AG201"/>
  <c r="AG197"/>
  <c r="AG193"/>
  <c r="AG189"/>
  <c r="AG185"/>
  <c r="AG181"/>
  <c r="AG231"/>
  <c r="AG229"/>
  <c r="AG228"/>
  <c r="AG215"/>
  <c r="AG213"/>
  <c r="AG212"/>
  <c r="AG206"/>
  <c r="AG202"/>
  <c r="AG198"/>
  <c r="AG194"/>
  <c r="AG190"/>
  <c r="AG186"/>
  <c r="AG182"/>
  <c r="AG178"/>
  <c r="AG235"/>
  <c r="AG233"/>
  <c r="AG232"/>
  <c r="AG219"/>
  <c r="AG217"/>
  <c r="AG216"/>
  <c r="AG207"/>
  <c r="AG203"/>
  <c r="AG199"/>
  <c r="AG195"/>
  <c r="AG191"/>
  <c r="AG187"/>
  <c r="AG183"/>
  <c r="AG179"/>
  <c r="AG239"/>
  <c r="AG237"/>
  <c r="AG236"/>
  <c r="AG223"/>
  <c r="AG221"/>
  <c r="AG220"/>
  <c r="AG204"/>
  <c r="AG200"/>
  <c r="AG196"/>
  <c r="AG192"/>
  <c r="AG188"/>
  <c r="AG184"/>
  <c r="AG180"/>
  <c r="AG176"/>
  <c r="AG172"/>
  <c r="AG168"/>
  <c r="AG164"/>
  <c r="AG160"/>
  <c r="AG156"/>
  <c r="AG152"/>
  <c r="AG148"/>
  <c r="AG144"/>
  <c r="AG140"/>
  <c r="AG177"/>
  <c r="AG175"/>
  <c r="AG174"/>
  <c r="AG161"/>
  <c r="AG159"/>
  <c r="AG158"/>
  <c r="AG145"/>
  <c r="AG143"/>
  <c r="AG142"/>
  <c r="AG137"/>
  <c r="AG133"/>
  <c r="AG129"/>
  <c r="AG125"/>
  <c r="AG121"/>
  <c r="AG117"/>
  <c r="AG165"/>
  <c r="AG163"/>
  <c r="AG162"/>
  <c r="AG149"/>
  <c r="AG147"/>
  <c r="AG146"/>
  <c r="AG138"/>
  <c r="AG134"/>
  <c r="AG130"/>
  <c r="AG126"/>
  <c r="AG122"/>
  <c r="AG118"/>
  <c r="AG169"/>
  <c r="AG167"/>
  <c r="AG166"/>
  <c r="AG153"/>
  <c r="AG151"/>
  <c r="AG150"/>
  <c r="AG139"/>
  <c r="AG135"/>
  <c r="AG131"/>
  <c r="AG127"/>
  <c r="AG123"/>
  <c r="AG119"/>
  <c r="AG173"/>
  <c r="AG171"/>
  <c r="AG170"/>
  <c r="AG157"/>
  <c r="AG155"/>
  <c r="AG154"/>
  <c r="AG141"/>
  <c r="AG136"/>
  <c r="AG132"/>
  <c r="AG128"/>
  <c r="AG124"/>
  <c r="AG120"/>
  <c r="AG116"/>
  <c r="AG112"/>
  <c r="AG108"/>
  <c r="AG104"/>
  <c r="AG100"/>
  <c r="AG96"/>
  <c r="AG92"/>
  <c r="AG88"/>
  <c r="AG84"/>
  <c r="AG80"/>
  <c r="AI119"/>
  <c r="AI120"/>
  <c r="AH115"/>
  <c r="AH116"/>
  <c r="AI121"/>
  <c r="AH117"/>
  <c r="AI122"/>
  <c r="AU2"/>
  <c r="AH3"/>
  <c r="AO3" s="1"/>
  <c r="AG4"/>
  <c r="AI6"/>
  <c r="AH7"/>
  <c r="AG8"/>
  <c r="AI10"/>
  <c r="AG12"/>
  <c r="AI14"/>
  <c r="AG16"/>
  <c r="AI18"/>
  <c r="AG20"/>
  <c r="AI22"/>
  <c r="AG24"/>
  <c r="AI26"/>
  <c r="AG28"/>
  <c r="AI30"/>
  <c r="AG32"/>
  <c r="AI34"/>
  <c r="AG36"/>
  <c r="AI38"/>
  <c r="AG40"/>
  <c r="AI42"/>
  <c r="AG44"/>
  <c r="AI46"/>
  <c r="AG48"/>
  <c r="AI50"/>
  <c r="AG52"/>
  <c r="AI54"/>
  <c r="AG56"/>
  <c r="AI58"/>
  <c r="AG60"/>
  <c r="AI62"/>
  <c r="AG64"/>
  <c r="AI66"/>
  <c r="AG68"/>
  <c r="AI70"/>
  <c r="AG72"/>
  <c r="AI74"/>
  <c r="AG76"/>
  <c r="AI78"/>
  <c r="AI85"/>
  <c r="AH86"/>
  <c r="AI87"/>
  <c r="AI88"/>
  <c r="AH89"/>
  <c r="AG90"/>
  <c r="AG91"/>
  <c r="AH92"/>
  <c r="AG93"/>
  <c r="AH102"/>
  <c r="AI103"/>
  <c r="AI104"/>
  <c r="AH105"/>
  <c r="AG106"/>
  <c r="AG107"/>
  <c r="AH108"/>
  <c r="AG109"/>
  <c r="AI116"/>
  <c r="AK3"/>
  <c r="AI5"/>
  <c r="AH6"/>
  <c r="AG7"/>
  <c r="AI9"/>
  <c r="AG11"/>
  <c r="AG15"/>
  <c r="AG19"/>
  <c r="AG23"/>
  <c r="AG27"/>
  <c r="AG31"/>
  <c r="AG35"/>
  <c r="AG39"/>
  <c r="AG43"/>
  <c r="AG47"/>
  <c r="AG51"/>
  <c r="AG55"/>
  <c r="AG59"/>
  <c r="AG63"/>
  <c r="AG67"/>
  <c r="AG71"/>
  <c r="AG75"/>
  <c r="AH78"/>
  <c r="AI81"/>
  <c r="AI84"/>
  <c r="AH85"/>
  <c r="AG86"/>
  <c r="AG87"/>
  <c r="AG89"/>
  <c r="AI97"/>
  <c r="AH98"/>
  <c r="AI99"/>
  <c r="AI100"/>
  <c r="AH101"/>
  <c r="AG102"/>
  <c r="AG103"/>
  <c r="AG105"/>
  <c r="AI113"/>
  <c r="AH114"/>
  <c r="AI115"/>
  <c r="AI183"/>
  <c r="AI184"/>
  <c r="AH178"/>
  <c r="AH179"/>
  <c r="AH181"/>
  <c r="AI186"/>
  <c r="AI187"/>
  <c r="AI188"/>
  <c r="AH182"/>
  <c r="AH183"/>
  <c r="AH123"/>
  <c r="AI126"/>
  <c r="AH127"/>
  <c r="AI130"/>
  <c r="AH131"/>
  <c r="AI134"/>
  <c r="AH135"/>
  <c r="AI138"/>
  <c r="AH139"/>
  <c r="AH140"/>
  <c r="AH147"/>
  <c r="AI154"/>
  <c r="AI149"/>
  <c r="AH150"/>
  <c r="AI151"/>
  <c r="AI152"/>
  <c r="AH156"/>
  <c r="AH163"/>
  <c r="AI170"/>
  <c r="AI165"/>
  <c r="AH166"/>
  <c r="AI167"/>
  <c r="AI168"/>
  <c r="AH172"/>
  <c r="AI180"/>
  <c r="AH175"/>
  <c r="AH177"/>
  <c r="AI182"/>
  <c r="AH122"/>
  <c r="AH126"/>
  <c r="AI129"/>
  <c r="AH130"/>
  <c r="AI133"/>
  <c r="AH134"/>
  <c r="AI137"/>
  <c r="AH138"/>
  <c r="AI147"/>
  <c r="AI148"/>
  <c r="AH149"/>
  <c r="AH152"/>
  <c r="AI163"/>
  <c r="AI164"/>
  <c r="AH165"/>
  <c r="AH168"/>
  <c r="AI179"/>
  <c r="AI128"/>
  <c r="AI132"/>
  <c r="AI136"/>
  <c r="AH137"/>
  <c r="AI141"/>
  <c r="AI143"/>
  <c r="AH145"/>
  <c r="AH158"/>
  <c r="AI159"/>
  <c r="AI160"/>
  <c r="AH161"/>
  <c r="AH174"/>
  <c r="AI175"/>
  <c r="AI176"/>
  <c r="AH143"/>
  <c r="AI139"/>
  <c r="AH141"/>
  <c r="AI158"/>
  <c r="AI153"/>
  <c r="AH154"/>
  <c r="AI155"/>
  <c r="AI156"/>
  <c r="AH157"/>
  <c r="AI174"/>
  <c r="AI169"/>
  <c r="AH170"/>
  <c r="AI171"/>
  <c r="AI172"/>
  <c r="AH173"/>
  <c r="AH176"/>
  <c r="AH187"/>
  <c r="AI190"/>
  <c r="AH191"/>
  <c r="AI194"/>
  <c r="AH195"/>
  <c r="AI198"/>
  <c r="AH199"/>
  <c r="AI202"/>
  <c r="AH203"/>
  <c r="AI206"/>
  <c r="AH207"/>
  <c r="AH213"/>
  <c r="AI220"/>
  <c r="AH216"/>
  <c r="AI217"/>
  <c r="AI218"/>
  <c r="AH219"/>
  <c r="AH222"/>
  <c r="AH229"/>
  <c r="AI236"/>
  <c r="AI231"/>
  <c r="AH232"/>
  <c r="AI233"/>
  <c r="AI234"/>
  <c r="AH235"/>
  <c r="AH238"/>
  <c r="AI245"/>
  <c r="AI246"/>
  <c r="AH241"/>
  <c r="AH242"/>
  <c r="AI247"/>
  <c r="AH243"/>
  <c r="AI248"/>
  <c r="AH186"/>
  <c r="AI189"/>
  <c r="AH190"/>
  <c r="AI193"/>
  <c r="AH194"/>
  <c r="AI197"/>
  <c r="AH198"/>
  <c r="AI201"/>
  <c r="AH202"/>
  <c r="AI205"/>
  <c r="AH206"/>
  <c r="AI211"/>
  <c r="AI213"/>
  <c r="AI214"/>
  <c r="AH215"/>
  <c r="AH218"/>
  <c r="AI229"/>
  <c r="AI230"/>
  <c r="AH231"/>
  <c r="AH234"/>
  <c r="AH240"/>
  <c r="AI241"/>
  <c r="AI242"/>
  <c r="AH237"/>
  <c r="AI249"/>
  <c r="AI250"/>
  <c r="AH244"/>
  <c r="AH245"/>
  <c r="AI192"/>
  <c r="AI196"/>
  <c r="AI200"/>
  <c r="AI204"/>
  <c r="AH205"/>
  <c r="AI209"/>
  <c r="AH211"/>
  <c r="AH214"/>
  <c r="AH224"/>
  <c r="AI225"/>
  <c r="AI226"/>
  <c r="AH227"/>
  <c r="AH230"/>
  <c r="AI207"/>
  <c r="AH210"/>
  <c r="AI219"/>
  <c r="AI221"/>
  <c r="AI222"/>
  <c r="AH223"/>
  <c r="AI235"/>
  <c r="AI237"/>
  <c r="AI238"/>
  <c r="AH239"/>
  <c r="AI306"/>
  <c r="AI307"/>
  <c r="AH302"/>
  <c r="AH303"/>
  <c r="AI308"/>
  <c r="AH304"/>
  <c r="AI309"/>
  <c r="AH249"/>
  <c r="AI252"/>
  <c r="AH253"/>
  <c r="AI256"/>
  <c r="AH257"/>
  <c r="AI260"/>
  <c r="AH261"/>
  <c r="AI273"/>
  <c r="AI264"/>
  <c r="AH265"/>
  <c r="AI277"/>
  <c r="AI268"/>
  <c r="AH269"/>
  <c r="AI272"/>
  <c r="AH273"/>
  <c r="AI274"/>
  <c r="AI275"/>
  <c r="AH276"/>
  <c r="AH279"/>
  <c r="AH286"/>
  <c r="AI293"/>
  <c r="AI288"/>
  <c r="AH289"/>
  <c r="AI290"/>
  <c r="AI291"/>
  <c r="AH292"/>
  <c r="AH295"/>
  <c r="AH301"/>
  <c r="AI303"/>
  <c r="AH298"/>
  <c r="AI310"/>
  <c r="AI311"/>
  <c r="AH305"/>
  <c r="AH306"/>
  <c r="AH248"/>
  <c r="AI251"/>
  <c r="AH252"/>
  <c r="AI255"/>
  <c r="AH256"/>
  <c r="AI259"/>
  <c r="AH260"/>
  <c r="AI263"/>
  <c r="AH264"/>
  <c r="AI267"/>
  <c r="AI271"/>
  <c r="AH272"/>
  <c r="AH275"/>
  <c r="AI286"/>
  <c r="AI287"/>
  <c r="AH288"/>
  <c r="AH291"/>
  <c r="AI254"/>
  <c r="AI258"/>
  <c r="AI262"/>
  <c r="AI266"/>
  <c r="AI270"/>
  <c r="AH271"/>
  <c r="AH281"/>
  <c r="AI282"/>
  <c r="AI283"/>
  <c r="AH284"/>
  <c r="AH287"/>
  <c r="AH297"/>
  <c r="AI298"/>
  <c r="AI299"/>
  <c r="AH300"/>
  <c r="AH277"/>
  <c r="AI279"/>
  <c r="AH280"/>
  <c r="AI292"/>
  <c r="AH293"/>
  <c r="AI294"/>
  <c r="AI295"/>
  <c r="AH296"/>
  <c r="AH299"/>
  <c r="AI302"/>
  <c r="AH310"/>
  <c r="AI313"/>
  <c r="AH314"/>
  <c r="AI317"/>
  <c r="AH318"/>
  <c r="AI321"/>
  <c r="AH322"/>
  <c r="AH309"/>
  <c r="AI312"/>
  <c r="AH313"/>
  <c r="AI316"/>
  <c r="AH317"/>
  <c r="AI320"/>
  <c r="AI315"/>
  <c r="AI319"/>
  <c r="AI323"/>
  <c r="AT2" i="5"/>
  <c r="AG3"/>
  <c r="AK3" s="1"/>
  <c r="AI5"/>
  <c r="AH6"/>
  <c r="AG7"/>
  <c r="AI9"/>
  <c r="AH10"/>
  <c r="AG11"/>
  <c r="AH14"/>
  <c r="AG15"/>
  <c r="AH18"/>
  <c r="AG19"/>
  <c r="AH22"/>
  <c r="AG23"/>
  <c r="AH26"/>
  <c r="AG27"/>
  <c r="AH30"/>
  <c r="AG31"/>
  <c r="AH34"/>
  <c r="AG35"/>
  <c r="AH38"/>
  <c r="AG39"/>
  <c r="AI4"/>
  <c r="AH5"/>
  <c r="AG6"/>
  <c r="AI8"/>
  <c r="AH9"/>
  <c r="AG10"/>
  <c r="AI12"/>
  <c r="AH13"/>
  <c r="AG14"/>
  <c r="AI16"/>
  <c r="AH17"/>
  <c r="AG18"/>
  <c r="AI20"/>
  <c r="AH21"/>
  <c r="AG22"/>
  <c r="AI24"/>
  <c r="AH25"/>
  <c r="AG26"/>
  <c r="AI28"/>
  <c r="AH29"/>
  <c r="AG30"/>
  <c r="AI32"/>
  <c r="AH33"/>
  <c r="AG34"/>
  <c r="AI36"/>
  <c r="AH37"/>
  <c r="AG38"/>
  <c r="AI3"/>
  <c r="AP3" s="1"/>
  <c r="AH4"/>
  <c r="AG5"/>
  <c r="AI7"/>
  <c r="AH8"/>
  <c r="AG9"/>
  <c r="AI11"/>
  <c r="AH12"/>
  <c r="AG13"/>
  <c r="AI15"/>
  <c r="AH16"/>
  <c r="AG17"/>
  <c r="AI19"/>
  <c r="AH20"/>
  <c r="AG21"/>
  <c r="AI23"/>
  <c r="AH24"/>
  <c r="AG25"/>
  <c r="AI27"/>
  <c r="AH28"/>
  <c r="AG29"/>
  <c r="AI31"/>
  <c r="AH32"/>
  <c r="AG33"/>
  <c r="AI35"/>
  <c r="AG37"/>
  <c r="AI39"/>
  <c r="AH3"/>
  <c r="AR3" s="1"/>
  <c r="AR4" s="1"/>
  <c r="AR5" s="1"/>
  <c r="AR6" s="1"/>
  <c r="AG4"/>
  <c r="AI6"/>
  <c r="AH7"/>
  <c r="AG8"/>
  <c r="AI10"/>
  <c r="AG12"/>
  <c r="AG16"/>
  <c r="AG20"/>
  <c r="AG24"/>
  <c r="AG28"/>
  <c r="AG32"/>
  <c r="AU3" i="4"/>
  <c r="AG131"/>
  <c r="AG127"/>
  <c r="AG123"/>
  <c r="AG119"/>
  <c r="AG115"/>
  <c r="AG111"/>
  <c r="AG132"/>
  <c r="AG128"/>
  <c r="AG124"/>
  <c r="AG120"/>
  <c r="AG116"/>
  <c r="AG112"/>
  <c r="AG133"/>
  <c r="AG129"/>
  <c r="AG125"/>
  <c r="AG121"/>
  <c r="AG117"/>
  <c r="AG113"/>
  <c r="AG109"/>
  <c r="AG105"/>
  <c r="AG134"/>
  <c r="AG130"/>
  <c r="AG126"/>
  <c r="AG122"/>
  <c r="AG118"/>
  <c r="AG114"/>
  <c r="AG110"/>
  <c r="AG106"/>
  <c r="AG102"/>
  <c r="AG98"/>
  <c r="AG94"/>
  <c r="AG90"/>
  <c r="AG86"/>
  <c r="AG82"/>
  <c r="AG95"/>
  <c r="AG93"/>
  <c r="AG92"/>
  <c r="AG78"/>
  <c r="AG74"/>
  <c r="AG70"/>
  <c r="AG66"/>
  <c r="AG62"/>
  <c r="AG58"/>
  <c r="AG54"/>
  <c r="AG50"/>
  <c r="AG108"/>
  <c r="AG107"/>
  <c r="AG99"/>
  <c r="AG97"/>
  <c r="AG96"/>
  <c r="AG83"/>
  <c r="AG79"/>
  <c r="AG75"/>
  <c r="AG71"/>
  <c r="AG67"/>
  <c r="AG63"/>
  <c r="AG59"/>
  <c r="AG55"/>
  <c r="AG51"/>
  <c r="AG103"/>
  <c r="AG101"/>
  <c r="AG100"/>
  <c r="AG87"/>
  <c r="AG85"/>
  <c r="AG84"/>
  <c r="AG80"/>
  <c r="AG76"/>
  <c r="AG72"/>
  <c r="AG68"/>
  <c r="AG64"/>
  <c r="AG60"/>
  <c r="AG56"/>
  <c r="AG52"/>
  <c r="AG104"/>
  <c r="AG91"/>
  <c r="AG89"/>
  <c r="AG88"/>
  <c r="AG81"/>
  <c r="AG77"/>
  <c r="AG73"/>
  <c r="AG69"/>
  <c r="AG65"/>
  <c r="AG61"/>
  <c r="AG57"/>
  <c r="AG53"/>
  <c r="AG49"/>
  <c r="AG45"/>
  <c r="AG41"/>
  <c r="AG37"/>
  <c r="AG33"/>
  <c r="AG29"/>
  <c r="AG25"/>
  <c r="AG21"/>
  <c r="AG17"/>
  <c r="AG13"/>
  <c r="AI52"/>
  <c r="AI53"/>
  <c r="AH48"/>
  <c r="AH49"/>
  <c r="AI54"/>
  <c r="AH50"/>
  <c r="AI55"/>
  <c r="AU2"/>
  <c r="AH3"/>
  <c r="AQ3" s="1"/>
  <c r="AG4"/>
  <c r="AI15"/>
  <c r="AI6"/>
  <c r="AH7"/>
  <c r="AG8"/>
  <c r="AI19"/>
  <c r="AI10"/>
  <c r="AH11"/>
  <c r="AI23"/>
  <c r="AI18"/>
  <c r="AH19"/>
  <c r="AI20"/>
  <c r="AI21"/>
  <c r="AH22"/>
  <c r="AG23"/>
  <c r="AG24"/>
  <c r="AH25"/>
  <c r="AG26"/>
  <c r="AH32"/>
  <c r="AI39"/>
  <c r="AI34"/>
  <c r="AH35"/>
  <c r="AI36"/>
  <c r="AI37"/>
  <c r="AH38"/>
  <c r="AG39"/>
  <c r="AG40"/>
  <c r="AH41"/>
  <c r="AG42"/>
  <c r="AI48"/>
  <c r="AI49"/>
  <c r="AH44"/>
  <c r="AT2"/>
  <c r="AI5"/>
  <c r="AH6"/>
  <c r="AG7"/>
  <c r="AI9"/>
  <c r="AH10"/>
  <c r="AG11"/>
  <c r="AI14"/>
  <c r="AH15"/>
  <c r="AI17"/>
  <c r="AH18"/>
  <c r="AG19"/>
  <c r="AG20"/>
  <c r="AH21"/>
  <c r="AG22"/>
  <c r="AI32"/>
  <c r="AI33"/>
  <c r="AH34"/>
  <c r="AG35"/>
  <c r="AG36"/>
  <c r="AH37"/>
  <c r="AG38"/>
  <c r="AI4"/>
  <c r="AP4" s="1"/>
  <c r="AH5"/>
  <c r="AG6"/>
  <c r="AI8"/>
  <c r="AG10"/>
  <c r="AI12"/>
  <c r="AI13"/>
  <c r="AG15"/>
  <c r="AG16"/>
  <c r="AH17"/>
  <c r="AG18"/>
  <c r="AH27"/>
  <c r="AI28"/>
  <c r="AI29"/>
  <c r="AH30"/>
  <c r="AG31"/>
  <c r="AG32"/>
  <c r="AH33"/>
  <c r="AG34"/>
  <c r="AH43"/>
  <c r="AI44"/>
  <c r="AI45"/>
  <c r="AH46"/>
  <c r="AG47"/>
  <c r="AG48"/>
  <c r="AI56"/>
  <c r="AI57"/>
  <c r="AH51"/>
  <c r="AH52"/>
  <c r="AM3"/>
  <c r="AM4" s="1"/>
  <c r="AM5" s="1"/>
  <c r="AM6" s="1"/>
  <c r="AM7" s="1"/>
  <c r="AM8" s="1"/>
  <c r="AM9" s="1"/>
  <c r="AM10" s="1"/>
  <c r="AH4"/>
  <c r="AG5"/>
  <c r="AI7"/>
  <c r="AH8"/>
  <c r="AG9"/>
  <c r="AI11"/>
  <c r="AG12"/>
  <c r="AG14"/>
  <c r="AI22"/>
  <c r="AH23"/>
  <c r="AI24"/>
  <c r="AI25"/>
  <c r="AH26"/>
  <c r="AG27"/>
  <c r="AG28"/>
  <c r="AG30"/>
  <c r="AI38"/>
  <c r="AI40"/>
  <c r="AI41"/>
  <c r="AH42"/>
  <c r="AG43"/>
  <c r="AG44"/>
  <c r="AH45"/>
  <c r="AH114"/>
  <c r="AI119"/>
  <c r="AH56"/>
  <c r="AI59"/>
  <c r="AH60"/>
  <c r="AI63"/>
  <c r="AH64"/>
  <c r="AI67"/>
  <c r="AH68"/>
  <c r="AI71"/>
  <c r="AH72"/>
  <c r="AI84"/>
  <c r="AI75"/>
  <c r="AH76"/>
  <c r="AI88"/>
  <c r="AI79"/>
  <c r="AH80"/>
  <c r="AI83"/>
  <c r="AH84"/>
  <c r="AI85"/>
  <c r="AI86"/>
  <c r="AH87"/>
  <c r="AH90"/>
  <c r="AH97"/>
  <c r="AI104"/>
  <c r="AI99"/>
  <c r="AH100"/>
  <c r="AI101"/>
  <c r="AI102"/>
  <c r="AH103"/>
  <c r="AH110"/>
  <c r="AI113"/>
  <c r="AI114"/>
  <c r="AH108"/>
  <c r="AH109"/>
  <c r="AH55"/>
  <c r="AI58"/>
  <c r="AH59"/>
  <c r="AI62"/>
  <c r="AH63"/>
  <c r="AI66"/>
  <c r="AH67"/>
  <c r="AI70"/>
  <c r="AH71"/>
  <c r="AI74"/>
  <c r="AH75"/>
  <c r="AI78"/>
  <c r="AI82"/>
  <c r="AH83"/>
  <c r="AH86"/>
  <c r="AI97"/>
  <c r="AI98"/>
  <c r="AH99"/>
  <c r="AH102"/>
  <c r="AI105"/>
  <c r="AI106"/>
  <c r="AH107"/>
  <c r="AI110"/>
  <c r="AH104"/>
  <c r="AH105"/>
  <c r="AI61"/>
  <c r="AI65"/>
  <c r="AI69"/>
  <c r="AI73"/>
  <c r="AI77"/>
  <c r="AI81"/>
  <c r="AH82"/>
  <c r="AH92"/>
  <c r="AI93"/>
  <c r="AI94"/>
  <c r="AH95"/>
  <c r="AH98"/>
  <c r="AH106"/>
  <c r="AI117"/>
  <c r="AI118"/>
  <c r="AH111"/>
  <c r="AH112"/>
  <c r="AH113"/>
  <c r="AH88"/>
  <c r="AI90"/>
  <c r="AH91"/>
  <c r="AI103"/>
  <c r="AI109"/>
  <c r="AH117"/>
  <c r="AH121"/>
  <c r="AH125"/>
  <c r="AH129"/>
  <c r="AH133"/>
  <c r="AH116"/>
  <c r="AH120"/>
  <c r="AI123"/>
  <c r="AH124"/>
  <c r="AI127"/>
  <c r="AH128"/>
  <c r="AI131"/>
  <c r="AH132"/>
  <c r="AH115"/>
  <c r="AH119"/>
  <c r="AI122"/>
  <c r="AH123"/>
  <c r="AI126"/>
  <c r="AH127"/>
  <c r="AI130"/>
  <c r="AI134"/>
  <c r="AT2" i="2"/>
  <c r="AG3"/>
  <c r="AI14"/>
  <c r="AI5"/>
  <c r="AH6"/>
  <c r="AG7"/>
  <c r="AI18"/>
  <c r="AI9"/>
  <c r="AH10"/>
  <c r="AG11"/>
  <c r="AH12"/>
  <c r="AG13"/>
  <c r="AH19"/>
  <c r="AI26"/>
  <c r="AI21"/>
  <c r="AH22"/>
  <c r="AI23"/>
  <c r="AI24"/>
  <c r="AH25"/>
  <c r="AG26"/>
  <c r="AG27"/>
  <c r="AH28"/>
  <c r="AI35"/>
  <c r="AI36"/>
  <c r="AH30"/>
  <c r="AH31"/>
  <c r="AH32"/>
  <c r="AI37"/>
  <c r="AH33"/>
  <c r="AI38"/>
  <c r="AI4"/>
  <c r="AH5"/>
  <c r="AG6"/>
  <c r="AI8"/>
  <c r="AH9"/>
  <c r="AG10"/>
  <c r="AI19"/>
  <c r="AI20"/>
  <c r="AH21"/>
  <c r="AG22"/>
  <c r="AG23"/>
  <c r="AH24"/>
  <c r="AG25"/>
  <c r="AI31"/>
  <c r="AI32"/>
  <c r="AH27"/>
  <c r="AH29"/>
  <c r="AI34"/>
  <c r="AI3"/>
  <c r="AP3" s="1"/>
  <c r="AH4"/>
  <c r="AG5"/>
  <c r="AI7"/>
  <c r="AH8"/>
  <c r="AG9"/>
  <c r="AH14"/>
  <c r="AI16"/>
  <c r="AH17"/>
  <c r="AG18"/>
  <c r="AG19"/>
  <c r="AH20"/>
  <c r="AG21"/>
  <c r="AG115"/>
  <c r="AG111"/>
  <c r="AG107"/>
  <c r="AG103"/>
  <c r="AG99"/>
  <c r="AG95"/>
  <c r="AG91"/>
  <c r="AG116"/>
  <c r="AG112"/>
  <c r="AG108"/>
  <c r="AG104"/>
  <c r="AG100"/>
  <c r="AG96"/>
  <c r="AG92"/>
  <c r="AG117"/>
  <c r="AG113"/>
  <c r="AG109"/>
  <c r="AG105"/>
  <c r="AG101"/>
  <c r="AG97"/>
  <c r="AG93"/>
  <c r="AG89"/>
  <c r="AG118"/>
  <c r="AG114"/>
  <c r="AG110"/>
  <c r="AG106"/>
  <c r="AG102"/>
  <c r="AG98"/>
  <c r="AG94"/>
  <c r="AG90"/>
  <c r="AG86"/>
  <c r="AG82"/>
  <c r="AG78"/>
  <c r="AG74"/>
  <c r="AG70"/>
  <c r="AG66"/>
  <c r="AG88"/>
  <c r="AG75"/>
  <c r="AG73"/>
  <c r="AG72"/>
  <c r="AG65"/>
  <c r="AG61"/>
  <c r="AG57"/>
  <c r="AG53"/>
  <c r="AG49"/>
  <c r="AG45"/>
  <c r="AG41"/>
  <c r="AG37"/>
  <c r="AG33"/>
  <c r="AG79"/>
  <c r="AG77"/>
  <c r="AG76"/>
  <c r="AG62"/>
  <c r="AG58"/>
  <c r="AG54"/>
  <c r="AG50"/>
  <c r="AG46"/>
  <c r="AG42"/>
  <c r="AG38"/>
  <c r="AG34"/>
  <c r="AG30"/>
  <c r="AG83"/>
  <c r="AG81"/>
  <c r="AG80"/>
  <c r="AG67"/>
  <c r="AG63"/>
  <c r="AG59"/>
  <c r="AG55"/>
  <c r="AG51"/>
  <c r="AG47"/>
  <c r="AG43"/>
  <c r="AG39"/>
  <c r="AG35"/>
  <c r="AG31"/>
  <c r="AG87"/>
  <c r="AG85"/>
  <c r="AG84"/>
  <c r="AG71"/>
  <c r="AG69"/>
  <c r="AG68"/>
  <c r="AG64"/>
  <c r="AG60"/>
  <c r="AG56"/>
  <c r="AG52"/>
  <c r="AG48"/>
  <c r="AG44"/>
  <c r="AG40"/>
  <c r="AG36"/>
  <c r="AG32"/>
  <c r="AG28"/>
  <c r="AG24"/>
  <c r="AG20"/>
  <c r="AG16"/>
  <c r="AG12"/>
  <c r="AH3"/>
  <c r="AO3" s="1"/>
  <c r="AG4"/>
  <c r="AI6"/>
  <c r="AH7"/>
  <c r="AG8"/>
  <c r="AI10"/>
  <c r="AI11"/>
  <c r="AI12"/>
  <c r="AG14"/>
  <c r="AG15"/>
  <c r="AG17"/>
  <c r="AI25"/>
  <c r="AH26"/>
  <c r="AI27"/>
  <c r="AI28"/>
  <c r="AI97"/>
  <c r="AI98"/>
  <c r="AH92"/>
  <c r="AH93"/>
  <c r="AH35"/>
  <c r="AH39"/>
  <c r="AI42"/>
  <c r="AH43"/>
  <c r="AI46"/>
  <c r="AH47"/>
  <c r="AI50"/>
  <c r="AH51"/>
  <c r="AI54"/>
  <c r="AH55"/>
  <c r="AI58"/>
  <c r="AH59"/>
  <c r="AI62"/>
  <c r="AH63"/>
  <c r="AI66"/>
  <c r="AH67"/>
  <c r="AH77"/>
  <c r="AI84"/>
  <c r="AI79"/>
  <c r="AH80"/>
  <c r="AI81"/>
  <c r="AI82"/>
  <c r="AH83"/>
  <c r="AH86"/>
  <c r="AI93"/>
  <c r="AI94"/>
  <c r="AH89"/>
  <c r="AH90"/>
  <c r="AI95"/>
  <c r="AH91"/>
  <c r="AI96"/>
  <c r="AH34"/>
  <c r="AH38"/>
  <c r="AI41"/>
  <c r="AH42"/>
  <c r="AI45"/>
  <c r="AH46"/>
  <c r="AI49"/>
  <c r="AH50"/>
  <c r="AI53"/>
  <c r="AH54"/>
  <c r="AI57"/>
  <c r="AH58"/>
  <c r="AI61"/>
  <c r="AH62"/>
  <c r="AI65"/>
  <c r="AH66"/>
  <c r="AI75"/>
  <c r="AI77"/>
  <c r="AI78"/>
  <c r="AH79"/>
  <c r="AH82"/>
  <c r="AI90"/>
  <c r="AH85"/>
  <c r="AI40"/>
  <c r="AI44"/>
  <c r="AI48"/>
  <c r="AI52"/>
  <c r="AI56"/>
  <c r="AI60"/>
  <c r="AI64"/>
  <c r="AH65"/>
  <c r="AI71"/>
  <c r="AH72"/>
  <c r="AI73"/>
  <c r="AI74"/>
  <c r="AH75"/>
  <c r="AH78"/>
  <c r="AH88"/>
  <c r="AI89"/>
  <c r="AH64"/>
  <c r="AI67"/>
  <c r="AH71"/>
  <c r="AI83"/>
  <c r="AH84"/>
  <c r="AI85"/>
  <c r="AI86"/>
  <c r="AH87"/>
  <c r="AH97"/>
  <c r="AI100"/>
  <c r="AH101"/>
  <c r="AI104"/>
  <c r="AH105"/>
  <c r="AI108"/>
  <c r="AH109"/>
  <c r="AI112"/>
  <c r="AH113"/>
  <c r="AI116"/>
  <c r="AH117"/>
  <c r="AH96"/>
  <c r="AI99"/>
  <c r="AH100"/>
  <c r="AI103"/>
  <c r="AH104"/>
  <c r="AI107"/>
  <c r="AH108"/>
  <c r="AI111"/>
  <c r="AH112"/>
  <c r="AI115"/>
  <c r="AI102"/>
  <c r="AI106"/>
  <c r="AI110"/>
  <c r="AI114"/>
  <c r="AI118"/>
  <c r="AJ49" i="1"/>
  <c r="AI44"/>
  <c r="AU2"/>
  <c r="AH3"/>
  <c r="AL3" s="1"/>
  <c r="AJ5"/>
  <c r="AI6"/>
  <c r="AH7"/>
  <c r="AJ9"/>
  <c r="AI10"/>
  <c r="AH11"/>
  <c r="AJ13"/>
  <c r="AI14"/>
  <c r="AH15"/>
  <c r="AJ17"/>
  <c r="AI18"/>
  <c r="AH19"/>
  <c r="AJ21"/>
  <c r="AI22"/>
  <c r="AH23"/>
  <c r="AJ25"/>
  <c r="AI26"/>
  <c r="AH27"/>
  <c r="AJ29"/>
  <c r="AI30"/>
  <c r="AH31"/>
  <c r="AJ33"/>
  <c r="AI34"/>
  <c r="AH35"/>
  <c r="AH36"/>
  <c r="AH38"/>
  <c r="AJ51"/>
  <c r="AJ46"/>
  <c r="AI47"/>
  <c r="AJ48"/>
  <c r="AJ4"/>
  <c r="AI5"/>
  <c r="AH6"/>
  <c r="AJ8"/>
  <c r="AI9"/>
  <c r="AH10"/>
  <c r="AJ12"/>
  <c r="AI13"/>
  <c r="AH14"/>
  <c r="AJ16"/>
  <c r="AI17"/>
  <c r="AH18"/>
  <c r="AJ20"/>
  <c r="AI21"/>
  <c r="AH22"/>
  <c r="AJ24"/>
  <c r="AI25"/>
  <c r="AH26"/>
  <c r="AJ28"/>
  <c r="AI29"/>
  <c r="AH30"/>
  <c r="AJ32"/>
  <c r="AI33"/>
  <c r="AH34"/>
  <c r="AJ42"/>
  <c r="AJ44"/>
  <c r="AJ45"/>
  <c r="AI46"/>
  <c r="AH47"/>
  <c r="AH48"/>
  <c r="AJ56"/>
  <c r="AJ57"/>
  <c r="AI51"/>
  <c r="AI52"/>
  <c r="AI53"/>
  <c r="AJ58"/>
  <c r="AJ3"/>
  <c r="AQ3" s="1"/>
  <c r="AI4"/>
  <c r="AH5"/>
  <c r="AJ7"/>
  <c r="AH9"/>
  <c r="AJ11"/>
  <c r="AH13"/>
  <c r="AJ15"/>
  <c r="AH17"/>
  <c r="AJ19"/>
  <c r="AH21"/>
  <c r="AJ23"/>
  <c r="AH25"/>
  <c r="AJ27"/>
  <c r="AH29"/>
  <c r="AJ31"/>
  <c r="AI32"/>
  <c r="AJ38"/>
  <c r="AI39"/>
  <c r="AJ40"/>
  <c r="AJ41"/>
  <c r="AI42"/>
  <c r="AH43"/>
  <c r="AH44"/>
  <c r="AI49"/>
  <c r="AH82"/>
  <c r="AH78"/>
  <c r="AH74"/>
  <c r="AH70"/>
  <c r="AH66"/>
  <c r="AH62"/>
  <c r="AH58"/>
  <c r="AH54"/>
  <c r="AH50"/>
  <c r="AH83"/>
  <c r="AH79"/>
  <c r="AH75"/>
  <c r="AH71"/>
  <c r="AH67"/>
  <c r="AH63"/>
  <c r="AH59"/>
  <c r="AH55"/>
  <c r="AH51"/>
  <c r="AH84"/>
  <c r="AH80"/>
  <c r="AH76"/>
  <c r="AH72"/>
  <c r="AH68"/>
  <c r="AH64"/>
  <c r="AH60"/>
  <c r="AH56"/>
  <c r="AH52"/>
  <c r="AH85"/>
  <c r="AH81"/>
  <c r="AH77"/>
  <c r="AH73"/>
  <c r="AH69"/>
  <c r="AH65"/>
  <c r="AH61"/>
  <c r="AH57"/>
  <c r="AH53"/>
  <c r="AH49"/>
  <c r="AH45"/>
  <c r="AH41"/>
  <c r="AH37"/>
  <c r="AH33"/>
  <c r="AJ52"/>
  <c r="AJ53"/>
  <c r="AI48"/>
  <c r="AI50"/>
  <c r="AJ55"/>
  <c r="AI54"/>
  <c r="AJ59"/>
  <c r="AI3"/>
  <c r="AR3" s="1"/>
  <c r="AR4" s="1"/>
  <c r="AR5" s="1"/>
  <c r="AH4"/>
  <c r="AJ6"/>
  <c r="AI7"/>
  <c r="AH8"/>
  <c r="AJ10"/>
  <c r="AH12"/>
  <c r="AH16"/>
  <c r="AH20"/>
  <c r="AH24"/>
  <c r="AH28"/>
  <c r="AI31"/>
  <c r="AH32"/>
  <c r="AJ34"/>
  <c r="AI38"/>
  <c r="AH39"/>
  <c r="AH40"/>
  <c r="AH42"/>
  <c r="AJ50"/>
  <c r="AI56"/>
  <c r="AI60"/>
  <c r="AJ63"/>
  <c r="AI64"/>
  <c r="AJ67"/>
  <c r="AI68"/>
  <c r="AJ71"/>
  <c r="AI72"/>
  <c r="AJ75"/>
  <c r="AI76"/>
  <c r="AJ79"/>
  <c r="AI80"/>
  <c r="AJ83"/>
  <c r="AI84"/>
  <c r="AI55"/>
  <c r="AI59"/>
  <c r="AJ62"/>
  <c r="AI63"/>
  <c r="AJ66"/>
  <c r="AI67"/>
  <c r="AJ70"/>
  <c r="AI71"/>
  <c r="AJ74"/>
  <c r="AI75"/>
  <c r="AJ78"/>
  <c r="AI79"/>
  <c r="AJ82"/>
  <c r="AJ61"/>
  <c r="AJ65"/>
  <c r="AJ69"/>
  <c r="AJ73"/>
  <c r="AJ77"/>
  <c r="AJ81"/>
  <c r="AJ85"/>
  <c r="AI16" i="3"/>
  <c r="AI17"/>
  <c r="AH11"/>
  <c r="AH12"/>
  <c r="AH13"/>
  <c r="AI18"/>
  <c r="AG3"/>
  <c r="AK3" s="1"/>
  <c r="AG4"/>
  <c r="AH5"/>
  <c r="AG6"/>
  <c r="AH9"/>
  <c r="AI13"/>
  <c r="AH8"/>
  <c r="AH10"/>
  <c r="AI15"/>
  <c r="AH14"/>
  <c r="AI19"/>
  <c r="AG10"/>
  <c r="AI6"/>
  <c r="AH7"/>
  <c r="AG162"/>
  <c r="AG158"/>
  <c r="AG154"/>
  <c r="AG150"/>
  <c r="AG146"/>
  <c r="AG142"/>
  <c r="AG138"/>
  <c r="AG134"/>
  <c r="AG130"/>
  <c r="AG126"/>
  <c r="AG163"/>
  <c r="AG159"/>
  <c r="AG155"/>
  <c r="AG151"/>
  <c r="AG147"/>
  <c r="AG143"/>
  <c r="AG139"/>
  <c r="AG135"/>
  <c r="AG131"/>
  <c r="AG127"/>
  <c r="AG164"/>
  <c r="AG160"/>
  <c r="AG156"/>
  <c r="AG152"/>
  <c r="AG148"/>
  <c r="AG144"/>
  <c r="AG140"/>
  <c r="AG136"/>
  <c r="AG132"/>
  <c r="AG128"/>
  <c r="AG165"/>
  <c r="AG161"/>
  <c r="AG157"/>
  <c r="AG153"/>
  <c r="AG149"/>
  <c r="AG145"/>
  <c r="AG141"/>
  <c r="AG137"/>
  <c r="AG133"/>
  <c r="AG129"/>
  <c r="AG125"/>
  <c r="AG121"/>
  <c r="AG117"/>
  <c r="AG113"/>
  <c r="AG122"/>
  <c r="AG120"/>
  <c r="AG119"/>
  <c r="AG112"/>
  <c r="AG108"/>
  <c r="AG104"/>
  <c r="AG100"/>
  <c r="AG96"/>
  <c r="AG92"/>
  <c r="AG88"/>
  <c r="AG84"/>
  <c r="AG80"/>
  <c r="AG76"/>
  <c r="AG72"/>
  <c r="AG124"/>
  <c r="AG123"/>
  <c r="AG109"/>
  <c r="AG105"/>
  <c r="AG101"/>
  <c r="AG97"/>
  <c r="AG93"/>
  <c r="AG89"/>
  <c r="AG85"/>
  <c r="AG81"/>
  <c r="AG77"/>
  <c r="AG73"/>
  <c r="AG69"/>
  <c r="AG114"/>
  <c r="AG110"/>
  <c r="AG106"/>
  <c r="AG102"/>
  <c r="AG98"/>
  <c r="AG94"/>
  <c r="AG90"/>
  <c r="AG86"/>
  <c r="AG82"/>
  <c r="AG78"/>
  <c r="AG74"/>
  <c r="AG70"/>
  <c r="AG118"/>
  <c r="AG116"/>
  <c r="AG115"/>
  <c r="AG111"/>
  <c r="AG107"/>
  <c r="AG103"/>
  <c r="AG99"/>
  <c r="AG95"/>
  <c r="AG91"/>
  <c r="AG87"/>
  <c r="AG83"/>
  <c r="AG79"/>
  <c r="AG75"/>
  <c r="AG71"/>
  <c r="AG67"/>
  <c r="AG63"/>
  <c r="AG59"/>
  <c r="AG55"/>
  <c r="AG68"/>
  <c r="AG60"/>
  <c r="AG58"/>
  <c r="AG57"/>
  <c r="AG50"/>
  <c r="AG46"/>
  <c r="AG42"/>
  <c r="AG38"/>
  <c r="AG34"/>
  <c r="AG30"/>
  <c r="AG26"/>
  <c r="AG22"/>
  <c r="AG18"/>
  <c r="AG14"/>
  <c r="AI12"/>
  <c r="AG64"/>
  <c r="AG62"/>
  <c r="AG61"/>
  <c r="AG51"/>
  <c r="AG47"/>
  <c r="AG43"/>
  <c r="AG39"/>
  <c r="AG35"/>
  <c r="AG31"/>
  <c r="AG27"/>
  <c r="AG23"/>
  <c r="AG19"/>
  <c r="AG15"/>
  <c r="AG11"/>
  <c r="AI9"/>
  <c r="AG66"/>
  <c r="AG65"/>
  <c r="AG52"/>
  <c r="AG48"/>
  <c r="AG44"/>
  <c r="AG40"/>
  <c r="AG36"/>
  <c r="AG32"/>
  <c r="AG28"/>
  <c r="AG24"/>
  <c r="AG20"/>
  <c r="AG16"/>
  <c r="AG12"/>
  <c r="AI10"/>
  <c r="AG56"/>
  <c r="AG54"/>
  <c r="AG53"/>
  <c r="AG49"/>
  <c r="AG45"/>
  <c r="AG41"/>
  <c r="AG37"/>
  <c r="AG33"/>
  <c r="AG29"/>
  <c r="AG25"/>
  <c r="AG21"/>
  <c r="AG17"/>
  <c r="AG13"/>
  <c r="AI11"/>
  <c r="AG9"/>
  <c r="AI7"/>
  <c r="AG5"/>
  <c r="AH4"/>
  <c r="AI3"/>
  <c r="AP3" s="1"/>
  <c r="AH3"/>
  <c r="AI4"/>
  <c r="AI5"/>
  <c r="AH6"/>
  <c r="AG7"/>
  <c r="AG8"/>
  <c r="AH16"/>
  <c r="AH20"/>
  <c r="AI23"/>
  <c r="AH24"/>
  <c r="AI27"/>
  <c r="AH28"/>
  <c r="AI31"/>
  <c r="AH32"/>
  <c r="AI35"/>
  <c r="AH36"/>
  <c r="AI39"/>
  <c r="AH40"/>
  <c r="AI43"/>
  <c r="AH44"/>
  <c r="AI47"/>
  <c r="AH48"/>
  <c r="AI51"/>
  <c r="AH52"/>
  <c r="AH62"/>
  <c r="AI68"/>
  <c r="AI69"/>
  <c r="AI64"/>
  <c r="AH65"/>
  <c r="AI66"/>
  <c r="AI67"/>
  <c r="AH15"/>
  <c r="AH19"/>
  <c r="AI22"/>
  <c r="AH23"/>
  <c r="AI26"/>
  <c r="AH27"/>
  <c r="AI30"/>
  <c r="AH31"/>
  <c r="AI34"/>
  <c r="AH35"/>
  <c r="AI38"/>
  <c r="AH39"/>
  <c r="AI42"/>
  <c r="AH43"/>
  <c r="AI46"/>
  <c r="AH47"/>
  <c r="AI50"/>
  <c r="AH51"/>
  <c r="AI60"/>
  <c r="AI62"/>
  <c r="AI63"/>
  <c r="AH64"/>
  <c r="AH67"/>
  <c r="AI74"/>
  <c r="AI75"/>
  <c r="AH69"/>
  <c r="AH70"/>
  <c r="AH71"/>
  <c r="AI76"/>
  <c r="AH72"/>
  <c r="AI77"/>
  <c r="AI21"/>
  <c r="AI25"/>
  <c r="AI29"/>
  <c r="AI33"/>
  <c r="AI37"/>
  <c r="AI41"/>
  <c r="AI45"/>
  <c r="AI49"/>
  <c r="AH50"/>
  <c r="AI56"/>
  <c r="AI58"/>
  <c r="AI59"/>
  <c r="AH60"/>
  <c r="AI70"/>
  <c r="AI71"/>
  <c r="AH66"/>
  <c r="AH68"/>
  <c r="AI73"/>
  <c r="AH49"/>
  <c r="AI52"/>
  <c r="AH56"/>
  <c r="AI128"/>
  <c r="AI129"/>
  <c r="AH124"/>
  <c r="AH126"/>
  <c r="AI131"/>
  <c r="AH74"/>
  <c r="AH78"/>
  <c r="AI81"/>
  <c r="AH82"/>
  <c r="AI85"/>
  <c r="AH86"/>
  <c r="AI89"/>
  <c r="AH90"/>
  <c r="AI93"/>
  <c r="AH94"/>
  <c r="AI97"/>
  <c r="AH98"/>
  <c r="AI101"/>
  <c r="AH102"/>
  <c r="AI105"/>
  <c r="AH106"/>
  <c r="AI109"/>
  <c r="AH110"/>
  <c r="AI113"/>
  <c r="AH114"/>
  <c r="AI130"/>
  <c r="AH125"/>
  <c r="AI125"/>
  <c r="AH120"/>
  <c r="AH73"/>
  <c r="AH77"/>
  <c r="AI80"/>
  <c r="AH81"/>
  <c r="AI84"/>
  <c r="AH85"/>
  <c r="AI88"/>
  <c r="AH89"/>
  <c r="AI92"/>
  <c r="AH93"/>
  <c r="AI96"/>
  <c r="AH97"/>
  <c r="AI100"/>
  <c r="AH101"/>
  <c r="AI104"/>
  <c r="AH105"/>
  <c r="AI108"/>
  <c r="AH109"/>
  <c r="AI112"/>
  <c r="AH113"/>
  <c r="AI122"/>
  <c r="AI124"/>
  <c r="AI79"/>
  <c r="AI83"/>
  <c r="AI87"/>
  <c r="AI91"/>
  <c r="AI95"/>
  <c r="AI99"/>
  <c r="AI103"/>
  <c r="AI107"/>
  <c r="AI111"/>
  <c r="AH112"/>
  <c r="AI118"/>
  <c r="AH119"/>
  <c r="AI120"/>
  <c r="AI121"/>
  <c r="AH122"/>
  <c r="AI132"/>
  <c r="AI133"/>
  <c r="AH127"/>
  <c r="AH128"/>
  <c r="AH129"/>
  <c r="AI134"/>
  <c r="AH111"/>
  <c r="AI114"/>
  <c r="AH118"/>
  <c r="AH121"/>
  <c r="AH132"/>
  <c r="AI135"/>
  <c r="AH136"/>
  <c r="AI139"/>
  <c r="AH140"/>
  <c r="AI143"/>
  <c r="AH144"/>
  <c r="AI147"/>
  <c r="AH148"/>
  <c r="AI151"/>
  <c r="AH152"/>
  <c r="AI155"/>
  <c r="AH156"/>
  <c r="AI159"/>
  <c r="AH160"/>
  <c r="AI163"/>
  <c r="AH164"/>
  <c r="AH131"/>
  <c r="AH135"/>
  <c r="AI138"/>
  <c r="AH139"/>
  <c r="AI142"/>
  <c r="AH143"/>
  <c r="AI146"/>
  <c r="AH147"/>
  <c r="AI150"/>
  <c r="AH151"/>
  <c r="AI154"/>
  <c r="AH155"/>
  <c r="AI158"/>
  <c r="AH159"/>
  <c r="AI162"/>
  <c r="AI137"/>
  <c r="AI141"/>
  <c r="AI145"/>
  <c r="AI149"/>
  <c r="AI153"/>
  <c r="AI157"/>
  <c r="AI161"/>
  <c r="AI165"/>
  <c r="AM11" i="4" l="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Y3"/>
  <c r="AY4" s="1"/>
  <c r="AY5" s="1"/>
  <c r="AY6" s="1"/>
  <c r="AY7" s="1"/>
  <c r="AY8" s="1"/>
  <c r="AY9" s="1"/>
  <c r="AY10" s="1"/>
  <c r="AY11" s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58" s="1"/>
  <c r="AY59" s="1"/>
  <c r="AY60" s="1"/>
  <c r="AY61" s="1"/>
  <c r="AY62" s="1"/>
  <c r="AY63" s="1"/>
  <c r="AY64" s="1"/>
  <c r="AY65" s="1"/>
  <c r="AY66" s="1"/>
  <c r="AY67" s="1"/>
  <c r="AY68" s="1"/>
  <c r="AY69" s="1"/>
  <c r="AY70" s="1"/>
  <c r="AY71" s="1"/>
  <c r="AY72" s="1"/>
  <c r="AY73" s="1"/>
  <c r="AY74" s="1"/>
  <c r="AY75" s="1"/>
  <c r="AY76" s="1"/>
  <c r="AY77" s="1"/>
  <c r="AY78" s="1"/>
  <c r="AY79" s="1"/>
  <c r="AY80" s="1"/>
  <c r="AY81" s="1"/>
  <c r="AY82" s="1"/>
  <c r="AY83" s="1"/>
  <c r="AY84" s="1"/>
  <c r="AY85" s="1"/>
  <c r="AY86" s="1"/>
  <c r="AY87" s="1"/>
  <c r="AY88" s="1"/>
  <c r="AY89" s="1"/>
  <c r="AY90" s="1"/>
  <c r="AY91" s="1"/>
  <c r="AY92" s="1"/>
  <c r="AY93" s="1"/>
  <c r="AY94" s="1"/>
  <c r="AY95" s="1"/>
  <c r="AY96" s="1"/>
  <c r="AY97" s="1"/>
  <c r="AY98" s="1"/>
  <c r="AY99" s="1"/>
  <c r="AY100" s="1"/>
  <c r="AY101" s="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Y117" s="1"/>
  <c r="AY118" s="1"/>
  <c r="AY119" s="1"/>
  <c r="AY120" s="1"/>
  <c r="AY121" s="1"/>
  <c r="AY122" s="1"/>
  <c r="AY123" s="1"/>
  <c r="AY124" s="1"/>
  <c r="AY125" s="1"/>
  <c r="AY126" s="1"/>
  <c r="AY127" s="1"/>
  <c r="AY128" s="1"/>
  <c r="AY129" s="1"/>
  <c r="AY130" s="1"/>
  <c r="AY131" s="1"/>
  <c r="AY132" s="1"/>
  <c r="AY133" s="1"/>
  <c r="AY134" s="1"/>
  <c r="AW3"/>
  <c r="AW4" s="1"/>
  <c r="AW5" s="1"/>
  <c r="AW6" s="1"/>
  <c r="AW7" s="1"/>
  <c r="AW8" s="1"/>
  <c r="AW9" s="1"/>
  <c r="AW10" s="1"/>
  <c r="AW11" s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W50" s="1"/>
  <c r="AW51" s="1"/>
  <c r="AW52" s="1"/>
  <c r="AW53" s="1"/>
  <c r="AW54" s="1"/>
  <c r="AW55" s="1"/>
  <c r="AW56" s="1"/>
  <c r="AW57" s="1"/>
  <c r="AW58" s="1"/>
  <c r="AW59" s="1"/>
  <c r="AW60" s="1"/>
  <c r="AW61" s="1"/>
  <c r="AW62" s="1"/>
  <c r="AW63" s="1"/>
  <c r="AW64" s="1"/>
  <c r="AW65" s="1"/>
  <c r="AW66" s="1"/>
  <c r="AW67" s="1"/>
  <c r="AW68" s="1"/>
  <c r="AW69" s="1"/>
  <c r="AW70" s="1"/>
  <c r="AW71" s="1"/>
  <c r="AW72" s="1"/>
  <c r="AW73" s="1"/>
  <c r="AW74" s="1"/>
  <c r="AW75" s="1"/>
  <c r="AW76" s="1"/>
  <c r="AW77" s="1"/>
  <c r="AW78" s="1"/>
  <c r="AW79" s="1"/>
  <c r="AW80" s="1"/>
  <c r="AW81" s="1"/>
  <c r="AW82" s="1"/>
  <c r="AW83" s="1"/>
  <c r="AW84" s="1"/>
  <c r="AW85" s="1"/>
  <c r="AW86" s="1"/>
  <c r="AW87" s="1"/>
  <c r="AW88" s="1"/>
  <c r="AW89" s="1"/>
  <c r="AW90" s="1"/>
  <c r="AW91" s="1"/>
  <c r="AW92" s="1"/>
  <c r="AW93" s="1"/>
  <c r="AW94" s="1"/>
  <c r="AW95" s="1"/>
  <c r="AW96" s="1"/>
  <c r="AW97" s="1"/>
  <c r="AW98" s="1"/>
  <c r="AW99" s="1"/>
  <c r="AW100" s="1"/>
  <c r="AW101" s="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W117" s="1"/>
  <c r="AW118" s="1"/>
  <c r="AW119" s="1"/>
  <c r="AW120" s="1"/>
  <c r="AW121" s="1"/>
  <c r="AW122" s="1"/>
  <c r="AW123" s="1"/>
  <c r="AW124" s="1"/>
  <c r="AW125" s="1"/>
  <c r="AW126" s="1"/>
  <c r="AW127" s="1"/>
  <c r="AW128" s="1"/>
  <c r="AW129" s="1"/>
  <c r="AW130" s="1"/>
  <c r="AW131" s="1"/>
  <c r="AW132" s="1"/>
  <c r="AW133" s="1"/>
  <c r="AW134" s="1"/>
  <c r="AW3" i="6"/>
  <c r="AW4" s="1"/>
  <c r="AW5" s="1"/>
  <c r="AW6" s="1"/>
  <c r="AW7" s="1"/>
  <c r="AW8" s="1"/>
  <c r="AW9" s="1"/>
  <c r="AW10" s="1"/>
  <c r="AW11" s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W50" s="1"/>
  <c r="AW51" s="1"/>
  <c r="AW52" s="1"/>
  <c r="AW53" s="1"/>
  <c r="AW54" s="1"/>
  <c r="AW55" s="1"/>
  <c r="AW56" s="1"/>
  <c r="AW57" s="1"/>
  <c r="AW58" s="1"/>
  <c r="AW59" s="1"/>
  <c r="AW60" s="1"/>
  <c r="AW61" s="1"/>
  <c r="AW62" s="1"/>
  <c r="AW63" s="1"/>
  <c r="AW64" s="1"/>
  <c r="AW65" s="1"/>
  <c r="AW66" s="1"/>
  <c r="AW67" s="1"/>
  <c r="AW68" s="1"/>
  <c r="AW69" s="1"/>
  <c r="AW70" s="1"/>
  <c r="AW71" s="1"/>
  <c r="AW72" s="1"/>
  <c r="AW73" s="1"/>
  <c r="AW74" s="1"/>
  <c r="AW75" s="1"/>
  <c r="AW76" s="1"/>
  <c r="AW77" s="1"/>
  <c r="AW78" s="1"/>
  <c r="AW79" s="1"/>
  <c r="AW80" s="1"/>
  <c r="AW81" s="1"/>
  <c r="AW82" s="1"/>
  <c r="AW83" s="1"/>
  <c r="AW84" s="1"/>
  <c r="AW85" s="1"/>
  <c r="AW86" s="1"/>
  <c r="AW87" s="1"/>
  <c r="AW88" s="1"/>
  <c r="AW89" s="1"/>
  <c r="AW90" s="1"/>
  <c r="AW91" s="1"/>
  <c r="AW92" s="1"/>
  <c r="AW93" s="1"/>
  <c r="AW94" s="1"/>
  <c r="AW95" s="1"/>
  <c r="AW96" s="1"/>
  <c r="AW97" s="1"/>
  <c r="AW98" s="1"/>
  <c r="AW99" s="1"/>
  <c r="AW100" s="1"/>
  <c r="AW101" s="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W117" s="1"/>
  <c r="AW118" s="1"/>
  <c r="AW119" s="1"/>
  <c r="AW120" s="1"/>
  <c r="AW121" s="1"/>
  <c r="AW122" s="1"/>
  <c r="AW123" s="1"/>
  <c r="AW124" s="1"/>
  <c r="AW125" s="1"/>
  <c r="AW126" s="1"/>
  <c r="AW127" s="1"/>
  <c r="AW128" s="1"/>
  <c r="AW129" s="1"/>
  <c r="AW130" s="1"/>
  <c r="AW131" s="1"/>
  <c r="AW132" s="1"/>
  <c r="AW133" s="1"/>
  <c r="AW134" s="1"/>
  <c r="AW135" s="1"/>
  <c r="AW136" s="1"/>
  <c r="AW137" s="1"/>
  <c r="AW138" s="1"/>
  <c r="AW139" s="1"/>
  <c r="AW140" s="1"/>
  <c r="AW141" s="1"/>
  <c r="AW142" s="1"/>
  <c r="AW143" s="1"/>
  <c r="AW144" s="1"/>
  <c r="AW145" s="1"/>
  <c r="AW146" s="1"/>
  <c r="AW147" s="1"/>
  <c r="AW148" s="1"/>
  <c r="AW149" s="1"/>
  <c r="AW150" s="1"/>
  <c r="AW151" s="1"/>
  <c r="AW152" s="1"/>
  <c r="AW153" s="1"/>
  <c r="AW154" s="1"/>
  <c r="AW155" s="1"/>
  <c r="AW156" s="1"/>
  <c r="AW157" s="1"/>
  <c r="AW158" s="1"/>
  <c r="AW159" s="1"/>
  <c r="AW160" s="1"/>
  <c r="AW161" s="1"/>
  <c r="AW162" s="1"/>
  <c r="AW163" s="1"/>
  <c r="AW164" s="1"/>
  <c r="AW165" s="1"/>
  <c r="AW166" s="1"/>
  <c r="AW167" s="1"/>
  <c r="AW168" s="1"/>
  <c r="AW169" s="1"/>
  <c r="AW170" s="1"/>
  <c r="AW171" s="1"/>
  <c r="AW172" s="1"/>
  <c r="AW173" s="1"/>
  <c r="AW174" s="1"/>
  <c r="AW175" s="1"/>
  <c r="AW176" s="1"/>
  <c r="AW177" s="1"/>
  <c r="AW178" s="1"/>
  <c r="AW179" s="1"/>
  <c r="AW180" s="1"/>
  <c r="AW181" s="1"/>
  <c r="AW182" s="1"/>
  <c r="AW183" s="1"/>
  <c r="AW184" s="1"/>
  <c r="AW185" s="1"/>
  <c r="AW186" s="1"/>
  <c r="AW187" s="1"/>
  <c r="AW188" s="1"/>
  <c r="AW189" s="1"/>
  <c r="AW190" s="1"/>
  <c r="AW191" s="1"/>
  <c r="AW192" s="1"/>
  <c r="AW193" s="1"/>
  <c r="AW194" s="1"/>
  <c r="AW195" s="1"/>
  <c r="AW196" s="1"/>
  <c r="AW197" s="1"/>
  <c r="AW198" s="1"/>
  <c r="AW199" s="1"/>
  <c r="AW200" s="1"/>
  <c r="AW201" s="1"/>
  <c r="AW202" s="1"/>
  <c r="AW203" s="1"/>
  <c r="AW204" s="1"/>
  <c r="AW205" s="1"/>
  <c r="AW206" s="1"/>
  <c r="AW207" s="1"/>
  <c r="AW208" s="1"/>
  <c r="AW209" s="1"/>
  <c r="AW210" s="1"/>
  <c r="AW211" s="1"/>
  <c r="AW212" s="1"/>
  <c r="AW213" s="1"/>
  <c r="AW214" s="1"/>
  <c r="AW215" s="1"/>
  <c r="AW216" s="1"/>
  <c r="AW217" s="1"/>
  <c r="AW218" s="1"/>
  <c r="AW219" s="1"/>
  <c r="AW220" s="1"/>
  <c r="AW221" s="1"/>
  <c r="AW222" s="1"/>
  <c r="AW223" s="1"/>
  <c r="AW224" s="1"/>
  <c r="AW225" s="1"/>
  <c r="AW226" s="1"/>
  <c r="AW227" s="1"/>
  <c r="AW228" s="1"/>
  <c r="AW229" s="1"/>
  <c r="AW230" s="1"/>
  <c r="AW231" s="1"/>
  <c r="AW232" s="1"/>
  <c r="AW233" s="1"/>
  <c r="AW234" s="1"/>
  <c r="AW235" s="1"/>
  <c r="AW236" s="1"/>
  <c r="AW237" s="1"/>
  <c r="AW238" s="1"/>
  <c r="AW239" s="1"/>
  <c r="AW240" s="1"/>
  <c r="AW241" s="1"/>
  <c r="AW242" s="1"/>
  <c r="AW243" s="1"/>
  <c r="AW244" s="1"/>
  <c r="AW245" s="1"/>
  <c r="AW246" s="1"/>
  <c r="AW247" s="1"/>
  <c r="AW248" s="1"/>
  <c r="AW249" s="1"/>
  <c r="AW250" s="1"/>
  <c r="AW251" s="1"/>
  <c r="AW252" s="1"/>
  <c r="AW253" s="1"/>
  <c r="AW254" s="1"/>
  <c r="AW255" s="1"/>
  <c r="AW256" s="1"/>
  <c r="AW257" s="1"/>
  <c r="AW258" s="1"/>
  <c r="AW259" s="1"/>
  <c r="AW260" s="1"/>
  <c r="AW261" s="1"/>
  <c r="AW262" s="1"/>
  <c r="AW263" s="1"/>
  <c r="AW264" s="1"/>
  <c r="AW265" s="1"/>
  <c r="AW266" s="1"/>
  <c r="AW267" s="1"/>
  <c r="AW268" s="1"/>
  <c r="AW269" s="1"/>
  <c r="AW270" s="1"/>
  <c r="AW271" s="1"/>
  <c r="AW272" s="1"/>
  <c r="AW273" s="1"/>
  <c r="AW274" s="1"/>
  <c r="AW275" s="1"/>
  <c r="AW276" s="1"/>
  <c r="AW277" s="1"/>
  <c r="AW278" s="1"/>
  <c r="AW279" s="1"/>
  <c r="AW280" s="1"/>
  <c r="AW281" s="1"/>
  <c r="AW282" s="1"/>
  <c r="AW283" s="1"/>
  <c r="AW284" s="1"/>
  <c r="AW285" s="1"/>
  <c r="AW286" s="1"/>
  <c r="AW287" s="1"/>
  <c r="AW288" s="1"/>
  <c r="AW289" s="1"/>
  <c r="AW290" s="1"/>
  <c r="AW291" s="1"/>
  <c r="AW292" s="1"/>
  <c r="AW293" s="1"/>
  <c r="AW294" s="1"/>
  <c r="AW295" s="1"/>
  <c r="AW296" s="1"/>
  <c r="AW297" s="1"/>
  <c r="AW298" s="1"/>
  <c r="AW299" s="1"/>
  <c r="AW300" s="1"/>
  <c r="AW301" s="1"/>
  <c r="AW302" s="1"/>
  <c r="AW303" s="1"/>
  <c r="AW304" s="1"/>
  <c r="AW305" s="1"/>
  <c r="AW306" s="1"/>
  <c r="AW307" s="1"/>
  <c r="AW308" s="1"/>
  <c r="AW309" s="1"/>
  <c r="AW310" s="1"/>
  <c r="AW311" s="1"/>
  <c r="AW312" s="1"/>
  <c r="AW313" s="1"/>
  <c r="AW314" s="1"/>
  <c r="AW315" s="1"/>
  <c r="AW316" s="1"/>
  <c r="AW317" s="1"/>
  <c r="AW318" s="1"/>
  <c r="AW319" s="1"/>
  <c r="AW320" s="1"/>
  <c r="AW321" s="1"/>
  <c r="AW322" s="1"/>
  <c r="AW323" s="1"/>
  <c r="AW3" i="7"/>
  <c r="AW4" s="1"/>
  <c r="AW5" s="1"/>
  <c r="AW6" s="1"/>
  <c r="AW7" s="1"/>
  <c r="AW8" s="1"/>
  <c r="AW9" s="1"/>
  <c r="AW10" s="1"/>
  <c r="AW11" s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Y3"/>
  <c r="AY4" s="1"/>
  <c r="AY5" s="1"/>
  <c r="AY6" s="1"/>
  <c r="AY7" s="1"/>
  <c r="AY8" s="1"/>
  <c r="AY9" s="1"/>
  <c r="AY10" s="1"/>
  <c r="AY11" s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Q3"/>
  <c r="AK4"/>
  <c r="AK5" s="1"/>
  <c r="AK6" s="1"/>
  <c r="AK7" s="1"/>
  <c r="AK8" s="1"/>
  <c r="AK9" s="1"/>
  <c r="AK10" s="1"/>
  <c r="AK11" s="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W3" i="8"/>
  <c r="AW4" s="1"/>
  <c r="AW5" s="1"/>
  <c r="AW6" s="1"/>
  <c r="AW7" s="1"/>
  <c r="AW8" s="1"/>
  <c r="AW9" s="1"/>
  <c r="AW10" s="1"/>
  <c r="AW11" s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W50" s="1"/>
  <c r="AW51" s="1"/>
  <c r="AW52" s="1"/>
  <c r="AW53" s="1"/>
  <c r="AW54" s="1"/>
  <c r="AW55" s="1"/>
  <c r="AW56" s="1"/>
  <c r="AW57" s="1"/>
  <c r="AW58" s="1"/>
  <c r="AW59" s="1"/>
  <c r="AW60" s="1"/>
  <c r="AW61" s="1"/>
  <c r="AW62" s="1"/>
  <c r="AW63" s="1"/>
  <c r="AW64" s="1"/>
  <c r="AW65" s="1"/>
  <c r="AW66" s="1"/>
  <c r="AW67" s="1"/>
  <c r="AW68" s="1"/>
  <c r="AW69" s="1"/>
  <c r="AW70" s="1"/>
  <c r="AW71" s="1"/>
  <c r="AW72" s="1"/>
  <c r="AW73" s="1"/>
  <c r="AW74" s="1"/>
  <c r="AW75" s="1"/>
  <c r="AW76" s="1"/>
  <c r="AW77" s="1"/>
  <c r="AW78" s="1"/>
  <c r="AW79" s="1"/>
  <c r="AW80" s="1"/>
  <c r="AW81" s="1"/>
  <c r="AW82" s="1"/>
  <c r="AW83" s="1"/>
  <c r="AW84" s="1"/>
  <c r="AW85" s="1"/>
  <c r="AW86" s="1"/>
  <c r="AW87" s="1"/>
  <c r="AW88" s="1"/>
  <c r="AW89" s="1"/>
  <c r="AW90" s="1"/>
  <c r="AW91" s="1"/>
  <c r="AW92" s="1"/>
  <c r="AW93" s="1"/>
  <c r="AW94" s="1"/>
  <c r="AW95" s="1"/>
  <c r="AW96" s="1"/>
  <c r="AW97" s="1"/>
  <c r="AW98" s="1"/>
  <c r="AW99" s="1"/>
  <c r="AW100" s="1"/>
  <c r="AW101" s="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W117" s="1"/>
  <c r="AW118" s="1"/>
  <c r="AW119" s="1"/>
  <c r="AW120" s="1"/>
  <c r="AW121" s="1"/>
  <c r="AW122" s="1"/>
  <c r="AW123" s="1"/>
  <c r="AW124" s="1"/>
  <c r="AW125" s="1"/>
  <c r="AW126" s="1"/>
  <c r="AW127" s="1"/>
  <c r="AW128" s="1"/>
  <c r="AW129" s="1"/>
  <c r="AW130" s="1"/>
  <c r="AW131" s="1"/>
  <c r="AW132" s="1"/>
  <c r="AW133" s="1"/>
  <c r="AW134" s="1"/>
  <c r="AW135" s="1"/>
  <c r="AW136" s="1"/>
  <c r="AW137" s="1"/>
  <c r="AW138" s="1"/>
  <c r="AW139" s="1"/>
  <c r="AW140" s="1"/>
  <c r="AW141" s="1"/>
  <c r="AW142" s="1"/>
  <c r="AW143" s="1"/>
  <c r="AW144" s="1"/>
  <c r="AW145" s="1"/>
  <c r="AW146" s="1"/>
  <c r="AW147" s="1"/>
  <c r="AW148" s="1"/>
  <c r="AW149" s="1"/>
  <c r="AW150" s="1"/>
  <c r="AW151" s="1"/>
  <c r="AW152" s="1"/>
  <c r="AW153" s="1"/>
  <c r="AW154" s="1"/>
  <c r="AW155" s="1"/>
  <c r="AW156" s="1"/>
  <c r="AW157" s="1"/>
  <c r="AW158" s="1"/>
  <c r="AW159" s="1"/>
  <c r="AW160" s="1"/>
  <c r="AW161" s="1"/>
  <c r="AW162" s="1"/>
  <c r="AW163" s="1"/>
  <c r="AW164" s="1"/>
  <c r="AW165" s="1"/>
  <c r="AW166" s="1"/>
  <c r="AW167" s="1"/>
  <c r="AW168" s="1"/>
  <c r="AW169" s="1"/>
  <c r="AW170" s="1"/>
  <c r="AW171" s="1"/>
  <c r="AW172" s="1"/>
  <c r="AW173" s="1"/>
  <c r="AW174" s="1"/>
  <c r="AW175" s="1"/>
  <c r="AW176" s="1"/>
  <c r="AW177" s="1"/>
  <c r="AW178" s="1"/>
  <c r="AW179" s="1"/>
  <c r="AW180" s="1"/>
  <c r="AW181" s="1"/>
  <c r="AW182" s="1"/>
  <c r="AW183" s="1"/>
  <c r="AW184" s="1"/>
  <c r="AW185" s="1"/>
  <c r="AW186" s="1"/>
  <c r="AW187" s="1"/>
  <c r="AW188" s="1"/>
  <c r="AW189" s="1"/>
  <c r="AW190" s="1"/>
  <c r="AW191" s="1"/>
  <c r="AW192" s="1"/>
  <c r="AW193" s="1"/>
  <c r="AW194" s="1"/>
  <c r="AW195" s="1"/>
  <c r="AW196" s="1"/>
  <c r="AW197" s="1"/>
  <c r="AW198" s="1"/>
  <c r="AW199" s="1"/>
  <c r="AW200" s="1"/>
  <c r="AW201" s="1"/>
  <c r="AW202" s="1"/>
  <c r="AW203" s="1"/>
  <c r="AW204" s="1"/>
  <c r="AW205" s="1"/>
  <c r="AW206" s="1"/>
  <c r="AW207" s="1"/>
  <c r="AW208" s="1"/>
  <c r="AW209" s="1"/>
  <c r="AW210" s="1"/>
  <c r="AW211" s="1"/>
  <c r="AW212" s="1"/>
  <c r="AW213" s="1"/>
  <c r="AW214" s="1"/>
  <c r="AW215" s="1"/>
  <c r="AW216" s="1"/>
  <c r="AW217" s="1"/>
  <c r="AW218" s="1"/>
  <c r="AW219" s="1"/>
  <c r="AW220" s="1"/>
  <c r="AW221" s="1"/>
  <c r="AW222" s="1"/>
  <c r="AW223" s="1"/>
  <c r="AW224" s="1"/>
  <c r="AW225" s="1"/>
  <c r="AW226" s="1"/>
  <c r="AW227" s="1"/>
  <c r="AW228" s="1"/>
  <c r="AW229" s="1"/>
  <c r="AW230" s="1"/>
  <c r="AW231" s="1"/>
  <c r="AW232" s="1"/>
  <c r="AW233" s="1"/>
  <c r="AW234" s="1"/>
  <c r="AW235" s="1"/>
  <c r="AW236" s="1"/>
  <c r="AW237" s="1"/>
  <c r="AW238" s="1"/>
  <c r="AW239" s="1"/>
  <c r="AW240" s="1"/>
  <c r="AW241" s="1"/>
  <c r="AW242" s="1"/>
  <c r="AW243" s="1"/>
  <c r="AW244" s="1"/>
  <c r="AW245" s="1"/>
  <c r="AW246" s="1"/>
  <c r="AW247" s="1"/>
  <c r="AW248" s="1"/>
  <c r="AW249" s="1"/>
  <c r="AW250" s="1"/>
  <c r="AW251" s="1"/>
  <c r="AW252" s="1"/>
  <c r="AW253" s="1"/>
  <c r="AW254" s="1"/>
  <c r="AW255" s="1"/>
  <c r="AW256" s="1"/>
  <c r="AW257" s="1"/>
  <c r="AW258" s="1"/>
  <c r="AW259" s="1"/>
  <c r="AW260" s="1"/>
  <c r="AW261" s="1"/>
  <c r="AW262" s="1"/>
  <c r="AW263" s="1"/>
  <c r="AW264" s="1"/>
  <c r="AW265" s="1"/>
  <c r="AW266" s="1"/>
  <c r="AW267" s="1"/>
  <c r="AW268" s="1"/>
  <c r="AW269" s="1"/>
  <c r="AW270" s="1"/>
  <c r="AW271" s="1"/>
  <c r="AW272" s="1"/>
  <c r="AW273" s="1"/>
  <c r="AW274" s="1"/>
  <c r="AW275" s="1"/>
  <c r="AW276" s="1"/>
  <c r="AW277" s="1"/>
  <c r="AW278" s="1"/>
  <c r="AW279" s="1"/>
  <c r="AW280" s="1"/>
  <c r="AW281" s="1"/>
  <c r="AW282" s="1"/>
  <c r="AW283" s="1"/>
  <c r="AW284" s="1"/>
  <c r="AW285" s="1"/>
  <c r="AW286" s="1"/>
  <c r="AW287" s="1"/>
  <c r="AW288" s="1"/>
  <c r="AW289" s="1"/>
  <c r="AW290" s="1"/>
  <c r="AW291" s="1"/>
  <c r="AW292" s="1"/>
  <c r="AW293" s="1"/>
  <c r="AW294" s="1"/>
  <c r="AW295" s="1"/>
  <c r="AW296" s="1"/>
  <c r="AW297" s="1"/>
  <c r="AW298" s="1"/>
  <c r="AW299" s="1"/>
  <c r="AW300" s="1"/>
  <c r="AW301" s="1"/>
  <c r="AW302" s="1"/>
  <c r="AW303" s="1"/>
  <c r="AW304" s="1"/>
  <c r="AW305" s="1"/>
  <c r="AW306" s="1"/>
  <c r="AW307" s="1"/>
  <c r="AW308" s="1"/>
  <c r="AW309" s="1"/>
  <c r="AW310" s="1"/>
  <c r="AW311" s="1"/>
  <c r="AW312" s="1"/>
  <c r="AW313" s="1"/>
  <c r="AW314" s="1"/>
  <c r="AW315" s="1"/>
  <c r="AW316" s="1"/>
  <c r="AW317" s="1"/>
  <c r="AW318" s="1"/>
  <c r="AW319" s="1"/>
  <c r="AW320" s="1"/>
  <c r="AW321" s="1"/>
  <c r="AW322" s="1"/>
  <c r="AW323" s="1"/>
  <c r="AW324" s="1"/>
  <c r="AW325" s="1"/>
  <c r="AW326" s="1"/>
  <c r="AW327" s="1"/>
  <c r="AW328" s="1"/>
  <c r="AW329" s="1"/>
  <c r="AW330" s="1"/>
  <c r="AW331" s="1"/>
  <c r="AW332" s="1"/>
  <c r="AW333" s="1"/>
  <c r="AW334" s="1"/>
  <c r="AW335" s="1"/>
  <c r="AW336" s="1"/>
  <c r="AW337" s="1"/>
  <c r="AW338" s="1"/>
  <c r="AW339" s="1"/>
  <c r="AW340" s="1"/>
  <c r="AW341" s="1"/>
  <c r="AW342" s="1"/>
  <c r="AW343" s="1"/>
  <c r="AW344" s="1"/>
  <c r="AW345" s="1"/>
  <c r="AW346" s="1"/>
  <c r="AW347" s="1"/>
  <c r="AW348" s="1"/>
  <c r="AW349" s="1"/>
  <c r="AW350" s="1"/>
  <c r="AW351" s="1"/>
  <c r="AW352" s="1"/>
  <c r="AW353" s="1"/>
  <c r="AW354" s="1"/>
  <c r="AW355" s="1"/>
  <c r="AW356" s="1"/>
  <c r="AW357" s="1"/>
  <c r="AW358" s="1"/>
  <c r="AW359" s="1"/>
  <c r="AW360" s="1"/>
  <c r="AW361" s="1"/>
  <c r="AW362" s="1"/>
  <c r="AW363" s="1"/>
  <c r="AW364" s="1"/>
  <c r="AW365" s="1"/>
  <c r="AW366" s="1"/>
  <c r="AW367" s="1"/>
  <c r="AW368" s="1"/>
  <c r="AW369" s="1"/>
  <c r="AW370" s="1"/>
  <c r="AW371" s="1"/>
  <c r="AW372" s="1"/>
  <c r="AW373" s="1"/>
  <c r="AW374" s="1"/>
  <c r="AW375" s="1"/>
  <c r="AW376" s="1"/>
  <c r="AW377" s="1"/>
  <c r="AW378" s="1"/>
  <c r="AW379" s="1"/>
  <c r="AW380" s="1"/>
  <c r="AW381" s="1"/>
  <c r="AW382" s="1"/>
  <c r="AW383" s="1"/>
  <c r="AW384" s="1"/>
  <c r="AW385" s="1"/>
  <c r="AW386" s="1"/>
  <c r="AW387" s="1"/>
  <c r="AW388" s="1"/>
  <c r="AW389" s="1"/>
  <c r="AW390" s="1"/>
  <c r="AW391" s="1"/>
  <c r="AW392" s="1"/>
  <c r="AW393" s="1"/>
  <c r="AW394" s="1"/>
  <c r="AW395" s="1"/>
  <c r="AW396" s="1"/>
  <c r="AW397" s="1"/>
  <c r="AW398" s="1"/>
  <c r="AW399" s="1"/>
  <c r="AW400" s="1"/>
  <c r="AW401" s="1"/>
  <c r="AW402" s="1"/>
  <c r="AW403" s="1"/>
  <c r="AW404" s="1"/>
  <c r="AW405" s="1"/>
  <c r="AW406" s="1"/>
  <c r="AW407" s="1"/>
  <c r="AW408" s="1"/>
  <c r="AW409" s="1"/>
  <c r="AW410" s="1"/>
  <c r="AW411" s="1"/>
  <c r="AW412" s="1"/>
  <c r="AW413" s="1"/>
  <c r="AW414" s="1"/>
  <c r="AW415" s="1"/>
  <c r="AW416" s="1"/>
  <c r="AW417" s="1"/>
  <c r="AW418" s="1"/>
  <c r="AW419" s="1"/>
  <c r="AW420" s="1"/>
  <c r="AW421" s="1"/>
  <c r="AW422" s="1"/>
  <c r="AW423" s="1"/>
  <c r="AW424" s="1"/>
  <c r="AW425" s="1"/>
  <c r="AW426" s="1"/>
  <c r="AW427" s="1"/>
  <c r="AW428" s="1"/>
  <c r="AW429" s="1"/>
  <c r="AW430" s="1"/>
  <c r="AW431" s="1"/>
  <c r="AW432" s="1"/>
  <c r="AW433" s="1"/>
  <c r="AW434" s="1"/>
  <c r="AW435" s="1"/>
  <c r="AW436" s="1"/>
  <c r="AW437" s="1"/>
  <c r="AW438" s="1"/>
  <c r="AW439" s="1"/>
  <c r="AW440" s="1"/>
  <c r="AW441" s="1"/>
  <c r="AW442" s="1"/>
  <c r="AW443" s="1"/>
  <c r="AW444" s="1"/>
  <c r="AW445" s="1"/>
  <c r="AW446" s="1"/>
  <c r="AW447" s="1"/>
  <c r="AW448" s="1"/>
  <c r="AW449" s="1"/>
  <c r="AW450" s="1"/>
  <c r="AW451" s="1"/>
  <c r="AW452" s="1"/>
  <c r="AW453" s="1"/>
  <c r="AW454" s="1"/>
  <c r="AW455" s="1"/>
  <c r="AW456" s="1"/>
  <c r="AW457" s="1"/>
  <c r="AW458" s="1"/>
  <c r="AW459" s="1"/>
  <c r="AW460" s="1"/>
  <c r="AW461" s="1"/>
  <c r="AW462" s="1"/>
  <c r="AW463" s="1"/>
  <c r="AW464" s="1"/>
  <c r="AW465" s="1"/>
  <c r="AW466" s="1"/>
  <c r="AW467" s="1"/>
  <c r="AW468" s="1"/>
  <c r="AW469" s="1"/>
  <c r="AW470" s="1"/>
  <c r="AW471" s="1"/>
  <c r="AW472" s="1"/>
  <c r="AW473" s="1"/>
  <c r="AW474" s="1"/>
  <c r="AW475" s="1"/>
  <c r="AW476" s="1"/>
  <c r="AW477" s="1"/>
  <c r="AW478" s="1"/>
  <c r="AW479" s="1"/>
  <c r="AW480" s="1"/>
  <c r="AW481" s="1"/>
  <c r="AW482" s="1"/>
  <c r="AW483" s="1"/>
  <c r="AW484" s="1"/>
  <c r="AW485" s="1"/>
  <c r="AW486" s="1"/>
  <c r="AW487" s="1"/>
  <c r="AW488" s="1"/>
  <c r="AW489" s="1"/>
  <c r="AW490" s="1"/>
  <c r="AW491" s="1"/>
  <c r="AW492" s="1"/>
  <c r="AW493" s="1"/>
  <c r="AW494" s="1"/>
  <c r="AW495" s="1"/>
  <c r="AW496" s="1"/>
  <c r="AW497" s="1"/>
  <c r="AW498" s="1"/>
  <c r="AW499" s="1"/>
  <c r="AW500" s="1"/>
  <c r="AW501" s="1"/>
  <c r="AW502" s="1"/>
  <c r="AW503" s="1"/>
  <c r="AW504" s="1"/>
  <c r="AW505" s="1"/>
  <c r="AW506" s="1"/>
  <c r="AW507" s="1"/>
  <c r="AW508" s="1"/>
  <c r="AW509" s="1"/>
  <c r="AW510" s="1"/>
  <c r="AW511" s="1"/>
  <c r="AW512" s="1"/>
  <c r="AW513" s="1"/>
  <c r="AW514" s="1"/>
  <c r="AW515" s="1"/>
  <c r="AW516" s="1"/>
  <c r="AW517" s="1"/>
  <c r="AW518" s="1"/>
  <c r="AW519" s="1"/>
  <c r="AW520" s="1"/>
  <c r="AW521" s="1"/>
  <c r="AW522" s="1"/>
  <c r="AW523" s="1"/>
  <c r="AW524" s="1"/>
  <c r="AW525" s="1"/>
  <c r="AW526" s="1"/>
  <c r="AW527" s="1"/>
  <c r="AW528" s="1"/>
  <c r="AW529" s="1"/>
  <c r="AK4" i="5"/>
  <c r="AK5" s="1"/>
  <c r="AK6" s="1"/>
  <c r="AK7" s="1"/>
  <c r="AK8" s="1"/>
  <c r="AK9" s="1"/>
  <c r="AK10" s="1"/>
  <c r="AK11" s="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AK62" s="1"/>
  <c r="AK63" s="1"/>
  <c r="AK64" s="1"/>
  <c r="AK65" s="1"/>
  <c r="AK66" s="1"/>
  <c r="AK67" s="1"/>
  <c r="AK68" s="1"/>
  <c r="AK69" s="1"/>
  <c r="AK70" s="1"/>
  <c r="AK71" s="1"/>
  <c r="AK72" s="1"/>
  <c r="AK73" s="1"/>
  <c r="AK74" s="1"/>
  <c r="AK75" s="1"/>
  <c r="AK76" s="1"/>
  <c r="AK77" s="1"/>
  <c r="AK78" s="1"/>
  <c r="AK79" s="1"/>
  <c r="AK80" s="1"/>
  <c r="AK81" s="1"/>
  <c r="AK82" s="1"/>
  <c r="AK83" s="1"/>
  <c r="AK84" s="1"/>
  <c r="AK85" s="1"/>
  <c r="AK86" s="1"/>
  <c r="AK87" s="1"/>
  <c r="AK88" s="1"/>
  <c r="AK89" s="1"/>
  <c r="AK90" s="1"/>
  <c r="AK91" s="1"/>
  <c r="AK92" s="1"/>
  <c r="AK93" s="1"/>
  <c r="AK94" s="1"/>
  <c r="AK95" s="1"/>
  <c r="AK96" s="1"/>
  <c r="AK97" s="1"/>
  <c r="AK98" s="1"/>
  <c r="AR7"/>
  <c r="AR8" s="1"/>
  <c r="AR9" s="1"/>
  <c r="AR10" s="1"/>
  <c r="AR11" s="1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R48" s="1"/>
  <c r="AR49" s="1"/>
  <c r="AR50" s="1"/>
  <c r="AR51" s="1"/>
  <c r="AR52" s="1"/>
  <c r="AR53" s="1"/>
  <c r="AR54" s="1"/>
  <c r="AR55" s="1"/>
  <c r="AR56" s="1"/>
  <c r="AR57" s="1"/>
  <c r="AR58" s="1"/>
  <c r="AR59" s="1"/>
  <c r="AR60" s="1"/>
  <c r="AR61" s="1"/>
  <c r="AR62" s="1"/>
  <c r="AR63" s="1"/>
  <c r="AR64" s="1"/>
  <c r="AR65" s="1"/>
  <c r="AR66" s="1"/>
  <c r="AR67" s="1"/>
  <c r="AR68" s="1"/>
  <c r="AR69" s="1"/>
  <c r="AR70" s="1"/>
  <c r="AR71" s="1"/>
  <c r="AR72" s="1"/>
  <c r="AR73" s="1"/>
  <c r="AR74" s="1"/>
  <c r="AR75" s="1"/>
  <c r="AR76" s="1"/>
  <c r="AR77" s="1"/>
  <c r="AR78" s="1"/>
  <c r="AR79" s="1"/>
  <c r="AR80" s="1"/>
  <c r="AR81" s="1"/>
  <c r="AR82" s="1"/>
  <c r="AR83" s="1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Y3"/>
  <c r="AY4" s="1"/>
  <c r="AY5" s="1"/>
  <c r="AY6" s="1"/>
  <c r="AY7" s="1"/>
  <c r="AY8" s="1"/>
  <c r="AY9" s="1"/>
  <c r="AY10" s="1"/>
  <c r="AY11" s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58" s="1"/>
  <c r="AY59" s="1"/>
  <c r="AY60" s="1"/>
  <c r="AY61" s="1"/>
  <c r="AY62" s="1"/>
  <c r="AY63" s="1"/>
  <c r="AY64" s="1"/>
  <c r="AY65" s="1"/>
  <c r="AY66" s="1"/>
  <c r="AY67" s="1"/>
  <c r="AY68" s="1"/>
  <c r="AY69" s="1"/>
  <c r="AY70" s="1"/>
  <c r="AY71" s="1"/>
  <c r="AY72" s="1"/>
  <c r="AY73" s="1"/>
  <c r="AY74" s="1"/>
  <c r="AY75" s="1"/>
  <c r="AY76" s="1"/>
  <c r="AY77" s="1"/>
  <c r="AY78" s="1"/>
  <c r="AY79" s="1"/>
  <c r="AY80" s="1"/>
  <c r="AY81" s="1"/>
  <c r="AY82" s="1"/>
  <c r="AY83" s="1"/>
  <c r="AY84" s="1"/>
  <c r="AY85" s="1"/>
  <c r="AY86" s="1"/>
  <c r="AY87" s="1"/>
  <c r="AY88" s="1"/>
  <c r="AY89" s="1"/>
  <c r="AY90" s="1"/>
  <c r="AY91" s="1"/>
  <c r="AY92" s="1"/>
  <c r="AY93" s="1"/>
  <c r="AY94" s="1"/>
  <c r="AY95" s="1"/>
  <c r="AY96" s="1"/>
  <c r="AY97" s="1"/>
  <c r="AY98" s="1"/>
  <c r="AW3"/>
  <c r="AW4" s="1"/>
  <c r="AW5" s="1"/>
  <c r="AW6" s="1"/>
  <c r="AW7" s="1"/>
  <c r="AW8" s="1"/>
  <c r="AW9" s="1"/>
  <c r="AW10" s="1"/>
  <c r="AW11" s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W50" s="1"/>
  <c r="AW51" s="1"/>
  <c r="AW52" s="1"/>
  <c r="AW53" s="1"/>
  <c r="AW54" s="1"/>
  <c r="AW55" s="1"/>
  <c r="AW56" s="1"/>
  <c r="AW57" s="1"/>
  <c r="AW58" s="1"/>
  <c r="AW59" s="1"/>
  <c r="AW60" s="1"/>
  <c r="AW61" s="1"/>
  <c r="AW62" s="1"/>
  <c r="AW63" s="1"/>
  <c r="AW64" s="1"/>
  <c r="AW65" s="1"/>
  <c r="AW66" s="1"/>
  <c r="AW67" s="1"/>
  <c r="AW68" s="1"/>
  <c r="AW69" s="1"/>
  <c r="AW70" s="1"/>
  <c r="AW71" s="1"/>
  <c r="AW72" s="1"/>
  <c r="AW73" s="1"/>
  <c r="AW74" s="1"/>
  <c r="AW75" s="1"/>
  <c r="AW76" s="1"/>
  <c r="AW77" s="1"/>
  <c r="AW78" s="1"/>
  <c r="AW79" s="1"/>
  <c r="AW80" s="1"/>
  <c r="AW81" s="1"/>
  <c r="AW82" s="1"/>
  <c r="AW83" s="1"/>
  <c r="AW84" s="1"/>
  <c r="AW85" s="1"/>
  <c r="AW86" s="1"/>
  <c r="AW87" s="1"/>
  <c r="AW88" s="1"/>
  <c r="AW89" s="1"/>
  <c r="AW90" s="1"/>
  <c r="AW91" s="1"/>
  <c r="AW92" s="1"/>
  <c r="AW93" s="1"/>
  <c r="AW94" s="1"/>
  <c r="AW95" s="1"/>
  <c r="AW96" s="1"/>
  <c r="AW97" s="1"/>
  <c r="AW98" s="1"/>
  <c r="AP3" i="1"/>
  <c r="AL4"/>
  <c r="AL5" s="1"/>
  <c r="AL6" s="1"/>
  <c r="AL7" s="1"/>
  <c r="AL8" s="1"/>
  <c r="AL9" s="1"/>
  <c r="AL10" s="1"/>
  <c r="AL11" s="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S3" i="2"/>
  <c r="AW3"/>
  <c r="AW4" s="1"/>
  <c r="AW5" s="1"/>
  <c r="AW6" s="1"/>
  <c r="AW7" s="1"/>
  <c r="AW8" s="1"/>
  <c r="AW9" s="1"/>
  <c r="AW10" s="1"/>
  <c r="AW11" s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W50" s="1"/>
  <c r="AW51" s="1"/>
  <c r="AW52" s="1"/>
  <c r="AW53" s="1"/>
  <c r="AW54" s="1"/>
  <c r="AW55" s="1"/>
  <c r="AW56" s="1"/>
  <c r="AW57" s="1"/>
  <c r="AW58" s="1"/>
  <c r="AW59" s="1"/>
  <c r="AW60" s="1"/>
  <c r="AW61" s="1"/>
  <c r="AW62" s="1"/>
  <c r="AW63" s="1"/>
  <c r="AW64" s="1"/>
  <c r="AW65" s="1"/>
  <c r="AW66" s="1"/>
  <c r="AW67" s="1"/>
  <c r="AW68" s="1"/>
  <c r="AW69" s="1"/>
  <c r="AW70" s="1"/>
  <c r="AW71" s="1"/>
  <c r="AW72" s="1"/>
  <c r="AW73" s="1"/>
  <c r="AW74" s="1"/>
  <c r="AW75" s="1"/>
  <c r="AW76" s="1"/>
  <c r="AW77" s="1"/>
  <c r="AW78" s="1"/>
  <c r="AW79" s="1"/>
  <c r="AW80" s="1"/>
  <c r="AW81" s="1"/>
  <c r="AW82" s="1"/>
  <c r="AW83" s="1"/>
  <c r="AW84" s="1"/>
  <c r="AW85" s="1"/>
  <c r="AW86" s="1"/>
  <c r="AW87" s="1"/>
  <c r="AW88" s="1"/>
  <c r="AW89" s="1"/>
  <c r="AW90" s="1"/>
  <c r="AW91" s="1"/>
  <c r="AW92" s="1"/>
  <c r="AW93" s="1"/>
  <c r="AW94" s="1"/>
  <c r="AW95" s="1"/>
  <c r="AW96" s="1"/>
  <c r="AW97" s="1"/>
  <c r="AW98" s="1"/>
  <c r="AW99" s="1"/>
  <c r="AW100" s="1"/>
  <c r="AW101" s="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W117" s="1"/>
  <c r="AW118" s="1"/>
  <c r="AQ3"/>
  <c r="AY3"/>
  <c r="AY4" s="1"/>
  <c r="AY5" s="1"/>
  <c r="AY6" s="1"/>
  <c r="AY7" s="1"/>
  <c r="AY8" s="1"/>
  <c r="AY9" s="1"/>
  <c r="AY10" s="1"/>
  <c r="AY11" s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58" s="1"/>
  <c r="AY59" s="1"/>
  <c r="AY60" s="1"/>
  <c r="AY61" s="1"/>
  <c r="AY62" s="1"/>
  <c r="AY63" s="1"/>
  <c r="AY64" s="1"/>
  <c r="AY65" s="1"/>
  <c r="AY66" s="1"/>
  <c r="AY67" s="1"/>
  <c r="AY68" s="1"/>
  <c r="AY69" s="1"/>
  <c r="AY70" s="1"/>
  <c r="AY71" s="1"/>
  <c r="AY72" s="1"/>
  <c r="AY73" s="1"/>
  <c r="AY74" s="1"/>
  <c r="AY75" s="1"/>
  <c r="AY76" s="1"/>
  <c r="AY77" s="1"/>
  <c r="AY78" s="1"/>
  <c r="AY79" s="1"/>
  <c r="AY80" s="1"/>
  <c r="AY81" s="1"/>
  <c r="AY82" s="1"/>
  <c r="AY83" s="1"/>
  <c r="AY84" s="1"/>
  <c r="AY85" s="1"/>
  <c r="AY86" s="1"/>
  <c r="AY87" s="1"/>
  <c r="AY88" s="1"/>
  <c r="AY89" s="1"/>
  <c r="AY90" s="1"/>
  <c r="AY91" s="1"/>
  <c r="AY92" s="1"/>
  <c r="AY93" s="1"/>
  <c r="AY94" s="1"/>
  <c r="AY95" s="1"/>
  <c r="AY96" s="1"/>
  <c r="AY97" s="1"/>
  <c r="AY98" s="1"/>
  <c r="AY99" s="1"/>
  <c r="AY100" s="1"/>
  <c r="AY101" s="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Y117" s="1"/>
  <c r="AY118" s="1"/>
  <c r="AY3" i="3"/>
  <c r="AY4" s="1"/>
  <c r="AY5" s="1"/>
  <c r="AY6" s="1"/>
  <c r="AY7" s="1"/>
  <c r="AY8" s="1"/>
  <c r="AY9" s="1"/>
  <c r="AY10" s="1"/>
  <c r="AY11" s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58" s="1"/>
  <c r="AY59" s="1"/>
  <c r="AY60" s="1"/>
  <c r="AY61" s="1"/>
  <c r="AY62" s="1"/>
  <c r="AY63" s="1"/>
  <c r="AY64" s="1"/>
  <c r="AY65" s="1"/>
  <c r="AY66" s="1"/>
  <c r="AY67" s="1"/>
  <c r="AY68" s="1"/>
  <c r="AY69" s="1"/>
  <c r="AY70" s="1"/>
  <c r="AY71" s="1"/>
  <c r="AY72" s="1"/>
  <c r="AY73" s="1"/>
  <c r="AY74" s="1"/>
  <c r="AY75" s="1"/>
  <c r="AY76" s="1"/>
  <c r="AY77" s="1"/>
  <c r="AY78" s="1"/>
  <c r="AY79" s="1"/>
  <c r="AY80" s="1"/>
  <c r="AY81" s="1"/>
  <c r="AY82" s="1"/>
  <c r="AY83" s="1"/>
  <c r="AY84" s="1"/>
  <c r="AY85" s="1"/>
  <c r="AY86" s="1"/>
  <c r="AY87" s="1"/>
  <c r="AY88" s="1"/>
  <c r="AY89" s="1"/>
  <c r="AY90" s="1"/>
  <c r="AY91" s="1"/>
  <c r="AY92" s="1"/>
  <c r="AY93" s="1"/>
  <c r="AY94" s="1"/>
  <c r="AY95" s="1"/>
  <c r="AY96" s="1"/>
  <c r="AY97" s="1"/>
  <c r="AY98" s="1"/>
  <c r="AY99" s="1"/>
  <c r="AY100" s="1"/>
  <c r="AY101" s="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Y117" s="1"/>
  <c r="AY118" s="1"/>
  <c r="AY119" s="1"/>
  <c r="AY120" s="1"/>
  <c r="AY121" s="1"/>
  <c r="AY122" s="1"/>
  <c r="AY123" s="1"/>
  <c r="AY124" s="1"/>
  <c r="AY125" s="1"/>
  <c r="AY126" s="1"/>
  <c r="AY127" s="1"/>
  <c r="AY128" s="1"/>
  <c r="AY129" s="1"/>
  <c r="AY130" s="1"/>
  <c r="AY131" s="1"/>
  <c r="AY132" s="1"/>
  <c r="AY133" s="1"/>
  <c r="AY134" s="1"/>
  <c r="AY135" s="1"/>
  <c r="AY136" s="1"/>
  <c r="AY137" s="1"/>
  <c r="AY138" s="1"/>
  <c r="AY139" s="1"/>
  <c r="AY140" s="1"/>
  <c r="AY141" s="1"/>
  <c r="AY142" s="1"/>
  <c r="AY143" s="1"/>
  <c r="AY144" s="1"/>
  <c r="AY145" s="1"/>
  <c r="AY146" s="1"/>
  <c r="AY147" s="1"/>
  <c r="AY148" s="1"/>
  <c r="AY149" s="1"/>
  <c r="AY150" s="1"/>
  <c r="AY151" s="1"/>
  <c r="AY152" s="1"/>
  <c r="AY153" s="1"/>
  <c r="AY154" s="1"/>
  <c r="AY155" s="1"/>
  <c r="AY156" s="1"/>
  <c r="AY157" s="1"/>
  <c r="AY158" s="1"/>
  <c r="AY159" s="1"/>
  <c r="AY160" s="1"/>
  <c r="AY161" s="1"/>
  <c r="AY162" s="1"/>
  <c r="AY163" s="1"/>
  <c r="AY164" s="1"/>
  <c r="AY165" s="1"/>
  <c r="AW3"/>
  <c r="AW4" s="1"/>
  <c r="AW5" s="1"/>
  <c r="AW6" s="1"/>
  <c r="AW7" s="1"/>
  <c r="AW8" s="1"/>
  <c r="AW9" s="1"/>
  <c r="AW10" s="1"/>
  <c r="AW11" s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W50" s="1"/>
  <c r="AW51" s="1"/>
  <c r="AW52" s="1"/>
  <c r="AW53" s="1"/>
  <c r="AW54" s="1"/>
  <c r="AW55" s="1"/>
  <c r="AW56" s="1"/>
  <c r="AW57" s="1"/>
  <c r="AW58" s="1"/>
  <c r="AW59" s="1"/>
  <c r="AW60" s="1"/>
  <c r="AW61" s="1"/>
  <c r="AW62" s="1"/>
  <c r="AW63" s="1"/>
  <c r="AW64" s="1"/>
  <c r="AW65" s="1"/>
  <c r="AW66" s="1"/>
  <c r="AW67" s="1"/>
  <c r="AW68" s="1"/>
  <c r="AW69" s="1"/>
  <c r="AW70" s="1"/>
  <c r="AW71" s="1"/>
  <c r="AW72" s="1"/>
  <c r="AW73" s="1"/>
  <c r="AW74" s="1"/>
  <c r="AW75" s="1"/>
  <c r="AW76" s="1"/>
  <c r="AW77" s="1"/>
  <c r="AW78" s="1"/>
  <c r="AW79" s="1"/>
  <c r="AW80" s="1"/>
  <c r="AW81" s="1"/>
  <c r="AW82" s="1"/>
  <c r="AW83" s="1"/>
  <c r="AW84" s="1"/>
  <c r="AW85" s="1"/>
  <c r="AW86" s="1"/>
  <c r="AW87" s="1"/>
  <c r="AW88" s="1"/>
  <c r="AW89" s="1"/>
  <c r="AW90" s="1"/>
  <c r="AW91" s="1"/>
  <c r="AW92" s="1"/>
  <c r="AW93" s="1"/>
  <c r="AW94" s="1"/>
  <c r="AW95" s="1"/>
  <c r="AW96" s="1"/>
  <c r="AW97" s="1"/>
  <c r="AW98" s="1"/>
  <c r="AW99" s="1"/>
  <c r="AW100" s="1"/>
  <c r="AW101" s="1"/>
  <c r="AW102" s="1"/>
  <c r="AW103" s="1"/>
  <c r="AW104" s="1"/>
  <c r="AW105" s="1"/>
  <c r="AW106" s="1"/>
  <c r="AW107" s="1"/>
  <c r="AW108" s="1"/>
  <c r="AW109" s="1"/>
  <c r="AW110" s="1"/>
  <c r="AW111" s="1"/>
  <c r="AW112" s="1"/>
  <c r="AW113" s="1"/>
  <c r="AW114" s="1"/>
  <c r="AW115" s="1"/>
  <c r="AW116" s="1"/>
  <c r="AW117" s="1"/>
  <c r="AW118" s="1"/>
  <c r="AW119" s="1"/>
  <c r="AW120" s="1"/>
  <c r="AW121" s="1"/>
  <c r="AW122" s="1"/>
  <c r="AW123" s="1"/>
  <c r="AW124" s="1"/>
  <c r="AW125" s="1"/>
  <c r="AW126" s="1"/>
  <c r="AW127" s="1"/>
  <c r="AW128" s="1"/>
  <c r="AW129" s="1"/>
  <c r="AW130" s="1"/>
  <c r="AW131" s="1"/>
  <c r="AW132" s="1"/>
  <c r="AW133" s="1"/>
  <c r="AW134" s="1"/>
  <c r="AW135" s="1"/>
  <c r="AW136" s="1"/>
  <c r="AW137" s="1"/>
  <c r="AW138" s="1"/>
  <c r="AW139" s="1"/>
  <c r="AW140" s="1"/>
  <c r="AW141" s="1"/>
  <c r="AW142" s="1"/>
  <c r="AW143" s="1"/>
  <c r="AW144" s="1"/>
  <c r="AW145" s="1"/>
  <c r="AW146" s="1"/>
  <c r="AW147" s="1"/>
  <c r="AW148" s="1"/>
  <c r="AW149" s="1"/>
  <c r="AW150" s="1"/>
  <c r="AW151" s="1"/>
  <c r="AW152" s="1"/>
  <c r="AW153" s="1"/>
  <c r="AW154" s="1"/>
  <c r="AW155" s="1"/>
  <c r="AW156" s="1"/>
  <c r="AW157" s="1"/>
  <c r="AW158" s="1"/>
  <c r="AW159" s="1"/>
  <c r="AW160" s="1"/>
  <c r="AW161" s="1"/>
  <c r="AW162" s="1"/>
  <c r="AW163" s="1"/>
  <c r="AW164" s="1"/>
  <c r="AW165" s="1"/>
  <c r="AK4"/>
  <c r="AM3"/>
  <c r="AM4" s="1"/>
  <c r="AM5" s="1"/>
  <c r="AM6" s="1"/>
  <c r="AM7" s="1"/>
  <c r="AM8" s="1"/>
  <c r="AM9" s="1"/>
  <c r="AM10" s="1"/>
  <c r="AM11" s="1"/>
  <c r="AM12" s="1"/>
  <c r="AM13" s="1"/>
  <c r="AM14" s="1"/>
  <c r="AM15" s="1"/>
  <c r="AM16" s="1"/>
  <c r="AM17" s="1"/>
  <c r="AM18" s="1"/>
  <c r="AM19" s="1"/>
  <c r="AM20" s="1"/>
  <c r="AM21" s="1"/>
  <c r="AM22" s="1"/>
  <c r="AP5" i="8"/>
  <c r="AU4"/>
  <c r="AX3"/>
  <c r="AX4" s="1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X81" s="1"/>
  <c r="AX82" s="1"/>
  <c r="AX83" s="1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X117" s="1"/>
  <c r="AX118" s="1"/>
  <c r="AX119" s="1"/>
  <c r="AX120" s="1"/>
  <c r="AX121" s="1"/>
  <c r="AX122" s="1"/>
  <c r="AX123" s="1"/>
  <c r="AX124" s="1"/>
  <c r="AX125" s="1"/>
  <c r="AX126" s="1"/>
  <c r="AX127" s="1"/>
  <c r="AX128" s="1"/>
  <c r="AX129" s="1"/>
  <c r="AX130" s="1"/>
  <c r="AX131" s="1"/>
  <c r="AX132" s="1"/>
  <c r="AX133" s="1"/>
  <c r="AX134" s="1"/>
  <c r="AX135" s="1"/>
  <c r="AX136" s="1"/>
  <c r="AX137" s="1"/>
  <c r="AX138" s="1"/>
  <c r="AX139" s="1"/>
  <c r="AX140" s="1"/>
  <c r="AX141" s="1"/>
  <c r="AX142" s="1"/>
  <c r="AX143" s="1"/>
  <c r="AX144" s="1"/>
  <c r="AX145" s="1"/>
  <c r="AX146" s="1"/>
  <c r="AX147" s="1"/>
  <c r="AX148" s="1"/>
  <c r="AX149" s="1"/>
  <c r="AX150" s="1"/>
  <c r="AX151" s="1"/>
  <c r="AX152" s="1"/>
  <c r="AX153" s="1"/>
  <c r="AX154" s="1"/>
  <c r="AX155" s="1"/>
  <c r="AX156" s="1"/>
  <c r="AX157" s="1"/>
  <c r="AX158" s="1"/>
  <c r="AX159" s="1"/>
  <c r="AX160" s="1"/>
  <c r="AX161" s="1"/>
  <c r="AX162" s="1"/>
  <c r="AX163" s="1"/>
  <c r="AX164" s="1"/>
  <c r="AX165" s="1"/>
  <c r="AX166" s="1"/>
  <c r="AX167" s="1"/>
  <c r="AX168" s="1"/>
  <c r="AX169" s="1"/>
  <c r="AX170" s="1"/>
  <c r="AX171" s="1"/>
  <c r="AX172" s="1"/>
  <c r="AX173" s="1"/>
  <c r="AX174" s="1"/>
  <c r="AX175" s="1"/>
  <c r="AX176" s="1"/>
  <c r="AX177" s="1"/>
  <c r="AX178" s="1"/>
  <c r="AX179" s="1"/>
  <c r="AX180" s="1"/>
  <c r="AX181" s="1"/>
  <c r="AX182" s="1"/>
  <c r="AX183" s="1"/>
  <c r="AX184" s="1"/>
  <c r="AX185" s="1"/>
  <c r="AX186" s="1"/>
  <c r="AX187" s="1"/>
  <c r="AX188" s="1"/>
  <c r="AX189" s="1"/>
  <c r="AX190" s="1"/>
  <c r="AX191" s="1"/>
  <c r="AX192" s="1"/>
  <c r="AX193" s="1"/>
  <c r="AX194" s="1"/>
  <c r="AX195" s="1"/>
  <c r="AX196" s="1"/>
  <c r="AX197" s="1"/>
  <c r="AX198" s="1"/>
  <c r="AX199" s="1"/>
  <c r="AX200" s="1"/>
  <c r="AX201" s="1"/>
  <c r="AX202" s="1"/>
  <c r="AX203" s="1"/>
  <c r="AX204" s="1"/>
  <c r="AX205" s="1"/>
  <c r="AX206" s="1"/>
  <c r="AX207" s="1"/>
  <c r="AX208" s="1"/>
  <c r="AX209" s="1"/>
  <c r="AX210" s="1"/>
  <c r="AX211" s="1"/>
  <c r="AX212" s="1"/>
  <c r="AX213" s="1"/>
  <c r="AX214" s="1"/>
  <c r="AX215" s="1"/>
  <c r="AX216" s="1"/>
  <c r="AX217" s="1"/>
  <c r="AX218" s="1"/>
  <c r="AX219" s="1"/>
  <c r="AX220" s="1"/>
  <c r="AX221" s="1"/>
  <c r="AX222" s="1"/>
  <c r="AX223" s="1"/>
  <c r="AX224" s="1"/>
  <c r="AX225" s="1"/>
  <c r="AX226" s="1"/>
  <c r="AX227" s="1"/>
  <c r="AX228" s="1"/>
  <c r="AX229" s="1"/>
  <c r="AX230" s="1"/>
  <c r="AX231" s="1"/>
  <c r="AX232" s="1"/>
  <c r="AX233" s="1"/>
  <c r="AX234" s="1"/>
  <c r="AX235" s="1"/>
  <c r="AX236" s="1"/>
  <c r="AX237" s="1"/>
  <c r="AX238" s="1"/>
  <c r="AX239" s="1"/>
  <c r="AX240" s="1"/>
  <c r="AX241" s="1"/>
  <c r="AX242" s="1"/>
  <c r="AX243" s="1"/>
  <c r="AX244" s="1"/>
  <c r="AX245" s="1"/>
  <c r="AX246" s="1"/>
  <c r="AX247" s="1"/>
  <c r="AX248" s="1"/>
  <c r="AX249" s="1"/>
  <c r="AX250" s="1"/>
  <c r="AX251" s="1"/>
  <c r="AX252" s="1"/>
  <c r="AX253" s="1"/>
  <c r="AX254" s="1"/>
  <c r="AX255" s="1"/>
  <c r="AX256" s="1"/>
  <c r="AX257" s="1"/>
  <c r="AX258" s="1"/>
  <c r="AX259" s="1"/>
  <c r="AX260" s="1"/>
  <c r="AX261" s="1"/>
  <c r="AX262" s="1"/>
  <c r="AX263" s="1"/>
  <c r="AX264" s="1"/>
  <c r="AX265" s="1"/>
  <c r="AX266" s="1"/>
  <c r="AX267" s="1"/>
  <c r="AX268" s="1"/>
  <c r="AX269" s="1"/>
  <c r="AX270" s="1"/>
  <c r="AX271" s="1"/>
  <c r="AX272" s="1"/>
  <c r="AX273" s="1"/>
  <c r="AX274" s="1"/>
  <c r="AX275" s="1"/>
  <c r="AX276" s="1"/>
  <c r="AX277" s="1"/>
  <c r="AX278" s="1"/>
  <c r="AX279" s="1"/>
  <c r="AX280" s="1"/>
  <c r="AX281" s="1"/>
  <c r="AX282" s="1"/>
  <c r="AX283" s="1"/>
  <c r="AX284" s="1"/>
  <c r="AX285" s="1"/>
  <c r="AX286" s="1"/>
  <c r="AX287" s="1"/>
  <c r="AX288" s="1"/>
  <c r="AX289" s="1"/>
  <c r="AX290" s="1"/>
  <c r="AX291" s="1"/>
  <c r="AX292" s="1"/>
  <c r="AX293" s="1"/>
  <c r="AX294" s="1"/>
  <c r="AX295" s="1"/>
  <c r="AX296" s="1"/>
  <c r="AX297" s="1"/>
  <c r="AX298" s="1"/>
  <c r="AX299" s="1"/>
  <c r="AX300" s="1"/>
  <c r="AX301" s="1"/>
  <c r="AX302" s="1"/>
  <c r="AX303" s="1"/>
  <c r="AX304" s="1"/>
  <c r="AX305" s="1"/>
  <c r="AX306" s="1"/>
  <c r="AX307" s="1"/>
  <c r="AX308" s="1"/>
  <c r="AX309" s="1"/>
  <c r="AX310" s="1"/>
  <c r="AX311" s="1"/>
  <c r="AX312" s="1"/>
  <c r="AX313" s="1"/>
  <c r="AX314" s="1"/>
  <c r="AX315" s="1"/>
  <c r="AX316" s="1"/>
  <c r="AX317" s="1"/>
  <c r="AX318" s="1"/>
  <c r="AX319" s="1"/>
  <c r="AX320" s="1"/>
  <c r="AX321" s="1"/>
  <c r="AX322" s="1"/>
  <c r="AX323" s="1"/>
  <c r="AX324" s="1"/>
  <c r="AX325" s="1"/>
  <c r="AX326" s="1"/>
  <c r="AX327" s="1"/>
  <c r="AX328" s="1"/>
  <c r="AX329" s="1"/>
  <c r="AX330" s="1"/>
  <c r="AX331" s="1"/>
  <c r="AX332" s="1"/>
  <c r="AX333" s="1"/>
  <c r="AX334" s="1"/>
  <c r="AX335" s="1"/>
  <c r="AX336" s="1"/>
  <c r="AX337" s="1"/>
  <c r="AX338" s="1"/>
  <c r="AX339" s="1"/>
  <c r="AX340" s="1"/>
  <c r="AX341" s="1"/>
  <c r="AX342" s="1"/>
  <c r="AX343" s="1"/>
  <c r="AX344" s="1"/>
  <c r="AX345" s="1"/>
  <c r="AX346" s="1"/>
  <c r="AX347" s="1"/>
  <c r="AX348" s="1"/>
  <c r="AX349" s="1"/>
  <c r="AX350" s="1"/>
  <c r="AX351" s="1"/>
  <c r="AX352" s="1"/>
  <c r="AX353" s="1"/>
  <c r="AX354" s="1"/>
  <c r="AX355" s="1"/>
  <c r="AX356" s="1"/>
  <c r="AX357" s="1"/>
  <c r="AX358" s="1"/>
  <c r="AX359" s="1"/>
  <c r="AX360" s="1"/>
  <c r="AX361" s="1"/>
  <c r="AX362" s="1"/>
  <c r="AX363" s="1"/>
  <c r="AX364" s="1"/>
  <c r="AX365" s="1"/>
  <c r="AX366" s="1"/>
  <c r="AX367" s="1"/>
  <c r="AX368" s="1"/>
  <c r="AX369" s="1"/>
  <c r="AX370" s="1"/>
  <c r="AX371" s="1"/>
  <c r="AX372" s="1"/>
  <c r="AX373" s="1"/>
  <c r="AX374" s="1"/>
  <c r="AX375" s="1"/>
  <c r="AX376" s="1"/>
  <c r="AX377" s="1"/>
  <c r="AX378" s="1"/>
  <c r="AX379" s="1"/>
  <c r="AX380" s="1"/>
  <c r="AX381" s="1"/>
  <c r="AX382" s="1"/>
  <c r="AX383" s="1"/>
  <c r="AX384" s="1"/>
  <c r="AX385" s="1"/>
  <c r="AX386" s="1"/>
  <c r="AX387" s="1"/>
  <c r="AX388" s="1"/>
  <c r="AX389" s="1"/>
  <c r="AX390" s="1"/>
  <c r="AX391" s="1"/>
  <c r="AX392" s="1"/>
  <c r="AX393" s="1"/>
  <c r="AX394" s="1"/>
  <c r="AX395" s="1"/>
  <c r="AX396" s="1"/>
  <c r="AX397" s="1"/>
  <c r="AX398" s="1"/>
  <c r="AX399" s="1"/>
  <c r="AX400" s="1"/>
  <c r="AX401" s="1"/>
  <c r="AX402" s="1"/>
  <c r="AX403" s="1"/>
  <c r="AX404" s="1"/>
  <c r="AX405" s="1"/>
  <c r="AX406" s="1"/>
  <c r="AX407" s="1"/>
  <c r="AX408" s="1"/>
  <c r="AX409" s="1"/>
  <c r="AX410" s="1"/>
  <c r="AX411" s="1"/>
  <c r="AX412" s="1"/>
  <c r="AX413" s="1"/>
  <c r="AX414" s="1"/>
  <c r="AX415" s="1"/>
  <c r="AX416" s="1"/>
  <c r="AX417" s="1"/>
  <c r="AX418" s="1"/>
  <c r="AX419" s="1"/>
  <c r="AX420" s="1"/>
  <c r="AX421" s="1"/>
  <c r="AX422" s="1"/>
  <c r="AX423" s="1"/>
  <c r="AX424" s="1"/>
  <c r="AX425" s="1"/>
  <c r="AX426" s="1"/>
  <c r="AX427" s="1"/>
  <c r="AX428" s="1"/>
  <c r="AX429" s="1"/>
  <c r="AX430" s="1"/>
  <c r="AX431" s="1"/>
  <c r="AX432" s="1"/>
  <c r="AX433" s="1"/>
  <c r="AX434" s="1"/>
  <c r="AX435" s="1"/>
  <c r="AX436" s="1"/>
  <c r="AX437" s="1"/>
  <c r="AX438" s="1"/>
  <c r="AX439" s="1"/>
  <c r="AX440" s="1"/>
  <c r="AX441" s="1"/>
  <c r="AX442" s="1"/>
  <c r="AX443" s="1"/>
  <c r="AX444" s="1"/>
  <c r="AX445" s="1"/>
  <c r="AX446" s="1"/>
  <c r="AX447" s="1"/>
  <c r="AX448" s="1"/>
  <c r="AX449" s="1"/>
  <c r="AX450" s="1"/>
  <c r="AX451" s="1"/>
  <c r="AX452" s="1"/>
  <c r="AX453" s="1"/>
  <c r="AX454" s="1"/>
  <c r="AX455" s="1"/>
  <c r="AX456" s="1"/>
  <c r="AX457" s="1"/>
  <c r="AX458" s="1"/>
  <c r="AX459" s="1"/>
  <c r="AX460" s="1"/>
  <c r="AX461" s="1"/>
  <c r="AX462" s="1"/>
  <c r="AX463" s="1"/>
  <c r="AX464" s="1"/>
  <c r="AX465" s="1"/>
  <c r="AX466" s="1"/>
  <c r="AX467" s="1"/>
  <c r="AX468" s="1"/>
  <c r="AX469" s="1"/>
  <c r="AX470" s="1"/>
  <c r="AX471" s="1"/>
  <c r="AX472" s="1"/>
  <c r="AX473" s="1"/>
  <c r="AX474" s="1"/>
  <c r="AX475" s="1"/>
  <c r="AX476" s="1"/>
  <c r="AX477" s="1"/>
  <c r="AX478" s="1"/>
  <c r="AX479" s="1"/>
  <c r="AX480" s="1"/>
  <c r="AX481" s="1"/>
  <c r="AX482" s="1"/>
  <c r="AX483" s="1"/>
  <c r="AX484" s="1"/>
  <c r="AX485" s="1"/>
  <c r="AX486" s="1"/>
  <c r="AX487" s="1"/>
  <c r="AX488" s="1"/>
  <c r="AX489" s="1"/>
  <c r="AX490" s="1"/>
  <c r="AX491" s="1"/>
  <c r="AX492" s="1"/>
  <c r="AX493" s="1"/>
  <c r="AX494" s="1"/>
  <c r="AX495" s="1"/>
  <c r="AX496" s="1"/>
  <c r="AX497" s="1"/>
  <c r="AX498" s="1"/>
  <c r="AX499" s="1"/>
  <c r="AX500" s="1"/>
  <c r="AX501" s="1"/>
  <c r="AX502" s="1"/>
  <c r="AX503" s="1"/>
  <c r="AX504" s="1"/>
  <c r="AX505" s="1"/>
  <c r="AX506" s="1"/>
  <c r="AX507" s="1"/>
  <c r="AX508" s="1"/>
  <c r="AX509" s="1"/>
  <c r="AX510" s="1"/>
  <c r="AX511" s="1"/>
  <c r="AX512" s="1"/>
  <c r="AX513" s="1"/>
  <c r="AX514" s="1"/>
  <c r="AX515" s="1"/>
  <c r="AX516" s="1"/>
  <c r="AX517" s="1"/>
  <c r="AX518" s="1"/>
  <c r="AX519" s="1"/>
  <c r="AX520" s="1"/>
  <c r="AX521" s="1"/>
  <c r="AX522" s="1"/>
  <c r="AX523" s="1"/>
  <c r="AX524" s="1"/>
  <c r="AX525" s="1"/>
  <c r="AX526" s="1"/>
  <c r="AX527" s="1"/>
  <c r="AX528" s="1"/>
  <c r="AX529" s="1"/>
  <c r="AL3"/>
  <c r="AL4" s="1"/>
  <c r="AL5" s="1"/>
  <c r="AL6" s="1"/>
  <c r="AL7" s="1"/>
  <c r="AL8" s="1"/>
  <c r="AL9" s="1"/>
  <c r="AL10" s="1"/>
  <c r="AL11" s="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L119" s="1"/>
  <c r="AL120" s="1"/>
  <c r="AL121" s="1"/>
  <c r="AL122" s="1"/>
  <c r="AL123" s="1"/>
  <c r="AL124" s="1"/>
  <c r="AL125" s="1"/>
  <c r="AL126" s="1"/>
  <c r="AL127" s="1"/>
  <c r="AL128" s="1"/>
  <c r="AL129" s="1"/>
  <c r="AL130" s="1"/>
  <c r="AL131" s="1"/>
  <c r="AL132" s="1"/>
  <c r="AL133" s="1"/>
  <c r="AL134" s="1"/>
  <c r="AL135" s="1"/>
  <c r="AL136" s="1"/>
  <c r="AL137" s="1"/>
  <c r="AL138" s="1"/>
  <c r="AL139" s="1"/>
  <c r="AL140" s="1"/>
  <c r="AL141" s="1"/>
  <c r="AL142" s="1"/>
  <c r="AL143" s="1"/>
  <c r="AL144" s="1"/>
  <c r="AL145" s="1"/>
  <c r="AL146" s="1"/>
  <c r="AL147" s="1"/>
  <c r="AL148" s="1"/>
  <c r="AL149" s="1"/>
  <c r="AL150" s="1"/>
  <c r="AL151" s="1"/>
  <c r="AL152" s="1"/>
  <c r="AL153" s="1"/>
  <c r="AL154" s="1"/>
  <c r="AL155" s="1"/>
  <c r="AL156" s="1"/>
  <c r="AL157" s="1"/>
  <c r="AL158" s="1"/>
  <c r="AL159" s="1"/>
  <c r="AL160" s="1"/>
  <c r="AL161" s="1"/>
  <c r="AL162" s="1"/>
  <c r="AL163" s="1"/>
  <c r="AL164" s="1"/>
  <c r="AL165" s="1"/>
  <c r="AL166" s="1"/>
  <c r="AL167" s="1"/>
  <c r="AL168" s="1"/>
  <c r="AL169" s="1"/>
  <c r="AL170" s="1"/>
  <c r="AL171" s="1"/>
  <c r="AL172" s="1"/>
  <c r="AL173" s="1"/>
  <c r="AL174" s="1"/>
  <c r="AL175" s="1"/>
  <c r="AL176" s="1"/>
  <c r="AL177" s="1"/>
  <c r="AL178" s="1"/>
  <c r="AL179" s="1"/>
  <c r="AL180" s="1"/>
  <c r="AL181" s="1"/>
  <c r="AL182" s="1"/>
  <c r="AL183" s="1"/>
  <c r="AL184" s="1"/>
  <c r="AL185" s="1"/>
  <c r="AL186" s="1"/>
  <c r="AL187" s="1"/>
  <c r="AL188" s="1"/>
  <c r="AL189" s="1"/>
  <c r="AL190" s="1"/>
  <c r="AL191" s="1"/>
  <c r="AL192" s="1"/>
  <c r="AL193" s="1"/>
  <c r="AL194" s="1"/>
  <c r="AL195" s="1"/>
  <c r="AL196" s="1"/>
  <c r="AL197" s="1"/>
  <c r="AL198" s="1"/>
  <c r="AL199" s="1"/>
  <c r="AL200" s="1"/>
  <c r="AL201" s="1"/>
  <c r="AL202" s="1"/>
  <c r="AL203" s="1"/>
  <c r="AL204" s="1"/>
  <c r="AL205" s="1"/>
  <c r="AL206" s="1"/>
  <c r="AL207" s="1"/>
  <c r="AL208" s="1"/>
  <c r="AL209" s="1"/>
  <c r="AL210" s="1"/>
  <c r="AL211" s="1"/>
  <c r="AL212" s="1"/>
  <c r="AL213" s="1"/>
  <c r="AL214" s="1"/>
  <c r="AL215" s="1"/>
  <c r="AL216" s="1"/>
  <c r="AL217" s="1"/>
  <c r="AL218" s="1"/>
  <c r="AL219" s="1"/>
  <c r="AL220" s="1"/>
  <c r="AL221" s="1"/>
  <c r="AL222" s="1"/>
  <c r="AL223" s="1"/>
  <c r="AL224" s="1"/>
  <c r="AL225" s="1"/>
  <c r="AL226" s="1"/>
  <c r="AL227" s="1"/>
  <c r="AL228" s="1"/>
  <c r="AL229" s="1"/>
  <c r="AL230" s="1"/>
  <c r="AL231" s="1"/>
  <c r="AL232" s="1"/>
  <c r="AL233" s="1"/>
  <c r="AL234" s="1"/>
  <c r="AL235" s="1"/>
  <c r="AL236" s="1"/>
  <c r="AL237" s="1"/>
  <c r="AL238" s="1"/>
  <c r="AL239" s="1"/>
  <c r="AL240" s="1"/>
  <c r="AL241" s="1"/>
  <c r="AL242" s="1"/>
  <c r="AL243" s="1"/>
  <c r="AL244" s="1"/>
  <c r="AL245" s="1"/>
  <c r="AL246" s="1"/>
  <c r="AL247" s="1"/>
  <c r="AL248" s="1"/>
  <c r="AL249" s="1"/>
  <c r="AL250" s="1"/>
  <c r="AL251" s="1"/>
  <c r="AL252" s="1"/>
  <c r="AL253" s="1"/>
  <c r="AL254" s="1"/>
  <c r="AL255" s="1"/>
  <c r="AL256" s="1"/>
  <c r="AL257" s="1"/>
  <c r="AL258" s="1"/>
  <c r="AL259" s="1"/>
  <c r="AL260" s="1"/>
  <c r="AL261" s="1"/>
  <c r="AL262" s="1"/>
  <c r="AL263" s="1"/>
  <c r="AL264" s="1"/>
  <c r="AL265" s="1"/>
  <c r="AL266" s="1"/>
  <c r="AL267" s="1"/>
  <c r="AL268" s="1"/>
  <c r="AL269" s="1"/>
  <c r="AL270" s="1"/>
  <c r="AL271" s="1"/>
  <c r="AL272" s="1"/>
  <c r="AL273" s="1"/>
  <c r="AL274" s="1"/>
  <c r="AL275" s="1"/>
  <c r="AL276" s="1"/>
  <c r="AL277" s="1"/>
  <c r="AL278" s="1"/>
  <c r="AL279" s="1"/>
  <c r="AL280" s="1"/>
  <c r="AL281" s="1"/>
  <c r="AL282" s="1"/>
  <c r="AL283" s="1"/>
  <c r="AL284" s="1"/>
  <c r="AL285" s="1"/>
  <c r="AL286" s="1"/>
  <c r="AL287" s="1"/>
  <c r="AL288" s="1"/>
  <c r="AL289" s="1"/>
  <c r="AL290" s="1"/>
  <c r="AL291" s="1"/>
  <c r="AL292" s="1"/>
  <c r="AL293" s="1"/>
  <c r="AL294" s="1"/>
  <c r="AL295" s="1"/>
  <c r="AL296" s="1"/>
  <c r="AL297" s="1"/>
  <c r="AL298" s="1"/>
  <c r="AL299" s="1"/>
  <c r="AL300" s="1"/>
  <c r="AL301" s="1"/>
  <c r="AL302" s="1"/>
  <c r="AL303" s="1"/>
  <c r="AL304" s="1"/>
  <c r="AL305" s="1"/>
  <c r="AL306" s="1"/>
  <c r="AL307" s="1"/>
  <c r="AL308" s="1"/>
  <c r="AL309" s="1"/>
  <c r="AL310" s="1"/>
  <c r="AL311" s="1"/>
  <c r="AL312" s="1"/>
  <c r="AL313" s="1"/>
  <c r="AL314" s="1"/>
  <c r="AL315" s="1"/>
  <c r="AL316" s="1"/>
  <c r="AL317" s="1"/>
  <c r="AL318" s="1"/>
  <c r="AL319" s="1"/>
  <c r="AL320" s="1"/>
  <c r="AL321" s="1"/>
  <c r="AL322" s="1"/>
  <c r="AL323" s="1"/>
  <c r="AL324" s="1"/>
  <c r="AL325" s="1"/>
  <c r="AL326" s="1"/>
  <c r="AL327" s="1"/>
  <c r="AL328" s="1"/>
  <c r="AL329" s="1"/>
  <c r="AL330" s="1"/>
  <c r="AL331" s="1"/>
  <c r="AL332" s="1"/>
  <c r="AL333" s="1"/>
  <c r="AL334" s="1"/>
  <c r="AL335" s="1"/>
  <c r="AL336" s="1"/>
  <c r="AL337" s="1"/>
  <c r="AL338" s="1"/>
  <c r="AL339" s="1"/>
  <c r="AL340" s="1"/>
  <c r="AL341" s="1"/>
  <c r="AL342" s="1"/>
  <c r="AL343" s="1"/>
  <c r="AL344" s="1"/>
  <c r="AL345" s="1"/>
  <c r="AL346" s="1"/>
  <c r="AL347" s="1"/>
  <c r="AL348" s="1"/>
  <c r="AL349" s="1"/>
  <c r="AL350" s="1"/>
  <c r="AL351" s="1"/>
  <c r="AL352" s="1"/>
  <c r="AL353" s="1"/>
  <c r="AL354" s="1"/>
  <c r="AL355" s="1"/>
  <c r="AL356" s="1"/>
  <c r="AL357" s="1"/>
  <c r="AL358" s="1"/>
  <c r="AL359" s="1"/>
  <c r="AL360" s="1"/>
  <c r="AL361" s="1"/>
  <c r="AL362" s="1"/>
  <c r="AL363" s="1"/>
  <c r="AL364" s="1"/>
  <c r="AL365" s="1"/>
  <c r="AL366" s="1"/>
  <c r="AL367" s="1"/>
  <c r="AL368" s="1"/>
  <c r="AL369" s="1"/>
  <c r="AL370" s="1"/>
  <c r="AL371" s="1"/>
  <c r="AL372" s="1"/>
  <c r="AL373" s="1"/>
  <c r="AL374" s="1"/>
  <c r="AL375" s="1"/>
  <c r="AL376" s="1"/>
  <c r="AL377" s="1"/>
  <c r="AL378" s="1"/>
  <c r="AL379" s="1"/>
  <c r="AL380" s="1"/>
  <c r="AL381" s="1"/>
  <c r="AL382" s="1"/>
  <c r="AL383" s="1"/>
  <c r="AL384" s="1"/>
  <c r="AL385" s="1"/>
  <c r="AL386" s="1"/>
  <c r="AL387" s="1"/>
  <c r="AL388" s="1"/>
  <c r="AL389" s="1"/>
  <c r="AL390" s="1"/>
  <c r="AL391" s="1"/>
  <c r="AL392" s="1"/>
  <c r="AL393" s="1"/>
  <c r="AL394" s="1"/>
  <c r="AL395" s="1"/>
  <c r="AL396" s="1"/>
  <c r="AL397" s="1"/>
  <c r="AL398" s="1"/>
  <c r="AL399" s="1"/>
  <c r="AL400" s="1"/>
  <c r="AL401" s="1"/>
  <c r="AL402" s="1"/>
  <c r="AL403" s="1"/>
  <c r="AL404" s="1"/>
  <c r="AL405" s="1"/>
  <c r="AL406" s="1"/>
  <c r="AL407" s="1"/>
  <c r="AL408" s="1"/>
  <c r="AL409" s="1"/>
  <c r="AL410" s="1"/>
  <c r="AL411" s="1"/>
  <c r="AL412" s="1"/>
  <c r="AL413" s="1"/>
  <c r="AL414" s="1"/>
  <c r="AL415" s="1"/>
  <c r="AL416" s="1"/>
  <c r="AL417" s="1"/>
  <c r="AL418" s="1"/>
  <c r="AL419" s="1"/>
  <c r="AL420" s="1"/>
  <c r="AL421" s="1"/>
  <c r="AL422" s="1"/>
  <c r="AL423" s="1"/>
  <c r="AL424" s="1"/>
  <c r="AL425" s="1"/>
  <c r="AL426" s="1"/>
  <c r="AL427" s="1"/>
  <c r="AL428" s="1"/>
  <c r="AL429" s="1"/>
  <c r="AL430" s="1"/>
  <c r="AL431" s="1"/>
  <c r="AL432" s="1"/>
  <c r="AL433" s="1"/>
  <c r="AL434" s="1"/>
  <c r="AL435" s="1"/>
  <c r="AL436" s="1"/>
  <c r="AL437" s="1"/>
  <c r="AL438" s="1"/>
  <c r="AL439" s="1"/>
  <c r="AL440" s="1"/>
  <c r="AL441" s="1"/>
  <c r="AL442" s="1"/>
  <c r="AL443" s="1"/>
  <c r="AL444" s="1"/>
  <c r="AL445" s="1"/>
  <c r="AL446" s="1"/>
  <c r="AL447" s="1"/>
  <c r="AL448" s="1"/>
  <c r="AL449" s="1"/>
  <c r="AL450" s="1"/>
  <c r="AL451" s="1"/>
  <c r="AL452" s="1"/>
  <c r="AL453" s="1"/>
  <c r="AL454" s="1"/>
  <c r="AL455" s="1"/>
  <c r="AL456" s="1"/>
  <c r="AL457" s="1"/>
  <c r="AL458" s="1"/>
  <c r="AL459" s="1"/>
  <c r="AL460" s="1"/>
  <c r="AL461" s="1"/>
  <c r="AL462" s="1"/>
  <c r="AL463" s="1"/>
  <c r="AL464" s="1"/>
  <c r="AL465" s="1"/>
  <c r="AL466" s="1"/>
  <c r="AL467" s="1"/>
  <c r="AL468" s="1"/>
  <c r="AL469" s="1"/>
  <c r="AL470" s="1"/>
  <c r="AL471" s="1"/>
  <c r="AL472" s="1"/>
  <c r="AL473" s="1"/>
  <c r="AL474" s="1"/>
  <c r="AL475" s="1"/>
  <c r="AL476" s="1"/>
  <c r="AL477" s="1"/>
  <c r="AL478" s="1"/>
  <c r="AL479" s="1"/>
  <c r="AL480" s="1"/>
  <c r="AL481" s="1"/>
  <c r="AL482" s="1"/>
  <c r="AL483" s="1"/>
  <c r="AL484" s="1"/>
  <c r="AL485" s="1"/>
  <c r="AL486" s="1"/>
  <c r="AL487" s="1"/>
  <c r="AL488" s="1"/>
  <c r="AL489" s="1"/>
  <c r="AL490" s="1"/>
  <c r="AL491" s="1"/>
  <c r="AL492" s="1"/>
  <c r="AL493" s="1"/>
  <c r="AL494" s="1"/>
  <c r="AL495" s="1"/>
  <c r="AL496" s="1"/>
  <c r="AL497" s="1"/>
  <c r="AL498" s="1"/>
  <c r="AL499" s="1"/>
  <c r="AL500" s="1"/>
  <c r="AL501" s="1"/>
  <c r="AL502" s="1"/>
  <c r="AL503" s="1"/>
  <c r="AL504" s="1"/>
  <c r="AL505" s="1"/>
  <c r="AL506" s="1"/>
  <c r="AL507" s="1"/>
  <c r="AL508" s="1"/>
  <c r="AL509" s="1"/>
  <c r="AL510" s="1"/>
  <c r="AL511" s="1"/>
  <c r="AL512" s="1"/>
  <c r="AL513" s="1"/>
  <c r="AL514" s="1"/>
  <c r="AL515" s="1"/>
  <c r="AL516" s="1"/>
  <c r="AL517" s="1"/>
  <c r="AL518" s="1"/>
  <c r="AL519" s="1"/>
  <c r="AL520" s="1"/>
  <c r="AL521" s="1"/>
  <c r="AL522" s="1"/>
  <c r="AL523" s="1"/>
  <c r="AL524" s="1"/>
  <c r="AL525" s="1"/>
  <c r="AL526" s="1"/>
  <c r="AL527" s="1"/>
  <c r="AL528" s="1"/>
  <c r="AL529" s="1"/>
  <c r="AQ3"/>
  <c r="AQ4" s="1"/>
  <c r="AQ5" s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Q128" s="1"/>
  <c r="AQ129" s="1"/>
  <c r="AQ130" s="1"/>
  <c r="AQ131" s="1"/>
  <c r="AQ132" s="1"/>
  <c r="AQ133" s="1"/>
  <c r="AQ134" s="1"/>
  <c r="AQ135" s="1"/>
  <c r="AQ136" s="1"/>
  <c r="AQ137" s="1"/>
  <c r="AQ138" s="1"/>
  <c r="AQ139" s="1"/>
  <c r="AQ140" s="1"/>
  <c r="AQ141" s="1"/>
  <c r="AQ142" s="1"/>
  <c r="AQ143" s="1"/>
  <c r="AQ144" s="1"/>
  <c r="AQ145" s="1"/>
  <c r="AQ146" s="1"/>
  <c r="AQ147" s="1"/>
  <c r="AQ148" s="1"/>
  <c r="AQ149" s="1"/>
  <c r="AQ150" s="1"/>
  <c r="AQ151" s="1"/>
  <c r="AQ152" s="1"/>
  <c r="AQ153" s="1"/>
  <c r="AQ154" s="1"/>
  <c r="AQ155" s="1"/>
  <c r="AQ156" s="1"/>
  <c r="AQ157" s="1"/>
  <c r="AQ158" s="1"/>
  <c r="AQ159" s="1"/>
  <c r="AQ160" s="1"/>
  <c r="AQ161" s="1"/>
  <c r="AQ162" s="1"/>
  <c r="AQ163" s="1"/>
  <c r="AQ164" s="1"/>
  <c r="AQ165" s="1"/>
  <c r="AQ166" s="1"/>
  <c r="AQ167" s="1"/>
  <c r="AQ168" s="1"/>
  <c r="AQ169" s="1"/>
  <c r="AQ170" s="1"/>
  <c r="AQ171" s="1"/>
  <c r="AQ172" s="1"/>
  <c r="AQ173" s="1"/>
  <c r="AQ174" s="1"/>
  <c r="AQ175" s="1"/>
  <c r="AQ176" s="1"/>
  <c r="AQ177" s="1"/>
  <c r="AQ178" s="1"/>
  <c r="AQ179" s="1"/>
  <c r="AQ180" s="1"/>
  <c r="AQ181" s="1"/>
  <c r="AQ182" s="1"/>
  <c r="AQ183" s="1"/>
  <c r="AQ184" s="1"/>
  <c r="AQ185" s="1"/>
  <c r="AQ186" s="1"/>
  <c r="AQ187" s="1"/>
  <c r="AQ188" s="1"/>
  <c r="AQ189" s="1"/>
  <c r="AQ190" s="1"/>
  <c r="AQ191" s="1"/>
  <c r="AQ192" s="1"/>
  <c r="AQ193" s="1"/>
  <c r="AQ194" s="1"/>
  <c r="AQ195" s="1"/>
  <c r="AQ196" s="1"/>
  <c r="AQ197" s="1"/>
  <c r="AQ198" s="1"/>
  <c r="AQ199" s="1"/>
  <c r="AQ200" s="1"/>
  <c r="AQ201" s="1"/>
  <c r="AQ202" s="1"/>
  <c r="AQ203" s="1"/>
  <c r="AQ204" s="1"/>
  <c r="AQ205" s="1"/>
  <c r="AQ206" s="1"/>
  <c r="AQ207" s="1"/>
  <c r="AQ208" s="1"/>
  <c r="AQ209" s="1"/>
  <c r="AQ210" s="1"/>
  <c r="AQ211" s="1"/>
  <c r="AQ212" s="1"/>
  <c r="AQ213" s="1"/>
  <c r="AQ214" s="1"/>
  <c r="AQ215" s="1"/>
  <c r="AQ216" s="1"/>
  <c r="AQ217" s="1"/>
  <c r="AQ218" s="1"/>
  <c r="AQ219" s="1"/>
  <c r="AQ220" s="1"/>
  <c r="AQ221" s="1"/>
  <c r="AQ222" s="1"/>
  <c r="AQ223" s="1"/>
  <c r="AQ224" s="1"/>
  <c r="AQ225" s="1"/>
  <c r="AQ226" s="1"/>
  <c r="AQ227" s="1"/>
  <c r="AQ228" s="1"/>
  <c r="AQ229" s="1"/>
  <c r="AQ230" s="1"/>
  <c r="AQ231" s="1"/>
  <c r="AQ232" s="1"/>
  <c r="AQ233" s="1"/>
  <c r="AQ234" s="1"/>
  <c r="AQ235" s="1"/>
  <c r="AQ236" s="1"/>
  <c r="AQ237" s="1"/>
  <c r="AQ238" s="1"/>
  <c r="AQ239" s="1"/>
  <c r="AQ240" s="1"/>
  <c r="AQ241" s="1"/>
  <c r="AQ242" s="1"/>
  <c r="AQ243" s="1"/>
  <c r="AQ244" s="1"/>
  <c r="AQ245" s="1"/>
  <c r="AQ246" s="1"/>
  <c r="AQ247" s="1"/>
  <c r="AQ248" s="1"/>
  <c r="AQ249" s="1"/>
  <c r="AQ250" s="1"/>
  <c r="AQ251" s="1"/>
  <c r="AQ252" s="1"/>
  <c r="AQ253" s="1"/>
  <c r="AQ254" s="1"/>
  <c r="AQ255" s="1"/>
  <c r="AQ256" s="1"/>
  <c r="AQ257" s="1"/>
  <c r="AQ258" s="1"/>
  <c r="AQ259" s="1"/>
  <c r="AQ260" s="1"/>
  <c r="AQ261" s="1"/>
  <c r="AQ262" s="1"/>
  <c r="AQ263" s="1"/>
  <c r="AQ264" s="1"/>
  <c r="AQ265" s="1"/>
  <c r="AQ266" s="1"/>
  <c r="AQ267" s="1"/>
  <c r="AQ268" s="1"/>
  <c r="AQ269" s="1"/>
  <c r="AQ270" s="1"/>
  <c r="AQ271" s="1"/>
  <c r="AQ272" s="1"/>
  <c r="AQ273" s="1"/>
  <c r="AQ274" s="1"/>
  <c r="AQ275" s="1"/>
  <c r="AQ276" s="1"/>
  <c r="AQ277" s="1"/>
  <c r="AQ278" s="1"/>
  <c r="AQ279" s="1"/>
  <c r="AQ280" s="1"/>
  <c r="AQ281" s="1"/>
  <c r="AQ282" s="1"/>
  <c r="AQ283" s="1"/>
  <c r="AQ284" s="1"/>
  <c r="AQ285" s="1"/>
  <c r="AQ286" s="1"/>
  <c r="AQ287" s="1"/>
  <c r="AQ288" s="1"/>
  <c r="AQ289" s="1"/>
  <c r="AQ290" s="1"/>
  <c r="AQ291" s="1"/>
  <c r="AQ292" s="1"/>
  <c r="AQ293" s="1"/>
  <c r="AQ294" s="1"/>
  <c r="AQ295" s="1"/>
  <c r="AQ296" s="1"/>
  <c r="AQ297" s="1"/>
  <c r="AQ298" s="1"/>
  <c r="AQ299" s="1"/>
  <c r="AQ300" s="1"/>
  <c r="AQ301" s="1"/>
  <c r="AQ302" s="1"/>
  <c r="AQ303" s="1"/>
  <c r="AQ304" s="1"/>
  <c r="AQ305" s="1"/>
  <c r="AQ306" s="1"/>
  <c r="AQ307" s="1"/>
  <c r="AQ308" s="1"/>
  <c r="AQ309" s="1"/>
  <c r="AQ310" s="1"/>
  <c r="AQ311" s="1"/>
  <c r="AQ312" s="1"/>
  <c r="AQ313" s="1"/>
  <c r="AQ314" s="1"/>
  <c r="AQ315" s="1"/>
  <c r="AQ316" s="1"/>
  <c r="AQ317" s="1"/>
  <c r="AQ318" s="1"/>
  <c r="AQ319" s="1"/>
  <c r="AQ320" s="1"/>
  <c r="AQ321" s="1"/>
  <c r="AQ322" s="1"/>
  <c r="AQ323" s="1"/>
  <c r="AQ324" s="1"/>
  <c r="AQ325" s="1"/>
  <c r="AQ326" s="1"/>
  <c r="AQ327" s="1"/>
  <c r="AQ328" s="1"/>
  <c r="AQ329" s="1"/>
  <c r="AQ330" s="1"/>
  <c r="AQ331" s="1"/>
  <c r="AQ332" s="1"/>
  <c r="AQ333" s="1"/>
  <c r="AQ334" s="1"/>
  <c r="AQ335" s="1"/>
  <c r="AQ336" s="1"/>
  <c r="AQ337" s="1"/>
  <c r="AQ338" s="1"/>
  <c r="AQ339" s="1"/>
  <c r="AQ340" s="1"/>
  <c r="AQ341" s="1"/>
  <c r="AQ342" s="1"/>
  <c r="AQ343" s="1"/>
  <c r="AQ344" s="1"/>
  <c r="AQ345" s="1"/>
  <c r="AQ346" s="1"/>
  <c r="AQ347" s="1"/>
  <c r="AQ348" s="1"/>
  <c r="AQ349" s="1"/>
  <c r="AQ350" s="1"/>
  <c r="AQ351" s="1"/>
  <c r="AQ352" s="1"/>
  <c r="AQ353" s="1"/>
  <c r="AQ354" s="1"/>
  <c r="AQ355" s="1"/>
  <c r="AQ356" s="1"/>
  <c r="AQ357" s="1"/>
  <c r="AQ358" s="1"/>
  <c r="AQ359" s="1"/>
  <c r="AQ360" s="1"/>
  <c r="AQ361" s="1"/>
  <c r="AQ362" s="1"/>
  <c r="AQ363" s="1"/>
  <c r="AQ364" s="1"/>
  <c r="AQ365" s="1"/>
  <c r="AQ366" s="1"/>
  <c r="AQ367" s="1"/>
  <c r="AQ368" s="1"/>
  <c r="AQ369" s="1"/>
  <c r="AQ370" s="1"/>
  <c r="AQ371" s="1"/>
  <c r="AQ372" s="1"/>
  <c r="AQ373" s="1"/>
  <c r="AQ374" s="1"/>
  <c r="AQ375" s="1"/>
  <c r="AQ376" s="1"/>
  <c r="AQ377" s="1"/>
  <c r="AQ378" s="1"/>
  <c r="AQ379" s="1"/>
  <c r="AQ380" s="1"/>
  <c r="AQ381" s="1"/>
  <c r="AQ382" s="1"/>
  <c r="AQ383" s="1"/>
  <c r="AQ384" s="1"/>
  <c r="AQ385" s="1"/>
  <c r="AQ386" s="1"/>
  <c r="AQ387" s="1"/>
  <c r="AQ388" s="1"/>
  <c r="AQ389" s="1"/>
  <c r="AQ390" s="1"/>
  <c r="AQ391" s="1"/>
  <c r="AQ392" s="1"/>
  <c r="AQ393" s="1"/>
  <c r="AQ394" s="1"/>
  <c r="AQ395" s="1"/>
  <c r="AQ396" s="1"/>
  <c r="AQ397" s="1"/>
  <c r="AQ398" s="1"/>
  <c r="AQ399" s="1"/>
  <c r="AQ400" s="1"/>
  <c r="AQ401" s="1"/>
  <c r="AQ402" s="1"/>
  <c r="AQ403" s="1"/>
  <c r="AQ404" s="1"/>
  <c r="AQ405" s="1"/>
  <c r="AQ406" s="1"/>
  <c r="AQ407" s="1"/>
  <c r="AQ408" s="1"/>
  <c r="AQ409" s="1"/>
  <c r="AQ410" s="1"/>
  <c r="AQ411" s="1"/>
  <c r="AQ412" s="1"/>
  <c r="AQ413" s="1"/>
  <c r="AQ414" s="1"/>
  <c r="AQ415" s="1"/>
  <c r="AQ416" s="1"/>
  <c r="AQ417" s="1"/>
  <c r="AQ418" s="1"/>
  <c r="AQ419" s="1"/>
  <c r="AQ420" s="1"/>
  <c r="AQ421" s="1"/>
  <c r="AQ422" s="1"/>
  <c r="AQ423" s="1"/>
  <c r="AQ424" s="1"/>
  <c r="AQ425" s="1"/>
  <c r="AQ426" s="1"/>
  <c r="AQ427" s="1"/>
  <c r="AQ428" s="1"/>
  <c r="AQ429" s="1"/>
  <c r="AQ430" s="1"/>
  <c r="AQ431" s="1"/>
  <c r="AQ432" s="1"/>
  <c r="AQ433" s="1"/>
  <c r="AQ434" s="1"/>
  <c r="AQ435" s="1"/>
  <c r="AQ436" s="1"/>
  <c r="AQ437" s="1"/>
  <c r="AQ438" s="1"/>
  <c r="AQ439" s="1"/>
  <c r="AQ440" s="1"/>
  <c r="AQ441" s="1"/>
  <c r="AQ442" s="1"/>
  <c r="AQ443" s="1"/>
  <c r="AQ444" s="1"/>
  <c r="AQ445" s="1"/>
  <c r="AQ446" s="1"/>
  <c r="AQ447" s="1"/>
  <c r="AQ448" s="1"/>
  <c r="AQ449" s="1"/>
  <c r="AQ450" s="1"/>
  <c r="AQ451" s="1"/>
  <c r="AQ452" s="1"/>
  <c r="AQ453" s="1"/>
  <c r="AQ454" s="1"/>
  <c r="AQ455" s="1"/>
  <c r="AQ456" s="1"/>
  <c r="AQ457" s="1"/>
  <c r="AQ458" s="1"/>
  <c r="AQ459" s="1"/>
  <c r="AQ460" s="1"/>
  <c r="AQ461" s="1"/>
  <c r="AQ462" s="1"/>
  <c r="AQ463" s="1"/>
  <c r="AQ464" s="1"/>
  <c r="AQ465" s="1"/>
  <c r="AQ466" s="1"/>
  <c r="AQ467" s="1"/>
  <c r="AQ468" s="1"/>
  <c r="AQ469" s="1"/>
  <c r="AQ470" s="1"/>
  <c r="AQ471" s="1"/>
  <c r="AQ472" s="1"/>
  <c r="AQ473" s="1"/>
  <c r="AQ474" s="1"/>
  <c r="AQ475" s="1"/>
  <c r="AQ476" s="1"/>
  <c r="AQ477" s="1"/>
  <c r="AQ478" s="1"/>
  <c r="AQ479" s="1"/>
  <c r="AQ480" s="1"/>
  <c r="AQ481" s="1"/>
  <c r="AQ482" s="1"/>
  <c r="AQ483" s="1"/>
  <c r="AQ484" s="1"/>
  <c r="AQ485" s="1"/>
  <c r="AQ486" s="1"/>
  <c r="AQ487" s="1"/>
  <c r="AQ488" s="1"/>
  <c r="AQ489" s="1"/>
  <c r="AQ490" s="1"/>
  <c r="AQ491" s="1"/>
  <c r="AQ492" s="1"/>
  <c r="AQ493" s="1"/>
  <c r="AQ494" s="1"/>
  <c r="AQ495" s="1"/>
  <c r="AQ496" s="1"/>
  <c r="AQ497" s="1"/>
  <c r="AQ498" s="1"/>
  <c r="AQ499" s="1"/>
  <c r="AQ500" s="1"/>
  <c r="AQ501" s="1"/>
  <c r="AQ502" s="1"/>
  <c r="AQ503" s="1"/>
  <c r="AQ504" s="1"/>
  <c r="AQ505" s="1"/>
  <c r="AQ506" s="1"/>
  <c r="AQ507" s="1"/>
  <c r="AQ508" s="1"/>
  <c r="AQ509" s="1"/>
  <c r="AQ510" s="1"/>
  <c r="AQ511" s="1"/>
  <c r="AQ512" s="1"/>
  <c r="AQ513" s="1"/>
  <c r="AQ514" s="1"/>
  <c r="AQ515" s="1"/>
  <c r="AQ516" s="1"/>
  <c r="AQ517" s="1"/>
  <c r="AQ518" s="1"/>
  <c r="AQ519" s="1"/>
  <c r="AQ520" s="1"/>
  <c r="AQ521" s="1"/>
  <c r="AQ522" s="1"/>
  <c r="AQ523" s="1"/>
  <c r="AQ524" s="1"/>
  <c r="AQ525" s="1"/>
  <c r="AQ526" s="1"/>
  <c r="AQ527" s="1"/>
  <c r="AQ528" s="1"/>
  <c r="AQ529" s="1"/>
  <c r="AY3"/>
  <c r="AY4" s="1"/>
  <c r="AY5" s="1"/>
  <c r="AY6" s="1"/>
  <c r="AY7" s="1"/>
  <c r="AY8" s="1"/>
  <c r="AY9" s="1"/>
  <c r="AY10" s="1"/>
  <c r="AY11" s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58" s="1"/>
  <c r="AY59" s="1"/>
  <c r="AY60" s="1"/>
  <c r="AY61" s="1"/>
  <c r="AY62" s="1"/>
  <c r="AY63" s="1"/>
  <c r="AY64" s="1"/>
  <c r="AY65" s="1"/>
  <c r="AY66" s="1"/>
  <c r="AY67" s="1"/>
  <c r="AY68" s="1"/>
  <c r="AY69" s="1"/>
  <c r="AY70" s="1"/>
  <c r="AY71" s="1"/>
  <c r="AY72" s="1"/>
  <c r="AY73" s="1"/>
  <c r="AY74" s="1"/>
  <c r="AY75" s="1"/>
  <c r="AY76" s="1"/>
  <c r="AY77" s="1"/>
  <c r="AY78" s="1"/>
  <c r="AY79" s="1"/>
  <c r="AY80" s="1"/>
  <c r="AY81" s="1"/>
  <c r="AY82" s="1"/>
  <c r="AY83" s="1"/>
  <c r="AY84" s="1"/>
  <c r="AY85" s="1"/>
  <c r="AY86" s="1"/>
  <c r="AY87" s="1"/>
  <c r="AY88" s="1"/>
  <c r="AY89" s="1"/>
  <c r="AY90" s="1"/>
  <c r="AY91" s="1"/>
  <c r="AY92" s="1"/>
  <c r="AY93" s="1"/>
  <c r="AY94" s="1"/>
  <c r="AY95" s="1"/>
  <c r="AY96" s="1"/>
  <c r="AY97" s="1"/>
  <c r="AY98" s="1"/>
  <c r="AY99" s="1"/>
  <c r="AY100" s="1"/>
  <c r="AY101" s="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Y117" s="1"/>
  <c r="AY118" s="1"/>
  <c r="AY119" s="1"/>
  <c r="AY120" s="1"/>
  <c r="AY121" s="1"/>
  <c r="AY122" s="1"/>
  <c r="AY123" s="1"/>
  <c r="AY124" s="1"/>
  <c r="AY125" s="1"/>
  <c r="AY126" s="1"/>
  <c r="AY127" s="1"/>
  <c r="AY128" s="1"/>
  <c r="AY129" s="1"/>
  <c r="AY130" s="1"/>
  <c r="AY131" s="1"/>
  <c r="AY132" s="1"/>
  <c r="AY133" s="1"/>
  <c r="AY134" s="1"/>
  <c r="AY135" s="1"/>
  <c r="AY136" s="1"/>
  <c r="AY137" s="1"/>
  <c r="AY138" s="1"/>
  <c r="AY139" s="1"/>
  <c r="AY140" s="1"/>
  <c r="AY141" s="1"/>
  <c r="AY142" s="1"/>
  <c r="AY143" s="1"/>
  <c r="AY144" s="1"/>
  <c r="AY145" s="1"/>
  <c r="AY146" s="1"/>
  <c r="AY147" s="1"/>
  <c r="AY148" s="1"/>
  <c r="AY149" s="1"/>
  <c r="AY150" s="1"/>
  <c r="AY151" s="1"/>
  <c r="AY152" s="1"/>
  <c r="AY153" s="1"/>
  <c r="AY154" s="1"/>
  <c r="AY155" s="1"/>
  <c r="AY156" s="1"/>
  <c r="AY157" s="1"/>
  <c r="AY158" s="1"/>
  <c r="AY159" s="1"/>
  <c r="AY160" s="1"/>
  <c r="AY161" s="1"/>
  <c r="AY162" s="1"/>
  <c r="AY163" s="1"/>
  <c r="AY164" s="1"/>
  <c r="AY165" s="1"/>
  <c r="AY166" s="1"/>
  <c r="AY167" s="1"/>
  <c r="AY168" s="1"/>
  <c r="AY169" s="1"/>
  <c r="AY170" s="1"/>
  <c r="AY171" s="1"/>
  <c r="AY172" s="1"/>
  <c r="AY173" s="1"/>
  <c r="AY174" s="1"/>
  <c r="AY175" s="1"/>
  <c r="AY176" s="1"/>
  <c r="AY177" s="1"/>
  <c r="AY178" s="1"/>
  <c r="AY179" s="1"/>
  <c r="AY180" s="1"/>
  <c r="AY181" s="1"/>
  <c r="AY182" s="1"/>
  <c r="AY183" s="1"/>
  <c r="AY184" s="1"/>
  <c r="AY185" s="1"/>
  <c r="AY186" s="1"/>
  <c r="AY187" s="1"/>
  <c r="AY188" s="1"/>
  <c r="AY189" s="1"/>
  <c r="AY190" s="1"/>
  <c r="AY191" s="1"/>
  <c r="AY192" s="1"/>
  <c r="AY193" s="1"/>
  <c r="AY194" s="1"/>
  <c r="AY195" s="1"/>
  <c r="AY196" s="1"/>
  <c r="AY197" s="1"/>
  <c r="AY198" s="1"/>
  <c r="AY199" s="1"/>
  <c r="AY200" s="1"/>
  <c r="AY201" s="1"/>
  <c r="AY202" s="1"/>
  <c r="AY203" s="1"/>
  <c r="AY204" s="1"/>
  <c r="AY205" s="1"/>
  <c r="AY206" s="1"/>
  <c r="AY207" s="1"/>
  <c r="AY208" s="1"/>
  <c r="AY209" s="1"/>
  <c r="AY210" s="1"/>
  <c r="AY211" s="1"/>
  <c r="AY212" s="1"/>
  <c r="AY213" s="1"/>
  <c r="AY214" s="1"/>
  <c r="AY215" s="1"/>
  <c r="AY216" s="1"/>
  <c r="AY217" s="1"/>
  <c r="AY218" s="1"/>
  <c r="AY219" s="1"/>
  <c r="AY220" s="1"/>
  <c r="AY221" s="1"/>
  <c r="AY222" s="1"/>
  <c r="AY223" s="1"/>
  <c r="AY224" s="1"/>
  <c r="AY225" s="1"/>
  <c r="AY226" s="1"/>
  <c r="AY227" s="1"/>
  <c r="AY228" s="1"/>
  <c r="AY229" s="1"/>
  <c r="AY230" s="1"/>
  <c r="AY231" s="1"/>
  <c r="AY232" s="1"/>
  <c r="AY233" s="1"/>
  <c r="AY234" s="1"/>
  <c r="AY235" s="1"/>
  <c r="AY236" s="1"/>
  <c r="AY237" s="1"/>
  <c r="AY238" s="1"/>
  <c r="AY239" s="1"/>
  <c r="AY240" s="1"/>
  <c r="AY241" s="1"/>
  <c r="AY242" s="1"/>
  <c r="AY243" s="1"/>
  <c r="AY244" s="1"/>
  <c r="AY245" s="1"/>
  <c r="AY246" s="1"/>
  <c r="AY247" s="1"/>
  <c r="AY248" s="1"/>
  <c r="AY249" s="1"/>
  <c r="AY250" s="1"/>
  <c r="AY251" s="1"/>
  <c r="AY252" s="1"/>
  <c r="AY253" s="1"/>
  <c r="AY254" s="1"/>
  <c r="AY255" s="1"/>
  <c r="AY256" s="1"/>
  <c r="AY257" s="1"/>
  <c r="AY258" s="1"/>
  <c r="AY259" s="1"/>
  <c r="AY260" s="1"/>
  <c r="AY261" s="1"/>
  <c r="AY262" s="1"/>
  <c r="AY263" s="1"/>
  <c r="AY264" s="1"/>
  <c r="AY265" s="1"/>
  <c r="AY266" s="1"/>
  <c r="AY267" s="1"/>
  <c r="AY268" s="1"/>
  <c r="AY269" s="1"/>
  <c r="AY270" s="1"/>
  <c r="AY271" s="1"/>
  <c r="AY272" s="1"/>
  <c r="AY273" s="1"/>
  <c r="AY274" s="1"/>
  <c r="AY275" s="1"/>
  <c r="AY276" s="1"/>
  <c r="AY277" s="1"/>
  <c r="AY278" s="1"/>
  <c r="AY279" s="1"/>
  <c r="AY280" s="1"/>
  <c r="AY281" s="1"/>
  <c r="AY282" s="1"/>
  <c r="AY283" s="1"/>
  <c r="AY284" s="1"/>
  <c r="AY285" s="1"/>
  <c r="AY286" s="1"/>
  <c r="AY287" s="1"/>
  <c r="AY288" s="1"/>
  <c r="AY289" s="1"/>
  <c r="AY290" s="1"/>
  <c r="AY291" s="1"/>
  <c r="AY292" s="1"/>
  <c r="AY293" s="1"/>
  <c r="AY294" s="1"/>
  <c r="AY295" s="1"/>
  <c r="AY296" s="1"/>
  <c r="AY297" s="1"/>
  <c r="AY298" s="1"/>
  <c r="AY299" s="1"/>
  <c r="AY300" s="1"/>
  <c r="AY301" s="1"/>
  <c r="AY302" s="1"/>
  <c r="AY303" s="1"/>
  <c r="AY304" s="1"/>
  <c r="AY305" s="1"/>
  <c r="AY306" s="1"/>
  <c r="AY307" s="1"/>
  <c r="AY308" s="1"/>
  <c r="AY309" s="1"/>
  <c r="AY310" s="1"/>
  <c r="AY311" s="1"/>
  <c r="AY312" s="1"/>
  <c r="AY313" s="1"/>
  <c r="AY314" s="1"/>
  <c r="AY315" s="1"/>
  <c r="AY316" s="1"/>
  <c r="AY317" s="1"/>
  <c r="AY318" s="1"/>
  <c r="AY319" s="1"/>
  <c r="AY320" s="1"/>
  <c r="AY321" s="1"/>
  <c r="AY322" s="1"/>
  <c r="AY323" s="1"/>
  <c r="AY324" s="1"/>
  <c r="AY325" s="1"/>
  <c r="AY326" s="1"/>
  <c r="AY327" s="1"/>
  <c r="AY328" s="1"/>
  <c r="AY329" s="1"/>
  <c r="AY330" s="1"/>
  <c r="AY331" s="1"/>
  <c r="AY332" s="1"/>
  <c r="AY333" s="1"/>
  <c r="AY334" s="1"/>
  <c r="AY335" s="1"/>
  <c r="AY336" s="1"/>
  <c r="AY337" s="1"/>
  <c r="AY338" s="1"/>
  <c r="AY339" s="1"/>
  <c r="AY340" s="1"/>
  <c r="AY341" s="1"/>
  <c r="AY342" s="1"/>
  <c r="AY343" s="1"/>
  <c r="AY344" s="1"/>
  <c r="AY345" s="1"/>
  <c r="AY346" s="1"/>
  <c r="AY347" s="1"/>
  <c r="AY348" s="1"/>
  <c r="AY349" s="1"/>
  <c r="AY350" s="1"/>
  <c r="AY351" s="1"/>
  <c r="AY352" s="1"/>
  <c r="AY353" s="1"/>
  <c r="AY354" s="1"/>
  <c r="AY355" s="1"/>
  <c r="AY356" s="1"/>
  <c r="AY357" s="1"/>
  <c r="AY358" s="1"/>
  <c r="AY359" s="1"/>
  <c r="AY360" s="1"/>
  <c r="AY361" s="1"/>
  <c r="AY362" s="1"/>
  <c r="AY363" s="1"/>
  <c r="AY364" s="1"/>
  <c r="AY365" s="1"/>
  <c r="AY366" s="1"/>
  <c r="AY367" s="1"/>
  <c r="AY368" s="1"/>
  <c r="AY369" s="1"/>
  <c r="AY370" s="1"/>
  <c r="AY371" s="1"/>
  <c r="AY372" s="1"/>
  <c r="AY373" s="1"/>
  <c r="AY374" s="1"/>
  <c r="AY375" s="1"/>
  <c r="AY376" s="1"/>
  <c r="AY377" s="1"/>
  <c r="AY378" s="1"/>
  <c r="AY379" s="1"/>
  <c r="AY380" s="1"/>
  <c r="AY381" s="1"/>
  <c r="AY382" s="1"/>
  <c r="AY383" s="1"/>
  <c r="AY384" s="1"/>
  <c r="AY385" s="1"/>
  <c r="AY386" s="1"/>
  <c r="AY387" s="1"/>
  <c r="AY388" s="1"/>
  <c r="AY389" s="1"/>
  <c r="AY390" s="1"/>
  <c r="AY391" s="1"/>
  <c r="AY392" s="1"/>
  <c r="AY393" s="1"/>
  <c r="AY394" s="1"/>
  <c r="AY395" s="1"/>
  <c r="AY396" s="1"/>
  <c r="AY397" s="1"/>
  <c r="AY398" s="1"/>
  <c r="AY399" s="1"/>
  <c r="AY400" s="1"/>
  <c r="AY401" s="1"/>
  <c r="AY402" s="1"/>
  <c r="AY403" s="1"/>
  <c r="AY404" s="1"/>
  <c r="AY405" s="1"/>
  <c r="AY406" s="1"/>
  <c r="AY407" s="1"/>
  <c r="AY408" s="1"/>
  <c r="AY409" s="1"/>
  <c r="AY410" s="1"/>
  <c r="AY411" s="1"/>
  <c r="AY412" s="1"/>
  <c r="AY413" s="1"/>
  <c r="AY414" s="1"/>
  <c r="AY415" s="1"/>
  <c r="AY416" s="1"/>
  <c r="AY417" s="1"/>
  <c r="AY418" s="1"/>
  <c r="AY419" s="1"/>
  <c r="AY420" s="1"/>
  <c r="AY421" s="1"/>
  <c r="AY422" s="1"/>
  <c r="AY423" s="1"/>
  <c r="AY424" s="1"/>
  <c r="AY425" s="1"/>
  <c r="AY426" s="1"/>
  <c r="AY427" s="1"/>
  <c r="AY428" s="1"/>
  <c r="AY429" s="1"/>
  <c r="AY430" s="1"/>
  <c r="AY431" s="1"/>
  <c r="AY432" s="1"/>
  <c r="AY433" s="1"/>
  <c r="AY434" s="1"/>
  <c r="AY435" s="1"/>
  <c r="AY436" s="1"/>
  <c r="AY437" s="1"/>
  <c r="AY438" s="1"/>
  <c r="AY439" s="1"/>
  <c r="AY440" s="1"/>
  <c r="AY441" s="1"/>
  <c r="AY442" s="1"/>
  <c r="AY443" s="1"/>
  <c r="AY444" s="1"/>
  <c r="AY445" s="1"/>
  <c r="AY446" s="1"/>
  <c r="AY447" s="1"/>
  <c r="AY448" s="1"/>
  <c r="AY449" s="1"/>
  <c r="AY450" s="1"/>
  <c r="AY451" s="1"/>
  <c r="AY452" s="1"/>
  <c r="AY453" s="1"/>
  <c r="AY454" s="1"/>
  <c r="AY455" s="1"/>
  <c r="AY456" s="1"/>
  <c r="AY457" s="1"/>
  <c r="AY458" s="1"/>
  <c r="AY459" s="1"/>
  <c r="AY460" s="1"/>
  <c r="AY461" s="1"/>
  <c r="AY462" s="1"/>
  <c r="AY463" s="1"/>
  <c r="AY464" s="1"/>
  <c r="AY465" s="1"/>
  <c r="AY466" s="1"/>
  <c r="AY467" s="1"/>
  <c r="AY468" s="1"/>
  <c r="AY469" s="1"/>
  <c r="AY470" s="1"/>
  <c r="AY471" s="1"/>
  <c r="AY472" s="1"/>
  <c r="AY473" s="1"/>
  <c r="AY474" s="1"/>
  <c r="AY475" s="1"/>
  <c r="AY476" s="1"/>
  <c r="AY477" s="1"/>
  <c r="AY478" s="1"/>
  <c r="AY479" s="1"/>
  <c r="AY480" s="1"/>
  <c r="AY481" s="1"/>
  <c r="AY482" s="1"/>
  <c r="AY483" s="1"/>
  <c r="AY484" s="1"/>
  <c r="AY485" s="1"/>
  <c r="AY486" s="1"/>
  <c r="AY487" s="1"/>
  <c r="AY488" s="1"/>
  <c r="AY489" s="1"/>
  <c r="AY490" s="1"/>
  <c r="AY491" s="1"/>
  <c r="AY492" s="1"/>
  <c r="AY493" s="1"/>
  <c r="AY494" s="1"/>
  <c r="AY495" s="1"/>
  <c r="AY496" s="1"/>
  <c r="AY497" s="1"/>
  <c r="AY498" s="1"/>
  <c r="AY499" s="1"/>
  <c r="AY500" s="1"/>
  <c r="AY501" s="1"/>
  <c r="AY502" s="1"/>
  <c r="AY503" s="1"/>
  <c r="AY504" s="1"/>
  <c r="AY505" s="1"/>
  <c r="AY506" s="1"/>
  <c r="AY507" s="1"/>
  <c r="AY508" s="1"/>
  <c r="AY509" s="1"/>
  <c r="AY510" s="1"/>
  <c r="AY511" s="1"/>
  <c r="AY512" s="1"/>
  <c r="AY513" s="1"/>
  <c r="AY514" s="1"/>
  <c r="AY515" s="1"/>
  <c r="AY516" s="1"/>
  <c r="AY517" s="1"/>
  <c r="AY518" s="1"/>
  <c r="AY519" s="1"/>
  <c r="AY520" s="1"/>
  <c r="AY521" s="1"/>
  <c r="AY522" s="1"/>
  <c r="AY523" s="1"/>
  <c r="AY524" s="1"/>
  <c r="AY525" s="1"/>
  <c r="AY526" s="1"/>
  <c r="AY527" s="1"/>
  <c r="AY528" s="1"/>
  <c r="AY529" s="1"/>
  <c r="AS4"/>
  <c r="AS5" s="1"/>
  <c r="AS6" s="1"/>
  <c r="AS7" s="1"/>
  <c r="AS8" s="1"/>
  <c r="AS9" s="1"/>
  <c r="AS10" s="1"/>
  <c r="AS11" s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S48" s="1"/>
  <c r="AS49" s="1"/>
  <c r="AS50" s="1"/>
  <c r="AS51" s="1"/>
  <c r="AS52" s="1"/>
  <c r="AS53" s="1"/>
  <c r="AS54" s="1"/>
  <c r="AS55" s="1"/>
  <c r="AS56" s="1"/>
  <c r="AS57" s="1"/>
  <c r="AS58" s="1"/>
  <c r="AS59" s="1"/>
  <c r="AS60" s="1"/>
  <c r="AS61" s="1"/>
  <c r="AS62" s="1"/>
  <c r="AS63" s="1"/>
  <c r="AS64" s="1"/>
  <c r="AS65" s="1"/>
  <c r="AS66" s="1"/>
  <c r="AS67" s="1"/>
  <c r="AS68" s="1"/>
  <c r="AS69" s="1"/>
  <c r="AS70" s="1"/>
  <c r="AS71" s="1"/>
  <c r="AS72" s="1"/>
  <c r="AS73" s="1"/>
  <c r="AS74" s="1"/>
  <c r="AS75" s="1"/>
  <c r="AS76" s="1"/>
  <c r="AS77" s="1"/>
  <c r="AS78" s="1"/>
  <c r="AS79" s="1"/>
  <c r="AS80" s="1"/>
  <c r="AS81" s="1"/>
  <c r="AS82" s="1"/>
  <c r="AS83" s="1"/>
  <c r="AS84" s="1"/>
  <c r="AS85" s="1"/>
  <c r="AS86" s="1"/>
  <c r="AS87" s="1"/>
  <c r="AS88" s="1"/>
  <c r="AS89" s="1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S117" s="1"/>
  <c r="AS118" s="1"/>
  <c r="AS119" s="1"/>
  <c r="AS120" s="1"/>
  <c r="AS121" s="1"/>
  <c r="AS122" s="1"/>
  <c r="AS123" s="1"/>
  <c r="AS124" s="1"/>
  <c r="AS125" s="1"/>
  <c r="AS126" s="1"/>
  <c r="AS127" s="1"/>
  <c r="AS128" s="1"/>
  <c r="AS129" s="1"/>
  <c r="AS130" s="1"/>
  <c r="AS131" s="1"/>
  <c r="AS132" s="1"/>
  <c r="AS133" s="1"/>
  <c r="AS134" s="1"/>
  <c r="AS135" s="1"/>
  <c r="AS136" s="1"/>
  <c r="AS137" s="1"/>
  <c r="AS138" s="1"/>
  <c r="AS139" s="1"/>
  <c r="AS140" s="1"/>
  <c r="AS141" s="1"/>
  <c r="AS142" s="1"/>
  <c r="AS143" s="1"/>
  <c r="AS144" s="1"/>
  <c r="AS145" s="1"/>
  <c r="AS146" s="1"/>
  <c r="AS147" s="1"/>
  <c r="AS148" s="1"/>
  <c r="AS149" s="1"/>
  <c r="AS150" s="1"/>
  <c r="AS151" s="1"/>
  <c r="AS152" s="1"/>
  <c r="AS153" s="1"/>
  <c r="AS154" s="1"/>
  <c r="AS155" s="1"/>
  <c r="AS156" s="1"/>
  <c r="AS157" s="1"/>
  <c r="AS158" s="1"/>
  <c r="AS159" s="1"/>
  <c r="AS160" s="1"/>
  <c r="AS161" s="1"/>
  <c r="AS162" s="1"/>
  <c r="AS163" s="1"/>
  <c r="AS164" s="1"/>
  <c r="AS165" s="1"/>
  <c r="AS166" s="1"/>
  <c r="AS167" s="1"/>
  <c r="AS168" s="1"/>
  <c r="AS169" s="1"/>
  <c r="AS170" s="1"/>
  <c r="AS171" s="1"/>
  <c r="AS172" s="1"/>
  <c r="AS173" s="1"/>
  <c r="AS174" s="1"/>
  <c r="AS175" s="1"/>
  <c r="AS176" s="1"/>
  <c r="AS177" s="1"/>
  <c r="AS178" s="1"/>
  <c r="AS179" s="1"/>
  <c r="AS180" s="1"/>
  <c r="AS181" s="1"/>
  <c r="AS182" s="1"/>
  <c r="AS183" s="1"/>
  <c r="AS184" s="1"/>
  <c r="AS185" s="1"/>
  <c r="AS186" s="1"/>
  <c r="AS187" s="1"/>
  <c r="AS188" s="1"/>
  <c r="AS189" s="1"/>
  <c r="AS190" s="1"/>
  <c r="AS191" s="1"/>
  <c r="AS192" s="1"/>
  <c r="AS193" s="1"/>
  <c r="AS194" s="1"/>
  <c r="AS195" s="1"/>
  <c r="AS196" s="1"/>
  <c r="AS197" s="1"/>
  <c r="AS198" s="1"/>
  <c r="AS199" s="1"/>
  <c r="AS200" s="1"/>
  <c r="AS201" s="1"/>
  <c r="AS202" s="1"/>
  <c r="AS203" s="1"/>
  <c r="AS204" s="1"/>
  <c r="AS205" s="1"/>
  <c r="AS206" s="1"/>
  <c r="AS207" s="1"/>
  <c r="AS208" s="1"/>
  <c r="AS209" s="1"/>
  <c r="AS210" s="1"/>
  <c r="AS211" s="1"/>
  <c r="AS212" s="1"/>
  <c r="AS213" s="1"/>
  <c r="AS214" s="1"/>
  <c r="AS215" s="1"/>
  <c r="AS216" s="1"/>
  <c r="AS217" s="1"/>
  <c r="AS218" s="1"/>
  <c r="AS219" s="1"/>
  <c r="AS220" s="1"/>
  <c r="AS221" s="1"/>
  <c r="AS222" s="1"/>
  <c r="AS223" s="1"/>
  <c r="AS224" s="1"/>
  <c r="AS225" s="1"/>
  <c r="AS226" s="1"/>
  <c r="AS227" s="1"/>
  <c r="AS228" s="1"/>
  <c r="AS229" s="1"/>
  <c r="AS230" s="1"/>
  <c r="AS231" s="1"/>
  <c r="AS232" s="1"/>
  <c r="AS233" s="1"/>
  <c r="AS234" s="1"/>
  <c r="AS235" s="1"/>
  <c r="AS236" s="1"/>
  <c r="AS237" s="1"/>
  <c r="AS238" s="1"/>
  <c r="AS239" s="1"/>
  <c r="AS240" s="1"/>
  <c r="AS241" s="1"/>
  <c r="AS242" s="1"/>
  <c r="AS243" s="1"/>
  <c r="AS244" s="1"/>
  <c r="AS245" s="1"/>
  <c r="AS246" s="1"/>
  <c r="AS247" s="1"/>
  <c r="AS248" s="1"/>
  <c r="AS249" s="1"/>
  <c r="AS250" s="1"/>
  <c r="AS251" s="1"/>
  <c r="AS252" s="1"/>
  <c r="AS253" s="1"/>
  <c r="AS254" s="1"/>
  <c r="AS255" s="1"/>
  <c r="AS256" s="1"/>
  <c r="AS257" s="1"/>
  <c r="AS258" s="1"/>
  <c r="AS259" s="1"/>
  <c r="AS260" s="1"/>
  <c r="AS261" s="1"/>
  <c r="AS262" s="1"/>
  <c r="AS263" s="1"/>
  <c r="AS264" s="1"/>
  <c r="AS265" s="1"/>
  <c r="AS266" s="1"/>
  <c r="AS267" s="1"/>
  <c r="AS268" s="1"/>
  <c r="AS269" s="1"/>
  <c r="AS270" s="1"/>
  <c r="AS271" s="1"/>
  <c r="AS272" s="1"/>
  <c r="AS273" s="1"/>
  <c r="AS274" s="1"/>
  <c r="AS275" s="1"/>
  <c r="AS276" s="1"/>
  <c r="AS277" s="1"/>
  <c r="AS278" s="1"/>
  <c r="AS279" s="1"/>
  <c r="AS280" s="1"/>
  <c r="AS281" s="1"/>
  <c r="AS282" s="1"/>
  <c r="AS283" s="1"/>
  <c r="AS284" s="1"/>
  <c r="AS285" s="1"/>
  <c r="AS286" s="1"/>
  <c r="AS287" s="1"/>
  <c r="AS288" s="1"/>
  <c r="AS289" s="1"/>
  <c r="AS290" s="1"/>
  <c r="AS291" s="1"/>
  <c r="AS292" s="1"/>
  <c r="AS293" s="1"/>
  <c r="AS294" s="1"/>
  <c r="AS295" s="1"/>
  <c r="AS296" s="1"/>
  <c r="AS297" s="1"/>
  <c r="AS298" s="1"/>
  <c r="AS299" s="1"/>
  <c r="AS300" s="1"/>
  <c r="AS301" s="1"/>
  <c r="AS302" s="1"/>
  <c r="AS303" s="1"/>
  <c r="AS304" s="1"/>
  <c r="AS305" s="1"/>
  <c r="AS306" s="1"/>
  <c r="AS307" s="1"/>
  <c r="AS308" s="1"/>
  <c r="AS309" s="1"/>
  <c r="AS310" s="1"/>
  <c r="AS311" s="1"/>
  <c r="AS312" s="1"/>
  <c r="AS313" s="1"/>
  <c r="AS314" s="1"/>
  <c r="AS315" s="1"/>
  <c r="AS316" s="1"/>
  <c r="AS317" s="1"/>
  <c r="AS318" s="1"/>
  <c r="AS319" s="1"/>
  <c r="AS320" s="1"/>
  <c r="AS321" s="1"/>
  <c r="AS322" s="1"/>
  <c r="AS323" s="1"/>
  <c r="AS324" s="1"/>
  <c r="AS325" s="1"/>
  <c r="AS326" s="1"/>
  <c r="AS327" s="1"/>
  <c r="AS328" s="1"/>
  <c r="AS329" s="1"/>
  <c r="AS330" s="1"/>
  <c r="AS331" s="1"/>
  <c r="AS332" s="1"/>
  <c r="AS333" s="1"/>
  <c r="AS334" s="1"/>
  <c r="AS335" s="1"/>
  <c r="AS336" s="1"/>
  <c r="AS337" s="1"/>
  <c r="AS338" s="1"/>
  <c r="AS339" s="1"/>
  <c r="AS340" s="1"/>
  <c r="AS341" s="1"/>
  <c r="AS342" s="1"/>
  <c r="AS343" s="1"/>
  <c r="AS344" s="1"/>
  <c r="AS345" s="1"/>
  <c r="AS346" s="1"/>
  <c r="AS347" s="1"/>
  <c r="AS348" s="1"/>
  <c r="AS349" s="1"/>
  <c r="AS350" s="1"/>
  <c r="AS351" s="1"/>
  <c r="AS352" s="1"/>
  <c r="AS353" s="1"/>
  <c r="AS354" s="1"/>
  <c r="AS355" s="1"/>
  <c r="AS356" s="1"/>
  <c r="AS357" s="1"/>
  <c r="AS358" s="1"/>
  <c r="AS359" s="1"/>
  <c r="AS360" s="1"/>
  <c r="AS361" s="1"/>
  <c r="AS362" s="1"/>
  <c r="AS363" s="1"/>
  <c r="AS364" s="1"/>
  <c r="AS365" s="1"/>
  <c r="AS366" s="1"/>
  <c r="AS367" s="1"/>
  <c r="AS368" s="1"/>
  <c r="AS369" s="1"/>
  <c r="AS370" s="1"/>
  <c r="AS371" s="1"/>
  <c r="AS372" s="1"/>
  <c r="AS373" s="1"/>
  <c r="AS374" s="1"/>
  <c r="AS375" s="1"/>
  <c r="AS376" s="1"/>
  <c r="AS377" s="1"/>
  <c r="AS378" s="1"/>
  <c r="AS379" s="1"/>
  <c r="AS380" s="1"/>
  <c r="AS381" s="1"/>
  <c r="AS382" s="1"/>
  <c r="AS383" s="1"/>
  <c r="AS384" s="1"/>
  <c r="AS385" s="1"/>
  <c r="AS386" s="1"/>
  <c r="AS387" s="1"/>
  <c r="AS388" s="1"/>
  <c r="AS389" s="1"/>
  <c r="AS390" s="1"/>
  <c r="AS391" s="1"/>
  <c r="AS392" s="1"/>
  <c r="AS393" s="1"/>
  <c r="AS394" s="1"/>
  <c r="AS395" s="1"/>
  <c r="AS396" s="1"/>
  <c r="AS397" s="1"/>
  <c r="AS398" s="1"/>
  <c r="AS399" s="1"/>
  <c r="AS400" s="1"/>
  <c r="AS401" s="1"/>
  <c r="AS402" s="1"/>
  <c r="AS403" s="1"/>
  <c r="AS404" s="1"/>
  <c r="AS405" s="1"/>
  <c r="AS406" s="1"/>
  <c r="AS407" s="1"/>
  <c r="AS408" s="1"/>
  <c r="AS409" s="1"/>
  <c r="AS410" s="1"/>
  <c r="AS411" s="1"/>
  <c r="AS412" s="1"/>
  <c r="AS413" s="1"/>
  <c r="AS414" s="1"/>
  <c r="AS415" s="1"/>
  <c r="AS416" s="1"/>
  <c r="AS417" s="1"/>
  <c r="AS418" s="1"/>
  <c r="AS419" s="1"/>
  <c r="AS420" s="1"/>
  <c r="AS421" s="1"/>
  <c r="AS422" s="1"/>
  <c r="AS423" s="1"/>
  <c r="AS424" s="1"/>
  <c r="AS425" s="1"/>
  <c r="AS426" s="1"/>
  <c r="AS427" s="1"/>
  <c r="AS428" s="1"/>
  <c r="AS429" s="1"/>
  <c r="AS430" s="1"/>
  <c r="AS431" s="1"/>
  <c r="AS432" s="1"/>
  <c r="AS433" s="1"/>
  <c r="AS434" s="1"/>
  <c r="AS435" s="1"/>
  <c r="AS436" s="1"/>
  <c r="AS437" s="1"/>
  <c r="AS438" s="1"/>
  <c r="AS439" s="1"/>
  <c r="AS440" s="1"/>
  <c r="AS441" s="1"/>
  <c r="AS442" s="1"/>
  <c r="AS443" s="1"/>
  <c r="AS444" s="1"/>
  <c r="AS445" s="1"/>
  <c r="AS446" s="1"/>
  <c r="AS447" s="1"/>
  <c r="AS448" s="1"/>
  <c r="AS449" s="1"/>
  <c r="AS450" s="1"/>
  <c r="AS451" s="1"/>
  <c r="AS452" s="1"/>
  <c r="AS453" s="1"/>
  <c r="AS454" s="1"/>
  <c r="AS455" s="1"/>
  <c r="AS456" s="1"/>
  <c r="AS457" s="1"/>
  <c r="AS458" s="1"/>
  <c r="AS459" s="1"/>
  <c r="AS460" s="1"/>
  <c r="AS461" s="1"/>
  <c r="AS462" s="1"/>
  <c r="AS463" s="1"/>
  <c r="AS464" s="1"/>
  <c r="AS465" s="1"/>
  <c r="AS466" s="1"/>
  <c r="AS467" s="1"/>
  <c r="AS468" s="1"/>
  <c r="AS469" s="1"/>
  <c r="AS470" s="1"/>
  <c r="AS471" s="1"/>
  <c r="AS472" s="1"/>
  <c r="AS473" s="1"/>
  <c r="AS474" s="1"/>
  <c r="AS475" s="1"/>
  <c r="AS476" s="1"/>
  <c r="AS477" s="1"/>
  <c r="AS478" s="1"/>
  <c r="AS479" s="1"/>
  <c r="AS480" s="1"/>
  <c r="AS481" s="1"/>
  <c r="AS482" s="1"/>
  <c r="AS483" s="1"/>
  <c r="AS484" s="1"/>
  <c r="AS485" s="1"/>
  <c r="AS486" s="1"/>
  <c r="AS487" s="1"/>
  <c r="AS488" s="1"/>
  <c r="AS489" s="1"/>
  <c r="AS490" s="1"/>
  <c r="AS491" s="1"/>
  <c r="AS492" s="1"/>
  <c r="AS493" s="1"/>
  <c r="AS494" s="1"/>
  <c r="AS495" s="1"/>
  <c r="AS496" s="1"/>
  <c r="AS497" s="1"/>
  <c r="AS498" s="1"/>
  <c r="AS499" s="1"/>
  <c r="AS500" s="1"/>
  <c r="AS501" s="1"/>
  <c r="AS502" s="1"/>
  <c r="AS503" s="1"/>
  <c r="AS504" s="1"/>
  <c r="AS505" s="1"/>
  <c r="AS506" s="1"/>
  <c r="AS507" s="1"/>
  <c r="AS508" s="1"/>
  <c r="AS509" s="1"/>
  <c r="AS510" s="1"/>
  <c r="AS511" s="1"/>
  <c r="AS512" s="1"/>
  <c r="AS513" s="1"/>
  <c r="AS514" s="1"/>
  <c r="AS515" s="1"/>
  <c r="AS516" s="1"/>
  <c r="AS517" s="1"/>
  <c r="AS518" s="1"/>
  <c r="AS519" s="1"/>
  <c r="AS520" s="1"/>
  <c r="AS521" s="1"/>
  <c r="AS522" s="1"/>
  <c r="AS523" s="1"/>
  <c r="AS524" s="1"/>
  <c r="AS525" s="1"/>
  <c r="AS526" s="1"/>
  <c r="AS527" s="1"/>
  <c r="AS528" s="1"/>
  <c r="AS529" s="1"/>
  <c r="AR3"/>
  <c r="AR4" s="1"/>
  <c r="AR5" s="1"/>
  <c r="AR6" s="1"/>
  <c r="AR7" s="1"/>
  <c r="AR8" s="1"/>
  <c r="AR9" s="1"/>
  <c r="AR10" s="1"/>
  <c r="AR11" s="1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R48" s="1"/>
  <c r="AR49" s="1"/>
  <c r="AR50" s="1"/>
  <c r="AR51" s="1"/>
  <c r="AR52" s="1"/>
  <c r="AR53" s="1"/>
  <c r="AR54" s="1"/>
  <c r="AR55" s="1"/>
  <c r="AR56" s="1"/>
  <c r="AR57" s="1"/>
  <c r="AR58" s="1"/>
  <c r="AR59" s="1"/>
  <c r="AR60" s="1"/>
  <c r="AR61" s="1"/>
  <c r="AR62" s="1"/>
  <c r="AR63" s="1"/>
  <c r="AR64" s="1"/>
  <c r="AR65" s="1"/>
  <c r="AR66" s="1"/>
  <c r="AR67" s="1"/>
  <c r="AR68" s="1"/>
  <c r="AR69" s="1"/>
  <c r="AR70" s="1"/>
  <c r="AR71" s="1"/>
  <c r="AR72" s="1"/>
  <c r="AR73" s="1"/>
  <c r="AR74" s="1"/>
  <c r="AR75" s="1"/>
  <c r="AR76" s="1"/>
  <c r="AR77" s="1"/>
  <c r="AR78" s="1"/>
  <c r="AR79" s="1"/>
  <c r="AR80" s="1"/>
  <c r="AR81" s="1"/>
  <c r="AR82" s="1"/>
  <c r="AR83" s="1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AR117" s="1"/>
  <c r="AR118" s="1"/>
  <c r="AR119" s="1"/>
  <c r="AR120" s="1"/>
  <c r="AR121" s="1"/>
  <c r="AR122" s="1"/>
  <c r="AR123" s="1"/>
  <c r="AR124" s="1"/>
  <c r="AR125" s="1"/>
  <c r="AR126" s="1"/>
  <c r="AR127" s="1"/>
  <c r="AR128" s="1"/>
  <c r="AR129" s="1"/>
  <c r="AR130" s="1"/>
  <c r="AR131" s="1"/>
  <c r="AR132" s="1"/>
  <c r="AR133" s="1"/>
  <c r="AR134" s="1"/>
  <c r="AR135" s="1"/>
  <c r="AR136" s="1"/>
  <c r="AR137" s="1"/>
  <c r="AR138" s="1"/>
  <c r="AR139" s="1"/>
  <c r="AR140" s="1"/>
  <c r="AR141" s="1"/>
  <c r="AR142" s="1"/>
  <c r="AR143" s="1"/>
  <c r="AR144" s="1"/>
  <c r="AR145" s="1"/>
  <c r="AR146" s="1"/>
  <c r="AR147" s="1"/>
  <c r="AR148" s="1"/>
  <c r="AR149" s="1"/>
  <c r="AR150" s="1"/>
  <c r="AR151" s="1"/>
  <c r="AR152" s="1"/>
  <c r="AR153" s="1"/>
  <c r="AR154" s="1"/>
  <c r="AR155" s="1"/>
  <c r="AR156" s="1"/>
  <c r="AR157" s="1"/>
  <c r="AR158" s="1"/>
  <c r="AR159" s="1"/>
  <c r="AR160" s="1"/>
  <c r="AR161" s="1"/>
  <c r="AR162" s="1"/>
  <c r="AR163" s="1"/>
  <c r="AR164" s="1"/>
  <c r="AR165" s="1"/>
  <c r="AR166" s="1"/>
  <c r="AR167" s="1"/>
  <c r="AR168" s="1"/>
  <c r="AR169" s="1"/>
  <c r="AR170" s="1"/>
  <c r="AR171" s="1"/>
  <c r="AR172" s="1"/>
  <c r="AR173" s="1"/>
  <c r="AR174" s="1"/>
  <c r="AR175" s="1"/>
  <c r="AR176" s="1"/>
  <c r="AR177" s="1"/>
  <c r="AR178" s="1"/>
  <c r="AR179" s="1"/>
  <c r="AR180" s="1"/>
  <c r="AR181" s="1"/>
  <c r="AR182" s="1"/>
  <c r="AR183" s="1"/>
  <c r="AR184" s="1"/>
  <c r="AR185" s="1"/>
  <c r="AR186" s="1"/>
  <c r="AR187" s="1"/>
  <c r="AR188" s="1"/>
  <c r="AR189" s="1"/>
  <c r="AR190" s="1"/>
  <c r="AR191" s="1"/>
  <c r="AR192" s="1"/>
  <c r="AR193" s="1"/>
  <c r="AR194" s="1"/>
  <c r="AR195" s="1"/>
  <c r="AR196" s="1"/>
  <c r="AR197" s="1"/>
  <c r="AR198" s="1"/>
  <c r="AR199" s="1"/>
  <c r="AR200" s="1"/>
  <c r="AR201" s="1"/>
  <c r="AR202" s="1"/>
  <c r="AR203" s="1"/>
  <c r="AR204" s="1"/>
  <c r="AR205" s="1"/>
  <c r="AR206" s="1"/>
  <c r="AR207" s="1"/>
  <c r="AR208" s="1"/>
  <c r="AR209" s="1"/>
  <c r="AR210" s="1"/>
  <c r="AR211" s="1"/>
  <c r="AR212" s="1"/>
  <c r="AR213" s="1"/>
  <c r="AR214" s="1"/>
  <c r="AR215" s="1"/>
  <c r="AR216" s="1"/>
  <c r="AR217" s="1"/>
  <c r="AR218" s="1"/>
  <c r="AR219" s="1"/>
  <c r="AR220" s="1"/>
  <c r="AR221" s="1"/>
  <c r="AR222" s="1"/>
  <c r="AR223" s="1"/>
  <c r="AR224" s="1"/>
  <c r="AR225" s="1"/>
  <c r="AR226" s="1"/>
  <c r="AR227" s="1"/>
  <c r="AR228" s="1"/>
  <c r="AR229" s="1"/>
  <c r="AR230" s="1"/>
  <c r="AR231" s="1"/>
  <c r="AR232" s="1"/>
  <c r="AR233" s="1"/>
  <c r="AR234" s="1"/>
  <c r="AR235" s="1"/>
  <c r="AR236" s="1"/>
  <c r="AR237" s="1"/>
  <c r="AR238" s="1"/>
  <c r="AR239" s="1"/>
  <c r="AR240" s="1"/>
  <c r="AR241" s="1"/>
  <c r="AR242" s="1"/>
  <c r="AR243" s="1"/>
  <c r="AR244" s="1"/>
  <c r="AR245" s="1"/>
  <c r="AR246" s="1"/>
  <c r="AR247" s="1"/>
  <c r="AR248" s="1"/>
  <c r="AR249" s="1"/>
  <c r="AR250" s="1"/>
  <c r="AR251" s="1"/>
  <c r="AR252" s="1"/>
  <c r="AR253" s="1"/>
  <c r="AR254" s="1"/>
  <c r="AR255" s="1"/>
  <c r="AR256" s="1"/>
  <c r="AR257" s="1"/>
  <c r="AR258" s="1"/>
  <c r="AR259" s="1"/>
  <c r="AR260" s="1"/>
  <c r="AR261" s="1"/>
  <c r="AR262" s="1"/>
  <c r="AR263" s="1"/>
  <c r="AR264" s="1"/>
  <c r="AR265" s="1"/>
  <c r="AR266" s="1"/>
  <c r="AR267" s="1"/>
  <c r="AR268" s="1"/>
  <c r="AR269" s="1"/>
  <c r="AR270" s="1"/>
  <c r="AR271" s="1"/>
  <c r="AR272" s="1"/>
  <c r="AR273" s="1"/>
  <c r="AR274" s="1"/>
  <c r="AR275" s="1"/>
  <c r="AR276" s="1"/>
  <c r="AR277" s="1"/>
  <c r="AR278" s="1"/>
  <c r="AR279" s="1"/>
  <c r="AR280" s="1"/>
  <c r="AR281" s="1"/>
  <c r="AR282" s="1"/>
  <c r="AR283" s="1"/>
  <c r="AR284" s="1"/>
  <c r="AR285" s="1"/>
  <c r="AR286" s="1"/>
  <c r="AR287" s="1"/>
  <c r="AR288" s="1"/>
  <c r="AR289" s="1"/>
  <c r="AR290" s="1"/>
  <c r="AR291" s="1"/>
  <c r="AR292" s="1"/>
  <c r="AR293" s="1"/>
  <c r="AR294" s="1"/>
  <c r="AR295" s="1"/>
  <c r="AR296" s="1"/>
  <c r="AR297" s="1"/>
  <c r="AR298" s="1"/>
  <c r="AR299" s="1"/>
  <c r="AR300" s="1"/>
  <c r="AR301" s="1"/>
  <c r="AR302" s="1"/>
  <c r="AR303" s="1"/>
  <c r="AR304" s="1"/>
  <c r="AR305" s="1"/>
  <c r="AR306" s="1"/>
  <c r="AR307" s="1"/>
  <c r="AR308" s="1"/>
  <c r="AR309" s="1"/>
  <c r="AR310" s="1"/>
  <c r="AR311" s="1"/>
  <c r="AR312" s="1"/>
  <c r="AR313" s="1"/>
  <c r="AR314" s="1"/>
  <c r="AR315" s="1"/>
  <c r="AR316" s="1"/>
  <c r="AR317" s="1"/>
  <c r="AR318" s="1"/>
  <c r="AR319" s="1"/>
  <c r="AR320" s="1"/>
  <c r="AR321" s="1"/>
  <c r="AR322" s="1"/>
  <c r="AR323" s="1"/>
  <c r="AR324" s="1"/>
  <c r="AR325" s="1"/>
  <c r="AR326" s="1"/>
  <c r="AR327" s="1"/>
  <c r="AR328" s="1"/>
  <c r="AR329" s="1"/>
  <c r="AR330" s="1"/>
  <c r="AR331" s="1"/>
  <c r="AR332" s="1"/>
  <c r="AR333" s="1"/>
  <c r="AR334" s="1"/>
  <c r="AR335" s="1"/>
  <c r="AR336" s="1"/>
  <c r="AR337" s="1"/>
  <c r="AR338" s="1"/>
  <c r="AR339" s="1"/>
  <c r="AR340" s="1"/>
  <c r="AR341" s="1"/>
  <c r="AR342" s="1"/>
  <c r="AR343" s="1"/>
  <c r="AR344" s="1"/>
  <c r="AR345" s="1"/>
  <c r="AR346" s="1"/>
  <c r="AR347" s="1"/>
  <c r="AR348" s="1"/>
  <c r="AR349" s="1"/>
  <c r="AR350" s="1"/>
  <c r="AR351" s="1"/>
  <c r="AR352" s="1"/>
  <c r="AR353" s="1"/>
  <c r="AR354" s="1"/>
  <c r="AR355" s="1"/>
  <c r="AR356" s="1"/>
  <c r="AR357" s="1"/>
  <c r="AR358" s="1"/>
  <c r="AR359" s="1"/>
  <c r="AR360" s="1"/>
  <c r="AR361" s="1"/>
  <c r="AR362" s="1"/>
  <c r="AR363" s="1"/>
  <c r="AR364" s="1"/>
  <c r="AR365" s="1"/>
  <c r="AR366" s="1"/>
  <c r="AR367" s="1"/>
  <c r="AR368" s="1"/>
  <c r="AR369" s="1"/>
  <c r="AR370" s="1"/>
  <c r="AR371" s="1"/>
  <c r="AR372" s="1"/>
  <c r="AR373" s="1"/>
  <c r="AR374" s="1"/>
  <c r="AR375" s="1"/>
  <c r="AR376" s="1"/>
  <c r="AR377" s="1"/>
  <c r="AR378" s="1"/>
  <c r="AR379" s="1"/>
  <c r="AR380" s="1"/>
  <c r="AR381" s="1"/>
  <c r="AR382" s="1"/>
  <c r="AR383" s="1"/>
  <c r="AR384" s="1"/>
  <c r="AR385" s="1"/>
  <c r="AR386" s="1"/>
  <c r="AR387" s="1"/>
  <c r="AR388" s="1"/>
  <c r="AR389" s="1"/>
  <c r="AR390" s="1"/>
  <c r="AR391" s="1"/>
  <c r="AR392" s="1"/>
  <c r="AR393" s="1"/>
  <c r="AR394" s="1"/>
  <c r="AR395" s="1"/>
  <c r="AR396" s="1"/>
  <c r="AR397" s="1"/>
  <c r="AR398" s="1"/>
  <c r="AR399" s="1"/>
  <c r="AR400" s="1"/>
  <c r="AR401" s="1"/>
  <c r="AR402" s="1"/>
  <c r="AR403" s="1"/>
  <c r="AR404" s="1"/>
  <c r="AR405" s="1"/>
  <c r="AR406" s="1"/>
  <c r="AR407" s="1"/>
  <c r="AR408" s="1"/>
  <c r="AR409" s="1"/>
  <c r="AR410" s="1"/>
  <c r="AR411" s="1"/>
  <c r="AR412" s="1"/>
  <c r="AR413" s="1"/>
  <c r="AR414" s="1"/>
  <c r="AR415" s="1"/>
  <c r="AR416" s="1"/>
  <c r="AR417" s="1"/>
  <c r="AR418" s="1"/>
  <c r="AR419" s="1"/>
  <c r="AR420" s="1"/>
  <c r="AR421" s="1"/>
  <c r="AR422" s="1"/>
  <c r="AR423" s="1"/>
  <c r="AR424" s="1"/>
  <c r="AR425" s="1"/>
  <c r="AR426" s="1"/>
  <c r="AR427" s="1"/>
  <c r="AR428" s="1"/>
  <c r="AR429" s="1"/>
  <c r="AR430" s="1"/>
  <c r="AR431" s="1"/>
  <c r="AR432" s="1"/>
  <c r="AR433" s="1"/>
  <c r="AR434" s="1"/>
  <c r="AR435" s="1"/>
  <c r="AR436" s="1"/>
  <c r="AR437" s="1"/>
  <c r="AR438" s="1"/>
  <c r="AR439" s="1"/>
  <c r="AR440" s="1"/>
  <c r="AR441" s="1"/>
  <c r="AR442" s="1"/>
  <c r="AR443" s="1"/>
  <c r="AR444" s="1"/>
  <c r="AR445" s="1"/>
  <c r="AR446" s="1"/>
  <c r="AR447" s="1"/>
  <c r="AR448" s="1"/>
  <c r="AR449" s="1"/>
  <c r="AR450" s="1"/>
  <c r="AR451" s="1"/>
  <c r="AR452" s="1"/>
  <c r="AR453" s="1"/>
  <c r="AR454" s="1"/>
  <c r="AR455" s="1"/>
  <c r="AR456" s="1"/>
  <c r="AR457" s="1"/>
  <c r="AR458" s="1"/>
  <c r="AR459" s="1"/>
  <c r="AR460" s="1"/>
  <c r="AR461" s="1"/>
  <c r="AR462" s="1"/>
  <c r="AR463" s="1"/>
  <c r="AR464" s="1"/>
  <c r="AR465" s="1"/>
  <c r="AR466" s="1"/>
  <c r="AR467" s="1"/>
  <c r="AR468" s="1"/>
  <c r="AR469" s="1"/>
  <c r="AR470" s="1"/>
  <c r="AR471" s="1"/>
  <c r="AR472" s="1"/>
  <c r="AR473" s="1"/>
  <c r="AR474" s="1"/>
  <c r="AR475" s="1"/>
  <c r="AR476" s="1"/>
  <c r="AR477" s="1"/>
  <c r="AR478" s="1"/>
  <c r="AR479" s="1"/>
  <c r="AR480" s="1"/>
  <c r="AR481" s="1"/>
  <c r="AR482" s="1"/>
  <c r="AR483" s="1"/>
  <c r="AR484" s="1"/>
  <c r="AR485" s="1"/>
  <c r="AR486" s="1"/>
  <c r="AR487" s="1"/>
  <c r="AR488" s="1"/>
  <c r="AR489" s="1"/>
  <c r="AR490" s="1"/>
  <c r="AR491" s="1"/>
  <c r="AR492" s="1"/>
  <c r="AR493" s="1"/>
  <c r="AR494" s="1"/>
  <c r="AR495" s="1"/>
  <c r="AR496" s="1"/>
  <c r="AR497" s="1"/>
  <c r="AR498" s="1"/>
  <c r="AR499" s="1"/>
  <c r="AR500" s="1"/>
  <c r="AR501" s="1"/>
  <c r="AR502" s="1"/>
  <c r="AR503" s="1"/>
  <c r="AR504" s="1"/>
  <c r="AR505" s="1"/>
  <c r="AR506" s="1"/>
  <c r="AR507" s="1"/>
  <c r="AR508" s="1"/>
  <c r="AR509" s="1"/>
  <c r="AR510" s="1"/>
  <c r="AR511" s="1"/>
  <c r="AR512" s="1"/>
  <c r="AR513" s="1"/>
  <c r="AR514" s="1"/>
  <c r="AR515" s="1"/>
  <c r="AR516" s="1"/>
  <c r="AR517" s="1"/>
  <c r="AR518" s="1"/>
  <c r="AR519" s="1"/>
  <c r="AR520" s="1"/>
  <c r="AR521" s="1"/>
  <c r="AR522" s="1"/>
  <c r="AR523" s="1"/>
  <c r="AR524" s="1"/>
  <c r="AR525" s="1"/>
  <c r="AR526" s="1"/>
  <c r="AR527" s="1"/>
  <c r="AR528" s="1"/>
  <c r="AR529" s="1"/>
  <c r="AK4"/>
  <c r="AK5" s="1"/>
  <c r="AK6" s="1"/>
  <c r="AK7" s="1"/>
  <c r="AK8" s="1"/>
  <c r="AK9" s="1"/>
  <c r="AK10" s="1"/>
  <c r="AK11" s="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AK62" s="1"/>
  <c r="AK63" s="1"/>
  <c r="AK64" s="1"/>
  <c r="AK65" s="1"/>
  <c r="AK66" s="1"/>
  <c r="AK67" s="1"/>
  <c r="AK68" s="1"/>
  <c r="AK69" s="1"/>
  <c r="AK70" s="1"/>
  <c r="AK71" s="1"/>
  <c r="AK72" s="1"/>
  <c r="AK73" s="1"/>
  <c r="AK74" s="1"/>
  <c r="AK75" s="1"/>
  <c r="AK76" s="1"/>
  <c r="AK77" s="1"/>
  <c r="AK78" s="1"/>
  <c r="AK79" s="1"/>
  <c r="AK80" s="1"/>
  <c r="AK81" s="1"/>
  <c r="AK82" s="1"/>
  <c r="AK83" s="1"/>
  <c r="AK84" s="1"/>
  <c r="AK85" s="1"/>
  <c r="AK86" s="1"/>
  <c r="AK87" s="1"/>
  <c r="AK88" s="1"/>
  <c r="AK89" s="1"/>
  <c r="AK90" s="1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K117" s="1"/>
  <c r="AK118" s="1"/>
  <c r="AK119" s="1"/>
  <c r="AK120" s="1"/>
  <c r="AK121" s="1"/>
  <c r="AK122" s="1"/>
  <c r="AK123" s="1"/>
  <c r="AK124" s="1"/>
  <c r="AK125" s="1"/>
  <c r="AK126" s="1"/>
  <c r="AK127" s="1"/>
  <c r="AK128" s="1"/>
  <c r="AK129" s="1"/>
  <c r="AK130" s="1"/>
  <c r="AK131" s="1"/>
  <c r="AK132" s="1"/>
  <c r="AK133" s="1"/>
  <c r="AK134" s="1"/>
  <c r="AK135" s="1"/>
  <c r="AK136" s="1"/>
  <c r="AK137" s="1"/>
  <c r="AK138" s="1"/>
  <c r="AK139" s="1"/>
  <c r="AK140" s="1"/>
  <c r="AK141" s="1"/>
  <c r="AK142" s="1"/>
  <c r="AK143" s="1"/>
  <c r="AK144" s="1"/>
  <c r="AK145" s="1"/>
  <c r="AK146" s="1"/>
  <c r="AK147" s="1"/>
  <c r="AK148" s="1"/>
  <c r="AK149" s="1"/>
  <c r="AK150" s="1"/>
  <c r="AK151" s="1"/>
  <c r="AK152" s="1"/>
  <c r="AK153" s="1"/>
  <c r="AK154" s="1"/>
  <c r="AK155" s="1"/>
  <c r="AK156" s="1"/>
  <c r="AK157" s="1"/>
  <c r="AK158" s="1"/>
  <c r="AK159" s="1"/>
  <c r="AK160" s="1"/>
  <c r="AK161" s="1"/>
  <c r="AK162" s="1"/>
  <c r="AK163" s="1"/>
  <c r="AK164" s="1"/>
  <c r="AK165" s="1"/>
  <c r="AK166" s="1"/>
  <c r="AK167" s="1"/>
  <c r="AK168" s="1"/>
  <c r="AK169" s="1"/>
  <c r="AK170" s="1"/>
  <c r="AK171" s="1"/>
  <c r="AK172" s="1"/>
  <c r="AK173" s="1"/>
  <c r="AK174" s="1"/>
  <c r="AK175" s="1"/>
  <c r="AK176" s="1"/>
  <c r="AK177" s="1"/>
  <c r="AK178" s="1"/>
  <c r="AK179" s="1"/>
  <c r="AK180" s="1"/>
  <c r="AK181" s="1"/>
  <c r="AK182" s="1"/>
  <c r="AK183" s="1"/>
  <c r="AK184" s="1"/>
  <c r="AK185" s="1"/>
  <c r="AK186" s="1"/>
  <c r="AK187" s="1"/>
  <c r="AK188" s="1"/>
  <c r="AK189" s="1"/>
  <c r="AK190" s="1"/>
  <c r="AK191" s="1"/>
  <c r="AK192" s="1"/>
  <c r="AK193" s="1"/>
  <c r="AK194" s="1"/>
  <c r="AK195" s="1"/>
  <c r="AK196" s="1"/>
  <c r="AK197" s="1"/>
  <c r="AK198" s="1"/>
  <c r="AK199" s="1"/>
  <c r="AK200" s="1"/>
  <c r="AK201" s="1"/>
  <c r="AK202" s="1"/>
  <c r="AK203" s="1"/>
  <c r="AK204" s="1"/>
  <c r="AK205" s="1"/>
  <c r="AK206" s="1"/>
  <c r="AK207" s="1"/>
  <c r="AK208" s="1"/>
  <c r="AK209" s="1"/>
  <c r="AK210" s="1"/>
  <c r="AK211" s="1"/>
  <c r="AK212" s="1"/>
  <c r="AK213" s="1"/>
  <c r="AK214" s="1"/>
  <c r="AK215" s="1"/>
  <c r="AK216" s="1"/>
  <c r="AK217" s="1"/>
  <c r="AK218" s="1"/>
  <c r="AK219" s="1"/>
  <c r="AK220" s="1"/>
  <c r="AK221" s="1"/>
  <c r="AK222" s="1"/>
  <c r="AK223" s="1"/>
  <c r="AK224" s="1"/>
  <c r="AK225" s="1"/>
  <c r="AK226" s="1"/>
  <c r="AK227" s="1"/>
  <c r="AK228" s="1"/>
  <c r="AK229" s="1"/>
  <c r="AK230" s="1"/>
  <c r="AK231" s="1"/>
  <c r="AK232" s="1"/>
  <c r="AK233" s="1"/>
  <c r="AK234" s="1"/>
  <c r="AK235" s="1"/>
  <c r="AK236" s="1"/>
  <c r="AK237" s="1"/>
  <c r="AK238" s="1"/>
  <c r="AK239" s="1"/>
  <c r="AK240" s="1"/>
  <c r="AK241" s="1"/>
  <c r="AK242" s="1"/>
  <c r="AK243" s="1"/>
  <c r="AK244" s="1"/>
  <c r="AK245" s="1"/>
  <c r="AK246" s="1"/>
  <c r="AK247" s="1"/>
  <c r="AK248" s="1"/>
  <c r="AK249" s="1"/>
  <c r="AK250" s="1"/>
  <c r="AK251" s="1"/>
  <c r="AK252" s="1"/>
  <c r="AK253" s="1"/>
  <c r="AK254" s="1"/>
  <c r="AK255" s="1"/>
  <c r="AK256" s="1"/>
  <c r="AK257" s="1"/>
  <c r="AK258" s="1"/>
  <c r="AK259" s="1"/>
  <c r="AK260" s="1"/>
  <c r="AK261" s="1"/>
  <c r="AK262" s="1"/>
  <c r="AK263" s="1"/>
  <c r="AK264" s="1"/>
  <c r="AK265" s="1"/>
  <c r="AK266" s="1"/>
  <c r="AK267" s="1"/>
  <c r="AK268" s="1"/>
  <c r="AK269" s="1"/>
  <c r="AK270" s="1"/>
  <c r="AK271" s="1"/>
  <c r="AK272" s="1"/>
  <c r="AK273" s="1"/>
  <c r="AK274" s="1"/>
  <c r="AK275" s="1"/>
  <c r="AK276" s="1"/>
  <c r="AK277" s="1"/>
  <c r="AK278" s="1"/>
  <c r="AK279" s="1"/>
  <c r="AK280" s="1"/>
  <c r="AK281" s="1"/>
  <c r="AK282" s="1"/>
  <c r="AK283" s="1"/>
  <c r="AK284" s="1"/>
  <c r="AK285" s="1"/>
  <c r="AK286" s="1"/>
  <c r="AK287" s="1"/>
  <c r="AK288" s="1"/>
  <c r="AK289" s="1"/>
  <c r="AK290" s="1"/>
  <c r="AK291" s="1"/>
  <c r="AK292" s="1"/>
  <c r="AK293" s="1"/>
  <c r="AK294" s="1"/>
  <c r="AK295" s="1"/>
  <c r="AK296" s="1"/>
  <c r="AK297" s="1"/>
  <c r="AK298" s="1"/>
  <c r="AK299" s="1"/>
  <c r="AK300" s="1"/>
  <c r="AK301" s="1"/>
  <c r="AK302" s="1"/>
  <c r="AK303" s="1"/>
  <c r="AK304" s="1"/>
  <c r="AK305" s="1"/>
  <c r="AK306" s="1"/>
  <c r="AK307" s="1"/>
  <c r="AK308" s="1"/>
  <c r="AK309" s="1"/>
  <c r="AK310" s="1"/>
  <c r="AK311" s="1"/>
  <c r="AK312" s="1"/>
  <c r="AK313" s="1"/>
  <c r="AK314" s="1"/>
  <c r="AK315" s="1"/>
  <c r="AK316" s="1"/>
  <c r="AK317" s="1"/>
  <c r="AK318" s="1"/>
  <c r="AK319" s="1"/>
  <c r="AK320" s="1"/>
  <c r="AK321" s="1"/>
  <c r="AK322" s="1"/>
  <c r="AK323" s="1"/>
  <c r="AK324" s="1"/>
  <c r="AK325" s="1"/>
  <c r="AK326" s="1"/>
  <c r="AK327" s="1"/>
  <c r="AK328" s="1"/>
  <c r="AK329" s="1"/>
  <c r="AK330" s="1"/>
  <c r="AK331" s="1"/>
  <c r="AK332" s="1"/>
  <c r="AK333" s="1"/>
  <c r="AK334" s="1"/>
  <c r="AK335" s="1"/>
  <c r="AK336" s="1"/>
  <c r="AK337" s="1"/>
  <c r="AK338" s="1"/>
  <c r="AK339" s="1"/>
  <c r="AK340" s="1"/>
  <c r="AK341" s="1"/>
  <c r="AK342" s="1"/>
  <c r="AK343" s="1"/>
  <c r="AK344" s="1"/>
  <c r="AK345" s="1"/>
  <c r="AK346" s="1"/>
  <c r="AK347" s="1"/>
  <c r="AK348" s="1"/>
  <c r="AK349" s="1"/>
  <c r="AK350" s="1"/>
  <c r="AK351" s="1"/>
  <c r="AK352" s="1"/>
  <c r="AK353" s="1"/>
  <c r="AK354" s="1"/>
  <c r="AK355" s="1"/>
  <c r="AK356" s="1"/>
  <c r="AK357" s="1"/>
  <c r="AK358" s="1"/>
  <c r="AK359" s="1"/>
  <c r="AK360" s="1"/>
  <c r="AK361" s="1"/>
  <c r="AK362" s="1"/>
  <c r="AK363" s="1"/>
  <c r="AK364" s="1"/>
  <c r="AK365" s="1"/>
  <c r="AK366" s="1"/>
  <c r="AK367" s="1"/>
  <c r="AK368" s="1"/>
  <c r="AK369" s="1"/>
  <c r="AK370" s="1"/>
  <c r="AK371" s="1"/>
  <c r="AK372" s="1"/>
  <c r="AK373" s="1"/>
  <c r="AK374" s="1"/>
  <c r="AK375" s="1"/>
  <c r="AK376" s="1"/>
  <c r="AK377" s="1"/>
  <c r="AK378" s="1"/>
  <c r="AK379" s="1"/>
  <c r="AK380" s="1"/>
  <c r="AK381" s="1"/>
  <c r="AK382" s="1"/>
  <c r="AK383" s="1"/>
  <c r="AK384" s="1"/>
  <c r="AK385" s="1"/>
  <c r="AK386" s="1"/>
  <c r="AK387" s="1"/>
  <c r="AK388" s="1"/>
  <c r="AK389" s="1"/>
  <c r="AK390" s="1"/>
  <c r="AK391" s="1"/>
  <c r="AK392" s="1"/>
  <c r="AK393" s="1"/>
  <c r="AK394" s="1"/>
  <c r="AK395" s="1"/>
  <c r="AK396" s="1"/>
  <c r="AK397" s="1"/>
  <c r="AK398" s="1"/>
  <c r="AK399" s="1"/>
  <c r="AK400" s="1"/>
  <c r="AK401" s="1"/>
  <c r="AK402" s="1"/>
  <c r="AK403" s="1"/>
  <c r="AK404" s="1"/>
  <c r="AK405" s="1"/>
  <c r="AK406" s="1"/>
  <c r="AK407" s="1"/>
  <c r="AK408" s="1"/>
  <c r="AK409" s="1"/>
  <c r="AK410" s="1"/>
  <c r="AK411" s="1"/>
  <c r="AK412" s="1"/>
  <c r="AK413" s="1"/>
  <c r="AK414" s="1"/>
  <c r="AK415" s="1"/>
  <c r="AK416" s="1"/>
  <c r="AK417" s="1"/>
  <c r="AK418" s="1"/>
  <c r="AK419" s="1"/>
  <c r="AK420" s="1"/>
  <c r="AK421" s="1"/>
  <c r="AK422" s="1"/>
  <c r="AK423" s="1"/>
  <c r="AK424" s="1"/>
  <c r="AK425" s="1"/>
  <c r="AK426" s="1"/>
  <c r="AK427" s="1"/>
  <c r="AK428" s="1"/>
  <c r="AK429" s="1"/>
  <c r="AK430" s="1"/>
  <c r="AK431" s="1"/>
  <c r="AK432" s="1"/>
  <c r="AK433" s="1"/>
  <c r="AK434" s="1"/>
  <c r="AK435" s="1"/>
  <c r="AK436" s="1"/>
  <c r="AK437" s="1"/>
  <c r="AK438" s="1"/>
  <c r="AK439" s="1"/>
  <c r="AK440" s="1"/>
  <c r="AK441" s="1"/>
  <c r="AK442" s="1"/>
  <c r="AK443" s="1"/>
  <c r="AK444" s="1"/>
  <c r="AK445" s="1"/>
  <c r="AK446" s="1"/>
  <c r="AK447" s="1"/>
  <c r="AK448" s="1"/>
  <c r="AK449" s="1"/>
  <c r="AK450" s="1"/>
  <c r="AK451" s="1"/>
  <c r="AK452" s="1"/>
  <c r="AK453" s="1"/>
  <c r="AK454" s="1"/>
  <c r="AK455" s="1"/>
  <c r="AK456" s="1"/>
  <c r="AK457" s="1"/>
  <c r="AK458" s="1"/>
  <c r="AK459" s="1"/>
  <c r="AK460" s="1"/>
  <c r="AK461" s="1"/>
  <c r="AK462" s="1"/>
  <c r="AK463" s="1"/>
  <c r="AK464" s="1"/>
  <c r="AK465" s="1"/>
  <c r="AK466" s="1"/>
  <c r="AK467" s="1"/>
  <c r="AK468" s="1"/>
  <c r="AK469" s="1"/>
  <c r="AK470" s="1"/>
  <c r="AK471" s="1"/>
  <c r="AK472" s="1"/>
  <c r="AK473" s="1"/>
  <c r="AK474" s="1"/>
  <c r="AK475" s="1"/>
  <c r="AK476" s="1"/>
  <c r="AK477" s="1"/>
  <c r="AK478" s="1"/>
  <c r="AK479" s="1"/>
  <c r="AK480" s="1"/>
  <c r="AK481" s="1"/>
  <c r="AK482" s="1"/>
  <c r="AK483" s="1"/>
  <c r="AK484" s="1"/>
  <c r="AK485" s="1"/>
  <c r="AK486" s="1"/>
  <c r="AK487" s="1"/>
  <c r="AK488" s="1"/>
  <c r="AK489" s="1"/>
  <c r="AK490" s="1"/>
  <c r="AK491" s="1"/>
  <c r="AK492" s="1"/>
  <c r="AK493" s="1"/>
  <c r="AK494" s="1"/>
  <c r="AK495" s="1"/>
  <c r="AK496" s="1"/>
  <c r="AK497" s="1"/>
  <c r="AK498" s="1"/>
  <c r="AK499" s="1"/>
  <c r="AK500" s="1"/>
  <c r="AK501" s="1"/>
  <c r="AK502" s="1"/>
  <c r="AK503" s="1"/>
  <c r="AK504" s="1"/>
  <c r="AK505" s="1"/>
  <c r="AK506" s="1"/>
  <c r="AK507" s="1"/>
  <c r="AK508" s="1"/>
  <c r="AK509" s="1"/>
  <c r="AK510" s="1"/>
  <c r="AK511" s="1"/>
  <c r="AK512" s="1"/>
  <c r="AK513" s="1"/>
  <c r="AK514" s="1"/>
  <c r="AK515" s="1"/>
  <c r="AK516" s="1"/>
  <c r="AK517" s="1"/>
  <c r="AK518" s="1"/>
  <c r="AK519" s="1"/>
  <c r="AK520" s="1"/>
  <c r="AK521" s="1"/>
  <c r="AK522" s="1"/>
  <c r="AK523" s="1"/>
  <c r="AK524" s="1"/>
  <c r="AK525" s="1"/>
  <c r="AK526" s="1"/>
  <c r="AK527" s="1"/>
  <c r="AK528" s="1"/>
  <c r="AK529" s="1"/>
  <c r="AM4"/>
  <c r="AM5" s="1"/>
  <c r="AM6" s="1"/>
  <c r="AM7" s="1"/>
  <c r="AM8" s="1"/>
  <c r="AM9" s="1"/>
  <c r="AM10" s="1"/>
  <c r="AM11" s="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AM62" s="1"/>
  <c r="AM63" s="1"/>
  <c r="AM64" s="1"/>
  <c r="AM65" s="1"/>
  <c r="AM66" s="1"/>
  <c r="AM67" s="1"/>
  <c r="AM68" s="1"/>
  <c r="AM69" s="1"/>
  <c r="AM70" s="1"/>
  <c r="AM71" s="1"/>
  <c r="AM72" s="1"/>
  <c r="AM73" s="1"/>
  <c r="AM74" s="1"/>
  <c r="AM75" s="1"/>
  <c r="AM76" s="1"/>
  <c r="AM77" s="1"/>
  <c r="AM78" s="1"/>
  <c r="AM79" s="1"/>
  <c r="AM80" s="1"/>
  <c r="AM81" s="1"/>
  <c r="AM82" s="1"/>
  <c r="AM83" s="1"/>
  <c r="AM84" s="1"/>
  <c r="AM85" s="1"/>
  <c r="AM86" s="1"/>
  <c r="AM87" s="1"/>
  <c r="AM88" s="1"/>
  <c r="AM89" s="1"/>
  <c r="AM90" s="1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M117" s="1"/>
  <c r="AM118" s="1"/>
  <c r="AM119" s="1"/>
  <c r="AM120" s="1"/>
  <c r="AM121" s="1"/>
  <c r="AM122" s="1"/>
  <c r="AM123" s="1"/>
  <c r="AM124" s="1"/>
  <c r="AM125" s="1"/>
  <c r="AM126" s="1"/>
  <c r="AM127" s="1"/>
  <c r="AM128" s="1"/>
  <c r="AM129" s="1"/>
  <c r="AM130" s="1"/>
  <c r="AM131" s="1"/>
  <c r="AM132" s="1"/>
  <c r="AM133" s="1"/>
  <c r="AM134" s="1"/>
  <c r="AM135" s="1"/>
  <c r="AM136" s="1"/>
  <c r="AM137" s="1"/>
  <c r="AM138" s="1"/>
  <c r="AM139" s="1"/>
  <c r="AM140" s="1"/>
  <c r="AM141" s="1"/>
  <c r="AM142" s="1"/>
  <c r="AM143" s="1"/>
  <c r="AM144" s="1"/>
  <c r="AM145" s="1"/>
  <c r="AM146" s="1"/>
  <c r="AM147" s="1"/>
  <c r="AM148" s="1"/>
  <c r="AM149" s="1"/>
  <c r="AM150" s="1"/>
  <c r="AM151" s="1"/>
  <c r="AM152" s="1"/>
  <c r="AM153" s="1"/>
  <c r="AM154" s="1"/>
  <c r="AM155" s="1"/>
  <c r="AM156" s="1"/>
  <c r="AM157" s="1"/>
  <c r="AM158" s="1"/>
  <c r="AM159" s="1"/>
  <c r="AM160" s="1"/>
  <c r="AM161" s="1"/>
  <c r="AM162" s="1"/>
  <c r="AM163" s="1"/>
  <c r="AM164" s="1"/>
  <c r="AM165" s="1"/>
  <c r="AM166" s="1"/>
  <c r="AM167" s="1"/>
  <c r="AM168" s="1"/>
  <c r="AM169" s="1"/>
  <c r="AM170" s="1"/>
  <c r="AM171" s="1"/>
  <c r="AM172" s="1"/>
  <c r="AM173" s="1"/>
  <c r="AM174" s="1"/>
  <c r="AM175" s="1"/>
  <c r="AM176" s="1"/>
  <c r="AM177" s="1"/>
  <c r="AM178" s="1"/>
  <c r="AM179" s="1"/>
  <c r="AM180" s="1"/>
  <c r="AM181" s="1"/>
  <c r="AM182" s="1"/>
  <c r="AM183" s="1"/>
  <c r="AM184" s="1"/>
  <c r="AM185" s="1"/>
  <c r="AM186" s="1"/>
  <c r="AM187" s="1"/>
  <c r="AM188" s="1"/>
  <c r="AM189" s="1"/>
  <c r="AM190" s="1"/>
  <c r="AM191" s="1"/>
  <c r="AM192" s="1"/>
  <c r="AM193" s="1"/>
  <c r="AM194" s="1"/>
  <c r="AM195" s="1"/>
  <c r="AM196" s="1"/>
  <c r="AM197" s="1"/>
  <c r="AM198" s="1"/>
  <c r="AM199" s="1"/>
  <c r="AM200" s="1"/>
  <c r="AM201" s="1"/>
  <c r="AM202" s="1"/>
  <c r="AM203" s="1"/>
  <c r="AM204" s="1"/>
  <c r="AM205" s="1"/>
  <c r="AM206" s="1"/>
  <c r="AM207" s="1"/>
  <c r="AM208" s="1"/>
  <c r="AM209" s="1"/>
  <c r="AM210" s="1"/>
  <c r="AM211" s="1"/>
  <c r="AM212" s="1"/>
  <c r="AM213" s="1"/>
  <c r="AM214" s="1"/>
  <c r="AM215" s="1"/>
  <c r="AM216" s="1"/>
  <c r="AM217" s="1"/>
  <c r="AM218" s="1"/>
  <c r="AM219" s="1"/>
  <c r="AM220" s="1"/>
  <c r="AM221" s="1"/>
  <c r="AM222" s="1"/>
  <c r="AM223" s="1"/>
  <c r="AM224" s="1"/>
  <c r="AM225" s="1"/>
  <c r="AM226" s="1"/>
  <c r="AM227" s="1"/>
  <c r="AM228" s="1"/>
  <c r="AM229" s="1"/>
  <c r="AM230" s="1"/>
  <c r="AM231" s="1"/>
  <c r="AM232" s="1"/>
  <c r="AM233" s="1"/>
  <c r="AM234" s="1"/>
  <c r="AM235" s="1"/>
  <c r="AM236" s="1"/>
  <c r="AM237" s="1"/>
  <c r="AM238" s="1"/>
  <c r="AM239" s="1"/>
  <c r="AM240" s="1"/>
  <c r="AM241" s="1"/>
  <c r="AM242" s="1"/>
  <c r="AM243" s="1"/>
  <c r="AM244" s="1"/>
  <c r="AM245" s="1"/>
  <c r="AM246" s="1"/>
  <c r="AM247" s="1"/>
  <c r="AM248" s="1"/>
  <c r="AM249" s="1"/>
  <c r="AM250" s="1"/>
  <c r="AM251" s="1"/>
  <c r="AM252" s="1"/>
  <c r="AM253" s="1"/>
  <c r="AM254" s="1"/>
  <c r="AM255" s="1"/>
  <c r="AM256" s="1"/>
  <c r="AM257" s="1"/>
  <c r="AM258" s="1"/>
  <c r="AM259" s="1"/>
  <c r="AM260" s="1"/>
  <c r="AM261" s="1"/>
  <c r="AM262" s="1"/>
  <c r="AM263" s="1"/>
  <c r="AM264" s="1"/>
  <c r="AM265" s="1"/>
  <c r="AM266" s="1"/>
  <c r="AM267" s="1"/>
  <c r="AM268" s="1"/>
  <c r="AM269" s="1"/>
  <c r="AM270" s="1"/>
  <c r="AM271" s="1"/>
  <c r="AM272" s="1"/>
  <c r="AM273" s="1"/>
  <c r="AM274" s="1"/>
  <c r="AM275" s="1"/>
  <c r="AM276" s="1"/>
  <c r="AM277" s="1"/>
  <c r="AM278" s="1"/>
  <c r="AM279" s="1"/>
  <c r="AM280" s="1"/>
  <c r="AM281" s="1"/>
  <c r="AM282" s="1"/>
  <c r="AM283" s="1"/>
  <c r="AM284" s="1"/>
  <c r="AM285" s="1"/>
  <c r="AM286" s="1"/>
  <c r="AM287" s="1"/>
  <c r="AM288" s="1"/>
  <c r="AM289" s="1"/>
  <c r="AM290" s="1"/>
  <c r="AM291" s="1"/>
  <c r="AM292" s="1"/>
  <c r="AM293" s="1"/>
  <c r="AM294" s="1"/>
  <c r="AM295" s="1"/>
  <c r="AM296" s="1"/>
  <c r="AM297" s="1"/>
  <c r="AM298" s="1"/>
  <c r="AM299" s="1"/>
  <c r="AM300" s="1"/>
  <c r="AM301" s="1"/>
  <c r="AM302" s="1"/>
  <c r="AM303" s="1"/>
  <c r="AM304" s="1"/>
  <c r="AM305" s="1"/>
  <c r="AM306" s="1"/>
  <c r="AM307" s="1"/>
  <c r="AM308" s="1"/>
  <c r="AM309" s="1"/>
  <c r="AM310" s="1"/>
  <c r="AM311" s="1"/>
  <c r="AM312" s="1"/>
  <c r="AM313" s="1"/>
  <c r="AM314" s="1"/>
  <c r="AM315" s="1"/>
  <c r="AM316" s="1"/>
  <c r="AM317" s="1"/>
  <c r="AM318" s="1"/>
  <c r="AM319" s="1"/>
  <c r="AM320" s="1"/>
  <c r="AM321" s="1"/>
  <c r="AM322" s="1"/>
  <c r="AM323" s="1"/>
  <c r="AM324" s="1"/>
  <c r="AM325" s="1"/>
  <c r="AM326" s="1"/>
  <c r="AM327" s="1"/>
  <c r="AM328" s="1"/>
  <c r="AM329" s="1"/>
  <c r="AM330" s="1"/>
  <c r="AM331" s="1"/>
  <c r="AM332" s="1"/>
  <c r="AM333" s="1"/>
  <c r="AM334" s="1"/>
  <c r="AM335" s="1"/>
  <c r="AM336" s="1"/>
  <c r="AM337" s="1"/>
  <c r="AM338" s="1"/>
  <c r="AM339" s="1"/>
  <c r="AM340" s="1"/>
  <c r="AM341" s="1"/>
  <c r="AM342" s="1"/>
  <c r="AM343" s="1"/>
  <c r="AM344" s="1"/>
  <c r="AM345" s="1"/>
  <c r="AM346" s="1"/>
  <c r="AM347" s="1"/>
  <c r="AM348" s="1"/>
  <c r="AM349" s="1"/>
  <c r="AM350" s="1"/>
  <c r="AM351" s="1"/>
  <c r="AM352" s="1"/>
  <c r="AM353" s="1"/>
  <c r="AM354" s="1"/>
  <c r="AM355" s="1"/>
  <c r="AM356" s="1"/>
  <c r="AM357" s="1"/>
  <c r="AM358" s="1"/>
  <c r="AM359" s="1"/>
  <c r="AM360" s="1"/>
  <c r="AM361" s="1"/>
  <c r="AM362" s="1"/>
  <c r="AM363" s="1"/>
  <c r="AM364" s="1"/>
  <c r="AM365" s="1"/>
  <c r="AM366" s="1"/>
  <c r="AM367" s="1"/>
  <c r="AM368" s="1"/>
  <c r="AM369" s="1"/>
  <c r="AM370" s="1"/>
  <c r="AM371" s="1"/>
  <c r="AM372" s="1"/>
  <c r="AM373" s="1"/>
  <c r="AM374" s="1"/>
  <c r="AM375" s="1"/>
  <c r="AM376" s="1"/>
  <c r="AM377" s="1"/>
  <c r="AM378" s="1"/>
  <c r="AM379" s="1"/>
  <c r="AM380" s="1"/>
  <c r="AM381" s="1"/>
  <c r="AM382" s="1"/>
  <c r="AM383" s="1"/>
  <c r="AM384" s="1"/>
  <c r="AM385" s="1"/>
  <c r="AM386" s="1"/>
  <c r="AM387" s="1"/>
  <c r="AM388" s="1"/>
  <c r="AM389" s="1"/>
  <c r="AM390" s="1"/>
  <c r="AM391" s="1"/>
  <c r="AM392" s="1"/>
  <c r="AM393" s="1"/>
  <c r="AM394" s="1"/>
  <c r="AM395" s="1"/>
  <c r="AM396" s="1"/>
  <c r="AM397" s="1"/>
  <c r="AM398" s="1"/>
  <c r="AM399" s="1"/>
  <c r="AM400" s="1"/>
  <c r="AM401" s="1"/>
  <c r="AM402" s="1"/>
  <c r="AM403" s="1"/>
  <c r="AM404" s="1"/>
  <c r="AM405" s="1"/>
  <c r="AM406" s="1"/>
  <c r="AM407" s="1"/>
  <c r="AM408" s="1"/>
  <c r="AM409" s="1"/>
  <c r="AM410" s="1"/>
  <c r="AM411" s="1"/>
  <c r="AM412" s="1"/>
  <c r="AM413" s="1"/>
  <c r="AM414" s="1"/>
  <c r="AM415" s="1"/>
  <c r="AM416" s="1"/>
  <c r="AM417" s="1"/>
  <c r="AM418" s="1"/>
  <c r="AM419" s="1"/>
  <c r="AM420" s="1"/>
  <c r="AM421" s="1"/>
  <c r="AM422" s="1"/>
  <c r="AM423" s="1"/>
  <c r="AM424" s="1"/>
  <c r="AM425" s="1"/>
  <c r="AM426" s="1"/>
  <c r="AM427" s="1"/>
  <c r="AM428" s="1"/>
  <c r="AM429" s="1"/>
  <c r="AM430" s="1"/>
  <c r="AM431" s="1"/>
  <c r="AM432" s="1"/>
  <c r="AM433" s="1"/>
  <c r="AM434" s="1"/>
  <c r="AM435" s="1"/>
  <c r="AM436" s="1"/>
  <c r="AM437" s="1"/>
  <c r="AM438" s="1"/>
  <c r="AM439" s="1"/>
  <c r="AM440" s="1"/>
  <c r="AM441" s="1"/>
  <c r="AM442" s="1"/>
  <c r="AM443" s="1"/>
  <c r="AM444" s="1"/>
  <c r="AM445" s="1"/>
  <c r="AM446" s="1"/>
  <c r="AM447" s="1"/>
  <c r="AM448" s="1"/>
  <c r="AM449" s="1"/>
  <c r="AM450" s="1"/>
  <c r="AM451" s="1"/>
  <c r="AM452" s="1"/>
  <c r="AM453" s="1"/>
  <c r="AM454" s="1"/>
  <c r="AM455" s="1"/>
  <c r="AM456" s="1"/>
  <c r="AM457" s="1"/>
  <c r="AM458" s="1"/>
  <c r="AM459" s="1"/>
  <c r="AM460" s="1"/>
  <c r="AM461" s="1"/>
  <c r="AM462" s="1"/>
  <c r="AM463" s="1"/>
  <c r="AM464" s="1"/>
  <c r="AM465" s="1"/>
  <c r="AM466" s="1"/>
  <c r="AM467" s="1"/>
  <c r="AM468" s="1"/>
  <c r="AM469" s="1"/>
  <c r="AM470" s="1"/>
  <c r="AM471" s="1"/>
  <c r="AM472" s="1"/>
  <c r="AM473" s="1"/>
  <c r="AM474" s="1"/>
  <c r="AM475" s="1"/>
  <c r="AM476" s="1"/>
  <c r="AM477" s="1"/>
  <c r="AM478" s="1"/>
  <c r="AM479" s="1"/>
  <c r="AM480" s="1"/>
  <c r="AM481" s="1"/>
  <c r="AM482" s="1"/>
  <c r="AM483" s="1"/>
  <c r="AM484" s="1"/>
  <c r="AM485" s="1"/>
  <c r="AM486" s="1"/>
  <c r="AM487" s="1"/>
  <c r="AM488" s="1"/>
  <c r="AM489" s="1"/>
  <c r="AM490" s="1"/>
  <c r="AM491" s="1"/>
  <c r="AM492" s="1"/>
  <c r="AM493" s="1"/>
  <c r="AM494" s="1"/>
  <c r="AM495" s="1"/>
  <c r="AM496" s="1"/>
  <c r="AM497" s="1"/>
  <c r="AM498" s="1"/>
  <c r="AM499" s="1"/>
  <c r="AM500" s="1"/>
  <c r="AM501" s="1"/>
  <c r="AM502" s="1"/>
  <c r="AM503" s="1"/>
  <c r="AM504" s="1"/>
  <c r="AM505" s="1"/>
  <c r="AM506" s="1"/>
  <c r="AM507" s="1"/>
  <c r="AM508" s="1"/>
  <c r="AM509" s="1"/>
  <c r="AM510" s="1"/>
  <c r="AM511" s="1"/>
  <c r="AM512" s="1"/>
  <c r="AM513" s="1"/>
  <c r="AM514" s="1"/>
  <c r="AM515" s="1"/>
  <c r="AM516" s="1"/>
  <c r="AM517" s="1"/>
  <c r="AM518" s="1"/>
  <c r="AM519" s="1"/>
  <c r="AM520" s="1"/>
  <c r="AM521" s="1"/>
  <c r="AM522" s="1"/>
  <c r="AM523" s="1"/>
  <c r="AM524" s="1"/>
  <c r="AM525" s="1"/>
  <c r="AM526" s="1"/>
  <c r="AM527" s="1"/>
  <c r="AM528" s="1"/>
  <c r="AM529" s="1"/>
  <c r="AO3"/>
  <c r="AX3" i="7"/>
  <c r="AX4" s="1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L3"/>
  <c r="AL4" s="1"/>
  <c r="AL5" s="1"/>
  <c r="AL6" s="1"/>
  <c r="AL7" s="1"/>
  <c r="AL8" s="1"/>
  <c r="AL9" s="1"/>
  <c r="AL10" s="1"/>
  <c r="AL11" s="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P4"/>
  <c r="AU3"/>
  <c r="AS3"/>
  <c r="AS4" s="1"/>
  <c r="AS5" s="1"/>
  <c r="AS6" s="1"/>
  <c r="AS7" s="1"/>
  <c r="AS8" s="1"/>
  <c r="AS9" s="1"/>
  <c r="AS10" s="1"/>
  <c r="AS11" s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R3"/>
  <c r="AR4" s="1"/>
  <c r="AR5" s="1"/>
  <c r="AR6" s="1"/>
  <c r="AR7" s="1"/>
  <c r="AR8" s="1"/>
  <c r="AR9" s="1"/>
  <c r="AR10" s="1"/>
  <c r="AR11" s="1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M3"/>
  <c r="AM4" s="1"/>
  <c r="AM5" s="1"/>
  <c r="AM6" s="1"/>
  <c r="AM7" s="1"/>
  <c r="AM8" s="1"/>
  <c r="AM9" s="1"/>
  <c r="AM10" s="1"/>
  <c r="AM11" s="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O4"/>
  <c r="AT3"/>
  <c r="AQ4"/>
  <c r="AQ5" s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O4" i="6"/>
  <c r="AT3"/>
  <c r="AY3"/>
  <c r="AY4" s="1"/>
  <c r="AY5" s="1"/>
  <c r="AY6" s="1"/>
  <c r="AY7" s="1"/>
  <c r="AY8" s="1"/>
  <c r="AY9" s="1"/>
  <c r="AY10" s="1"/>
  <c r="AY11" s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58" s="1"/>
  <c r="AY59" s="1"/>
  <c r="AY60" s="1"/>
  <c r="AY61" s="1"/>
  <c r="AY62" s="1"/>
  <c r="AY63" s="1"/>
  <c r="AY64" s="1"/>
  <c r="AY65" s="1"/>
  <c r="AY66" s="1"/>
  <c r="AY67" s="1"/>
  <c r="AY68" s="1"/>
  <c r="AY69" s="1"/>
  <c r="AY70" s="1"/>
  <c r="AY71" s="1"/>
  <c r="AY72" s="1"/>
  <c r="AY73" s="1"/>
  <c r="AY74" s="1"/>
  <c r="AY75" s="1"/>
  <c r="AY76" s="1"/>
  <c r="AY77" s="1"/>
  <c r="AY78" s="1"/>
  <c r="AY79" s="1"/>
  <c r="AY80" s="1"/>
  <c r="AY81" s="1"/>
  <c r="AY82" s="1"/>
  <c r="AY83" s="1"/>
  <c r="AY84" s="1"/>
  <c r="AY85" s="1"/>
  <c r="AY86" s="1"/>
  <c r="AY87" s="1"/>
  <c r="AY88" s="1"/>
  <c r="AY89" s="1"/>
  <c r="AY90" s="1"/>
  <c r="AY91" s="1"/>
  <c r="AY92" s="1"/>
  <c r="AY93" s="1"/>
  <c r="AY94" s="1"/>
  <c r="AY95" s="1"/>
  <c r="AY96" s="1"/>
  <c r="AY97" s="1"/>
  <c r="AY98" s="1"/>
  <c r="AY99" s="1"/>
  <c r="AY100" s="1"/>
  <c r="AY101" s="1"/>
  <c r="AY102" s="1"/>
  <c r="AY103" s="1"/>
  <c r="AY104" s="1"/>
  <c r="AY105" s="1"/>
  <c r="AY106" s="1"/>
  <c r="AY107" s="1"/>
  <c r="AY108" s="1"/>
  <c r="AY109" s="1"/>
  <c r="AY110" s="1"/>
  <c r="AY111" s="1"/>
  <c r="AY112" s="1"/>
  <c r="AY113" s="1"/>
  <c r="AY114" s="1"/>
  <c r="AY115" s="1"/>
  <c r="AY116" s="1"/>
  <c r="AY117" s="1"/>
  <c r="AY118" s="1"/>
  <c r="AY119" s="1"/>
  <c r="AY120" s="1"/>
  <c r="AY121" s="1"/>
  <c r="AY122" s="1"/>
  <c r="AY123" s="1"/>
  <c r="AY124" s="1"/>
  <c r="AY125" s="1"/>
  <c r="AY126" s="1"/>
  <c r="AY127" s="1"/>
  <c r="AY128" s="1"/>
  <c r="AY129" s="1"/>
  <c r="AY130" s="1"/>
  <c r="AY131" s="1"/>
  <c r="AY132" s="1"/>
  <c r="AY133" s="1"/>
  <c r="AY134" s="1"/>
  <c r="AY135" s="1"/>
  <c r="AY136" s="1"/>
  <c r="AY137" s="1"/>
  <c r="AY138" s="1"/>
  <c r="AY139" s="1"/>
  <c r="AY140" s="1"/>
  <c r="AY141" s="1"/>
  <c r="AY142" s="1"/>
  <c r="AY143" s="1"/>
  <c r="AY144" s="1"/>
  <c r="AY145" s="1"/>
  <c r="AY146" s="1"/>
  <c r="AY147" s="1"/>
  <c r="AY148" s="1"/>
  <c r="AY149" s="1"/>
  <c r="AY150" s="1"/>
  <c r="AY151" s="1"/>
  <c r="AY152" s="1"/>
  <c r="AY153" s="1"/>
  <c r="AY154" s="1"/>
  <c r="AY155" s="1"/>
  <c r="AY156" s="1"/>
  <c r="AY157" s="1"/>
  <c r="AY158" s="1"/>
  <c r="AY159" s="1"/>
  <c r="AY160" s="1"/>
  <c r="AY161" s="1"/>
  <c r="AY162" s="1"/>
  <c r="AY163" s="1"/>
  <c r="AY164" s="1"/>
  <c r="AY165" s="1"/>
  <c r="AY166" s="1"/>
  <c r="AY167" s="1"/>
  <c r="AY168" s="1"/>
  <c r="AY169" s="1"/>
  <c r="AY170" s="1"/>
  <c r="AY171" s="1"/>
  <c r="AY172" s="1"/>
  <c r="AY173" s="1"/>
  <c r="AY174" s="1"/>
  <c r="AY175" s="1"/>
  <c r="AY176" s="1"/>
  <c r="AY177" s="1"/>
  <c r="AY178" s="1"/>
  <c r="AY179" s="1"/>
  <c r="AY180" s="1"/>
  <c r="AY181" s="1"/>
  <c r="AY182" s="1"/>
  <c r="AY183" s="1"/>
  <c r="AY184" s="1"/>
  <c r="AY185" s="1"/>
  <c r="AY186" s="1"/>
  <c r="AY187" s="1"/>
  <c r="AY188" s="1"/>
  <c r="AY189" s="1"/>
  <c r="AY190" s="1"/>
  <c r="AY191" s="1"/>
  <c r="AY192" s="1"/>
  <c r="AY193" s="1"/>
  <c r="AY194" s="1"/>
  <c r="AY195" s="1"/>
  <c r="AY196" s="1"/>
  <c r="AY197" s="1"/>
  <c r="AY198" s="1"/>
  <c r="AY199" s="1"/>
  <c r="AY200" s="1"/>
  <c r="AY201" s="1"/>
  <c r="AY202" s="1"/>
  <c r="AY203" s="1"/>
  <c r="AY204" s="1"/>
  <c r="AY205" s="1"/>
  <c r="AY206" s="1"/>
  <c r="AY207" s="1"/>
  <c r="AY208" s="1"/>
  <c r="AY209" s="1"/>
  <c r="AY210" s="1"/>
  <c r="AY211" s="1"/>
  <c r="AY212" s="1"/>
  <c r="AY213" s="1"/>
  <c r="AY214" s="1"/>
  <c r="AY215" s="1"/>
  <c r="AY216" s="1"/>
  <c r="AY217" s="1"/>
  <c r="AY218" s="1"/>
  <c r="AY219" s="1"/>
  <c r="AY220" s="1"/>
  <c r="AY221" s="1"/>
  <c r="AY222" s="1"/>
  <c r="AY223" s="1"/>
  <c r="AY224" s="1"/>
  <c r="AY225" s="1"/>
  <c r="AY226" s="1"/>
  <c r="AY227" s="1"/>
  <c r="AY228" s="1"/>
  <c r="AY229" s="1"/>
  <c r="AY230" s="1"/>
  <c r="AY231" s="1"/>
  <c r="AY232" s="1"/>
  <c r="AY233" s="1"/>
  <c r="AY234" s="1"/>
  <c r="AY235" s="1"/>
  <c r="AY236" s="1"/>
  <c r="AY237" s="1"/>
  <c r="AY238" s="1"/>
  <c r="AY239" s="1"/>
  <c r="AY240" s="1"/>
  <c r="AY241" s="1"/>
  <c r="AY242" s="1"/>
  <c r="AY243" s="1"/>
  <c r="AY244" s="1"/>
  <c r="AY245" s="1"/>
  <c r="AY246" s="1"/>
  <c r="AY247" s="1"/>
  <c r="AY248" s="1"/>
  <c r="AY249" s="1"/>
  <c r="AY250" s="1"/>
  <c r="AY251" s="1"/>
  <c r="AY252" s="1"/>
  <c r="AY253" s="1"/>
  <c r="AY254" s="1"/>
  <c r="AY255" s="1"/>
  <c r="AY256" s="1"/>
  <c r="AY257" s="1"/>
  <c r="AY258" s="1"/>
  <c r="AY259" s="1"/>
  <c r="AY260" s="1"/>
  <c r="AY261" s="1"/>
  <c r="AY262" s="1"/>
  <c r="AY263" s="1"/>
  <c r="AY264" s="1"/>
  <c r="AY265" s="1"/>
  <c r="AY266" s="1"/>
  <c r="AY267" s="1"/>
  <c r="AY268" s="1"/>
  <c r="AY269" s="1"/>
  <c r="AY270" s="1"/>
  <c r="AY271" s="1"/>
  <c r="AY272" s="1"/>
  <c r="AY273" s="1"/>
  <c r="AY274" s="1"/>
  <c r="AY275" s="1"/>
  <c r="AY276" s="1"/>
  <c r="AY277" s="1"/>
  <c r="AY278" s="1"/>
  <c r="AY279" s="1"/>
  <c r="AY280" s="1"/>
  <c r="AY281" s="1"/>
  <c r="AY282" s="1"/>
  <c r="AY283" s="1"/>
  <c r="AY284" s="1"/>
  <c r="AY285" s="1"/>
  <c r="AY286" s="1"/>
  <c r="AY287" s="1"/>
  <c r="AY288" s="1"/>
  <c r="AY289" s="1"/>
  <c r="AY290" s="1"/>
  <c r="AY291" s="1"/>
  <c r="AY292" s="1"/>
  <c r="AY293" s="1"/>
  <c r="AY294" s="1"/>
  <c r="AY295" s="1"/>
  <c r="AY296" s="1"/>
  <c r="AY297" s="1"/>
  <c r="AY298" s="1"/>
  <c r="AY299" s="1"/>
  <c r="AY300" s="1"/>
  <c r="AY301" s="1"/>
  <c r="AY302" s="1"/>
  <c r="AY303" s="1"/>
  <c r="AY304" s="1"/>
  <c r="AY305" s="1"/>
  <c r="AY306" s="1"/>
  <c r="AY307" s="1"/>
  <c r="AY308" s="1"/>
  <c r="AY309" s="1"/>
  <c r="AY310" s="1"/>
  <c r="AY311" s="1"/>
  <c r="AY312" s="1"/>
  <c r="AY313" s="1"/>
  <c r="AY314" s="1"/>
  <c r="AY315" s="1"/>
  <c r="AY316" s="1"/>
  <c r="AY317" s="1"/>
  <c r="AY318" s="1"/>
  <c r="AY319" s="1"/>
  <c r="AY320" s="1"/>
  <c r="AY321" s="1"/>
  <c r="AY322" s="1"/>
  <c r="AY323" s="1"/>
  <c r="AR3"/>
  <c r="AR4" s="1"/>
  <c r="AR5" s="1"/>
  <c r="AR6" s="1"/>
  <c r="AR7" s="1"/>
  <c r="AR8" s="1"/>
  <c r="AR9" s="1"/>
  <c r="AR10" s="1"/>
  <c r="AR11" s="1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R48" s="1"/>
  <c r="AR49" s="1"/>
  <c r="AR50" s="1"/>
  <c r="AR51" s="1"/>
  <c r="AR52" s="1"/>
  <c r="AR53" s="1"/>
  <c r="AR54" s="1"/>
  <c r="AR55" s="1"/>
  <c r="AR56" s="1"/>
  <c r="AR57" s="1"/>
  <c r="AR58" s="1"/>
  <c r="AR59" s="1"/>
  <c r="AR60" s="1"/>
  <c r="AR61" s="1"/>
  <c r="AR62" s="1"/>
  <c r="AR63" s="1"/>
  <c r="AR64" s="1"/>
  <c r="AR65" s="1"/>
  <c r="AR66" s="1"/>
  <c r="AR67" s="1"/>
  <c r="AR68" s="1"/>
  <c r="AR69" s="1"/>
  <c r="AR70" s="1"/>
  <c r="AR71" s="1"/>
  <c r="AR72" s="1"/>
  <c r="AR73" s="1"/>
  <c r="AR74" s="1"/>
  <c r="AR75" s="1"/>
  <c r="AR76" s="1"/>
  <c r="AR77" s="1"/>
  <c r="AR78" s="1"/>
  <c r="AR79" s="1"/>
  <c r="AR80" s="1"/>
  <c r="AR81" s="1"/>
  <c r="AR82" s="1"/>
  <c r="AR83" s="1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AR117" s="1"/>
  <c r="AR118" s="1"/>
  <c r="AR119" s="1"/>
  <c r="AR120" s="1"/>
  <c r="AR121" s="1"/>
  <c r="AR122" s="1"/>
  <c r="AR123" s="1"/>
  <c r="AR124" s="1"/>
  <c r="AR125" s="1"/>
  <c r="AR126" s="1"/>
  <c r="AR127" s="1"/>
  <c r="AR128" s="1"/>
  <c r="AR129" s="1"/>
  <c r="AR130" s="1"/>
  <c r="AR131" s="1"/>
  <c r="AR132" s="1"/>
  <c r="AR133" s="1"/>
  <c r="AR134" s="1"/>
  <c r="AR135" s="1"/>
  <c r="AR136" s="1"/>
  <c r="AR137" s="1"/>
  <c r="AR138" s="1"/>
  <c r="AR139" s="1"/>
  <c r="AR140" s="1"/>
  <c r="AR141" s="1"/>
  <c r="AR142" s="1"/>
  <c r="AR143" s="1"/>
  <c r="AR144" s="1"/>
  <c r="AR145" s="1"/>
  <c r="AR146" s="1"/>
  <c r="AR147" s="1"/>
  <c r="AR148" s="1"/>
  <c r="AR149" s="1"/>
  <c r="AR150" s="1"/>
  <c r="AR151" s="1"/>
  <c r="AR152" s="1"/>
  <c r="AR153" s="1"/>
  <c r="AR154" s="1"/>
  <c r="AR155" s="1"/>
  <c r="AR156" s="1"/>
  <c r="AR157" s="1"/>
  <c r="AR158" s="1"/>
  <c r="AR159" s="1"/>
  <c r="AR160" s="1"/>
  <c r="AR161" s="1"/>
  <c r="AR162" s="1"/>
  <c r="AR163" s="1"/>
  <c r="AR164" s="1"/>
  <c r="AR165" s="1"/>
  <c r="AR166" s="1"/>
  <c r="AR167" s="1"/>
  <c r="AR168" s="1"/>
  <c r="AR169" s="1"/>
  <c r="AR170" s="1"/>
  <c r="AR171" s="1"/>
  <c r="AR172" s="1"/>
  <c r="AR173" s="1"/>
  <c r="AR174" s="1"/>
  <c r="AR175" s="1"/>
  <c r="AR176" s="1"/>
  <c r="AR177" s="1"/>
  <c r="AR178" s="1"/>
  <c r="AR179" s="1"/>
  <c r="AR180" s="1"/>
  <c r="AR181" s="1"/>
  <c r="AR182" s="1"/>
  <c r="AR183" s="1"/>
  <c r="AR184" s="1"/>
  <c r="AR185" s="1"/>
  <c r="AR186" s="1"/>
  <c r="AR187" s="1"/>
  <c r="AR188" s="1"/>
  <c r="AR189" s="1"/>
  <c r="AR190" s="1"/>
  <c r="AR191" s="1"/>
  <c r="AR192" s="1"/>
  <c r="AR193" s="1"/>
  <c r="AR194" s="1"/>
  <c r="AR195" s="1"/>
  <c r="AR196" s="1"/>
  <c r="AR197" s="1"/>
  <c r="AR198" s="1"/>
  <c r="AR199" s="1"/>
  <c r="AR200" s="1"/>
  <c r="AR201" s="1"/>
  <c r="AR202" s="1"/>
  <c r="AR203" s="1"/>
  <c r="AR204" s="1"/>
  <c r="AR205" s="1"/>
  <c r="AR206" s="1"/>
  <c r="AR207" s="1"/>
  <c r="AR208" s="1"/>
  <c r="AR209" s="1"/>
  <c r="AR210" s="1"/>
  <c r="AR211" s="1"/>
  <c r="AR212" s="1"/>
  <c r="AR213" s="1"/>
  <c r="AR214" s="1"/>
  <c r="AR215" s="1"/>
  <c r="AR216" s="1"/>
  <c r="AR217" s="1"/>
  <c r="AR218" s="1"/>
  <c r="AR219" s="1"/>
  <c r="AR220" s="1"/>
  <c r="AR221" s="1"/>
  <c r="AR222" s="1"/>
  <c r="AR223" s="1"/>
  <c r="AR224" s="1"/>
  <c r="AR225" s="1"/>
  <c r="AR226" s="1"/>
  <c r="AR227" s="1"/>
  <c r="AR228" s="1"/>
  <c r="AR229" s="1"/>
  <c r="AR230" s="1"/>
  <c r="AR231" s="1"/>
  <c r="AR232" s="1"/>
  <c r="AR233" s="1"/>
  <c r="AR234" s="1"/>
  <c r="AR235" s="1"/>
  <c r="AR236" s="1"/>
  <c r="AR237" s="1"/>
  <c r="AR238" s="1"/>
  <c r="AR239" s="1"/>
  <c r="AR240" s="1"/>
  <c r="AR241" s="1"/>
  <c r="AR242" s="1"/>
  <c r="AR243" s="1"/>
  <c r="AR244" s="1"/>
  <c r="AR245" s="1"/>
  <c r="AR246" s="1"/>
  <c r="AR247" s="1"/>
  <c r="AR248" s="1"/>
  <c r="AR249" s="1"/>
  <c r="AR250" s="1"/>
  <c r="AR251" s="1"/>
  <c r="AR252" s="1"/>
  <c r="AR253" s="1"/>
  <c r="AR254" s="1"/>
  <c r="AR255" s="1"/>
  <c r="AR256" s="1"/>
  <c r="AR257" s="1"/>
  <c r="AR258" s="1"/>
  <c r="AR259" s="1"/>
  <c r="AR260" s="1"/>
  <c r="AR261" s="1"/>
  <c r="AR262" s="1"/>
  <c r="AR263" s="1"/>
  <c r="AR264" s="1"/>
  <c r="AR265" s="1"/>
  <c r="AR266" s="1"/>
  <c r="AR267" s="1"/>
  <c r="AR268" s="1"/>
  <c r="AR269" s="1"/>
  <c r="AR270" s="1"/>
  <c r="AR271" s="1"/>
  <c r="AR272" s="1"/>
  <c r="AR273" s="1"/>
  <c r="AR274" s="1"/>
  <c r="AR275" s="1"/>
  <c r="AR276" s="1"/>
  <c r="AR277" s="1"/>
  <c r="AR278" s="1"/>
  <c r="AR279" s="1"/>
  <c r="AR280" s="1"/>
  <c r="AR281" s="1"/>
  <c r="AR282" s="1"/>
  <c r="AR283" s="1"/>
  <c r="AR284" s="1"/>
  <c r="AR285" s="1"/>
  <c r="AR286" s="1"/>
  <c r="AR287" s="1"/>
  <c r="AR288" s="1"/>
  <c r="AR289" s="1"/>
  <c r="AR290" s="1"/>
  <c r="AR291" s="1"/>
  <c r="AR292" s="1"/>
  <c r="AR293" s="1"/>
  <c r="AR294" s="1"/>
  <c r="AR295" s="1"/>
  <c r="AR296" s="1"/>
  <c r="AR297" s="1"/>
  <c r="AR298" s="1"/>
  <c r="AR299" s="1"/>
  <c r="AR300" s="1"/>
  <c r="AR301" s="1"/>
  <c r="AR302" s="1"/>
  <c r="AR303" s="1"/>
  <c r="AR304" s="1"/>
  <c r="AR305" s="1"/>
  <c r="AR306" s="1"/>
  <c r="AR307" s="1"/>
  <c r="AR308" s="1"/>
  <c r="AR309" s="1"/>
  <c r="AR310" s="1"/>
  <c r="AR311" s="1"/>
  <c r="AR312" s="1"/>
  <c r="AR313" s="1"/>
  <c r="AR314" s="1"/>
  <c r="AR315" s="1"/>
  <c r="AR316" s="1"/>
  <c r="AR317" s="1"/>
  <c r="AR318" s="1"/>
  <c r="AR319" s="1"/>
  <c r="AR320" s="1"/>
  <c r="AR321" s="1"/>
  <c r="AR322" s="1"/>
  <c r="AR323" s="1"/>
  <c r="AM3"/>
  <c r="AM4" s="1"/>
  <c r="AM5" s="1"/>
  <c r="AM6" s="1"/>
  <c r="AM7" s="1"/>
  <c r="AM8" s="1"/>
  <c r="AM9" s="1"/>
  <c r="AM10" s="1"/>
  <c r="AM11" s="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AM62" s="1"/>
  <c r="AM63" s="1"/>
  <c r="AM64" s="1"/>
  <c r="AM65" s="1"/>
  <c r="AM66" s="1"/>
  <c r="AM67" s="1"/>
  <c r="AM68" s="1"/>
  <c r="AM69" s="1"/>
  <c r="AM70" s="1"/>
  <c r="AM71" s="1"/>
  <c r="AM72" s="1"/>
  <c r="AM73" s="1"/>
  <c r="AM74" s="1"/>
  <c r="AM75" s="1"/>
  <c r="AM76" s="1"/>
  <c r="AM77" s="1"/>
  <c r="AM78" s="1"/>
  <c r="AM79" s="1"/>
  <c r="AM80" s="1"/>
  <c r="AM81" s="1"/>
  <c r="AM82" s="1"/>
  <c r="AM83" s="1"/>
  <c r="AM84" s="1"/>
  <c r="AM85" s="1"/>
  <c r="AM86" s="1"/>
  <c r="AM87" s="1"/>
  <c r="AM88" s="1"/>
  <c r="AM89" s="1"/>
  <c r="AM90" s="1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M117" s="1"/>
  <c r="AM118" s="1"/>
  <c r="AM119" s="1"/>
  <c r="AM120" s="1"/>
  <c r="AM121" s="1"/>
  <c r="AM122" s="1"/>
  <c r="AM123" s="1"/>
  <c r="AM124" s="1"/>
  <c r="AM125" s="1"/>
  <c r="AM126" s="1"/>
  <c r="AM127" s="1"/>
  <c r="AM128" s="1"/>
  <c r="AM129" s="1"/>
  <c r="AM130" s="1"/>
  <c r="AM131" s="1"/>
  <c r="AM132" s="1"/>
  <c r="AM133" s="1"/>
  <c r="AM134" s="1"/>
  <c r="AM135" s="1"/>
  <c r="AM136" s="1"/>
  <c r="AM137" s="1"/>
  <c r="AM138" s="1"/>
  <c r="AM139" s="1"/>
  <c r="AM140" s="1"/>
  <c r="AM141" s="1"/>
  <c r="AM142" s="1"/>
  <c r="AM143" s="1"/>
  <c r="AM144" s="1"/>
  <c r="AM145" s="1"/>
  <c r="AM146" s="1"/>
  <c r="AM147" s="1"/>
  <c r="AM148" s="1"/>
  <c r="AM149" s="1"/>
  <c r="AM150" s="1"/>
  <c r="AM151" s="1"/>
  <c r="AM152" s="1"/>
  <c r="AM153" s="1"/>
  <c r="AM154" s="1"/>
  <c r="AM155" s="1"/>
  <c r="AM156" s="1"/>
  <c r="AM157" s="1"/>
  <c r="AM158" s="1"/>
  <c r="AM159" s="1"/>
  <c r="AM160" s="1"/>
  <c r="AM161" s="1"/>
  <c r="AM162" s="1"/>
  <c r="AM163" s="1"/>
  <c r="AM164" s="1"/>
  <c r="AM165" s="1"/>
  <c r="AM166" s="1"/>
  <c r="AM167" s="1"/>
  <c r="AM168" s="1"/>
  <c r="AM169" s="1"/>
  <c r="AM170" s="1"/>
  <c r="AM171" s="1"/>
  <c r="AM172" s="1"/>
  <c r="AM173" s="1"/>
  <c r="AM174" s="1"/>
  <c r="AM175" s="1"/>
  <c r="AM176" s="1"/>
  <c r="AM177" s="1"/>
  <c r="AM178" s="1"/>
  <c r="AM179" s="1"/>
  <c r="AM180" s="1"/>
  <c r="AM181" s="1"/>
  <c r="AM182" s="1"/>
  <c r="AM183" s="1"/>
  <c r="AM184" s="1"/>
  <c r="AM185" s="1"/>
  <c r="AM186" s="1"/>
  <c r="AM187" s="1"/>
  <c r="AM188" s="1"/>
  <c r="AM189" s="1"/>
  <c r="AM190" s="1"/>
  <c r="AM191" s="1"/>
  <c r="AM192" s="1"/>
  <c r="AM193" s="1"/>
  <c r="AM194" s="1"/>
  <c r="AM195" s="1"/>
  <c r="AM196" s="1"/>
  <c r="AM197" s="1"/>
  <c r="AM198" s="1"/>
  <c r="AM199" s="1"/>
  <c r="AM200" s="1"/>
  <c r="AM201" s="1"/>
  <c r="AM202" s="1"/>
  <c r="AM203" s="1"/>
  <c r="AM204" s="1"/>
  <c r="AM205" s="1"/>
  <c r="AM206" s="1"/>
  <c r="AM207" s="1"/>
  <c r="AM208" s="1"/>
  <c r="AM209" s="1"/>
  <c r="AM210" s="1"/>
  <c r="AM211" s="1"/>
  <c r="AM212" s="1"/>
  <c r="AM213" s="1"/>
  <c r="AM214" s="1"/>
  <c r="AM215" s="1"/>
  <c r="AM216" s="1"/>
  <c r="AM217" s="1"/>
  <c r="AM218" s="1"/>
  <c r="AM219" s="1"/>
  <c r="AM220" s="1"/>
  <c r="AM221" s="1"/>
  <c r="AM222" s="1"/>
  <c r="AM223" s="1"/>
  <c r="AM224" s="1"/>
  <c r="AM225" s="1"/>
  <c r="AM226" s="1"/>
  <c r="AM227" s="1"/>
  <c r="AM228" s="1"/>
  <c r="AM229" s="1"/>
  <c r="AM230" s="1"/>
  <c r="AM231" s="1"/>
  <c r="AM232" s="1"/>
  <c r="AM233" s="1"/>
  <c r="AM234" s="1"/>
  <c r="AM235" s="1"/>
  <c r="AM236" s="1"/>
  <c r="AM237" s="1"/>
  <c r="AM238" s="1"/>
  <c r="AM239" s="1"/>
  <c r="AM240" s="1"/>
  <c r="AM241" s="1"/>
  <c r="AM242" s="1"/>
  <c r="AM243" s="1"/>
  <c r="AM244" s="1"/>
  <c r="AM245" s="1"/>
  <c r="AM246" s="1"/>
  <c r="AM247" s="1"/>
  <c r="AM248" s="1"/>
  <c r="AM249" s="1"/>
  <c r="AM250" s="1"/>
  <c r="AM251" s="1"/>
  <c r="AM252" s="1"/>
  <c r="AM253" s="1"/>
  <c r="AM254" s="1"/>
  <c r="AM255" s="1"/>
  <c r="AM256" s="1"/>
  <c r="AM257" s="1"/>
  <c r="AM258" s="1"/>
  <c r="AM259" s="1"/>
  <c r="AM260" s="1"/>
  <c r="AM261" s="1"/>
  <c r="AM262" s="1"/>
  <c r="AM263" s="1"/>
  <c r="AM264" s="1"/>
  <c r="AM265" s="1"/>
  <c r="AM266" s="1"/>
  <c r="AM267" s="1"/>
  <c r="AM268" s="1"/>
  <c r="AM269" s="1"/>
  <c r="AM270" s="1"/>
  <c r="AM271" s="1"/>
  <c r="AM272" s="1"/>
  <c r="AM273" s="1"/>
  <c r="AM274" s="1"/>
  <c r="AM275" s="1"/>
  <c r="AM276" s="1"/>
  <c r="AM277" s="1"/>
  <c r="AM278" s="1"/>
  <c r="AM279" s="1"/>
  <c r="AM280" s="1"/>
  <c r="AM281" s="1"/>
  <c r="AM282" s="1"/>
  <c r="AM283" s="1"/>
  <c r="AM284" s="1"/>
  <c r="AM285" s="1"/>
  <c r="AM286" s="1"/>
  <c r="AM287" s="1"/>
  <c r="AM288" s="1"/>
  <c r="AM289" s="1"/>
  <c r="AM290" s="1"/>
  <c r="AM291" s="1"/>
  <c r="AM292" s="1"/>
  <c r="AM293" s="1"/>
  <c r="AM294" s="1"/>
  <c r="AM295" s="1"/>
  <c r="AM296" s="1"/>
  <c r="AM297" s="1"/>
  <c r="AM298" s="1"/>
  <c r="AM299" s="1"/>
  <c r="AM300" s="1"/>
  <c r="AM301" s="1"/>
  <c r="AM302" s="1"/>
  <c r="AM303" s="1"/>
  <c r="AM304" s="1"/>
  <c r="AM305" s="1"/>
  <c r="AM306" s="1"/>
  <c r="AM307" s="1"/>
  <c r="AM308" s="1"/>
  <c r="AM309" s="1"/>
  <c r="AM310" s="1"/>
  <c r="AM311" s="1"/>
  <c r="AM312" s="1"/>
  <c r="AM313" s="1"/>
  <c r="AM314" s="1"/>
  <c r="AM315" s="1"/>
  <c r="AM316" s="1"/>
  <c r="AM317" s="1"/>
  <c r="AM318" s="1"/>
  <c r="AM319" s="1"/>
  <c r="AM320" s="1"/>
  <c r="AM321" s="1"/>
  <c r="AM322" s="1"/>
  <c r="AM323" s="1"/>
  <c r="AQ3"/>
  <c r="AQ4" s="1"/>
  <c r="AQ5" s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Q128" s="1"/>
  <c r="AQ129" s="1"/>
  <c r="AQ130" s="1"/>
  <c r="AQ131" s="1"/>
  <c r="AQ132" s="1"/>
  <c r="AQ133" s="1"/>
  <c r="AQ134" s="1"/>
  <c r="AQ135" s="1"/>
  <c r="AQ136" s="1"/>
  <c r="AQ137" s="1"/>
  <c r="AQ138" s="1"/>
  <c r="AQ139" s="1"/>
  <c r="AQ140" s="1"/>
  <c r="AQ141" s="1"/>
  <c r="AQ142" s="1"/>
  <c r="AQ143" s="1"/>
  <c r="AQ144" s="1"/>
  <c r="AQ145" s="1"/>
  <c r="AQ146" s="1"/>
  <c r="AQ147" s="1"/>
  <c r="AQ148" s="1"/>
  <c r="AQ149" s="1"/>
  <c r="AQ150" s="1"/>
  <c r="AQ151" s="1"/>
  <c r="AQ152" s="1"/>
  <c r="AQ153" s="1"/>
  <c r="AQ154" s="1"/>
  <c r="AQ155" s="1"/>
  <c r="AQ156" s="1"/>
  <c r="AQ157" s="1"/>
  <c r="AQ158" s="1"/>
  <c r="AQ159" s="1"/>
  <c r="AQ160" s="1"/>
  <c r="AQ161" s="1"/>
  <c r="AQ162" s="1"/>
  <c r="AQ163" s="1"/>
  <c r="AQ164" s="1"/>
  <c r="AQ165" s="1"/>
  <c r="AQ166" s="1"/>
  <c r="AQ167" s="1"/>
  <c r="AQ168" s="1"/>
  <c r="AQ169" s="1"/>
  <c r="AQ170" s="1"/>
  <c r="AQ171" s="1"/>
  <c r="AQ172" s="1"/>
  <c r="AQ173" s="1"/>
  <c r="AQ174" s="1"/>
  <c r="AQ175" s="1"/>
  <c r="AQ176" s="1"/>
  <c r="AQ177" s="1"/>
  <c r="AQ178" s="1"/>
  <c r="AQ179" s="1"/>
  <c r="AQ180" s="1"/>
  <c r="AQ181" s="1"/>
  <c r="AQ182" s="1"/>
  <c r="AQ183" s="1"/>
  <c r="AQ184" s="1"/>
  <c r="AQ185" s="1"/>
  <c r="AQ186" s="1"/>
  <c r="AQ187" s="1"/>
  <c r="AQ188" s="1"/>
  <c r="AQ189" s="1"/>
  <c r="AQ190" s="1"/>
  <c r="AQ191" s="1"/>
  <c r="AQ192" s="1"/>
  <c r="AQ193" s="1"/>
  <c r="AQ194" s="1"/>
  <c r="AQ195" s="1"/>
  <c r="AQ196" s="1"/>
  <c r="AQ197" s="1"/>
  <c r="AQ198" s="1"/>
  <c r="AQ199" s="1"/>
  <c r="AQ200" s="1"/>
  <c r="AQ201" s="1"/>
  <c r="AQ202" s="1"/>
  <c r="AQ203" s="1"/>
  <c r="AQ204" s="1"/>
  <c r="AQ205" s="1"/>
  <c r="AQ206" s="1"/>
  <c r="AQ207" s="1"/>
  <c r="AQ208" s="1"/>
  <c r="AQ209" s="1"/>
  <c r="AQ210" s="1"/>
  <c r="AQ211" s="1"/>
  <c r="AQ212" s="1"/>
  <c r="AQ213" s="1"/>
  <c r="AQ214" s="1"/>
  <c r="AQ215" s="1"/>
  <c r="AQ216" s="1"/>
  <c r="AQ217" s="1"/>
  <c r="AQ218" s="1"/>
  <c r="AQ219" s="1"/>
  <c r="AQ220" s="1"/>
  <c r="AQ221" s="1"/>
  <c r="AQ222" s="1"/>
  <c r="AQ223" s="1"/>
  <c r="AQ224" s="1"/>
  <c r="AQ225" s="1"/>
  <c r="AQ226" s="1"/>
  <c r="AQ227" s="1"/>
  <c r="AQ228" s="1"/>
  <c r="AQ229" s="1"/>
  <c r="AQ230" s="1"/>
  <c r="AQ231" s="1"/>
  <c r="AQ232" s="1"/>
  <c r="AQ233" s="1"/>
  <c r="AQ234" s="1"/>
  <c r="AQ235" s="1"/>
  <c r="AQ236" s="1"/>
  <c r="AQ237" s="1"/>
  <c r="AQ238" s="1"/>
  <c r="AQ239" s="1"/>
  <c r="AQ240" s="1"/>
  <c r="AQ241" s="1"/>
  <c r="AQ242" s="1"/>
  <c r="AQ243" s="1"/>
  <c r="AQ244" s="1"/>
  <c r="AQ245" s="1"/>
  <c r="AQ246" s="1"/>
  <c r="AQ247" s="1"/>
  <c r="AQ248" s="1"/>
  <c r="AQ249" s="1"/>
  <c r="AQ250" s="1"/>
  <c r="AQ251" s="1"/>
  <c r="AQ252" s="1"/>
  <c r="AQ253" s="1"/>
  <c r="AQ254" s="1"/>
  <c r="AQ255" s="1"/>
  <c r="AQ256" s="1"/>
  <c r="AQ257" s="1"/>
  <c r="AQ258" s="1"/>
  <c r="AQ259" s="1"/>
  <c r="AQ260" s="1"/>
  <c r="AQ261" s="1"/>
  <c r="AQ262" s="1"/>
  <c r="AQ263" s="1"/>
  <c r="AQ264" s="1"/>
  <c r="AQ265" s="1"/>
  <c r="AQ266" s="1"/>
  <c r="AQ267" s="1"/>
  <c r="AQ268" s="1"/>
  <c r="AQ269" s="1"/>
  <c r="AQ270" s="1"/>
  <c r="AQ271" s="1"/>
  <c r="AQ272" s="1"/>
  <c r="AQ273" s="1"/>
  <c r="AQ274" s="1"/>
  <c r="AQ275" s="1"/>
  <c r="AQ276" s="1"/>
  <c r="AQ277" s="1"/>
  <c r="AQ278" s="1"/>
  <c r="AQ279" s="1"/>
  <c r="AQ280" s="1"/>
  <c r="AQ281" s="1"/>
  <c r="AQ282" s="1"/>
  <c r="AQ283" s="1"/>
  <c r="AQ284" s="1"/>
  <c r="AQ285" s="1"/>
  <c r="AQ286" s="1"/>
  <c r="AQ287" s="1"/>
  <c r="AQ288" s="1"/>
  <c r="AQ289" s="1"/>
  <c r="AQ290" s="1"/>
  <c r="AQ291" s="1"/>
  <c r="AQ292" s="1"/>
  <c r="AQ293" s="1"/>
  <c r="AQ294" s="1"/>
  <c r="AQ295" s="1"/>
  <c r="AQ296" s="1"/>
  <c r="AQ297" s="1"/>
  <c r="AQ298" s="1"/>
  <c r="AQ299" s="1"/>
  <c r="AQ300" s="1"/>
  <c r="AQ301" s="1"/>
  <c r="AQ302" s="1"/>
  <c r="AQ303" s="1"/>
  <c r="AQ304" s="1"/>
  <c r="AQ305" s="1"/>
  <c r="AQ306" s="1"/>
  <c r="AQ307" s="1"/>
  <c r="AQ308" s="1"/>
  <c r="AQ309" s="1"/>
  <c r="AQ310" s="1"/>
  <c r="AQ311" s="1"/>
  <c r="AQ312" s="1"/>
  <c r="AQ313" s="1"/>
  <c r="AQ314" s="1"/>
  <c r="AQ315" s="1"/>
  <c r="AQ316" s="1"/>
  <c r="AQ317" s="1"/>
  <c r="AQ318" s="1"/>
  <c r="AQ319" s="1"/>
  <c r="AQ320" s="1"/>
  <c r="AQ321" s="1"/>
  <c r="AQ322" s="1"/>
  <c r="AQ323" s="1"/>
  <c r="AS5"/>
  <c r="AS6" s="1"/>
  <c r="AS7" s="1"/>
  <c r="AS8" s="1"/>
  <c r="AS9" s="1"/>
  <c r="AS10" s="1"/>
  <c r="AS11" s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S48" s="1"/>
  <c r="AS49" s="1"/>
  <c r="AS50" s="1"/>
  <c r="AS51" s="1"/>
  <c r="AS52" s="1"/>
  <c r="AS53" s="1"/>
  <c r="AS54" s="1"/>
  <c r="AS55" s="1"/>
  <c r="AS56" s="1"/>
  <c r="AS57" s="1"/>
  <c r="AS58" s="1"/>
  <c r="AS59" s="1"/>
  <c r="AS60" s="1"/>
  <c r="AS61" s="1"/>
  <c r="AS62" s="1"/>
  <c r="AS63" s="1"/>
  <c r="AS64" s="1"/>
  <c r="AS65" s="1"/>
  <c r="AS66" s="1"/>
  <c r="AS67" s="1"/>
  <c r="AS68" s="1"/>
  <c r="AS69" s="1"/>
  <c r="AS70" s="1"/>
  <c r="AS71" s="1"/>
  <c r="AS72" s="1"/>
  <c r="AS73" s="1"/>
  <c r="AS74" s="1"/>
  <c r="AS75" s="1"/>
  <c r="AS76" s="1"/>
  <c r="AS77" s="1"/>
  <c r="AS78" s="1"/>
  <c r="AS79" s="1"/>
  <c r="AS80" s="1"/>
  <c r="AS81" s="1"/>
  <c r="AS82" s="1"/>
  <c r="AS83" s="1"/>
  <c r="AS84" s="1"/>
  <c r="AS85" s="1"/>
  <c r="AS86" s="1"/>
  <c r="AS87" s="1"/>
  <c r="AS88" s="1"/>
  <c r="AS89" s="1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S117" s="1"/>
  <c r="AS118" s="1"/>
  <c r="AS119" s="1"/>
  <c r="AS120" s="1"/>
  <c r="AS121" s="1"/>
  <c r="AS122" s="1"/>
  <c r="AS123" s="1"/>
  <c r="AS124" s="1"/>
  <c r="AS125" s="1"/>
  <c r="AS126" s="1"/>
  <c r="AS127" s="1"/>
  <c r="AS128" s="1"/>
  <c r="AS129" s="1"/>
  <c r="AS130" s="1"/>
  <c r="AS131" s="1"/>
  <c r="AS132" s="1"/>
  <c r="AS133" s="1"/>
  <c r="AS134" s="1"/>
  <c r="AS135" s="1"/>
  <c r="AS136" s="1"/>
  <c r="AS137" s="1"/>
  <c r="AS138" s="1"/>
  <c r="AS139" s="1"/>
  <c r="AS140" s="1"/>
  <c r="AS141" s="1"/>
  <c r="AS142" s="1"/>
  <c r="AS143" s="1"/>
  <c r="AS144" s="1"/>
  <c r="AS145" s="1"/>
  <c r="AS146" s="1"/>
  <c r="AS147" s="1"/>
  <c r="AS148" s="1"/>
  <c r="AS149" s="1"/>
  <c r="AS150" s="1"/>
  <c r="AS151" s="1"/>
  <c r="AS152" s="1"/>
  <c r="AS153" s="1"/>
  <c r="AS154" s="1"/>
  <c r="AS155" s="1"/>
  <c r="AS156" s="1"/>
  <c r="AS157" s="1"/>
  <c r="AS158" s="1"/>
  <c r="AS159" s="1"/>
  <c r="AS160" s="1"/>
  <c r="AS161" s="1"/>
  <c r="AS162" s="1"/>
  <c r="AS163" s="1"/>
  <c r="AS164" s="1"/>
  <c r="AS165" s="1"/>
  <c r="AS166" s="1"/>
  <c r="AS167" s="1"/>
  <c r="AS168" s="1"/>
  <c r="AS169" s="1"/>
  <c r="AS170" s="1"/>
  <c r="AS171" s="1"/>
  <c r="AS172" s="1"/>
  <c r="AS173" s="1"/>
  <c r="AS174" s="1"/>
  <c r="AS175" s="1"/>
  <c r="AS176" s="1"/>
  <c r="AS177" s="1"/>
  <c r="AS178" s="1"/>
  <c r="AS179" s="1"/>
  <c r="AS180" s="1"/>
  <c r="AS181" s="1"/>
  <c r="AS182" s="1"/>
  <c r="AS183" s="1"/>
  <c r="AS184" s="1"/>
  <c r="AS185" s="1"/>
  <c r="AS186" s="1"/>
  <c r="AS187" s="1"/>
  <c r="AS188" s="1"/>
  <c r="AS189" s="1"/>
  <c r="AS190" s="1"/>
  <c r="AS191" s="1"/>
  <c r="AS192" s="1"/>
  <c r="AS193" s="1"/>
  <c r="AS194" s="1"/>
  <c r="AS195" s="1"/>
  <c r="AS196" s="1"/>
  <c r="AS197" s="1"/>
  <c r="AS198" s="1"/>
  <c r="AS199" s="1"/>
  <c r="AS200" s="1"/>
  <c r="AS201" s="1"/>
  <c r="AS202" s="1"/>
  <c r="AS203" s="1"/>
  <c r="AS204" s="1"/>
  <c r="AS205" s="1"/>
  <c r="AS206" s="1"/>
  <c r="AS207" s="1"/>
  <c r="AS208" s="1"/>
  <c r="AS209" s="1"/>
  <c r="AS210" s="1"/>
  <c r="AS211" s="1"/>
  <c r="AS212" s="1"/>
  <c r="AS213" s="1"/>
  <c r="AS214" s="1"/>
  <c r="AS215" s="1"/>
  <c r="AS216" s="1"/>
  <c r="AS217" s="1"/>
  <c r="AS218" s="1"/>
  <c r="AS219" s="1"/>
  <c r="AS220" s="1"/>
  <c r="AS221" s="1"/>
  <c r="AS222" s="1"/>
  <c r="AS223" s="1"/>
  <c r="AS224" s="1"/>
  <c r="AS225" s="1"/>
  <c r="AS226" s="1"/>
  <c r="AS227" s="1"/>
  <c r="AS228" s="1"/>
  <c r="AS229" s="1"/>
  <c r="AS230" s="1"/>
  <c r="AS231" s="1"/>
  <c r="AS232" s="1"/>
  <c r="AS233" s="1"/>
  <c r="AS234" s="1"/>
  <c r="AS235" s="1"/>
  <c r="AS236" s="1"/>
  <c r="AS237" s="1"/>
  <c r="AS238" s="1"/>
  <c r="AS239" s="1"/>
  <c r="AS240" s="1"/>
  <c r="AS241" s="1"/>
  <c r="AS242" s="1"/>
  <c r="AS243" s="1"/>
  <c r="AS244" s="1"/>
  <c r="AS245" s="1"/>
  <c r="AS246" s="1"/>
  <c r="AS247" s="1"/>
  <c r="AS248" s="1"/>
  <c r="AS249" s="1"/>
  <c r="AS250" s="1"/>
  <c r="AS251" s="1"/>
  <c r="AS252" s="1"/>
  <c r="AS253" s="1"/>
  <c r="AS254" s="1"/>
  <c r="AS255" s="1"/>
  <c r="AS256" s="1"/>
  <c r="AS257" s="1"/>
  <c r="AS258" s="1"/>
  <c r="AS259" s="1"/>
  <c r="AS260" s="1"/>
  <c r="AS261" s="1"/>
  <c r="AS262" s="1"/>
  <c r="AS263" s="1"/>
  <c r="AS264" s="1"/>
  <c r="AS265" s="1"/>
  <c r="AS266" s="1"/>
  <c r="AS267" s="1"/>
  <c r="AS268" s="1"/>
  <c r="AS269" s="1"/>
  <c r="AS270" s="1"/>
  <c r="AS271" s="1"/>
  <c r="AS272" s="1"/>
  <c r="AS273" s="1"/>
  <c r="AS274" s="1"/>
  <c r="AS275" s="1"/>
  <c r="AS276" s="1"/>
  <c r="AS277" s="1"/>
  <c r="AS278" s="1"/>
  <c r="AS279" s="1"/>
  <c r="AS280" s="1"/>
  <c r="AS281" s="1"/>
  <c r="AS282" s="1"/>
  <c r="AS283" s="1"/>
  <c r="AS284" s="1"/>
  <c r="AS285" s="1"/>
  <c r="AS286" s="1"/>
  <c r="AS287" s="1"/>
  <c r="AS288" s="1"/>
  <c r="AS289" s="1"/>
  <c r="AS290" s="1"/>
  <c r="AS291" s="1"/>
  <c r="AS292" s="1"/>
  <c r="AS293" s="1"/>
  <c r="AS294" s="1"/>
  <c r="AS295" s="1"/>
  <c r="AS296" s="1"/>
  <c r="AS297" s="1"/>
  <c r="AS298" s="1"/>
  <c r="AS299" s="1"/>
  <c r="AS300" s="1"/>
  <c r="AS301" s="1"/>
  <c r="AS302" s="1"/>
  <c r="AS303" s="1"/>
  <c r="AS304" s="1"/>
  <c r="AS305" s="1"/>
  <c r="AS306" s="1"/>
  <c r="AS307" s="1"/>
  <c r="AS308" s="1"/>
  <c r="AS309" s="1"/>
  <c r="AS310" s="1"/>
  <c r="AS311" s="1"/>
  <c r="AS312" s="1"/>
  <c r="AS313" s="1"/>
  <c r="AS314" s="1"/>
  <c r="AS315" s="1"/>
  <c r="AS316" s="1"/>
  <c r="AS317" s="1"/>
  <c r="AS318" s="1"/>
  <c r="AS319" s="1"/>
  <c r="AS320" s="1"/>
  <c r="AS321" s="1"/>
  <c r="AS322" s="1"/>
  <c r="AS323" s="1"/>
  <c r="AX3"/>
  <c r="AX4" s="1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X81" s="1"/>
  <c r="AX82" s="1"/>
  <c r="AX83" s="1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X117" s="1"/>
  <c r="AX118" s="1"/>
  <c r="AX119" s="1"/>
  <c r="AX120" s="1"/>
  <c r="AX121" s="1"/>
  <c r="AX122" s="1"/>
  <c r="AX123" s="1"/>
  <c r="AX124" s="1"/>
  <c r="AX125" s="1"/>
  <c r="AX126" s="1"/>
  <c r="AX127" s="1"/>
  <c r="AX128" s="1"/>
  <c r="AX129" s="1"/>
  <c r="AX130" s="1"/>
  <c r="AX131" s="1"/>
  <c r="AX132" s="1"/>
  <c r="AX133" s="1"/>
  <c r="AX134" s="1"/>
  <c r="AX135" s="1"/>
  <c r="AX136" s="1"/>
  <c r="AX137" s="1"/>
  <c r="AX138" s="1"/>
  <c r="AX139" s="1"/>
  <c r="AX140" s="1"/>
  <c r="AX141" s="1"/>
  <c r="AX142" s="1"/>
  <c r="AX143" s="1"/>
  <c r="AX144" s="1"/>
  <c r="AX145" s="1"/>
  <c r="AX146" s="1"/>
  <c r="AX147" s="1"/>
  <c r="AX148" s="1"/>
  <c r="AX149" s="1"/>
  <c r="AX150" s="1"/>
  <c r="AX151" s="1"/>
  <c r="AX152" s="1"/>
  <c r="AX153" s="1"/>
  <c r="AX154" s="1"/>
  <c r="AX155" s="1"/>
  <c r="AX156" s="1"/>
  <c r="AX157" s="1"/>
  <c r="AX158" s="1"/>
  <c r="AX159" s="1"/>
  <c r="AX160" s="1"/>
  <c r="AX161" s="1"/>
  <c r="AX162" s="1"/>
  <c r="AX163" s="1"/>
  <c r="AX164" s="1"/>
  <c r="AX165" s="1"/>
  <c r="AX166" s="1"/>
  <c r="AX167" s="1"/>
  <c r="AX168" s="1"/>
  <c r="AX169" s="1"/>
  <c r="AX170" s="1"/>
  <c r="AX171" s="1"/>
  <c r="AX172" s="1"/>
  <c r="AX173" s="1"/>
  <c r="AX174" s="1"/>
  <c r="AX175" s="1"/>
  <c r="AX176" s="1"/>
  <c r="AX177" s="1"/>
  <c r="AX178" s="1"/>
  <c r="AX179" s="1"/>
  <c r="AX180" s="1"/>
  <c r="AX181" s="1"/>
  <c r="AX182" s="1"/>
  <c r="AX183" s="1"/>
  <c r="AX184" s="1"/>
  <c r="AX185" s="1"/>
  <c r="AX186" s="1"/>
  <c r="AX187" s="1"/>
  <c r="AX188" s="1"/>
  <c r="AX189" s="1"/>
  <c r="AX190" s="1"/>
  <c r="AX191" s="1"/>
  <c r="AX192" s="1"/>
  <c r="AX193" s="1"/>
  <c r="AX194" s="1"/>
  <c r="AX195" s="1"/>
  <c r="AX196" s="1"/>
  <c r="AX197" s="1"/>
  <c r="AX198" s="1"/>
  <c r="AX199" s="1"/>
  <c r="AX200" s="1"/>
  <c r="AX201" s="1"/>
  <c r="AX202" s="1"/>
  <c r="AX203" s="1"/>
  <c r="AX204" s="1"/>
  <c r="AX205" s="1"/>
  <c r="AX206" s="1"/>
  <c r="AX207" s="1"/>
  <c r="AX208" s="1"/>
  <c r="AX209" s="1"/>
  <c r="AX210" s="1"/>
  <c r="AX211" s="1"/>
  <c r="AX212" s="1"/>
  <c r="AX213" s="1"/>
  <c r="AX214" s="1"/>
  <c r="AX215" s="1"/>
  <c r="AX216" s="1"/>
  <c r="AX217" s="1"/>
  <c r="AX218" s="1"/>
  <c r="AX219" s="1"/>
  <c r="AX220" s="1"/>
  <c r="AX221" s="1"/>
  <c r="AX222" s="1"/>
  <c r="AX223" s="1"/>
  <c r="AX224" s="1"/>
  <c r="AX225" s="1"/>
  <c r="AX226" s="1"/>
  <c r="AX227" s="1"/>
  <c r="AX228" s="1"/>
  <c r="AX229" s="1"/>
  <c r="AX230" s="1"/>
  <c r="AX231" s="1"/>
  <c r="AX232" s="1"/>
  <c r="AX233" s="1"/>
  <c r="AX234" s="1"/>
  <c r="AX235" s="1"/>
  <c r="AX236" s="1"/>
  <c r="AX237" s="1"/>
  <c r="AX238" s="1"/>
  <c r="AX239" s="1"/>
  <c r="AX240" s="1"/>
  <c r="AX241" s="1"/>
  <c r="AX242" s="1"/>
  <c r="AX243" s="1"/>
  <c r="AX244" s="1"/>
  <c r="AX245" s="1"/>
  <c r="AX246" s="1"/>
  <c r="AX247" s="1"/>
  <c r="AX248" s="1"/>
  <c r="AX249" s="1"/>
  <c r="AX250" s="1"/>
  <c r="AX251" s="1"/>
  <c r="AX252" s="1"/>
  <c r="AX253" s="1"/>
  <c r="AX254" s="1"/>
  <c r="AX255" s="1"/>
  <c r="AX256" s="1"/>
  <c r="AX257" s="1"/>
  <c r="AX258" s="1"/>
  <c r="AX259" s="1"/>
  <c r="AX260" s="1"/>
  <c r="AX261" s="1"/>
  <c r="AX262" s="1"/>
  <c r="AX263" s="1"/>
  <c r="AX264" s="1"/>
  <c r="AX265" s="1"/>
  <c r="AX266" s="1"/>
  <c r="AX267" s="1"/>
  <c r="AX268" s="1"/>
  <c r="AX269" s="1"/>
  <c r="AX270" s="1"/>
  <c r="AX271" s="1"/>
  <c r="AX272" s="1"/>
  <c r="AX273" s="1"/>
  <c r="AX274" s="1"/>
  <c r="AX275" s="1"/>
  <c r="AX276" s="1"/>
  <c r="AX277" s="1"/>
  <c r="AX278" s="1"/>
  <c r="AX279" s="1"/>
  <c r="AX280" s="1"/>
  <c r="AX281" s="1"/>
  <c r="AX282" s="1"/>
  <c r="AX283" s="1"/>
  <c r="AX284" s="1"/>
  <c r="AX285" s="1"/>
  <c r="AX286" s="1"/>
  <c r="AX287" s="1"/>
  <c r="AX288" s="1"/>
  <c r="AX289" s="1"/>
  <c r="AX290" s="1"/>
  <c r="AX291" s="1"/>
  <c r="AX292" s="1"/>
  <c r="AX293" s="1"/>
  <c r="AX294" s="1"/>
  <c r="AX295" s="1"/>
  <c r="AX296" s="1"/>
  <c r="AX297" s="1"/>
  <c r="AX298" s="1"/>
  <c r="AX299" s="1"/>
  <c r="AX300" s="1"/>
  <c r="AX301" s="1"/>
  <c r="AX302" s="1"/>
  <c r="AX303" s="1"/>
  <c r="AX304" s="1"/>
  <c r="AX305" s="1"/>
  <c r="AX306" s="1"/>
  <c r="AX307" s="1"/>
  <c r="AX308" s="1"/>
  <c r="AX309" s="1"/>
  <c r="AX310" s="1"/>
  <c r="AX311" s="1"/>
  <c r="AX312" s="1"/>
  <c r="AX313" s="1"/>
  <c r="AX314" s="1"/>
  <c r="AX315" s="1"/>
  <c r="AX316" s="1"/>
  <c r="AX317" s="1"/>
  <c r="AX318" s="1"/>
  <c r="AX319" s="1"/>
  <c r="AX320" s="1"/>
  <c r="AX321" s="1"/>
  <c r="AX322" s="1"/>
  <c r="AX323" s="1"/>
  <c r="AL3"/>
  <c r="AL4" s="1"/>
  <c r="AL5" s="1"/>
  <c r="AL6" s="1"/>
  <c r="AL7" s="1"/>
  <c r="AL8" s="1"/>
  <c r="AL9" s="1"/>
  <c r="AL10" s="1"/>
  <c r="AL11" s="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L119" s="1"/>
  <c r="AL120" s="1"/>
  <c r="AL121" s="1"/>
  <c r="AL122" s="1"/>
  <c r="AL123" s="1"/>
  <c r="AL124" s="1"/>
  <c r="AL125" s="1"/>
  <c r="AL126" s="1"/>
  <c r="AL127" s="1"/>
  <c r="AL128" s="1"/>
  <c r="AL129" s="1"/>
  <c r="AL130" s="1"/>
  <c r="AL131" s="1"/>
  <c r="AL132" s="1"/>
  <c r="AL133" s="1"/>
  <c r="AL134" s="1"/>
  <c r="AL135" s="1"/>
  <c r="AL136" s="1"/>
  <c r="AL137" s="1"/>
  <c r="AL138" s="1"/>
  <c r="AL139" s="1"/>
  <c r="AL140" s="1"/>
  <c r="AL141" s="1"/>
  <c r="AL142" s="1"/>
  <c r="AL143" s="1"/>
  <c r="AL144" s="1"/>
  <c r="AL145" s="1"/>
  <c r="AL146" s="1"/>
  <c r="AL147" s="1"/>
  <c r="AL148" s="1"/>
  <c r="AL149" s="1"/>
  <c r="AL150" s="1"/>
  <c r="AL151" s="1"/>
  <c r="AL152" s="1"/>
  <c r="AL153" s="1"/>
  <c r="AL154" s="1"/>
  <c r="AL155" s="1"/>
  <c r="AL156" s="1"/>
  <c r="AL157" s="1"/>
  <c r="AL158" s="1"/>
  <c r="AL159" s="1"/>
  <c r="AL160" s="1"/>
  <c r="AL161" s="1"/>
  <c r="AL162" s="1"/>
  <c r="AL163" s="1"/>
  <c r="AL164" s="1"/>
  <c r="AL165" s="1"/>
  <c r="AL166" s="1"/>
  <c r="AL167" s="1"/>
  <c r="AL168" s="1"/>
  <c r="AL169" s="1"/>
  <c r="AL170" s="1"/>
  <c r="AL171" s="1"/>
  <c r="AL172" s="1"/>
  <c r="AL173" s="1"/>
  <c r="AL174" s="1"/>
  <c r="AL175" s="1"/>
  <c r="AL176" s="1"/>
  <c r="AL177" s="1"/>
  <c r="AL178" s="1"/>
  <c r="AL179" s="1"/>
  <c r="AL180" s="1"/>
  <c r="AL181" s="1"/>
  <c r="AL182" s="1"/>
  <c r="AL183" s="1"/>
  <c r="AL184" s="1"/>
  <c r="AL185" s="1"/>
  <c r="AL186" s="1"/>
  <c r="AL187" s="1"/>
  <c r="AL188" s="1"/>
  <c r="AL189" s="1"/>
  <c r="AL190" s="1"/>
  <c r="AL191" s="1"/>
  <c r="AL192" s="1"/>
  <c r="AL193" s="1"/>
  <c r="AL194" s="1"/>
  <c r="AL195" s="1"/>
  <c r="AL196" s="1"/>
  <c r="AL197" s="1"/>
  <c r="AL198" s="1"/>
  <c r="AL199" s="1"/>
  <c r="AL200" s="1"/>
  <c r="AL201" s="1"/>
  <c r="AL202" s="1"/>
  <c r="AL203" s="1"/>
  <c r="AL204" s="1"/>
  <c r="AL205" s="1"/>
  <c r="AL206" s="1"/>
  <c r="AL207" s="1"/>
  <c r="AL208" s="1"/>
  <c r="AL209" s="1"/>
  <c r="AL210" s="1"/>
  <c r="AL211" s="1"/>
  <c r="AL212" s="1"/>
  <c r="AL213" s="1"/>
  <c r="AL214" s="1"/>
  <c r="AL215" s="1"/>
  <c r="AL216" s="1"/>
  <c r="AL217" s="1"/>
  <c r="AL218" s="1"/>
  <c r="AL219" s="1"/>
  <c r="AL220" s="1"/>
  <c r="AL221" s="1"/>
  <c r="AL222" s="1"/>
  <c r="AL223" s="1"/>
  <c r="AL224" s="1"/>
  <c r="AL225" s="1"/>
  <c r="AL226" s="1"/>
  <c r="AL227" s="1"/>
  <c r="AL228" s="1"/>
  <c r="AL229" s="1"/>
  <c r="AL230" s="1"/>
  <c r="AL231" s="1"/>
  <c r="AL232" s="1"/>
  <c r="AL233" s="1"/>
  <c r="AL234" s="1"/>
  <c r="AL235" s="1"/>
  <c r="AL236" s="1"/>
  <c r="AL237" s="1"/>
  <c r="AL238" s="1"/>
  <c r="AL239" s="1"/>
  <c r="AL240" s="1"/>
  <c r="AL241" s="1"/>
  <c r="AL242" s="1"/>
  <c r="AL243" s="1"/>
  <c r="AL244" s="1"/>
  <c r="AL245" s="1"/>
  <c r="AL246" s="1"/>
  <c r="AL247" s="1"/>
  <c r="AL248" s="1"/>
  <c r="AL249" s="1"/>
  <c r="AL250" s="1"/>
  <c r="AL251" s="1"/>
  <c r="AL252" s="1"/>
  <c r="AL253" s="1"/>
  <c r="AL254" s="1"/>
  <c r="AL255" s="1"/>
  <c r="AL256" s="1"/>
  <c r="AL257" s="1"/>
  <c r="AL258" s="1"/>
  <c r="AL259" s="1"/>
  <c r="AL260" s="1"/>
  <c r="AL261" s="1"/>
  <c r="AL262" s="1"/>
  <c r="AL263" s="1"/>
  <c r="AL264" s="1"/>
  <c r="AL265" s="1"/>
  <c r="AL266" s="1"/>
  <c r="AL267" s="1"/>
  <c r="AL268" s="1"/>
  <c r="AL269" s="1"/>
  <c r="AL270" s="1"/>
  <c r="AL271" s="1"/>
  <c r="AL272" s="1"/>
  <c r="AL273" s="1"/>
  <c r="AL274" s="1"/>
  <c r="AL275" s="1"/>
  <c r="AL276" s="1"/>
  <c r="AL277" s="1"/>
  <c r="AL278" s="1"/>
  <c r="AL279" s="1"/>
  <c r="AL280" s="1"/>
  <c r="AL281" s="1"/>
  <c r="AL282" s="1"/>
  <c r="AL283" s="1"/>
  <c r="AL284" s="1"/>
  <c r="AL285" s="1"/>
  <c r="AL286" s="1"/>
  <c r="AL287" s="1"/>
  <c r="AL288" s="1"/>
  <c r="AL289" s="1"/>
  <c r="AL290" s="1"/>
  <c r="AL291" s="1"/>
  <c r="AL292" s="1"/>
  <c r="AL293" s="1"/>
  <c r="AL294" s="1"/>
  <c r="AL295" s="1"/>
  <c r="AL296" s="1"/>
  <c r="AL297" s="1"/>
  <c r="AL298" s="1"/>
  <c r="AL299" s="1"/>
  <c r="AL300" s="1"/>
  <c r="AL301" s="1"/>
  <c r="AL302" s="1"/>
  <c r="AL303" s="1"/>
  <c r="AL304" s="1"/>
  <c r="AL305" s="1"/>
  <c r="AL306" s="1"/>
  <c r="AL307" s="1"/>
  <c r="AL308" s="1"/>
  <c r="AL309" s="1"/>
  <c r="AL310" s="1"/>
  <c r="AL311" s="1"/>
  <c r="AL312" s="1"/>
  <c r="AL313" s="1"/>
  <c r="AL314" s="1"/>
  <c r="AL315" s="1"/>
  <c r="AL316" s="1"/>
  <c r="AL317" s="1"/>
  <c r="AL318" s="1"/>
  <c r="AL319" s="1"/>
  <c r="AL320" s="1"/>
  <c r="AL321" s="1"/>
  <c r="AL322" s="1"/>
  <c r="AL323" s="1"/>
  <c r="AK4"/>
  <c r="AK5" s="1"/>
  <c r="AK6" s="1"/>
  <c r="AK7" s="1"/>
  <c r="AK8" s="1"/>
  <c r="AK9" s="1"/>
  <c r="AK10" s="1"/>
  <c r="AK11" s="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AK62" s="1"/>
  <c r="AK63" s="1"/>
  <c r="AK64" s="1"/>
  <c r="AK65" s="1"/>
  <c r="AK66" s="1"/>
  <c r="AK67" s="1"/>
  <c r="AK68" s="1"/>
  <c r="AK69" s="1"/>
  <c r="AK70" s="1"/>
  <c r="AK71" s="1"/>
  <c r="AK72" s="1"/>
  <c r="AK73" s="1"/>
  <c r="AK74" s="1"/>
  <c r="AK75" s="1"/>
  <c r="AK76" s="1"/>
  <c r="AK77" s="1"/>
  <c r="AK78" s="1"/>
  <c r="AK79" s="1"/>
  <c r="AK80" s="1"/>
  <c r="AK81" s="1"/>
  <c r="AK82" s="1"/>
  <c r="AK83" s="1"/>
  <c r="AK84" s="1"/>
  <c r="AK85" s="1"/>
  <c r="AK86" s="1"/>
  <c r="AK87" s="1"/>
  <c r="AK88" s="1"/>
  <c r="AK89" s="1"/>
  <c r="AK90" s="1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K117" s="1"/>
  <c r="AK118" s="1"/>
  <c r="AK119" s="1"/>
  <c r="AK120" s="1"/>
  <c r="AK121" s="1"/>
  <c r="AK122" s="1"/>
  <c r="AK123" s="1"/>
  <c r="AK124" s="1"/>
  <c r="AK125" s="1"/>
  <c r="AK126" s="1"/>
  <c r="AK127" s="1"/>
  <c r="AK128" s="1"/>
  <c r="AK129" s="1"/>
  <c r="AK130" s="1"/>
  <c r="AK131" s="1"/>
  <c r="AK132" s="1"/>
  <c r="AK133" s="1"/>
  <c r="AK134" s="1"/>
  <c r="AK135" s="1"/>
  <c r="AK136" s="1"/>
  <c r="AK137" s="1"/>
  <c r="AK138" s="1"/>
  <c r="AK139" s="1"/>
  <c r="AK140" s="1"/>
  <c r="AK141" s="1"/>
  <c r="AK142" s="1"/>
  <c r="AK143" s="1"/>
  <c r="AK144" s="1"/>
  <c r="AK145" s="1"/>
  <c r="AK146" s="1"/>
  <c r="AK147" s="1"/>
  <c r="AK148" s="1"/>
  <c r="AK149" s="1"/>
  <c r="AK150" s="1"/>
  <c r="AK151" s="1"/>
  <c r="AK152" s="1"/>
  <c r="AK153" s="1"/>
  <c r="AK154" s="1"/>
  <c r="AK155" s="1"/>
  <c r="AK156" s="1"/>
  <c r="AK157" s="1"/>
  <c r="AK158" s="1"/>
  <c r="AK159" s="1"/>
  <c r="AK160" s="1"/>
  <c r="AK161" s="1"/>
  <c r="AK162" s="1"/>
  <c r="AK163" s="1"/>
  <c r="AK164" s="1"/>
  <c r="AK165" s="1"/>
  <c r="AK166" s="1"/>
  <c r="AK167" s="1"/>
  <c r="AK168" s="1"/>
  <c r="AK169" s="1"/>
  <c r="AK170" s="1"/>
  <c r="AK171" s="1"/>
  <c r="AK172" s="1"/>
  <c r="AK173" s="1"/>
  <c r="AK174" s="1"/>
  <c r="AK175" s="1"/>
  <c r="AK176" s="1"/>
  <c r="AK177" s="1"/>
  <c r="AK178" s="1"/>
  <c r="AK179" s="1"/>
  <c r="AK180" s="1"/>
  <c r="AK181" s="1"/>
  <c r="AK182" s="1"/>
  <c r="AK183" s="1"/>
  <c r="AK184" s="1"/>
  <c r="AK185" s="1"/>
  <c r="AK186" s="1"/>
  <c r="AK187" s="1"/>
  <c r="AK188" s="1"/>
  <c r="AK189" s="1"/>
  <c r="AK190" s="1"/>
  <c r="AK191" s="1"/>
  <c r="AK192" s="1"/>
  <c r="AK193" s="1"/>
  <c r="AK194" s="1"/>
  <c r="AK195" s="1"/>
  <c r="AK196" s="1"/>
  <c r="AK197" s="1"/>
  <c r="AK198" s="1"/>
  <c r="AK199" s="1"/>
  <c r="AK200" s="1"/>
  <c r="AK201" s="1"/>
  <c r="AK202" s="1"/>
  <c r="AK203" s="1"/>
  <c r="AK204" s="1"/>
  <c r="AK205" s="1"/>
  <c r="AK206" s="1"/>
  <c r="AK207" s="1"/>
  <c r="AK208" s="1"/>
  <c r="AK209" s="1"/>
  <c r="AK210" s="1"/>
  <c r="AK211" s="1"/>
  <c r="AK212" s="1"/>
  <c r="AK213" s="1"/>
  <c r="AK214" s="1"/>
  <c r="AK215" s="1"/>
  <c r="AK216" s="1"/>
  <c r="AK217" s="1"/>
  <c r="AK218" s="1"/>
  <c r="AK219" s="1"/>
  <c r="AK220" s="1"/>
  <c r="AK221" s="1"/>
  <c r="AK222" s="1"/>
  <c r="AK223" s="1"/>
  <c r="AK224" s="1"/>
  <c r="AK225" s="1"/>
  <c r="AK226" s="1"/>
  <c r="AK227" s="1"/>
  <c r="AK228" s="1"/>
  <c r="AK229" s="1"/>
  <c r="AK230" s="1"/>
  <c r="AK231" s="1"/>
  <c r="AK232" s="1"/>
  <c r="AK233" s="1"/>
  <c r="AK234" s="1"/>
  <c r="AK235" s="1"/>
  <c r="AK236" s="1"/>
  <c r="AK237" s="1"/>
  <c r="AK238" s="1"/>
  <c r="AK239" s="1"/>
  <c r="AK240" s="1"/>
  <c r="AK241" s="1"/>
  <c r="AK242" s="1"/>
  <c r="AK243" s="1"/>
  <c r="AK244" s="1"/>
  <c r="AK245" s="1"/>
  <c r="AK246" s="1"/>
  <c r="AK247" s="1"/>
  <c r="AK248" s="1"/>
  <c r="AK249" s="1"/>
  <c r="AK250" s="1"/>
  <c r="AK251" s="1"/>
  <c r="AK252" s="1"/>
  <c r="AK253" s="1"/>
  <c r="AK254" s="1"/>
  <c r="AK255" s="1"/>
  <c r="AK256" s="1"/>
  <c r="AK257" s="1"/>
  <c r="AK258" s="1"/>
  <c r="AK259" s="1"/>
  <c r="AK260" s="1"/>
  <c r="AK261" s="1"/>
  <c r="AK262" s="1"/>
  <c r="AK263" s="1"/>
  <c r="AK264" s="1"/>
  <c r="AK265" s="1"/>
  <c r="AK266" s="1"/>
  <c r="AK267" s="1"/>
  <c r="AK268" s="1"/>
  <c r="AK269" s="1"/>
  <c r="AK270" s="1"/>
  <c r="AK271" s="1"/>
  <c r="AK272" s="1"/>
  <c r="AK273" s="1"/>
  <c r="AK274" s="1"/>
  <c r="AK275" s="1"/>
  <c r="AK276" s="1"/>
  <c r="AK277" s="1"/>
  <c r="AK278" s="1"/>
  <c r="AK279" s="1"/>
  <c r="AK280" s="1"/>
  <c r="AK281" s="1"/>
  <c r="AK282" s="1"/>
  <c r="AK283" s="1"/>
  <c r="AK284" s="1"/>
  <c r="AK285" s="1"/>
  <c r="AK286" s="1"/>
  <c r="AK287" s="1"/>
  <c r="AK288" s="1"/>
  <c r="AK289" s="1"/>
  <c r="AK290" s="1"/>
  <c r="AK291" s="1"/>
  <c r="AK292" s="1"/>
  <c r="AK293" s="1"/>
  <c r="AK294" s="1"/>
  <c r="AK295" s="1"/>
  <c r="AK296" s="1"/>
  <c r="AK297" s="1"/>
  <c r="AK298" s="1"/>
  <c r="AK299" s="1"/>
  <c r="AK300" s="1"/>
  <c r="AK301" s="1"/>
  <c r="AK302" s="1"/>
  <c r="AK303" s="1"/>
  <c r="AK304" s="1"/>
  <c r="AK305" s="1"/>
  <c r="AK306" s="1"/>
  <c r="AK307" s="1"/>
  <c r="AK308" s="1"/>
  <c r="AK309" s="1"/>
  <c r="AK310" s="1"/>
  <c r="AK311" s="1"/>
  <c r="AK312" s="1"/>
  <c r="AK313" s="1"/>
  <c r="AK314" s="1"/>
  <c r="AK315" s="1"/>
  <c r="AK316" s="1"/>
  <c r="AK317" s="1"/>
  <c r="AK318" s="1"/>
  <c r="AK319" s="1"/>
  <c r="AK320" s="1"/>
  <c r="AK321" s="1"/>
  <c r="AK322" s="1"/>
  <c r="AK323" s="1"/>
  <c r="AP3"/>
  <c r="AS3" i="5"/>
  <c r="AS4" s="1"/>
  <c r="AS5" s="1"/>
  <c r="AS6" s="1"/>
  <c r="AS7" s="1"/>
  <c r="AS8" s="1"/>
  <c r="AS9" s="1"/>
  <c r="AS10" s="1"/>
  <c r="AS11" s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S48" s="1"/>
  <c r="AS49" s="1"/>
  <c r="AS50" s="1"/>
  <c r="AS51" s="1"/>
  <c r="AS52" s="1"/>
  <c r="AS53" s="1"/>
  <c r="AS54" s="1"/>
  <c r="AS55" s="1"/>
  <c r="AS56" s="1"/>
  <c r="AS57" s="1"/>
  <c r="AS58" s="1"/>
  <c r="AS59" s="1"/>
  <c r="AS60" s="1"/>
  <c r="AS61" s="1"/>
  <c r="AS62" s="1"/>
  <c r="AS63" s="1"/>
  <c r="AS64" s="1"/>
  <c r="AS65" s="1"/>
  <c r="AS66" s="1"/>
  <c r="AS67" s="1"/>
  <c r="AS68" s="1"/>
  <c r="AS69" s="1"/>
  <c r="AS70" s="1"/>
  <c r="AS71" s="1"/>
  <c r="AS72" s="1"/>
  <c r="AS73" s="1"/>
  <c r="AS74" s="1"/>
  <c r="AS75" s="1"/>
  <c r="AS76" s="1"/>
  <c r="AS77" s="1"/>
  <c r="AS78" s="1"/>
  <c r="AS79" s="1"/>
  <c r="AS80" s="1"/>
  <c r="AS81" s="1"/>
  <c r="AS82" s="1"/>
  <c r="AS83" s="1"/>
  <c r="AS84" s="1"/>
  <c r="AS85" s="1"/>
  <c r="AS86" s="1"/>
  <c r="AS87" s="1"/>
  <c r="AS88" s="1"/>
  <c r="AS89" s="1"/>
  <c r="AS90" s="1"/>
  <c r="AS91" s="1"/>
  <c r="AS92" s="1"/>
  <c r="AS93" s="1"/>
  <c r="AS94" s="1"/>
  <c r="AS95" s="1"/>
  <c r="AS96" s="1"/>
  <c r="AS97" s="1"/>
  <c r="AS98" s="1"/>
  <c r="AX3"/>
  <c r="AX4" s="1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X81" s="1"/>
  <c r="AX82" s="1"/>
  <c r="AX83" s="1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L3"/>
  <c r="AL4" s="1"/>
  <c r="AL5" s="1"/>
  <c r="AL6" s="1"/>
  <c r="AL7" s="1"/>
  <c r="AL8" s="1"/>
  <c r="AL9" s="1"/>
  <c r="AL10" s="1"/>
  <c r="AL11" s="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P4"/>
  <c r="AU3"/>
  <c r="AM3"/>
  <c r="AM4" s="1"/>
  <c r="AM5" s="1"/>
  <c r="AM6" s="1"/>
  <c r="AM7" s="1"/>
  <c r="AM8" s="1"/>
  <c r="AM9" s="1"/>
  <c r="AM10" s="1"/>
  <c r="AM11" s="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AM62" s="1"/>
  <c r="AM63" s="1"/>
  <c r="AM64" s="1"/>
  <c r="AM65" s="1"/>
  <c r="AM66" s="1"/>
  <c r="AM67" s="1"/>
  <c r="AM68" s="1"/>
  <c r="AM69" s="1"/>
  <c r="AM70" s="1"/>
  <c r="AM71" s="1"/>
  <c r="AM72" s="1"/>
  <c r="AM73" s="1"/>
  <c r="AM74" s="1"/>
  <c r="AM75" s="1"/>
  <c r="AM76" s="1"/>
  <c r="AM77" s="1"/>
  <c r="AM78" s="1"/>
  <c r="AM79" s="1"/>
  <c r="AM80" s="1"/>
  <c r="AM81" s="1"/>
  <c r="AM82" s="1"/>
  <c r="AM83" s="1"/>
  <c r="AM84" s="1"/>
  <c r="AM85" s="1"/>
  <c r="AM86" s="1"/>
  <c r="AM87" s="1"/>
  <c r="AM88" s="1"/>
  <c r="AM89" s="1"/>
  <c r="AM90" s="1"/>
  <c r="AM91" s="1"/>
  <c r="AM92" s="1"/>
  <c r="AM93" s="1"/>
  <c r="AM94" s="1"/>
  <c r="AM95" s="1"/>
  <c r="AM96" s="1"/>
  <c r="AM97" s="1"/>
  <c r="AM98" s="1"/>
  <c r="AO3"/>
  <c r="AQ3"/>
  <c r="AQ4" s="1"/>
  <c r="AQ5" s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R3" i="4"/>
  <c r="AR4" s="1"/>
  <c r="AR5" s="1"/>
  <c r="AR6" s="1"/>
  <c r="AR7" s="1"/>
  <c r="AR8" s="1"/>
  <c r="AR9" s="1"/>
  <c r="AR10" s="1"/>
  <c r="AR11" s="1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R48" s="1"/>
  <c r="AR49" s="1"/>
  <c r="AR50" s="1"/>
  <c r="AR51" s="1"/>
  <c r="AR52" s="1"/>
  <c r="AR53" s="1"/>
  <c r="AR54" s="1"/>
  <c r="AR55" s="1"/>
  <c r="AR56" s="1"/>
  <c r="AR57" s="1"/>
  <c r="AR58" s="1"/>
  <c r="AR59" s="1"/>
  <c r="AR60" s="1"/>
  <c r="AR61" s="1"/>
  <c r="AR62" s="1"/>
  <c r="AR63" s="1"/>
  <c r="AR64" s="1"/>
  <c r="AR65" s="1"/>
  <c r="AR66" s="1"/>
  <c r="AR67" s="1"/>
  <c r="AR68" s="1"/>
  <c r="AR69" s="1"/>
  <c r="AR70" s="1"/>
  <c r="AR71" s="1"/>
  <c r="AR72" s="1"/>
  <c r="AR73" s="1"/>
  <c r="AR74" s="1"/>
  <c r="AR75" s="1"/>
  <c r="AR76" s="1"/>
  <c r="AR77" s="1"/>
  <c r="AR78" s="1"/>
  <c r="AR79" s="1"/>
  <c r="AR80" s="1"/>
  <c r="AR81" s="1"/>
  <c r="AR82" s="1"/>
  <c r="AR83" s="1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AR117" s="1"/>
  <c r="AR118" s="1"/>
  <c r="AR119" s="1"/>
  <c r="AR120" s="1"/>
  <c r="AR121" s="1"/>
  <c r="AR122" s="1"/>
  <c r="AR123" s="1"/>
  <c r="AR124" s="1"/>
  <c r="AR125" s="1"/>
  <c r="AR126" s="1"/>
  <c r="AR127" s="1"/>
  <c r="AR128" s="1"/>
  <c r="AR129" s="1"/>
  <c r="AR130" s="1"/>
  <c r="AR131" s="1"/>
  <c r="AR132" s="1"/>
  <c r="AR133" s="1"/>
  <c r="AR134" s="1"/>
  <c r="AK4"/>
  <c r="AK5" s="1"/>
  <c r="AK6" s="1"/>
  <c r="AK7" s="1"/>
  <c r="AK8" s="1"/>
  <c r="AK9" s="1"/>
  <c r="AK10" s="1"/>
  <c r="AK11" s="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AK62" s="1"/>
  <c r="AK63" s="1"/>
  <c r="AK64" s="1"/>
  <c r="AK65" s="1"/>
  <c r="AK66" s="1"/>
  <c r="AK67" s="1"/>
  <c r="AK68" s="1"/>
  <c r="AK69" s="1"/>
  <c r="AK70" s="1"/>
  <c r="AK71" s="1"/>
  <c r="AK72" s="1"/>
  <c r="AK73" s="1"/>
  <c r="AK74" s="1"/>
  <c r="AK75" s="1"/>
  <c r="AK76" s="1"/>
  <c r="AK77" s="1"/>
  <c r="AK78" s="1"/>
  <c r="AK79" s="1"/>
  <c r="AK80" s="1"/>
  <c r="AK81" s="1"/>
  <c r="AK82" s="1"/>
  <c r="AK83" s="1"/>
  <c r="AK84" s="1"/>
  <c r="AK85" s="1"/>
  <c r="AK86" s="1"/>
  <c r="AK87" s="1"/>
  <c r="AK88" s="1"/>
  <c r="AK89" s="1"/>
  <c r="AK90" s="1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K117" s="1"/>
  <c r="AK118" s="1"/>
  <c r="AK119" s="1"/>
  <c r="AK120" s="1"/>
  <c r="AK121" s="1"/>
  <c r="AK122" s="1"/>
  <c r="AK123" s="1"/>
  <c r="AK124" s="1"/>
  <c r="AK125" s="1"/>
  <c r="AK126" s="1"/>
  <c r="AK127" s="1"/>
  <c r="AK128" s="1"/>
  <c r="AK129" s="1"/>
  <c r="AK130" s="1"/>
  <c r="AK131" s="1"/>
  <c r="AK132" s="1"/>
  <c r="AK133" s="1"/>
  <c r="AK134" s="1"/>
  <c r="AM25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AM62" s="1"/>
  <c r="AM63" s="1"/>
  <c r="AM64" s="1"/>
  <c r="AM65" s="1"/>
  <c r="AM66" s="1"/>
  <c r="AM67" s="1"/>
  <c r="AM68" s="1"/>
  <c r="AM69" s="1"/>
  <c r="AM70" s="1"/>
  <c r="AM71" s="1"/>
  <c r="AM72" s="1"/>
  <c r="AM73" s="1"/>
  <c r="AM74" s="1"/>
  <c r="AM75" s="1"/>
  <c r="AM76" s="1"/>
  <c r="AM77" s="1"/>
  <c r="AM78" s="1"/>
  <c r="AM79" s="1"/>
  <c r="AM80" s="1"/>
  <c r="AM81" s="1"/>
  <c r="AM82" s="1"/>
  <c r="AM83" s="1"/>
  <c r="AM84" s="1"/>
  <c r="AM85" s="1"/>
  <c r="AM86" s="1"/>
  <c r="AM87" s="1"/>
  <c r="AM88" s="1"/>
  <c r="AM89" s="1"/>
  <c r="AM90" s="1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M117" s="1"/>
  <c r="AM118" s="1"/>
  <c r="AM119" s="1"/>
  <c r="AM120" s="1"/>
  <c r="AM121" s="1"/>
  <c r="AM122" s="1"/>
  <c r="AM123" s="1"/>
  <c r="AM124" s="1"/>
  <c r="AM125" s="1"/>
  <c r="AM126" s="1"/>
  <c r="AM127" s="1"/>
  <c r="AM128" s="1"/>
  <c r="AM129" s="1"/>
  <c r="AM130" s="1"/>
  <c r="AM131" s="1"/>
  <c r="AM132" s="1"/>
  <c r="AM133" s="1"/>
  <c r="AM134" s="1"/>
  <c r="AQ4"/>
  <c r="AQ5" s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Q128" s="1"/>
  <c r="AQ129" s="1"/>
  <c r="AQ130" s="1"/>
  <c r="AQ131" s="1"/>
  <c r="AQ132" s="1"/>
  <c r="AQ133" s="1"/>
  <c r="AQ134" s="1"/>
  <c r="AX3"/>
  <c r="AX4" s="1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X81" s="1"/>
  <c r="AX82" s="1"/>
  <c r="AX83" s="1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X117" s="1"/>
  <c r="AX118" s="1"/>
  <c r="AX119" s="1"/>
  <c r="AX120" s="1"/>
  <c r="AX121" s="1"/>
  <c r="AX122" s="1"/>
  <c r="AX123" s="1"/>
  <c r="AX124" s="1"/>
  <c r="AX125" s="1"/>
  <c r="AX126" s="1"/>
  <c r="AX127" s="1"/>
  <c r="AX128" s="1"/>
  <c r="AX129" s="1"/>
  <c r="AX130" s="1"/>
  <c r="AX131" s="1"/>
  <c r="AX132" s="1"/>
  <c r="AX133" s="1"/>
  <c r="AX134" s="1"/>
  <c r="AO3"/>
  <c r="AL3"/>
  <c r="AL4" s="1"/>
  <c r="AL5" s="1"/>
  <c r="AL6" s="1"/>
  <c r="AL7" s="1"/>
  <c r="AL8" s="1"/>
  <c r="AL9" s="1"/>
  <c r="AL10" s="1"/>
  <c r="AL11" s="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L119" s="1"/>
  <c r="AL120" s="1"/>
  <c r="AL121" s="1"/>
  <c r="AL122" s="1"/>
  <c r="AL123" s="1"/>
  <c r="AL124" s="1"/>
  <c r="AL125" s="1"/>
  <c r="AL126" s="1"/>
  <c r="AL127" s="1"/>
  <c r="AL128" s="1"/>
  <c r="AL129" s="1"/>
  <c r="AL130" s="1"/>
  <c r="AL131" s="1"/>
  <c r="AL132" s="1"/>
  <c r="AL133" s="1"/>
  <c r="AL134" s="1"/>
  <c r="AP5"/>
  <c r="AU4"/>
  <c r="AS5"/>
  <c r="AS6" s="1"/>
  <c r="AS7" s="1"/>
  <c r="AS8" s="1"/>
  <c r="AS9" s="1"/>
  <c r="AS10" s="1"/>
  <c r="AS11" s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S48" s="1"/>
  <c r="AS49" s="1"/>
  <c r="AS50" s="1"/>
  <c r="AS51" s="1"/>
  <c r="AS52" s="1"/>
  <c r="AS53" s="1"/>
  <c r="AS54" s="1"/>
  <c r="AS55" s="1"/>
  <c r="AS56" s="1"/>
  <c r="AS57" s="1"/>
  <c r="AS58" s="1"/>
  <c r="AS59" s="1"/>
  <c r="AS60" s="1"/>
  <c r="AS61" s="1"/>
  <c r="AS62" s="1"/>
  <c r="AS63" s="1"/>
  <c r="AS64" s="1"/>
  <c r="AS65" s="1"/>
  <c r="AS66" s="1"/>
  <c r="AS67" s="1"/>
  <c r="AS68" s="1"/>
  <c r="AS69" s="1"/>
  <c r="AS70" s="1"/>
  <c r="AS71" s="1"/>
  <c r="AS72" s="1"/>
  <c r="AS73" s="1"/>
  <c r="AS74" s="1"/>
  <c r="AS75" s="1"/>
  <c r="AS76" s="1"/>
  <c r="AS77" s="1"/>
  <c r="AS78" s="1"/>
  <c r="AS79" s="1"/>
  <c r="AS80" s="1"/>
  <c r="AS81" s="1"/>
  <c r="AS82" s="1"/>
  <c r="AS83" s="1"/>
  <c r="AS84" s="1"/>
  <c r="AS85" s="1"/>
  <c r="AS86" s="1"/>
  <c r="AS87" s="1"/>
  <c r="AS88" s="1"/>
  <c r="AS89" s="1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S117" s="1"/>
  <c r="AS118" s="1"/>
  <c r="AS119" s="1"/>
  <c r="AS120" s="1"/>
  <c r="AS121" s="1"/>
  <c r="AS122" s="1"/>
  <c r="AS123" s="1"/>
  <c r="AS124" s="1"/>
  <c r="AS125" s="1"/>
  <c r="AS126" s="1"/>
  <c r="AS127" s="1"/>
  <c r="AS128" s="1"/>
  <c r="AS129" s="1"/>
  <c r="AS130" s="1"/>
  <c r="AS131" s="1"/>
  <c r="AS132" s="1"/>
  <c r="AS133" s="1"/>
  <c r="AS134" s="1"/>
  <c r="AX3" i="2"/>
  <c r="AX4" s="1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X81" s="1"/>
  <c r="AX82" s="1"/>
  <c r="AX83" s="1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X117" s="1"/>
  <c r="AX118" s="1"/>
  <c r="AL3"/>
  <c r="AL4" s="1"/>
  <c r="AL5" s="1"/>
  <c r="AL6" s="1"/>
  <c r="AL7" s="1"/>
  <c r="AL8" s="1"/>
  <c r="AL9" s="1"/>
  <c r="AL10" s="1"/>
  <c r="AL11" s="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P4"/>
  <c r="AU3"/>
  <c r="AM3"/>
  <c r="AM4" s="1"/>
  <c r="AM5" s="1"/>
  <c r="AM6" s="1"/>
  <c r="AM7" s="1"/>
  <c r="AM8" s="1"/>
  <c r="AM9" s="1"/>
  <c r="AM10" s="1"/>
  <c r="AM11" s="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AM62" s="1"/>
  <c r="AM63" s="1"/>
  <c r="AM64" s="1"/>
  <c r="AM65" s="1"/>
  <c r="AM66" s="1"/>
  <c r="AM67" s="1"/>
  <c r="AM68" s="1"/>
  <c r="AM69" s="1"/>
  <c r="AM70" s="1"/>
  <c r="AM71" s="1"/>
  <c r="AM72" s="1"/>
  <c r="AM73" s="1"/>
  <c r="AM74" s="1"/>
  <c r="AM75" s="1"/>
  <c r="AM76" s="1"/>
  <c r="AM77" s="1"/>
  <c r="AM78" s="1"/>
  <c r="AM79" s="1"/>
  <c r="AM80" s="1"/>
  <c r="AM81" s="1"/>
  <c r="AM82" s="1"/>
  <c r="AM83" s="1"/>
  <c r="AM84" s="1"/>
  <c r="AM85" s="1"/>
  <c r="AM86" s="1"/>
  <c r="AM87" s="1"/>
  <c r="AM88" s="1"/>
  <c r="AM89" s="1"/>
  <c r="AM90" s="1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M117" s="1"/>
  <c r="AM118" s="1"/>
  <c r="AR3"/>
  <c r="AR4" s="1"/>
  <c r="AR5" s="1"/>
  <c r="AR6" s="1"/>
  <c r="AR7" s="1"/>
  <c r="AR8" s="1"/>
  <c r="AR9" s="1"/>
  <c r="AR10" s="1"/>
  <c r="AR11" s="1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R48" s="1"/>
  <c r="AR49" s="1"/>
  <c r="AR50" s="1"/>
  <c r="AR51" s="1"/>
  <c r="AR52" s="1"/>
  <c r="AR53" s="1"/>
  <c r="AR54" s="1"/>
  <c r="AR55" s="1"/>
  <c r="AR56" s="1"/>
  <c r="AR57" s="1"/>
  <c r="AR58" s="1"/>
  <c r="AR59" s="1"/>
  <c r="AR60" s="1"/>
  <c r="AR61" s="1"/>
  <c r="AR62" s="1"/>
  <c r="AR63" s="1"/>
  <c r="AR64" s="1"/>
  <c r="AR65" s="1"/>
  <c r="AR66" s="1"/>
  <c r="AR67" s="1"/>
  <c r="AR68" s="1"/>
  <c r="AR69" s="1"/>
  <c r="AR70" s="1"/>
  <c r="AR71" s="1"/>
  <c r="AR72" s="1"/>
  <c r="AR73" s="1"/>
  <c r="AR74" s="1"/>
  <c r="AR75" s="1"/>
  <c r="AR76" s="1"/>
  <c r="AR77" s="1"/>
  <c r="AR78" s="1"/>
  <c r="AR79" s="1"/>
  <c r="AR80" s="1"/>
  <c r="AR81" s="1"/>
  <c r="AR82" s="1"/>
  <c r="AR83" s="1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AR117" s="1"/>
  <c r="AR118" s="1"/>
  <c r="AK3"/>
  <c r="AK4" s="1"/>
  <c r="AK5" s="1"/>
  <c r="AK6" s="1"/>
  <c r="AK7" s="1"/>
  <c r="AK8" s="1"/>
  <c r="AK9" s="1"/>
  <c r="AK10" s="1"/>
  <c r="AK11" s="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AK62" s="1"/>
  <c r="AK63" s="1"/>
  <c r="AK64" s="1"/>
  <c r="AK65" s="1"/>
  <c r="AK66" s="1"/>
  <c r="AK67" s="1"/>
  <c r="AK68" s="1"/>
  <c r="AK69" s="1"/>
  <c r="AK70" s="1"/>
  <c r="AK71" s="1"/>
  <c r="AK72" s="1"/>
  <c r="AK73" s="1"/>
  <c r="AK74" s="1"/>
  <c r="AK75" s="1"/>
  <c r="AK76" s="1"/>
  <c r="AK77" s="1"/>
  <c r="AK78" s="1"/>
  <c r="AK79" s="1"/>
  <c r="AK80" s="1"/>
  <c r="AK81" s="1"/>
  <c r="AK82" s="1"/>
  <c r="AK83" s="1"/>
  <c r="AK84" s="1"/>
  <c r="AK85" s="1"/>
  <c r="AK86" s="1"/>
  <c r="AK87" s="1"/>
  <c r="AK88" s="1"/>
  <c r="AK89" s="1"/>
  <c r="AK90" s="1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K117" s="1"/>
  <c r="AK118" s="1"/>
  <c r="AO4"/>
  <c r="AT3"/>
  <c r="AQ4"/>
  <c r="AQ5" s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S4"/>
  <c r="AS5" s="1"/>
  <c r="AS6" s="1"/>
  <c r="AS7" s="1"/>
  <c r="AS8" s="1"/>
  <c r="AS9" s="1"/>
  <c r="AS10" s="1"/>
  <c r="AS11" s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S48" s="1"/>
  <c r="AS49" s="1"/>
  <c r="AS50" s="1"/>
  <c r="AS51" s="1"/>
  <c r="AS52" s="1"/>
  <c r="AS53" s="1"/>
  <c r="AS54" s="1"/>
  <c r="AS55" s="1"/>
  <c r="AS56" s="1"/>
  <c r="AS57" s="1"/>
  <c r="AS58" s="1"/>
  <c r="AS59" s="1"/>
  <c r="AS60" s="1"/>
  <c r="AS61" s="1"/>
  <c r="AS62" s="1"/>
  <c r="AS63" s="1"/>
  <c r="AS64" s="1"/>
  <c r="AS65" s="1"/>
  <c r="AS66" s="1"/>
  <c r="AS67" s="1"/>
  <c r="AS68" s="1"/>
  <c r="AS69" s="1"/>
  <c r="AS70" s="1"/>
  <c r="AS71" s="1"/>
  <c r="AS72" s="1"/>
  <c r="AS73" s="1"/>
  <c r="AS74" s="1"/>
  <c r="AS75" s="1"/>
  <c r="AS76" s="1"/>
  <c r="AS77" s="1"/>
  <c r="AS78" s="1"/>
  <c r="AS79" s="1"/>
  <c r="AS80" s="1"/>
  <c r="AS81" s="1"/>
  <c r="AS82" s="1"/>
  <c r="AS83" s="1"/>
  <c r="AS84" s="1"/>
  <c r="AS85" s="1"/>
  <c r="AS86" s="1"/>
  <c r="AS87" s="1"/>
  <c r="AS88" s="1"/>
  <c r="AS89" s="1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S117" s="1"/>
  <c r="AS118" s="1"/>
  <c r="AY3" i="1"/>
  <c r="AY4" s="1"/>
  <c r="AY5" s="1"/>
  <c r="AY6" s="1"/>
  <c r="AY7" s="1"/>
  <c r="AY8" s="1"/>
  <c r="AY9" s="1"/>
  <c r="AY10" s="1"/>
  <c r="AY11" s="1"/>
  <c r="AY12" s="1"/>
  <c r="AY13" s="1"/>
  <c r="AY14" s="1"/>
  <c r="AY15" s="1"/>
  <c r="AY16" s="1"/>
  <c r="AY17" s="1"/>
  <c r="AY18" s="1"/>
  <c r="AY19" s="1"/>
  <c r="AY20" s="1"/>
  <c r="AY21" s="1"/>
  <c r="AY22" s="1"/>
  <c r="AY23" s="1"/>
  <c r="AY24" s="1"/>
  <c r="AY25" s="1"/>
  <c r="AY26" s="1"/>
  <c r="AY27" s="1"/>
  <c r="AY28" s="1"/>
  <c r="AY29" s="1"/>
  <c r="AY30" s="1"/>
  <c r="AY31" s="1"/>
  <c r="AY32" s="1"/>
  <c r="AY33" s="1"/>
  <c r="AY34" s="1"/>
  <c r="AY35" s="1"/>
  <c r="AY36" s="1"/>
  <c r="AY37" s="1"/>
  <c r="AY38" s="1"/>
  <c r="AY39" s="1"/>
  <c r="AY40" s="1"/>
  <c r="AY41" s="1"/>
  <c r="AY42" s="1"/>
  <c r="AY43" s="1"/>
  <c r="AY44" s="1"/>
  <c r="AY45" s="1"/>
  <c r="AY46" s="1"/>
  <c r="AY47" s="1"/>
  <c r="AY48" s="1"/>
  <c r="AY49" s="1"/>
  <c r="AY50" s="1"/>
  <c r="AY51" s="1"/>
  <c r="AY52" s="1"/>
  <c r="AY53" s="1"/>
  <c r="AY54" s="1"/>
  <c r="AY55" s="1"/>
  <c r="AY56" s="1"/>
  <c r="AY57" s="1"/>
  <c r="AY58" s="1"/>
  <c r="AY59" s="1"/>
  <c r="AY60" s="1"/>
  <c r="AY61" s="1"/>
  <c r="AY62" s="1"/>
  <c r="AY63" s="1"/>
  <c r="AY64" s="1"/>
  <c r="AY65" s="1"/>
  <c r="AY66" s="1"/>
  <c r="AY67" s="1"/>
  <c r="AY68" s="1"/>
  <c r="AY69" s="1"/>
  <c r="AY70" s="1"/>
  <c r="AY71" s="1"/>
  <c r="AY72" s="1"/>
  <c r="AY73" s="1"/>
  <c r="AY74" s="1"/>
  <c r="AY75" s="1"/>
  <c r="AY76" s="1"/>
  <c r="AY77" s="1"/>
  <c r="AY78" s="1"/>
  <c r="AY79" s="1"/>
  <c r="AY80" s="1"/>
  <c r="AY81" s="1"/>
  <c r="AY82" s="1"/>
  <c r="AY83" s="1"/>
  <c r="AY84" s="1"/>
  <c r="AY85" s="1"/>
  <c r="AM3"/>
  <c r="AM4" s="1"/>
  <c r="AM5" s="1"/>
  <c r="AM6" s="1"/>
  <c r="AM7" s="1"/>
  <c r="AM8" s="1"/>
  <c r="AM9" s="1"/>
  <c r="AM10" s="1"/>
  <c r="AM11" s="1"/>
  <c r="AM12" s="1"/>
  <c r="AM13" s="1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AM62" s="1"/>
  <c r="AM63" s="1"/>
  <c r="AM64" s="1"/>
  <c r="AM65" s="1"/>
  <c r="AM66" s="1"/>
  <c r="AM67" s="1"/>
  <c r="AM68" s="1"/>
  <c r="AM69" s="1"/>
  <c r="AM70" s="1"/>
  <c r="AM71" s="1"/>
  <c r="AM72" s="1"/>
  <c r="AM73" s="1"/>
  <c r="AM74" s="1"/>
  <c r="AM75" s="1"/>
  <c r="AM76" s="1"/>
  <c r="AM77" s="1"/>
  <c r="AM78" s="1"/>
  <c r="AM79" s="1"/>
  <c r="AM80" s="1"/>
  <c r="AM81" s="1"/>
  <c r="AM82" s="1"/>
  <c r="AM83" s="1"/>
  <c r="AM84" s="1"/>
  <c r="AM85" s="1"/>
  <c r="AX3"/>
  <c r="AX4" s="1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X81" s="1"/>
  <c r="AX82" s="1"/>
  <c r="AX83" s="1"/>
  <c r="AX84" s="1"/>
  <c r="AX85" s="1"/>
  <c r="AP4"/>
  <c r="AU3"/>
  <c r="AN3"/>
  <c r="AN4" s="1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Q4"/>
  <c r="AV3"/>
  <c r="AR6"/>
  <c r="AR7" s="1"/>
  <c r="AR8" s="1"/>
  <c r="AR9" s="1"/>
  <c r="AR10" s="1"/>
  <c r="AR11" s="1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R48" s="1"/>
  <c r="AR49" s="1"/>
  <c r="AR50" s="1"/>
  <c r="AR51" s="1"/>
  <c r="AR52" s="1"/>
  <c r="AR53" s="1"/>
  <c r="AR54" s="1"/>
  <c r="AR55" s="1"/>
  <c r="AR56" s="1"/>
  <c r="AR57" s="1"/>
  <c r="AR58" s="1"/>
  <c r="AR59" s="1"/>
  <c r="AR60" s="1"/>
  <c r="AR61" s="1"/>
  <c r="AR62" s="1"/>
  <c r="AR63" s="1"/>
  <c r="AR64" s="1"/>
  <c r="AR65" s="1"/>
  <c r="AR66" s="1"/>
  <c r="AR67" s="1"/>
  <c r="AR68" s="1"/>
  <c r="AR69" s="1"/>
  <c r="AR70" s="1"/>
  <c r="AR71" s="1"/>
  <c r="AR72" s="1"/>
  <c r="AR73" s="1"/>
  <c r="AR74" s="1"/>
  <c r="AR75" s="1"/>
  <c r="AR76" s="1"/>
  <c r="AR77" s="1"/>
  <c r="AR78" s="1"/>
  <c r="AR79" s="1"/>
  <c r="AR80" s="1"/>
  <c r="AR81" s="1"/>
  <c r="AR82" s="1"/>
  <c r="AR83" s="1"/>
  <c r="AR84" s="1"/>
  <c r="AR85" s="1"/>
  <c r="AT3"/>
  <c r="AT4" s="1"/>
  <c r="AT5" s="1"/>
  <c r="AT6" s="1"/>
  <c r="AT7" s="1"/>
  <c r="AT8" s="1"/>
  <c r="AT9" s="1"/>
  <c r="AT10" s="1"/>
  <c r="AT11" s="1"/>
  <c r="AT12" s="1"/>
  <c r="AT13" s="1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T30" s="1"/>
  <c r="AT31" s="1"/>
  <c r="AT32" s="1"/>
  <c r="AT33" s="1"/>
  <c r="AT34" s="1"/>
  <c r="AT35" s="1"/>
  <c r="AT36" s="1"/>
  <c r="AT37" s="1"/>
  <c r="AT38" s="1"/>
  <c r="AT39" s="1"/>
  <c r="AT40" s="1"/>
  <c r="AT41" s="1"/>
  <c r="AT42" s="1"/>
  <c r="AT43" s="1"/>
  <c r="AT44" s="1"/>
  <c r="AT45" s="1"/>
  <c r="AT46" s="1"/>
  <c r="AT47" s="1"/>
  <c r="AT48" s="1"/>
  <c r="AT49" s="1"/>
  <c r="AT50" s="1"/>
  <c r="AT51" s="1"/>
  <c r="AT52" s="1"/>
  <c r="AT53" s="1"/>
  <c r="AT54" s="1"/>
  <c r="AT55" s="1"/>
  <c r="AT56" s="1"/>
  <c r="AT57" s="1"/>
  <c r="AT58" s="1"/>
  <c r="AT59" s="1"/>
  <c r="AT60" s="1"/>
  <c r="AT61" s="1"/>
  <c r="AT62" s="1"/>
  <c r="AT63" s="1"/>
  <c r="AT64" s="1"/>
  <c r="AT65" s="1"/>
  <c r="AT66" s="1"/>
  <c r="AT67" s="1"/>
  <c r="AT68" s="1"/>
  <c r="AT69" s="1"/>
  <c r="AT70" s="1"/>
  <c r="AT71" s="1"/>
  <c r="AT72" s="1"/>
  <c r="AT73" s="1"/>
  <c r="AT74" s="1"/>
  <c r="AT75" s="1"/>
  <c r="AT76" s="1"/>
  <c r="AT77" s="1"/>
  <c r="AT78" s="1"/>
  <c r="AT79" s="1"/>
  <c r="AT80" s="1"/>
  <c r="AT81" s="1"/>
  <c r="AT82" s="1"/>
  <c r="AT83" s="1"/>
  <c r="AT84" s="1"/>
  <c r="AT85" s="1"/>
  <c r="AZ3"/>
  <c r="AZ4" s="1"/>
  <c r="AZ5" s="1"/>
  <c r="AZ6" s="1"/>
  <c r="AZ7" s="1"/>
  <c r="AZ8" s="1"/>
  <c r="AZ9" s="1"/>
  <c r="AZ10" s="1"/>
  <c r="AZ11" s="1"/>
  <c r="AZ12" s="1"/>
  <c r="AZ13" s="1"/>
  <c r="AZ14" s="1"/>
  <c r="AZ15" s="1"/>
  <c r="AZ16" s="1"/>
  <c r="AZ17" s="1"/>
  <c r="AZ18" s="1"/>
  <c r="AZ19" s="1"/>
  <c r="AZ20" s="1"/>
  <c r="AZ21" s="1"/>
  <c r="AZ22" s="1"/>
  <c r="AZ23" s="1"/>
  <c r="AZ24" s="1"/>
  <c r="AZ25" s="1"/>
  <c r="AZ26" s="1"/>
  <c r="AZ27" s="1"/>
  <c r="AZ28" s="1"/>
  <c r="AZ29" s="1"/>
  <c r="AZ30" s="1"/>
  <c r="AZ31" s="1"/>
  <c r="AZ32" s="1"/>
  <c r="AZ33" s="1"/>
  <c r="AZ34" s="1"/>
  <c r="AZ35" s="1"/>
  <c r="AZ36" s="1"/>
  <c r="AZ37" s="1"/>
  <c r="AZ38" s="1"/>
  <c r="AZ39" s="1"/>
  <c r="AZ40" s="1"/>
  <c r="AZ41" s="1"/>
  <c r="AZ42" s="1"/>
  <c r="AZ43" s="1"/>
  <c r="AZ44" s="1"/>
  <c r="AZ45" s="1"/>
  <c r="AZ46" s="1"/>
  <c r="AZ47" s="1"/>
  <c r="AZ48" s="1"/>
  <c r="AZ49" s="1"/>
  <c r="AZ50" s="1"/>
  <c r="AZ51" s="1"/>
  <c r="AZ52" s="1"/>
  <c r="AZ53" s="1"/>
  <c r="AZ54" s="1"/>
  <c r="AZ55" s="1"/>
  <c r="AZ56" s="1"/>
  <c r="AZ57" s="1"/>
  <c r="AZ58" s="1"/>
  <c r="AZ59" s="1"/>
  <c r="AZ60" s="1"/>
  <c r="AZ61" s="1"/>
  <c r="AZ62" s="1"/>
  <c r="AZ63" s="1"/>
  <c r="AZ64" s="1"/>
  <c r="AZ65" s="1"/>
  <c r="AZ66" s="1"/>
  <c r="AZ67" s="1"/>
  <c r="AZ68" s="1"/>
  <c r="AZ69" s="1"/>
  <c r="AZ70" s="1"/>
  <c r="AZ71" s="1"/>
  <c r="AZ72" s="1"/>
  <c r="AZ73" s="1"/>
  <c r="AZ74" s="1"/>
  <c r="AZ75" s="1"/>
  <c r="AZ76" s="1"/>
  <c r="AZ77" s="1"/>
  <c r="AZ78" s="1"/>
  <c r="AZ79" s="1"/>
  <c r="AZ80" s="1"/>
  <c r="AZ81" s="1"/>
  <c r="AZ82" s="1"/>
  <c r="AZ83" s="1"/>
  <c r="AZ84" s="1"/>
  <c r="AZ85" s="1"/>
  <c r="AS3"/>
  <c r="AS4" s="1"/>
  <c r="AS5" s="1"/>
  <c r="AS6" s="1"/>
  <c r="AS7" s="1"/>
  <c r="AS8" s="1"/>
  <c r="AS9" s="1"/>
  <c r="AS10" s="1"/>
  <c r="AS11" s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S48" s="1"/>
  <c r="AS49" s="1"/>
  <c r="AS50" s="1"/>
  <c r="AS51" s="1"/>
  <c r="AS52" s="1"/>
  <c r="AS53" s="1"/>
  <c r="AS54" s="1"/>
  <c r="AS55" s="1"/>
  <c r="AS56" s="1"/>
  <c r="AS57" s="1"/>
  <c r="AS58" s="1"/>
  <c r="AS59" s="1"/>
  <c r="AS60" s="1"/>
  <c r="AS61" s="1"/>
  <c r="AS62" s="1"/>
  <c r="AS63" s="1"/>
  <c r="AS64" s="1"/>
  <c r="AS65" s="1"/>
  <c r="AS66" s="1"/>
  <c r="AS67" s="1"/>
  <c r="AS68" s="1"/>
  <c r="AS69" s="1"/>
  <c r="AS70" s="1"/>
  <c r="AS71" s="1"/>
  <c r="AS72" s="1"/>
  <c r="AS73" s="1"/>
  <c r="AS74" s="1"/>
  <c r="AS75" s="1"/>
  <c r="AS76" s="1"/>
  <c r="AS77" s="1"/>
  <c r="AS78" s="1"/>
  <c r="AS79" s="1"/>
  <c r="AS80" s="1"/>
  <c r="AS81" s="1"/>
  <c r="AS82" s="1"/>
  <c r="AS83" s="1"/>
  <c r="AS84" s="1"/>
  <c r="AS85" s="1"/>
  <c r="AP4" i="3"/>
  <c r="AU3"/>
  <c r="AS3"/>
  <c r="AS4" s="1"/>
  <c r="AS5" s="1"/>
  <c r="AS6" s="1"/>
  <c r="AS7" s="1"/>
  <c r="AS8" s="1"/>
  <c r="AS9" s="1"/>
  <c r="AS10" s="1"/>
  <c r="AS11" s="1"/>
  <c r="AS12" s="1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S30" s="1"/>
  <c r="AS31" s="1"/>
  <c r="AS32" s="1"/>
  <c r="AS33" s="1"/>
  <c r="AS34" s="1"/>
  <c r="AS35" s="1"/>
  <c r="AS36" s="1"/>
  <c r="AS37" s="1"/>
  <c r="AS38" s="1"/>
  <c r="AS39" s="1"/>
  <c r="AS40" s="1"/>
  <c r="AS41" s="1"/>
  <c r="AS42" s="1"/>
  <c r="AS43" s="1"/>
  <c r="AS44" s="1"/>
  <c r="AS45" s="1"/>
  <c r="AS46" s="1"/>
  <c r="AS47" s="1"/>
  <c r="AS48" s="1"/>
  <c r="AS49" s="1"/>
  <c r="AS50" s="1"/>
  <c r="AS51" s="1"/>
  <c r="AS52" s="1"/>
  <c r="AS53" s="1"/>
  <c r="AS54" s="1"/>
  <c r="AS55" s="1"/>
  <c r="AS56" s="1"/>
  <c r="AS57" s="1"/>
  <c r="AS58" s="1"/>
  <c r="AS59" s="1"/>
  <c r="AS60" s="1"/>
  <c r="AS61" s="1"/>
  <c r="AS62" s="1"/>
  <c r="AS63" s="1"/>
  <c r="AS64" s="1"/>
  <c r="AS65" s="1"/>
  <c r="AS66" s="1"/>
  <c r="AS67" s="1"/>
  <c r="AS68" s="1"/>
  <c r="AS69" s="1"/>
  <c r="AS70" s="1"/>
  <c r="AS71" s="1"/>
  <c r="AS72" s="1"/>
  <c r="AS73" s="1"/>
  <c r="AS74" s="1"/>
  <c r="AS75" s="1"/>
  <c r="AS76" s="1"/>
  <c r="AS77" s="1"/>
  <c r="AS78" s="1"/>
  <c r="AS79" s="1"/>
  <c r="AS80" s="1"/>
  <c r="AS81" s="1"/>
  <c r="AS82" s="1"/>
  <c r="AS83" s="1"/>
  <c r="AS84" s="1"/>
  <c r="AS85" s="1"/>
  <c r="AS86" s="1"/>
  <c r="AS87" s="1"/>
  <c r="AS88" s="1"/>
  <c r="AS89" s="1"/>
  <c r="AS90" s="1"/>
  <c r="AS91" s="1"/>
  <c r="AS92" s="1"/>
  <c r="AS93" s="1"/>
  <c r="AS94" s="1"/>
  <c r="AS95" s="1"/>
  <c r="AS96" s="1"/>
  <c r="AS97" s="1"/>
  <c r="AS98" s="1"/>
  <c r="AS99" s="1"/>
  <c r="AS100" s="1"/>
  <c r="AS101" s="1"/>
  <c r="AS102" s="1"/>
  <c r="AS103" s="1"/>
  <c r="AS104" s="1"/>
  <c r="AS105" s="1"/>
  <c r="AS106" s="1"/>
  <c r="AS107" s="1"/>
  <c r="AS108" s="1"/>
  <c r="AS109" s="1"/>
  <c r="AS110" s="1"/>
  <c r="AS111" s="1"/>
  <c r="AS112" s="1"/>
  <c r="AS113" s="1"/>
  <c r="AS114" s="1"/>
  <c r="AS115" s="1"/>
  <c r="AS116" s="1"/>
  <c r="AS117" s="1"/>
  <c r="AS118" s="1"/>
  <c r="AS119" s="1"/>
  <c r="AS120" s="1"/>
  <c r="AS121" s="1"/>
  <c r="AS122" s="1"/>
  <c r="AS123" s="1"/>
  <c r="AS124" s="1"/>
  <c r="AS125" s="1"/>
  <c r="AS126" s="1"/>
  <c r="AS127" s="1"/>
  <c r="AS128" s="1"/>
  <c r="AS129" s="1"/>
  <c r="AS130" s="1"/>
  <c r="AS131" s="1"/>
  <c r="AS132" s="1"/>
  <c r="AS133" s="1"/>
  <c r="AS134" s="1"/>
  <c r="AS135" s="1"/>
  <c r="AS136" s="1"/>
  <c r="AS137" s="1"/>
  <c r="AS138" s="1"/>
  <c r="AS139" s="1"/>
  <c r="AS140" s="1"/>
  <c r="AS141" s="1"/>
  <c r="AS142" s="1"/>
  <c r="AS143" s="1"/>
  <c r="AS144" s="1"/>
  <c r="AS145" s="1"/>
  <c r="AS146" s="1"/>
  <c r="AS147" s="1"/>
  <c r="AS148" s="1"/>
  <c r="AS149" s="1"/>
  <c r="AS150" s="1"/>
  <c r="AS151" s="1"/>
  <c r="AS152" s="1"/>
  <c r="AS153" s="1"/>
  <c r="AS154" s="1"/>
  <c r="AS155" s="1"/>
  <c r="AS156" s="1"/>
  <c r="AS157" s="1"/>
  <c r="AS158" s="1"/>
  <c r="AS159" s="1"/>
  <c r="AS160" s="1"/>
  <c r="AS161" s="1"/>
  <c r="AS162" s="1"/>
  <c r="AS163" s="1"/>
  <c r="AS164" s="1"/>
  <c r="AS165" s="1"/>
  <c r="AX3"/>
  <c r="AX4" s="1"/>
  <c r="AX5" s="1"/>
  <c r="AX6" s="1"/>
  <c r="AX7" s="1"/>
  <c r="AX8" s="1"/>
  <c r="AX9" s="1"/>
  <c r="AX10" s="1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X30" s="1"/>
  <c r="AX31" s="1"/>
  <c r="AX32" s="1"/>
  <c r="AX33" s="1"/>
  <c r="AX34" s="1"/>
  <c r="AX35" s="1"/>
  <c r="AX36" s="1"/>
  <c r="AX37" s="1"/>
  <c r="AX38" s="1"/>
  <c r="AX39" s="1"/>
  <c r="AX40" s="1"/>
  <c r="AX41" s="1"/>
  <c r="AX42" s="1"/>
  <c r="AX43" s="1"/>
  <c r="AX44" s="1"/>
  <c r="AX45" s="1"/>
  <c r="AX46" s="1"/>
  <c r="AX47" s="1"/>
  <c r="AX48" s="1"/>
  <c r="AX49" s="1"/>
  <c r="AX50" s="1"/>
  <c r="AX51" s="1"/>
  <c r="AX52" s="1"/>
  <c r="AX53" s="1"/>
  <c r="AX54" s="1"/>
  <c r="AX55" s="1"/>
  <c r="AX56" s="1"/>
  <c r="AX57" s="1"/>
  <c r="AX58" s="1"/>
  <c r="AX59" s="1"/>
  <c r="AX60" s="1"/>
  <c r="AX61" s="1"/>
  <c r="AX62" s="1"/>
  <c r="AX63" s="1"/>
  <c r="AX64" s="1"/>
  <c r="AX65" s="1"/>
  <c r="AX66" s="1"/>
  <c r="AX67" s="1"/>
  <c r="AX68" s="1"/>
  <c r="AX69" s="1"/>
  <c r="AX70" s="1"/>
  <c r="AX71" s="1"/>
  <c r="AX72" s="1"/>
  <c r="AX73" s="1"/>
  <c r="AX74" s="1"/>
  <c r="AX75" s="1"/>
  <c r="AX76" s="1"/>
  <c r="AX77" s="1"/>
  <c r="AX78" s="1"/>
  <c r="AX79" s="1"/>
  <c r="AX80" s="1"/>
  <c r="AX81" s="1"/>
  <c r="AX82" s="1"/>
  <c r="AX83" s="1"/>
  <c r="AX84" s="1"/>
  <c r="AX85" s="1"/>
  <c r="AX86" s="1"/>
  <c r="AX87" s="1"/>
  <c r="AX88" s="1"/>
  <c r="AX89" s="1"/>
  <c r="AX90" s="1"/>
  <c r="AX91" s="1"/>
  <c r="AX92" s="1"/>
  <c r="AX93" s="1"/>
  <c r="AX94" s="1"/>
  <c r="AX95" s="1"/>
  <c r="AX96" s="1"/>
  <c r="AX97" s="1"/>
  <c r="AX98" s="1"/>
  <c r="AX99" s="1"/>
  <c r="AX100" s="1"/>
  <c r="AX101" s="1"/>
  <c r="AX102" s="1"/>
  <c r="AX103" s="1"/>
  <c r="AX104" s="1"/>
  <c r="AX105" s="1"/>
  <c r="AX106" s="1"/>
  <c r="AX107" s="1"/>
  <c r="AX108" s="1"/>
  <c r="AX109" s="1"/>
  <c r="AX110" s="1"/>
  <c r="AX111" s="1"/>
  <c r="AX112" s="1"/>
  <c r="AX113" s="1"/>
  <c r="AX114" s="1"/>
  <c r="AX115" s="1"/>
  <c r="AX116" s="1"/>
  <c r="AX117" s="1"/>
  <c r="AX118" s="1"/>
  <c r="AX119" s="1"/>
  <c r="AX120" s="1"/>
  <c r="AX121" s="1"/>
  <c r="AX122" s="1"/>
  <c r="AX123" s="1"/>
  <c r="AX124" s="1"/>
  <c r="AX125" s="1"/>
  <c r="AX126" s="1"/>
  <c r="AX127" s="1"/>
  <c r="AX128" s="1"/>
  <c r="AX129" s="1"/>
  <c r="AX130" s="1"/>
  <c r="AX131" s="1"/>
  <c r="AX132" s="1"/>
  <c r="AX133" s="1"/>
  <c r="AX134" s="1"/>
  <c r="AX135" s="1"/>
  <c r="AX136" s="1"/>
  <c r="AX137" s="1"/>
  <c r="AX138" s="1"/>
  <c r="AX139" s="1"/>
  <c r="AX140" s="1"/>
  <c r="AX141" s="1"/>
  <c r="AX142" s="1"/>
  <c r="AX143" s="1"/>
  <c r="AX144" s="1"/>
  <c r="AX145" s="1"/>
  <c r="AX146" s="1"/>
  <c r="AX147" s="1"/>
  <c r="AX148" s="1"/>
  <c r="AX149" s="1"/>
  <c r="AX150" s="1"/>
  <c r="AX151" s="1"/>
  <c r="AX152" s="1"/>
  <c r="AX153" s="1"/>
  <c r="AX154" s="1"/>
  <c r="AX155" s="1"/>
  <c r="AX156" s="1"/>
  <c r="AX157" s="1"/>
  <c r="AX158" s="1"/>
  <c r="AX159" s="1"/>
  <c r="AX160" s="1"/>
  <c r="AX161" s="1"/>
  <c r="AX162" s="1"/>
  <c r="AX163" s="1"/>
  <c r="AX164" s="1"/>
  <c r="AX165" s="1"/>
  <c r="AO3"/>
  <c r="AR3"/>
  <c r="AR4" s="1"/>
  <c r="AR5" s="1"/>
  <c r="AR6" s="1"/>
  <c r="AR7" s="1"/>
  <c r="AR8" s="1"/>
  <c r="AR9" s="1"/>
  <c r="AR10" s="1"/>
  <c r="AR11" s="1"/>
  <c r="AR12" s="1"/>
  <c r="AR13" s="1"/>
  <c r="AR14" s="1"/>
  <c r="AR15" s="1"/>
  <c r="AR16" s="1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R30" s="1"/>
  <c r="AR31" s="1"/>
  <c r="AR32" s="1"/>
  <c r="AR33" s="1"/>
  <c r="AR34" s="1"/>
  <c r="AR35" s="1"/>
  <c r="AR36" s="1"/>
  <c r="AR37" s="1"/>
  <c r="AR38" s="1"/>
  <c r="AR39" s="1"/>
  <c r="AR40" s="1"/>
  <c r="AR41" s="1"/>
  <c r="AR42" s="1"/>
  <c r="AR43" s="1"/>
  <c r="AR44" s="1"/>
  <c r="AR45" s="1"/>
  <c r="AR46" s="1"/>
  <c r="AR47" s="1"/>
  <c r="AR48" s="1"/>
  <c r="AR49" s="1"/>
  <c r="AR50" s="1"/>
  <c r="AR51" s="1"/>
  <c r="AR52" s="1"/>
  <c r="AR53" s="1"/>
  <c r="AR54" s="1"/>
  <c r="AR55" s="1"/>
  <c r="AR56" s="1"/>
  <c r="AR57" s="1"/>
  <c r="AR58" s="1"/>
  <c r="AR59" s="1"/>
  <c r="AR60" s="1"/>
  <c r="AR61" s="1"/>
  <c r="AR62" s="1"/>
  <c r="AR63" s="1"/>
  <c r="AR64" s="1"/>
  <c r="AR65" s="1"/>
  <c r="AR66" s="1"/>
  <c r="AR67" s="1"/>
  <c r="AR68" s="1"/>
  <c r="AR69" s="1"/>
  <c r="AR70" s="1"/>
  <c r="AR71" s="1"/>
  <c r="AR72" s="1"/>
  <c r="AR73" s="1"/>
  <c r="AR74" s="1"/>
  <c r="AR75" s="1"/>
  <c r="AR76" s="1"/>
  <c r="AR77" s="1"/>
  <c r="AR78" s="1"/>
  <c r="AR79" s="1"/>
  <c r="AR80" s="1"/>
  <c r="AR81" s="1"/>
  <c r="AR82" s="1"/>
  <c r="AR83" s="1"/>
  <c r="AR84" s="1"/>
  <c r="AR85" s="1"/>
  <c r="AR86" s="1"/>
  <c r="AR87" s="1"/>
  <c r="AR88" s="1"/>
  <c r="AR89" s="1"/>
  <c r="AR90" s="1"/>
  <c r="AR91" s="1"/>
  <c r="AR92" s="1"/>
  <c r="AR93" s="1"/>
  <c r="AR94" s="1"/>
  <c r="AR95" s="1"/>
  <c r="AR96" s="1"/>
  <c r="AR97" s="1"/>
  <c r="AR98" s="1"/>
  <c r="AR99" s="1"/>
  <c r="AR100" s="1"/>
  <c r="AR101" s="1"/>
  <c r="AR102" s="1"/>
  <c r="AR103" s="1"/>
  <c r="AR104" s="1"/>
  <c r="AR105" s="1"/>
  <c r="AR106" s="1"/>
  <c r="AR107" s="1"/>
  <c r="AR108" s="1"/>
  <c r="AR109" s="1"/>
  <c r="AR110" s="1"/>
  <c r="AR111" s="1"/>
  <c r="AR112" s="1"/>
  <c r="AR113" s="1"/>
  <c r="AR114" s="1"/>
  <c r="AR115" s="1"/>
  <c r="AR116" s="1"/>
  <c r="AR117" s="1"/>
  <c r="AR118" s="1"/>
  <c r="AR119" s="1"/>
  <c r="AR120" s="1"/>
  <c r="AR121" s="1"/>
  <c r="AR122" s="1"/>
  <c r="AR123" s="1"/>
  <c r="AR124" s="1"/>
  <c r="AR125" s="1"/>
  <c r="AR126" s="1"/>
  <c r="AR127" s="1"/>
  <c r="AR128" s="1"/>
  <c r="AR129" s="1"/>
  <c r="AR130" s="1"/>
  <c r="AR131" s="1"/>
  <c r="AR132" s="1"/>
  <c r="AR133" s="1"/>
  <c r="AR134" s="1"/>
  <c r="AR135" s="1"/>
  <c r="AR136" s="1"/>
  <c r="AR137" s="1"/>
  <c r="AR138" s="1"/>
  <c r="AR139" s="1"/>
  <c r="AR140" s="1"/>
  <c r="AR141" s="1"/>
  <c r="AR142" s="1"/>
  <c r="AR143" s="1"/>
  <c r="AR144" s="1"/>
  <c r="AR145" s="1"/>
  <c r="AR146" s="1"/>
  <c r="AR147" s="1"/>
  <c r="AR148" s="1"/>
  <c r="AR149" s="1"/>
  <c r="AR150" s="1"/>
  <c r="AR151" s="1"/>
  <c r="AR152" s="1"/>
  <c r="AR153" s="1"/>
  <c r="AR154" s="1"/>
  <c r="AR155" s="1"/>
  <c r="AR156" s="1"/>
  <c r="AR157" s="1"/>
  <c r="AR158" s="1"/>
  <c r="AR159" s="1"/>
  <c r="AR160" s="1"/>
  <c r="AR161" s="1"/>
  <c r="AR162" s="1"/>
  <c r="AR163" s="1"/>
  <c r="AR164" s="1"/>
  <c r="AR165" s="1"/>
  <c r="AM23"/>
  <c r="AM24" s="1"/>
  <c r="AM25" s="1"/>
  <c r="AM26" s="1"/>
  <c r="AM27" s="1"/>
  <c r="AM28" s="1"/>
  <c r="AM29" s="1"/>
  <c r="AM30" s="1"/>
  <c r="AM31" s="1"/>
  <c r="AM32" s="1"/>
  <c r="AM33" s="1"/>
  <c r="AM34" s="1"/>
  <c r="AM35" s="1"/>
  <c r="AM36" s="1"/>
  <c r="AM37" s="1"/>
  <c r="AM38" s="1"/>
  <c r="AM39" s="1"/>
  <c r="AM40" s="1"/>
  <c r="AM41" s="1"/>
  <c r="AM42" s="1"/>
  <c r="AM43" s="1"/>
  <c r="AM44" s="1"/>
  <c r="AM45" s="1"/>
  <c r="AM46" s="1"/>
  <c r="AM47" s="1"/>
  <c r="AM48" s="1"/>
  <c r="AM49" s="1"/>
  <c r="AM50" s="1"/>
  <c r="AM51" s="1"/>
  <c r="AM52" s="1"/>
  <c r="AM53" s="1"/>
  <c r="AM54" s="1"/>
  <c r="AM55" s="1"/>
  <c r="AM56" s="1"/>
  <c r="AM57" s="1"/>
  <c r="AM58" s="1"/>
  <c r="AM59" s="1"/>
  <c r="AM60" s="1"/>
  <c r="AM61" s="1"/>
  <c r="AM62" s="1"/>
  <c r="AM63" s="1"/>
  <c r="AM64" s="1"/>
  <c r="AM65" s="1"/>
  <c r="AM66" s="1"/>
  <c r="AM67" s="1"/>
  <c r="AM68" s="1"/>
  <c r="AM69" s="1"/>
  <c r="AM70" s="1"/>
  <c r="AM71" s="1"/>
  <c r="AM72" s="1"/>
  <c r="AM73" s="1"/>
  <c r="AM74" s="1"/>
  <c r="AM75" s="1"/>
  <c r="AM76" s="1"/>
  <c r="AM77" s="1"/>
  <c r="AM78" s="1"/>
  <c r="AM79" s="1"/>
  <c r="AM80" s="1"/>
  <c r="AM81" s="1"/>
  <c r="AM82" s="1"/>
  <c r="AM83" s="1"/>
  <c r="AM84" s="1"/>
  <c r="AM85" s="1"/>
  <c r="AM86" s="1"/>
  <c r="AM87" s="1"/>
  <c r="AM88" s="1"/>
  <c r="AM89" s="1"/>
  <c r="AM90" s="1"/>
  <c r="AM91" s="1"/>
  <c r="AM92" s="1"/>
  <c r="AM93" s="1"/>
  <c r="AM94" s="1"/>
  <c r="AM95" s="1"/>
  <c r="AM96" s="1"/>
  <c r="AM97" s="1"/>
  <c r="AM98" s="1"/>
  <c r="AM99" s="1"/>
  <c r="AM100" s="1"/>
  <c r="AM101" s="1"/>
  <c r="AM102" s="1"/>
  <c r="AM103" s="1"/>
  <c r="AM104" s="1"/>
  <c r="AM105" s="1"/>
  <c r="AM106" s="1"/>
  <c r="AM107" s="1"/>
  <c r="AM108" s="1"/>
  <c r="AM109" s="1"/>
  <c r="AM110" s="1"/>
  <c r="AM111" s="1"/>
  <c r="AM112" s="1"/>
  <c r="AM113" s="1"/>
  <c r="AM114" s="1"/>
  <c r="AM115" s="1"/>
  <c r="AM116" s="1"/>
  <c r="AM117" s="1"/>
  <c r="AM118" s="1"/>
  <c r="AM119" s="1"/>
  <c r="AM120" s="1"/>
  <c r="AM121" s="1"/>
  <c r="AM122" s="1"/>
  <c r="AM123" s="1"/>
  <c r="AM124" s="1"/>
  <c r="AM125" s="1"/>
  <c r="AM126" s="1"/>
  <c r="AM127" s="1"/>
  <c r="AM128" s="1"/>
  <c r="AM129" s="1"/>
  <c r="AM130" s="1"/>
  <c r="AM131" s="1"/>
  <c r="AM132" s="1"/>
  <c r="AM133" s="1"/>
  <c r="AM134" s="1"/>
  <c r="AM135" s="1"/>
  <c r="AM136" s="1"/>
  <c r="AM137" s="1"/>
  <c r="AM138" s="1"/>
  <c r="AM139" s="1"/>
  <c r="AM140" s="1"/>
  <c r="AM141" s="1"/>
  <c r="AM142" s="1"/>
  <c r="AM143" s="1"/>
  <c r="AM144" s="1"/>
  <c r="AM145" s="1"/>
  <c r="AM146" s="1"/>
  <c r="AM147" s="1"/>
  <c r="AM148" s="1"/>
  <c r="AM149" s="1"/>
  <c r="AM150" s="1"/>
  <c r="AM151" s="1"/>
  <c r="AM152" s="1"/>
  <c r="AM153" s="1"/>
  <c r="AM154" s="1"/>
  <c r="AM155" s="1"/>
  <c r="AM156" s="1"/>
  <c r="AM157" s="1"/>
  <c r="AM158" s="1"/>
  <c r="AM159" s="1"/>
  <c r="AM160" s="1"/>
  <c r="AM161" s="1"/>
  <c r="AM162" s="1"/>
  <c r="AM163" s="1"/>
  <c r="AM164" s="1"/>
  <c r="AM165" s="1"/>
  <c r="AL3"/>
  <c r="AL4" s="1"/>
  <c r="AL5" s="1"/>
  <c r="AL6" s="1"/>
  <c r="AL7" s="1"/>
  <c r="AL8" s="1"/>
  <c r="AL9" s="1"/>
  <c r="AL10" s="1"/>
  <c r="AL11" s="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L30" s="1"/>
  <c r="AL31" s="1"/>
  <c r="AL32" s="1"/>
  <c r="AL33" s="1"/>
  <c r="AL34" s="1"/>
  <c r="AL35" s="1"/>
  <c r="AL36" s="1"/>
  <c r="AL37" s="1"/>
  <c r="AL38" s="1"/>
  <c r="AL39" s="1"/>
  <c r="AL40" s="1"/>
  <c r="AL41" s="1"/>
  <c r="AL42" s="1"/>
  <c r="AL43" s="1"/>
  <c r="AL44" s="1"/>
  <c r="AL45" s="1"/>
  <c r="AL46" s="1"/>
  <c r="AL47" s="1"/>
  <c r="AL48" s="1"/>
  <c r="AL49" s="1"/>
  <c r="AL50" s="1"/>
  <c r="AL51" s="1"/>
  <c r="AL52" s="1"/>
  <c r="AL53" s="1"/>
  <c r="AL54" s="1"/>
  <c r="AL55" s="1"/>
  <c r="AL56" s="1"/>
  <c r="AL57" s="1"/>
  <c r="AL58" s="1"/>
  <c r="AL59" s="1"/>
  <c r="AL60" s="1"/>
  <c r="AL61" s="1"/>
  <c r="AL62" s="1"/>
  <c r="AL63" s="1"/>
  <c r="AL64" s="1"/>
  <c r="AL65" s="1"/>
  <c r="AL66" s="1"/>
  <c r="AL67" s="1"/>
  <c r="AL68" s="1"/>
  <c r="AL69" s="1"/>
  <c r="AL70" s="1"/>
  <c r="AL71" s="1"/>
  <c r="AL72" s="1"/>
  <c r="AL73" s="1"/>
  <c r="AL74" s="1"/>
  <c r="AL75" s="1"/>
  <c r="AL76" s="1"/>
  <c r="AL77" s="1"/>
  <c r="AL78" s="1"/>
  <c r="AL79" s="1"/>
  <c r="AL80" s="1"/>
  <c r="AL81" s="1"/>
  <c r="AL82" s="1"/>
  <c r="AL83" s="1"/>
  <c r="AL84" s="1"/>
  <c r="AL85" s="1"/>
  <c r="AL86" s="1"/>
  <c r="AL87" s="1"/>
  <c r="AL88" s="1"/>
  <c r="AL89" s="1"/>
  <c r="AL90" s="1"/>
  <c r="AL91" s="1"/>
  <c r="AL92" s="1"/>
  <c r="AL93" s="1"/>
  <c r="AL94" s="1"/>
  <c r="AL95" s="1"/>
  <c r="AL96" s="1"/>
  <c r="AL97" s="1"/>
  <c r="AL98" s="1"/>
  <c r="AL99" s="1"/>
  <c r="AL100" s="1"/>
  <c r="AL101" s="1"/>
  <c r="AL102" s="1"/>
  <c r="AL103" s="1"/>
  <c r="AL104" s="1"/>
  <c r="AL105" s="1"/>
  <c r="AL106" s="1"/>
  <c r="AL107" s="1"/>
  <c r="AL108" s="1"/>
  <c r="AL109" s="1"/>
  <c r="AL110" s="1"/>
  <c r="AL111" s="1"/>
  <c r="AL112" s="1"/>
  <c r="AL113" s="1"/>
  <c r="AL114" s="1"/>
  <c r="AL115" s="1"/>
  <c r="AL116" s="1"/>
  <c r="AL117" s="1"/>
  <c r="AL118" s="1"/>
  <c r="AL119" s="1"/>
  <c r="AL120" s="1"/>
  <c r="AL121" s="1"/>
  <c r="AL122" s="1"/>
  <c r="AL123" s="1"/>
  <c r="AL124" s="1"/>
  <c r="AL125" s="1"/>
  <c r="AL126" s="1"/>
  <c r="AL127" s="1"/>
  <c r="AL128" s="1"/>
  <c r="AL129" s="1"/>
  <c r="AL130" s="1"/>
  <c r="AL131" s="1"/>
  <c r="AL132" s="1"/>
  <c r="AL133" s="1"/>
  <c r="AL134" s="1"/>
  <c r="AL135" s="1"/>
  <c r="AL136" s="1"/>
  <c r="AL137" s="1"/>
  <c r="AL138" s="1"/>
  <c r="AL139" s="1"/>
  <c r="AL140" s="1"/>
  <c r="AL141" s="1"/>
  <c r="AL142" s="1"/>
  <c r="AL143" s="1"/>
  <c r="AL144" s="1"/>
  <c r="AL145" s="1"/>
  <c r="AL146" s="1"/>
  <c r="AL147" s="1"/>
  <c r="AL148" s="1"/>
  <c r="AL149" s="1"/>
  <c r="AL150" s="1"/>
  <c r="AL151" s="1"/>
  <c r="AL152" s="1"/>
  <c r="AL153" s="1"/>
  <c r="AL154" s="1"/>
  <c r="AL155" s="1"/>
  <c r="AL156" s="1"/>
  <c r="AL157" s="1"/>
  <c r="AL158" s="1"/>
  <c r="AL159" s="1"/>
  <c r="AL160" s="1"/>
  <c r="AL161" s="1"/>
  <c r="AL162" s="1"/>
  <c r="AL163" s="1"/>
  <c r="AL164" s="1"/>
  <c r="AL165" s="1"/>
  <c r="AQ3"/>
  <c r="AQ4" s="1"/>
  <c r="AQ5" s="1"/>
  <c r="AQ6" s="1"/>
  <c r="AQ7" s="1"/>
  <c r="AQ8" s="1"/>
  <c r="AQ9" s="1"/>
  <c r="AQ10" s="1"/>
  <c r="AQ11" s="1"/>
  <c r="AQ12" s="1"/>
  <c r="AQ13" s="1"/>
  <c r="AQ14" s="1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Q30" s="1"/>
  <c r="AQ31" s="1"/>
  <c r="AQ32" s="1"/>
  <c r="AQ33" s="1"/>
  <c r="AQ34" s="1"/>
  <c r="AQ35" s="1"/>
  <c r="AQ36" s="1"/>
  <c r="AQ37" s="1"/>
  <c r="AQ38" s="1"/>
  <c r="AQ39" s="1"/>
  <c r="AQ40" s="1"/>
  <c r="AQ41" s="1"/>
  <c r="AQ42" s="1"/>
  <c r="AQ43" s="1"/>
  <c r="AQ44" s="1"/>
  <c r="AQ45" s="1"/>
  <c r="AQ46" s="1"/>
  <c r="AQ47" s="1"/>
  <c r="AQ48" s="1"/>
  <c r="AQ49" s="1"/>
  <c r="AQ50" s="1"/>
  <c r="AQ51" s="1"/>
  <c r="AQ52" s="1"/>
  <c r="AQ53" s="1"/>
  <c r="AQ54" s="1"/>
  <c r="AQ55" s="1"/>
  <c r="AQ56" s="1"/>
  <c r="AQ57" s="1"/>
  <c r="AQ58" s="1"/>
  <c r="AQ59" s="1"/>
  <c r="AQ60" s="1"/>
  <c r="AQ61" s="1"/>
  <c r="AQ62" s="1"/>
  <c r="AQ63" s="1"/>
  <c r="AQ64" s="1"/>
  <c r="AQ65" s="1"/>
  <c r="AQ66" s="1"/>
  <c r="AQ67" s="1"/>
  <c r="AQ68" s="1"/>
  <c r="AQ69" s="1"/>
  <c r="AQ70" s="1"/>
  <c r="AQ71" s="1"/>
  <c r="AQ72" s="1"/>
  <c r="AQ73" s="1"/>
  <c r="AQ74" s="1"/>
  <c r="AQ75" s="1"/>
  <c r="AQ76" s="1"/>
  <c r="AQ77" s="1"/>
  <c r="AQ78" s="1"/>
  <c r="AQ79" s="1"/>
  <c r="AQ80" s="1"/>
  <c r="AQ81" s="1"/>
  <c r="AQ82" s="1"/>
  <c r="AQ83" s="1"/>
  <c r="AQ84" s="1"/>
  <c r="AQ85" s="1"/>
  <c r="AQ86" s="1"/>
  <c r="AQ87" s="1"/>
  <c r="AQ88" s="1"/>
  <c r="AQ89" s="1"/>
  <c r="AQ90" s="1"/>
  <c r="AQ91" s="1"/>
  <c r="AQ92" s="1"/>
  <c r="AQ93" s="1"/>
  <c r="AQ94" s="1"/>
  <c r="AQ95" s="1"/>
  <c r="AQ96" s="1"/>
  <c r="AQ97" s="1"/>
  <c r="AQ98" s="1"/>
  <c r="AQ99" s="1"/>
  <c r="AQ100" s="1"/>
  <c r="AQ101" s="1"/>
  <c r="AQ102" s="1"/>
  <c r="AQ103" s="1"/>
  <c r="AQ104" s="1"/>
  <c r="AQ105" s="1"/>
  <c r="AQ106" s="1"/>
  <c r="AQ107" s="1"/>
  <c r="AQ108" s="1"/>
  <c r="AQ109" s="1"/>
  <c r="AQ110" s="1"/>
  <c r="AQ111" s="1"/>
  <c r="AQ112" s="1"/>
  <c r="AQ113" s="1"/>
  <c r="AQ114" s="1"/>
  <c r="AQ115" s="1"/>
  <c r="AQ116" s="1"/>
  <c r="AQ117" s="1"/>
  <c r="AQ118" s="1"/>
  <c r="AQ119" s="1"/>
  <c r="AQ120" s="1"/>
  <c r="AQ121" s="1"/>
  <c r="AQ122" s="1"/>
  <c r="AQ123" s="1"/>
  <c r="AQ124" s="1"/>
  <c r="AQ125" s="1"/>
  <c r="AQ126" s="1"/>
  <c r="AQ127" s="1"/>
  <c r="AQ128" s="1"/>
  <c r="AQ129" s="1"/>
  <c r="AQ130" s="1"/>
  <c r="AQ131" s="1"/>
  <c r="AQ132" s="1"/>
  <c r="AQ133" s="1"/>
  <c r="AQ134" s="1"/>
  <c r="AQ135" s="1"/>
  <c r="AQ136" s="1"/>
  <c r="AQ137" s="1"/>
  <c r="AQ138" s="1"/>
  <c r="AQ139" s="1"/>
  <c r="AQ140" s="1"/>
  <c r="AQ141" s="1"/>
  <c r="AQ142" s="1"/>
  <c r="AQ143" s="1"/>
  <c r="AQ144" s="1"/>
  <c r="AQ145" s="1"/>
  <c r="AQ146" s="1"/>
  <c r="AQ147" s="1"/>
  <c r="AQ148" s="1"/>
  <c r="AQ149" s="1"/>
  <c r="AQ150" s="1"/>
  <c r="AQ151" s="1"/>
  <c r="AQ152" s="1"/>
  <c r="AQ153" s="1"/>
  <c r="AQ154" s="1"/>
  <c r="AQ155" s="1"/>
  <c r="AQ156" s="1"/>
  <c r="AQ157" s="1"/>
  <c r="AQ158" s="1"/>
  <c r="AQ159" s="1"/>
  <c r="AQ160" s="1"/>
  <c r="AQ161" s="1"/>
  <c r="AQ162" s="1"/>
  <c r="AQ163" s="1"/>
  <c r="AQ164" s="1"/>
  <c r="AQ165" s="1"/>
  <c r="AK5"/>
  <c r="AK6" s="1"/>
  <c r="AK7" s="1"/>
  <c r="AK8" s="1"/>
  <c r="AK9" s="1"/>
  <c r="AK10" s="1"/>
  <c r="AK11" s="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AK62" s="1"/>
  <c r="AK63" s="1"/>
  <c r="AK64" s="1"/>
  <c r="AK65" s="1"/>
  <c r="AK66" s="1"/>
  <c r="AK67" s="1"/>
  <c r="AK68" s="1"/>
  <c r="AK69" s="1"/>
  <c r="AK70" s="1"/>
  <c r="AK71" s="1"/>
  <c r="AK72" s="1"/>
  <c r="AK73" s="1"/>
  <c r="AK74" s="1"/>
  <c r="AK75" s="1"/>
  <c r="AK76" s="1"/>
  <c r="AK77" s="1"/>
  <c r="AK78" s="1"/>
  <c r="AK79" s="1"/>
  <c r="AK80" s="1"/>
  <c r="AK81" s="1"/>
  <c r="AK82" s="1"/>
  <c r="AK83" s="1"/>
  <c r="AK84" s="1"/>
  <c r="AK85" s="1"/>
  <c r="AK86" s="1"/>
  <c r="AK87" s="1"/>
  <c r="AK88" s="1"/>
  <c r="AK89" s="1"/>
  <c r="AK90" s="1"/>
  <c r="AK91" s="1"/>
  <c r="AK92" s="1"/>
  <c r="AK93" s="1"/>
  <c r="AK94" s="1"/>
  <c r="AK95" s="1"/>
  <c r="AK96" s="1"/>
  <c r="AK97" s="1"/>
  <c r="AK98" s="1"/>
  <c r="AK99" s="1"/>
  <c r="AK100" s="1"/>
  <c r="AK101" s="1"/>
  <c r="AK102" s="1"/>
  <c r="AK103" s="1"/>
  <c r="AK104" s="1"/>
  <c r="AK105" s="1"/>
  <c r="AK106" s="1"/>
  <c r="AK107" s="1"/>
  <c r="AK108" s="1"/>
  <c r="AK109" s="1"/>
  <c r="AK110" s="1"/>
  <c r="AK111" s="1"/>
  <c r="AK112" s="1"/>
  <c r="AK113" s="1"/>
  <c r="AK114" s="1"/>
  <c r="AK115" s="1"/>
  <c r="AK116" s="1"/>
  <c r="AK117" s="1"/>
  <c r="AK118" s="1"/>
  <c r="AK119" s="1"/>
  <c r="AK120" s="1"/>
  <c r="AK121" s="1"/>
  <c r="AK122" s="1"/>
  <c r="AK123" s="1"/>
  <c r="AK124" s="1"/>
  <c r="AK125" s="1"/>
  <c r="AK126" s="1"/>
  <c r="AK127" s="1"/>
  <c r="AK128" s="1"/>
  <c r="AK129" s="1"/>
  <c r="AK130" s="1"/>
  <c r="AK131" s="1"/>
  <c r="AK132" s="1"/>
  <c r="AK133" s="1"/>
  <c r="AK134" s="1"/>
  <c r="AK135" s="1"/>
  <c r="AK136" s="1"/>
  <c r="AK137" s="1"/>
  <c r="AK138" s="1"/>
  <c r="AK139" s="1"/>
  <c r="AK140" s="1"/>
  <c r="AK141" s="1"/>
  <c r="AK142" s="1"/>
  <c r="AK143" s="1"/>
  <c r="AK144" s="1"/>
  <c r="AK145" s="1"/>
  <c r="AK146" s="1"/>
  <c r="AK147" s="1"/>
  <c r="AK148" s="1"/>
  <c r="AK149" s="1"/>
  <c r="AK150" s="1"/>
  <c r="AK151" s="1"/>
  <c r="AK152" s="1"/>
  <c r="AK153" s="1"/>
  <c r="AK154" s="1"/>
  <c r="AK155" s="1"/>
  <c r="AK156" s="1"/>
  <c r="AK157" s="1"/>
  <c r="AK158" s="1"/>
  <c r="AK159" s="1"/>
  <c r="AK160" s="1"/>
  <c r="AK161" s="1"/>
  <c r="AK162" s="1"/>
  <c r="AK163" s="1"/>
  <c r="AK164" s="1"/>
  <c r="AK165" s="1"/>
  <c r="AP6" i="8" l="1"/>
  <c r="AU5"/>
  <c r="AO4"/>
  <c r="AT3"/>
  <c r="AO5" i="7"/>
  <c r="AT4"/>
  <c r="AP5"/>
  <c r="AU4"/>
  <c r="AO5" i="6"/>
  <c r="AT4"/>
  <c r="AP4"/>
  <c r="AU3"/>
  <c r="AO4" i="5"/>
  <c r="AT3"/>
  <c r="AP5"/>
  <c r="AU4"/>
  <c r="AP6" i="4"/>
  <c r="AU5"/>
  <c r="AO4"/>
  <c r="AT3"/>
  <c r="AO5" i="2"/>
  <c r="AT4"/>
  <c r="AP5"/>
  <c r="AU4"/>
  <c r="AQ5" i="1"/>
  <c r="AV4"/>
  <c r="AP5"/>
  <c r="AU4"/>
  <c r="AO4" i="3"/>
  <c r="AT3"/>
  <c r="AP5"/>
  <c r="AU4"/>
  <c r="AO5" i="8" l="1"/>
  <c r="AT4"/>
  <c r="AP7"/>
  <c r="AU6"/>
  <c r="AO6" i="7"/>
  <c r="AT5"/>
  <c r="AP6"/>
  <c r="AU5"/>
  <c r="AO6" i="6"/>
  <c r="AT5"/>
  <c r="AP5"/>
  <c r="AU4"/>
  <c r="AO5" i="5"/>
  <c r="AT4"/>
  <c r="AP6"/>
  <c r="AU5"/>
  <c r="AO5" i="4"/>
  <c r="AT4"/>
  <c r="AP7"/>
  <c r="AU6"/>
  <c r="AP6" i="2"/>
  <c r="AU5"/>
  <c r="AO6"/>
  <c r="AT5"/>
  <c r="AP6" i="1"/>
  <c r="AU5"/>
  <c r="AQ6"/>
  <c r="AV5"/>
  <c r="AO5" i="3"/>
  <c r="AT4"/>
  <c r="AU5"/>
  <c r="AP6"/>
  <c r="AO6" i="8" l="1"/>
  <c r="AT5"/>
  <c r="AP8"/>
  <c r="AU7"/>
  <c r="AO7" i="7"/>
  <c r="AT6"/>
  <c r="AP7"/>
  <c r="AU6"/>
  <c r="AO7" i="6"/>
  <c r="AT6"/>
  <c r="AP6"/>
  <c r="AU5"/>
  <c r="AP7" i="5"/>
  <c r="AU6"/>
  <c r="AO6"/>
  <c r="AT5"/>
  <c r="AO6" i="4"/>
  <c r="AT5"/>
  <c r="AP8"/>
  <c r="AU7"/>
  <c r="AP7" i="2"/>
  <c r="AU6"/>
  <c r="AO7"/>
  <c r="AT6"/>
  <c r="AP7" i="1"/>
  <c r="AU6"/>
  <c r="AQ7"/>
  <c r="AV6"/>
  <c r="AU6" i="3"/>
  <c r="AP7"/>
  <c r="AT5"/>
  <c r="AO6"/>
  <c r="AP9" i="8" l="1"/>
  <c r="AU8"/>
  <c r="AO7"/>
  <c r="AT6"/>
  <c r="AO8" i="7"/>
  <c r="AT7"/>
  <c r="AP8"/>
  <c r="AU7"/>
  <c r="AP7" i="6"/>
  <c r="AU6"/>
  <c r="AO8"/>
  <c r="AT7"/>
  <c r="AO7" i="5"/>
  <c r="AT6"/>
  <c r="AP8"/>
  <c r="AU7"/>
  <c r="AO7" i="4"/>
  <c r="AT6"/>
  <c r="AP9"/>
  <c r="AU8"/>
  <c r="AO8" i="2"/>
  <c r="AT7"/>
  <c r="AP8"/>
  <c r="AU7"/>
  <c r="AQ8" i="1"/>
  <c r="AV7"/>
  <c r="AP8"/>
  <c r="AU7"/>
  <c r="AP8" i="3"/>
  <c r="AU7"/>
  <c r="AT6"/>
  <c r="AO7"/>
  <c r="AO8" i="8" l="1"/>
  <c r="AT7"/>
  <c r="AP10"/>
  <c r="AU9"/>
  <c r="AO9" i="7"/>
  <c r="AT8"/>
  <c r="AP9"/>
  <c r="AU8"/>
  <c r="AO9" i="6"/>
  <c r="AT8"/>
  <c r="AP8"/>
  <c r="AU7"/>
  <c r="AP9" i="5"/>
  <c r="AU8"/>
  <c r="AO8"/>
  <c r="AT7"/>
  <c r="AP10" i="4"/>
  <c r="AU9"/>
  <c r="AO8"/>
  <c r="AT7"/>
  <c r="AP9" i="2"/>
  <c r="AU8"/>
  <c r="AO9"/>
  <c r="AT8"/>
  <c r="AP9" i="1"/>
  <c r="AU8"/>
  <c r="AQ9"/>
  <c r="AV8"/>
  <c r="AO8" i="3"/>
  <c r="AT7"/>
  <c r="AU8"/>
  <c r="AP9"/>
  <c r="AP11" i="8" l="1"/>
  <c r="AU10"/>
  <c r="AO9"/>
  <c r="AT8"/>
  <c r="AP10" i="7"/>
  <c r="AU9"/>
  <c r="AO10"/>
  <c r="AT9"/>
  <c r="AP9" i="6"/>
  <c r="AU8"/>
  <c r="AO10"/>
  <c r="AT9"/>
  <c r="AO9" i="5"/>
  <c r="AT8"/>
  <c r="AP10"/>
  <c r="AU9"/>
  <c r="AP11" i="4"/>
  <c r="AU10"/>
  <c r="AO9"/>
  <c r="AT8"/>
  <c r="AO10" i="2"/>
  <c r="AT9"/>
  <c r="AP10"/>
  <c r="AU9"/>
  <c r="AQ10" i="1"/>
  <c r="AV9"/>
  <c r="AP10"/>
  <c r="AU9"/>
  <c r="AP10" i="3"/>
  <c r="AU9"/>
  <c r="AO9"/>
  <c r="AT8"/>
  <c r="AO10" i="8" l="1"/>
  <c r="AT9"/>
  <c r="AP12"/>
  <c r="AU11"/>
  <c r="AP11" i="7"/>
  <c r="AU10"/>
  <c r="AO11"/>
  <c r="AT10"/>
  <c r="AO11" i="6"/>
  <c r="AT10"/>
  <c r="AP10"/>
  <c r="AU9"/>
  <c r="AP11" i="5"/>
  <c r="AU10"/>
  <c r="AO10"/>
  <c r="AT9"/>
  <c r="AO10" i="4"/>
  <c r="AT9"/>
  <c r="AP12"/>
  <c r="AU11"/>
  <c r="AP11" i="2"/>
  <c r="AU10"/>
  <c r="AO11"/>
  <c r="AT10"/>
  <c r="AP11" i="1"/>
  <c r="AU10"/>
  <c r="AQ11"/>
  <c r="AV10"/>
  <c r="AO10" i="3"/>
  <c r="AT9"/>
  <c r="AP11"/>
  <c r="AU10"/>
  <c r="AP13" i="8" l="1"/>
  <c r="AU12"/>
  <c r="AO11"/>
  <c r="AT10"/>
  <c r="AO12" i="7"/>
  <c r="AT11"/>
  <c r="AP12"/>
  <c r="AU11"/>
  <c r="AP11" i="6"/>
  <c r="AU10"/>
  <c r="AO12"/>
  <c r="AT11"/>
  <c r="AO11" i="5"/>
  <c r="AT10"/>
  <c r="AP12"/>
  <c r="AU11"/>
  <c r="AP13" i="4"/>
  <c r="AU12"/>
  <c r="AO11"/>
  <c r="AT10"/>
  <c r="AO12" i="2"/>
  <c r="AT11"/>
  <c r="AP12"/>
  <c r="AU11"/>
  <c r="AQ12" i="1"/>
  <c r="AV11"/>
  <c r="AP12"/>
  <c r="AU11"/>
  <c r="AP12" i="3"/>
  <c r="AU11"/>
  <c r="AO11"/>
  <c r="AT10"/>
  <c r="AO12" i="8" l="1"/>
  <c r="AT11"/>
  <c r="AP14"/>
  <c r="AU13"/>
  <c r="AO13" i="7"/>
  <c r="AT12"/>
  <c r="AP13"/>
  <c r="AU12"/>
  <c r="AP12" i="6"/>
  <c r="AU11"/>
  <c r="AO13"/>
  <c r="AT12"/>
  <c r="AP13" i="5"/>
  <c r="AU12"/>
  <c r="AO12"/>
  <c r="AT11"/>
  <c r="AO12" i="4"/>
  <c r="AT11"/>
  <c r="AU13"/>
  <c r="AP14"/>
  <c r="AU12" i="2"/>
  <c r="AP13"/>
  <c r="AT12"/>
  <c r="AO13"/>
  <c r="AP13" i="1"/>
  <c r="AU12"/>
  <c r="AQ13"/>
  <c r="AV12"/>
  <c r="AO12" i="3"/>
  <c r="AT11"/>
  <c r="AP13"/>
  <c r="AU12"/>
  <c r="AO13" i="8" l="1"/>
  <c r="AT12"/>
  <c r="AP15"/>
  <c r="AU14"/>
  <c r="AO14" i="7"/>
  <c r="AT13"/>
  <c r="AP14"/>
  <c r="AU13"/>
  <c r="AP13" i="6"/>
  <c r="AU12"/>
  <c r="AO14"/>
  <c r="AT13"/>
  <c r="AO13" i="5"/>
  <c r="AT12"/>
  <c r="AP14"/>
  <c r="AU13"/>
  <c r="AO13" i="4"/>
  <c r="AT12"/>
  <c r="AP15"/>
  <c r="AU14"/>
  <c r="AU13" i="2"/>
  <c r="AP14"/>
  <c r="AT13"/>
  <c r="AO14"/>
  <c r="AQ14" i="1"/>
  <c r="AV13"/>
  <c r="AP14"/>
  <c r="AU13"/>
  <c r="AO13" i="3"/>
  <c r="AT12"/>
  <c r="AP14"/>
  <c r="AU13"/>
  <c r="AO14" i="8" l="1"/>
  <c r="AT13"/>
  <c r="AP16"/>
  <c r="AU15"/>
  <c r="AO15" i="7"/>
  <c r="AT14"/>
  <c r="AP15"/>
  <c r="AU14"/>
  <c r="AP14" i="6"/>
  <c r="AU13"/>
  <c r="AO15"/>
  <c r="AT14"/>
  <c r="AO14" i="5"/>
  <c r="AT13"/>
  <c r="AP15"/>
  <c r="AU14"/>
  <c r="AP16" i="4"/>
  <c r="AU15"/>
  <c r="AT13"/>
  <c r="AO14"/>
  <c r="AO15" i="2"/>
  <c r="AT14"/>
  <c r="AP15"/>
  <c r="AU14"/>
  <c r="AQ15" i="1"/>
  <c r="AV14"/>
  <c r="AP15"/>
  <c r="AU14"/>
  <c r="AO14" i="3"/>
  <c r="AT13"/>
  <c r="AP15"/>
  <c r="AU14"/>
  <c r="AO15" i="8" l="1"/>
  <c r="AT14"/>
  <c r="AP17"/>
  <c r="AU16"/>
  <c r="AO16" i="7"/>
  <c r="AT15"/>
  <c r="AP16"/>
  <c r="AU15"/>
  <c r="AP15" i="6"/>
  <c r="AU14"/>
  <c r="AO16"/>
  <c r="AT15"/>
  <c r="AO15" i="5"/>
  <c r="AT14"/>
  <c r="AP16"/>
  <c r="AU15"/>
  <c r="AP17" i="4"/>
  <c r="AU16"/>
  <c r="AT14"/>
  <c r="AO15"/>
  <c r="AO16" i="2"/>
  <c r="AT15"/>
  <c r="AP16"/>
  <c r="AU15"/>
  <c r="AQ16" i="1"/>
  <c r="AV15"/>
  <c r="AP16"/>
  <c r="AU15"/>
  <c r="AP16" i="3"/>
  <c r="AU15"/>
  <c r="AO15"/>
  <c r="AT14"/>
  <c r="AP18" i="8" l="1"/>
  <c r="AU17"/>
  <c r="AO16"/>
  <c r="AT15"/>
  <c r="AO17" i="7"/>
  <c r="AT16"/>
  <c r="AP17"/>
  <c r="AU16"/>
  <c r="AP16" i="6"/>
  <c r="AU15"/>
  <c r="AO17"/>
  <c r="AT16"/>
  <c r="AO16" i="5"/>
  <c r="AT15"/>
  <c r="AP17"/>
  <c r="AU16"/>
  <c r="AP18" i="4"/>
  <c r="AU17"/>
  <c r="AO16"/>
  <c r="AT15"/>
  <c r="AT16" i="2"/>
  <c r="AO17"/>
  <c r="AU16"/>
  <c r="AP17"/>
  <c r="AP17" i="1"/>
  <c r="AU16"/>
  <c r="AQ17"/>
  <c r="AV16"/>
  <c r="AP17" i="3"/>
  <c r="AU16"/>
  <c r="AO16"/>
  <c r="AT15"/>
  <c r="AP19" i="8" l="1"/>
  <c r="AU18"/>
  <c r="AO17"/>
  <c r="AT16"/>
  <c r="AP18" i="7"/>
  <c r="AU17"/>
  <c r="AO18"/>
  <c r="AT17"/>
  <c r="AP17" i="6"/>
  <c r="AU16"/>
  <c r="AO18"/>
  <c r="AT17"/>
  <c r="AO17" i="5"/>
  <c r="AT16"/>
  <c r="AP18"/>
  <c r="AU17"/>
  <c r="AU18" i="4"/>
  <c r="AP19"/>
  <c r="AO17"/>
  <c r="AT16"/>
  <c r="AT17" i="2"/>
  <c r="AO18"/>
  <c r="AP18"/>
  <c r="AU17"/>
  <c r="AP18" i="1"/>
  <c r="AU17"/>
  <c r="AQ18"/>
  <c r="AV17"/>
  <c r="AP18" i="3"/>
  <c r="AU17"/>
  <c r="AO17"/>
  <c r="AT16"/>
  <c r="AP20" i="8" l="1"/>
  <c r="AU19"/>
  <c r="AO18"/>
  <c r="AT17"/>
  <c r="AP19" i="7"/>
  <c r="AU18"/>
  <c r="AO19"/>
  <c r="AT18"/>
  <c r="AP18" i="6"/>
  <c r="AU17"/>
  <c r="AO19"/>
  <c r="AT18"/>
  <c r="AO18" i="5"/>
  <c r="AT17"/>
  <c r="AP19"/>
  <c r="AU18"/>
  <c r="AP20" i="4"/>
  <c r="AU19"/>
  <c r="AT17"/>
  <c r="AO18"/>
  <c r="AO19" i="2"/>
  <c r="AT18"/>
  <c r="AP19"/>
  <c r="AU18"/>
  <c r="AP19" i="1"/>
  <c r="AU18"/>
  <c r="AQ19"/>
  <c r="AV18"/>
  <c r="AP19" i="3"/>
  <c r="AU18"/>
  <c r="AO18"/>
  <c r="AT17"/>
  <c r="AO19" i="8" l="1"/>
  <c r="AT18"/>
  <c r="AP21"/>
  <c r="AU20"/>
  <c r="AP20" i="7"/>
  <c r="AU19"/>
  <c r="AO20"/>
  <c r="AT19"/>
  <c r="AP19" i="6"/>
  <c r="AU18"/>
  <c r="AO20"/>
  <c r="AT19"/>
  <c r="AO19" i="5"/>
  <c r="AT18"/>
  <c r="AP20"/>
  <c r="AU19"/>
  <c r="AP21" i="4"/>
  <c r="AU20"/>
  <c r="AO19"/>
  <c r="AT18"/>
  <c r="AO20" i="2"/>
  <c r="AT19"/>
  <c r="AP20"/>
  <c r="AU19"/>
  <c r="AP20" i="1"/>
  <c r="AU19"/>
  <c r="AQ20"/>
  <c r="AV19"/>
  <c r="AP20" i="3"/>
  <c r="AU19"/>
  <c r="AO19"/>
  <c r="AT18"/>
  <c r="AO20" i="8" l="1"/>
  <c r="AT19"/>
  <c r="AP22"/>
  <c r="AU21"/>
  <c r="AP21" i="7"/>
  <c r="AU20"/>
  <c r="AO21"/>
  <c r="AT20"/>
  <c r="AP20" i="6"/>
  <c r="AU19"/>
  <c r="AO21"/>
  <c r="AT20"/>
  <c r="AO20" i="5"/>
  <c r="AT19"/>
  <c r="AP21"/>
  <c r="AU20"/>
  <c r="AU21" i="4"/>
  <c r="AP22"/>
  <c r="AO20"/>
  <c r="AT19"/>
  <c r="AT20" i="2"/>
  <c r="AO21"/>
  <c r="AP21"/>
  <c r="AU20"/>
  <c r="AP21" i="1"/>
  <c r="AU20"/>
  <c r="AQ21"/>
  <c r="AV20"/>
  <c r="AP21" i="3"/>
  <c r="AU20"/>
  <c r="AO20"/>
  <c r="AT19"/>
  <c r="AP23" i="8" l="1"/>
  <c r="AU22"/>
  <c r="AO21"/>
  <c r="AT20"/>
  <c r="AP22" i="7"/>
  <c r="AU21"/>
  <c r="AO22"/>
  <c r="AT21"/>
  <c r="AP21" i="6"/>
  <c r="AU20"/>
  <c r="AO22"/>
  <c r="AT21"/>
  <c r="AO21" i="5"/>
  <c r="AT20"/>
  <c r="AP22"/>
  <c r="AU21"/>
  <c r="AU22" i="4"/>
  <c r="AP23"/>
  <c r="AO21"/>
  <c r="AT20"/>
  <c r="AO22" i="2"/>
  <c r="AT21"/>
  <c r="AU21"/>
  <c r="AP22"/>
  <c r="AP22" i="1"/>
  <c r="AU21"/>
  <c r="AQ22"/>
  <c r="AV21"/>
  <c r="AP22" i="3"/>
  <c r="AU21"/>
  <c r="AO21"/>
  <c r="AT20"/>
  <c r="AO22" i="8" l="1"/>
  <c r="AT21"/>
  <c r="AP24"/>
  <c r="AU23"/>
  <c r="AO23" i="7"/>
  <c r="AT22"/>
  <c r="AP23"/>
  <c r="AU22"/>
  <c r="AP22" i="6"/>
  <c r="AU21"/>
  <c r="AO23"/>
  <c r="AT22"/>
  <c r="AO22" i="5"/>
  <c r="AT21"/>
  <c r="AP23"/>
  <c r="AU22"/>
  <c r="AP24" i="4"/>
  <c r="AU23"/>
  <c r="AO22"/>
  <c r="AT21"/>
  <c r="AO23" i="2"/>
  <c r="AT22"/>
  <c r="AP23"/>
  <c r="AU22"/>
  <c r="AP23" i="1"/>
  <c r="AU22"/>
  <c r="AQ23"/>
  <c r="AV22"/>
  <c r="AP23" i="3"/>
  <c r="AU22"/>
  <c r="AO22"/>
  <c r="AT21"/>
  <c r="AO23" i="8" l="1"/>
  <c r="AT22"/>
  <c r="AP25"/>
  <c r="AU24"/>
  <c r="AP24" i="7"/>
  <c r="AU23"/>
  <c r="AO24"/>
  <c r="AT23"/>
  <c r="AP23" i="6"/>
  <c r="AU22"/>
  <c r="AO24"/>
  <c r="AT23"/>
  <c r="AO23" i="5"/>
  <c r="AT22"/>
  <c r="AP24"/>
  <c r="AU23"/>
  <c r="AP25" i="4"/>
  <c r="AU24"/>
  <c r="AT22"/>
  <c r="AO23"/>
  <c r="AO24" i="2"/>
  <c r="AT23"/>
  <c r="AP24"/>
  <c r="AU23"/>
  <c r="AP24" i="1"/>
  <c r="AU23"/>
  <c r="AQ24"/>
  <c r="AV23"/>
  <c r="AP24" i="3"/>
  <c r="AU23"/>
  <c r="AO23"/>
  <c r="AT22"/>
  <c r="AO24" i="8" l="1"/>
  <c r="AT23"/>
  <c r="AP26"/>
  <c r="AU25"/>
  <c r="AO25" i="7"/>
  <c r="AT24"/>
  <c r="AP25"/>
  <c r="AU24"/>
  <c r="AP24" i="6"/>
  <c r="AU23"/>
  <c r="AO25"/>
  <c r="AT24"/>
  <c r="AO24" i="5"/>
  <c r="AT23"/>
  <c r="AP25"/>
  <c r="AU24"/>
  <c r="AU25" i="4"/>
  <c r="AP26"/>
  <c r="AO24"/>
  <c r="AT23"/>
  <c r="AO25" i="2"/>
  <c r="AT24"/>
  <c r="AU24"/>
  <c r="AP25"/>
  <c r="AP25" i="1"/>
  <c r="AU24"/>
  <c r="AQ25"/>
  <c r="AV24"/>
  <c r="AP25" i="3"/>
  <c r="AU24"/>
  <c r="AO24"/>
  <c r="AT23"/>
  <c r="AO25" i="8" l="1"/>
  <c r="AT24"/>
  <c r="AP27"/>
  <c r="AU26"/>
  <c r="AO26" i="7"/>
  <c r="AT25"/>
  <c r="AP26"/>
  <c r="AU25"/>
  <c r="AP25" i="6"/>
  <c r="AU24"/>
  <c r="AO26"/>
  <c r="AT25"/>
  <c r="AO25" i="5"/>
  <c r="AT24"/>
  <c r="AP26"/>
  <c r="AU25"/>
  <c r="AU26" i="4"/>
  <c r="AP27"/>
  <c r="AO25"/>
  <c r="AT24"/>
  <c r="AT25" i="2"/>
  <c r="AO26"/>
  <c r="AU25"/>
  <c r="AP26"/>
  <c r="AP26" i="1"/>
  <c r="AU25"/>
  <c r="AQ26"/>
  <c r="AV25"/>
  <c r="AP26" i="3"/>
  <c r="AU25"/>
  <c r="AO25"/>
  <c r="AT24"/>
  <c r="AO26" i="8" l="1"/>
  <c r="AT25"/>
  <c r="AP28"/>
  <c r="AU27"/>
  <c r="AO27" i="7"/>
  <c r="AT26"/>
  <c r="AP27"/>
  <c r="AU26"/>
  <c r="AP26" i="6"/>
  <c r="AU25"/>
  <c r="AO27"/>
  <c r="AT26"/>
  <c r="AO26" i="5"/>
  <c r="AT25"/>
  <c r="AP27"/>
  <c r="AU26"/>
  <c r="AP28" i="4"/>
  <c r="AU27"/>
  <c r="AT25"/>
  <c r="AO26"/>
  <c r="AO27" i="2"/>
  <c r="AT26"/>
  <c r="AP27"/>
  <c r="AU26"/>
  <c r="AP27" i="1"/>
  <c r="AU26"/>
  <c r="AQ27"/>
  <c r="AV26"/>
  <c r="AO26" i="3"/>
  <c r="AT25"/>
  <c r="AP27"/>
  <c r="AU26"/>
  <c r="AO27" i="8" l="1"/>
  <c r="AT26"/>
  <c r="AP29"/>
  <c r="AU28"/>
  <c r="AP28" i="7"/>
  <c r="AU27"/>
  <c r="AO28"/>
  <c r="AT27"/>
  <c r="AP27" i="6"/>
  <c r="AU26"/>
  <c r="AO28"/>
  <c r="AT27"/>
  <c r="AO27" i="5"/>
  <c r="AT26"/>
  <c r="AP28"/>
  <c r="AU27"/>
  <c r="AP29" i="4"/>
  <c r="AU28"/>
  <c r="AT26"/>
  <c r="AO27"/>
  <c r="AO28" i="2"/>
  <c r="AT27"/>
  <c r="AP28"/>
  <c r="AU27"/>
  <c r="AP28" i="1"/>
  <c r="AU27"/>
  <c r="AQ28"/>
  <c r="AV27"/>
  <c r="AP28" i="3"/>
  <c r="AU27"/>
  <c r="AO27"/>
  <c r="AT26"/>
  <c r="AP30" i="8" l="1"/>
  <c r="AU29"/>
  <c r="AO28"/>
  <c r="AT27"/>
  <c r="AO29" i="7"/>
  <c r="AT28"/>
  <c r="AP29"/>
  <c r="AU28"/>
  <c r="AP28" i="6"/>
  <c r="AU27"/>
  <c r="AO29"/>
  <c r="AT28"/>
  <c r="AO28" i="5"/>
  <c r="AT27"/>
  <c r="AP29"/>
  <c r="AU28"/>
  <c r="AU29" i="4"/>
  <c r="AP30"/>
  <c r="AO28"/>
  <c r="AT27"/>
  <c r="AT28" i="2"/>
  <c r="AO29"/>
  <c r="AP29"/>
  <c r="AU28"/>
  <c r="AP29" i="1"/>
  <c r="AU28"/>
  <c r="AQ29"/>
  <c r="AV28"/>
  <c r="AP29" i="3"/>
  <c r="AU28"/>
  <c r="AO28"/>
  <c r="AT27"/>
  <c r="AO29" i="8" l="1"/>
  <c r="AT28"/>
  <c r="AP31"/>
  <c r="AU30"/>
  <c r="AP30" i="7"/>
  <c r="AU29"/>
  <c r="AO30"/>
  <c r="AT29"/>
  <c r="AP29" i="6"/>
  <c r="AU28"/>
  <c r="AO30"/>
  <c r="AT29"/>
  <c r="AO29" i="5"/>
  <c r="AT28"/>
  <c r="AP30"/>
  <c r="AU29"/>
  <c r="AP31" i="4"/>
  <c r="AU30"/>
  <c r="AO29"/>
  <c r="AT28"/>
  <c r="AO30" i="2"/>
  <c r="AT29"/>
  <c r="AP30"/>
  <c r="AU29"/>
  <c r="AP30" i="1"/>
  <c r="AU29"/>
  <c r="AQ30"/>
  <c r="AV29"/>
  <c r="AP30" i="3"/>
  <c r="AU29"/>
  <c r="AO29"/>
  <c r="AT28"/>
  <c r="AP32" i="8" l="1"/>
  <c r="AU31"/>
  <c r="AO30"/>
  <c r="AT29"/>
  <c r="AO31" i="7"/>
  <c r="AT30"/>
  <c r="AP31"/>
  <c r="AU30"/>
  <c r="AP30" i="6"/>
  <c r="AU29"/>
  <c r="AO31"/>
  <c r="AT30"/>
  <c r="AO30" i="5"/>
  <c r="AT29"/>
  <c r="AP31"/>
  <c r="AU30"/>
  <c r="AP32" i="4"/>
  <c r="AU31"/>
  <c r="AT29"/>
  <c r="AO30"/>
  <c r="AO31" i="2"/>
  <c r="AT30"/>
  <c r="AP31"/>
  <c r="AU30"/>
  <c r="AP31" i="1"/>
  <c r="AU30"/>
  <c r="AQ31"/>
  <c r="AV30"/>
  <c r="AO30" i="3"/>
  <c r="AT29"/>
  <c r="AP31"/>
  <c r="AU30"/>
  <c r="AO31" i="8" l="1"/>
  <c r="AT30"/>
  <c r="AP33"/>
  <c r="AU32"/>
  <c r="AO32" i="7"/>
  <c r="AT31"/>
  <c r="AP32"/>
  <c r="AU31"/>
  <c r="AP31" i="6"/>
  <c r="AU30"/>
  <c r="AO32"/>
  <c r="AT31"/>
  <c r="AO31" i="5"/>
  <c r="AT30"/>
  <c r="AP32"/>
  <c r="AU31"/>
  <c r="AP33" i="4"/>
  <c r="AU32"/>
  <c r="AT30"/>
  <c r="AO31"/>
  <c r="AO32" i="2"/>
  <c r="AT31"/>
  <c r="AP32"/>
  <c r="AU31"/>
  <c r="AP32" i="1"/>
  <c r="AU31"/>
  <c r="AQ32"/>
  <c r="AV31"/>
  <c r="AP32" i="3"/>
  <c r="AU31"/>
  <c r="AO31"/>
  <c r="AT30"/>
  <c r="AO32" i="8" l="1"/>
  <c r="AT31"/>
  <c r="AP34"/>
  <c r="AU33"/>
  <c r="AO33" i="7"/>
  <c r="AT32"/>
  <c r="AP33"/>
  <c r="AU32"/>
  <c r="AP32" i="6"/>
  <c r="AU31"/>
  <c r="AO33"/>
  <c r="AT32"/>
  <c r="AO32" i="5"/>
  <c r="AT31"/>
  <c r="AP33"/>
  <c r="AU32"/>
  <c r="AP34" i="4"/>
  <c r="AU33"/>
  <c r="AO32"/>
  <c r="AT31"/>
  <c r="AO33" i="2"/>
  <c r="AT32"/>
  <c r="AP33"/>
  <c r="AU32"/>
  <c r="AP33" i="1"/>
  <c r="AU32"/>
  <c r="AQ33"/>
  <c r="AV32"/>
  <c r="AP33" i="3"/>
  <c r="AU32"/>
  <c r="AO32"/>
  <c r="AT31"/>
  <c r="AP35" i="8" l="1"/>
  <c r="AU34"/>
  <c r="AO33"/>
  <c r="AT32"/>
  <c r="AO34" i="7"/>
  <c r="AT33"/>
  <c r="AP34"/>
  <c r="AU33"/>
  <c r="AP33" i="6"/>
  <c r="AU32"/>
  <c r="AO34"/>
  <c r="AT33"/>
  <c r="AO33" i="5"/>
  <c r="AT32"/>
  <c r="AP34"/>
  <c r="AU33"/>
  <c r="AU34" i="4"/>
  <c r="AP35"/>
  <c r="AO33"/>
  <c r="AT32"/>
  <c r="AO34" i="2"/>
  <c r="AT33"/>
  <c r="AP34"/>
  <c r="AU33"/>
  <c r="AP34" i="1"/>
  <c r="AU33"/>
  <c r="AV33"/>
  <c r="AQ34"/>
  <c r="AO33" i="3"/>
  <c r="AT32"/>
  <c r="AP34"/>
  <c r="AU33"/>
  <c r="AP36" i="8" l="1"/>
  <c r="AU35"/>
  <c r="AO34"/>
  <c r="AT33"/>
  <c r="AO35" i="7"/>
  <c r="AT34"/>
  <c r="AP35"/>
  <c r="AU34"/>
  <c r="AP34" i="6"/>
  <c r="AU33"/>
  <c r="AO35"/>
  <c r="AT34"/>
  <c r="AO34" i="5"/>
  <c r="AT33"/>
  <c r="AP35"/>
  <c r="AU34"/>
  <c r="AP36" i="4"/>
  <c r="AU35"/>
  <c r="AT33"/>
  <c r="AO34"/>
  <c r="AO35" i="2"/>
  <c r="AT34"/>
  <c r="AP35"/>
  <c r="AU34"/>
  <c r="AU34" i="1"/>
  <c r="AP35"/>
  <c r="AV34"/>
  <c r="AQ35"/>
  <c r="AO34" i="3"/>
  <c r="AT33"/>
  <c r="AP35"/>
  <c r="AU34"/>
  <c r="AP37" i="8" l="1"/>
  <c r="AU36"/>
  <c r="AO35"/>
  <c r="AT34"/>
  <c r="AP36" i="7"/>
  <c r="AU35"/>
  <c r="AO36"/>
  <c r="AT35"/>
  <c r="AP35" i="6"/>
  <c r="AU34"/>
  <c r="AO36"/>
  <c r="AT35"/>
  <c r="AO35" i="5"/>
  <c r="AT34"/>
  <c r="AP36"/>
  <c r="AU35"/>
  <c r="AP37" i="4"/>
  <c r="AU36"/>
  <c r="AO35"/>
  <c r="AT34"/>
  <c r="AO36" i="2"/>
  <c r="AT35"/>
  <c r="AP36"/>
  <c r="AU35"/>
  <c r="AP36" i="1"/>
  <c r="AU35"/>
  <c r="AQ36"/>
  <c r="AV35"/>
  <c r="AO35" i="3"/>
  <c r="AT34"/>
  <c r="AP36"/>
  <c r="AU35"/>
  <c r="AP38" i="8" l="1"/>
  <c r="AU37"/>
  <c r="AO36"/>
  <c r="AT35"/>
  <c r="AP37" i="7"/>
  <c r="AU36"/>
  <c r="AO37"/>
  <c r="AT36"/>
  <c r="AP36" i="6"/>
  <c r="AU35"/>
  <c r="AO37"/>
  <c r="AT36"/>
  <c r="AO36" i="5"/>
  <c r="AT35"/>
  <c r="AP37"/>
  <c r="AU36"/>
  <c r="AU37" i="4"/>
  <c r="AP38"/>
  <c r="AO36"/>
  <c r="AT35"/>
  <c r="AO37" i="2"/>
  <c r="AT36"/>
  <c r="AP37"/>
  <c r="AU36"/>
  <c r="AP37" i="1"/>
  <c r="AU36"/>
  <c r="AQ37"/>
  <c r="AV36"/>
  <c r="AO36" i="3"/>
  <c r="AT35"/>
  <c r="AP37"/>
  <c r="AU36"/>
  <c r="AO37" i="8" l="1"/>
  <c r="AT36"/>
  <c r="AP39"/>
  <c r="AU38"/>
  <c r="AO38" i="7"/>
  <c r="AT37"/>
  <c r="AP38"/>
  <c r="AU37"/>
  <c r="AP37" i="6"/>
  <c r="AU36"/>
  <c r="AO38"/>
  <c r="AT37"/>
  <c r="AO37" i="5"/>
  <c r="AT36"/>
  <c r="AP38"/>
  <c r="AU37"/>
  <c r="AU38" i="4"/>
  <c r="AP39"/>
  <c r="AO37"/>
  <c r="AT36"/>
  <c r="AO38" i="2"/>
  <c r="AT37"/>
  <c r="AP38"/>
  <c r="AU37"/>
  <c r="AU37" i="1"/>
  <c r="AP38"/>
  <c r="AV37"/>
  <c r="AQ38"/>
  <c r="AO37" i="3"/>
  <c r="AT36"/>
  <c r="AP38"/>
  <c r="AU37"/>
  <c r="AP40" i="8" l="1"/>
  <c r="AU39"/>
  <c r="AO38"/>
  <c r="AT37"/>
  <c r="AP39" i="7"/>
  <c r="AU38"/>
  <c r="AO39"/>
  <c r="AT38"/>
  <c r="AP38" i="6"/>
  <c r="AU37"/>
  <c r="AO39"/>
  <c r="AT38"/>
  <c r="AO38" i="5"/>
  <c r="AT37"/>
  <c r="AP39"/>
  <c r="AU38"/>
  <c r="AP40" i="4"/>
  <c r="AU39"/>
  <c r="AO38"/>
  <c r="AT37"/>
  <c r="AO39" i="2"/>
  <c r="AT38"/>
  <c r="AP39"/>
  <c r="AU38"/>
  <c r="AU38" i="1"/>
  <c r="AP39"/>
  <c r="AV38"/>
  <c r="AQ39"/>
  <c r="AO38" i="3"/>
  <c r="AT37"/>
  <c r="AP39"/>
  <c r="AU38"/>
  <c r="AU39" i="5" l="1"/>
  <c r="AP40"/>
  <c r="AP41" i="8"/>
  <c r="AU40"/>
  <c r="AO39"/>
  <c r="AT38"/>
  <c r="AO40" i="7"/>
  <c r="AT39"/>
  <c r="AP40"/>
  <c r="AU39"/>
  <c r="AP39" i="6"/>
  <c r="AU38"/>
  <c r="AO40"/>
  <c r="AT39"/>
  <c r="AO39" i="5"/>
  <c r="AT38"/>
  <c r="AP41" i="4"/>
  <c r="AU40"/>
  <c r="AT38"/>
  <c r="AO39"/>
  <c r="AO40" i="2"/>
  <c r="AT39"/>
  <c r="AP40"/>
  <c r="AU39"/>
  <c r="AP40" i="1"/>
  <c r="AU39"/>
  <c r="AQ40"/>
  <c r="AV39"/>
  <c r="AP40" i="3"/>
  <c r="AU39"/>
  <c r="AO39"/>
  <c r="AT38"/>
  <c r="AT39" i="5" l="1"/>
  <c r="AO40"/>
  <c r="AP41"/>
  <c r="AU40"/>
  <c r="AP42" i="8"/>
  <c r="AU41"/>
  <c r="AO40"/>
  <c r="AT39"/>
  <c r="AO41" i="7"/>
  <c r="AT40"/>
  <c r="AP41"/>
  <c r="AU40"/>
  <c r="AP40" i="6"/>
  <c r="AU39"/>
  <c r="AO41"/>
  <c r="AT40"/>
  <c r="AU41" i="4"/>
  <c r="AP42"/>
  <c r="AO40"/>
  <c r="AT39"/>
  <c r="AO41" i="2"/>
  <c r="AT40"/>
  <c r="AP41"/>
  <c r="AU40"/>
  <c r="AP41" i="1"/>
  <c r="AU40"/>
  <c r="AQ41"/>
  <c r="AV40"/>
  <c r="AP41" i="3"/>
  <c r="AU40"/>
  <c r="AO40"/>
  <c r="AT39"/>
  <c r="AP42" i="5" l="1"/>
  <c r="AU41"/>
  <c r="AT40"/>
  <c r="AO41"/>
  <c r="AP43" i="8"/>
  <c r="AU42"/>
  <c r="AO41"/>
  <c r="AT40"/>
  <c r="AO42" i="7"/>
  <c r="AT41"/>
  <c r="AP42"/>
  <c r="AU41"/>
  <c r="AP41" i="6"/>
  <c r="AU40"/>
  <c r="AO42"/>
  <c r="AT41"/>
  <c r="AU42" i="4"/>
  <c r="AP43"/>
  <c r="AO41"/>
  <c r="AT40"/>
  <c r="AO42" i="2"/>
  <c r="AT41"/>
  <c r="AP42"/>
  <c r="AU41"/>
  <c r="AU41" i="1"/>
  <c r="AP42"/>
  <c r="AV41"/>
  <c r="AQ42"/>
  <c r="AP42" i="3"/>
  <c r="AU41"/>
  <c r="AO41"/>
  <c r="AT40"/>
  <c r="AP43" i="5" l="1"/>
  <c r="AU42"/>
  <c r="AT41"/>
  <c r="AO42"/>
  <c r="AP44" i="8"/>
  <c r="AU43"/>
  <c r="AO42"/>
  <c r="AT41"/>
  <c r="AO43" i="7"/>
  <c r="AT42"/>
  <c r="AP43"/>
  <c r="AU42"/>
  <c r="AP42" i="6"/>
  <c r="AU41"/>
  <c r="AO43"/>
  <c r="AT42"/>
  <c r="AP44" i="4"/>
  <c r="AU43"/>
  <c r="AT41"/>
  <c r="AO42"/>
  <c r="AO43" i="2"/>
  <c r="AT42"/>
  <c r="AP43"/>
  <c r="AU42"/>
  <c r="AU42" i="1"/>
  <c r="AP43"/>
  <c r="AQ43"/>
  <c r="AV42"/>
  <c r="AO42" i="3"/>
  <c r="AT41"/>
  <c r="AP43"/>
  <c r="AU42"/>
  <c r="AP44" i="5" l="1"/>
  <c r="AU43"/>
  <c r="AT42"/>
  <c r="AO43"/>
  <c r="AP45" i="8"/>
  <c r="AU44"/>
  <c r="AO43"/>
  <c r="AT42"/>
  <c r="AO44" i="7"/>
  <c r="AT43"/>
  <c r="AP44"/>
  <c r="AU43"/>
  <c r="AP43" i="6"/>
  <c r="AU42"/>
  <c r="AO44"/>
  <c r="AT43"/>
  <c r="AP45" i="4"/>
  <c r="AU44"/>
  <c r="AT42"/>
  <c r="AO43"/>
  <c r="AO44" i="2"/>
  <c r="AT43"/>
  <c r="AP44"/>
  <c r="AU43"/>
  <c r="AP44" i="1"/>
  <c r="AU43"/>
  <c r="AQ44"/>
  <c r="AV43"/>
  <c r="AO43" i="3"/>
  <c r="AT42"/>
  <c r="AP44"/>
  <c r="AU43"/>
  <c r="AP45" i="5" l="1"/>
  <c r="AU44"/>
  <c r="AT43"/>
  <c r="AO44"/>
  <c r="AP46" i="8"/>
  <c r="AU45"/>
  <c r="AO44"/>
  <c r="AT43"/>
  <c r="AO45" i="7"/>
  <c r="AT44"/>
  <c r="AP45"/>
  <c r="AU44"/>
  <c r="AP44" i="6"/>
  <c r="AU43"/>
  <c r="AO45"/>
  <c r="AT44"/>
  <c r="AU45" i="4"/>
  <c r="AP46"/>
  <c r="AO44"/>
  <c r="AT43"/>
  <c r="AO45" i="2"/>
  <c r="AT44"/>
  <c r="AP45"/>
  <c r="AU44"/>
  <c r="AQ45" i="1"/>
  <c r="AV44"/>
  <c r="AP45"/>
  <c r="AU44"/>
  <c r="AO44" i="3"/>
  <c r="AT43"/>
  <c r="AP45"/>
  <c r="AU44"/>
  <c r="AP46" i="5" l="1"/>
  <c r="AU45"/>
  <c r="AT44"/>
  <c r="AO45"/>
  <c r="AP47" i="8"/>
  <c r="AU46"/>
  <c r="AO45"/>
  <c r="AT44"/>
  <c r="AP46" i="7"/>
  <c r="AU45"/>
  <c r="AO46"/>
  <c r="AT45"/>
  <c r="AP45" i="6"/>
  <c r="AU44"/>
  <c r="AO46"/>
  <c r="AT45"/>
  <c r="AP47" i="4"/>
  <c r="AU46"/>
  <c r="AO45"/>
  <c r="AT44"/>
  <c r="AO46" i="2"/>
  <c r="AT45"/>
  <c r="AP46"/>
  <c r="AU45"/>
  <c r="AQ46" i="1"/>
  <c r="AV45"/>
  <c r="AU45"/>
  <c r="AP46"/>
  <c r="AO45" i="3"/>
  <c r="AT44"/>
  <c r="AP46"/>
  <c r="AU45"/>
  <c r="AP47" i="5" l="1"/>
  <c r="AU46"/>
  <c r="AT45"/>
  <c r="AO46"/>
  <c r="AP48" i="8"/>
  <c r="AU47"/>
  <c r="AO46"/>
  <c r="AT45"/>
  <c r="AO47" i="7"/>
  <c r="AT47" s="1"/>
  <c r="AT46"/>
  <c r="AP47"/>
  <c r="AU47" s="1"/>
  <c r="AU46"/>
  <c r="AP46" i="6"/>
  <c r="AU45"/>
  <c r="AO47"/>
  <c r="AT46"/>
  <c r="AP48" i="4"/>
  <c r="AU47"/>
  <c r="AT45"/>
  <c r="AO46"/>
  <c r="AO47" i="2"/>
  <c r="AT46"/>
  <c r="AP47"/>
  <c r="AU46"/>
  <c r="AV46" i="1"/>
  <c r="AQ47"/>
  <c r="AP47"/>
  <c r="AU46"/>
  <c r="AO46" i="3"/>
  <c r="AT45"/>
  <c r="AP47"/>
  <c r="AU46"/>
  <c r="AP48" i="5" l="1"/>
  <c r="AU47"/>
  <c r="AT46"/>
  <c r="AO47"/>
  <c r="AU48" i="7"/>
  <c r="AP49" i="8"/>
  <c r="AU48"/>
  <c r="AO47"/>
  <c r="AT46"/>
  <c r="AT48" i="7"/>
  <c r="AP47" i="6"/>
  <c r="AU46"/>
  <c r="AO48"/>
  <c r="AT47"/>
  <c r="AP49" i="4"/>
  <c r="AU48"/>
  <c r="AO47"/>
  <c r="AT46"/>
  <c r="AO48" i="2"/>
  <c r="AT47"/>
  <c r="AP48"/>
  <c r="AU47"/>
  <c r="AQ48" i="1"/>
  <c r="AV47"/>
  <c r="AP48"/>
  <c r="AU47"/>
  <c r="AO47" i="3"/>
  <c r="AT46"/>
  <c r="AP48"/>
  <c r="AU47"/>
  <c r="AP49" i="5" l="1"/>
  <c r="AU48"/>
  <c r="AT47"/>
  <c r="AO48"/>
  <c r="AP50" i="8"/>
  <c r="AU49"/>
  <c r="AO48"/>
  <c r="AT47"/>
  <c r="AP48" i="6"/>
  <c r="AU47"/>
  <c r="AO49"/>
  <c r="AT48"/>
  <c r="AP50" i="4"/>
  <c r="AU49"/>
  <c r="AO48"/>
  <c r="AT47"/>
  <c r="AO49" i="2"/>
  <c r="AT48"/>
  <c r="AP49"/>
  <c r="AU48"/>
  <c r="AV48" i="1"/>
  <c r="AQ49"/>
  <c r="AP49"/>
  <c r="AU48"/>
  <c r="AP49" i="3"/>
  <c r="AU48"/>
  <c r="AO48"/>
  <c r="AT47"/>
  <c r="AP50" i="5" l="1"/>
  <c r="AU49"/>
  <c r="AT48"/>
  <c r="AO49"/>
  <c r="AP51" i="8"/>
  <c r="AU50"/>
  <c r="AO49"/>
  <c r="AT48"/>
  <c r="AP49" i="6"/>
  <c r="AU48"/>
  <c r="AO50"/>
  <c r="AT49"/>
  <c r="AP51" i="4"/>
  <c r="AU50"/>
  <c r="AO49"/>
  <c r="AT48"/>
  <c r="AO50" i="2"/>
  <c r="AT49"/>
  <c r="AP50"/>
  <c r="AU49"/>
  <c r="AP50" i="1"/>
  <c r="AU49"/>
  <c r="AQ50"/>
  <c r="AV49"/>
  <c r="AP50" i="3"/>
  <c r="AU49"/>
  <c r="AO49"/>
  <c r="AT48"/>
  <c r="AP51" i="5" l="1"/>
  <c r="AU50"/>
  <c r="AT49"/>
  <c r="AO50"/>
  <c r="AP52" i="8"/>
  <c r="AU51"/>
  <c r="AO50"/>
  <c r="AT49"/>
  <c r="AP50" i="6"/>
  <c r="AU49"/>
  <c r="AO51"/>
  <c r="AT50"/>
  <c r="AP52" i="4"/>
  <c r="AU51"/>
  <c r="AO50"/>
  <c r="AT49"/>
  <c r="AO51" i="2"/>
  <c r="AT50"/>
  <c r="AP51"/>
  <c r="AU50"/>
  <c r="AP51" i="1"/>
  <c r="AU50"/>
  <c r="AQ51"/>
  <c r="AV50"/>
  <c r="AO50" i="3"/>
  <c r="AT49"/>
  <c r="AP51"/>
  <c r="AU50"/>
  <c r="AP52" i="5" l="1"/>
  <c r="AU51"/>
  <c r="AT50"/>
  <c r="AO51"/>
  <c r="AP53" i="8"/>
  <c r="AU52"/>
  <c r="AO51"/>
  <c r="AT50"/>
  <c r="AP51" i="6"/>
  <c r="AU50"/>
  <c r="AO52"/>
  <c r="AT51"/>
  <c r="AP53" i="4"/>
  <c r="AU52"/>
  <c r="AO51"/>
  <c r="AT50"/>
  <c r="AO52" i="2"/>
  <c r="AT51"/>
  <c r="AP52"/>
  <c r="AU51"/>
  <c r="AP52" i="1"/>
  <c r="AU51"/>
  <c r="AQ52"/>
  <c r="AV51"/>
  <c r="AO51" i="3"/>
  <c r="AT50"/>
  <c r="AP52"/>
  <c r="AU51"/>
  <c r="AP53" i="5" l="1"/>
  <c r="AU52"/>
  <c r="AT51"/>
  <c r="AO52"/>
  <c r="AP54" i="8"/>
  <c r="AU53"/>
  <c r="AO52"/>
  <c r="AT51"/>
  <c r="AP52" i="6"/>
  <c r="AU51"/>
  <c r="AO53"/>
  <c r="AT52"/>
  <c r="AP54" i="4"/>
  <c r="AU53"/>
  <c r="AO52"/>
  <c r="AT51"/>
  <c r="AO53" i="2"/>
  <c r="AT52"/>
  <c r="AP53"/>
  <c r="AU52"/>
  <c r="AP53" i="1"/>
  <c r="AU52"/>
  <c r="AQ53"/>
  <c r="AV52"/>
  <c r="AO52" i="3"/>
  <c r="AT51"/>
  <c r="AU52"/>
  <c r="AP53"/>
  <c r="AP54" i="5" l="1"/>
  <c r="AU53"/>
  <c r="AT52"/>
  <c r="AO53"/>
  <c r="AP55" i="8"/>
  <c r="AU54"/>
  <c r="AO53"/>
  <c r="AT52"/>
  <c r="AP53" i="6"/>
  <c r="AU52"/>
  <c r="AO54"/>
  <c r="AT53"/>
  <c r="AP55" i="4"/>
  <c r="AU54"/>
  <c r="AO53"/>
  <c r="AT52"/>
  <c r="AO54" i="2"/>
  <c r="AT53"/>
  <c r="AP54"/>
  <c r="AU53"/>
  <c r="AP54" i="1"/>
  <c r="AU53"/>
  <c r="AQ54"/>
  <c r="AV53"/>
  <c r="AT52" i="3"/>
  <c r="AO53"/>
  <c r="AP54"/>
  <c r="AU53"/>
  <c r="AP55" i="5" l="1"/>
  <c r="AU54"/>
  <c r="AT53"/>
  <c r="AO54"/>
  <c r="AP56" i="8"/>
  <c r="AU55"/>
  <c r="AO54"/>
  <c r="AT53"/>
  <c r="AP54" i="6"/>
  <c r="AU53"/>
  <c r="AO55"/>
  <c r="AT54"/>
  <c r="AP56" i="4"/>
  <c r="AU55"/>
  <c r="AO54"/>
  <c r="AT53"/>
  <c r="AO55" i="2"/>
  <c r="AT54"/>
  <c r="AP55"/>
  <c r="AU54"/>
  <c r="AP55" i="1"/>
  <c r="AU54"/>
  <c r="AQ55"/>
  <c r="AV54"/>
  <c r="AO54" i="3"/>
  <c r="AT53"/>
  <c r="AP55"/>
  <c r="AU54"/>
  <c r="AP56" i="5" l="1"/>
  <c r="AU55"/>
  <c r="AT54"/>
  <c r="AO55"/>
  <c r="AP57" i="8"/>
  <c r="AU56"/>
  <c r="AO55"/>
  <c r="AT54"/>
  <c r="AP55" i="6"/>
  <c r="AU54"/>
  <c r="AO56"/>
  <c r="AT55"/>
  <c r="AP57" i="4"/>
  <c r="AU56"/>
  <c r="AO55"/>
  <c r="AT54"/>
  <c r="AO56" i="2"/>
  <c r="AT55"/>
  <c r="AP56"/>
  <c r="AU55"/>
  <c r="AP56" i="1"/>
  <c r="AU55"/>
  <c r="AQ56"/>
  <c r="AV55"/>
  <c r="AO55" i="3"/>
  <c r="AT54"/>
  <c r="AU55"/>
  <c r="AP56"/>
  <c r="AP57" i="5" l="1"/>
  <c r="AU56"/>
  <c r="AT55"/>
  <c r="AO56"/>
  <c r="AP58" i="8"/>
  <c r="AU57"/>
  <c r="AO56"/>
  <c r="AT55"/>
  <c r="AP56" i="6"/>
  <c r="AU55"/>
  <c r="AO57"/>
  <c r="AT56"/>
  <c r="AP58" i="4"/>
  <c r="AU57"/>
  <c r="AO56"/>
  <c r="AT55"/>
  <c r="AO57" i="2"/>
  <c r="AT56"/>
  <c r="AP57"/>
  <c r="AU56"/>
  <c r="AP57" i="1"/>
  <c r="AU56"/>
  <c r="AQ57"/>
  <c r="AV56"/>
  <c r="AT55" i="3"/>
  <c r="AO56"/>
  <c r="AU56"/>
  <c r="AP57"/>
  <c r="AP58" i="5" l="1"/>
  <c r="AU57"/>
  <c r="AT56"/>
  <c r="AO57"/>
  <c r="AP59" i="8"/>
  <c r="AU58"/>
  <c r="AO57"/>
  <c r="AT56"/>
  <c r="AP57" i="6"/>
  <c r="AU56"/>
  <c r="AO58"/>
  <c r="AT57"/>
  <c r="AP59" i="4"/>
  <c r="AU58"/>
  <c r="AO57"/>
  <c r="AT56"/>
  <c r="AO58" i="2"/>
  <c r="AT57"/>
  <c r="AP58"/>
  <c r="AU57"/>
  <c r="AP58" i="1"/>
  <c r="AU57"/>
  <c r="AQ58"/>
  <c r="AV57"/>
  <c r="AT56" i="3"/>
  <c r="AO57"/>
  <c r="AP58"/>
  <c r="AU57"/>
  <c r="AP59" i="5" l="1"/>
  <c r="AU58"/>
  <c r="AT57"/>
  <c r="AO58"/>
  <c r="AP60" i="8"/>
  <c r="AU59"/>
  <c r="AO58"/>
  <c r="AT57"/>
  <c r="AP58" i="6"/>
  <c r="AU57"/>
  <c r="AO59"/>
  <c r="AT58"/>
  <c r="AP60" i="4"/>
  <c r="AU59"/>
  <c r="AO58"/>
  <c r="AT57"/>
  <c r="AO59" i="2"/>
  <c r="AT58"/>
  <c r="AP59"/>
  <c r="AU58"/>
  <c r="AP59" i="1"/>
  <c r="AU58"/>
  <c r="AQ59"/>
  <c r="AV58"/>
  <c r="AO58" i="3"/>
  <c r="AT57"/>
  <c r="AP59"/>
  <c r="AU58"/>
  <c r="AP60" i="5" l="1"/>
  <c r="AU59"/>
  <c r="AT58"/>
  <c r="AO59"/>
  <c r="AP61" i="8"/>
  <c r="AU60"/>
  <c r="AO59"/>
  <c r="AT58"/>
  <c r="AP59" i="6"/>
  <c r="AU58"/>
  <c r="AO60"/>
  <c r="AT59"/>
  <c r="AP61" i="4"/>
  <c r="AU60"/>
  <c r="AO59"/>
  <c r="AT58"/>
  <c r="AO60" i="2"/>
  <c r="AT59"/>
  <c r="AP60"/>
  <c r="AU59"/>
  <c r="AP60" i="1"/>
  <c r="AU59"/>
  <c r="AQ60"/>
  <c r="AV59"/>
  <c r="AO59" i="3"/>
  <c r="AT58"/>
  <c r="AU59"/>
  <c r="AP60"/>
  <c r="AP61" i="5" l="1"/>
  <c r="AU60"/>
  <c r="AT59"/>
  <c r="AO60"/>
  <c r="AP62" i="8"/>
  <c r="AU61"/>
  <c r="AO60"/>
  <c r="AT59"/>
  <c r="AP60" i="6"/>
  <c r="AU59"/>
  <c r="AO61"/>
  <c r="AT60"/>
  <c r="AP62" i="4"/>
  <c r="AU61"/>
  <c r="AO60"/>
  <c r="AT59"/>
  <c r="AO61" i="2"/>
  <c r="AT60"/>
  <c r="AP61"/>
  <c r="AU60"/>
  <c r="AP61" i="1"/>
  <c r="AU60"/>
  <c r="AQ61"/>
  <c r="AV60"/>
  <c r="AT59" i="3"/>
  <c r="AO60"/>
  <c r="AP61"/>
  <c r="AU60"/>
  <c r="AP62" i="5" l="1"/>
  <c r="AU61"/>
  <c r="AT60"/>
  <c r="AO61"/>
  <c r="AP63" i="8"/>
  <c r="AU62"/>
  <c r="AO61"/>
  <c r="AT60"/>
  <c r="AP61" i="6"/>
  <c r="AU60"/>
  <c r="AO62"/>
  <c r="AT61"/>
  <c r="AP63" i="4"/>
  <c r="AU62"/>
  <c r="AO61"/>
  <c r="AT60"/>
  <c r="AO62" i="2"/>
  <c r="AT61"/>
  <c r="AP62"/>
  <c r="AU61"/>
  <c r="AP62" i="1"/>
  <c r="AU61"/>
  <c r="AQ62"/>
  <c r="AV61"/>
  <c r="AP62" i="3"/>
  <c r="AU61"/>
  <c r="AT60"/>
  <c r="AO61"/>
  <c r="AP63" i="5" l="1"/>
  <c r="AU62"/>
  <c r="AT61"/>
  <c r="AO62"/>
  <c r="AP64" i="8"/>
  <c r="AU63"/>
  <c r="AO62"/>
  <c r="AT61"/>
  <c r="AP62" i="6"/>
  <c r="AU61"/>
  <c r="AO63"/>
  <c r="AT62"/>
  <c r="AP64" i="4"/>
  <c r="AU63"/>
  <c r="AO62"/>
  <c r="AT61"/>
  <c r="AO63" i="2"/>
  <c r="AT62"/>
  <c r="AP63"/>
  <c r="AU62"/>
  <c r="AQ63" i="1"/>
  <c r="AV62"/>
  <c r="AP63"/>
  <c r="AU62"/>
  <c r="AP63" i="3"/>
  <c r="AU62"/>
  <c r="AO62"/>
  <c r="AT61"/>
  <c r="AP64" i="5" l="1"/>
  <c r="AU63"/>
  <c r="AT62"/>
  <c r="AO63"/>
  <c r="AP65" i="8"/>
  <c r="AU64"/>
  <c r="AO63"/>
  <c r="AT62"/>
  <c r="AP63" i="6"/>
  <c r="AU62"/>
  <c r="AO64"/>
  <c r="AT63"/>
  <c r="AP65" i="4"/>
  <c r="AU64"/>
  <c r="AO63"/>
  <c r="AT62"/>
  <c r="AO64" i="2"/>
  <c r="AT63"/>
  <c r="AP64"/>
  <c r="AU63"/>
  <c r="AQ64" i="1"/>
  <c r="AV63"/>
  <c r="AP64"/>
  <c r="AU63"/>
  <c r="AP64" i="3"/>
  <c r="AU63"/>
  <c r="AO63"/>
  <c r="AT62"/>
  <c r="AP65" i="5" l="1"/>
  <c r="AU64"/>
  <c r="AT63"/>
  <c r="AO64"/>
  <c r="AP66" i="8"/>
  <c r="AU65"/>
  <c r="AO64"/>
  <c r="AT63"/>
  <c r="AP64" i="6"/>
  <c r="AU63"/>
  <c r="AO65"/>
  <c r="AT64"/>
  <c r="AP66" i="4"/>
  <c r="AU65"/>
  <c r="AO64"/>
  <c r="AT63"/>
  <c r="AO65" i="2"/>
  <c r="AT64"/>
  <c r="AP65"/>
  <c r="AU64"/>
  <c r="AQ65" i="1"/>
  <c r="AV64"/>
  <c r="AP65"/>
  <c r="AU64"/>
  <c r="AU64" i="3"/>
  <c r="AP65"/>
  <c r="AT63"/>
  <c r="AO64"/>
  <c r="AP66" i="5" l="1"/>
  <c r="AU65"/>
  <c r="AT64"/>
  <c r="AO65"/>
  <c r="AP67" i="8"/>
  <c r="AU66"/>
  <c r="AO65"/>
  <c r="AT64"/>
  <c r="AP65" i="6"/>
  <c r="AU64"/>
  <c r="AO66"/>
  <c r="AT65"/>
  <c r="AP67" i="4"/>
  <c r="AU66"/>
  <c r="AO65"/>
  <c r="AT64"/>
  <c r="AO66" i="2"/>
  <c r="AT65"/>
  <c r="AP66"/>
  <c r="AU65"/>
  <c r="AQ66" i="1"/>
  <c r="AV65"/>
  <c r="AP66"/>
  <c r="AU65"/>
  <c r="AP66" i="3"/>
  <c r="AU65"/>
  <c r="AO65"/>
  <c r="AT64"/>
  <c r="AP67" i="5" l="1"/>
  <c r="AU66"/>
  <c r="AT65"/>
  <c r="AO66"/>
  <c r="AP68" i="8"/>
  <c r="AU67"/>
  <c r="AO66"/>
  <c r="AT65"/>
  <c r="AP66" i="6"/>
  <c r="AU65"/>
  <c r="AO67"/>
  <c r="AT66"/>
  <c r="AP68" i="4"/>
  <c r="AU67"/>
  <c r="AO66"/>
  <c r="AT65"/>
  <c r="AO67" i="2"/>
  <c r="AT66"/>
  <c r="AU66"/>
  <c r="AP67"/>
  <c r="AQ67" i="1"/>
  <c r="AV66"/>
  <c r="AP67"/>
  <c r="AU66"/>
  <c r="AP67" i="3"/>
  <c r="AU66"/>
  <c r="AO66"/>
  <c r="AT65"/>
  <c r="AP68" i="5" l="1"/>
  <c r="AU67"/>
  <c r="AT66"/>
  <c r="AO67"/>
  <c r="AP69" i="8"/>
  <c r="AU68"/>
  <c r="AO67"/>
  <c r="AT66"/>
  <c r="AP67" i="6"/>
  <c r="AU66"/>
  <c r="AO68"/>
  <c r="AT67"/>
  <c r="AP69" i="4"/>
  <c r="AU68"/>
  <c r="AO67"/>
  <c r="AT66"/>
  <c r="AT67" i="2"/>
  <c r="AO68"/>
  <c r="AU67"/>
  <c r="AP68"/>
  <c r="AQ68" i="1"/>
  <c r="AV67"/>
  <c r="AP68"/>
  <c r="AU67"/>
  <c r="AP68" i="3"/>
  <c r="AU67"/>
  <c r="AO67"/>
  <c r="AT66"/>
  <c r="AP69" i="5" l="1"/>
  <c r="AU68"/>
  <c r="AT67"/>
  <c r="AO68"/>
  <c r="AP70" i="8"/>
  <c r="AU69"/>
  <c r="AO68"/>
  <c r="AT67"/>
  <c r="AP68" i="6"/>
  <c r="AU67"/>
  <c r="AO69"/>
  <c r="AT68"/>
  <c r="AP70" i="4"/>
  <c r="AU69"/>
  <c r="AO68"/>
  <c r="AT67"/>
  <c r="AO69" i="2"/>
  <c r="AT68"/>
  <c r="AP69"/>
  <c r="AU68"/>
  <c r="AP69" i="1"/>
  <c r="AU68"/>
  <c r="AQ69"/>
  <c r="AV68"/>
  <c r="AP69" i="3"/>
  <c r="AU68"/>
  <c r="AO68"/>
  <c r="AT67"/>
  <c r="AP70" i="5" l="1"/>
  <c r="AU69"/>
  <c r="AT68"/>
  <c r="AO69"/>
  <c r="AP71" i="8"/>
  <c r="AU70"/>
  <c r="AO69"/>
  <c r="AT68"/>
  <c r="AP69" i="6"/>
  <c r="AU68"/>
  <c r="AO70"/>
  <c r="AT69"/>
  <c r="AP71" i="4"/>
  <c r="AU70"/>
  <c r="AO69"/>
  <c r="AT68"/>
  <c r="AO70" i="2"/>
  <c r="AT69"/>
  <c r="AP70"/>
  <c r="AU69"/>
  <c r="AP70" i="1"/>
  <c r="AU69"/>
  <c r="AQ70"/>
  <c r="AV69"/>
  <c r="AP70" i="3"/>
  <c r="AU69"/>
  <c r="AO69"/>
  <c r="AT68"/>
  <c r="AP71" i="5" l="1"/>
  <c r="AU70"/>
  <c r="AT69"/>
  <c r="AO70"/>
  <c r="AP72" i="8"/>
  <c r="AU71"/>
  <c r="AO70"/>
  <c r="AT69"/>
  <c r="AP70" i="6"/>
  <c r="AU69"/>
  <c r="AO71"/>
  <c r="AT70"/>
  <c r="AP72" i="4"/>
  <c r="AU71"/>
  <c r="AO70"/>
  <c r="AT69"/>
  <c r="AT70" i="2"/>
  <c r="AO71"/>
  <c r="AU70"/>
  <c r="AP71"/>
  <c r="AP71" i="1"/>
  <c r="AU70"/>
  <c r="AQ71"/>
  <c r="AV70"/>
  <c r="AO70" i="3"/>
  <c r="AT69"/>
  <c r="AP71"/>
  <c r="AU70"/>
  <c r="AP72" i="5" l="1"/>
  <c r="AU71"/>
  <c r="AT70"/>
  <c r="AO71"/>
  <c r="AP73" i="8"/>
  <c r="AU72"/>
  <c r="AO71"/>
  <c r="AT70"/>
  <c r="AP71" i="6"/>
  <c r="AU70"/>
  <c r="AO72"/>
  <c r="AT71"/>
  <c r="AP73" i="4"/>
  <c r="AU72"/>
  <c r="AO71"/>
  <c r="AT70"/>
  <c r="AT71" i="2"/>
  <c r="AO72"/>
  <c r="AU71"/>
  <c r="AP72"/>
  <c r="AP72" i="1"/>
  <c r="AU71"/>
  <c r="AQ72"/>
  <c r="AV71"/>
  <c r="AO71" i="3"/>
  <c r="AT70"/>
  <c r="AP72"/>
  <c r="AU71"/>
  <c r="AP73" i="5" l="1"/>
  <c r="AU72"/>
  <c r="AT71"/>
  <c r="AO72"/>
  <c r="AP74" i="8"/>
  <c r="AU73"/>
  <c r="AO72"/>
  <c r="AT71"/>
  <c r="AP72" i="6"/>
  <c r="AU71"/>
  <c r="AO73"/>
  <c r="AT72"/>
  <c r="AP74" i="4"/>
  <c r="AU73"/>
  <c r="AO72"/>
  <c r="AT71"/>
  <c r="AO73" i="2"/>
  <c r="AT72"/>
  <c r="AP73"/>
  <c r="AU72"/>
  <c r="AP73" i="1"/>
  <c r="AU72"/>
  <c r="AQ73"/>
  <c r="AV72"/>
  <c r="AO72" i="3"/>
  <c r="AT71"/>
  <c r="AP73"/>
  <c r="AU72"/>
  <c r="AP74" i="5" l="1"/>
  <c r="AU73"/>
  <c r="AT72"/>
  <c r="AO73"/>
  <c r="AP75" i="8"/>
  <c r="AU74"/>
  <c r="AO73"/>
  <c r="AT72"/>
  <c r="AP73" i="6"/>
  <c r="AU72"/>
  <c r="AO74"/>
  <c r="AT73"/>
  <c r="AP75" i="4"/>
  <c r="AU74"/>
  <c r="AO73"/>
  <c r="AT72"/>
  <c r="AO74" i="2"/>
  <c r="AT73"/>
  <c r="AP74"/>
  <c r="AU73"/>
  <c r="AP74" i="1"/>
  <c r="AU73"/>
  <c r="AQ74"/>
  <c r="AV73"/>
  <c r="AO73" i="3"/>
  <c r="AT72"/>
  <c r="AP74"/>
  <c r="AU73"/>
  <c r="AP75" i="5" l="1"/>
  <c r="AU74"/>
  <c r="AT73"/>
  <c r="AO74"/>
  <c r="AP76" i="8"/>
  <c r="AU75"/>
  <c r="AO74"/>
  <c r="AT73"/>
  <c r="AP74" i="6"/>
  <c r="AU73"/>
  <c r="AO75"/>
  <c r="AT74"/>
  <c r="AP76" i="4"/>
  <c r="AU75"/>
  <c r="AO74"/>
  <c r="AT73"/>
  <c r="AT74" i="2"/>
  <c r="AO75"/>
  <c r="AU74"/>
  <c r="AP75"/>
  <c r="AP75" i="1"/>
  <c r="AU74"/>
  <c r="AQ75"/>
  <c r="AV74"/>
  <c r="AO74" i="3"/>
  <c r="AT73"/>
  <c r="AP75"/>
  <c r="AU74"/>
  <c r="AP76" i="5" l="1"/>
  <c r="AU75"/>
  <c r="AT74"/>
  <c r="AO75"/>
  <c r="AP77" i="8"/>
  <c r="AU76"/>
  <c r="AO75"/>
  <c r="AT74"/>
  <c r="AP75" i="6"/>
  <c r="AU74"/>
  <c r="AO76"/>
  <c r="AT75"/>
  <c r="AP77" i="4"/>
  <c r="AU76"/>
  <c r="AO75"/>
  <c r="AT74"/>
  <c r="AT75" i="2"/>
  <c r="AO76"/>
  <c r="AP76"/>
  <c r="AU75"/>
  <c r="AP76" i="1"/>
  <c r="AU75"/>
  <c r="AQ76"/>
  <c r="AV75"/>
  <c r="AP76" i="3"/>
  <c r="AU75"/>
  <c r="AO75"/>
  <c r="AT74"/>
  <c r="AP77" i="5" l="1"/>
  <c r="AU76"/>
  <c r="AT75"/>
  <c r="AO76"/>
  <c r="AP78" i="8"/>
  <c r="AU77"/>
  <c r="AO76"/>
  <c r="AT75"/>
  <c r="AP76" i="6"/>
  <c r="AU75"/>
  <c r="AO77"/>
  <c r="AT76"/>
  <c r="AP78" i="4"/>
  <c r="AU77"/>
  <c r="AO76"/>
  <c r="AT75"/>
  <c r="AO77" i="2"/>
  <c r="AT76"/>
  <c r="AP77"/>
  <c r="AU76"/>
  <c r="AP77" i="1"/>
  <c r="AU76"/>
  <c r="AQ77"/>
  <c r="AV76"/>
  <c r="AP77" i="3"/>
  <c r="AU76"/>
  <c r="AO76"/>
  <c r="AT75"/>
  <c r="AP78" i="5" l="1"/>
  <c r="AU77"/>
  <c r="AT76"/>
  <c r="AO77"/>
  <c r="AP79" i="8"/>
  <c r="AU78"/>
  <c r="AO77"/>
  <c r="AT76"/>
  <c r="AP77" i="6"/>
  <c r="AU76"/>
  <c r="AO78"/>
  <c r="AT77"/>
  <c r="AP79" i="4"/>
  <c r="AU78"/>
  <c r="AO77"/>
  <c r="AT76"/>
  <c r="AO78" i="2"/>
  <c r="AT77"/>
  <c r="AP78"/>
  <c r="AU77"/>
  <c r="AP78" i="1"/>
  <c r="AU77"/>
  <c r="AQ78"/>
  <c r="AV77"/>
  <c r="AO77" i="3"/>
  <c r="AT76"/>
  <c r="AP78"/>
  <c r="AU77"/>
  <c r="AP79" i="5" l="1"/>
  <c r="AU78"/>
  <c r="AT77"/>
  <c r="AO78"/>
  <c r="AP80" i="8"/>
  <c r="AU79"/>
  <c r="AO78"/>
  <c r="AT77"/>
  <c r="AP78" i="6"/>
  <c r="AU77"/>
  <c r="AO79"/>
  <c r="AT78"/>
  <c r="AP80" i="4"/>
  <c r="AU79"/>
  <c r="AO78"/>
  <c r="AT77"/>
  <c r="AT78" i="2"/>
  <c r="AO79"/>
  <c r="AP79"/>
  <c r="AU78"/>
  <c r="AP79" i="1"/>
  <c r="AU78"/>
  <c r="AQ79"/>
  <c r="AV78"/>
  <c r="AO78" i="3"/>
  <c r="AT77"/>
  <c r="AP79"/>
  <c r="AU78"/>
  <c r="AP80" i="5" l="1"/>
  <c r="AU79"/>
  <c r="AT78"/>
  <c r="AO79"/>
  <c r="AP81" i="8"/>
  <c r="AU80"/>
  <c r="AO79"/>
  <c r="AT78"/>
  <c r="AP79" i="6"/>
  <c r="AU78"/>
  <c r="AO80"/>
  <c r="AT79"/>
  <c r="AP81" i="4"/>
  <c r="AU80"/>
  <c r="AO79"/>
  <c r="AT78"/>
  <c r="AO80" i="2"/>
  <c r="AT79"/>
  <c r="AU79"/>
  <c r="AP80"/>
  <c r="AP80" i="1"/>
  <c r="AU79"/>
  <c r="AQ80"/>
  <c r="AV79"/>
  <c r="AO79" i="3"/>
  <c r="AT78"/>
  <c r="AP80"/>
  <c r="AU79"/>
  <c r="AP81" i="5" l="1"/>
  <c r="AU80"/>
  <c r="AT79"/>
  <c r="AO80"/>
  <c r="AP82" i="8"/>
  <c r="AU81"/>
  <c r="AO80"/>
  <c r="AT79"/>
  <c r="AP80" i="6"/>
  <c r="AU79"/>
  <c r="AO81"/>
  <c r="AT80"/>
  <c r="AP82" i="4"/>
  <c r="AU81"/>
  <c r="AO80"/>
  <c r="AT79"/>
  <c r="AO81" i="2"/>
  <c r="AT80"/>
  <c r="AP81"/>
  <c r="AU80"/>
  <c r="AP81" i="1"/>
  <c r="AU80"/>
  <c r="AQ81"/>
  <c r="AV80"/>
  <c r="AO80" i="3"/>
  <c r="AT79"/>
  <c r="AP81"/>
  <c r="AU80"/>
  <c r="AP82" i="5" l="1"/>
  <c r="AU81"/>
  <c r="AT80"/>
  <c r="AO81"/>
  <c r="AP83" i="8"/>
  <c r="AU82"/>
  <c r="AO81"/>
  <c r="AT80"/>
  <c r="AU80" i="6"/>
  <c r="AP81"/>
  <c r="AT81"/>
  <c r="AO82"/>
  <c r="AP83" i="4"/>
  <c r="AU82"/>
  <c r="AO81"/>
  <c r="AT80"/>
  <c r="AO82" i="2"/>
  <c r="AT81"/>
  <c r="AP82"/>
  <c r="AU81"/>
  <c r="AP82" i="1"/>
  <c r="AU81"/>
  <c r="AQ82"/>
  <c r="AV81"/>
  <c r="AO81" i="3"/>
  <c r="AT80"/>
  <c r="AP82"/>
  <c r="AU81"/>
  <c r="AP83" i="5" l="1"/>
  <c r="AU82"/>
  <c r="AT81"/>
  <c r="AO82"/>
  <c r="AP84" i="8"/>
  <c r="AU83"/>
  <c r="AO82"/>
  <c r="AT81"/>
  <c r="AU81" i="6"/>
  <c r="AP82"/>
  <c r="AO83"/>
  <c r="AT82"/>
  <c r="AU83" i="4"/>
  <c r="AP84"/>
  <c r="AO82"/>
  <c r="AT81"/>
  <c r="AO83" i="2"/>
  <c r="AT82"/>
  <c r="AU82"/>
  <c r="AP83"/>
  <c r="AP83" i="1"/>
  <c r="AU82"/>
  <c r="AQ83"/>
  <c r="AV82"/>
  <c r="AO82" i="3"/>
  <c r="AT81"/>
  <c r="AP83"/>
  <c r="AU82"/>
  <c r="AP84" i="5" l="1"/>
  <c r="AU83"/>
  <c r="AT82"/>
  <c r="AO83"/>
  <c r="AP85" i="8"/>
  <c r="AU84"/>
  <c r="AO83"/>
  <c r="AT82"/>
  <c r="AP83" i="6"/>
  <c r="AU82"/>
  <c r="AO84"/>
  <c r="AT83"/>
  <c r="AP85" i="4"/>
  <c r="AU84"/>
  <c r="AT82"/>
  <c r="AO83"/>
  <c r="AT83" i="2"/>
  <c r="AO84"/>
  <c r="AU83"/>
  <c r="AP84"/>
  <c r="AP84" i="1"/>
  <c r="AU83"/>
  <c r="AQ84"/>
  <c r="AV83"/>
  <c r="AO83" i="3"/>
  <c r="AT82"/>
  <c r="AP84"/>
  <c r="AU83"/>
  <c r="AP85" i="5" l="1"/>
  <c r="AU84"/>
  <c r="AT83"/>
  <c r="AO84"/>
  <c r="AP86" i="8"/>
  <c r="AU85"/>
  <c r="AO84"/>
  <c r="AT83"/>
  <c r="AP84" i="6"/>
  <c r="AU83"/>
  <c r="AT84"/>
  <c r="AO85"/>
  <c r="AP86" i="4"/>
  <c r="AU85"/>
  <c r="AO84"/>
  <c r="AT83"/>
  <c r="AO85" i="2"/>
  <c r="AT84"/>
  <c r="AP85"/>
  <c r="AU84"/>
  <c r="AP85" i="1"/>
  <c r="AU85" s="1"/>
  <c r="AU84"/>
  <c r="AQ85"/>
  <c r="AV85" s="1"/>
  <c r="AV84"/>
  <c r="AO84" i="3"/>
  <c r="AT83"/>
  <c r="AP85"/>
  <c r="AU84"/>
  <c r="AP86" i="5" l="1"/>
  <c r="AU85"/>
  <c r="AT84"/>
  <c r="AO85"/>
  <c r="AU86" i="1"/>
  <c r="AV86"/>
  <c r="AP87" i="8"/>
  <c r="AU86"/>
  <c r="AO85"/>
  <c r="AT84"/>
  <c r="AU84" i="6"/>
  <c r="AP85"/>
  <c r="AT85"/>
  <c r="AO86"/>
  <c r="AU86" i="4"/>
  <c r="AP87"/>
  <c r="AO85"/>
  <c r="AT84"/>
  <c r="AO86" i="2"/>
  <c r="AT85"/>
  <c r="AP86"/>
  <c r="AU85"/>
  <c r="AO85" i="3"/>
  <c r="AT84"/>
  <c r="AP86"/>
  <c r="AU85"/>
  <c r="AP87" i="5" l="1"/>
  <c r="AU86"/>
  <c r="AT85"/>
  <c r="AO86"/>
  <c r="AP88" i="8"/>
  <c r="AU87"/>
  <c r="AO86"/>
  <c r="AT85"/>
  <c r="AU85" i="6"/>
  <c r="AP86"/>
  <c r="AO87"/>
  <c r="AT86"/>
  <c r="AU87" i="4"/>
  <c r="AP88"/>
  <c r="AO86"/>
  <c r="AT85"/>
  <c r="AT86" i="2"/>
  <c r="AO87"/>
  <c r="AU86"/>
  <c r="AP87"/>
  <c r="AO86" i="3"/>
  <c r="AT85"/>
  <c r="AP87"/>
  <c r="AU86"/>
  <c r="AP88" i="5" l="1"/>
  <c r="AU87"/>
  <c r="AT86"/>
  <c r="AO87"/>
  <c r="AP89" i="8"/>
  <c r="AU88"/>
  <c r="AO87"/>
  <c r="AT86"/>
  <c r="AP87" i="6"/>
  <c r="AU86"/>
  <c r="AO88"/>
  <c r="AT87"/>
  <c r="AP89" i="4"/>
  <c r="AU88"/>
  <c r="AO87"/>
  <c r="AT86"/>
  <c r="AT87" i="2"/>
  <c r="AO88"/>
  <c r="AU87"/>
  <c r="AP88"/>
  <c r="AO87" i="3"/>
  <c r="AT86"/>
  <c r="AP88"/>
  <c r="AU87"/>
  <c r="AP89" i="5" l="1"/>
  <c r="AU88"/>
  <c r="AT87"/>
  <c r="AO88"/>
  <c r="AP90" i="8"/>
  <c r="AU89"/>
  <c r="AO88"/>
  <c r="AT87"/>
  <c r="AP88" i="6"/>
  <c r="AU87"/>
  <c r="AT88"/>
  <c r="AO89"/>
  <c r="AP90" i="4"/>
  <c r="AU89"/>
  <c r="AT87"/>
  <c r="AO88"/>
  <c r="AO89" i="2"/>
  <c r="AT88"/>
  <c r="AP89"/>
  <c r="AU88"/>
  <c r="AP89" i="3"/>
  <c r="AU88"/>
  <c r="AO88"/>
  <c r="AT87"/>
  <c r="AP90" i="5" l="1"/>
  <c r="AU89"/>
  <c r="AT88"/>
  <c r="AO89"/>
  <c r="AP91" i="8"/>
  <c r="AU90"/>
  <c r="AO89"/>
  <c r="AT88"/>
  <c r="AU88" i="6"/>
  <c r="AP89"/>
  <c r="AT89"/>
  <c r="AO90"/>
  <c r="AU90" i="4"/>
  <c r="AP91"/>
  <c r="AO89"/>
  <c r="AT88"/>
  <c r="AO90" i="2"/>
  <c r="AT89"/>
  <c r="AP90"/>
  <c r="AU89"/>
  <c r="AP90" i="3"/>
  <c r="AU89"/>
  <c r="AO89"/>
  <c r="AT88"/>
  <c r="AP91" i="5" l="1"/>
  <c r="AU90"/>
  <c r="AT89"/>
  <c r="AO90"/>
  <c r="AP92" i="8"/>
  <c r="AU91"/>
  <c r="AO90"/>
  <c r="AT89"/>
  <c r="AP90" i="6"/>
  <c r="AU89"/>
  <c r="AO91"/>
  <c r="AT90"/>
  <c r="AU91" i="4"/>
  <c r="AP92"/>
  <c r="AO90"/>
  <c r="AT89"/>
  <c r="AO91" i="2"/>
  <c r="AT90"/>
  <c r="AP91"/>
  <c r="AU90"/>
  <c r="AP91" i="3"/>
  <c r="AU90"/>
  <c r="AO90"/>
  <c r="AT89"/>
  <c r="AP92" i="5" l="1"/>
  <c r="AU91"/>
  <c r="AT90"/>
  <c r="AO91"/>
  <c r="AU92" i="8"/>
  <c r="AP93"/>
  <c r="AO91"/>
  <c r="AT90"/>
  <c r="AP91" i="6"/>
  <c r="AU90"/>
  <c r="AO92"/>
  <c r="AT91"/>
  <c r="AP93" i="4"/>
  <c r="AU92"/>
  <c r="AT90"/>
  <c r="AO91"/>
  <c r="AO92" i="2"/>
  <c r="AT91"/>
  <c r="AP92"/>
  <c r="AU91"/>
  <c r="AP92" i="3"/>
  <c r="AU91"/>
  <c r="AO91"/>
  <c r="AT90"/>
  <c r="AT91" i="5" l="1"/>
  <c r="AO92"/>
  <c r="AP93"/>
  <c r="AU92"/>
  <c r="AU93" i="8"/>
  <c r="AP94"/>
  <c r="AO92"/>
  <c r="AT91"/>
  <c r="AP92" i="6"/>
  <c r="AU91"/>
  <c r="AT92"/>
  <c r="AO93"/>
  <c r="AP94" i="4"/>
  <c r="AU93"/>
  <c r="AT91"/>
  <c r="AO92"/>
  <c r="AO93" i="2"/>
  <c r="AT92"/>
  <c r="AP93"/>
  <c r="AU92"/>
  <c r="AP93" i="3"/>
  <c r="AU92"/>
  <c r="AO92"/>
  <c r="AT91"/>
  <c r="AP94" i="5" l="1"/>
  <c r="AU93"/>
  <c r="AT92"/>
  <c r="AO93"/>
  <c r="AP95" i="8"/>
  <c r="AU94"/>
  <c r="AT92"/>
  <c r="AO93"/>
  <c r="AP93" i="6"/>
  <c r="AU92"/>
  <c r="AO94"/>
  <c r="AT93"/>
  <c r="AU94" i="4"/>
  <c r="AP95"/>
  <c r="AO93"/>
  <c r="AT92"/>
  <c r="AO94" i="2"/>
  <c r="AT93"/>
  <c r="AP94"/>
  <c r="AU93"/>
  <c r="AP94" i="3"/>
  <c r="AU93"/>
  <c r="AO93"/>
  <c r="AT92"/>
  <c r="AT93" i="5" l="1"/>
  <c r="AO94"/>
  <c r="AP95"/>
  <c r="AU94"/>
  <c r="AP96" i="8"/>
  <c r="AU95"/>
  <c r="AT93"/>
  <c r="AO94"/>
  <c r="AU93" i="6"/>
  <c r="AP94"/>
  <c r="AO95"/>
  <c r="AT94"/>
  <c r="AP96" i="4"/>
  <c r="AU95"/>
  <c r="AO94"/>
  <c r="AT93"/>
  <c r="AO95" i="2"/>
  <c r="AT94"/>
  <c r="AP95"/>
  <c r="AU94"/>
  <c r="AP95" i="3"/>
  <c r="AU94"/>
  <c r="AO94"/>
  <c r="AT93"/>
  <c r="AP96" i="5" l="1"/>
  <c r="AU95"/>
  <c r="AT94"/>
  <c r="AO95"/>
  <c r="AU96" i="8"/>
  <c r="AP97"/>
  <c r="AO95"/>
  <c r="AT94"/>
  <c r="AP95" i="6"/>
  <c r="AU94"/>
  <c r="AO96"/>
  <c r="AT95"/>
  <c r="AP97" i="4"/>
  <c r="AU96"/>
  <c r="AT94"/>
  <c r="AO95"/>
  <c r="AO96" i="2"/>
  <c r="AT95"/>
  <c r="AP96"/>
  <c r="AU95"/>
  <c r="AP96" i="3"/>
  <c r="AU95"/>
  <c r="AO95"/>
  <c r="AT94"/>
  <c r="AP97" i="5" l="1"/>
  <c r="AU96"/>
  <c r="AT95"/>
  <c r="AO96"/>
  <c r="AP98" i="8"/>
  <c r="AU97"/>
  <c r="AO96"/>
  <c r="AT95"/>
  <c r="AP96" i="6"/>
  <c r="AU95"/>
  <c r="AO97"/>
  <c r="AT96"/>
  <c r="AP98" i="4"/>
  <c r="AU97"/>
  <c r="AT95"/>
  <c r="AO96"/>
  <c r="AO97" i="2"/>
  <c r="AT96"/>
  <c r="AP97"/>
  <c r="AU96"/>
  <c r="AP97" i="3"/>
  <c r="AU96"/>
  <c r="AO96"/>
  <c r="AT95"/>
  <c r="AP98" i="5" l="1"/>
  <c r="AU98" s="1"/>
  <c r="AU99" s="1"/>
  <c r="AU97"/>
  <c r="AT96"/>
  <c r="AO97"/>
  <c r="AP99" i="8"/>
  <c r="AU98"/>
  <c r="AT96"/>
  <c r="AO97"/>
  <c r="AU96" i="6"/>
  <c r="AP97"/>
  <c r="AT97"/>
  <c r="AO98"/>
  <c r="AP99" i="4"/>
  <c r="AU98"/>
  <c r="AO97"/>
  <c r="AT96"/>
  <c r="AO98" i="2"/>
  <c r="AT97"/>
  <c r="AP98"/>
  <c r="AU97"/>
  <c r="AO97" i="3"/>
  <c r="AT96"/>
  <c r="AP98"/>
  <c r="AU97"/>
  <c r="AT97" i="5" l="1"/>
  <c r="AO98"/>
  <c r="AT98" s="1"/>
  <c r="AT99" s="1"/>
  <c r="AP100" i="8"/>
  <c r="AU99"/>
  <c r="AT97"/>
  <c r="AO98"/>
  <c r="AU97" i="6"/>
  <c r="AP98"/>
  <c r="AO99"/>
  <c r="AT98"/>
  <c r="AU99" i="4"/>
  <c r="AP100"/>
  <c r="AO98"/>
  <c r="AT97"/>
  <c r="AO99" i="2"/>
  <c r="AT98"/>
  <c r="AP99"/>
  <c r="AU98"/>
  <c r="AP99" i="3"/>
  <c r="AU98"/>
  <c r="AO98"/>
  <c r="AT97"/>
  <c r="AP101" i="8" l="1"/>
  <c r="AU100"/>
  <c r="AO99"/>
  <c r="AT98"/>
  <c r="AP99" i="6"/>
  <c r="AU98"/>
  <c r="AO100"/>
  <c r="AT99"/>
  <c r="AP101" i="4"/>
  <c r="AU100"/>
  <c r="AT98"/>
  <c r="AO99"/>
  <c r="AO100" i="2"/>
  <c r="AT99"/>
  <c r="AP100"/>
  <c r="AU99"/>
  <c r="AP100" i="3"/>
  <c r="AU99"/>
  <c r="AO99"/>
  <c r="AT98"/>
  <c r="AU101" i="8" l="1"/>
  <c r="AP102"/>
  <c r="AO100"/>
  <c r="AT99"/>
  <c r="AP100" i="6"/>
  <c r="AU99"/>
  <c r="AT100"/>
  <c r="AO101"/>
  <c r="AP102" i="4"/>
  <c r="AU101"/>
  <c r="AO100"/>
  <c r="AT99"/>
  <c r="AO101" i="2"/>
  <c r="AT100"/>
  <c r="AP101"/>
  <c r="AU100"/>
  <c r="AP101" i="3"/>
  <c r="AU100"/>
  <c r="AO100"/>
  <c r="AT99"/>
  <c r="AP103" i="8" l="1"/>
  <c r="AU102"/>
  <c r="AT100"/>
  <c r="AO101"/>
  <c r="AU100" i="6"/>
  <c r="AP101"/>
  <c r="AT101"/>
  <c r="AO102"/>
  <c r="AU102" i="4"/>
  <c r="AP103"/>
  <c r="AO101"/>
  <c r="AT100"/>
  <c r="AO102" i="2"/>
  <c r="AT101"/>
  <c r="AP102"/>
  <c r="AU101"/>
  <c r="AP102" i="3"/>
  <c r="AU101"/>
  <c r="AO101"/>
  <c r="AT100"/>
  <c r="AP104" i="8" l="1"/>
  <c r="AU103"/>
  <c r="AO102"/>
  <c r="AT101"/>
  <c r="AU101" i="6"/>
  <c r="AP102"/>
  <c r="AO103"/>
  <c r="AT102"/>
  <c r="AP104" i="4"/>
  <c r="AU103"/>
  <c r="AO102"/>
  <c r="AT101"/>
  <c r="AO103" i="2"/>
  <c r="AT102"/>
  <c r="AP103"/>
  <c r="AU102"/>
  <c r="AP103" i="3"/>
  <c r="AU102"/>
  <c r="AO102"/>
  <c r="AT101"/>
  <c r="AU104" i="8" l="1"/>
  <c r="AP105"/>
  <c r="AO103"/>
  <c r="AT102"/>
  <c r="AP103" i="6"/>
  <c r="AU102"/>
  <c r="AO104"/>
  <c r="AT103"/>
  <c r="AP105" i="4"/>
  <c r="AU104"/>
  <c r="AO103"/>
  <c r="AT102"/>
  <c r="AO104" i="2"/>
  <c r="AT103"/>
  <c r="AP104"/>
  <c r="AU103"/>
  <c r="AO103" i="3"/>
  <c r="AT102"/>
  <c r="AP104"/>
  <c r="AU103"/>
  <c r="AU105" i="8" l="1"/>
  <c r="AP106"/>
  <c r="AO104"/>
  <c r="AT103"/>
  <c r="AP104" i="6"/>
  <c r="AU103"/>
  <c r="AT104"/>
  <c r="AO105"/>
  <c r="AU105" i="4"/>
  <c r="AP106"/>
  <c r="AT103"/>
  <c r="AO104"/>
  <c r="AO105" i="2"/>
  <c r="AT104"/>
  <c r="AP105"/>
  <c r="AU104"/>
  <c r="AO104" i="3"/>
  <c r="AT103"/>
  <c r="AP105"/>
  <c r="AU104"/>
  <c r="AP107" i="8" l="1"/>
  <c r="AU106"/>
  <c r="AO105"/>
  <c r="AT104"/>
  <c r="AU104" i="6"/>
  <c r="AP105"/>
  <c r="AT105"/>
  <c r="AO106"/>
  <c r="AU106" i="4"/>
  <c r="AP107"/>
  <c r="AO105"/>
  <c r="AT104"/>
  <c r="AO106" i="2"/>
  <c r="AT105"/>
  <c r="AP106"/>
  <c r="AU105"/>
  <c r="AO105" i="3"/>
  <c r="AT104"/>
  <c r="AP106"/>
  <c r="AU105"/>
  <c r="AP108" i="8" l="1"/>
  <c r="AU107"/>
  <c r="AT105"/>
  <c r="AO106"/>
  <c r="AP106" i="6"/>
  <c r="AU105"/>
  <c r="AO107"/>
  <c r="AT106"/>
  <c r="AP108" i="4"/>
  <c r="AU107"/>
  <c r="AO106"/>
  <c r="AT105"/>
  <c r="AO107" i="2"/>
  <c r="AT106"/>
  <c r="AP107"/>
  <c r="AU106"/>
  <c r="AO106" i="3"/>
  <c r="AT105"/>
  <c r="AP107"/>
  <c r="AU106"/>
  <c r="AU108" i="8" l="1"/>
  <c r="AP109"/>
  <c r="AO107"/>
  <c r="AT106"/>
  <c r="AP107" i="6"/>
  <c r="AU106"/>
  <c r="AO108"/>
  <c r="AT107"/>
  <c r="AP109" i="4"/>
  <c r="AU108"/>
  <c r="AO107"/>
  <c r="AT106"/>
  <c r="AO108" i="2"/>
  <c r="AT107"/>
  <c r="AP108"/>
  <c r="AU107"/>
  <c r="AO107" i="3"/>
  <c r="AT106"/>
  <c r="AP108"/>
  <c r="AU107"/>
  <c r="AU109" i="8" l="1"/>
  <c r="AP110"/>
  <c r="AO108"/>
  <c r="AT107"/>
  <c r="AP108" i="6"/>
  <c r="AU107"/>
  <c r="AT108"/>
  <c r="AO109"/>
  <c r="AP110" i="4"/>
  <c r="AU109"/>
  <c r="AT107"/>
  <c r="AO108"/>
  <c r="AO109" i="2"/>
  <c r="AT108"/>
  <c r="AP109"/>
  <c r="AU108"/>
  <c r="AP109" i="3"/>
  <c r="AU108"/>
  <c r="AO108"/>
  <c r="AT107"/>
  <c r="AP111" i="8" l="1"/>
  <c r="AU110"/>
  <c r="AT108"/>
  <c r="AO109"/>
  <c r="AP109" i="6"/>
  <c r="AU108"/>
  <c r="AO110"/>
  <c r="AT109"/>
  <c r="AP111" i="4"/>
  <c r="AU110"/>
  <c r="AO109"/>
  <c r="AT108"/>
  <c r="AO110" i="2"/>
  <c r="AT109"/>
  <c r="AP110"/>
  <c r="AU109"/>
  <c r="AO109" i="3"/>
  <c r="AT108"/>
  <c r="AP110"/>
  <c r="AU109"/>
  <c r="AP112" i="8" l="1"/>
  <c r="AU111"/>
  <c r="AT109"/>
  <c r="AO110"/>
  <c r="AU109" i="6"/>
  <c r="AP110"/>
  <c r="AO111"/>
  <c r="AT110"/>
  <c r="AP112" i="4"/>
  <c r="AU111"/>
  <c r="AO110"/>
  <c r="AT109"/>
  <c r="AO111" i="2"/>
  <c r="AT110"/>
  <c r="AP111"/>
  <c r="AU110"/>
  <c r="AO110" i="3"/>
  <c r="AT109"/>
  <c r="AP111"/>
  <c r="AU110"/>
  <c r="AP113" i="8" l="1"/>
  <c r="AU112"/>
  <c r="AO111"/>
  <c r="AT110"/>
  <c r="AP111" i="6"/>
  <c r="AU110"/>
  <c r="AO112"/>
  <c r="AT111"/>
  <c r="AP113" i="4"/>
  <c r="AU112"/>
  <c r="AO111"/>
  <c r="AT110"/>
  <c r="AO112" i="2"/>
  <c r="AT111"/>
  <c r="AP112"/>
  <c r="AU111"/>
  <c r="AP112" i="3"/>
  <c r="AU111"/>
  <c r="AO111"/>
  <c r="AT110"/>
  <c r="AU113" i="8" l="1"/>
  <c r="AP114"/>
  <c r="AO112"/>
  <c r="AT111"/>
  <c r="AP112" i="6"/>
  <c r="AU111"/>
  <c r="AO113"/>
  <c r="AT112"/>
  <c r="AP114" i="4"/>
  <c r="AU113"/>
  <c r="AO112"/>
  <c r="AT111"/>
  <c r="AO113" i="2"/>
  <c r="AT112"/>
  <c r="AP113"/>
  <c r="AU112"/>
  <c r="AO112" i="3"/>
  <c r="AT111"/>
  <c r="AP113"/>
  <c r="AU112"/>
  <c r="AP115" i="8" l="1"/>
  <c r="AU114"/>
  <c r="AO113"/>
  <c r="AT112"/>
  <c r="AU112" i="6"/>
  <c r="AP113"/>
  <c r="AT113"/>
  <c r="AO114"/>
  <c r="AP115" i="4"/>
  <c r="AU114"/>
  <c r="AO113"/>
  <c r="AT112"/>
  <c r="AO114" i="2"/>
  <c r="AT113"/>
  <c r="AP114"/>
  <c r="AU113"/>
  <c r="AO113" i="3"/>
  <c r="AT112"/>
  <c r="AU113"/>
  <c r="AP114"/>
  <c r="AP116" i="8" l="1"/>
  <c r="AU115"/>
  <c r="AO114"/>
  <c r="AT113"/>
  <c r="AU113" i="6"/>
  <c r="AP114"/>
  <c r="AO115"/>
  <c r="AT114"/>
  <c r="AP116" i="4"/>
  <c r="AU115"/>
  <c r="AO114"/>
  <c r="AT113"/>
  <c r="AO115" i="2"/>
  <c r="AT114"/>
  <c r="AP115"/>
  <c r="AU114"/>
  <c r="AO114" i="3"/>
  <c r="AT113"/>
  <c r="AU114"/>
  <c r="AP115"/>
  <c r="AP117" i="8" l="1"/>
  <c r="AU116"/>
  <c r="AT114"/>
  <c r="AO115"/>
  <c r="AP115" i="6"/>
  <c r="AU114"/>
  <c r="AO116"/>
  <c r="AT115"/>
  <c r="AP117" i="4"/>
  <c r="AU116"/>
  <c r="AO115"/>
  <c r="AT114"/>
  <c r="AO116" i="2"/>
  <c r="AT115"/>
  <c r="AP116"/>
  <c r="AU115"/>
  <c r="AT114" i="3"/>
  <c r="AO115"/>
  <c r="AP116"/>
  <c r="AU115"/>
  <c r="AP118" i="8" l="1"/>
  <c r="AU117"/>
  <c r="AO116"/>
  <c r="AT115"/>
  <c r="AP116" i="6"/>
  <c r="AU115"/>
  <c r="AO117"/>
  <c r="AT116"/>
  <c r="AP118" i="4"/>
  <c r="AU117"/>
  <c r="AO116"/>
  <c r="AT115"/>
  <c r="AO117" i="2"/>
  <c r="AT116"/>
  <c r="AP117"/>
  <c r="AU116"/>
  <c r="AO116" i="3"/>
  <c r="AT115"/>
  <c r="AP117"/>
  <c r="AU116"/>
  <c r="AP119" i="8" l="1"/>
  <c r="AU118"/>
  <c r="AO117"/>
  <c r="AT116"/>
  <c r="AP117" i="6"/>
  <c r="AU116"/>
  <c r="AO118"/>
  <c r="AT117"/>
  <c r="AP119" i="4"/>
  <c r="AU118"/>
  <c r="AO117"/>
  <c r="AT116"/>
  <c r="AO118" i="2"/>
  <c r="AT118" s="1"/>
  <c r="AT117"/>
  <c r="AP118"/>
  <c r="AU118" s="1"/>
  <c r="AU117"/>
  <c r="AU117" i="3"/>
  <c r="AP118"/>
  <c r="AO117"/>
  <c r="AT116"/>
  <c r="AU119" i="2" l="1"/>
  <c r="AT119"/>
  <c r="AP120" i="8"/>
  <c r="AU119"/>
  <c r="AO118"/>
  <c r="AT117"/>
  <c r="AP118" i="6"/>
  <c r="AU117"/>
  <c r="AO119"/>
  <c r="AT118"/>
  <c r="AP120" i="4"/>
  <c r="AU119"/>
  <c r="AO118"/>
  <c r="AT117"/>
  <c r="AU118" i="3"/>
  <c r="AP119"/>
  <c r="AT117"/>
  <c r="AO118"/>
  <c r="AP121" i="8" l="1"/>
  <c r="AU120"/>
  <c r="AO119"/>
  <c r="AT118"/>
  <c r="AP119" i="6"/>
  <c r="AU118"/>
  <c r="AO120"/>
  <c r="AT119"/>
  <c r="AP121" i="4"/>
  <c r="AU120"/>
  <c r="AO119"/>
  <c r="AT118"/>
  <c r="AP120" i="3"/>
  <c r="AU119"/>
  <c r="AT118"/>
  <c r="AO119"/>
  <c r="AP122" i="8" l="1"/>
  <c r="AU121"/>
  <c r="AO120"/>
  <c r="AT119"/>
  <c r="AP120" i="6"/>
  <c r="AU119"/>
  <c r="AO121"/>
  <c r="AT120"/>
  <c r="AP122" i="4"/>
  <c r="AU121"/>
  <c r="AO120"/>
  <c r="AT119"/>
  <c r="AP121" i="3"/>
  <c r="AU120"/>
  <c r="AO120"/>
  <c r="AT119"/>
  <c r="AP123" i="8" l="1"/>
  <c r="AU122"/>
  <c r="AO121"/>
  <c r="AT120"/>
  <c r="AP121" i="6"/>
  <c r="AU120"/>
  <c r="AO122"/>
  <c r="AT121"/>
  <c r="AP123" i="4"/>
  <c r="AU122"/>
  <c r="AO121"/>
  <c r="AT120"/>
  <c r="AU121" i="3"/>
  <c r="AP122"/>
  <c r="AO121"/>
  <c r="AT120"/>
  <c r="AP124" i="8" l="1"/>
  <c r="AU123"/>
  <c r="AO122"/>
  <c r="AT121"/>
  <c r="AP122" i="6"/>
  <c r="AU121"/>
  <c r="AO123"/>
  <c r="AT122"/>
  <c r="AP124" i="4"/>
  <c r="AU123"/>
  <c r="AO122"/>
  <c r="AT121"/>
  <c r="AP123" i="3"/>
  <c r="AU122"/>
  <c r="AT121"/>
  <c r="AO122"/>
  <c r="AP125" i="8" l="1"/>
  <c r="AU124"/>
  <c r="AO123"/>
  <c r="AT122"/>
  <c r="AP123" i="6"/>
  <c r="AU122"/>
  <c r="AO124"/>
  <c r="AT123"/>
  <c r="AP125" i="4"/>
  <c r="AU124"/>
  <c r="AO123"/>
  <c r="AT122"/>
  <c r="AP124" i="3"/>
  <c r="AU123"/>
  <c r="AT122"/>
  <c r="AO123"/>
  <c r="AP126" i="8" l="1"/>
  <c r="AU125"/>
  <c r="AO124"/>
  <c r="AT123"/>
  <c r="AP124" i="6"/>
  <c r="AU123"/>
  <c r="AO125"/>
  <c r="AT124"/>
  <c r="AP126" i="4"/>
  <c r="AU125"/>
  <c r="AO124"/>
  <c r="AT123"/>
  <c r="AP125" i="3"/>
  <c r="AU124"/>
  <c r="AO124"/>
  <c r="AT123"/>
  <c r="AP127" i="8" l="1"/>
  <c r="AU126"/>
  <c r="AO125"/>
  <c r="AT124"/>
  <c r="AP125" i="6"/>
  <c r="AU124"/>
  <c r="AO126"/>
  <c r="AT125"/>
  <c r="AP127" i="4"/>
  <c r="AU126"/>
  <c r="AO125"/>
  <c r="AT124"/>
  <c r="AP126" i="3"/>
  <c r="AU125"/>
  <c r="AO125"/>
  <c r="AT124"/>
  <c r="AP128" i="8" l="1"/>
  <c r="AU127"/>
  <c r="AO126"/>
  <c r="AT125"/>
  <c r="AP126" i="6"/>
  <c r="AU125"/>
  <c r="AO127"/>
  <c r="AT126"/>
  <c r="AP128" i="4"/>
  <c r="AU127"/>
  <c r="AO126"/>
  <c r="AT125"/>
  <c r="AP127" i="3"/>
  <c r="AU126"/>
  <c r="AO126"/>
  <c r="AT125"/>
  <c r="AP129" i="8" l="1"/>
  <c r="AU128"/>
  <c r="AO127"/>
  <c r="AT126"/>
  <c r="AP127" i="6"/>
  <c r="AU126"/>
  <c r="AO128"/>
  <c r="AT127"/>
  <c r="AP129" i="4"/>
  <c r="AU128"/>
  <c r="AO127"/>
  <c r="AT126"/>
  <c r="AP128" i="3"/>
  <c r="AU127"/>
  <c r="AO127"/>
  <c r="AT126"/>
  <c r="AP130" i="8" l="1"/>
  <c r="AU129"/>
  <c r="AO128"/>
  <c r="AT127"/>
  <c r="AP128" i="6"/>
  <c r="AU127"/>
  <c r="AO129"/>
  <c r="AT128"/>
  <c r="AP130" i="4"/>
  <c r="AU129"/>
  <c r="AO128"/>
  <c r="AT127"/>
  <c r="AP129" i="3"/>
  <c r="AU128"/>
  <c r="AO128"/>
  <c r="AT127"/>
  <c r="AP131" i="8" l="1"/>
  <c r="AU130"/>
  <c r="AO129"/>
  <c r="AT128"/>
  <c r="AP129" i="6"/>
  <c r="AU128"/>
  <c r="AO130"/>
  <c r="AT129"/>
  <c r="AP131" i="4"/>
  <c r="AU130"/>
  <c r="AO129"/>
  <c r="AT128"/>
  <c r="AP130" i="3"/>
  <c r="AU129"/>
  <c r="AO129"/>
  <c r="AT128"/>
  <c r="AP132" i="8" l="1"/>
  <c r="AU131"/>
  <c r="AO130"/>
  <c r="AT129"/>
  <c r="AP130" i="6"/>
  <c r="AU129"/>
  <c r="AO131"/>
  <c r="AT130"/>
  <c r="AP132" i="4"/>
  <c r="AU131"/>
  <c r="AO130"/>
  <c r="AT129"/>
  <c r="AP131" i="3"/>
  <c r="AU130"/>
  <c r="AO130"/>
  <c r="AT129"/>
  <c r="AP133" i="8" l="1"/>
  <c r="AU132"/>
  <c r="AO131"/>
  <c r="AT130"/>
  <c r="AP131" i="6"/>
  <c r="AU130"/>
  <c r="AO132"/>
  <c r="AT131"/>
  <c r="AP133" i="4"/>
  <c r="AU132"/>
  <c r="AO131"/>
  <c r="AT130"/>
  <c r="AO131" i="3"/>
  <c r="AT130"/>
  <c r="AP132"/>
  <c r="AU131"/>
  <c r="AP134" i="8" l="1"/>
  <c r="AU133"/>
  <c r="AO132"/>
  <c r="AT131"/>
  <c r="AP132" i="6"/>
  <c r="AU131"/>
  <c r="AO133"/>
  <c r="AT132"/>
  <c r="AP134" i="4"/>
  <c r="AU134" s="1"/>
  <c r="AU135" s="1"/>
  <c r="AU133"/>
  <c r="AO132"/>
  <c r="AT131"/>
  <c r="AP133" i="3"/>
  <c r="AU132"/>
  <c r="AO132"/>
  <c r="AT131"/>
  <c r="AP135" i="8" l="1"/>
  <c r="AU134"/>
  <c r="AO133"/>
  <c r="AT132"/>
  <c r="AP133" i="6"/>
  <c r="AU132"/>
  <c r="AO134"/>
  <c r="AT133"/>
  <c r="AO133" i="4"/>
  <c r="AT132"/>
  <c r="AO133" i="3"/>
  <c r="AT132"/>
  <c r="AP134"/>
  <c r="AU133"/>
  <c r="AP136" i="8" l="1"/>
  <c r="AU135"/>
  <c r="AO134"/>
  <c r="AT133"/>
  <c r="AP134" i="6"/>
  <c r="AU133"/>
  <c r="AO135"/>
  <c r="AT134"/>
  <c r="AO134" i="4"/>
  <c r="AT134" s="1"/>
  <c r="AT135" s="1"/>
  <c r="AT133"/>
  <c r="AO134" i="3"/>
  <c r="AT133"/>
  <c r="AP135"/>
  <c r="AU134"/>
  <c r="AP137" i="8" l="1"/>
  <c r="AU136"/>
  <c r="AO135"/>
  <c r="AT134"/>
  <c r="AP135" i="6"/>
  <c r="AU134"/>
  <c r="AO136"/>
  <c r="AT135"/>
  <c r="AP136" i="3"/>
  <c r="AU135"/>
  <c r="AO135"/>
  <c r="AT134"/>
  <c r="AP138" i="8" l="1"/>
  <c r="AU137"/>
  <c r="AO136"/>
  <c r="AT135"/>
  <c r="AP136" i="6"/>
  <c r="AU135"/>
  <c r="AO137"/>
  <c r="AT136"/>
  <c r="AO136" i="3"/>
  <c r="AT135"/>
  <c r="AP137"/>
  <c r="AU136"/>
  <c r="AP139" i="8" l="1"/>
  <c r="AU138"/>
  <c r="AO137"/>
  <c r="AT136"/>
  <c r="AP137" i="6"/>
  <c r="AU136"/>
  <c r="AO138"/>
  <c r="AT137"/>
  <c r="AO137" i="3"/>
  <c r="AT136"/>
  <c r="AP138"/>
  <c r="AU137"/>
  <c r="AP140" i="8" l="1"/>
  <c r="AU139"/>
  <c r="AO138"/>
  <c r="AT137"/>
  <c r="AP138" i="6"/>
  <c r="AU137"/>
  <c r="AO139"/>
  <c r="AT138"/>
  <c r="AP139" i="3"/>
  <c r="AU138"/>
  <c r="AO138"/>
  <c r="AT137"/>
  <c r="AP141" i="8" l="1"/>
  <c r="AU140"/>
  <c r="AO139"/>
  <c r="AT138"/>
  <c r="AO140" i="6"/>
  <c r="AT139"/>
  <c r="AP139"/>
  <c r="AU138"/>
  <c r="AO139" i="3"/>
  <c r="AT138"/>
  <c r="AP140"/>
  <c r="AU139"/>
  <c r="AP142" i="8" l="1"/>
  <c r="AU141"/>
  <c r="AO140"/>
  <c r="AT139"/>
  <c r="AT140" i="6"/>
  <c r="AO141"/>
  <c r="AU139"/>
  <c r="AP140"/>
  <c r="AO140" i="3"/>
  <c r="AT139"/>
  <c r="AP141"/>
  <c r="AU140"/>
  <c r="AP143" i="8" l="1"/>
  <c r="AU142"/>
  <c r="AO141"/>
  <c r="AT140"/>
  <c r="AT141" i="6"/>
  <c r="AO142"/>
  <c r="AU140"/>
  <c r="AP141"/>
  <c r="AP142" i="3"/>
  <c r="AU141"/>
  <c r="AO141"/>
  <c r="AT140"/>
  <c r="AP144" i="8" l="1"/>
  <c r="AU143"/>
  <c r="AO142"/>
  <c r="AT141"/>
  <c r="AO143" i="6"/>
  <c r="AT142"/>
  <c r="AU141"/>
  <c r="AP142"/>
  <c r="AO142" i="3"/>
  <c r="AT141"/>
  <c r="AP143"/>
  <c r="AU142"/>
  <c r="AP145" i="8" l="1"/>
  <c r="AU144"/>
  <c r="AO143"/>
  <c r="AT142"/>
  <c r="AO144" i="6"/>
  <c r="AT143"/>
  <c r="AP143"/>
  <c r="AU142"/>
  <c r="AP144" i="3"/>
  <c r="AU143"/>
  <c r="AO143"/>
  <c r="AT142"/>
  <c r="AP146" i="8" l="1"/>
  <c r="AU145"/>
  <c r="AO144"/>
  <c r="AT143"/>
  <c r="AT144" i="6"/>
  <c r="AO145"/>
  <c r="AP144"/>
  <c r="AU143"/>
  <c r="AO144" i="3"/>
  <c r="AT143"/>
  <c r="AP145"/>
  <c r="AU144"/>
  <c r="AP147" i="8" l="1"/>
  <c r="AU146"/>
  <c r="AO145"/>
  <c r="AT144"/>
  <c r="AT145" i="6"/>
  <c r="AO146"/>
  <c r="AU144"/>
  <c r="AP145"/>
  <c r="AP146" i="3"/>
  <c r="AU145"/>
  <c r="AO145"/>
  <c r="AT144"/>
  <c r="AP148" i="8" l="1"/>
  <c r="AU147"/>
  <c r="AO146"/>
  <c r="AT145"/>
  <c r="AO147" i="6"/>
  <c r="AT146"/>
  <c r="AP146"/>
  <c r="AU145"/>
  <c r="AP147" i="3"/>
  <c r="AU146"/>
  <c r="AO146"/>
  <c r="AT145"/>
  <c r="AP149" i="8" l="1"/>
  <c r="AU148"/>
  <c r="AO147"/>
  <c r="AT146"/>
  <c r="AO148" i="6"/>
  <c r="AT147"/>
  <c r="AP147"/>
  <c r="AU146"/>
  <c r="AO147" i="3"/>
  <c r="AT146"/>
  <c r="AP148"/>
  <c r="AU147"/>
  <c r="AP150" i="8" l="1"/>
  <c r="AU149"/>
  <c r="AO148"/>
  <c r="AT147"/>
  <c r="AP148" i="6"/>
  <c r="AU147"/>
  <c r="AT148"/>
  <c r="AO149"/>
  <c r="AO148" i="3"/>
  <c r="AT147"/>
  <c r="AP149"/>
  <c r="AU148"/>
  <c r="AP151" i="8" l="1"/>
  <c r="AU150"/>
  <c r="AO149"/>
  <c r="AT148"/>
  <c r="AP149" i="6"/>
  <c r="AU148"/>
  <c r="AO150"/>
  <c r="AT149"/>
  <c r="AP150" i="3"/>
  <c r="AU149"/>
  <c r="AO149"/>
  <c r="AT148"/>
  <c r="AP152" i="8" l="1"/>
  <c r="AU151"/>
  <c r="AO150"/>
  <c r="AT149"/>
  <c r="AU149" i="6"/>
  <c r="AP150"/>
  <c r="AO151"/>
  <c r="AT150"/>
  <c r="AO150" i="3"/>
  <c r="AT149"/>
  <c r="AP151"/>
  <c r="AU150"/>
  <c r="AP153" i="8" l="1"/>
  <c r="AU152"/>
  <c r="AO151"/>
  <c r="AT150"/>
  <c r="AP151" i="6"/>
  <c r="AU150"/>
  <c r="AO152"/>
  <c r="AT151"/>
  <c r="AP152" i="3"/>
  <c r="AU151"/>
  <c r="AO151"/>
  <c r="AT150"/>
  <c r="AP154" i="8" l="1"/>
  <c r="AU153"/>
  <c r="AO152"/>
  <c r="AT151"/>
  <c r="AP152" i="6"/>
  <c r="AU151"/>
  <c r="AO153"/>
  <c r="AT152"/>
  <c r="AP153" i="3"/>
  <c r="AU152"/>
  <c r="AO152"/>
  <c r="AT151"/>
  <c r="AP155" i="8" l="1"/>
  <c r="AU154"/>
  <c r="AO153"/>
  <c r="AT152"/>
  <c r="AU152" i="6"/>
  <c r="AP153"/>
  <c r="AT153"/>
  <c r="AO154"/>
  <c r="AP154" i="3"/>
  <c r="AU153"/>
  <c r="AO153"/>
  <c r="AT152"/>
  <c r="AP156" i="8" l="1"/>
  <c r="AU155"/>
  <c r="AO154"/>
  <c r="AT153"/>
  <c r="AU153" i="6"/>
  <c r="AP154"/>
  <c r="AO155"/>
  <c r="AT154"/>
  <c r="AP155" i="3"/>
  <c r="AU154"/>
  <c r="AO154"/>
  <c r="AT153"/>
  <c r="AP157" i="8" l="1"/>
  <c r="AU156"/>
  <c r="AO155"/>
  <c r="AT154"/>
  <c r="AP155" i="6"/>
  <c r="AU154"/>
  <c r="AO156"/>
  <c r="AT155"/>
  <c r="AP156" i="3"/>
  <c r="AU155"/>
  <c r="AO155"/>
  <c r="AT154"/>
  <c r="AP158" i="8" l="1"/>
  <c r="AU157"/>
  <c r="AO156"/>
  <c r="AT155"/>
  <c r="AP156" i="6"/>
  <c r="AU155"/>
  <c r="AT156"/>
  <c r="AO157"/>
  <c r="AO156" i="3"/>
  <c r="AT155"/>
  <c r="AP157"/>
  <c r="AU156"/>
  <c r="AP159" i="8" l="1"/>
  <c r="AU158"/>
  <c r="AO157"/>
  <c r="AT156"/>
  <c r="AU156" i="6"/>
  <c r="AP157"/>
  <c r="AT157"/>
  <c r="AO158"/>
  <c r="AP158" i="3"/>
  <c r="AU157"/>
  <c r="AO157"/>
  <c r="AT156"/>
  <c r="AP160" i="8" l="1"/>
  <c r="AU159"/>
  <c r="AO158"/>
  <c r="AT157"/>
  <c r="AU157" i="6"/>
  <c r="AP158"/>
  <c r="AO159"/>
  <c r="AT158"/>
  <c r="AP159" i="3"/>
  <c r="AU158"/>
  <c r="AO158"/>
  <c r="AT157"/>
  <c r="AP161" i="8" l="1"/>
  <c r="AU160"/>
  <c r="AO159"/>
  <c r="AT158"/>
  <c r="AP159" i="6"/>
  <c r="AU158"/>
  <c r="AO160"/>
  <c r="AT159"/>
  <c r="AP160" i="3"/>
  <c r="AU159"/>
  <c r="AO159"/>
  <c r="AT158"/>
  <c r="AP162" i="8" l="1"/>
  <c r="AU161"/>
  <c r="AO160"/>
  <c r="AT159"/>
  <c r="AT160" i="6"/>
  <c r="AO161"/>
  <c r="AP160"/>
  <c r="AU159"/>
  <c r="AO160" i="3"/>
  <c r="AT159"/>
  <c r="AP161"/>
  <c r="AU160"/>
  <c r="AP163" i="8" l="1"/>
  <c r="AU162"/>
  <c r="AO161"/>
  <c r="AT160"/>
  <c r="AT161" i="6"/>
  <c r="AO162"/>
  <c r="AU160"/>
  <c r="AP161"/>
  <c r="AP162" i="3"/>
  <c r="AU161"/>
  <c r="AO161"/>
  <c r="AT160"/>
  <c r="AP164" i="8" l="1"/>
  <c r="AU163"/>
  <c r="AO162"/>
  <c r="AT161"/>
  <c r="AO163" i="6"/>
  <c r="AT162"/>
  <c r="AP162"/>
  <c r="AU161"/>
  <c r="AP163" i="3"/>
  <c r="AU162"/>
  <c r="AO162"/>
  <c r="AT161"/>
  <c r="AP165" i="8" l="1"/>
  <c r="AU164"/>
  <c r="AO163"/>
  <c r="AT162"/>
  <c r="AO164" i="6"/>
  <c r="AT163"/>
  <c r="AP163"/>
  <c r="AU162"/>
  <c r="AO163" i="3"/>
  <c r="AT162"/>
  <c r="AP164"/>
  <c r="AU163"/>
  <c r="AP166" i="8" l="1"/>
  <c r="AU165"/>
  <c r="AO164"/>
  <c r="AT163"/>
  <c r="AT164" i="6"/>
  <c r="AO165"/>
  <c r="AP164"/>
  <c r="AU163"/>
  <c r="AP165" i="3"/>
  <c r="AU165" s="1"/>
  <c r="AU166" s="1"/>
  <c r="AU164"/>
  <c r="AO164"/>
  <c r="AT163"/>
  <c r="AP167" i="8" l="1"/>
  <c r="AU166"/>
  <c r="AO165"/>
  <c r="AT164"/>
  <c r="AP165" i="6"/>
  <c r="AU164"/>
  <c r="AO166"/>
  <c r="AT165"/>
  <c r="AO165" i="3"/>
  <c r="AT165" s="1"/>
  <c r="AT166" s="1"/>
  <c r="AT164"/>
  <c r="AP168" i="8" l="1"/>
  <c r="AU167"/>
  <c r="AO166"/>
  <c r="AT165"/>
  <c r="AU165" i="6"/>
  <c r="AP166"/>
  <c r="AO167"/>
  <c r="AT166"/>
  <c r="AP169" i="8" l="1"/>
  <c r="AU168"/>
  <c r="AO167"/>
  <c r="AT166"/>
  <c r="AP167" i="6"/>
  <c r="AU166"/>
  <c r="AO168"/>
  <c r="AT167"/>
  <c r="AP170" i="8" l="1"/>
  <c r="AU169"/>
  <c r="AO168"/>
  <c r="AT167"/>
  <c r="AP168" i="6"/>
  <c r="AU167"/>
  <c r="AO169"/>
  <c r="AT168"/>
  <c r="AP171" i="8" l="1"/>
  <c r="AU170"/>
  <c r="AO169"/>
  <c r="AT168"/>
  <c r="AU168" i="6"/>
  <c r="AP169"/>
  <c r="AT169"/>
  <c r="AO170"/>
  <c r="AP172" i="8" l="1"/>
  <c r="AU171"/>
  <c r="AO170"/>
  <c r="AT169"/>
  <c r="AU169" i="6"/>
  <c r="AP170"/>
  <c r="AO171"/>
  <c r="AT170"/>
  <c r="AP173" i="8" l="1"/>
  <c r="AU172"/>
  <c r="AO171"/>
  <c r="AT170"/>
  <c r="AP171" i="6"/>
  <c r="AU170"/>
  <c r="AO172"/>
  <c r="AT171"/>
  <c r="AP174" i="8" l="1"/>
  <c r="AU173"/>
  <c r="AO172"/>
  <c r="AT171"/>
  <c r="AP172" i="6"/>
  <c r="AU171"/>
  <c r="AT172"/>
  <c r="AO173"/>
  <c r="AP175" i="8" l="1"/>
  <c r="AU174"/>
  <c r="AO173"/>
  <c r="AT172"/>
  <c r="AU172" i="6"/>
  <c r="AP173"/>
  <c r="AT173"/>
  <c r="AO174"/>
  <c r="AP176" i="8" l="1"/>
  <c r="AU175"/>
  <c r="AO174"/>
  <c r="AT173"/>
  <c r="AU173" i="6"/>
  <c r="AP174"/>
  <c r="AO175"/>
  <c r="AT174"/>
  <c r="AP177" i="8" l="1"/>
  <c r="AU176"/>
  <c r="AO175"/>
  <c r="AT174"/>
  <c r="AP175" i="6"/>
  <c r="AU174"/>
  <c r="AO176"/>
  <c r="AT175"/>
  <c r="AP178" i="8" l="1"/>
  <c r="AU177"/>
  <c r="AO176"/>
  <c r="AT175"/>
  <c r="AP176" i="6"/>
  <c r="AU175"/>
  <c r="AO177"/>
  <c r="AT176"/>
  <c r="AP179" i="8" l="1"/>
  <c r="AU178"/>
  <c r="AO177"/>
  <c r="AT176"/>
  <c r="AP177" i="6"/>
  <c r="AU176"/>
  <c r="AO178"/>
  <c r="AT177"/>
  <c r="AP180" i="8" l="1"/>
  <c r="AU179"/>
  <c r="AO178"/>
  <c r="AT177"/>
  <c r="AP178" i="6"/>
  <c r="AU177"/>
  <c r="AO179"/>
  <c r="AT178"/>
  <c r="AP181" i="8" l="1"/>
  <c r="AU180"/>
  <c r="AO179"/>
  <c r="AT178"/>
  <c r="AP179" i="6"/>
  <c r="AU178"/>
  <c r="AO180"/>
  <c r="AT179"/>
  <c r="AP182" i="8" l="1"/>
  <c r="AU181"/>
  <c r="AO180"/>
  <c r="AT179"/>
  <c r="AO181" i="6"/>
  <c r="AT180"/>
  <c r="AP180"/>
  <c r="AU179"/>
  <c r="AP183" i="8" l="1"/>
  <c r="AU182"/>
  <c r="AO181"/>
  <c r="AT180"/>
  <c r="AO182" i="6"/>
  <c r="AT181"/>
  <c r="AP181"/>
  <c r="AU180"/>
  <c r="AP184" i="8" l="1"/>
  <c r="AU183"/>
  <c r="AO182"/>
  <c r="AT181"/>
  <c r="AO183" i="6"/>
  <c r="AT182"/>
  <c r="AP182"/>
  <c r="AU181"/>
  <c r="AP185" i="8" l="1"/>
  <c r="AU184"/>
  <c r="AO183"/>
  <c r="AT182"/>
  <c r="AO184" i="6"/>
  <c r="AT183"/>
  <c r="AP183"/>
  <c r="AU182"/>
  <c r="AP186" i="8" l="1"/>
  <c r="AU185"/>
  <c r="AO184"/>
  <c r="AT183"/>
  <c r="AO185" i="6"/>
  <c r="AT184"/>
  <c r="AP184"/>
  <c r="AU183"/>
  <c r="AP187" i="8" l="1"/>
  <c r="AU186"/>
  <c r="AO185"/>
  <c r="AT184"/>
  <c r="AO186" i="6"/>
  <c r="AT185"/>
  <c r="AP185"/>
  <c r="AU184"/>
  <c r="AP188" i="8" l="1"/>
  <c r="AU187"/>
  <c r="AO186"/>
  <c r="AT185"/>
  <c r="AO187" i="6"/>
  <c r="AT186"/>
  <c r="AP186"/>
  <c r="AU185"/>
  <c r="AP189" i="8" l="1"/>
  <c r="AU188"/>
  <c r="AO187"/>
  <c r="AT186"/>
  <c r="AP187" i="6"/>
  <c r="AU186"/>
  <c r="AO188"/>
  <c r="AT187"/>
  <c r="AP190" i="8" l="1"/>
  <c r="AU189"/>
  <c r="AO188"/>
  <c r="AT187"/>
  <c r="AP188" i="6"/>
  <c r="AU187"/>
  <c r="AO189"/>
  <c r="AT188"/>
  <c r="AP191" i="8" l="1"/>
  <c r="AU190"/>
  <c r="AO189"/>
  <c r="AT188"/>
  <c r="AP189" i="6"/>
  <c r="AU188"/>
  <c r="AO190"/>
  <c r="AT189"/>
  <c r="AP192" i="8" l="1"/>
  <c r="AU191"/>
  <c r="AO190"/>
  <c r="AT189"/>
  <c r="AP190" i="6"/>
  <c r="AU189"/>
  <c r="AO191"/>
  <c r="AT190"/>
  <c r="AP193" i="8" l="1"/>
  <c r="AU192"/>
  <c r="AO191"/>
  <c r="AT190"/>
  <c r="AP191" i="6"/>
  <c r="AU190"/>
  <c r="AO192"/>
  <c r="AT191"/>
  <c r="AP194" i="8" l="1"/>
  <c r="AU193"/>
  <c r="AO192"/>
  <c r="AT191"/>
  <c r="AP192" i="6"/>
  <c r="AU191"/>
  <c r="AO193"/>
  <c r="AT192"/>
  <c r="AP195" i="8" l="1"/>
  <c r="AU194"/>
  <c r="AO193"/>
  <c r="AT192"/>
  <c r="AP193" i="6"/>
  <c r="AU192"/>
  <c r="AO194"/>
  <c r="AT193"/>
  <c r="AP196" i="8" l="1"/>
  <c r="AU195"/>
  <c r="AO194"/>
  <c r="AT193"/>
  <c r="AP194" i="6"/>
  <c r="AU193"/>
  <c r="AO195"/>
  <c r="AT194"/>
  <c r="AU196" i="8" l="1"/>
  <c r="AP197"/>
  <c r="AO195"/>
  <c r="AT194"/>
  <c r="AP195" i="6"/>
  <c r="AU194"/>
  <c r="AO196"/>
  <c r="AT195"/>
  <c r="AP198" i="8" l="1"/>
  <c r="AU197"/>
  <c r="AO196"/>
  <c r="AT195"/>
  <c r="AO197" i="6"/>
  <c r="AT196"/>
  <c r="AP196"/>
  <c r="AU195"/>
  <c r="AP199" i="8" l="1"/>
  <c r="AU198"/>
  <c r="AT196"/>
  <c r="AO197"/>
  <c r="AO198" i="6"/>
  <c r="AT197"/>
  <c r="AP197"/>
  <c r="AU196"/>
  <c r="AP200" i="8" l="1"/>
  <c r="AU199"/>
  <c r="AT197"/>
  <c r="AO198"/>
  <c r="AO199" i="6"/>
  <c r="AT198"/>
  <c r="AP198"/>
  <c r="AU197"/>
  <c r="AP201" i="8" l="1"/>
  <c r="AU200"/>
  <c r="AO199"/>
  <c r="AT198"/>
  <c r="AO200" i="6"/>
  <c r="AT199"/>
  <c r="AP199"/>
  <c r="AU198"/>
  <c r="AU201" i="8" l="1"/>
  <c r="AP202"/>
  <c r="AO200"/>
  <c r="AT199"/>
  <c r="AO201" i="6"/>
  <c r="AT200"/>
  <c r="AP200"/>
  <c r="AU199"/>
  <c r="AP203" i="8" l="1"/>
  <c r="AU202"/>
  <c r="AT200"/>
  <c r="AO201"/>
  <c r="AO202" i="6"/>
  <c r="AT201"/>
  <c r="AP201"/>
  <c r="AU200"/>
  <c r="AP204" i="8" l="1"/>
  <c r="AU203"/>
  <c r="AO202"/>
  <c r="AT201"/>
  <c r="AO203" i="6"/>
  <c r="AT202"/>
  <c r="AP202"/>
  <c r="AU201"/>
  <c r="AU204" i="8" l="1"/>
  <c r="AP205"/>
  <c r="AO203"/>
  <c r="AT202"/>
  <c r="AO204" i="6"/>
  <c r="AT203"/>
  <c r="AP203"/>
  <c r="AU202"/>
  <c r="AU205" i="8" l="1"/>
  <c r="AP206"/>
  <c r="AO204"/>
  <c r="AT203"/>
  <c r="AO205" i="6"/>
  <c r="AT204"/>
  <c r="AP204"/>
  <c r="AU203"/>
  <c r="AP207" i="8" l="1"/>
  <c r="AU206"/>
  <c r="AO205"/>
  <c r="AT204"/>
  <c r="AO206" i="6"/>
  <c r="AT205"/>
  <c r="AP205"/>
  <c r="AU204"/>
  <c r="AP208" i="8" l="1"/>
  <c r="AU207"/>
  <c r="AT205"/>
  <c r="AO206"/>
  <c r="AO207" i="6"/>
  <c r="AT206"/>
  <c r="AP206"/>
  <c r="AU205"/>
  <c r="AU208" i="8" l="1"/>
  <c r="AP209"/>
  <c r="AO207"/>
  <c r="AT206"/>
  <c r="AT207" i="6"/>
  <c r="AO208"/>
  <c r="AP207"/>
  <c r="AU206"/>
  <c r="AU209" i="8" l="1"/>
  <c r="AP210"/>
  <c r="AO208"/>
  <c r="AT207"/>
  <c r="AO209" i="6"/>
  <c r="AT208"/>
  <c r="AU207"/>
  <c r="AP208"/>
  <c r="AP211" i="8" l="1"/>
  <c r="AU210"/>
  <c r="AT208"/>
  <c r="AO209"/>
  <c r="AO210" i="6"/>
  <c r="AT209"/>
  <c r="AP209"/>
  <c r="AU208"/>
  <c r="AP212" i="8" l="1"/>
  <c r="AU211"/>
  <c r="AT209"/>
  <c r="AO210"/>
  <c r="AT210" i="6"/>
  <c r="AO211"/>
  <c r="AP210"/>
  <c r="AU209"/>
  <c r="AU212" i="8" l="1"/>
  <c r="AP213"/>
  <c r="AO211"/>
  <c r="AT210"/>
  <c r="AU210" i="6"/>
  <c r="AP211"/>
  <c r="AT211"/>
  <c r="AO212"/>
  <c r="AP214" i="8" l="1"/>
  <c r="AU213"/>
  <c r="AO212"/>
  <c r="AT211"/>
  <c r="AP212" i="6"/>
  <c r="AU211"/>
  <c r="AO213"/>
  <c r="AT212"/>
  <c r="AP215" i="8" l="1"/>
  <c r="AU214"/>
  <c r="AT212"/>
  <c r="AO213"/>
  <c r="AP213" i="6"/>
  <c r="AU212"/>
  <c r="AO214"/>
  <c r="AT213"/>
  <c r="AP216" i="8" l="1"/>
  <c r="AU215"/>
  <c r="AT213"/>
  <c r="AO214"/>
  <c r="AP214" i="6"/>
  <c r="AU213"/>
  <c r="AT214"/>
  <c r="AO215"/>
  <c r="AP217" i="8" l="1"/>
  <c r="AU216"/>
  <c r="AO215"/>
  <c r="AT214"/>
  <c r="AP215" i="6"/>
  <c r="AU214"/>
  <c r="AO216"/>
  <c r="AT215"/>
  <c r="AU217" i="8" l="1"/>
  <c r="AP218"/>
  <c r="AO216"/>
  <c r="AT215"/>
  <c r="AU215" i="6"/>
  <c r="AP216"/>
  <c r="AO217"/>
  <c r="AT216"/>
  <c r="AP219" i="8" l="1"/>
  <c r="AU218"/>
  <c r="AT216"/>
  <c r="AO217"/>
  <c r="AP217" i="6"/>
  <c r="AU216"/>
  <c r="AO218"/>
  <c r="AT217"/>
  <c r="AP220" i="8" l="1"/>
  <c r="AU219"/>
  <c r="AO218"/>
  <c r="AT217"/>
  <c r="AP218" i="6"/>
  <c r="AU217"/>
  <c r="AO219"/>
  <c r="AT218"/>
  <c r="AU220" i="8" l="1"/>
  <c r="AP221"/>
  <c r="AO219"/>
  <c r="AT218"/>
  <c r="AU218" i="6"/>
  <c r="AP219"/>
  <c r="AT219"/>
  <c r="AO220"/>
  <c r="AU221" i="8" l="1"/>
  <c r="AP222"/>
  <c r="AO220"/>
  <c r="AT219"/>
  <c r="AU219" i="6"/>
  <c r="AP220"/>
  <c r="AO221"/>
  <c r="AT220"/>
  <c r="AP223" i="8" l="1"/>
  <c r="AU222"/>
  <c r="AO221"/>
  <c r="AT220"/>
  <c r="AP221" i="6"/>
  <c r="AU220"/>
  <c r="AO222"/>
  <c r="AT221"/>
  <c r="AP224" i="8" l="1"/>
  <c r="AU223"/>
  <c r="AT221"/>
  <c r="AO222"/>
  <c r="AP222" i="6"/>
  <c r="AU221"/>
  <c r="AT222"/>
  <c r="AO223"/>
  <c r="AU224" i="8" l="1"/>
  <c r="AP225"/>
  <c r="AT222"/>
  <c r="AO223"/>
  <c r="AU222" i="6"/>
  <c r="AP223"/>
  <c r="AT223"/>
  <c r="AO224"/>
  <c r="AU225" i="8" l="1"/>
  <c r="AP226"/>
  <c r="AO224"/>
  <c r="AT223"/>
  <c r="AU223" i="6"/>
  <c r="AP224"/>
  <c r="AO225"/>
  <c r="AT224"/>
  <c r="AP227" i="8" l="1"/>
  <c r="AU226"/>
  <c r="AO225"/>
  <c r="AT224"/>
  <c r="AP225" i="6"/>
  <c r="AU224"/>
  <c r="AO226"/>
  <c r="AT225"/>
  <c r="AP228" i="8" l="1"/>
  <c r="AU227"/>
  <c r="AO226"/>
  <c r="AT225"/>
  <c r="AP226" i="6"/>
  <c r="AU225"/>
  <c r="AT226"/>
  <c r="AO227"/>
  <c r="AP229" i="8" l="1"/>
  <c r="AU228"/>
  <c r="AT226"/>
  <c r="AO227"/>
  <c r="AU226" i="6"/>
  <c r="AP227"/>
  <c r="AT227"/>
  <c r="AO228"/>
  <c r="AP230" i="8" l="1"/>
  <c r="AU229"/>
  <c r="AO228"/>
  <c r="AT227"/>
  <c r="AP228" i="6"/>
  <c r="AU227"/>
  <c r="AO229"/>
  <c r="AT228"/>
  <c r="AP231" i="8" l="1"/>
  <c r="AU230"/>
  <c r="AO229"/>
  <c r="AT228"/>
  <c r="AP229" i="6"/>
  <c r="AU228"/>
  <c r="AO230"/>
  <c r="AT229"/>
  <c r="AP232" i="8" l="1"/>
  <c r="AU231"/>
  <c r="AO230"/>
  <c r="AT229"/>
  <c r="AP230" i="6"/>
  <c r="AU229"/>
  <c r="AT230"/>
  <c r="AO231"/>
  <c r="AP233" i="8" l="1"/>
  <c r="AU232"/>
  <c r="AO231"/>
  <c r="AT230"/>
  <c r="AP231" i="6"/>
  <c r="AU230"/>
  <c r="AO232"/>
  <c r="AT231"/>
  <c r="AP234" i="8" l="1"/>
  <c r="AU233"/>
  <c r="AO232"/>
  <c r="AT231"/>
  <c r="AU231" i="6"/>
  <c r="AP232"/>
  <c r="AO233"/>
  <c r="AT232"/>
  <c r="AP235" i="8" l="1"/>
  <c r="AU234"/>
  <c r="AO233"/>
  <c r="AT232"/>
  <c r="AP233" i="6"/>
  <c r="AU232"/>
  <c r="AO234"/>
  <c r="AT233"/>
  <c r="AP236" i="8" l="1"/>
  <c r="AU235"/>
  <c r="AO234"/>
  <c r="AT233"/>
  <c r="AP234" i="6"/>
  <c r="AU233"/>
  <c r="AO235"/>
  <c r="AT234"/>
  <c r="AP237" i="8" l="1"/>
  <c r="AU236"/>
  <c r="AO235"/>
  <c r="AT234"/>
  <c r="AU234" i="6"/>
  <c r="AP235"/>
  <c r="AT235"/>
  <c r="AO236"/>
  <c r="AP238" i="8" l="1"/>
  <c r="AU237"/>
  <c r="AO236"/>
  <c r="AT235"/>
  <c r="AU235" i="6"/>
  <c r="AP236"/>
  <c r="AO237"/>
  <c r="AT236"/>
  <c r="AP239" i="8" l="1"/>
  <c r="AU238"/>
  <c r="AO237"/>
  <c r="AT236"/>
  <c r="AP237" i="6"/>
  <c r="AU236"/>
  <c r="AO238"/>
  <c r="AT237"/>
  <c r="AP240" i="8" l="1"/>
  <c r="AU239"/>
  <c r="AO238"/>
  <c r="AT237"/>
  <c r="AP238" i="6"/>
  <c r="AU237"/>
  <c r="AT238"/>
  <c r="AO239"/>
  <c r="AP241" i="8" l="1"/>
  <c r="AU240"/>
  <c r="AO239"/>
  <c r="AT238"/>
  <c r="AU238" i="6"/>
  <c r="AP239"/>
  <c r="AO240"/>
  <c r="AT239"/>
  <c r="AP242" i="8" l="1"/>
  <c r="AU241"/>
  <c r="AO240"/>
  <c r="AT239"/>
  <c r="AP240" i="6"/>
  <c r="AU239"/>
  <c r="AO241"/>
  <c r="AT240"/>
  <c r="AP243" i="8" l="1"/>
  <c r="AU242"/>
  <c r="AO241"/>
  <c r="AT240"/>
  <c r="AP241" i="6"/>
  <c r="AU240"/>
  <c r="AO242"/>
  <c r="AT241"/>
  <c r="AP244" i="8" l="1"/>
  <c r="AU243"/>
  <c r="AO242"/>
  <c r="AT241"/>
  <c r="AO243" i="6"/>
  <c r="AT242"/>
  <c r="AP242"/>
  <c r="AU241"/>
  <c r="AP245" i="8" l="1"/>
  <c r="AU244"/>
  <c r="AO243"/>
  <c r="AT242"/>
  <c r="AP243" i="6"/>
  <c r="AU242"/>
  <c r="AO244"/>
  <c r="AT243"/>
  <c r="AP246" i="8" l="1"/>
  <c r="AU245"/>
  <c r="AO244"/>
  <c r="AT243"/>
  <c r="AO245" i="6"/>
  <c r="AT244"/>
  <c r="AP244"/>
  <c r="AU243"/>
  <c r="AP247" i="8" l="1"/>
  <c r="AU246"/>
  <c r="AO245"/>
  <c r="AT244"/>
  <c r="AP245" i="6"/>
  <c r="AU244"/>
  <c r="AO246"/>
  <c r="AT245"/>
  <c r="AP248" i="8" l="1"/>
  <c r="AU247"/>
  <c r="AO246"/>
  <c r="AT245"/>
  <c r="AO247" i="6"/>
  <c r="AT246"/>
  <c r="AP246"/>
  <c r="AU245"/>
  <c r="AP249" i="8" l="1"/>
  <c r="AU248"/>
  <c r="AO247"/>
  <c r="AT246"/>
  <c r="AO248" i="6"/>
  <c r="AT247"/>
  <c r="AP247"/>
  <c r="AU246"/>
  <c r="AP250" i="8" l="1"/>
  <c r="AU249"/>
  <c r="AO248"/>
  <c r="AT247"/>
  <c r="AO249" i="6"/>
  <c r="AT248"/>
  <c r="AP248"/>
  <c r="AU247"/>
  <c r="AP251" i="8" l="1"/>
  <c r="AU250"/>
  <c r="AO249"/>
  <c r="AT248"/>
  <c r="AO250" i="6"/>
  <c r="AT249"/>
  <c r="AP249"/>
  <c r="AU248"/>
  <c r="AP252" i="8" l="1"/>
  <c r="AU251"/>
  <c r="AO250"/>
  <c r="AT249"/>
  <c r="AO251" i="6"/>
  <c r="AT250"/>
  <c r="AP250"/>
  <c r="AU249"/>
  <c r="AP253" i="8" l="1"/>
  <c r="AU252"/>
  <c r="AO251"/>
  <c r="AT250"/>
  <c r="AO252" i="6"/>
  <c r="AT251"/>
  <c r="AP251"/>
  <c r="AU250"/>
  <c r="AP254" i="8" l="1"/>
  <c r="AU253"/>
  <c r="AO252"/>
  <c r="AT251"/>
  <c r="AO253" i="6"/>
  <c r="AT252"/>
  <c r="AP252"/>
  <c r="AU251"/>
  <c r="AP255" i="8" l="1"/>
  <c r="AU254"/>
  <c r="AO253"/>
  <c r="AT252"/>
  <c r="AO254" i="6"/>
  <c r="AT253"/>
  <c r="AP253"/>
  <c r="AU252"/>
  <c r="AO254" i="8" l="1"/>
  <c r="AT253"/>
  <c r="AP256"/>
  <c r="AU255"/>
  <c r="AO255" i="6"/>
  <c r="AT254"/>
  <c r="AP254"/>
  <c r="AU253"/>
  <c r="AO255" i="8" l="1"/>
  <c r="AT254"/>
  <c r="AP257"/>
  <c r="AU256"/>
  <c r="AO256" i="6"/>
  <c r="AT255"/>
  <c r="AP255"/>
  <c r="AU254"/>
  <c r="AO256" i="8" l="1"/>
  <c r="AT255"/>
  <c r="AP258"/>
  <c r="AU257"/>
  <c r="AO257" i="6"/>
  <c r="AT256"/>
  <c r="AP256"/>
  <c r="AU255"/>
  <c r="AO257" i="8" l="1"/>
  <c r="AT256"/>
  <c r="AP259"/>
  <c r="AU258"/>
  <c r="AO258" i="6"/>
  <c r="AT257"/>
  <c r="AP257"/>
  <c r="AU256"/>
  <c r="AO258" i="8" l="1"/>
  <c r="AT257"/>
  <c r="AP260"/>
  <c r="AU259"/>
  <c r="AO259" i="6"/>
  <c r="AT258"/>
  <c r="AP258"/>
  <c r="AU257"/>
  <c r="AO259" i="8" l="1"/>
  <c r="AT258"/>
  <c r="AP261"/>
  <c r="AU260"/>
  <c r="AO260" i="6"/>
  <c r="AT259"/>
  <c r="AP259"/>
  <c r="AU258"/>
  <c r="AO260" i="8" l="1"/>
  <c r="AT259"/>
  <c r="AP262"/>
  <c r="AU261"/>
  <c r="AO261" i="6"/>
  <c r="AT260"/>
  <c r="AP260"/>
  <c r="AU259"/>
  <c r="AO261" i="8" l="1"/>
  <c r="AT260"/>
  <c r="AP263"/>
  <c r="AU262"/>
  <c r="AO262" i="6"/>
  <c r="AT261"/>
  <c r="AP261"/>
  <c r="AU260"/>
  <c r="AO262" i="8" l="1"/>
  <c r="AT261"/>
  <c r="AP264"/>
  <c r="AU263"/>
  <c r="AO263" i="6"/>
  <c r="AT262"/>
  <c r="AP262"/>
  <c r="AU261"/>
  <c r="AO263" i="8" l="1"/>
  <c r="AT262"/>
  <c r="AP265"/>
  <c r="AU264"/>
  <c r="AO264" i="6"/>
  <c r="AT263"/>
  <c r="AP263"/>
  <c r="AU262"/>
  <c r="AP266" i="8" l="1"/>
  <c r="AU265"/>
  <c r="AO264"/>
  <c r="AT263"/>
  <c r="AO265" i="6"/>
  <c r="AT264"/>
  <c r="AP264"/>
  <c r="AU263"/>
  <c r="AP267" i="8" l="1"/>
  <c r="AU266"/>
  <c r="AO265"/>
  <c r="AT264"/>
  <c r="AO266" i="6"/>
  <c r="AT265"/>
  <c r="AP265"/>
  <c r="AU264"/>
  <c r="AP268" i="8" l="1"/>
  <c r="AU267"/>
  <c r="AO266"/>
  <c r="AT265"/>
  <c r="AO267" i="6"/>
  <c r="AT266"/>
  <c r="AP266"/>
  <c r="AU265"/>
  <c r="AP269" i="8" l="1"/>
  <c r="AU268"/>
  <c r="AO267"/>
  <c r="AT266"/>
  <c r="AO268" i="6"/>
  <c r="AT267"/>
  <c r="AP267"/>
  <c r="AU266"/>
  <c r="AP270" i="8" l="1"/>
  <c r="AU269"/>
  <c r="AO268"/>
  <c r="AT267"/>
  <c r="AO269" i="6"/>
  <c r="AT268"/>
  <c r="AP268"/>
  <c r="AU267"/>
  <c r="AP271" i="8" l="1"/>
  <c r="AU270"/>
  <c r="AO269"/>
  <c r="AT268"/>
  <c r="AO270" i="6"/>
  <c r="AT269"/>
  <c r="AP269"/>
  <c r="AU268"/>
  <c r="AP272" i="8" l="1"/>
  <c r="AU271"/>
  <c r="AO270"/>
  <c r="AT269"/>
  <c r="AO271" i="6"/>
  <c r="AT270"/>
  <c r="AP270"/>
  <c r="AU269"/>
  <c r="AP273" i="8" l="1"/>
  <c r="AU272"/>
  <c r="AO271"/>
  <c r="AT270"/>
  <c r="AT271" i="6"/>
  <c r="AO272"/>
  <c r="AP271"/>
  <c r="AU270"/>
  <c r="AP274" i="8" l="1"/>
  <c r="AU273"/>
  <c r="AO272"/>
  <c r="AT271"/>
  <c r="AO273" i="6"/>
  <c r="AT272"/>
  <c r="AP272"/>
  <c r="AU271"/>
  <c r="AP275" i="8" l="1"/>
  <c r="AU274"/>
  <c r="AO273"/>
  <c r="AT272"/>
  <c r="AO274" i="6"/>
  <c r="AT273"/>
  <c r="AU272"/>
  <c r="AP273"/>
  <c r="AP276" i="8" l="1"/>
  <c r="AU275"/>
  <c r="AO274"/>
  <c r="AT273"/>
  <c r="AO275" i="6"/>
  <c r="AT274"/>
  <c r="AP274"/>
  <c r="AU273"/>
  <c r="AP277" i="8" l="1"/>
  <c r="AU276"/>
  <c r="AO275"/>
  <c r="AT274"/>
  <c r="AO276" i="6"/>
  <c r="AT275"/>
  <c r="AP275"/>
  <c r="AU274"/>
  <c r="AU277" i="8" l="1"/>
  <c r="AP278"/>
  <c r="AO276"/>
  <c r="AT275"/>
  <c r="AT276" i="6"/>
  <c r="AO277"/>
  <c r="AU275"/>
  <c r="AP276"/>
  <c r="AO277" i="8" l="1"/>
  <c r="AT276"/>
  <c r="AU278"/>
  <c r="AP279"/>
  <c r="AO278" i="6"/>
  <c r="AT277"/>
  <c r="AU276"/>
  <c r="AP277"/>
  <c r="AO278" i="8" l="1"/>
  <c r="AT277"/>
  <c r="AP280"/>
  <c r="AU279"/>
  <c r="AO279" i="6"/>
  <c r="AT278"/>
  <c r="AP278"/>
  <c r="AU277"/>
  <c r="AT278" i="8" l="1"/>
  <c r="AO279"/>
  <c r="AP281"/>
  <c r="AU280"/>
  <c r="AT279" i="6"/>
  <c r="AO280"/>
  <c r="AP279"/>
  <c r="AU278"/>
  <c r="AO280" i="8" l="1"/>
  <c r="AT279"/>
  <c r="AU281"/>
  <c r="AP282"/>
  <c r="AU279" i="6"/>
  <c r="AP280"/>
  <c r="AT280"/>
  <c r="AO281"/>
  <c r="AO281" i="8" l="1"/>
  <c r="AT280"/>
  <c r="AU282"/>
  <c r="AP283"/>
  <c r="AU280" i="6"/>
  <c r="AP281"/>
  <c r="AO282"/>
  <c r="AT281"/>
  <c r="AT281" i="8" l="1"/>
  <c r="AO282"/>
  <c r="AP284"/>
  <c r="AU283"/>
  <c r="AP282" i="6"/>
  <c r="AU281"/>
  <c r="AO283"/>
  <c r="AT282"/>
  <c r="AT282" i="8" l="1"/>
  <c r="AO283"/>
  <c r="AP285"/>
  <c r="AU284"/>
  <c r="AP283" i="6"/>
  <c r="AU282"/>
  <c r="AT283"/>
  <c r="AO284"/>
  <c r="AO284" i="8" l="1"/>
  <c r="AT283"/>
  <c r="AU285"/>
  <c r="AP286"/>
  <c r="AU283" i="6"/>
  <c r="AP284"/>
  <c r="AT284"/>
  <c r="AO285"/>
  <c r="AO285" i="8" l="1"/>
  <c r="AT284"/>
  <c r="AP287"/>
  <c r="AU286"/>
  <c r="AP285" i="6"/>
  <c r="AU284"/>
  <c r="AO286"/>
  <c r="AT285"/>
  <c r="AT285" i="8" l="1"/>
  <c r="AO286"/>
  <c r="AP288"/>
  <c r="AU287"/>
  <c r="AP286" i="6"/>
  <c r="AU285"/>
  <c r="AO287"/>
  <c r="AT286"/>
  <c r="AP289" i="8" l="1"/>
  <c r="AU288"/>
  <c r="AT286"/>
  <c r="AO287"/>
  <c r="AP287" i="6"/>
  <c r="AU286"/>
  <c r="AT287"/>
  <c r="AO288"/>
  <c r="AP290" i="8" l="1"/>
  <c r="AU289"/>
  <c r="AO288"/>
  <c r="AT287"/>
  <c r="AP288" i="6"/>
  <c r="AU287"/>
  <c r="AO289"/>
  <c r="AT288"/>
  <c r="AU290" i="8" l="1"/>
  <c r="AP291"/>
  <c r="AO289"/>
  <c r="AT288"/>
  <c r="AU288" i="6"/>
  <c r="AP289"/>
  <c r="AO290"/>
  <c r="AT289"/>
  <c r="AP292" i="8" l="1"/>
  <c r="AU291"/>
  <c r="AT289"/>
  <c r="AO290"/>
  <c r="AP290" i="6"/>
  <c r="AU289"/>
  <c r="AO291"/>
  <c r="AT290"/>
  <c r="AP293" i="8" l="1"/>
  <c r="AU292"/>
  <c r="AO291"/>
  <c r="AT290"/>
  <c r="AP291" i="6"/>
  <c r="AU290"/>
  <c r="AO292"/>
  <c r="AT291"/>
  <c r="AU293" i="8" l="1"/>
  <c r="AP294"/>
  <c r="AO292"/>
  <c r="AT291"/>
  <c r="AU291" i="6"/>
  <c r="AP292"/>
  <c r="AT292"/>
  <c r="AO293"/>
  <c r="AO293" i="8" l="1"/>
  <c r="AT292"/>
  <c r="AU294"/>
  <c r="AP295"/>
  <c r="AU292" i="6"/>
  <c r="AP293"/>
  <c r="AO294"/>
  <c r="AT293"/>
  <c r="AO294" i="8" l="1"/>
  <c r="AT293"/>
  <c r="AP296"/>
  <c r="AU295"/>
  <c r="AP294" i="6"/>
  <c r="AU293"/>
  <c r="AO295"/>
  <c r="AT294"/>
  <c r="AT294" i="8" l="1"/>
  <c r="AO295"/>
  <c r="AP297"/>
  <c r="AU296"/>
  <c r="AP295" i="6"/>
  <c r="AU294"/>
  <c r="AT295"/>
  <c r="AO296"/>
  <c r="AO296" i="8" l="1"/>
  <c r="AT295"/>
  <c r="AU297"/>
  <c r="AP298"/>
  <c r="AU295" i="6"/>
  <c r="AP296"/>
  <c r="AT296"/>
  <c r="AO297"/>
  <c r="AO297" i="8" l="1"/>
  <c r="AT296"/>
  <c r="AU298"/>
  <c r="AP299"/>
  <c r="AU296" i="6"/>
  <c r="AP297"/>
  <c r="AO298"/>
  <c r="AT297"/>
  <c r="AT297" i="8" l="1"/>
  <c r="AO298"/>
  <c r="AP300"/>
  <c r="AU299"/>
  <c r="AP298" i="6"/>
  <c r="AU297"/>
  <c r="AO299"/>
  <c r="AT298"/>
  <c r="AT298" i="8" l="1"/>
  <c r="AO299"/>
  <c r="AP301"/>
  <c r="AU300"/>
  <c r="AT299" i="6"/>
  <c r="AO300"/>
  <c r="AP299"/>
  <c r="AU298"/>
  <c r="AO300" i="8" l="1"/>
  <c r="AT299"/>
  <c r="AU301"/>
  <c r="AP302"/>
  <c r="AO301" i="6"/>
  <c r="AT300"/>
  <c r="AU299"/>
  <c r="AP300"/>
  <c r="AO301" i="8" l="1"/>
  <c r="AT300"/>
  <c r="AP303"/>
  <c r="AU302"/>
  <c r="AO302" i="6"/>
  <c r="AT301"/>
  <c r="AU300"/>
  <c r="AP301"/>
  <c r="AT301" i="8" l="1"/>
  <c r="AO302"/>
  <c r="AP304"/>
  <c r="AU303"/>
  <c r="AO303" i="6"/>
  <c r="AT302"/>
  <c r="AP302"/>
  <c r="AU301"/>
  <c r="AT302" i="8" l="1"/>
  <c r="AO303"/>
  <c r="AP305"/>
  <c r="AU304"/>
  <c r="AP303" i="6"/>
  <c r="AU302"/>
  <c r="AO304"/>
  <c r="AT303"/>
  <c r="AO304" i="8" l="1"/>
  <c r="AT303"/>
  <c r="AU305"/>
  <c r="AP306"/>
  <c r="AP304" i="6"/>
  <c r="AU303"/>
  <c r="AO305"/>
  <c r="AT304"/>
  <c r="AO305" i="8" l="1"/>
  <c r="AT304"/>
  <c r="AP307"/>
  <c r="AU306"/>
  <c r="AP305" i="6"/>
  <c r="AU304"/>
  <c r="AO306"/>
  <c r="AT305"/>
  <c r="AO306" i="8" l="1"/>
  <c r="AT305"/>
  <c r="AP308"/>
  <c r="AU307"/>
  <c r="AO307" i="6"/>
  <c r="AT306"/>
  <c r="AP306"/>
  <c r="AU305"/>
  <c r="AT306" i="8" l="1"/>
  <c r="AO307"/>
  <c r="AP309"/>
  <c r="AU308"/>
  <c r="AO308" i="6"/>
  <c r="AT307"/>
  <c r="AP307"/>
  <c r="AU306"/>
  <c r="AT307" i="8" l="1"/>
  <c r="AO308"/>
  <c r="AU309"/>
  <c r="AP310"/>
  <c r="AP308" i="6"/>
  <c r="AU307"/>
  <c r="AO309"/>
  <c r="AT308"/>
  <c r="AO309" i="8" l="1"/>
  <c r="AT308"/>
  <c r="AU310"/>
  <c r="AP311"/>
  <c r="AP309" i="6"/>
  <c r="AU308"/>
  <c r="AO310"/>
  <c r="AT309"/>
  <c r="AO310" i="8" l="1"/>
  <c r="AT309"/>
  <c r="AP312"/>
  <c r="AU311"/>
  <c r="AP310" i="6"/>
  <c r="AU309"/>
  <c r="AO311"/>
  <c r="AT310"/>
  <c r="AO311" i="8" l="1"/>
  <c r="AT310"/>
  <c r="AP313"/>
  <c r="AU312"/>
  <c r="AO312" i="6"/>
  <c r="AT311"/>
  <c r="AP311"/>
  <c r="AU310"/>
  <c r="AT311" i="8" l="1"/>
  <c r="AO312"/>
  <c r="AP314"/>
  <c r="AU313"/>
  <c r="AP312" i="6"/>
  <c r="AU311"/>
  <c r="AO313"/>
  <c r="AT312"/>
  <c r="AP315" i="8" l="1"/>
  <c r="AU314"/>
  <c r="AO313"/>
  <c r="AT312"/>
  <c r="AP313" i="6"/>
  <c r="AU312"/>
  <c r="AO314"/>
  <c r="AT313"/>
  <c r="AP316" i="8" l="1"/>
  <c r="AU315"/>
  <c r="AO314"/>
  <c r="AT313"/>
  <c r="AP314" i="6"/>
  <c r="AU313"/>
  <c r="AO315"/>
  <c r="AT314"/>
  <c r="AP317" i="8" l="1"/>
  <c r="AU316"/>
  <c r="AO315"/>
  <c r="AT314"/>
  <c r="AP315" i="6"/>
  <c r="AU314"/>
  <c r="AO316"/>
  <c r="AT315"/>
  <c r="AP318" i="8" l="1"/>
  <c r="AU317"/>
  <c r="AO316"/>
  <c r="AT315"/>
  <c r="AP316" i="6"/>
  <c r="AU315"/>
  <c r="AO317"/>
  <c r="AT316"/>
  <c r="AP319" i="8" l="1"/>
  <c r="AU318"/>
  <c r="AO317"/>
  <c r="AT316"/>
  <c r="AP317" i="6"/>
  <c r="AU316"/>
  <c r="AO318"/>
  <c r="AT317"/>
  <c r="AP320" i="8" l="1"/>
  <c r="AU319"/>
  <c r="AO318"/>
  <c r="AT317"/>
  <c r="AP318" i="6"/>
  <c r="AU317"/>
  <c r="AO319"/>
  <c r="AT318"/>
  <c r="AP321" i="8" l="1"/>
  <c r="AU320"/>
  <c r="AO319"/>
  <c r="AT318"/>
  <c r="AP319" i="6"/>
  <c r="AU318"/>
  <c r="AO320"/>
  <c r="AT319"/>
  <c r="AP322" i="8" l="1"/>
  <c r="AU321"/>
  <c r="AO320"/>
  <c r="AT319"/>
  <c r="AP320" i="6"/>
  <c r="AU319"/>
  <c r="AO321"/>
  <c r="AT320"/>
  <c r="AP323" i="8" l="1"/>
  <c r="AU322"/>
  <c r="AO321"/>
  <c r="AT320"/>
  <c r="AP321" i="6"/>
  <c r="AU320"/>
  <c r="AO322"/>
  <c r="AT321"/>
  <c r="AP324" i="8" l="1"/>
  <c r="AU323"/>
  <c r="AO322"/>
  <c r="AT321"/>
  <c r="AP322" i="6"/>
  <c r="AU321"/>
  <c r="AO323"/>
  <c r="AT323" s="1"/>
  <c r="AT324" s="1"/>
  <c r="AT322"/>
  <c r="AP325" i="8" l="1"/>
  <c r="AU324"/>
  <c r="AO323"/>
  <c r="AT322"/>
  <c r="AP323" i="6"/>
  <c r="AU323" s="1"/>
  <c r="AU324" s="1"/>
  <c r="AU322"/>
  <c r="AP326" i="8" l="1"/>
  <c r="AU325"/>
  <c r="AO324"/>
  <c r="AT323"/>
  <c r="AP327" l="1"/>
  <c r="AU326"/>
  <c r="AO325"/>
  <c r="AT324"/>
  <c r="AP328" l="1"/>
  <c r="AU327"/>
  <c r="AO326"/>
  <c r="AT325"/>
  <c r="AP329" l="1"/>
  <c r="AU328"/>
  <c r="AO327"/>
  <c r="AT326"/>
  <c r="AO328" l="1"/>
  <c r="AT327"/>
  <c r="AP330"/>
  <c r="AU329"/>
  <c r="AO329" l="1"/>
  <c r="AT328"/>
  <c r="AP331"/>
  <c r="AU330"/>
  <c r="AO330" l="1"/>
  <c r="AT329"/>
  <c r="AP332"/>
  <c r="AU331"/>
  <c r="AO331" l="1"/>
  <c r="AT330"/>
  <c r="AP333"/>
  <c r="AU332"/>
  <c r="AO332" l="1"/>
  <c r="AT331"/>
  <c r="AP334"/>
  <c r="AU333"/>
  <c r="AO333" l="1"/>
  <c r="AT332"/>
  <c r="AP335"/>
  <c r="AU334"/>
  <c r="AO334" l="1"/>
  <c r="AT333"/>
  <c r="AP336"/>
  <c r="AU335"/>
  <c r="AO335" l="1"/>
  <c r="AT334"/>
  <c r="AP337"/>
  <c r="AU336"/>
  <c r="AO336" l="1"/>
  <c r="AT335"/>
  <c r="AP338"/>
  <c r="AU337"/>
  <c r="AP339" l="1"/>
  <c r="AU338"/>
  <c r="AO337"/>
  <c r="AT336"/>
  <c r="AP340" l="1"/>
  <c r="AU339"/>
  <c r="AO338"/>
  <c r="AT337"/>
  <c r="AP341" l="1"/>
  <c r="AU340"/>
  <c r="AT338"/>
  <c r="AO339"/>
  <c r="AP342" l="1"/>
  <c r="AU341"/>
  <c r="AO340"/>
  <c r="AT339"/>
  <c r="AU342" l="1"/>
  <c r="AP343"/>
  <c r="AO341"/>
  <c r="AT340"/>
  <c r="AT341" l="1"/>
  <c r="AO342"/>
  <c r="AP344"/>
  <c r="AU343"/>
  <c r="AO343" l="1"/>
  <c r="AT342"/>
  <c r="AP345"/>
  <c r="AU344"/>
  <c r="AO344" l="1"/>
  <c r="AT343"/>
  <c r="AU345"/>
  <c r="AP346"/>
  <c r="AO345" l="1"/>
  <c r="AT344"/>
  <c r="AU346"/>
  <c r="AP347"/>
  <c r="AO346" l="1"/>
  <c r="AT345"/>
  <c r="AP348"/>
  <c r="AU347"/>
  <c r="AT346" l="1"/>
  <c r="AO347"/>
  <c r="AP349"/>
  <c r="AU348"/>
  <c r="AU349" l="1"/>
  <c r="AP350"/>
  <c r="AO348"/>
  <c r="AT347"/>
  <c r="AO349" l="1"/>
  <c r="AT348"/>
  <c r="AU350"/>
  <c r="AP351"/>
  <c r="AT349" l="1"/>
  <c r="AO350"/>
  <c r="AP352"/>
  <c r="AU351"/>
  <c r="AT350" l="1"/>
  <c r="AO351"/>
  <c r="AP353"/>
  <c r="AU352"/>
  <c r="AU353" l="1"/>
  <c r="AP354"/>
  <c r="AO352"/>
  <c r="AT351"/>
  <c r="AP355" l="1"/>
  <c r="AU354"/>
  <c r="AO353"/>
  <c r="AT352"/>
  <c r="AP356" l="1"/>
  <c r="AU355"/>
  <c r="AT353"/>
  <c r="AO354"/>
  <c r="AP357" l="1"/>
  <c r="AU356"/>
  <c r="AT354"/>
  <c r="AO355"/>
  <c r="AP358" l="1"/>
  <c r="AU357"/>
  <c r="AO356"/>
  <c r="AT355"/>
  <c r="AU358" l="1"/>
  <c r="AP359"/>
  <c r="AO357"/>
  <c r="AT356"/>
  <c r="AT357" l="1"/>
  <c r="AO358"/>
  <c r="AP360"/>
  <c r="AU359"/>
  <c r="AO359" l="1"/>
  <c r="AT358"/>
  <c r="AP361"/>
  <c r="AU360"/>
  <c r="AO360" l="1"/>
  <c r="AT359"/>
  <c r="AU361"/>
  <c r="AP362"/>
  <c r="AO361" l="1"/>
  <c r="AT360"/>
  <c r="AU362"/>
  <c r="AP363"/>
  <c r="AO362" l="1"/>
  <c r="AT361"/>
  <c r="AP364"/>
  <c r="AU363"/>
  <c r="AT362" l="1"/>
  <c r="AO363"/>
  <c r="AP365"/>
  <c r="AU364"/>
  <c r="AO364" l="1"/>
  <c r="AT363"/>
  <c r="AU365"/>
  <c r="AP366"/>
  <c r="AO365" l="1"/>
  <c r="AT364"/>
  <c r="AU366"/>
  <c r="AP367"/>
  <c r="AT365" l="1"/>
  <c r="AO366"/>
  <c r="AP368"/>
  <c r="AU367"/>
  <c r="AT366" l="1"/>
  <c r="AO367"/>
  <c r="AP369"/>
  <c r="AU368"/>
  <c r="AO368" l="1"/>
  <c r="AT367"/>
  <c r="AU369"/>
  <c r="AP370"/>
  <c r="AO369" l="1"/>
  <c r="AT368"/>
  <c r="AP371"/>
  <c r="AU370"/>
  <c r="AT369" l="1"/>
  <c r="AO370"/>
  <c r="AP372"/>
  <c r="AU371"/>
  <c r="AT370" l="1"/>
  <c r="AO371"/>
  <c r="AP373"/>
  <c r="AU372"/>
  <c r="AO372" l="1"/>
  <c r="AT371"/>
  <c r="AP374"/>
  <c r="AU373"/>
  <c r="AO373" l="1"/>
  <c r="AT372"/>
  <c r="AU374"/>
  <c r="AP375"/>
  <c r="AT373" l="1"/>
  <c r="AO374"/>
  <c r="AP376"/>
  <c r="AU375"/>
  <c r="AP377" l="1"/>
  <c r="AU376"/>
  <c r="AO375"/>
  <c r="AT374"/>
  <c r="AP378" l="1"/>
  <c r="AU377"/>
  <c r="AO376"/>
  <c r="AT375"/>
  <c r="AO377" l="1"/>
  <c r="AT376"/>
  <c r="AP379"/>
  <c r="AU378"/>
  <c r="AO378" l="1"/>
  <c r="AT377"/>
  <c r="AP380"/>
  <c r="AU379"/>
  <c r="AP381" l="1"/>
  <c r="AU380"/>
  <c r="AO379"/>
  <c r="AT378"/>
  <c r="AP382" l="1"/>
  <c r="AU381"/>
  <c r="AO380"/>
  <c r="AT379"/>
  <c r="AP383" l="1"/>
  <c r="AU382"/>
  <c r="AO381"/>
  <c r="AT380"/>
  <c r="AO382" l="1"/>
  <c r="AT381"/>
  <c r="AP384"/>
  <c r="AU383"/>
  <c r="AO383" l="1"/>
  <c r="AT382"/>
  <c r="AP385"/>
  <c r="AU384"/>
  <c r="AO384" l="1"/>
  <c r="AT383"/>
  <c r="AP386"/>
  <c r="AU385"/>
  <c r="AO385" l="1"/>
  <c r="AT384"/>
  <c r="AP387"/>
  <c r="AU386"/>
  <c r="AO386" l="1"/>
  <c r="AT385"/>
  <c r="AP388"/>
  <c r="AU387"/>
  <c r="AO387" l="1"/>
  <c r="AT386"/>
  <c r="AP389"/>
  <c r="AU388"/>
  <c r="AO388" l="1"/>
  <c r="AT387"/>
  <c r="AP390"/>
  <c r="AU389"/>
  <c r="AO389" l="1"/>
  <c r="AT388"/>
  <c r="AP391"/>
  <c r="AU390"/>
  <c r="AO390" l="1"/>
  <c r="AT389"/>
  <c r="AP392"/>
  <c r="AU391"/>
  <c r="AO391" l="1"/>
  <c r="AT390"/>
  <c r="AP393"/>
  <c r="AU392"/>
  <c r="AO392" l="1"/>
  <c r="AT391"/>
  <c r="AP394"/>
  <c r="AU393"/>
  <c r="AO393" l="1"/>
  <c r="AT392"/>
  <c r="AP395"/>
  <c r="AU394"/>
  <c r="AO394" l="1"/>
  <c r="AT393"/>
  <c r="AP396"/>
  <c r="AU395"/>
  <c r="AO395" l="1"/>
  <c r="AT394"/>
  <c r="AP397"/>
  <c r="AU396"/>
  <c r="AO396" l="1"/>
  <c r="AT395"/>
  <c r="AP398"/>
  <c r="AU397"/>
  <c r="AO397" l="1"/>
  <c r="AT396"/>
  <c r="AP399"/>
  <c r="AU398"/>
  <c r="AO398" l="1"/>
  <c r="AT397"/>
  <c r="AP400"/>
  <c r="AU399"/>
  <c r="AO399" l="1"/>
  <c r="AT398"/>
  <c r="AP401"/>
  <c r="AU400"/>
  <c r="AP402" l="1"/>
  <c r="AU401"/>
  <c r="AO400"/>
  <c r="AT399"/>
  <c r="AP403" l="1"/>
  <c r="AU402"/>
  <c r="AO401"/>
  <c r="AT400"/>
  <c r="AP404" l="1"/>
  <c r="AU403"/>
  <c r="AO402"/>
  <c r="AT401"/>
  <c r="AP405" l="1"/>
  <c r="AU404"/>
  <c r="AO403"/>
  <c r="AT402"/>
  <c r="AP406" l="1"/>
  <c r="AU405"/>
  <c r="AO404"/>
  <c r="AT403"/>
  <c r="AP407" l="1"/>
  <c r="AU406"/>
  <c r="AO405"/>
  <c r="AT404"/>
  <c r="AO406" l="1"/>
  <c r="AT405"/>
  <c r="AU407"/>
  <c r="AP408"/>
  <c r="AT406" l="1"/>
  <c r="AO407"/>
  <c r="AP409"/>
  <c r="AU408"/>
  <c r="AO408" l="1"/>
  <c r="AT407"/>
  <c r="AP410"/>
  <c r="AU409"/>
  <c r="AO409" l="1"/>
  <c r="AT408"/>
  <c r="AU410"/>
  <c r="AP411"/>
  <c r="AO410" l="1"/>
  <c r="AT409"/>
  <c r="AU411"/>
  <c r="AP412"/>
  <c r="AO411" l="1"/>
  <c r="AT410"/>
  <c r="AP413"/>
  <c r="AU412"/>
  <c r="AT411" l="1"/>
  <c r="AO412"/>
  <c r="AP414"/>
  <c r="AU413"/>
  <c r="AO413" l="1"/>
  <c r="AT412"/>
  <c r="AU414"/>
  <c r="AP415"/>
  <c r="AO414" l="1"/>
  <c r="AT413"/>
  <c r="AU415"/>
  <c r="AP416"/>
  <c r="AT414" l="1"/>
  <c r="AO415"/>
  <c r="AP417"/>
  <c r="AU416"/>
  <c r="AP418" l="1"/>
  <c r="AU417"/>
  <c r="AT415"/>
  <c r="AO416"/>
  <c r="AU418" l="1"/>
  <c r="AP419"/>
  <c r="AO417"/>
  <c r="AT416"/>
  <c r="AP420" l="1"/>
  <c r="AU419"/>
  <c r="AO418"/>
  <c r="AT417"/>
  <c r="AT418" l="1"/>
  <c r="AO419"/>
  <c r="AP421"/>
  <c r="AU420"/>
  <c r="AP422" l="1"/>
  <c r="AU421"/>
  <c r="AT419"/>
  <c r="AO420"/>
  <c r="AP423" l="1"/>
  <c r="AU422"/>
  <c r="AO421"/>
  <c r="AT420"/>
  <c r="AU423" l="1"/>
  <c r="AP424"/>
  <c r="AO422"/>
  <c r="AT421"/>
  <c r="AP425" l="1"/>
  <c r="AU424"/>
  <c r="AT422"/>
  <c r="AO423"/>
  <c r="AP426" l="1"/>
  <c r="AU425"/>
  <c r="AO424"/>
  <c r="AT423"/>
  <c r="AU426" l="1"/>
  <c r="AP427"/>
  <c r="AO425"/>
  <c r="AT424"/>
  <c r="AO426" l="1"/>
  <c r="AT425"/>
  <c r="AU427"/>
  <c r="AP428"/>
  <c r="AO427" l="1"/>
  <c r="AT426"/>
  <c r="AP429"/>
  <c r="AU428"/>
  <c r="AT427" l="1"/>
  <c r="AO428"/>
  <c r="AP430"/>
  <c r="AU429"/>
  <c r="AU430" l="1"/>
  <c r="AP431"/>
  <c r="AO429"/>
  <c r="AT428"/>
  <c r="AU431" l="1"/>
  <c r="AP432"/>
  <c r="AO430"/>
  <c r="AT429"/>
  <c r="AT430" l="1"/>
  <c r="AO431"/>
  <c r="AP433"/>
  <c r="AU432"/>
  <c r="AT431" l="1"/>
  <c r="AO432"/>
  <c r="AP434"/>
  <c r="AU433"/>
  <c r="AU434" l="1"/>
  <c r="AP435"/>
  <c r="AO433"/>
  <c r="AT432"/>
  <c r="AP436" l="1"/>
  <c r="AU435"/>
  <c r="AO434"/>
  <c r="AT433"/>
  <c r="AP437" l="1"/>
  <c r="AU436"/>
  <c r="AT434"/>
  <c r="AO435"/>
  <c r="AP438" l="1"/>
  <c r="AU437"/>
  <c r="AT435"/>
  <c r="AO436"/>
  <c r="AP439" l="1"/>
  <c r="AU438"/>
  <c r="AO437"/>
  <c r="AT436"/>
  <c r="AP440" l="1"/>
  <c r="AU439"/>
  <c r="AO438"/>
  <c r="AT437"/>
  <c r="AP441" l="1"/>
  <c r="AU440"/>
  <c r="AT438"/>
  <c r="AO439"/>
  <c r="AP442" l="1"/>
  <c r="AU441"/>
  <c r="AO440"/>
  <c r="AT439"/>
  <c r="AP443" l="1"/>
  <c r="AU442"/>
  <c r="AO441"/>
  <c r="AT440"/>
  <c r="AP444" l="1"/>
  <c r="AU443"/>
  <c r="AO442"/>
  <c r="AT441"/>
  <c r="AP445" l="1"/>
  <c r="AU444"/>
  <c r="AO443"/>
  <c r="AT442"/>
  <c r="AP446" l="1"/>
  <c r="AU445"/>
  <c r="AO444"/>
  <c r="AT443"/>
  <c r="AO445" l="1"/>
  <c r="AT444"/>
  <c r="AP447"/>
  <c r="AU446"/>
  <c r="AP448" l="1"/>
  <c r="AU447"/>
  <c r="AO446"/>
  <c r="AT445"/>
  <c r="AP449" l="1"/>
  <c r="AU448"/>
  <c r="AO447"/>
  <c r="AT446"/>
  <c r="AP450" l="1"/>
  <c r="AU449"/>
  <c r="AO448"/>
  <c r="AT447"/>
  <c r="AP451" l="1"/>
  <c r="AU450"/>
  <c r="AO449"/>
  <c r="AT448"/>
  <c r="AP452" l="1"/>
  <c r="AU451"/>
  <c r="AO450"/>
  <c r="AT449"/>
  <c r="AP453" l="1"/>
  <c r="AU452"/>
  <c r="AO451"/>
  <c r="AT450"/>
  <c r="AP454" l="1"/>
  <c r="AU453"/>
  <c r="AO452"/>
  <c r="AT451"/>
  <c r="AP455" l="1"/>
  <c r="AU454"/>
  <c r="AO453"/>
  <c r="AT452"/>
  <c r="AP456" l="1"/>
  <c r="AU455"/>
  <c r="AO454"/>
  <c r="AT453"/>
  <c r="AP457" l="1"/>
  <c r="AU456"/>
  <c r="AO455"/>
  <c r="AT454"/>
  <c r="AP458" l="1"/>
  <c r="AU457"/>
  <c r="AO456"/>
  <c r="AT455"/>
  <c r="AP459" l="1"/>
  <c r="AU458"/>
  <c r="AO457"/>
  <c r="AT456"/>
  <c r="AP460" l="1"/>
  <c r="AU459"/>
  <c r="AO458"/>
  <c r="AT457"/>
  <c r="AP461" l="1"/>
  <c r="AU460"/>
  <c r="AO459"/>
  <c r="AT458"/>
  <c r="AP462" l="1"/>
  <c r="AU461"/>
  <c r="AO460"/>
  <c r="AT459"/>
  <c r="AP463" l="1"/>
  <c r="AU462"/>
  <c r="AO461"/>
  <c r="AT460"/>
  <c r="AP464" l="1"/>
  <c r="AU463"/>
  <c r="AO462"/>
  <c r="AT461"/>
  <c r="AP465" l="1"/>
  <c r="AU464"/>
  <c r="AO463"/>
  <c r="AT462"/>
  <c r="AP466" l="1"/>
  <c r="AU465"/>
  <c r="AO464"/>
  <c r="AT463"/>
  <c r="AP467" l="1"/>
  <c r="AU466"/>
  <c r="AO465"/>
  <c r="AT464"/>
  <c r="AP468" l="1"/>
  <c r="AU467"/>
  <c r="AO466"/>
  <c r="AT465"/>
  <c r="AO467" l="1"/>
  <c r="AT466"/>
  <c r="AP469"/>
  <c r="AU468"/>
  <c r="AO468" l="1"/>
  <c r="AT467"/>
  <c r="AP470"/>
  <c r="AU469"/>
  <c r="AO469" l="1"/>
  <c r="AT468"/>
  <c r="AP471"/>
  <c r="AU470"/>
  <c r="AO470" l="1"/>
  <c r="AT469"/>
  <c r="AP472"/>
  <c r="AU471"/>
  <c r="AP473" l="1"/>
  <c r="AU472"/>
  <c r="AO471"/>
  <c r="AT470"/>
  <c r="AP474" l="1"/>
  <c r="AU473"/>
  <c r="AO472"/>
  <c r="AT471"/>
  <c r="AP475" l="1"/>
  <c r="AU474"/>
  <c r="AO473"/>
  <c r="AT472"/>
  <c r="AP476" l="1"/>
  <c r="AU475"/>
  <c r="AO474"/>
  <c r="AT473"/>
  <c r="AP477" l="1"/>
  <c r="AU476"/>
  <c r="AO475"/>
  <c r="AT474"/>
  <c r="AU477" l="1"/>
  <c r="AP478"/>
  <c r="AO476"/>
  <c r="AT475"/>
  <c r="AU478" l="1"/>
  <c r="AP479"/>
  <c r="AO477"/>
  <c r="AT476"/>
  <c r="AT477" l="1"/>
  <c r="AO478"/>
  <c r="AP480"/>
  <c r="AU479"/>
  <c r="AP481" l="1"/>
  <c r="AU480"/>
  <c r="AT478"/>
  <c r="AO479"/>
  <c r="AU481" l="1"/>
  <c r="AP482"/>
  <c r="AO480"/>
  <c r="AT479"/>
  <c r="AP483" l="1"/>
  <c r="AU482"/>
  <c r="AO481"/>
  <c r="AT480"/>
  <c r="AP484" l="1"/>
  <c r="AU483"/>
  <c r="AT481"/>
  <c r="AO482"/>
  <c r="AP485" l="1"/>
  <c r="AU484"/>
  <c r="AT482"/>
  <c r="AO483"/>
  <c r="AP486" l="1"/>
  <c r="AU485"/>
  <c r="AO484"/>
  <c r="AT483"/>
  <c r="AU486" l="1"/>
  <c r="AP487"/>
  <c r="AO485"/>
  <c r="AT484"/>
  <c r="AT485" l="1"/>
  <c r="AO486"/>
  <c r="AP488"/>
  <c r="AU487"/>
  <c r="AP489" l="1"/>
  <c r="AU488"/>
  <c r="AO487"/>
  <c r="AT486"/>
  <c r="AU489" l="1"/>
  <c r="AP490"/>
  <c r="AO488"/>
  <c r="AT487"/>
  <c r="AU490" l="1"/>
  <c r="AP491"/>
  <c r="AO489"/>
  <c r="AT488"/>
  <c r="AP492" l="1"/>
  <c r="AU491"/>
  <c r="AO490"/>
  <c r="AT489"/>
  <c r="AP493" l="1"/>
  <c r="AU492"/>
  <c r="AT490"/>
  <c r="AO491"/>
  <c r="AU493" l="1"/>
  <c r="AP494"/>
  <c r="AO492"/>
  <c r="AT491"/>
  <c r="AU494" l="1"/>
  <c r="AP495"/>
  <c r="AO493"/>
  <c r="AT492"/>
  <c r="AP496" l="1"/>
  <c r="AU495"/>
  <c r="AT493"/>
  <c r="AO494"/>
  <c r="AP497" l="1"/>
  <c r="AU496"/>
  <c r="AT494"/>
  <c r="AO495"/>
  <c r="AU497" l="1"/>
  <c r="AP498"/>
  <c r="AO496"/>
  <c r="AT495"/>
  <c r="AP499" l="1"/>
  <c r="AU498"/>
  <c r="AO497"/>
  <c r="AT496"/>
  <c r="AP500" l="1"/>
  <c r="AU499"/>
  <c r="AT497"/>
  <c r="AO498"/>
  <c r="AP501" l="1"/>
  <c r="AU500"/>
  <c r="AO499"/>
  <c r="AT498"/>
  <c r="AO500" l="1"/>
  <c r="AT499"/>
  <c r="AP502"/>
  <c r="AU501"/>
  <c r="AO501" l="1"/>
  <c r="AT500"/>
  <c r="AP503"/>
  <c r="AU502"/>
  <c r="AO502" l="1"/>
  <c r="AT501"/>
  <c r="AP504"/>
  <c r="AU503"/>
  <c r="AO503" l="1"/>
  <c r="AT502"/>
  <c r="AP505"/>
  <c r="AU504"/>
  <c r="AP506" l="1"/>
  <c r="AU505"/>
  <c r="AO504"/>
  <c r="AT503"/>
  <c r="AP507" l="1"/>
  <c r="AU506"/>
  <c r="AO505"/>
  <c r="AT504"/>
  <c r="AP508" l="1"/>
  <c r="AU507"/>
  <c r="AO506"/>
  <c r="AT505"/>
  <c r="AP509" l="1"/>
  <c r="AU508"/>
  <c r="AO507"/>
  <c r="AT506"/>
  <c r="AP510" l="1"/>
  <c r="AU509"/>
  <c r="AO508"/>
  <c r="AT507"/>
  <c r="AP511" l="1"/>
  <c r="AU510"/>
  <c r="AO509"/>
  <c r="AT508"/>
  <c r="AP512" l="1"/>
  <c r="AU511"/>
  <c r="AO510"/>
  <c r="AT509"/>
  <c r="AP513" l="1"/>
  <c r="AU512"/>
  <c r="AO511"/>
  <c r="AT510"/>
  <c r="AP514" l="1"/>
  <c r="AU513"/>
  <c r="AO512"/>
  <c r="AT511"/>
  <c r="AP515" l="1"/>
  <c r="AU514"/>
  <c r="AO513"/>
  <c r="AT512"/>
  <c r="AP516" l="1"/>
  <c r="AU515"/>
  <c r="AO514"/>
  <c r="AT513"/>
  <c r="AP517" l="1"/>
  <c r="AU516"/>
  <c r="AO515"/>
  <c r="AT514"/>
  <c r="AP518" l="1"/>
  <c r="AU517"/>
  <c r="AO516"/>
  <c r="AT515"/>
  <c r="AP519" l="1"/>
  <c r="AU518"/>
  <c r="AO517"/>
  <c r="AT516"/>
  <c r="AP520" l="1"/>
  <c r="AU519"/>
  <c r="AO518"/>
  <c r="AT517"/>
  <c r="AP521" l="1"/>
  <c r="AU520"/>
  <c r="AO519"/>
  <c r="AT518"/>
  <c r="AP522" l="1"/>
  <c r="AU521"/>
  <c r="AO520"/>
  <c r="AT519"/>
  <c r="AP523" l="1"/>
  <c r="AU522"/>
  <c r="AO521"/>
  <c r="AT520"/>
  <c r="AP524" l="1"/>
  <c r="AU523"/>
  <c r="AO522"/>
  <c r="AT521"/>
  <c r="AP525" l="1"/>
  <c r="AU524"/>
  <c r="AO523"/>
  <c r="AT522"/>
  <c r="AP526" l="1"/>
  <c r="AU525"/>
  <c r="AO524"/>
  <c r="AT523"/>
  <c r="AP527" l="1"/>
  <c r="AU526"/>
  <c r="AO525"/>
  <c r="AT524"/>
  <c r="AP528" l="1"/>
  <c r="AU527"/>
  <c r="AO526"/>
  <c r="AT525"/>
  <c r="AP529" l="1"/>
  <c r="AU529" s="1"/>
  <c r="AU530" s="1"/>
  <c r="AU528"/>
  <c r="AO527"/>
  <c r="AT526"/>
  <c r="AO528" l="1"/>
  <c r="AT527"/>
  <c r="AO529" l="1"/>
  <c r="AT529" s="1"/>
  <c r="AT530" s="1"/>
  <c r="AT528"/>
  <c r="W3" i="3" l="1"/>
  <c r="X3"/>
  <c r="W4"/>
  <c r="X4"/>
  <c r="W5"/>
  <c r="X5"/>
  <c r="W6"/>
  <c r="X6"/>
  <c r="W7"/>
  <c r="X7"/>
  <c r="W8"/>
  <c r="X8"/>
  <c r="W9"/>
  <c r="X9"/>
  <c r="W10"/>
  <c r="X10"/>
  <c r="W11"/>
  <c r="X11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W48"/>
  <c r="X48"/>
  <c r="W49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79"/>
  <c r="X79"/>
  <c r="W80"/>
  <c r="X80"/>
  <c r="W81"/>
  <c r="X81"/>
  <c r="W82"/>
  <c r="X82"/>
  <c r="W83"/>
  <c r="X83"/>
  <c r="W84"/>
  <c r="X84"/>
  <c r="W85"/>
  <c r="X85"/>
  <c r="W86"/>
  <c r="X86"/>
  <c r="W87"/>
  <c r="X87"/>
  <c r="W88"/>
  <c r="X88"/>
  <c r="W89"/>
  <c r="X89"/>
  <c r="W90"/>
  <c r="X90"/>
  <c r="W91"/>
  <c r="X91"/>
  <c r="W92"/>
  <c r="X92"/>
  <c r="W93"/>
  <c r="X93"/>
  <c r="W94"/>
  <c r="X94"/>
  <c r="W95"/>
  <c r="X95"/>
  <c r="W96"/>
  <c r="X96"/>
  <c r="W97"/>
  <c r="X97"/>
  <c r="W98"/>
  <c r="X98"/>
  <c r="W99"/>
  <c r="X99"/>
  <c r="W100"/>
  <c r="X100"/>
  <c r="W101"/>
  <c r="X101"/>
  <c r="W102"/>
  <c r="X102"/>
  <c r="W103"/>
  <c r="X103"/>
  <c r="W104"/>
  <c r="X104"/>
  <c r="W105"/>
  <c r="X105"/>
  <c r="W106"/>
  <c r="X106"/>
  <c r="W107"/>
  <c r="X107"/>
  <c r="W108"/>
  <c r="X108"/>
  <c r="W109"/>
  <c r="X109"/>
  <c r="W110"/>
  <c r="X110"/>
  <c r="W111"/>
  <c r="X111"/>
  <c r="W112"/>
  <c r="X112"/>
  <c r="W113"/>
  <c r="X113"/>
  <c r="W114"/>
  <c r="X114"/>
  <c r="W115"/>
  <c r="X115"/>
  <c r="W116"/>
  <c r="X116"/>
  <c r="W117"/>
  <c r="X117"/>
  <c r="W118"/>
  <c r="X118"/>
  <c r="W119"/>
  <c r="X119"/>
  <c r="W120"/>
  <c r="X120"/>
  <c r="W121"/>
  <c r="X121"/>
  <c r="W122"/>
  <c r="X122"/>
  <c r="W123"/>
  <c r="X123"/>
  <c r="W124"/>
  <c r="X124"/>
  <c r="W125"/>
  <c r="X125"/>
  <c r="W126"/>
  <c r="X126"/>
  <c r="W127"/>
  <c r="X127"/>
  <c r="W128"/>
  <c r="X128"/>
  <c r="W129"/>
  <c r="X129"/>
  <c r="W130"/>
  <c r="X130"/>
  <c r="W131"/>
  <c r="X131"/>
  <c r="W132"/>
  <c r="X132"/>
  <c r="W133"/>
  <c r="X133"/>
  <c r="W134"/>
  <c r="X134"/>
  <c r="W135"/>
  <c r="X135"/>
  <c r="W136"/>
  <c r="X136"/>
  <c r="W137"/>
  <c r="X137"/>
  <c r="W138"/>
  <c r="X138"/>
  <c r="W139"/>
  <c r="X139"/>
  <c r="W140"/>
  <c r="X140"/>
  <c r="W141"/>
  <c r="X141"/>
  <c r="W142"/>
  <c r="X142"/>
  <c r="W143"/>
  <c r="X143"/>
  <c r="W144"/>
  <c r="X144"/>
  <c r="W145"/>
  <c r="X145"/>
  <c r="W146"/>
  <c r="X146"/>
  <c r="W147"/>
  <c r="X147"/>
  <c r="W148"/>
  <c r="X148"/>
  <c r="W149"/>
  <c r="X149"/>
  <c r="W150"/>
  <c r="X150"/>
  <c r="W151"/>
  <c r="X151"/>
  <c r="W152"/>
  <c r="X152"/>
  <c r="W153"/>
  <c r="X153"/>
  <c r="W154"/>
  <c r="X154"/>
  <c r="W155"/>
  <c r="X155"/>
  <c r="W156"/>
  <c r="X156"/>
  <c r="W157"/>
  <c r="X157"/>
  <c r="W158"/>
  <c r="X158"/>
  <c r="W159"/>
  <c r="X159"/>
  <c r="W160"/>
  <c r="X160"/>
  <c r="W161"/>
  <c r="X161"/>
  <c r="W162"/>
  <c r="X162"/>
  <c r="W163"/>
  <c r="X163"/>
  <c r="W164"/>
  <c r="X164"/>
  <c r="W165"/>
  <c r="X165"/>
  <c r="X2"/>
  <c r="W2"/>
  <c r="W3" i="2" l="1"/>
  <c r="X3"/>
  <c r="W4"/>
  <c r="X4"/>
  <c r="W5"/>
  <c r="X5"/>
  <c r="W6"/>
  <c r="X6"/>
  <c r="W7"/>
  <c r="X7"/>
  <c r="W8"/>
  <c r="X8"/>
  <c r="W9"/>
  <c r="X9"/>
  <c r="W10"/>
  <c r="X10"/>
  <c r="W11"/>
  <c r="X11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W48"/>
  <c r="X48"/>
  <c r="W49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79"/>
  <c r="X79"/>
  <c r="W80"/>
  <c r="X80"/>
  <c r="W81"/>
  <c r="X81"/>
  <c r="W82"/>
  <c r="X82"/>
  <c r="W83"/>
  <c r="X83"/>
  <c r="W84"/>
  <c r="X84"/>
  <c r="W85"/>
  <c r="X85"/>
  <c r="W86"/>
  <c r="X86"/>
  <c r="W87"/>
  <c r="X87"/>
  <c r="W88"/>
  <c r="X88"/>
  <c r="W89"/>
  <c r="X89"/>
  <c r="W90"/>
  <c r="X90"/>
  <c r="W91"/>
  <c r="X91"/>
  <c r="W92"/>
  <c r="X92"/>
  <c r="W93"/>
  <c r="X93"/>
  <c r="W94"/>
  <c r="X94"/>
  <c r="W95"/>
  <c r="X95"/>
  <c r="W96"/>
  <c r="X96"/>
  <c r="W97"/>
  <c r="X97"/>
  <c r="W98"/>
  <c r="X98"/>
  <c r="W99"/>
  <c r="X99"/>
  <c r="W100"/>
  <c r="X100"/>
  <c r="W101"/>
  <c r="X101"/>
  <c r="W102"/>
  <c r="X102"/>
  <c r="W103"/>
  <c r="X103"/>
  <c r="W104"/>
  <c r="X104"/>
  <c r="W105"/>
  <c r="X105"/>
  <c r="W106"/>
  <c r="X106"/>
  <c r="W107"/>
  <c r="X107"/>
  <c r="W108"/>
  <c r="X108"/>
  <c r="W109"/>
  <c r="X109"/>
  <c r="W110"/>
  <c r="X110"/>
  <c r="W111"/>
  <c r="X111"/>
  <c r="W112"/>
  <c r="X112"/>
  <c r="W113"/>
  <c r="X113"/>
  <c r="W114"/>
  <c r="X114"/>
  <c r="W115"/>
  <c r="X115"/>
  <c r="W116"/>
  <c r="X116"/>
  <c r="W117"/>
  <c r="X117"/>
  <c r="W118"/>
  <c r="X118"/>
  <c r="X2"/>
  <c r="W2"/>
  <c r="W3" i="1"/>
  <c r="X3"/>
  <c r="W4"/>
  <c r="X4"/>
  <c r="W5"/>
  <c r="X5"/>
  <c r="W6"/>
  <c r="X6"/>
  <c r="W7"/>
  <c r="X7"/>
  <c r="W8"/>
  <c r="X8"/>
  <c r="W9"/>
  <c r="X9"/>
  <c r="W10"/>
  <c r="X10"/>
  <c r="W11"/>
  <c r="X11"/>
  <c r="W12"/>
  <c r="X12"/>
  <c r="W13"/>
  <c r="X13"/>
  <c r="W14"/>
  <c r="X14"/>
  <c r="W15"/>
  <c r="X15"/>
  <c r="W16"/>
  <c r="X16"/>
  <c r="W17"/>
  <c r="X17"/>
  <c r="W18"/>
  <c r="X18"/>
  <c r="W19"/>
  <c r="X19"/>
  <c r="W20"/>
  <c r="X20"/>
  <c r="W21"/>
  <c r="X21"/>
  <c r="W22"/>
  <c r="X22"/>
  <c r="W23"/>
  <c r="X23"/>
  <c r="W24"/>
  <c r="X24"/>
  <c r="W25"/>
  <c r="X25"/>
  <c r="W26"/>
  <c r="X26"/>
  <c r="W27"/>
  <c r="X27"/>
  <c r="W28"/>
  <c r="X28"/>
  <c r="W29"/>
  <c r="X29"/>
  <c r="W30"/>
  <c r="X30"/>
  <c r="W31"/>
  <c r="X31"/>
  <c r="W32"/>
  <c r="X32"/>
  <c r="W33"/>
  <c r="X33"/>
  <c r="W34"/>
  <c r="X34"/>
  <c r="W35"/>
  <c r="X35"/>
  <c r="W36"/>
  <c r="X36"/>
  <c r="W37"/>
  <c r="X37"/>
  <c r="W38"/>
  <c r="X38"/>
  <c r="W39"/>
  <c r="X39"/>
  <c r="W40"/>
  <c r="X40"/>
  <c r="W41"/>
  <c r="X41"/>
  <c r="W42"/>
  <c r="X42"/>
  <c r="W43"/>
  <c r="X43"/>
  <c r="W44"/>
  <c r="X44"/>
  <c r="W45"/>
  <c r="X45"/>
  <c r="W46"/>
  <c r="X46"/>
  <c r="W47"/>
  <c r="X47"/>
  <c r="W48"/>
  <c r="X48"/>
  <c r="W49"/>
  <c r="X49"/>
  <c r="W50"/>
  <c r="X50"/>
  <c r="W51"/>
  <c r="X51"/>
  <c r="W52"/>
  <c r="X52"/>
  <c r="W53"/>
  <c r="X53"/>
  <c r="W54"/>
  <c r="X54"/>
  <c r="W55"/>
  <c r="X55"/>
  <c r="W56"/>
  <c r="X56"/>
  <c r="W57"/>
  <c r="X57"/>
  <c r="W58"/>
  <c r="X58"/>
  <c r="W59"/>
  <c r="X59"/>
  <c r="W60"/>
  <c r="X60"/>
  <c r="W61"/>
  <c r="X61"/>
  <c r="W62"/>
  <c r="X62"/>
  <c r="W63"/>
  <c r="X63"/>
  <c r="W64"/>
  <c r="X64"/>
  <c r="W65"/>
  <c r="X65"/>
  <c r="W66"/>
  <c r="X66"/>
  <c r="W67"/>
  <c r="X67"/>
  <c r="W68"/>
  <c r="X68"/>
  <c r="W69"/>
  <c r="X69"/>
  <c r="W70"/>
  <c r="X70"/>
  <c r="W71"/>
  <c r="X71"/>
  <c r="W72"/>
  <c r="X72"/>
  <c r="W73"/>
  <c r="X73"/>
  <c r="W74"/>
  <c r="X74"/>
  <c r="W75"/>
  <c r="X75"/>
  <c r="W76"/>
  <c r="X76"/>
  <c r="W77"/>
  <c r="X77"/>
  <c r="W78"/>
  <c r="X78"/>
  <c r="W79"/>
  <c r="X79"/>
  <c r="W80"/>
  <c r="X80"/>
  <c r="W81"/>
  <c r="X81"/>
  <c r="W82"/>
  <c r="X82"/>
  <c r="W83"/>
  <c r="X83"/>
  <c r="W84"/>
  <c r="X84"/>
  <c r="X2"/>
  <c r="W2"/>
  <c r="Q3" i="9"/>
  <c r="B5"/>
  <c r="Q5" s="1"/>
  <c r="B6"/>
  <c r="Q6" s="1"/>
  <c r="B9"/>
  <c r="Q9" s="1"/>
  <c r="B8"/>
  <c r="Q8" s="1"/>
  <c r="B7"/>
  <c r="Q7" s="1"/>
  <c r="B4"/>
  <c r="AB3" i="8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3" i="7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3" i="6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" i="5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3" i="4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2" i="8"/>
  <c r="AA2"/>
  <c r="AB2" i="7"/>
  <c r="AA2"/>
  <c r="AB2" i="6"/>
  <c r="AA2"/>
  <c r="AB2" i="5"/>
  <c r="AA2"/>
  <c r="AB2" i="4"/>
  <c r="AA2"/>
  <c r="AB3" i="3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2"/>
  <c r="AA2"/>
  <c r="AB3" i="2"/>
  <c r="AB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2"/>
  <c r="AA2"/>
  <c r="AC3" i="1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2"/>
  <c r="AA3" i="8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3" i="7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3" i="6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" i="5"/>
  <c r="Z3" s="1"/>
  <c r="AA4"/>
  <c r="Z4" s="1"/>
  <c r="AA5"/>
  <c r="Z5" s="1"/>
  <c r="AA6"/>
  <c r="Z6" s="1"/>
  <c r="AA7"/>
  <c r="Z7" s="1"/>
  <c r="AA8"/>
  <c r="Z8" s="1"/>
  <c r="AA9"/>
  <c r="Z9" s="1"/>
  <c r="AA10"/>
  <c r="Z10" s="1"/>
  <c r="AA11"/>
  <c r="Z11" s="1"/>
  <c r="AA12"/>
  <c r="Z12" s="1"/>
  <c r="AA13"/>
  <c r="Z13" s="1"/>
  <c r="AA14"/>
  <c r="Z14" s="1"/>
  <c r="AA15"/>
  <c r="Z15" s="1"/>
  <c r="AA16"/>
  <c r="Z16" s="1"/>
  <c r="AA17"/>
  <c r="Z17" s="1"/>
  <c r="AA18"/>
  <c r="Z18" s="1"/>
  <c r="AA19"/>
  <c r="Z19" s="1"/>
  <c r="AA20"/>
  <c r="Z20" s="1"/>
  <c r="AA21"/>
  <c r="Z21" s="1"/>
  <c r="AA22"/>
  <c r="Z22" s="1"/>
  <c r="AA23"/>
  <c r="Z23" s="1"/>
  <c r="AA24"/>
  <c r="Z24" s="1"/>
  <c r="AA25"/>
  <c r="Z25" s="1"/>
  <c r="AA26"/>
  <c r="Z26" s="1"/>
  <c r="AA27"/>
  <c r="Z27" s="1"/>
  <c r="AA28"/>
  <c r="Z28" s="1"/>
  <c r="AA29"/>
  <c r="Z29" s="1"/>
  <c r="AA30"/>
  <c r="Z30" s="1"/>
  <c r="AA31"/>
  <c r="Z31" s="1"/>
  <c r="AA32"/>
  <c r="Z32" s="1"/>
  <c r="AA33"/>
  <c r="Z33" s="1"/>
  <c r="AA34"/>
  <c r="Z34" s="1"/>
  <c r="AA35"/>
  <c r="Z35" s="1"/>
  <c r="AA36"/>
  <c r="Z36" s="1"/>
  <c r="AA37"/>
  <c r="Z37" s="1"/>
  <c r="AA38"/>
  <c r="Z38" s="1"/>
  <c r="AA39"/>
  <c r="Z39" s="1"/>
  <c r="AA3" i="4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3" i="3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3" i="2"/>
  <c r="Z3" s="1"/>
  <c r="AA4"/>
  <c r="Z4" s="1"/>
  <c r="AA5"/>
  <c r="Z5" s="1"/>
  <c r="AA6"/>
  <c r="Z6" s="1"/>
  <c r="AA7"/>
  <c r="Z7" s="1"/>
  <c r="AA8"/>
  <c r="Z8" s="1"/>
  <c r="AA9"/>
  <c r="Z9" s="1"/>
  <c r="AA10"/>
  <c r="Z10" s="1"/>
  <c r="AA11"/>
  <c r="Z11" s="1"/>
  <c r="AA12"/>
  <c r="Z12" s="1"/>
  <c r="AA13"/>
  <c r="Z13" s="1"/>
  <c r="AA14"/>
  <c r="Z14" s="1"/>
  <c r="AA15"/>
  <c r="Z15" s="1"/>
  <c r="AA16"/>
  <c r="Z16" s="1"/>
  <c r="AA17"/>
  <c r="Z17" s="1"/>
  <c r="AA18"/>
  <c r="Z18" s="1"/>
  <c r="AA19"/>
  <c r="Z19" s="1"/>
  <c r="AA20"/>
  <c r="Z20" s="1"/>
  <c r="AA21"/>
  <c r="Z21" s="1"/>
  <c r="AA22"/>
  <c r="Z22" s="1"/>
  <c r="AA23"/>
  <c r="Z23" s="1"/>
  <c r="AA24"/>
  <c r="Z24" s="1"/>
  <c r="AA25"/>
  <c r="Z25" s="1"/>
  <c r="AA26"/>
  <c r="Z26" s="1"/>
  <c r="AA27"/>
  <c r="Z27" s="1"/>
  <c r="AA28"/>
  <c r="Z28" s="1"/>
  <c r="AA29"/>
  <c r="Z29" s="1"/>
  <c r="AA30"/>
  <c r="Z30" s="1"/>
  <c r="AA31"/>
  <c r="Z31" s="1"/>
  <c r="AA32"/>
  <c r="Z32" s="1"/>
  <c r="AA33"/>
  <c r="Z33" s="1"/>
  <c r="AA34"/>
  <c r="Z34" s="1"/>
  <c r="AA35"/>
  <c r="Z35" s="1"/>
  <c r="AA36"/>
  <c r="Z36" s="1"/>
  <c r="AA37"/>
  <c r="Z37" s="1"/>
  <c r="AA38"/>
  <c r="Z38" s="1"/>
  <c r="AA39"/>
  <c r="Z39" s="1"/>
  <c r="AA40"/>
  <c r="Z40" s="1"/>
  <c r="AA41"/>
  <c r="Z41" s="1"/>
  <c r="AA42"/>
  <c r="Z42" s="1"/>
  <c r="AA43"/>
  <c r="Z43" s="1"/>
  <c r="AA44"/>
  <c r="Z44" s="1"/>
  <c r="AA45"/>
  <c r="Z45" s="1"/>
  <c r="AA46"/>
  <c r="Z46" s="1"/>
  <c r="AA47"/>
  <c r="Z47" s="1"/>
  <c r="AA48"/>
  <c r="Z48" s="1"/>
  <c r="AA49"/>
  <c r="Z49" s="1"/>
  <c r="AA50"/>
  <c r="Z50" s="1"/>
  <c r="AA51"/>
  <c r="Z51" s="1"/>
  <c r="AA52"/>
  <c r="Z52" s="1"/>
  <c r="AA53"/>
  <c r="Z53" s="1"/>
  <c r="AA54"/>
  <c r="Z54" s="1"/>
  <c r="AA55"/>
  <c r="Z55" s="1"/>
  <c r="AA56"/>
  <c r="Z56" s="1"/>
  <c r="AA57"/>
  <c r="Z57" s="1"/>
  <c r="AA58"/>
  <c r="Z58" s="1"/>
  <c r="AA59"/>
  <c r="Z59" s="1"/>
  <c r="AA60"/>
  <c r="Z60" s="1"/>
  <c r="AA61"/>
  <c r="Z61" s="1"/>
  <c r="AA62"/>
  <c r="Z62" s="1"/>
  <c r="AA63"/>
  <c r="Z63" s="1"/>
  <c r="AA64"/>
  <c r="Z64" s="1"/>
  <c r="AA65"/>
  <c r="Z65" s="1"/>
  <c r="AA66"/>
  <c r="Z66" s="1"/>
  <c r="AA67"/>
  <c r="Z67" s="1"/>
  <c r="AA68"/>
  <c r="Z68" s="1"/>
  <c r="AA69"/>
  <c r="Z69" s="1"/>
  <c r="AA70"/>
  <c r="Z70" s="1"/>
  <c r="AA71"/>
  <c r="Z71" s="1"/>
  <c r="AA72"/>
  <c r="Z72" s="1"/>
  <c r="AA73"/>
  <c r="Z73" s="1"/>
  <c r="AA74"/>
  <c r="Z74" s="1"/>
  <c r="AA75"/>
  <c r="Z75" s="1"/>
  <c r="AA76"/>
  <c r="Z76" s="1"/>
  <c r="AA77"/>
  <c r="Z77" s="1"/>
  <c r="AA78"/>
  <c r="Z78" s="1"/>
  <c r="AA79"/>
  <c r="Z79" s="1"/>
  <c r="AA80"/>
  <c r="Z80" s="1"/>
  <c r="AA81"/>
  <c r="Z81" s="1"/>
  <c r="AA82"/>
  <c r="Z82" s="1"/>
  <c r="AA83"/>
  <c r="Z83" s="1"/>
  <c r="AA84"/>
  <c r="Z84" s="1"/>
  <c r="AA85"/>
  <c r="Z85" s="1"/>
  <c r="AA86"/>
  <c r="Z86" s="1"/>
  <c r="AA87"/>
  <c r="Z87" s="1"/>
  <c r="AA88"/>
  <c r="Z88" s="1"/>
  <c r="AA89"/>
  <c r="Z89" s="1"/>
  <c r="AA90"/>
  <c r="Z90" s="1"/>
  <c r="AA91"/>
  <c r="Z91" s="1"/>
  <c r="AA92"/>
  <c r="Z92" s="1"/>
  <c r="AA93"/>
  <c r="Z93" s="1"/>
  <c r="AA94"/>
  <c r="Z94" s="1"/>
  <c r="AA95"/>
  <c r="Z95" s="1"/>
  <c r="AA96"/>
  <c r="Z96" s="1"/>
  <c r="AA97"/>
  <c r="Z97" s="1"/>
  <c r="AA98"/>
  <c r="Z98" s="1"/>
  <c r="AA99"/>
  <c r="Z99" s="1"/>
  <c r="AA100"/>
  <c r="Z100" s="1"/>
  <c r="AA101"/>
  <c r="Z101" s="1"/>
  <c r="AA102"/>
  <c r="Z102" s="1"/>
  <c r="AA103"/>
  <c r="Z103" s="1"/>
  <c r="AA104"/>
  <c r="Z104" s="1"/>
  <c r="AA105"/>
  <c r="Z105" s="1"/>
  <c r="AA106"/>
  <c r="Z106" s="1"/>
  <c r="AA107"/>
  <c r="Z107" s="1"/>
  <c r="AA108"/>
  <c r="Z108" s="1"/>
  <c r="AA109"/>
  <c r="Z109" s="1"/>
  <c r="AA110"/>
  <c r="Z110" s="1"/>
  <c r="AA111"/>
  <c r="Z111" s="1"/>
  <c r="AA112"/>
  <c r="Z112" s="1"/>
  <c r="AA113"/>
  <c r="Z113" s="1"/>
  <c r="AA114"/>
  <c r="Z114" s="1"/>
  <c r="AA115"/>
  <c r="Z115" s="1"/>
  <c r="AA116"/>
  <c r="Z116" s="1"/>
  <c r="AA117"/>
  <c r="Z117" s="1"/>
  <c r="AA118"/>
  <c r="Z118" s="1"/>
  <c r="AA3" i="1"/>
  <c r="Z3" s="1"/>
  <c r="AA4"/>
  <c r="Z4" s="1"/>
  <c r="AA5"/>
  <c r="Z5" s="1"/>
  <c r="AA6"/>
  <c r="Z6" s="1"/>
  <c r="AA7"/>
  <c r="Z7" s="1"/>
  <c r="AA8"/>
  <c r="Z8" s="1"/>
  <c r="AA9"/>
  <c r="Z9" s="1"/>
  <c r="AA10"/>
  <c r="Z10" s="1"/>
  <c r="AA11"/>
  <c r="Z11" s="1"/>
  <c r="AA12"/>
  <c r="Z12" s="1"/>
  <c r="AA13"/>
  <c r="Z13" s="1"/>
  <c r="AA14"/>
  <c r="Z14" s="1"/>
  <c r="AA15"/>
  <c r="Z15" s="1"/>
  <c r="AA16"/>
  <c r="Z16" s="1"/>
  <c r="AA17"/>
  <c r="Z17" s="1"/>
  <c r="AA18"/>
  <c r="Z18" s="1"/>
  <c r="AA19"/>
  <c r="Z19" s="1"/>
  <c r="AA20"/>
  <c r="Z20" s="1"/>
  <c r="AA21"/>
  <c r="Z21" s="1"/>
  <c r="AA22"/>
  <c r="Z22" s="1"/>
  <c r="AA23"/>
  <c r="Z23" s="1"/>
  <c r="AA24"/>
  <c r="Z24" s="1"/>
  <c r="AA25"/>
  <c r="Z25" s="1"/>
  <c r="AA26"/>
  <c r="Z26" s="1"/>
  <c r="AA27"/>
  <c r="Z27" s="1"/>
  <c r="AA28"/>
  <c r="Z28" s="1"/>
  <c r="AA29"/>
  <c r="Z29" s="1"/>
  <c r="AA30"/>
  <c r="Z30" s="1"/>
  <c r="AA31"/>
  <c r="Z31" s="1"/>
  <c r="AA32"/>
  <c r="Z32" s="1"/>
  <c r="AA33"/>
  <c r="Z33" s="1"/>
  <c r="AA34"/>
  <c r="Z34" s="1"/>
  <c r="AA35"/>
  <c r="Z35" s="1"/>
  <c r="AA36"/>
  <c r="Z36" s="1"/>
  <c r="AA37"/>
  <c r="Z37" s="1"/>
  <c r="AA38"/>
  <c r="Z38" s="1"/>
  <c r="AA39"/>
  <c r="Z39" s="1"/>
  <c r="AA40"/>
  <c r="Z40" s="1"/>
  <c r="AA41"/>
  <c r="Z41" s="1"/>
  <c r="AA42"/>
  <c r="Z42" s="1"/>
  <c r="AA43"/>
  <c r="Z43" s="1"/>
  <c r="AA44"/>
  <c r="Z44" s="1"/>
  <c r="AA45"/>
  <c r="Z45" s="1"/>
  <c r="AA46"/>
  <c r="Z46" s="1"/>
  <c r="AA47"/>
  <c r="Z47" s="1"/>
  <c r="AA48"/>
  <c r="Z48" s="1"/>
  <c r="AA49"/>
  <c r="Z49" s="1"/>
  <c r="AA50"/>
  <c r="Z50" s="1"/>
  <c r="AA51"/>
  <c r="Z51" s="1"/>
  <c r="AA52"/>
  <c r="Z52" s="1"/>
  <c r="AA53"/>
  <c r="Z53" s="1"/>
  <c r="AA54"/>
  <c r="Z54" s="1"/>
  <c r="AA55"/>
  <c r="Z55" s="1"/>
  <c r="AA56"/>
  <c r="Z56" s="1"/>
  <c r="AA57"/>
  <c r="Z57" s="1"/>
  <c r="AA58"/>
  <c r="Z58" s="1"/>
  <c r="AA59"/>
  <c r="Z59" s="1"/>
  <c r="AA60"/>
  <c r="Z60" s="1"/>
  <c r="AA61"/>
  <c r="Z61" s="1"/>
  <c r="AA62"/>
  <c r="Z62" s="1"/>
  <c r="AA63"/>
  <c r="Z63" s="1"/>
  <c r="AA64"/>
  <c r="Z64" s="1"/>
  <c r="AA65"/>
  <c r="Z65" s="1"/>
  <c r="AA66"/>
  <c r="Z66" s="1"/>
  <c r="AA67"/>
  <c r="Z67" s="1"/>
  <c r="AA68"/>
  <c r="Z68" s="1"/>
  <c r="AA69"/>
  <c r="Z69" s="1"/>
  <c r="AA70"/>
  <c r="Z70" s="1"/>
  <c r="AA71"/>
  <c r="Z71" s="1"/>
  <c r="AA72"/>
  <c r="Z72" s="1"/>
  <c r="AA73"/>
  <c r="Z73" s="1"/>
  <c r="AA74"/>
  <c r="Z74" s="1"/>
  <c r="AA75"/>
  <c r="Z75" s="1"/>
  <c r="AA76"/>
  <c r="Z76" s="1"/>
  <c r="AA77"/>
  <c r="Z77" s="1"/>
  <c r="AA78"/>
  <c r="Z78" s="1"/>
  <c r="AA79"/>
  <c r="Z79" s="1"/>
  <c r="AA80"/>
  <c r="Z80" s="1"/>
  <c r="AA81"/>
  <c r="Z81" s="1"/>
  <c r="AA82"/>
  <c r="Z82" s="1"/>
  <c r="AA83"/>
  <c r="Z83" s="1"/>
  <c r="AA84"/>
  <c r="Z84" s="1"/>
  <c r="AA85"/>
  <c r="Z85" s="1"/>
  <c r="AA2"/>
  <c r="Z2" s="1"/>
  <c r="Y3" i="7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2"/>
  <c r="D3" i="8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2"/>
  <c r="D3" i="6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2"/>
  <c r="D3" i="5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2"/>
  <c r="D3" i="4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2"/>
  <c r="C8" i="9" s="1"/>
  <c r="D3" i="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2"/>
  <c r="D3" i="2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2"/>
  <c r="D3" i="1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2"/>
  <c r="Y3" i="8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3" i="6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" i="5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2"/>
  <c r="Y2" i="8"/>
  <c r="Y2" i="6"/>
  <c r="Y3" i="4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2"/>
  <c r="Y86" i="2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Y7"/>
  <c r="Y6"/>
  <c r="Y5"/>
  <c r="Y4"/>
  <c r="Y3"/>
  <c r="Y2"/>
  <c r="AD2" i="5" l="1"/>
  <c r="Z2"/>
  <c r="AD133" i="4"/>
  <c r="Z133"/>
  <c r="AE133"/>
  <c r="AD131"/>
  <c r="Z131"/>
  <c r="AE131"/>
  <c r="AD129"/>
  <c r="Z129"/>
  <c r="AE129"/>
  <c r="AD127"/>
  <c r="Z127"/>
  <c r="AE127"/>
  <c r="AD125"/>
  <c r="Z125"/>
  <c r="AE125"/>
  <c r="AD123"/>
  <c r="Z123"/>
  <c r="AE123"/>
  <c r="AD121"/>
  <c r="Z121"/>
  <c r="AE121"/>
  <c r="AD119"/>
  <c r="Z119"/>
  <c r="AE119"/>
  <c r="AD117"/>
  <c r="Z117"/>
  <c r="AE117"/>
  <c r="AD115"/>
  <c r="Z115"/>
  <c r="AE115"/>
  <c r="AD113"/>
  <c r="Z113"/>
  <c r="AE113"/>
  <c r="AD111"/>
  <c r="Z111"/>
  <c r="AE111"/>
  <c r="AD109"/>
  <c r="Z109"/>
  <c r="AE109"/>
  <c r="AD107"/>
  <c r="Z107"/>
  <c r="AE107"/>
  <c r="AD105"/>
  <c r="Z105"/>
  <c r="AE105"/>
  <c r="AD103"/>
  <c r="Z103"/>
  <c r="AE103"/>
  <c r="AD101"/>
  <c r="Z101"/>
  <c r="AE101"/>
  <c r="AD99"/>
  <c r="Z99"/>
  <c r="AE99"/>
  <c r="AD97"/>
  <c r="Z97"/>
  <c r="AE97"/>
  <c r="AD95"/>
  <c r="Z95"/>
  <c r="AE95"/>
  <c r="AD93"/>
  <c r="AE93"/>
  <c r="Z93"/>
  <c r="AD91"/>
  <c r="Z91"/>
  <c r="AE91"/>
  <c r="AD89"/>
  <c r="Z89"/>
  <c r="AE89"/>
  <c r="AD87"/>
  <c r="AE87"/>
  <c r="Z87"/>
  <c r="AD85"/>
  <c r="AE85"/>
  <c r="Z85"/>
  <c r="AD83"/>
  <c r="AE83"/>
  <c r="Z83"/>
  <c r="AD81"/>
  <c r="Z81"/>
  <c r="AE81"/>
  <c r="AD79"/>
  <c r="Z79"/>
  <c r="AE79"/>
  <c r="AD77"/>
  <c r="Z77"/>
  <c r="AE77"/>
  <c r="AD75"/>
  <c r="AE75"/>
  <c r="Z75"/>
  <c r="AD73"/>
  <c r="AE73"/>
  <c r="Z73"/>
  <c r="AD71"/>
  <c r="AE71"/>
  <c r="Z71"/>
  <c r="AD69"/>
  <c r="AE69"/>
  <c r="Z69"/>
  <c r="AD67"/>
  <c r="AE67"/>
  <c r="Z67"/>
  <c r="AD65"/>
  <c r="AE65"/>
  <c r="Z65"/>
  <c r="AD63"/>
  <c r="AE63"/>
  <c r="Z63"/>
  <c r="AD61"/>
  <c r="Z61"/>
  <c r="AE61"/>
  <c r="AD59"/>
  <c r="Z59"/>
  <c r="AE59"/>
  <c r="AD57"/>
  <c r="Z57"/>
  <c r="AE57"/>
  <c r="AD55"/>
  <c r="AE55"/>
  <c r="Z55"/>
  <c r="AD53"/>
  <c r="AE53"/>
  <c r="Z53"/>
  <c r="AD51"/>
  <c r="Z51"/>
  <c r="AE51"/>
  <c r="AD49"/>
  <c r="Z49"/>
  <c r="AE49"/>
  <c r="AD47"/>
  <c r="Z47"/>
  <c r="AE47"/>
  <c r="AD45"/>
  <c r="Z45"/>
  <c r="AE45"/>
  <c r="AD43"/>
  <c r="Z43"/>
  <c r="AE43"/>
  <c r="AD41"/>
  <c r="Z41"/>
  <c r="AE41"/>
  <c r="AD39"/>
  <c r="AE39"/>
  <c r="Z39"/>
  <c r="AD37"/>
  <c r="Z37"/>
  <c r="AE37"/>
  <c r="AD35"/>
  <c r="AE35"/>
  <c r="Z35"/>
  <c r="AD33"/>
  <c r="AE33"/>
  <c r="Z33"/>
  <c r="AD31"/>
  <c r="Z31"/>
  <c r="AE31"/>
  <c r="AD29"/>
  <c r="Z29"/>
  <c r="AE29"/>
  <c r="AD27"/>
  <c r="Z27"/>
  <c r="AE27"/>
  <c r="AD25"/>
  <c r="Z25"/>
  <c r="AE25"/>
  <c r="AD23"/>
  <c r="Z23"/>
  <c r="AE23"/>
  <c r="AD21"/>
  <c r="Z21"/>
  <c r="AE21"/>
  <c r="AD19"/>
  <c r="Z19"/>
  <c r="AE19"/>
  <c r="AD17"/>
  <c r="Z17"/>
  <c r="AE17"/>
  <c r="AD15"/>
  <c r="Z15"/>
  <c r="AE15"/>
  <c r="AD13"/>
  <c r="Z13"/>
  <c r="AE13"/>
  <c r="AD11"/>
  <c r="Z11"/>
  <c r="AE11"/>
  <c r="AD9"/>
  <c r="Z9"/>
  <c r="AE9"/>
  <c r="AD7"/>
  <c r="Z7"/>
  <c r="AE7"/>
  <c r="AD5"/>
  <c r="Z5"/>
  <c r="AE5"/>
  <c r="AD3"/>
  <c r="Z3"/>
  <c r="AE3"/>
  <c r="AD2"/>
  <c r="Z2"/>
  <c r="AD134"/>
  <c r="Z134"/>
  <c r="AE134"/>
  <c r="AD132"/>
  <c r="Z132"/>
  <c r="AE132"/>
  <c r="AD130"/>
  <c r="Z130"/>
  <c r="AE130"/>
  <c r="AD128"/>
  <c r="Z128"/>
  <c r="AE128"/>
  <c r="AD126"/>
  <c r="Z126"/>
  <c r="AE126"/>
  <c r="AD124"/>
  <c r="Z124"/>
  <c r="AE124"/>
  <c r="AD122"/>
  <c r="Z122"/>
  <c r="AE122"/>
  <c r="AD120"/>
  <c r="Z120"/>
  <c r="AE120"/>
  <c r="AD118"/>
  <c r="Z118"/>
  <c r="AE118"/>
  <c r="AD116"/>
  <c r="Z116"/>
  <c r="AE116"/>
  <c r="AD114"/>
  <c r="Z114"/>
  <c r="AE114"/>
  <c r="AD112"/>
  <c r="Z112"/>
  <c r="AE112"/>
  <c r="AD110"/>
  <c r="Z110"/>
  <c r="AE110"/>
  <c r="AD108"/>
  <c r="Z108"/>
  <c r="AE108"/>
  <c r="AD106"/>
  <c r="Z106"/>
  <c r="AE106"/>
  <c r="AD104"/>
  <c r="Z104"/>
  <c r="AE104"/>
  <c r="AD102"/>
  <c r="Z102"/>
  <c r="AE102"/>
  <c r="AD100"/>
  <c r="Z100"/>
  <c r="AE100"/>
  <c r="AD98"/>
  <c r="Z98"/>
  <c r="AE98"/>
  <c r="AD96"/>
  <c r="Z96"/>
  <c r="AE96"/>
  <c r="AD94"/>
  <c r="Z94"/>
  <c r="AE94"/>
  <c r="AD92"/>
  <c r="Z92"/>
  <c r="AE92"/>
  <c r="AD90"/>
  <c r="Z90"/>
  <c r="AE90"/>
  <c r="AD88"/>
  <c r="Z88"/>
  <c r="AE88"/>
  <c r="AD86"/>
  <c r="Z86"/>
  <c r="AE86"/>
  <c r="AD84"/>
  <c r="Z84"/>
  <c r="AE84"/>
  <c r="AD82"/>
  <c r="Z82"/>
  <c r="AE82"/>
  <c r="AD80"/>
  <c r="Z80"/>
  <c r="AE80"/>
  <c r="AD78"/>
  <c r="Z78"/>
  <c r="AE78"/>
  <c r="AD76"/>
  <c r="Z76"/>
  <c r="AE76"/>
  <c r="AD74"/>
  <c r="Z74"/>
  <c r="AE74"/>
  <c r="AD72"/>
  <c r="Z72"/>
  <c r="AE72"/>
  <c r="AD70"/>
  <c r="Z70"/>
  <c r="AE70"/>
  <c r="AD68"/>
  <c r="Z68"/>
  <c r="AE68"/>
  <c r="AD66"/>
  <c r="Z66"/>
  <c r="AE66"/>
  <c r="AD64"/>
  <c r="Z64"/>
  <c r="AE64"/>
  <c r="AD62"/>
  <c r="Z62"/>
  <c r="AE62"/>
  <c r="AD60"/>
  <c r="Z60"/>
  <c r="AE60"/>
  <c r="AD58"/>
  <c r="Z58"/>
  <c r="AE58"/>
  <c r="AD56"/>
  <c r="Z56"/>
  <c r="AE56"/>
  <c r="AD54"/>
  <c r="Z54"/>
  <c r="AE54"/>
  <c r="AD52"/>
  <c r="Z52"/>
  <c r="AE52"/>
  <c r="AD50"/>
  <c r="Z50"/>
  <c r="AE50"/>
  <c r="AD48"/>
  <c r="Z48"/>
  <c r="AE48"/>
  <c r="AD46"/>
  <c r="Z46"/>
  <c r="AE46"/>
  <c r="AD44"/>
  <c r="Z44"/>
  <c r="AE44"/>
  <c r="AD42"/>
  <c r="Z42"/>
  <c r="AE42"/>
  <c r="AD40"/>
  <c r="Z40"/>
  <c r="AE40"/>
  <c r="AD38"/>
  <c r="Z38"/>
  <c r="AE38"/>
  <c r="AD36"/>
  <c r="Z36"/>
  <c r="AE36"/>
  <c r="AD34"/>
  <c r="Z34"/>
  <c r="AE34"/>
  <c r="AD32"/>
  <c r="Z32"/>
  <c r="AE32"/>
  <c r="AD30"/>
  <c r="Z30"/>
  <c r="AE30"/>
  <c r="AD28"/>
  <c r="Z28"/>
  <c r="AE28"/>
  <c r="AD26"/>
  <c r="Z26"/>
  <c r="AE26"/>
  <c r="AD24"/>
  <c r="Z24"/>
  <c r="AE24"/>
  <c r="AD22"/>
  <c r="Z22"/>
  <c r="AE22"/>
  <c r="AD20"/>
  <c r="Z20"/>
  <c r="AE20"/>
  <c r="AD18"/>
  <c r="Z18"/>
  <c r="AE18"/>
  <c r="AD16"/>
  <c r="Z16"/>
  <c r="AE16"/>
  <c r="AD14"/>
  <c r="Z14"/>
  <c r="AE14"/>
  <c r="AD12"/>
  <c r="Z12"/>
  <c r="AE12"/>
  <c r="AD10"/>
  <c r="Z10"/>
  <c r="AE10"/>
  <c r="AD8"/>
  <c r="Z8"/>
  <c r="AE8"/>
  <c r="AD6"/>
  <c r="Z6"/>
  <c r="AE6"/>
  <c r="AD4"/>
  <c r="Z4"/>
  <c r="AE4"/>
  <c r="AE164" i="3"/>
  <c r="Z164"/>
  <c r="AE162"/>
  <c r="Z162"/>
  <c r="AE160"/>
  <c r="Z160"/>
  <c r="AE158"/>
  <c r="Z158"/>
  <c r="AE156"/>
  <c r="Z156"/>
  <c r="AE154"/>
  <c r="Z154"/>
  <c r="AE152"/>
  <c r="Z152"/>
  <c r="AE150"/>
  <c r="Z150"/>
  <c r="AE148"/>
  <c r="Z148"/>
  <c r="AE146"/>
  <c r="Z146"/>
  <c r="AE144"/>
  <c r="Z144"/>
  <c r="AE142"/>
  <c r="Z142"/>
  <c r="AE140"/>
  <c r="Z140"/>
  <c r="AE138"/>
  <c r="Z138"/>
  <c r="AE136"/>
  <c r="Z136"/>
  <c r="AE134"/>
  <c r="Z134"/>
  <c r="AE132"/>
  <c r="Z132"/>
  <c r="AE130"/>
  <c r="Z130"/>
  <c r="AE128"/>
  <c r="Z128"/>
  <c r="AE126"/>
  <c r="Z126"/>
  <c r="AE124"/>
  <c r="Z124"/>
  <c r="AE122"/>
  <c r="Z122"/>
  <c r="AE120"/>
  <c r="Z120"/>
  <c r="AE118"/>
  <c r="Z118"/>
  <c r="AE116"/>
  <c r="Z116"/>
  <c r="AE114"/>
  <c r="Z114"/>
  <c r="AE112"/>
  <c r="Z112"/>
  <c r="AE110"/>
  <c r="Z110"/>
  <c r="AE108"/>
  <c r="Z108"/>
  <c r="AE106"/>
  <c r="Z106"/>
  <c r="AE104"/>
  <c r="Z104"/>
  <c r="AE102"/>
  <c r="Z102"/>
  <c r="AE100"/>
  <c r="Z100"/>
  <c r="AE98"/>
  <c r="Z98"/>
  <c r="AE96"/>
  <c r="Z96"/>
  <c r="AE94"/>
  <c r="Z94"/>
  <c r="AE92"/>
  <c r="Z92"/>
  <c r="AE90"/>
  <c r="Z90"/>
  <c r="AE88"/>
  <c r="Z88"/>
  <c r="AE86"/>
  <c r="Z86"/>
  <c r="AE84"/>
  <c r="Z84"/>
  <c r="AE82"/>
  <c r="Z82"/>
  <c r="AE80"/>
  <c r="Z80"/>
  <c r="AE78"/>
  <c r="Z78"/>
  <c r="AE76"/>
  <c r="Z76"/>
  <c r="AE74"/>
  <c r="Z74"/>
  <c r="AE72"/>
  <c r="Z72"/>
  <c r="AE70"/>
  <c r="Z70"/>
  <c r="AE68"/>
  <c r="Z68"/>
  <c r="AE66"/>
  <c r="Z66"/>
  <c r="AE64"/>
  <c r="Z64"/>
  <c r="AE62"/>
  <c r="Z62"/>
  <c r="AE60"/>
  <c r="Z60"/>
  <c r="AE58"/>
  <c r="Z58"/>
  <c r="AE56"/>
  <c r="Z56"/>
  <c r="AE54"/>
  <c r="Z54"/>
  <c r="AE52"/>
  <c r="Z52"/>
  <c r="AE50"/>
  <c r="Z50"/>
  <c r="AE48"/>
  <c r="Z48"/>
  <c r="AE46"/>
  <c r="Z46"/>
  <c r="AE44"/>
  <c r="Z44"/>
  <c r="AE42"/>
  <c r="Z42"/>
  <c r="AE40"/>
  <c r="Z40"/>
  <c r="AE38"/>
  <c r="Z38"/>
  <c r="AE36"/>
  <c r="Z36"/>
  <c r="AE34"/>
  <c r="Z34"/>
  <c r="AE32"/>
  <c r="Z32"/>
  <c r="AE30"/>
  <c r="Z30"/>
  <c r="AE28"/>
  <c r="Z28"/>
  <c r="AE26"/>
  <c r="Z26"/>
  <c r="AE24"/>
  <c r="Z24"/>
  <c r="AE22"/>
  <c r="Z22"/>
  <c r="AE20"/>
  <c r="Z20"/>
  <c r="AE18"/>
  <c r="Z18"/>
  <c r="AE16"/>
  <c r="Z16"/>
  <c r="AE14"/>
  <c r="Z14"/>
  <c r="AE12"/>
  <c r="Z12"/>
  <c r="AE10"/>
  <c r="Z10"/>
  <c r="AE8"/>
  <c r="Z8"/>
  <c r="AE6"/>
  <c r="Z6"/>
  <c r="AE4"/>
  <c r="Z4"/>
  <c r="AD2"/>
  <c r="Z2"/>
  <c r="AE165"/>
  <c r="Z165"/>
  <c r="AE163"/>
  <c r="Z163"/>
  <c r="AE161"/>
  <c r="Z161"/>
  <c r="AE159"/>
  <c r="Z159"/>
  <c r="AE157"/>
  <c r="Z157"/>
  <c r="AE155"/>
  <c r="Z155"/>
  <c r="AE153"/>
  <c r="Z153"/>
  <c r="AE151"/>
  <c r="Z151"/>
  <c r="AE149"/>
  <c r="Z149"/>
  <c r="AE147"/>
  <c r="Z147"/>
  <c r="AE145"/>
  <c r="Z145"/>
  <c r="AE143"/>
  <c r="Z143"/>
  <c r="AE141"/>
  <c r="Z141"/>
  <c r="AE139"/>
  <c r="Z139"/>
  <c r="AE137"/>
  <c r="Z137"/>
  <c r="AE135"/>
  <c r="Z135"/>
  <c r="AE133"/>
  <c r="Z133"/>
  <c r="AE131"/>
  <c r="Z131"/>
  <c r="AE129"/>
  <c r="Z129"/>
  <c r="AE127"/>
  <c r="Z127"/>
  <c r="AE125"/>
  <c r="Z125"/>
  <c r="AE123"/>
  <c r="Z123"/>
  <c r="AE121"/>
  <c r="Z121"/>
  <c r="AE119"/>
  <c r="Z119"/>
  <c r="AE117"/>
  <c r="Z117"/>
  <c r="AE115"/>
  <c r="Z115"/>
  <c r="AE113"/>
  <c r="Z113"/>
  <c r="AE111"/>
  <c r="Z111"/>
  <c r="AE109"/>
  <c r="Z109"/>
  <c r="AE107"/>
  <c r="Z107"/>
  <c r="AE105"/>
  <c r="Z105"/>
  <c r="AE103"/>
  <c r="Z103"/>
  <c r="AE101"/>
  <c r="Z101"/>
  <c r="AE99"/>
  <c r="Z99"/>
  <c r="AE97"/>
  <c r="Z97"/>
  <c r="AE95"/>
  <c r="Z95"/>
  <c r="AE93"/>
  <c r="Z93"/>
  <c r="AE91"/>
  <c r="Z91"/>
  <c r="AE89"/>
  <c r="Z89"/>
  <c r="AE87"/>
  <c r="Z87"/>
  <c r="AE85"/>
  <c r="Z85"/>
  <c r="AE83"/>
  <c r="Z83"/>
  <c r="AE81"/>
  <c r="Z81"/>
  <c r="AE79"/>
  <c r="Z79"/>
  <c r="AE77"/>
  <c r="Z77"/>
  <c r="AE75"/>
  <c r="Z75"/>
  <c r="AE73"/>
  <c r="Z73"/>
  <c r="AE71"/>
  <c r="Z71"/>
  <c r="AE69"/>
  <c r="Z69"/>
  <c r="AE67"/>
  <c r="Z67"/>
  <c r="AE65"/>
  <c r="Z65"/>
  <c r="AE63"/>
  <c r="Z63"/>
  <c r="AE61"/>
  <c r="Z61"/>
  <c r="AE59"/>
  <c r="Z59"/>
  <c r="AE57"/>
  <c r="Z57"/>
  <c r="AE55"/>
  <c r="Z55"/>
  <c r="AE53"/>
  <c r="Z53"/>
  <c r="AE51"/>
  <c r="Z51"/>
  <c r="AE49"/>
  <c r="Z49"/>
  <c r="AE47"/>
  <c r="Z47"/>
  <c r="AE45"/>
  <c r="Z45"/>
  <c r="AE43"/>
  <c r="Z43"/>
  <c r="AE41"/>
  <c r="Z41"/>
  <c r="AE39"/>
  <c r="Z39"/>
  <c r="AE37"/>
  <c r="Z37"/>
  <c r="AE35"/>
  <c r="Z35"/>
  <c r="AE33"/>
  <c r="Z33"/>
  <c r="AE31"/>
  <c r="Z31"/>
  <c r="AE29"/>
  <c r="Z29"/>
  <c r="AE27"/>
  <c r="Z27"/>
  <c r="AE25"/>
  <c r="Z25"/>
  <c r="AE23"/>
  <c r="Z23"/>
  <c r="AE21"/>
  <c r="Z21"/>
  <c r="AE19"/>
  <c r="Z19"/>
  <c r="AE17"/>
  <c r="Z17"/>
  <c r="AE15"/>
  <c r="Z15"/>
  <c r="AE13"/>
  <c r="Z13"/>
  <c r="AE11"/>
  <c r="Z11"/>
  <c r="AE9"/>
  <c r="Z9"/>
  <c r="AE7"/>
  <c r="Z7"/>
  <c r="AE5"/>
  <c r="Z5"/>
  <c r="AE3"/>
  <c r="Z3"/>
  <c r="AD323" i="6"/>
  <c r="Z323"/>
  <c r="AE323"/>
  <c r="AD321"/>
  <c r="Z321"/>
  <c r="AE321"/>
  <c r="AD319"/>
  <c r="Z319"/>
  <c r="AE319"/>
  <c r="AD317"/>
  <c r="Z317"/>
  <c r="AE317"/>
  <c r="AD315"/>
  <c r="Z315"/>
  <c r="AE315"/>
  <c r="AD313"/>
  <c r="Z313"/>
  <c r="AE313"/>
  <c r="AD311"/>
  <c r="Z311"/>
  <c r="AE311"/>
  <c r="AD309"/>
  <c r="Z309"/>
  <c r="AE309"/>
  <c r="AD307"/>
  <c r="Z307"/>
  <c r="AE307"/>
  <c r="AD305"/>
  <c r="Z305"/>
  <c r="AE305"/>
  <c r="AD303"/>
  <c r="Z303"/>
  <c r="AE303"/>
  <c r="AD301"/>
  <c r="Z301"/>
  <c r="AE301"/>
  <c r="AD299"/>
  <c r="Z299"/>
  <c r="AE299"/>
  <c r="AD297"/>
  <c r="Z297"/>
  <c r="AE297"/>
  <c r="AD295"/>
  <c r="Z295"/>
  <c r="AE295"/>
  <c r="AD293"/>
  <c r="Z293"/>
  <c r="AE293"/>
  <c r="AD291"/>
  <c r="Z291"/>
  <c r="AE291"/>
  <c r="AD289"/>
  <c r="Z289"/>
  <c r="AE289"/>
  <c r="AD287"/>
  <c r="Z287"/>
  <c r="AE287"/>
  <c r="AD285"/>
  <c r="Z285"/>
  <c r="AE285"/>
  <c r="AD283"/>
  <c r="Z283"/>
  <c r="AE283"/>
  <c r="AD281"/>
  <c r="Z281"/>
  <c r="AE281"/>
  <c r="AD279"/>
  <c r="Z279"/>
  <c r="AE279"/>
  <c r="AD277"/>
  <c r="Z277"/>
  <c r="AE277"/>
  <c r="AD275"/>
  <c r="Z275"/>
  <c r="AE275"/>
  <c r="AD273"/>
  <c r="Z273"/>
  <c r="AE273"/>
  <c r="AD271"/>
  <c r="Z271"/>
  <c r="AE271"/>
  <c r="AD269"/>
  <c r="Z269"/>
  <c r="AE269"/>
  <c r="AD267"/>
  <c r="Z267"/>
  <c r="AE267"/>
  <c r="AD265"/>
  <c r="Z265"/>
  <c r="AE265"/>
  <c r="AD263"/>
  <c r="Z263"/>
  <c r="AE263"/>
  <c r="AD261"/>
  <c r="Z261"/>
  <c r="AE261"/>
  <c r="AD259"/>
  <c r="Z259"/>
  <c r="AE259"/>
  <c r="AD257"/>
  <c r="Z257"/>
  <c r="AE257"/>
  <c r="AD255"/>
  <c r="Z255"/>
  <c r="AE255"/>
  <c r="AD253"/>
  <c r="Z253"/>
  <c r="AE253"/>
  <c r="AD251"/>
  <c r="Z251"/>
  <c r="AE251"/>
  <c r="AD249"/>
  <c r="Z249"/>
  <c r="AE249"/>
  <c r="AD247"/>
  <c r="Z247"/>
  <c r="AE247"/>
  <c r="AD245"/>
  <c r="Z245"/>
  <c r="AE245"/>
  <c r="AD243"/>
  <c r="Z243"/>
  <c r="AE243"/>
  <c r="AD241"/>
  <c r="Z241"/>
  <c r="AE241"/>
  <c r="AD239"/>
  <c r="Z239"/>
  <c r="AE239"/>
  <c r="AD237"/>
  <c r="Z237"/>
  <c r="AE237"/>
  <c r="AD235"/>
  <c r="Z235"/>
  <c r="AE235"/>
  <c r="AD233"/>
  <c r="Z233"/>
  <c r="AE233"/>
  <c r="AD231"/>
  <c r="Z231"/>
  <c r="AE231"/>
  <c r="AD229"/>
  <c r="Z229"/>
  <c r="AE229"/>
  <c r="AD227"/>
  <c r="Z227"/>
  <c r="AE227"/>
  <c r="AD225"/>
  <c r="Z225"/>
  <c r="AE225"/>
  <c r="AD223"/>
  <c r="Z223"/>
  <c r="AE223"/>
  <c r="AD221"/>
  <c r="Z221"/>
  <c r="AE221"/>
  <c r="AD219"/>
  <c r="Z219"/>
  <c r="AE219"/>
  <c r="AD217"/>
  <c r="Z217"/>
  <c r="AE217"/>
  <c r="AD215"/>
  <c r="Z215"/>
  <c r="AE215"/>
  <c r="AD213"/>
  <c r="Z213"/>
  <c r="AE213"/>
  <c r="AD211"/>
  <c r="Z211"/>
  <c r="AE211"/>
  <c r="AD209"/>
  <c r="Z209"/>
  <c r="AE209"/>
  <c r="AD207"/>
  <c r="Z207"/>
  <c r="AE207"/>
  <c r="AD205"/>
  <c r="Z205"/>
  <c r="AE205"/>
  <c r="AD203"/>
  <c r="Z203"/>
  <c r="AE203"/>
  <c r="AD201"/>
  <c r="Z201"/>
  <c r="AE201"/>
  <c r="AD199"/>
  <c r="Z199"/>
  <c r="AE199"/>
  <c r="AD197"/>
  <c r="Z197"/>
  <c r="AE197"/>
  <c r="AD195"/>
  <c r="Z195"/>
  <c r="AE195"/>
  <c r="AD193"/>
  <c r="Z193"/>
  <c r="AE193"/>
  <c r="AD191"/>
  <c r="Z191"/>
  <c r="AE191"/>
  <c r="AD189"/>
  <c r="Z189"/>
  <c r="AE189"/>
  <c r="AD187"/>
  <c r="Z187"/>
  <c r="AE187"/>
  <c r="AD185"/>
  <c r="Z185"/>
  <c r="AE185"/>
  <c r="AD183"/>
  <c r="Z183"/>
  <c r="AE183"/>
  <c r="AD181"/>
  <c r="Z181"/>
  <c r="AE181"/>
  <c r="AD179"/>
  <c r="Z179"/>
  <c r="AE179"/>
  <c r="AD177"/>
  <c r="Z177"/>
  <c r="AE177"/>
  <c r="AD175"/>
  <c r="Z175"/>
  <c r="AE175"/>
  <c r="AD173"/>
  <c r="Z173"/>
  <c r="AE173"/>
  <c r="AD171"/>
  <c r="Z171"/>
  <c r="AE171"/>
  <c r="AD169"/>
  <c r="Z169"/>
  <c r="AE169"/>
  <c r="AD167"/>
  <c r="Z167"/>
  <c r="AE167"/>
  <c r="AD165"/>
  <c r="Z165"/>
  <c r="AE165"/>
  <c r="AD163"/>
  <c r="Z163"/>
  <c r="AE163"/>
  <c r="AD161"/>
  <c r="Z161"/>
  <c r="AE161"/>
  <c r="AD159"/>
  <c r="Z159"/>
  <c r="AE159"/>
  <c r="AD157"/>
  <c r="Z157"/>
  <c r="AE157"/>
  <c r="AD155"/>
  <c r="Z155"/>
  <c r="AE155"/>
  <c r="AD153"/>
  <c r="Z153"/>
  <c r="AE153"/>
  <c r="AD151"/>
  <c r="Z151"/>
  <c r="AE151"/>
  <c r="AD149"/>
  <c r="Z149"/>
  <c r="AE149"/>
  <c r="AD147"/>
  <c r="Z147"/>
  <c r="AE147"/>
  <c r="AD145"/>
  <c r="Z145"/>
  <c r="AE145"/>
  <c r="AD143"/>
  <c r="Z143"/>
  <c r="AE143"/>
  <c r="AD141"/>
  <c r="Z141"/>
  <c r="AE141"/>
  <c r="AD139"/>
  <c r="Z139"/>
  <c r="AE139"/>
  <c r="AD137"/>
  <c r="Z137"/>
  <c r="AE137"/>
  <c r="AD135"/>
  <c r="Z135"/>
  <c r="AE135"/>
  <c r="AD133"/>
  <c r="Z133"/>
  <c r="AE133"/>
  <c r="AD131"/>
  <c r="Z131"/>
  <c r="AE131"/>
  <c r="AD129"/>
  <c r="Z129"/>
  <c r="AE129"/>
  <c r="AD127"/>
  <c r="Z127"/>
  <c r="AE127"/>
  <c r="AD125"/>
  <c r="Z125"/>
  <c r="AE125"/>
  <c r="AD123"/>
  <c r="Z123"/>
  <c r="AE123"/>
  <c r="AD121"/>
  <c r="Z121"/>
  <c r="AE121"/>
  <c r="AD119"/>
  <c r="Z119"/>
  <c r="AE119"/>
  <c r="AD117"/>
  <c r="Z117"/>
  <c r="AE117"/>
  <c r="AD115"/>
  <c r="Z115"/>
  <c r="AE115"/>
  <c r="AD113"/>
  <c r="Z113"/>
  <c r="AE113"/>
  <c r="AD111"/>
  <c r="Z111"/>
  <c r="AE111"/>
  <c r="AD109"/>
  <c r="Z109"/>
  <c r="AE109"/>
  <c r="AD107"/>
  <c r="Z107"/>
  <c r="AE107"/>
  <c r="AD105"/>
  <c r="Z105"/>
  <c r="AE105"/>
  <c r="AD103"/>
  <c r="Z103"/>
  <c r="AE103"/>
  <c r="AD101"/>
  <c r="Z101"/>
  <c r="AE101"/>
  <c r="AD99"/>
  <c r="Z99"/>
  <c r="AE99"/>
  <c r="AD97"/>
  <c r="Z97"/>
  <c r="AE97"/>
  <c r="AD95"/>
  <c r="Z95"/>
  <c r="AE95"/>
  <c r="AD93"/>
  <c r="Z93"/>
  <c r="AE93"/>
  <c r="AD91"/>
  <c r="Z91"/>
  <c r="AE91"/>
  <c r="AD89"/>
  <c r="Z89"/>
  <c r="AE89"/>
  <c r="AD87"/>
  <c r="Z87"/>
  <c r="AE87"/>
  <c r="AD85"/>
  <c r="Z85"/>
  <c r="AE85"/>
  <c r="AD83"/>
  <c r="Z83"/>
  <c r="AE83"/>
  <c r="AD81"/>
  <c r="Z81"/>
  <c r="AE81"/>
  <c r="AD79"/>
  <c r="Z79"/>
  <c r="AE79"/>
  <c r="AD77"/>
  <c r="Z77"/>
  <c r="AE77"/>
  <c r="AD75"/>
  <c r="Z75"/>
  <c r="AE75"/>
  <c r="AD73"/>
  <c r="Z73"/>
  <c r="AE73"/>
  <c r="AD71"/>
  <c r="Z71"/>
  <c r="AE71"/>
  <c r="AD69"/>
  <c r="Z69"/>
  <c r="AE69"/>
  <c r="AD67"/>
  <c r="Z67"/>
  <c r="AE67"/>
  <c r="AD65"/>
  <c r="Z65"/>
  <c r="AE65"/>
  <c r="AD63"/>
  <c r="Z63"/>
  <c r="AE63"/>
  <c r="AD61"/>
  <c r="Z61"/>
  <c r="AE61"/>
  <c r="AD59"/>
  <c r="Z59"/>
  <c r="AE59"/>
  <c r="AD57"/>
  <c r="Z57"/>
  <c r="AE57"/>
  <c r="AD55"/>
  <c r="Z55"/>
  <c r="AE55"/>
  <c r="AD53"/>
  <c r="Z53"/>
  <c r="AE53"/>
  <c r="AD51"/>
  <c r="Z51"/>
  <c r="AE51"/>
  <c r="AD49"/>
  <c r="Z49"/>
  <c r="AE49"/>
  <c r="AD47"/>
  <c r="Z47"/>
  <c r="AE47"/>
  <c r="AD45"/>
  <c r="Z45"/>
  <c r="AE45"/>
  <c r="AD43"/>
  <c r="Z43"/>
  <c r="AE43"/>
  <c r="AD41"/>
  <c r="Z41"/>
  <c r="AE41"/>
  <c r="AD39"/>
  <c r="Z39"/>
  <c r="AE39"/>
  <c r="AD37"/>
  <c r="Z37"/>
  <c r="AE37"/>
  <c r="AD35"/>
  <c r="Z35"/>
  <c r="AE35"/>
  <c r="AD33"/>
  <c r="Z33"/>
  <c r="AE33"/>
  <c r="AD31"/>
  <c r="Z31"/>
  <c r="AE31"/>
  <c r="AD29"/>
  <c r="Z29"/>
  <c r="AE29"/>
  <c r="AD27"/>
  <c r="Z27"/>
  <c r="AE27"/>
  <c r="AD25"/>
  <c r="Z25"/>
  <c r="AE25"/>
  <c r="AD23"/>
  <c r="Z23"/>
  <c r="AE23"/>
  <c r="AD21"/>
  <c r="Z21"/>
  <c r="AE21"/>
  <c r="AD19"/>
  <c r="Z19"/>
  <c r="AE19"/>
  <c r="AD17"/>
  <c r="Z17"/>
  <c r="AE17"/>
  <c r="AD15"/>
  <c r="Z15"/>
  <c r="AE15"/>
  <c r="AD13"/>
  <c r="Z13"/>
  <c r="AE13"/>
  <c r="AD11"/>
  <c r="Z11"/>
  <c r="AE11"/>
  <c r="AD9"/>
  <c r="Z9"/>
  <c r="AE9"/>
  <c r="AD7"/>
  <c r="Z7"/>
  <c r="AE7"/>
  <c r="AD5"/>
  <c r="Z5"/>
  <c r="AE5"/>
  <c r="AD3"/>
  <c r="Z3"/>
  <c r="AE3"/>
  <c r="AD2"/>
  <c r="Z2"/>
  <c r="AD322"/>
  <c r="Z322"/>
  <c r="AE322"/>
  <c r="AD320"/>
  <c r="Z320"/>
  <c r="AE320"/>
  <c r="AD318"/>
  <c r="Z318"/>
  <c r="AE318"/>
  <c r="AD316"/>
  <c r="Z316"/>
  <c r="AE316"/>
  <c r="AD314"/>
  <c r="Z314"/>
  <c r="AE314"/>
  <c r="AD312"/>
  <c r="Z312"/>
  <c r="AE312"/>
  <c r="AD310"/>
  <c r="Z310"/>
  <c r="AE310"/>
  <c r="AD308"/>
  <c r="Z308"/>
  <c r="AE308"/>
  <c r="AD306"/>
  <c r="Z306"/>
  <c r="AE306"/>
  <c r="AD304"/>
  <c r="Z304"/>
  <c r="AE304"/>
  <c r="AD302"/>
  <c r="Z302"/>
  <c r="AE302"/>
  <c r="AD300"/>
  <c r="Z300"/>
  <c r="AE300"/>
  <c r="AD298"/>
  <c r="Z298"/>
  <c r="AE298"/>
  <c r="AD296"/>
  <c r="Z296"/>
  <c r="AE296"/>
  <c r="AD294"/>
  <c r="Z294"/>
  <c r="AE294"/>
  <c r="AD292"/>
  <c r="Z292"/>
  <c r="AE292"/>
  <c r="AD290"/>
  <c r="Z290"/>
  <c r="AE290"/>
  <c r="AD288"/>
  <c r="Z288"/>
  <c r="AE288"/>
  <c r="AD286"/>
  <c r="Z286"/>
  <c r="AE286"/>
  <c r="AD284"/>
  <c r="Z284"/>
  <c r="AE284"/>
  <c r="AD282"/>
  <c r="Z282"/>
  <c r="AE282"/>
  <c r="AD280"/>
  <c r="Z280"/>
  <c r="AE280"/>
  <c r="AD278"/>
  <c r="Z278"/>
  <c r="AE278"/>
  <c r="AD276"/>
  <c r="Z276"/>
  <c r="AE276"/>
  <c r="AD274"/>
  <c r="Z274"/>
  <c r="AE274"/>
  <c r="AD272"/>
  <c r="Z272"/>
  <c r="AE272"/>
  <c r="AD270"/>
  <c r="Z270"/>
  <c r="AE270"/>
  <c r="AD268"/>
  <c r="Z268"/>
  <c r="AE268"/>
  <c r="AD266"/>
  <c r="Z266"/>
  <c r="AE266"/>
  <c r="AD264"/>
  <c r="Z264"/>
  <c r="AE264"/>
  <c r="AD262"/>
  <c r="Z262"/>
  <c r="AE262"/>
  <c r="AD260"/>
  <c r="Z260"/>
  <c r="AE260"/>
  <c r="AD258"/>
  <c r="Z258"/>
  <c r="AE258"/>
  <c r="AD256"/>
  <c r="Z256"/>
  <c r="AE256"/>
  <c r="AD254"/>
  <c r="Z254"/>
  <c r="AE254"/>
  <c r="AD252"/>
  <c r="Z252"/>
  <c r="AE252"/>
  <c r="AD250"/>
  <c r="Z250"/>
  <c r="AE250"/>
  <c r="AD248"/>
  <c r="Z248"/>
  <c r="AE248"/>
  <c r="AD246"/>
  <c r="Z246"/>
  <c r="AE246"/>
  <c r="AD244"/>
  <c r="Z244"/>
  <c r="AE244"/>
  <c r="AD242"/>
  <c r="Z242"/>
  <c r="AE242"/>
  <c r="AD240"/>
  <c r="Z240"/>
  <c r="AE240"/>
  <c r="AD238"/>
  <c r="Z238"/>
  <c r="AE238"/>
  <c r="AD236"/>
  <c r="Z236"/>
  <c r="AE236"/>
  <c r="AD234"/>
  <c r="Z234"/>
  <c r="AE234"/>
  <c r="AD232"/>
  <c r="Z232"/>
  <c r="AE232"/>
  <c r="AD230"/>
  <c r="Z230"/>
  <c r="AE230"/>
  <c r="AD228"/>
  <c r="Z228"/>
  <c r="AE228"/>
  <c r="AD226"/>
  <c r="Z226"/>
  <c r="AE226"/>
  <c r="AD224"/>
  <c r="Z224"/>
  <c r="AE224"/>
  <c r="AD222"/>
  <c r="Z222"/>
  <c r="AE222"/>
  <c r="AD220"/>
  <c r="Z220"/>
  <c r="AE220"/>
  <c r="AD218"/>
  <c r="Z218"/>
  <c r="AE218"/>
  <c r="AD216"/>
  <c r="Z216"/>
  <c r="AE216"/>
  <c r="AD214"/>
  <c r="Z214"/>
  <c r="AE214"/>
  <c r="AD212"/>
  <c r="Z212"/>
  <c r="AE212"/>
  <c r="AD210"/>
  <c r="Z210"/>
  <c r="AE210"/>
  <c r="AD208"/>
  <c r="Z208"/>
  <c r="AE208"/>
  <c r="AD206"/>
  <c r="Z206"/>
  <c r="AE206"/>
  <c r="AD204"/>
  <c r="Z204"/>
  <c r="AE204"/>
  <c r="AD202"/>
  <c r="Z202"/>
  <c r="AE202"/>
  <c r="AD200"/>
  <c r="Z200"/>
  <c r="AE200"/>
  <c r="AD198"/>
  <c r="Z198"/>
  <c r="AE198"/>
  <c r="AD196"/>
  <c r="Z196"/>
  <c r="AE196"/>
  <c r="AD194"/>
  <c r="Z194"/>
  <c r="AE194"/>
  <c r="AD192"/>
  <c r="Z192"/>
  <c r="AE192"/>
  <c r="AD190"/>
  <c r="Z190"/>
  <c r="AE190"/>
  <c r="AD188"/>
  <c r="Z188"/>
  <c r="AE188"/>
  <c r="AD186"/>
  <c r="Z186"/>
  <c r="AE186"/>
  <c r="AD184"/>
  <c r="Z184"/>
  <c r="AE184"/>
  <c r="AD182"/>
  <c r="Z182"/>
  <c r="AE182"/>
  <c r="AD180"/>
  <c r="Z180"/>
  <c r="AE180"/>
  <c r="AD178"/>
  <c r="Z178"/>
  <c r="AE178"/>
  <c r="AD176"/>
  <c r="Z176"/>
  <c r="AE176"/>
  <c r="AD174"/>
  <c r="Z174"/>
  <c r="AE174"/>
  <c r="AD172"/>
  <c r="Z172"/>
  <c r="AE172"/>
  <c r="AD170"/>
  <c r="Z170"/>
  <c r="AE170"/>
  <c r="AD168"/>
  <c r="Z168"/>
  <c r="AE168"/>
  <c r="AD166"/>
  <c r="Z166"/>
  <c r="AE166"/>
  <c r="AD164"/>
  <c r="Z164"/>
  <c r="AE164"/>
  <c r="AD162"/>
  <c r="Z162"/>
  <c r="AE162"/>
  <c r="AD160"/>
  <c r="Z160"/>
  <c r="AE160"/>
  <c r="AD158"/>
  <c r="Z158"/>
  <c r="AE158"/>
  <c r="AD156"/>
  <c r="Z156"/>
  <c r="AE156"/>
  <c r="AD154"/>
  <c r="Z154"/>
  <c r="AE154"/>
  <c r="AD152"/>
  <c r="Z152"/>
  <c r="AE152"/>
  <c r="AD150"/>
  <c r="Z150"/>
  <c r="AE150"/>
  <c r="AD148"/>
  <c r="Z148"/>
  <c r="AE148"/>
  <c r="AD146"/>
  <c r="Z146"/>
  <c r="AE146"/>
  <c r="AD144"/>
  <c r="Z144"/>
  <c r="AE144"/>
  <c r="AD142"/>
  <c r="Z142"/>
  <c r="AE142"/>
  <c r="AD140"/>
  <c r="Z140"/>
  <c r="AE140"/>
  <c r="AD138"/>
  <c r="Z138"/>
  <c r="AE138"/>
  <c r="AD136"/>
  <c r="Z136"/>
  <c r="AE136"/>
  <c r="AD134"/>
  <c r="Z134"/>
  <c r="AE134"/>
  <c r="AD132"/>
  <c r="Z132"/>
  <c r="AE132"/>
  <c r="AD130"/>
  <c r="Z130"/>
  <c r="AE130"/>
  <c r="AD128"/>
  <c r="Z128"/>
  <c r="AE128"/>
  <c r="AD126"/>
  <c r="Z126"/>
  <c r="AE126"/>
  <c r="AD124"/>
  <c r="Z124"/>
  <c r="AE124"/>
  <c r="AD122"/>
  <c r="Z122"/>
  <c r="AE122"/>
  <c r="AD120"/>
  <c r="Z120"/>
  <c r="AE120"/>
  <c r="AD118"/>
  <c r="Z118"/>
  <c r="AE118"/>
  <c r="AD116"/>
  <c r="Z116"/>
  <c r="AE116"/>
  <c r="AD114"/>
  <c r="Z114"/>
  <c r="AE114"/>
  <c r="AD112"/>
  <c r="Z112"/>
  <c r="AE112"/>
  <c r="AD110"/>
  <c r="Z110"/>
  <c r="AE110"/>
  <c r="AD108"/>
  <c r="Z108"/>
  <c r="AE108"/>
  <c r="AD106"/>
  <c r="Z106"/>
  <c r="AE106"/>
  <c r="AD104"/>
  <c r="Z104"/>
  <c r="AE104"/>
  <c r="AD102"/>
  <c r="Z102"/>
  <c r="AE102"/>
  <c r="AD100"/>
  <c r="Z100"/>
  <c r="AE100"/>
  <c r="AD98"/>
  <c r="Z98"/>
  <c r="AE98"/>
  <c r="AD96"/>
  <c r="Z96"/>
  <c r="AE96"/>
  <c r="AD94"/>
  <c r="Z94"/>
  <c r="AE94"/>
  <c r="AD92"/>
  <c r="Z92"/>
  <c r="AE92"/>
  <c r="AD90"/>
  <c r="Z90"/>
  <c r="AE90"/>
  <c r="AD88"/>
  <c r="Z88"/>
  <c r="AE88"/>
  <c r="AD86"/>
  <c r="Z86"/>
  <c r="AE86"/>
  <c r="AD84"/>
  <c r="Z84"/>
  <c r="AE84"/>
  <c r="AD82"/>
  <c r="Z82"/>
  <c r="AE82"/>
  <c r="AD80"/>
  <c r="Z80"/>
  <c r="AE80"/>
  <c r="AD78"/>
  <c r="Z78"/>
  <c r="AE78"/>
  <c r="AD76"/>
  <c r="Z76"/>
  <c r="AE76"/>
  <c r="AD74"/>
  <c r="Z74"/>
  <c r="AE74"/>
  <c r="AD72"/>
  <c r="Z72"/>
  <c r="AE72"/>
  <c r="AD70"/>
  <c r="Z70"/>
  <c r="AE70"/>
  <c r="AD68"/>
  <c r="Z68"/>
  <c r="AE68"/>
  <c r="AD66"/>
  <c r="Z66"/>
  <c r="AE66"/>
  <c r="AD64"/>
  <c r="Z64"/>
  <c r="AE64"/>
  <c r="AD62"/>
  <c r="Z62"/>
  <c r="AE62"/>
  <c r="AD60"/>
  <c r="Z60"/>
  <c r="AE60"/>
  <c r="AD58"/>
  <c r="Z58"/>
  <c r="AE58"/>
  <c r="AD56"/>
  <c r="Z56"/>
  <c r="AE56"/>
  <c r="AD54"/>
  <c r="Z54"/>
  <c r="AE54"/>
  <c r="AD52"/>
  <c r="Z52"/>
  <c r="AE52"/>
  <c r="AD50"/>
  <c r="Z50"/>
  <c r="AE50"/>
  <c r="AD48"/>
  <c r="Z48"/>
  <c r="AE48"/>
  <c r="AD46"/>
  <c r="Z46"/>
  <c r="AE46"/>
  <c r="AD44"/>
  <c r="Z44"/>
  <c r="AE44"/>
  <c r="AD42"/>
  <c r="Z42"/>
  <c r="AE42"/>
  <c r="AD40"/>
  <c r="Z40"/>
  <c r="AE40"/>
  <c r="AD38"/>
  <c r="Z38"/>
  <c r="AE38"/>
  <c r="AD36"/>
  <c r="Z36"/>
  <c r="AE36"/>
  <c r="AD34"/>
  <c r="Z34"/>
  <c r="AE34"/>
  <c r="AD32"/>
  <c r="Z32"/>
  <c r="AE32"/>
  <c r="AD30"/>
  <c r="Z30"/>
  <c r="AE30"/>
  <c r="AD28"/>
  <c r="Z28"/>
  <c r="AE28"/>
  <c r="AD26"/>
  <c r="Z26"/>
  <c r="AE26"/>
  <c r="AD24"/>
  <c r="Z24"/>
  <c r="AE24"/>
  <c r="AD22"/>
  <c r="Z22"/>
  <c r="AE22"/>
  <c r="AD20"/>
  <c r="Z20"/>
  <c r="AE20"/>
  <c r="AD18"/>
  <c r="Z18"/>
  <c r="AE18"/>
  <c r="AD16"/>
  <c r="Z16"/>
  <c r="AE16"/>
  <c r="AD14"/>
  <c r="Z14"/>
  <c r="AE14"/>
  <c r="AD12"/>
  <c r="Z12"/>
  <c r="AE12"/>
  <c r="AD10"/>
  <c r="Z10"/>
  <c r="AE10"/>
  <c r="AD8"/>
  <c r="Z8"/>
  <c r="AE8"/>
  <c r="AD6"/>
  <c r="Z6"/>
  <c r="AE6"/>
  <c r="AD4"/>
  <c r="Z4"/>
  <c r="AE4"/>
  <c r="AD2" i="2"/>
  <c r="Z2"/>
  <c r="C3" i="9"/>
  <c r="P3" s="1"/>
  <c r="AD46" i="7"/>
  <c r="Z46"/>
  <c r="AE46"/>
  <c r="AD44"/>
  <c r="Z44"/>
  <c r="AE44"/>
  <c r="AD42"/>
  <c r="Z42"/>
  <c r="AE42"/>
  <c r="AD40"/>
  <c r="Z40"/>
  <c r="AE40"/>
  <c r="AD38"/>
  <c r="Z38"/>
  <c r="AE38"/>
  <c r="AD36"/>
  <c r="Z36"/>
  <c r="AE36"/>
  <c r="AD34"/>
  <c r="Z34"/>
  <c r="AE34"/>
  <c r="AD32"/>
  <c r="Z32"/>
  <c r="AE32"/>
  <c r="AD30"/>
  <c r="Z30"/>
  <c r="AE30"/>
  <c r="AD28"/>
  <c r="Z28"/>
  <c r="AE28"/>
  <c r="AD26"/>
  <c r="Z26"/>
  <c r="AE26"/>
  <c r="AD24"/>
  <c r="Z24"/>
  <c r="AE24"/>
  <c r="AD22"/>
  <c r="Z22"/>
  <c r="AE22"/>
  <c r="AD20"/>
  <c r="Z20"/>
  <c r="AE20"/>
  <c r="AD18"/>
  <c r="Z18"/>
  <c r="AE18"/>
  <c r="AD16"/>
  <c r="Z16"/>
  <c r="AE16"/>
  <c r="AD14"/>
  <c r="Z14"/>
  <c r="AE14"/>
  <c r="AD12"/>
  <c r="Z12"/>
  <c r="AE12"/>
  <c r="AD10"/>
  <c r="Z10"/>
  <c r="AE10"/>
  <c r="AD8"/>
  <c r="Z8"/>
  <c r="AE8"/>
  <c r="AD6"/>
  <c r="Z6"/>
  <c r="AE6"/>
  <c r="AD4"/>
  <c r="Z4"/>
  <c r="AE4"/>
  <c r="AD2"/>
  <c r="Z2"/>
  <c r="AD47"/>
  <c r="Z47"/>
  <c r="AE47"/>
  <c r="AD45"/>
  <c r="Z45"/>
  <c r="AE45"/>
  <c r="AD43"/>
  <c r="Z43"/>
  <c r="AE43"/>
  <c r="AD41"/>
  <c r="Z41"/>
  <c r="AE41"/>
  <c r="AD39"/>
  <c r="Z39"/>
  <c r="AE39"/>
  <c r="AD37"/>
  <c r="Z37"/>
  <c r="AE37"/>
  <c r="AD35"/>
  <c r="Z35"/>
  <c r="AE35"/>
  <c r="AD33"/>
  <c r="Z33"/>
  <c r="AE33"/>
  <c r="AD31"/>
  <c r="Z31"/>
  <c r="AE31"/>
  <c r="AD29"/>
  <c r="Z29"/>
  <c r="AE29"/>
  <c r="AD27"/>
  <c r="Z27"/>
  <c r="AE27"/>
  <c r="AD25"/>
  <c r="Z25"/>
  <c r="AE25"/>
  <c r="AD23"/>
  <c r="Z23"/>
  <c r="AE23"/>
  <c r="AD21"/>
  <c r="Z21"/>
  <c r="AE21"/>
  <c r="AD19"/>
  <c r="Z19"/>
  <c r="AE19"/>
  <c r="AD17"/>
  <c r="Z17"/>
  <c r="AE17"/>
  <c r="AD15"/>
  <c r="Z15"/>
  <c r="AE15"/>
  <c r="AD13"/>
  <c r="Z13"/>
  <c r="AE13"/>
  <c r="AD11"/>
  <c r="Z11"/>
  <c r="AE11"/>
  <c r="AD9"/>
  <c r="Z9"/>
  <c r="AE9"/>
  <c r="AD7"/>
  <c r="Z7"/>
  <c r="AE7"/>
  <c r="AD5"/>
  <c r="Z5"/>
  <c r="AE5"/>
  <c r="AD3"/>
  <c r="Z3"/>
  <c r="AE3"/>
  <c r="C2" i="9"/>
  <c r="Q4"/>
  <c r="AD528" i="8"/>
  <c r="Z528"/>
  <c r="AE528"/>
  <c r="AD524"/>
  <c r="Z524"/>
  <c r="AE524"/>
  <c r="AD520"/>
  <c r="Z520"/>
  <c r="AE520"/>
  <c r="AD516"/>
  <c r="Z516"/>
  <c r="AE516"/>
  <c r="AD512"/>
  <c r="Z512"/>
  <c r="AE512"/>
  <c r="AD508"/>
  <c r="Z508"/>
  <c r="AE508"/>
  <c r="AD504"/>
  <c r="Z504"/>
  <c r="AE504"/>
  <c r="AD500"/>
  <c r="Z500"/>
  <c r="AE500"/>
  <c r="AD496"/>
  <c r="Z496"/>
  <c r="AE496"/>
  <c r="AD492"/>
  <c r="Z492"/>
  <c r="AE492"/>
  <c r="AD488"/>
  <c r="Z488"/>
  <c r="AE488"/>
  <c r="AD484"/>
  <c r="Z484"/>
  <c r="AE484"/>
  <c r="AD480"/>
  <c r="AE480"/>
  <c r="Z480"/>
  <c r="AD476"/>
  <c r="AE476"/>
  <c r="Z476"/>
  <c r="AD472"/>
  <c r="AE472"/>
  <c r="Z472"/>
  <c r="AD468"/>
  <c r="AE468"/>
  <c r="Z468"/>
  <c r="AD464"/>
  <c r="AE464"/>
  <c r="Z464"/>
  <c r="AD460"/>
  <c r="AE460"/>
  <c r="Z460"/>
  <c r="AD456"/>
  <c r="AE456"/>
  <c r="Z456"/>
  <c r="AD452"/>
  <c r="AE452"/>
  <c r="Z452"/>
  <c r="AD448"/>
  <c r="AE448"/>
  <c r="Z448"/>
  <c r="AD444"/>
  <c r="AE444"/>
  <c r="Z444"/>
  <c r="AD440"/>
  <c r="AE440"/>
  <c r="Z440"/>
  <c r="AD436"/>
  <c r="Z436"/>
  <c r="AE436"/>
  <c r="AD432"/>
  <c r="Z432"/>
  <c r="AE432"/>
  <c r="AD428"/>
  <c r="Z428"/>
  <c r="AE428"/>
  <c r="AD424"/>
  <c r="Z424"/>
  <c r="AE424"/>
  <c r="AD420"/>
  <c r="Z420"/>
  <c r="AE420"/>
  <c r="AD416"/>
  <c r="Z416"/>
  <c r="AE416"/>
  <c r="AD412"/>
  <c r="Z412"/>
  <c r="AE412"/>
  <c r="AD408"/>
  <c r="Z408"/>
  <c r="AE408"/>
  <c r="AD404"/>
  <c r="Z404"/>
  <c r="AE404"/>
  <c r="AD400"/>
  <c r="Z400"/>
  <c r="AE400"/>
  <c r="AD396"/>
  <c r="Z396"/>
  <c r="AE396"/>
  <c r="AD392"/>
  <c r="Z392"/>
  <c r="AE392"/>
  <c r="AD388"/>
  <c r="Z388"/>
  <c r="AE388"/>
  <c r="AD384"/>
  <c r="Z384"/>
  <c r="AE384"/>
  <c r="AD380"/>
  <c r="Z380"/>
  <c r="AE380"/>
  <c r="AD376"/>
  <c r="Z376"/>
  <c r="AE376"/>
  <c r="AD372"/>
  <c r="AE372"/>
  <c r="Z372"/>
  <c r="AD368"/>
  <c r="Z368"/>
  <c r="AE368"/>
  <c r="AD364"/>
  <c r="Z364"/>
  <c r="AE364"/>
  <c r="AD360"/>
  <c r="Z360"/>
  <c r="AE360"/>
  <c r="AD356"/>
  <c r="Z356"/>
  <c r="AE356"/>
  <c r="AD352"/>
  <c r="AE352"/>
  <c r="Z352"/>
  <c r="AD348"/>
  <c r="AE348"/>
  <c r="Z348"/>
  <c r="AD344"/>
  <c r="AE344"/>
  <c r="Z344"/>
  <c r="AD340"/>
  <c r="AE340"/>
  <c r="Z340"/>
  <c r="AD336"/>
  <c r="AE336"/>
  <c r="Z336"/>
  <c r="AD332"/>
  <c r="AE332"/>
  <c r="Z332"/>
  <c r="AD328"/>
  <c r="AE328"/>
  <c r="Z328"/>
  <c r="AD324"/>
  <c r="AE324"/>
  <c r="Z324"/>
  <c r="AD320"/>
  <c r="AE320"/>
  <c r="Z320"/>
  <c r="AD316"/>
  <c r="AE316"/>
  <c r="Z316"/>
  <c r="AD312"/>
  <c r="AE312"/>
  <c r="Z312"/>
  <c r="AD308"/>
  <c r="AE308"/>
  <c r="Z308"/>
  <c r="AD304"/>
  <c r="Z304"/>
  <c r="AE304"/>
  <c r="AD300"/>
  <c r="Z300"/>
  <c r="AE300"/>
  <c r="AD296"/>
  <c r="Z296"/>
  <c r="AE296"/>
  <c r="AD292"/>
  <c r="Z292"/>
  <c r="AE292"/>
  <c r="AD288"/>
  <c r="AE288"/>
  <c r="Z288"/>
  <c r="AD284"/>
  <c r="Z284"/>
  <c r="AE284"/>
  <c r="AD280"/>
  <c r="Z280"/>
  <c r="AE280"/>
  <c r="AD276"/>
  <c r="Z276"/>
  <c r="AE276"/>
  <c r="AD272"/>
  <c r="Z272"/>
  <c r="AE272"/>
  <c r="AD268"/>
  <c r="Z268"/>
  <c r="AE268"/>
  <c r="AD264"/>
  <c r="Z264"/>
  <c r="AE264"/>
  <c r="AD260"/>
  <c r="Z260"/>
  <c r="AE260"/>
  <c r="AD256"/>
  <c r="Z256"/>
  <c r="AE256"/>
  <c r="AD252"/>
  <c r="Z252"/>
  <c r="AE252"/>
  <c r="AD248"/>
  <c r="Z248"/>
  <c r="AE248"/>
  <c r="AD244"/>
  <c r="Z244"/>
  <c r="AE244"/>
  <c r="AD240"/>
  <c r="Z240"/>
  <c r="AE240"/>
  <c r="AD236"/>
  <c r="Z236"/>
  <c r="AE236"/>
  <c r="AD232"/>
  <c r="Z232"/>
  <c r="AE232"/>
  <c r="AD228"/>
  <c r="Z228"/>
  <c r="AE228"/>
  <c r="AD224"/>
  <c r="Z224"/>
  <c r="AE224"/>
  <c r="AD220"/>
  <c r="Z220"/>
  <c r="AE220"/>
  <c r="AD216"/>
  <c r="Z216"/>
  <c r="AE216"/>
  <c r="AD212"/>
  <c r="Z212"/>
  <c r="AE212"/>
  <c r="AD208"/>
  <c r="Z208"/>
  <c r="AE208"/>
  <c r="AD204"/>
  <c r="Z204"/>
  <c r="AE204"/>
  <c r="AD200"/>
  <c r="Z200"/>
  <c r="AE200"/>
  <c r="AD196"/>
  <c r="Z196"/>
  <c r="AE196"/>
  <c r="AD192"/>
  <c r="Z192"/>
  <c r="AE192"/>
  <c r="AD188"/>
  <c r="Z188"/>
  <c r="AE188"/>
  <c r="AD184"/>
  <c r="Z184"/>
  <c r="AE184"/>
  <c r="AD180"/>
  <c r="Z180"/>
  <c r="AE180"/>
  <c r="AD176"/>
  <c r="Z176"/>
  <c r="AE176"/>
  <c r="AD172"/>
  <c r="Z172"/>
  <c r="AE172"/>
  <c r="AD168"/>
  <c r="Z168"/>
  <c r="AE168"/>
  <c r="AD164"/>
  <c r="Z164"/>
  <c r="AE164"/>
  <c r="AD160"/>
  <c r="Z160"/>
  <c r="AE160"/>
  <c r="AD156"/>
  <c r="Z156"/>
  <c r="AE156"/>
  <c r="AD152"/>
  <c r="Z152"/>
  <c r="AE152"/>
  <c r="AD148"/>
  <c r="Z148"/>
  <c r="AE148"/>
  <c r="AD144"/>
  <c r="Z144"/>
  <c r="AE144"/>
  <c r="AD140"/>
  <c r="Z140"/>
  <c r="AE140"/>
  <c r="AD136"/>
  <c r="Z136"/>
  <c r="AE136"/>
  <c r="AD132"/>
  <c r="Z132"/>
  <c r="AE132"/>
  <c r="AD128"/>
  <c r="Z128"/>
  <c r="AE128"/>
  <c r="AD124"/>
  <c r="Z124"/>
  <c r="AE124"/>
  <c r="AD120"/>
  <c r="Z120"/>
  <c r="AE120"/>
  <c r="AD116"/>
  <c r="Z116"/>
  <c r="AE116"/>
  <c r="AD112"/>
  <c r="Z112"/>
  <c r="AE112"/>
  <c r="AD108"/>
  <c r="Z108"/>
  <c r="AE108"/>
  <c r="AD104"/>
  <c r="Z104"/>
  <c r="AE104"/>
  <c r="AD100"/>
  <c r="Z100"/>
  <c r="AE100"/>
  <c r="AD96"/>
  <c r="Z96"/>
  <c r="AE96"/>
  <c r="AD92"/>
  <c r="Z92"/>
  <c r="AE92"/>
  <c r="AD88"/>
  <c r="Z88"/>
  <c r="AE88"/>
  <c r="AD84"/>
  <c r="Z84"/>
  <c r="AE84"/>
  <c r="AD80"/>
  <c r="Z80"/>
  <c r="AE80"/>
  <c r="AD76"/>
  <c r="Z76"/>
  <c r="AE76"/>
  <c r="AD72"/>
  <c r="Z72"/>
  <c r="AE72"/>
  <c r="AD68"/>
  <c r="Z68"/>
  <c r="AE68"/>
  <c r="AD64"/>
  <c r="Z64"/>
  <c r="AE64"/>
  <c r="AD60"/>
  <c r="Z60"/>
  <c r="AE60"/>
  <c r="AD56"/>
  <c r="Z56"/>
  <c r="AE56"/>
  <c r="AD52"/>
  <c r="Z52"/>
  <c r="AE52"/>
  <c r="AD48"/>
  <c r="Z48"/>
  <c r="AE48"/>
  <c r="AD44"/>
  <c r="Z44"/>
  <c r="AE44"/>
  <c r="AD40"/>
  <c r="Z40"/>
  <c r="AE40"/>
  <c r="AD36"/>
  <c r="Z36"/>
  <c r="AE36"/>
  <c r="AD32"/>
  <c r="Z32"/>
  <c r="AE32"/>
  <c r="AD28"/>
  <c r="Z28"/>
  <c r="AE28"/>
  <c r="AD24"/>
  <c r="Z24"/>
  <c r="AE24"/>
  <c r="AD20"/>
  <c r="Z20"/>
  <c r="AE20"/>
  <c r="AD16"/>
  <c r="Z16"/>
  <c r="AE16"/>
  <c r="AD12"/>
  <c r="Z12"/>
  <c r="AE12"/>
  <c r="AD8"/>
  <c r="Z8"/>
  <c r="AE8"/>
  <c r="AD4"/>
  <c r="Z4"/>
  <c r="AE4"/>
  <c r="AD529"/>
  <c r="AE529"/>
  <c r="Z529"/>
  <c r="AD525"/>
  <c r="AE525"/>
  <c r="Z525"/>
  <c r="AD521"/>
  <c r="AE521"/>
  <c r="Z521"/>
  <c r="AD517"/>
  <c r="AE517"/>
  <c r="Z517"/>
  <c r="AD513"/>
  <c r="AE513"/>
  <c r="Z513"/>
  <c r="AD509"/>
  <c r="AE509"/>
  <c r="Z509"/>
  <c r="AD505"/>
  <c r="AE505"/>
  <c r="Z505"/>
  <c r="AD501"/>
  <c r="AE501"/>
  <c r="Z501"/>
  <c r="AD497"/>
  <c r="Z497"/>
  <c r="AE497"/>
  <c r="AD493"/>
  <c r="Z493"/>
  <c r="AE493"/>
  <c r="AD489"/>
  <c r="Z489"/>
  <c r="AE489"/>
  <c r="AD485"/>
  <c r="Z485"/>
  <c r="AE485"/>
  <c r="AD481"/>
  <c r="Z481"/>
  <c r="AE481"/>
  <c r="AD477"/>
  <c r="Z477"/>
  <c r="AE477"/>
  <c r="AD473"/>
  <c r="Z473"/>
  <c r="AE473"/>
  <c r="AD469"/>
  <c r="Z469"/>
  <c r="AE469"/>
  <c r="AD465"/>
  <c r="Z465"/>
  <c r="AE465"/>
  <c r="AD461"/>
  <c r="Z461"/>
  <c r="AE461"/>
  <c r="AD457"/>
  <c r="Z457"/>
  <c r="AE457"/>
  <c r="AD453"/>
  <c r="Z453"/>
  <c r="AE453"/>
  <c r="AD449"/>
  <c r="Z449"/>
  <c r="AE449"/>
  <c r="AD445"/>
  <c r="Z445"/>
  <c r="AE445"/>
  <c r="AD441"/>
  <c r="Z441"/>
  <c r="AE441"/>
  <c r="AD437"/>
  <c r="Z437"/>
  <c r="AE437"/>
  <c r="AD433"/>
  <c r="Z433"/>
  <c r="AE433"/>
  <c r="AD429"/>
  <c r="Z429"/>
  <c r="AE429"/>
  <c r="AD425"/>
  <c r="Z425"/>
  <c r="AE425"/>
  <c r="AD421"/>
  <c r="Z421"/>
  <c r="AE421"/>
  <c r="AD417"/>
  <c r="AE417"/>
  <c r="Z417"/>
  <c r="AD413"/>
  <c r="AE413"/>
  <c r="Z413"/>
  <c r="AD409"/>
  <c r="AE409"/>
  <c r="Z409"/>
  <c r="AD405"/>
  <c r="AE405"/>
  <c r="Z405"/>
  <c r="AD401"/>
  <c r="AE401"/>
  <c r="Z401"/>
  <c r="AD397"/>
  <c r="AE397"/>
  <c r="Z397"/>
  <c r="AD393"/>
  <c r="AE393"/>
  <c r="Z393"/>
  <c r="AD389"/>
  <c r="AE389"/>
  <c r="Z389"/>
  <c r="AD385"/>
  <c r="AE385"/>
  <c r="Z385"/>
  <c r="AD381"/>
  <c r="AE381"/>
  <c r="Z381"/>
  <c r="AD377"/>
  <c r="AE377"/>
  <c r="Z377"/>
  <c r="AD373"/>
  <c r="Z373"/>
  <c r="AE373"/>
  <c r="AD369"/>
  <c r="Z369"/>
  <c r="AE369"/>
  <c r="AD365"/>
  <c r="Z365"/>
  <c r="AE365"/>
  <c r="AD361"/>
  <c r="Z361"/>
  <c r="AE361"/>
  <c r="AD357"/>
  <c r="Z357"/>
  <c r="AE357"/>
  <c r="AD353"/>
  <c r="Z353"/>
  <c r="AE353"/>
  <c r="AD349"/>
  <c r="Z349"/>
  <c r="AE349"/>
  <c r="AD345"/>
  <c r="Z345"/>
  <c r="AE345"/>
  <c r="AD341"/>
  <c r="Z341"/>
  <c r="AE341"/>
  <c r="AD337"/>
  <c r="Z337"/>
  <c r="AE337"/>
  <c r="AD333"/>
  <c r="Z333"/>
  <c r="AE333"/>
  <c r="AD329"/>
  <c r="Z329"/>
  <c r="AE329"/>
  <c r="AD325"/>
  <c r="Z325"/>
  <c r="AE325"/>
  <c r="AD321"/>
  <c r="Z321"/>
  <c r="AE321"/>
  <c r="AD317"/>
  <c r="Z317"/>
  <c r="AE317"/>
  <c r="AD313"/>
  <c r="Z313"/>
  <c r="AE313"/>
  <c r="AD309"/>
  <c r="Z309"/>
  <c r="AE309"/>
  <c r="AD305"/>
  <c r="Z305"/>
  <c r="AE305"/>
  <c r="AD301"/>
  <c r="AE301"/>
  <c r="Z301"/>
  <c r="AD297"/>
  <c r="AE297"/>
  <c r="Z297"/>
  <c r="AD293"/>
  <c r="AE293"/>
  <c r="Z293"/>
  <c r="AD289"/>
  <c r="Z289"/>
  <c r="AE289"/>
  <c r="AD285"/>
  <c r="Z285"/>
  <c r="AE285"/>
  <c r="AD281"/>
  <c r="Z281"/>
  <c r="AE281"/>
  <c r="AD277"/>
  <c r="Z277"/>
  <c r="AE277"/>
  <c r="AD273"/>
  <c r="Z273"/>
  <c r="AE273"/>
  <c r="AD269"/>
  <c r="Z269"/>
  <c r="AE269"/>
  <c r="AD265"/>
  <c r="Z265"/>
  <c r="AE265"/>
  <c r="AD261"/>
  <c r="Z261"/>
  <c r="AE261"/>
  <c r="AD257"/>
  <c r="Z257"/>
  <c r="AE257"/>
  <c r="AD253"/>
  <c r="Z253"/>
  <c r="AE253"/>
  <c r="AD249"/>
  <c r="Z249"/>
  <c r="AE249"/>
  <c r="AD245"/>
  <c r="Z245"/>
  <c r="AE245"/>
  <c r="AD241"/>
  <c r="Z241"/>
  <c r="AE241"/>
  <c r="AD237"/>
  <c r="Z237"/>
  <c r="AE237"/>
  <c r="AD233"/>
  <c r="Z233"/>
  <c r="AE233"/>
  <c r="AD229"/>
  <c r="Z229"/>
  <c r="AE229"/>
  <c r="AD225"/>
  <c r="Z225"/>
  <c r="AE225"/>
  <c r="AD221"/>
  <c r="Z221"/>
  <c r="AE221"/>
  <c r="AD217"/>
  <c r="Z217"/>
  <c r="AE217"/>
  <c r="AD213"/>
  <c r="Z213"/>
  <c r="AE213"/>
  <c r="AD209"/>
  <c r="Z209"/>
  <c r="AE209"/>
  <c r="AD205"/>
  <c r="Z205"/>
  <c r="AE205"/>
  <c r="AD201"/>
  <c r="Z201"/>
  <c r="AE201"/>
  <c r="AD197"/>
  <c r="Z197"/>
  <c r="AE197"/>
  <c r="AD193"/>
  <c r="Z193"/>
  <c r="AE193"/>
  <c r="AD189"/>
  <c r="Z189"/>
  <c r="AE189"/>
  <c r="AD185"/>
  <c r="Z185"/>
  <c r="AE185"/>
  <c r="AD181"/>
  <c r="Z181"/>
  <c r="AE181"/>
  <c r="AD177"/>
  <c r="Z177"/>
  <c r="AE177"/>
  <c r="AD173"/>
  <c r="Z173"/>
  <c r="AE173"/>
  <c r="AD169"/>
  <c r="Z169"/>
  <c r="AE169"/>
  <c r="AD165"/>
  <c r="Z165"/>
  <c r="AE165"/>
  <c r="AD161"/>
  <c r="Z161"/>
  <c r="AE161"/>
  <c r="AD157"/>
  <c r="Z157"/>
  <c r="AE157"/>
  <c r="AD153"/>
  <c r="Z153"/>
  <c r="AE153"/>
  <c r="AD149"/>
  <c r="Z149"/>
  <c r="AE149"/>
  <c r="AD145"/>
  <c r="Z145"/>
  <c r="AE145"/>
  <c r="AD141"/>
  <c r="Z141"/>
  <c r="AE141"/>
  <c r="AD137"/>
  <c r="Z137"/>
  <c r="AE137"/>
  <c r="AD133"/>
  <c r="Z133"/>
  <c r="AE133"/>
  <c r="AD129"/>
  <c r="Z129"/>
  <c r="AE129"/>
  <c r="AD125"/>
  <c r="Z125"/>
  <c r="AE125"/>
  <c r="AD121"/>
  <c r="Z121"/>
  <c r="AE121"/>
  <c r="AD117"/>
  <c r="Z117"/>
  <c r="AE117"/>
  <c r="AD113"/>
  <c r="Z113"/>
  <c r="AE113"/>
  <c r="AD109"/>
  <c r="Z109"/>
  <c r="AE109"/>
  <c r="AD105"/>
  <c r="Z105"/>
  <c r="AE105"/>
  <c r="AD101"/>
  <c r="Z101"/>
  <c r="AE101"/>
  <c r="AD97"/>
  <c r="Z97"/>
  <c r="AE97"/>
  <c r="AD93"/>
  <c r="Z93"/>
  <c r="AE93"/>
  <c r="AD89"/>
  <c r="Z89"/>
  <c r="AE89"/>
  <c r="AD85"/>
  <c r="Z85"/>
  <c r="AE85"/>
  <c r="AD81"/>
  <c r="Z81"/>
  <c r="AE81"/>
  <c r="AD77"/>
  <c r="Z77"/>
  <c r="AE77"/>
  <c r="AD73"/>
  <c r="Z73"/>
  <c r="AE73"/>
  <c r="AD69"/>
  <c r="Z69"/>
  <c r="AE69"/>
  <c r="AD65"/>
  <c r="Z65"/>
  <c r="AE65"/>
  <c r="AD61"/>
  <c r="Z61"/>
  <c r="AE61"/>
  <c r="AD57"/>
  <c r="Z57"/>
  <c r="AE57"/>
  <c r="AD53"/>
  <c r="Z53"/>
  <c r="AE53"/>
  <c r="AD49"/>
  <c r="Z49"/>
  <c r="AE49"/>
  <c r="AD45"/>
  <c r="Z45"/>
  <c r="AE45"/>
  <c r="AD41"/>
  <c r="Z41"/>
  <c r="AE41"/>
  <c r="AD37"/>
  <c r="Z37"/>
  <c r="AE37"/>
  <c r="AD33"/>
  <c r="Z33"/>
  <c r="AE33"/>
  <c r="AD29"/>
  <c r="Z29"/>
  <c r="AE29"/>
  <c r="AD25"/>
  <c r="Z25"/>
  <c r="AE25"/>
  <c r="AD21"/>
  <c r="Z21"/>
  <c r="AE21"/>
  <c r="AD17"/>
  <c r="Z17"/>
  <c r="AE17"/>
  <c r="AD13"/>
  <c r="Z13"/>
  <c r="AE13"/>
  <c r="AD9"/>
  <c r="Z9"/>
  <c r="AE9"/>
  <c r="AD5"/>
  <c r="Z5"/>
  <c r="AE5"/>
  <c r="AD526"/>
  <c r="Z526"/>
  <c r="AE526"/>
  <c r="AD522"/>
  <c r="Z522"/>
  <c r="AE522"/>
  <c r="AD518"/>
  <c r="Z518"/>
  <c r="AE518"/>
  <c r="AD514"/>
  <c r="Z514"/>
  <c r="AE514"/>
  <c r="AD510"/>
  <c r="Z510"/>
  <c r="AE510"/>
  <c r="AD506"/>
  <c r="Z506"/>
  <c r="AE506"/>
  <c r="AD502"/>
  <c r="Z502"/>
  <c r="AE502"/>
  <c r="AD498"/>
  <c r="Z498"/>
  <c r="AE498"/>
  <c r="AD494"/>
  <c r="Z494"/>
  <c r="AE494"/>
  <c r="AD490"/>
  <c r="Z490"/>
  <c r="AE490"/>
  <c r="AD486"/>
  <c r="Z486"/>
  <c r="AE486"/>
  <c r="AD482"/>
  <c r="AE482"/>
  <c r="Z482"/>
  <c r="AD478"/>
  <c r="AE478"/>
  <c r="Z478"/>
  <c r="AD474"/>
  <c r="AE474"/>
  <c r="Z474"/>
  <c r="AD470"/>
  <c r="AE470"/>
  <c r="Z470"/>
  <c r="AD466"/>
  <c r="AE466"/>
  <c r="Z466"/>
  <c r="AD462"/>
  <c r="AE462"/>
  <c r="Z462"/>
  <c r="AD458"/>
  <c r="AE458"/>
  <c r="Z458"/>
  <c r="AD454"/>
  <c r="AE454"/>
  <c r="Z454"/>
  <c r="AD450"/>
  <c r="AE450"/>
  <c r="Z450"/>
  <c r="AD446"/>
  <c r="AE446"/>
  <c r="Z446"/>
  <c r="AD442"/>
  <c r="AE442"/>
  <c r="Z442"/>
  <c r="AD438"/>
  <c r="AE438"/>
  <c r="Z438"/>
  <c r="AD434"/>
  <c r="Z434"/>
  <c r="AE434"/>
  <c r="AD430"/>
  <c r="Z430"/>
  <c r="AE430"/>
  <c r="AD426"/>
  <c r="Z426"/>
  <c r="AE426"/>
  <c r="AD422"/>
  <c r="Z422"/>
  <c r="AE422"/>
  <c r="AD418"/>
  <c r="Z418"/>
  <c r="AE418"/>
  <c r="AD414"/>
  <c r="Z414"/>
  <c r="AE414"/>
  <c r="AD410"/>
  <c r="Z410"/>
  <c r="AE410"/>
  <c r="AD406"/>
  <c r="Z406"/>
  <c r="AE406"/>
  <c r="AD402"/>
  <c r="Z402"/>
  <c r="AE402"/>
  <c r="AD398"/>
  <c r="Z398"/>
  <c r="AE398"/>
  <c r="AD394"/>
  <c r="Z394"/>
  <c r="AE394"/>
  <c r="AD390"/>
  <c r="Z390"/>
  <c r="AE390"/>
  <c r="AD386"/>
  <c r="Z386"/>
  <c r="AE386"/>
  <c r="AD382"/>
  <c r="Z382"/>
  <c r="AE382"/>
  <c r="AD378"/>
  <c r="Z378"/>
  <c r="AE378"/>
  <c r="AD374"/>
  <c r="Z374"/>
  <c r="AE374"/>
  <c r="AD370"/>
  <c r="Z370"/>
  <c r="AE370"/>
  <c r="AD366"/>
  <c r="Z366"/>
  <c r="AE366"/>
  <c r="AD362"/>
  <c r="Z362"/>
  <c r="AE362"/>
  <c r="AD358"/>
  <c r="Z358"/>
  <c r="AE358"/>
  <c r="AD354"/>
  <c r="AE354"/>
  <c r="Z354"/>
  <c r="AD350"/>
  <c r="AE350"/>
  <c r="Z350"/>
  <c r="AD346"/>
  <c r="AE346"/>
  <c r="Z346"/>
  <c r="AD342"/>
  <c r="AE342"/>
  <c r="Z342"/>
  <c r="AD338"/>
  <c r="AE338"/>
  <c r="Z338"/>
  <c r="AD334"/>
  <c r="AE334"/>
  <c r="Z334"/>
  <c r="AD330"/>
  <c r="AE330"/>
  <c r="Z330"/>
  <c r="AD326"/>
  <c r="AE326"/>
  <c r="Z326"/>
  <c r="AD322"/>
  <c r="AE322"/>
  <c r="Z322"/>
  <c r="AD318"/>
  <c r="AE318"/>
  <c r="Z318"/>
  <c r="AD314"/>
  <c r="AE314"/>
  <c r="Z314"/>
  <c r="AD310"/>
  <c r="AE310"/>
  <c r="Z310"/>
  <c r="AD306"/>
  <c r="AE306"/>
  <c r="Z306"/>
  <c r="AD302"/>
  <c r="Z302"/>
  <c r="AE302"/>
  <c r="AD298"/>
  <c r="Z298"/>
  <c r="AE298"/>
  <c r="AD294"/>
  <c r="Z294"/>
  <c r="AE294"/>
  <c r="AD290"/>
  <c r="Z290"/>
  <c r="AE290"/>
  <c r="AD286"/>
  <c r="Z286"/>
  <c r="AE286"/>
  <c r="AD282"/>
  <c r="Z282"/>
  <c r="AE282"/>
  <c r="AD278"/>
  <c r="Z278"/>
  <c r="AE278"/>
  <c r="AD274"/>
  <c r="Z274"/>
  <c r="AE274"/>
  <c r="AD270"/>
  <c r="Z270"/>
  <c r="AE270"/>
  <c r="AD266"/>
  <c r="Z266"/>
  <c r="AE266"/>
  <c r="AD262"/>
  <c r="Z262"/>
  <c r="AE262"/>
  <c r="AD258"/>
  <c r="Z258"/>
  <c r="AE258"/>
  <c r="AD254"/>
  <c r="Z254"/>
  <c r="AE254"/>
  <c r="AD250"/>
  <c r="Z250"/>
  <c r="AE250"/>
  <c r="AD246"/>
  <c r="Z246"/>
  <c r="AE246"/>
  <c r="AD242"/>
  <c r="Z242"/>
  <c r="AE242"/>
  <c r="AD238"/>
  <c r="Z238"/>
  <c r="AE238"/>
  <c r="AD234"/>
  <c r="Z234"/>
  <c r="AE234"/>
  <c r="AD230"/>
  <c r="Z230"/>
  <c r="AE230"/>
  <c r="AD226"/>
  <c r="Z226"/>
  <c r="AE226"/>
  <c r="AD222"/>
  <c r="Z222"/>
  <c r="AE222"/>
  <c r="AD218"/>
  <c r="Z218"/>
  <c r="AE218"/>
  <c r="AD214"/>
  <c r="Z214"/>
  <c r="AE214"/>
  <c r="AD210"/>
  <c r="Z210"/>
  <c r="AE210"/>
  <c r="AD206"/>
  <c r="Z206"/>
  <c r="AE206"/>
  <c r="AD202"/>
  <c r="Z202"/>
  <c r="AE202"/>
  <c r="AD198"/>
  <c r="Z198"/>
  <c r="AE198"/>
  <c r="AD194"/>
  <c r="Z194"/>
  <c r="AE194"/>
  <c r="AD190"/>
  <c r="Z190"/>
  <c r="AE190"/>
  <c r="AD186"/>
  <c r="Z186"/>
  <c r="AE186"/>
  <c r="AD182"/>
  <c r="Z182"/>
  <c r="AE182"/>
  <c r="AD178"/>
  <c r="Z178"/>
  <c r="AE178"/>
  <c r="AD174"/>
  <c r="Z174"/>
  <c r="AE174"/>
  <c r="AD170"/>
  <c r="Z170"/>
  <c r="AE170"/>
  <c r="AD166"/>
  <c r="Z166"/>
  <c r="AE166"/>
  <c r="AD162"/>
  <c r="Z162"/>
  <c r="AE162"/>
  <c r="AD158"/>
  <c r="Z158"/>
  <c r="AE158"/>
  <c r="AD154"/>
  <c r="Z154"/>
  <c r="AE154"/>
  <c r="AD150"/>
  <c r="Z150"/>
  <c r="AE150"/>
  <c r="AD146"/>
  <c r="Z146"/>
  <c r="AE146"/>
  <c r="AD142"/>
  <c r="Z142"/>
  <c r="AE142"/>
  <c r="AD138"/>
  <c r="Z138"/>
  <c r="AE138"/>
  <c r="AD134"/>
  <c r="Z134"/>
  <c r="AE134"/>
  <c r="AD130"/>
  <c r="Z130"/>
  <c r="AE130"/>
  <c r="AD126"/>
  <c r="Z126"/>
  <c r="AE126"/>
  <c r="AD122"/>
  <c r="Z122"/>
  <c r="AE122"/>
  <c r="AD118"/>
  <c r="Z118"/>
  <c r="AE118"/>
  <c r="AD114"/>
  <c r="Z114"/>
  <c r="AE114"/>
  <c r="AD110"/>
  <c r="Z110"/>
  <c r="AE110"/>
  <c r="AD106"/>
  <c r="Z106"/>
  <c r="AE106"/>
  <c r="AD102"/>
  <c r="Z102"/>
  <c r="AE102"/>
  <c r="AD98"/>
  <c r="Z98"/>
  <c r="AE98"/>
  <c r="AD94"/>
  <c r="Z94"/>
  <c r="AE94"/>
  <c r="AD90"/>
  <c r="Z90"/>
  <c r="AE90"/>
  <c r="AD86"/>
  <c r="Z86"/>
  <c r="AE86"/>
  <c r="AD82"/>
  <c r="Z82"/>
  <c r="AE82"/>
  <c r="AD78"/>
  <c r="Z78"/>
  <c r="AE78"/>
  <c r="AD74"/>
  <c r="Z74"/>
  <c r="AE74"/>
  <c r="AD70"/>
  <c r="Z70"/>
  <c r="AE70"/>
  <c r="AD66"/>
  <c r="Z66"/>
  <c r="AE66"/>
  <c r="AD62"/>
  <c r="Z62"/>
  <c r="AE62"/>
  <c r="AD58"/>
  <c r="Z58"/>
  <c r="AE58"/>
  <c r="AD54"/>
  <c r="Z54"/>
  <c r="AE54"/>
  <c r="AD50"/>
  <c r="Z50"/>
  <c r="AE50"/>
  <c r="AD46"/>
  <c r="Z46"/>
  <c r="AE46"/>
  <c r="AD42"/>
  <c r="Z42"/>
  <c r="AE42"/>
  <c r="AD38"/>
  <c r="Z38"/>
  <c r="AE38"/>
  <c r="AD34"/>
  <c r="Z34"/>
  <c r="AE34"/>
  <c r="AD30"/>
  <c r="Z30"/>
  <c r="AE30"/>
  <c r="AD26"/>
  <c r="Z26"/>
  <c r="AE26"/>
  <c r="AD22"/>
  <c r="Z22"/>
  <c r="AE22"/>
  <c r="AD18"/>
  <c r="Z18"/>
  <c r="AE18"/>
  <c r="AD14"/>
  <c r="Z14"/>
  <c r="AE14"/>
  <c r="AD10"/>
  <c r="Z10"/>
  <c r="AE10"/>
  <c r="AD6"/>
  <c r="Z6"/>
  <c r="AE6"/>
  <c r="AD527"/>
  <c r="Z527"/>
  <c r="AE527"/>
  <c r="AD523"/>
  <c r="Z523"/>
  <c r="AE523"/>
  <c r="AD519"/>
  <c r="Z519"/>
  <c r="AE519"/>
  <c r="AD515"/>
  <c r="Z515"/>
  <c r="AE515"/>
  <c r="AD511"/>
  <c r="Z511"/>
  <c r="AE511"/>
  <c r="AD507"/>
  <c r="Z507"/>
  <c r="AE507"/>
  <c r="AD503"/>
  <c r="Z503"/>
  <c r="AE503"/>
  <c r="AD499"/>
  <c r="Z499"/>
  <c r="AE499"/>
  <c r="AD495"/>
  <c r="Z495"/>
  <c r="AE495"/>
  <c r="AD491"/>
  <c r="Z491"/>
  <c r="AE491"/>
  <c r="AD487"/>
  <c r="Z487"/>
  <c r="AE487"/>
  <c r="AD483"/>
  <c r="Z483"/>
  <c r="AE483"/>
  <c r="AD479"/>
  <c r="Z479"/>
  <c r="AE479"/>
  <c r="AD475"/>
  <c r="Z475"/>
  <c r="AE475"/>
  <c r="AD471"/>
  <c r="Z471"/>
  <c r="AE471"/>
  <c r="AD467"/>
  <c r="Z467"/>
  <c r="AE467"/>
  <c r="AD463"/>
  <c r="Z463"/>
  <c r="AE463"/>
  <c r="AD459"/>
  <c r="Z459"/>
  <c r="AE459"/>
  <c r="AD455"/>
  <c r="Z455"/>
  <c r="AE455"/>
  <c r="AD451"/>
  <c r="Z451"/>
  <c r="AE451"/>
  <c r="AD447"/>
  <c r="Z447"/>
  <c r="AE447"/>
  <c r="AD443"/>
  <c r="Z443"/>
  <c r="AE443"/>
  <c r="AD439"/>
  <c r="Z439"/>
  <c r="AE439"/>
  <c r="AD435"/>
  <c r="Z435"/>
  <c r="AE435"/>
  <c r="AD431"/>
  <c r="Z431"/>
  <c r="AE431"/>
  <c r="AD427"/>
  <c r="Z427"/>
  <c r="AE427"/>
  <c r="AD423"/>
  <c r="Z423"/>
  <c r="AE423"/>
  <c r="AD419"/>
  <c r="Z419"/>
  <c r="AE419"/>
  <c r="AD415"/>
  <c r="Z415"/>
  <c r="AE415"/>
  <c r="AD411"/>
  <c r="Z411"/>
  <c r="AE411"/>
  <c r="AD407"/>
  <c r="Z407"/>
  <c r="AE407"/>
  <c r="AD403"/>
  <c r="Z403"/>
  <c r="AE403"/>
  <c r="AD399"/>
  <c r="Z399"/>
  <c r="AE399"/>
  <c r="AD395"/>
  <c r="Z395"/>
  <c r="AE395"/>
  <c r="AD391"/>
  <c r="Z391"/>
  <c r="AE391"/>
  <c r="AD387"/>
  <c r="Z387"/>
  <c r="AE387"/>
  <c r="AD383"/>
  <c r="Z383"/>
  <c r="AE383"/>
  <c r="AD379"/>
  <c r="Z379"/>
  <c r="AE379"/>
  <c r="AD375"/>
  <c r="Z375"/>
  <c r="AE375"/>
  <c r="AD371"/>
  <c r="Z371"/>
  <c r="AE371"/>
  <c r="AD367"/>
  <c r="Z367"/>
  <c r="AE367"/>
  <c r="AD363"/>
  <c r="Z363"/>
  <c r="AE363"/>
  <c r="AD359"/>
  <c r="Z359"/>
  <c r="AE359"/>
  <c r="AD355"/>
  <c r="Z355"/>
  <c r="AE355"/>
  <c r="AD351"/>
  <c r="Z351"/>
  <c r="AE351"/>
  <c r="AD347"/>
  <c r="Z347"/>
  <c r="AE347"/>
  <c r="AD343"/>
  <c r="Z343"/>
  <c r="AE343"/>
  <c r="AD339"/>
  <c r="Z339"/>
  <c r="AE339"/>
  <c r="AD335"/>
  <c r="Z335"/>
  <c r="AE335"/>
  <c r="AD331"/>
  <c r="Z331"/>
  <c r="AE331"/>
  <c r="AD327"/>
  <c r="Z327"/>
  <c r="AE327"/>
  <c r="AD323"/>
  <c r="Z323"/>
  <c r="AE323"/>
  <c r="AD319"/>
  <c r="Z319"/>
  <c r="AE319"/>
  <c r="AD315"/>
  <c r="Z315"/>
  <c r="AE315"/>
  <c r="AD311"/>
  <c r="Z311"/>
  <c r="AE311"/>
  <c r="AD307"/>
  <c r="Z307"/>
  <c r="AE307"/>
  <c r="AD303"/>
  <c r="Z303"/>
  <c r="AE303"/>
  <c r="AD299"/>
  <c r="Z299"/>
  <c r="AE299"/>
  <c r="AD295"/>
  <c r="Z295"/>
  <c r="AE295"/>
  <c r="AD291"/>
  <c r="Z291"/>
  <c r="AE291"/>
  <c r="AD287"/>
  <c r="Z287"/>
  <c r="AE287"/>
  <c r="AD283"/>
  <c r="Z283"/>
  <c r="AE283"/>
  <c r="AD279"/>
  <c r="Z279"/>
  <c r="AE279"/>
  <c r="AD275"/>
  <c r="Z275"/>
  <c r="AE275"/>
  <c r="AD271"/>
  <c r="Z271"/>
  <c r="AE271"/>
  <c r="AD267"/>
  <c r="Z267"/>
  <c r="AE267"/>
  <c r="AD263"/>
  <c r="Z263"/>
  <c r="AE263"/>
  <c r="AD259"/>
  <c r="Z259"/>
  <c r="AE259"/>
  <c r="AD255"/>
  <c r="Z255"/>
  <c r="AE255"/>
  <c r="AD251"/>
  <c r="Z251"/>
  <c r="AE251"/>
  <c r="AD247"/>
  <c r="Z247"/>
  <c r="AE247"/>
  <c r="AD243"/>
  <c r="Z243"/>
  <c r="AE243"/>
  <c r="AD239"/>
  <c r="Z239"/>
  <c r="AE239"/>
  <c r="AD235"/>
  <c r="Z235"/>
  <c r="AE235"/>
  <c r="AD231"/>
  <c r="Z231"/>
  <c r="AE231"/>
  <c r="AD227"/>
  <c r="Z227"/>
  <c r="AE227"/>
  <c r="AD223"/>
  <c r="Z223"/>
  <c r="AE223"/>
  <c r="AD219"/>
  <c r="Z219"/>
  <c r="AE219"/>
  <c r="AD215"/>
  <c r="Z215"/>
  <c r="AE215"/>
  <c r="AD211"/>
  <c r="Z211"/>
  <c r="AE211"/>
  <c r="AD207"/>
  <c r="Z207"/>
  <c r="AE207"/>
  <c r="AD203"/>
  <c r="Z203"/>
  <c r="AE203"/>
  <c r="AD199"/>
  <c r="Z199"/>
  <c r="AE199"/>
  <c r="AD195"/>
  <c r="Z195"/>
  <c r="AE195"/>
  <c r="AD191"/>
  <c r="Z191"/>
  <c r="AE191"/>
  <c r="AD187"/>
  <c r="Z187"/>
  <c r="AE187"/>
  <c r="AD183"/>
  <c r="Z183"/>
  <c r="AE183"/>
  <c r="AD179"/>
  <c r="Z179"/>
  <c r="AE179"/>
  <c r="AD175"/>
  <c r="Z175"/>
  <c r="AE175"/>
  <c r="AD171"/>
  <c r="Z171"/>
  <c r="AE171"/>
  <c r="AD167"/>
  <c r="Z167"/>
  <c r="AE167"/>
  <c r="AD163"/>
  <c r="Z163"/>
  <c r="AE163"/>
  <c r="AD159"/>
  <c r="Z159"/>
  <c r="AE159"/>
  <c r="AD155"/>
  <c r="Z155"/>
  <c r="AE155"/>
  <c r="AD151"/>
  <c r="Z151"/>
  <c r="AE151"/>
  <c r="AD147"/>
  <c r="Z147"/>
  <c r="AE147"/>
  <c r="AD143"/>
  <c r="Z143"/>
  <c r="AE143"/>
  <c r="AD139"/>
  <c r="Z139"/>
  <c r="AE139"/>
  <c r="AD135"/>
  <c r="Z135"/>
  <c r="AE135"/>
  <c r="AD131"/>
  <c r="Z131"/>
  <c r="AE131"/>
  <c r="AD127"/>
  <c r="Z127"/>
  <c r="AE127"/>
  <c r="AD123"/>
  <c r="Z123"/>
  <c r="AE123"/>
  <c r="AD119"/>
  <c r="Z119"/>
  <c r="AE119"/>
  <c r="AD115"/>
  <c r="Z115"/>
  <c r="AE115"/>
  <c r="AD111"/>
  <c r="Z111"/>
  <c r="AE111"/>
  <c r="AD107"/>
  <c r="Z107"/>
  <c r="AE107"/>
  <c r="AD103"/>
  <c r="Z103"/>
  <c r="AE103"/>
  <c r="AD99"/>
  <c r="Z99"/>
  <c r="AE99"/>
  <c r="AD95"/>
  <c r="Z95"/>
  <c r="AE95"/>
  <c r="AD91"/>
  <c r="Z91"/>
  <c r="AE91"/>
  <c r="AD87"/>
  <c r="Z87"/>
  <c r="AE87"/>
  <c r="AD83"/>
  <c r="Z83"/>
  <c r="AE83"/>
  <c r="AD79"/>
  <c r="Z79"/>
  <c r="AE79"/>
  <c r="AD75"/>
  <c r="Z75"/>
  <c r="AE75"/>
  <c r="AD71"/>
  <c r="Z71"/>
  <c r="AE71"/>
  <c r="AD67"/>
  <c r="Z67"/>
  <c r="AE67"/>
  <c r="AD63"/>
  <c r="Z63"/>
  <c r="AE63"/>
  <c r="AD59"/>
  <c r="Z59"/>
  <c r="AE59"/>
  <c r="AD55"/>
  <c r="Z55"/>
  <c r="AE55"/>
  <c r="AD51"/>
  <c r="Z51"/>
  <c r="AE51"/>
  <c r="AD47"/>
  <c r="Z47"/>
  <c r="AE47"/>
  <c r="AD43"/>
  <c r="Z43"/>
  <c r="AE43"/>
  <c r="AD39"/>
  <c r="Z39"/>
  <c r="AE39"/>
  <c r="AD35"/>
  <c r="Z35"/>
  <c r="AE35"/>
  <c r="AD31"/>
  <c r="Z31"/>
  <c r="AE31"/>
  <c r="AD27"/>
  <c r="Z27"/>
  <c r="AE27"/>
  <c r="AD23"/>
  <c r="Z23"/>
  <c r="AE23"/>
  <c r="AD19"/>
  <c r="Z19"/>
  <c r="AE19"/>
  <c r="AD15"/>
  <c r="Z15"/>
  <c r="AE15"/>
  <c r="AD11"/>
  <c r="Z11"/>
  <c r="AE11"/>
  <c r="AD7"/>
  <c r="Z7"/>
  <c r="AE7"/>
  <c r="AD3"/>
  <c r="Z3"/>
  <c r="AE3"/>
  <c r="AD2"/>
  <c r="Z2"/>
  <c r="AB15" i="1"/>
  <c r="AB19"/>
  <c r="AB23"/>
  <c r="AB27"/>
  <c r="AB31"/>
  <c r="AB35"/>
  <c r="AB39"/>
  <c r="AB43"/>
  <c r="AB47"/>
  <c r="AB51"/>
  <c r="AB55"/>
  <c r="AB59"/>
  <c r="AB63"/>
  <c r="AB67"/>
  <c r="AB71"/>
  <c r="AB75"/>
  <c r="AB79"/>
  <c r="AB83"/>
  <c r="AB5"/>
  <c r="AB9"/>
  <c r="AB2"/>
  <c r="AB14"/>
  <c r="AB18"/>
  <c r="AB22"/>
  <c r="AB26"/>
  <c r="AB30"/>
  <c r="AB34"/>
  <c r="AB38"/>
  <c r="AB42"/>
  <c r="AB46"/>
  <c r="AB50"/>
  <c r="AB54"/>
  <c r="AB58"/>
  <c r="AB62"/>
  <c r="AB66"/>
  <c r="AB70"/>
  <c r="AB74"/>
  <c r="AB78"/>
  <c r="AB82"/>
  <c r="AB4"/>
  <c r="AB8"/>
  <c r="AB3"/>
  <c r="AB13"/>
  <c r="AB17"/>
  <c r="AB21"/>
  <c r="AB25"/>
  <c r="AB29"/>
  <c r="AB33"/>
  <c r="AB37"/>
  <c r="AB41"/>
  <c r="AB45"/>
  <c r="AB49"/>
  <c r="AB53"/>
  <c r="AB57"/>
  <c r="AB61"/>
  <c r="AB65"/>
  <c r="AB69"/>
  <c r="AB73"/>
  <c r="AB77"/>
  <c r="AB81"/>
  <c r="AB85"/>
  <c r="AB7"/>
  <c r="AB11"/>
  <c r="AB12"/>
  <c r="AB16"/>
  <c r="AB20"/>
  <c r="AB24"/>
  <c r="AB28"/>
  <c r="AB32"/>
  <c r="AB36"/>
  <c r="AB40"/>
  <c r="AB44"/>
  <c r="AB48"/>
  <c r="AB52"/>
  <c r="AB56"/>
  <c r="AB60"/>
  <c r="AB64"/>
  <c r="AB68"/>
  <c r="AB72"/>
  <c r="AB76"/>
  <c r="AB80"/>
  <c r="AB84"/>
  <c r="AB6"/>
  <c r="AB10"/>
  <c r="AE2"/>
  <c r="P2" i="9"/>
  <c r="D2"/>
  <c r="E2" s="1"/>
  <c r="Q2"/>
  <c r="C7"/>
  <c r="D7" s="1"/>
  <c r="AD28" i="5"/>
  <c r="AE28"/>
  <c r="AD12"/>
  <c r="AE12"/>
  <c r="AD39"/>
  <c r="AE39"/>
  <c r="AD35"/>
  <c r="AE35"/>
  <c r="AD31"/>
  <c r="AE31"/>
  <c r="AD27"/>
  <c r="AE27"/>
  <c r="AD23"/>
  <c r="AE23"/>
  <c r="AD19"/>
  <c r="AE19"/>
  <c r="AD15"/>
  <c r="AE15"/>
  <c r="AD11"/>
  <c r="AE11"/>
  <c r="AD7"/>
  <c r="AE7"/>
  <c r="AD3"/>
  <c r="AE3"/>
  <c r="AD32"/>
  <c r="AE32"/>
  <c r="AD20"/>
  <c r="AE20"/>
  <c r="AD8"/>
  <c r="AE8"/>
  <c r="AD37"/>
  <c r="AE37"/>
  <c r="AD33"/>
  <c r="AE33"/>
  <c r="AD29"/>
  <c r="AE29"/>
  <c r="AD25"/>
  <c r="AE25"/>
  <c r="AD21"/>
  <c r="AE21"/>
  <c r="AD17"/>
  <c r="AE17"/>
  <c r="AD13"/>
  <c r="AE13"/>
  <c r="AD9"/>
  <c r="AE9"/>
  <c r="AD5"/>
  <c r="AE5"/>
  <c r="AD36"/>
  <c r="AE36"/>
  <c r="AD24"/>
  <c r="AE24"/>
  <c r="AD16"/>
  <c r="AE16"/>
  <c r="AD4"/>
  <c r="AE4"/>
  <c r="AD38"/>
  <c r="AE38"/>
  <c r="AD34"/>
  <c r="AE34"/>
  <c r="AD30"/>
  <c r="AE30"/>
  <c r="AD26"/>
  <c r="AE26"/>
  <c r="AD22"/>
  <c r="AE22"/>
  <c r="AD18"/>
  <c r="AE18"/>
  <c r="AD14"/>
  <c r="AE14"/>
  <c r="AD10"/>
  <c r="AE10"/>
  <c r="AD6"/>
  <c r="AE6"/>
  <c r="AE85" i="1"/>
  <c r="AF85"/>
  <c r="AE81"/>
  <c r="AF81"/>
  <c r="AE77"/>
  <c r="AF77"/>
  <c r="AE73"/>
  <c r="AF73"/>
  <c r="AE69"/>
  <c r="AF69"/>
  <c r="AE65"/>
  <c r="AF65"/>
  <c r="AE61"/>
  <c r="AF61"/>
  <c r="AE57"/>
  <c r="AF57"/>
  <c r="AE53"/>
  <c r="AF53"/>
  <c r="AE49"/>
  <c r="AF49"/>
  <c r="AE45"/>
  <c r="AF45"/>
  <c r="AE41"/>
  <c r="AF41"/>
  <c r="AE37"/>
  <c r="AF37"/>
  <c r="AE33"/>
  <c r="AF33"/>
  <c r="AE29"/>
  <c r="AF29"/>
  <c r="AE25"/>
  <c r="AF25"/>
  <c r="AE21"/>
  <c r="AF21"/>
  <c r="AE17"/>
  <c r="AF17"/>
  <c r="AE13"/>
  <c r="AF13"/>
  <c r="AE9"/>
  <c r="AF9"/>
  <c r="AE5"/>
  <c r="AF5"/>
  <c r="AE82"/>
  <c r="AF82"/>
  <c r="AE78"/>
  <c r="AF78"/>
  <c r="AE74"/>
  <c r="AF74"/>
  <c r="AE70"/>
  <c r="AF70"/>
  <c r="AE66"/>
  <c r="AF66"/>
  <c r="AE62"/>
  <c r="AF62"/>
  <c r="AE58"/>
  <c r="AF58"/>
  <c r="AE54"/>
  <c r="AF54"/>
  <c r="AE50"/>
  <c r="AF50"/>
  <c r="AE46"/>
  <c r="AF46"/>
  <c r="AE42"/>
  <c r="AF42"/>
  <c r="AE38"/>
  <c r="AF38"/>
  <c r="AE34"/>
  <c r="AF34"/>
  <c r="AE30"/>
  <c r="AF30"/>
  <c r="AE26"/>
  <c r="AF26"/>
  <c r="AE22"/>
  <c r="AF22"/>
  <c r="AE18"/>
  <c r="AF18"/>
  <c r="AE14"/>
  <c r="AF14"/>
  <c r="AE10"/>
  <c r="AF10"/>
  <c r="AE6"/>
  <c r="AF6"/>
  <c r="AE83"/>
  <c r="AF83"/>
  <c r="AE79"/>
  <c r="AF79"/>
  <c r="AE75"/>
  <c r="AF75"/>
  <c r="AE71"/>
  <c r="AF71"/>
  <c r="AE67"/>
  <c r="AF67"/>
  <c r="AE63"/>
  <c r="AF63"/>
  <c r="AE59"/>
  <c r="AF59"/>
  <c r="AE55"/>
  <c r="AF55"/>
  <c r="AE51"/>
  <c r="AF51"/>
  <c r="AE47"/>
  <c r="AF47"/>
  <c r="AE43"/>
  <c r="AF43"/>
  <c r="AE39"/>
  <c r="AF39"/>
  <c r="AE35"/>
  <c r="AF35"/>
  <c r="AE31"/>
  <c r="AF31"/>
  <c r="AE27"/>
  <c r="AF27"/>
  <c r="AE23"/>
  <c r="AF23"/>
  <c r="AE19"/>
  <c r="AF19"/>
  <c r="AE15"/>
  <c r="AF15"/>
  <c r="AE11"/>
  <c r="AF11"/>
  <c r="AE7"/>
  <c r="AF7"/>
  <c r="AE3"/>
  <c r="AF3"/>
  <c r="AE84"/>
  <c r="AF84"/>
  <c r="AE80"/>
  <c r="AF80"/>
  <c r="AE76"/>
  <c r="AF76"/>
  <c r="AE72"/>
  <c r="AF72"/>
  <c r="AE68"/>
  <c r="AF68"/>
  <c r="AE64"/>
  <c r="AF64"/>
  <c r="AE60"/>
  <c r="AF60"/>
  <c r="AE56"/>
  <c r="AF56"/>
  <c r="AE52"/>
  <c r="AF52"/>
  <c r="AE48"/>
  <c r="AF48"/>
  <c r="AE44"/>
  <c r="AF44"/>
  <c r="AE40"/>
  <c r="AF40"/>
  <c r="AE36"/>
  <c r="AF36"/>
  <c r="AE32"/>
  <c r="AF32"/>
  <c r="AE28"/>
  <c r="AF28"/>
  <c r="AE24"/>
  <c r="AF24"/>
  <c r="AE20"/>
  <c r="AF20"/>
  <c r="AE16"/>
  <c r="AF16"/>
  <c r="AE12"/>
  <c r="AF12"/>
  <c r="AE8"/>
  <c r="AF8"/>
  <c r="AE4"/>
  <c r="AF4"/>
  <c r="AD117" i="2"/>
  <c r="AE117"/>
  <c r="AD113"/>
  <c r="AE113"/>
  <c r="AD109"/>
  <c r="AE109"/>
  <c r="AD105"/>
  <c r="AE105"/>
  <c r="AD101"/>
  <c r="AE101"/>
  <c r="AD97"/>
  <c r="AE97"/>
  <c r="AD93"/>
  <c r="AE93"/>
  <c r="AD89"/>
  <c r="AE89"/>
  <c r="AD85"/>
  <c r="AE85"/>
  <c r="AD81"/>
  <c r="AE81"/>
  <c r="AD77"/>
  <c r="AE77"/>
  <c r="AD73"/>
  <c r="AE73"/>
  <c r="AD69"/>
  <c r="AE69"/>
  <c r="AD65"/>
  <c r="AE65"/>
  <c r="AD61"/>
  <c r="AE61"/>
  <c r="AD57"/>
  <c r="AE57"/>
  <c r="AD53"/>
  <c r="AE53"/>
  <c r="AD49"/>
  <c r="AE49"/>
  <c r="AD45"/>
  <c r="AE45"/>
  <c r="AD41"/>
  <c r="AE41"/>
  <c r="AD37"/>
  <c r="AE37"/>
  <c r="AD33"/>
  <c r="AE33"/>
  <c r="AD29"/>
  <c r="AE29"/>
  <c r="AD25"/>
  <c r="AE25"/>
  <c r="AD21"/>
  <c r="AE21"/>
  <c r="AD17"/>
  <c r="AE17"/>
  <c r="AD13"/>
  <c r="AE13"/>
  <c r="AD9"/>
  <c r="AE9"/>
  <c r="AD5"/>
  <c r="AE5"/>
  <c r="AD118"/>
  <c r="AE118"/>
  <c r="AD114"/>
  <c r="AE114"/>
  <c r="AD110"/>
  <c r="AE110"/>
  <c r="AD106"/>
  <c r="AE106"/>
  <c r="AD102"/>
  <c r="AE102"/>
  <c r="AD98"/>
  <c r="AE98"/>
  <c r="AD94"/>
  <c r="AE94"/>
  <c r="AD90"/>
  <c r="AE90"/>
  <c r="AD86"/>
  <c r="AE86"/>
  <c r="AD82"/>
  <c r="AE82"/>
  <c r="AD78"/>
  <c r="AE78"/>
  <c r="AD74"/>
  <c r="AE74"/>
  <c r="AD70"/>
  <c r="AE70"/>
  <c r="AD66"/>
  <c r="AE66"/>
  <c r="AD62"/>
  <c r="AE62"/>
  <c r="AD58"/>
  <c r="AE58"/>
  <c r="AD54"/>
  <c r="AE54"/>
  <c r="AD50"/>
  <c r="AE50"/>
  <c r="AD46"/>
  <c r="AE46"/>
  <c r="AD42"/>
  <c r="AE42"/>
  <c r="AD38"/>
  <c r="AE38"/>
  <c r="AD34"/>
  <c r="AE34"/>
  <c r="AD30"/>
  <c r="AE30"/>
  <c r="AD26"/>
  <c r="AE26"/>
  <c r="AD22"/>
  <c r="AE22"/>
  <c r="AD18"/>
  <c r="AE18"/>
  <c r="AD14"/>
  <c r="AE14"/>
  <c r="AD10"/>
  <c r="AE10"/>
  <c r="AD6"/>
  <c r="AE6"/>
  <c r="AD115"/>
  <c r="AE115"/>
  <c r="AD111"/>
  <c r="AE111"/>
  <c r="AD107"/>
  <c r="AE107"/>
  <c r="AD103"/>
  <c r="AE103"/>
  <c r="AD99"/>
  <c r="AE99"/>
  <c r="AD95"/>
  <c r="AE95"/>
  <c r="AD91"/>
  <c r="AE91"/>
  <c r="AD87"/>
  <c r="AE87"/>
  <c r="AD83"/>
  <c r="AE83"/>
  <c r="AD79"/>
  <c r="AE79"/>
  <c r="AD75"/>
  <c r="AE75"/>
  <c r="AD71"/>
  <c r="AE71"/>
  <c r="AD67"/>
  <c r="AE67"/>
  <c r="AD63"/>
  <c r="AE63"/>
  <c r="AD59"/>
  <c r="AE59"/>
  <c r="AD55"/>
  <c r="AE55"/>
  <c r="AD51"/>
  <c r="AE51"/>
  <c r="AD47"/>
  <c r="AE47"/>
  <c r="AD43"/>
  <c r="AE43"/>
  <c r="AD39"/>
  <c r="AE39"/>
  <c r="AD35"/>
  <c r="AE35"/>
  <c r="AD31"/>
  <c r="AE31"/>
  <c r="AD27"/>
  <c r="AE27"/>
  <c r="AD23"/>
  <c r="AE23"/>
  <c r="AD19"/>
  <c r="AE19"/>
  <c r="AD15"/>
  <c r="AE15"/>
  <c r="AD11"/>
  <c r="AE11"/>
  <c r="AD7"/>
  <c r="AE7"/>
  <c r="AD3"/>
  <c r="AE3"/>
  <c r="AD116"/>
  <c r="AE116"/>
  <c r="AD112"/>
  <c r="AE112"/>
  <c r="AD108"/>
  <c r="AE108"/>
  <c r="AD104"/>
  <c r="AE104"/>
  <c r="AD100"/>
  <c r="AE100"/>
  <c r="AD96"/>
  <c r="AE96"/>
  <c r="AD92"/>
  <c r="AE92"/>
  <c r="AD88"/>
  <c r="AE88"/>
  <c r="AD84"/>
  <c r="AE84"/>
  <c r="AD80"/>
  <c r="AE80"/>
  <c r="AD76"/>
  <c r="AE76"/>
  <c r="AD72"/>
  <c r="AE72"/>
  <c r="AD68"/>
  <c r="AE68"/>
  <c r="AD64"/>
  <c r="AE64"/>
  <c r="AD60"/>
  <c r="AE60"/>
  <c r="AD56"/>
  <c r="AE56"/>
  <c r="AD52"/>
  <c r="AE52"/>
  <c r="AD48"/>
  <c r="AE48"/>
  <c r="AD44"/>
  <c r="AE44"/>
  <c r="AD40"/>
  <c r="AE40"/>
  <c r="AD36"/>
  <c r="AE36"/>
  <c r="AD32"/>
  <c r="AE32"/>
  <c r="AD28"/>
  <c r="AE28"/>
  <c r="AD24"/>
  <c r="AE24"/>
  <c r="AD20"/>
  <c r="AE20"/>
  <c r="AD16"/>
  <c r="AE16"/>
  <c r="AD12"/>
  <c r="AE12"/>
  <c r="AD8"/>
  <c r="AE8"/>
  <c r="AD4"/>
  <c r="AE4"/>
  <c r="AV3" i="3"/>
  <c r="AV4" s="1"/>
  <c r="AV5" s="1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V49" s="1"/>
  <c r="AV50" s="1"/>
  <c r="AV51" s="1"/>
  <c r="AV52" s="1"/>
  <c r="AV53" s="1"/>
  <c r="AV54" s="1"/>
  <c r="AV55" s="1"/>
  <c r="AV56" s="1"/>
  <c r="AV57" s="1"/>
  <c r="AV58" s="1"/>
  <c r="AV59" s="1"/>
  <c r="AV60" s="1"/>
  <c r="AV61" s="1"/>
  <c r="AV62" s="1"/>
  <c r="AV63" s="1"/>
  <c r="AV64" s="1"/>
  <c r="AV65" s="1"/>
  <c r="AV66" s="1"/>
  <c r="AV67" s="1"/>
  <c r="AV68" s="1"/>
  <c r="AV69" s="1"/>
  <c r="AV70" s="1"/>
  <c r="AV71" s="1"/>
  <c r="AV72" s="1"/>
  <c r="AV73" s="1"/>
  <c r="AV74" s="1"/>
  <c r="AV75" s="1"/>
  <c r="AV76" s="1"/>
  <c r="AV77" s="1"/>
  <c r="AV78" s="1"/>
  <c r="AV79" s="1"/>
  <c r="AV80" s="1"/>
  <c r="AV81" s="1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AV119" s="1"/>
  <c r="AV120" s="1"/>
  <c r="AV121" s="1"/>
  <c r="AV122" s="1"/>
  <c r="AV123" s="1"/>
  <c r="AV124" s="1"/>
  <c r="AV125" s="1"/>
  <c r="AV126" s="1"/>
  <c r="AV127" s="1"/>
  <c r="AV128" s="1"/>
  <c r="AV129" s="1"/>
  <c r="AV130" s="1"/>
  <c r="AV131" s="1"/>
  <c r="AV132" s="1"/>
  <c r="AV133" s="1"/>
  <c r="AV134" s="1"/>
  <c r="AV135" s="1"/>
  <c r="AV136" s="1"/>
  <c r="AV137" s="1"/>
  <c r="AV138" s="1"/>
  <c r="AV139" s="1"/>
  <c r="AV140" s="1"/>
  <c r="AV141" s="1"/>
  <c r="AV142" s="1"/>
  <c r="AV143" s="1"/>
  <c r="AV144" s="1"/>
  <c r="AV145" s="1"/>
  <c r="AV146" s="1"/>
  <c r="AV147" s="1"/>
  <c r="AV148" s="1"/>
  <c r="AV149" s="1"/>
  <c r="AV150" s="1"/>
  <c r="AV151" s="1"/>
  <c r="AV152" s="1"/>
  <c r="AV153" s="1"/>
  <c r="AV154" s="1"/>
  <c r="AV155" s="1"/>
  <c r="AV156" s="1"/>
  <c r="AV157" s="1"/>
  <c r="AV158" s="1"/>
  <c r="AV159" s="1"/>
  <c r="AV160" s="1"/>
  <c r="AV161" s="1"/>
  <c r="AV162" s="1"/>
  <c r="AV163" s="1"/>
  <c r="AV164" s="1"/>
  <c r="AV165" s="1"/>
  <c r="AJ3"/>
  <c r="AJ4" s="1"/>
  <c r="AJ5" s="1"/>
  <c r="AJ6" s="1"/>
  <c r="AJ7" s="1"/>
  <c r="AJ8" s="1"/>
  <c r="AJ9" s="1"/>
  <c r="AJ10" s="1"/>
  <c r="AJ11" s="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J47" s="1"/>
  <c r="AJ48" s="1"/>
  <c r="AJ49" s="1"/>
  <c r="AJ50" s="1"/>
  <c r="AJ51" s="1"/>
  <c r="AJ52" s="1"/>
  <c r="AJ53" s="1"/>
  <c r="AJ54" s="1"/>
  <c r="AJ55" s="1"/>
  <c r="AJ56" s="1"/>
  <c r="AJ57" s="1"/>
  <c r="AJ58" s="1"/>
  <c r="AJ59" s="1"/>
  <c r="AJ60" s="1"/>
  <c r="AJ61" s="1"/>
  <c r="AJ62" s="1"/>
  <c r="AJ63" s="1"/>
  <c r="AJ64" s="1"/>
  <c r="AJ65" s="1"/>
  <c r="AJ66" s="1"/>
  <c r="AJ67" s="1"/>
  <c r="AJ68" s="1"/>
  <c r="AJ69" s="1"/>
  <c r="AJ70" s="1"/>
  <c r="AJ71" s="1"/>
  <c r="AJ72" s="1"/>
  <c r="AJ73" s="1"/>
  <c r="AJ74" s="1"/>
  <c r="AJ75" s="1"/>
  <c r="AJ76" s="1"/>
  <c r="AJ77" s="1"/>
  <c r="AJ78" s="1"/>
  <c r="AJ79" s="1"/>
  <c r="AJ80" s="1"/>
  <c r="AJ81" s="1"/>
  <c r="AJ82" s="1"/>
  <c r="AJ83" s="1"/>
  <c r="AJ84" s="1"/>
  <c r="AJ85" s="1"/>
  <c r="AJ86" s="1"/>
  <c r="AJ87" s="1"/>
  <c r="AJ88" s="1"/>
  <c r="AJ89" s="1"/>
  <c r="AJ90" s="1"/>
  <c r="AJ91" s="1"/>
  <c r="AJ92" s="1"/>
  <c r="AJ93" s="1"/>
  <c r="AJ94" s="1"/>
  <c r="AJ95" s="1"/>
  <c r="AJ96" s="1"/>
  <c r="AJ97" s="1"/>
  <c r="AJ98" s="1"/>
  <c r="AJ99" s="1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J117" s="1"/>
  <c r="AJ118" s="1"/>
  <c r="AJ119" s="1"/>
  <c r="AJ120" s="1"/>
  <c r="AJ121" s="1"/>
  <c r="AJ122" s="1"/>
  <c r="AJ123" s="1"/>
  <c r="AJ124" s="1"/>
  <c r="AJ125" s="1"/>
  <c r="AJ126" s="1"/>
  <c r="AJ127" s="1"/>
  <c r="AJ128" s="1"/>
  <c r="AJ129" s="1"/>
  <c r="AJ130" s="1"/>
  <c r="AJ131" s="1"/>
  <c r="AJ132" s="1"/>
  <c r="AJ133" s="1"/>
  <c r="AJ134" s="1"/>
  <c r="AJ135" s="1"/>
  <c r="AJ136" s="1"/>
  <c r="AJ137" s="1"/>
  <c r="AJ138" s="1"/>
  <c r="AJ139" s="1"/>
  <c r="AJ140" s="1"/>
  <c r="AJ141" s="1"/>
  <c r="AJ142" s="1"/>
  <c r="AJ143" s="1"/>
  <c r="AJ144" s="1"/>
  <c r="AJ145" s="1"/>
  <c r="AJ146" s="1"/>
  <c r="AJ147" s="1"/>
  <c r="AJ148" s="1"/>
  <c r="AJ149" s="1"/>
  <c r="AJ150" s="1"/>
  <c r="AJ151" s="1"/>
  <c r="AJ152" s="1"/>
  <c r="AJ153" s="1"/>
  <c r="AJ154" s="1"/>
  <c r="AJ155" s="1"/>
  <c r="AJ156" s="1"/>
  <c r="AJ157" s="1"/>
  <c r="AJ158" s="1"/>
  <c r="AJ159" s="1"/>
  <c r="AJ160" s="1"/>
  <c r="AJ161" s="1"/>
  <c r="AJ162" s="1"/>
  <c r="AJ163" s="1"/>
  <c r="AJ164" s="1"/>
  <c r="AJ165" s="1"/>
  <c r="AN3"/>
  <c r="AN4" s="1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N119" s="1"/>
  <c r="AN120" s="1"/>
  <c r="AN121" s="1"/>
  <c r="AN122" s="1"/>
  <c r="AN123" s="1"/>
  <c r="AN124" s="1"/>
  <c r="AN125" s="1"/>
  <c r="AN126" s="1"/>
  <c r="AN127" s="1"/>
  <c r="AN128" s="1"/>
  <c r="AN129" s="1"/>
  <c r="AN130" s="1"/>
  <c r="AN131" s="1"/>
  <c r="AN132" s="1"/>
  <c r="AN133" s="1"/>
  <c r="AN134" s="1"/>
  <c r="AN135" s="1"/>
  <c r="AN136" s="1"/>
  <c r="AN137" s="1"/>
  <c r="AN138" s="1"/>
  <c r="AN139" s="1"/>
  <c r="AN140" s="1"/>
  <c r="AN141" s="1"/>
  <c r="AN142" s="1"/>
  <c r="AN143" s="1"/>
  <c r="AN144" s="1"/>
  <c r="AN145" s="1"/>
  <c r="AN146" s="1"/>
  <c r="AN147" s="1"/>
  <c r="AN148" s="1"/>
  <c r="AN149" s="1"/>
  <c r="AN150" s="1"/>
  <c r="AN151" s="1"/>
  <c r="AN152" s="1"/>
  <c r="AN153" s="1"/>
  <c r="AN154" s="1"/>
  <c r="AN155" s="1"/>
  <c r="AN156" s="1"/>
  <c r="AN157" s="1"/>
  <c r="AN158" s="1"/>
  <c r="AN159" s="1"/>
  <c r="AN160" s="1"/>
  <c r="AN161" s="1"/>
  <c r="AN162" s="1"/>
  <c r="AN163" s="1"/>
  <c r="AN164" s="1"/>
  <c r="AN165" s="1"/>
  <c r="P8" i="9"/>
  <c r="D8"/>
  <c r="AD164" i="3"/>
  <c r="AD160"/>
  <c r="AD156"/>
  <c r="AD152"/>
  <c r="AD148"/>
  <c r="AD144"/>
  <c r="AD140"/>
  <c r="AD136"/>
  <c r="AD132"/>
  <c r="AD128"/>
  <c r="AD124"/>
  <c r="AD120"/>
  <c r="AD116"/>
  <c r="AD112"/>
  <c r="AD108"/>
  <c r="AD104"/>
  <c r="AD100"/>
  <c r="AD96"/>
  <c r="AD92"/>
  <c r="AD88"/>
  <c r="AD84"/>
  <c r="AD80"/>
  <c r="AD76"/>
  <c r="AD72"/>
  <c r="AD68"/>
  <c r="AD64"/>
  <c r="AD60"/>
  <c r="AD56"/>
  <c r="AD52"/>
  <c r="AD48"/>
  <c r="AD44"/>
  <c r="AD40"/>
  <c r="AD36"/>
  <c r="AD32"/>
  <c r="AD28"/>
  <c r="AD24"/>
  <c r="AD20"/>
  <c r="AD16"/>
  <c r="AD12"/>
  <c r="AD8"/>
  <c r="AD4"/>
  <c r="AD165"/>
  <c r="AD161"/>
  <c r="AD157"/>
  <c r="AD153"/>
  <c r="AD149"/>
  <c r="AD145"/>
  <c r="AD141"/>
  <c r="AD137"/>
  <c r="AD133"/>
  <c r="AD129"/>
  <c r="AD125"/>
  <c r="AD121"/>
  <c r="AD117"/>
  <c r="AD113"/>
  <c r="AD109"/>
  <c r="AD105"/>
  <c r="AD101"/>
  <c r="AD97"/>
  <c r="AD93"/>
  <c r="AD89"/>
  <c r="AD85"/>
  <c r="AD81"/>
  <c r="AD77"/>
  <c r="AD73"/>
  <c r="AD69"/>
  <c r="AD65"/>
  <c r="AD61"/>
  <c r="AD57"/>
  <c r="AD53"/>
  <c r="AD49"/>
  <c r="AD45"/>
  <c r="AD41"/>
  <c r="AD37"/>
  <c r="AD33"/>
  <c r="AD29"/>
  <c r="AD25"/>
  <c r="AD21"/>
  <c r="AD17"/>
  <c r="AD13"/>
  <c r="AD9"/>
  <c r="AD5"/>
  <c r="AD162"/>
  <c r="AD158"/>
  <c r="AD154"/>
  <c r="AD150"/>
  <c r="AD146"/>
  <c r="AD142"/>
  <c r="AD138"/>
  <c r="AD134"/>
  <c r="AD130"/>
  <c r="AD126"/>
  <c r="AD122"/>
  <c r="AD118"/>
  <c r="AD114"/>
  <c r="AD110"/>
  <c r="AD106"/>
  <c r="AD102"/>
  <c r="AD98"/>
  <c r="AD94"/>
  <c r="AD90"/>
  <c r="AD86"/>
  <c r="AD82"/>
  <c r="AD78"/>
  <c r="AD74"/>
  <c r="AD70"/>
  <c r="AD66"/>
  <c r="AD62"/>
  <c r="AD58"/>
  <c r="AD54"/>
  <c r="AD50"/>
  <c r="AD46"/>
  <c r="AD42"/>
  <c r="AD38"/>
  <c r="AD34"/>
  <c r="AD30"/>
  <c r="AD26"/>
  <c r="AD22"/>
  <c r="AD18"/>
  <c r="AD14"/>
  <c r="AD10"/>
  <c r="AD6"/>
  <c r="AD163"/>
  <c r="AD159"/>
  <c r="AD155"/>
  <c r="AD151"/>
  <c r="AD147"/>
  <c r="AD143"/>
  <c r="AD139"/>
  <c r="AD135"/>
  <c r="AD131"/>
  <c r="AD127"/>
  <c r="AD123"/>
  <c r="AD119"/>
  <c r="AD115"/>
  <c r="AD111"/>
  <c r="AD107"/>
  <c r="AD103"/>
  <c r="AD99"/>
  <c r="AD95"/>
  <c r="AD91"/>
  <c r="AD87"/>
  <c r="AD83"/>
  <c r="AD79"/>
  <c r="AD75"/>
  <c r="AD71"/>
  <c r="AD67"/>
  <c r="AD63"/>
  <c r="AD59"/>
  <c r="AD55"/>
  <c r="AD51"/>
  <c r="AD47"/>
  <c r="AD43"/>
  <c r="AD39"/>
  <c r="AD35"/>
  <c r="AD31"/>
  <c r="AD27"/>
  <c r="AD23"/>
  <c r="AD19"/>
  <c r="AD15"/>
  <c r="AD11"/>
  <c r="AD7"/>
  <c r="AD3"/>
  <c r="C9" i="9"/>
  <c r="C5"/>
  <c r="C4"/>
  <c r="P4" s="1"/>
  <c r="C6"/>
  <c r="P6" s="1"/>
  <c r="D3" l="1"/>
  <c r="E3" s="1"/>
  <c r="F3" s="1"/>
  <c r="G3" s="1"/>
  <c r="AN3" i="4"/>
  <c r="AN4" s="1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N119" s="1"/>
  <c r="AN120" s="1"/>
  <c r="AN121" s="1"/>
  <c r="AN122" s="1"/>
  <c r="AN123" s="1"/>
  <c r="AN124" s="1"/>
  <c r="AN125" s="1"/>
  <c r="AN126" s="1"/>
  <c r="AN127" s="1"/>
  <c r="AN128" s="1"/>
  <c r="AN129" s="1"/>
  <c r="AN130" s="1"/>
  <c r="AN131" s="1"/>
  <c r="AN132" s="1"/>
  <c r="AN133" s="1"/>
  <c r="AN134" s="1"/>
  <c r="AV3"/>
  <c r="AV4" s="1"/>
  <c r="AV5" s="1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V49" s="1"/>
  <c r="AV50" s="1"/>
  <c r="AV51" s="1"/>
  <c r="AV52" s="1"/>
  <c r="AV53" s="1"/>
  <c r="AV54" s="1"/>
  <c r="AV55" s="1"/>
  <c r="AV56" s="1"/>
  <c r="AV57" s="1"/>
  <c r="AV58" s="1"/>
  <c r="AV59" s="1"/>
  <c r="AV60" s="1"/>
  <c r="AV61" s="1"/>
  <c r="AV62" s="1"/>
  <c r="AV63" s="1"/>
  <c r="AV64" s="1"/>
  <c r="AV65" s="1"/>
  <c r="AV66" s="1"/>
  <c r="AV67" s="1"/>
  <c r="AV68" s="1"/>
  <c r="AV69" s="1"/>
  <c r="AV70" s="1"/>
  <c r="AV71" s="1"/>
  <c r="AV72" s="1"/>
  <c r="AV73" s="1"/>
  <c r="AV74" s="1"/>
  <c r="AV75" s="1"/>
  <c r="AV76" s="1"/>
  <c r="AV77" s="1"/>
  <c r="AV78" s="1"/>
  <c r="AV79" s="1"/>
  <c r="AV80" s="1"/>
  <c r="AV81" s="1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AV119" s="1"/>
  <c r="AV120" s="1"/>
  <c r="AV121" s="1"/>
  <c r="AV122" s="1"/>
  <c r="AV123" s="1"/>
  <c r="AV124" s="1"/>
  <c r="AV125" s="1"/>
  <c r="AV126" s="1"/>
  <c r="AV127" s="1"/>
  <c r="AV128" s="1"/>
  <c r="AV129" s="1"/>
  <c r="AV130" s="1"/>
  <c r="AV131" s="1"/>
  <c r="AV132" s="1"/>
  <c r="AV133" s="1"/>
  <c r="AV134" s="1"/>
  <c r="AJ3"/>
  <c r="AJ4" s="1"/>
  <c r="AJ5" s="1"/>
  <c r="AJ6" s="1"/>
  <c r="AJ7" s="1"/>
  <c r="AJ8" s="1"/>
  <c r="AJ9" s="1"/>
  <c r="AJ10" s="1"/>
  <c r="AJ11" s="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J47" s="1"/>
  <c r="AJ48" s="1"/>
  <c r="AJ49" s="1"/>
  <c r="AJ50" s="1"/>
  <c r="AJ51" s="1"/>
  <c r="AJ52" s="1"/>
  <c r="AJ53" s="1"/>
  <c r="AJ54" s="1"/>
  <c r="AJ55" s="1"/>
  <c r="AJ56" s="1"/>
  <c r="AJ57" s="1"/>
  <c r="AJ58" s="1"/>
  <c r="AJ59" s="1"/>
  <c r="AJ60" s="1"/>
  <c r="AJ61" s="1"/>
  <c r="AJ62" s="1"/>
  <c r="AJ63" s="1"/>
  <c r="AJ64" s="1"/>
  <c r="AJ65" s="1"/>
  <c r="AJ66" s="1"/>
  <c r="AJ67" s="1"/>
  <c r="AJ68" s="1"/>
  <c r="AJ69" s="1"/>
  <c r="AJ70" s="1"/>
  <c r="AJ71" s="1"/>
  <c r="AJ72" s="1"/>
  <c r="AJ73" s="1"/>
  <c r="AJ74" s="1"/>
  <c r="AJ75" s="1"/>
  <c r="AJ76" s="1"/>
  <c r="AJ77" s="1"/>
  <c r="AJ78" s="1"/>
  <c r="AJ79" s="1"/>
  <c r="AJ80" s="1"/>
  <c r="AJ81" s="1"/>
  <c r="AJ82" s="1"/>
  <c r="AJ83" s="1"/>
  <c r="AJ84" s="1"/>
  <c r="AJ85" s="1"/>
  <c r="AJ86" s="1"/>
  <c r="AJ87" s="1"/>
  <c r="AJ88" s="1"/>
  <c r="AJ89" s="1"/>
  <c r="AJ90" s="1"/>
  <c r="AJ91" s="1"/>
  <c r="AJ92" s="1"/>
  <c r="AJ93" s="1"/>
  <c r="AJ94" s="1"/>
  <c r="AJ95" s="1"/>
  <c r="AJ96" s="1"/>
  <c r="AJ97" s="1"/>
  <c r="AJ98" s="1"/>
  <c r="AJ99" s="1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J117" s="1"/>
  <c r="AJ118" s="1"/>
  <c r="AJ119" s="1"/>
  <c r="AJ120" s="1"/>
  <c r="AJ121" s="1"/>
  <c r="AJ122" s="1"/>
  <c r="AJ123" s="1"/>
  <c r="AJ124" s="1"/>
  <c r="AJ125" s="1"/>
  <c r="AJ126" s="1"/>
  <c r="AJ127" s="1"/>
  <c r="AJ128" s="1"/>
  <c r="AJ129" s="1"/>
  <c r="AJ130" s="1"/>
  <c r="AJ131" s="1"/>
  <c r="AJ132" s="1"/>
  <c r="AJ133" s="1"/>
  <c r="AJ134" s="1"/>
  <c r="AJ3" i="6"/>
  <c r="AJ4" s="1"/>
  <c r="AJ5" s="1"/>
  <c r="AJ6" s="1"/>
  <c r="AJ7" s="1"/>
  <c r="AJ8" s="1"/>
  <c r="AJ9" s="1"/>
  <c r="AJ10" s="1"/>
  <c r="AJ11" s="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J47" s="1"/>
  <c r="AJ48" s="1"/>
  <c r="AJ49" s="1"/>
  <c r="AJ50" s="1"/>
  <c r="AJ51" s="1"/>
  <c r="AJ52" s="1"/>
  <c r="AJ53" s="1"/>
  <c r="AJ54" s="1"/>
  <c r="AJ55" s="1"/>
  <c r="AJ56" s="1"/>
  <c r="AJ57" s="1"/>
  <c r="AJ58" s="1"/>
  <c r="AJ59" s="1"/>
  <c r="AJ60" s="1"/>
  <c r="AJ61" s="1"/>
  <c r="AJ62" s="1"/>
  <c r="AJ63" s="1"/>
  <c r="AJ64" s="1"/>
  <c r="AJ65" s="1"/>
  <c r="AJ66" s="1"/>
  <c r="AJ67" s="1"/>
  <c r="AJ68" s="1"/>
  <c r="AJ69" s="1"/>
  <c r="AJ70" s="1"/>
  <c r="AJ71" s="1"/>
  <c r="AJ72" s="1"/>
  <c r="AJ73" s="1"/>
  <c r="AJ74" s="1"/>
  <c r="AJ75" s="1"/>
  <c r="AJ76" s="1"/>
  <c r="AJ77" s="1"/>
  <c r="AJ78" s="1"/>
  <c r="AJ79" s="1"/>
  <c r="AJ80" s="1"/>
  <c r="AJ81" s="1"/>
  <c r="AJ82" s="1"/>
  <c r="AJ83" s="1"/>
  <c r="AJ84" s="1"/>
  <c r="AJ85" s="1"/>
  <c r="AJ86" s="1"/>
  <c r="AJ87" s="1"/>
  <c r="AJ88" s="1"/>
  <c r="AJ89" s="1"/>
  <c r="AJ90" s="1"/>
  <c r="AJ91" s="1"/>
  <c r="AJ92" s="1"/>
  <c r="AJ93" s="1"/>
  <c r="AJ94" s="1"/>
  <c r="AJ95" s="1"/>
  <c r="AJ96" s="1"/>
  <c r="AJ97" s="1"/>
  <c r="AJ98" s="1"/>
  <c r="AJ99" s="1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J117" s="1"/>
  <c r="AJ118" s="1"/>
  <c r="AJ119" s="1"/>
  <c r="AJ120" s="1"/>
  <c r="AJ121" s="1"/>
  <c r="AJ122" s="1"/>
  <c r="AJ123" s="1"/>
  <c r="AJ124" s="1"/>
  <c r="AJ125" s="1"/>
  <c r="AJ126" s="1"/>
  <c r="AJ127" s="1"/>
  <c r="AJ128" s="1"/>
  <c r="AJ129" s="1"/>
  <c r="AJ130" s="1"/>
  <c r="AJ131" s="1"/>
  <c r="AJ132" s="1"/>
  <c r="AJ133" s="1"/>
  <c r="AJ134" s="1"/>
  <c r="AJ135" s="1"/>
  <c r="AJ136" s="1"/>
  <c r="AJ137" s="1"/>
  <c r="AJ138" s="1"/>
  <c r="AJ139" s="1"/>
  <c r="AJ140" s="1"/>
  <c r="AJ141" s="1"/>
  <c r="AJ142" s="1"/>
  <c r="AJ143" s="1"/>
  <c r="AJ144" s="1"/>
  <c r="AJ145" s="1"/>
  <c r="AJ146" s="1"/>
  <c r="AJ147" s="1"/>
  <c r="AJ148" s="1"/>
  <c r="AJ149" s="1"/>
  <c r="AJ150" s="1"/>
  <c r="AJ151" s="1"/>
  <c r="AJ152" s="1"/>
  <c r="AJ153" s="1"/>
  <c r="AJ154" s="1"/>
  <c r="AJ155" s="1"/>
  <c r="AJ156" s="1"/>
  <c r="AJ157" s="1"/>
  <c r="AJ158" s="1"/>
  <c r="AJ159" s="1"/>
  <c r="AJ160" s="1"/>
  <c r="AJ161" s="1"/>
  <c r="AJ162" s="1"/>
  <c r="AJ163" s="1"/>
  <c r="AJ164" s="1"/>
  <c r="AJ165" s="1"/>
  <c r="AJ166" s="1"/>
  <c r="AJ167" s="1"/>
  <c r="AJ168" s="1"/>
  <c r="AJ169" s="1"/>
  <c r="AJ170" s="1"/>
  <c r="AJ171" s="1"/>
  <c r="AJ172" s="1"/>
  <c r="AJ173" s="1"/>
  <c r="AJ174" s="1"/>
  <c r="AJ175" s="1"/>
  <c r="AJ176" s="1"/>
  <c r="AJ177" s="1"/>
  <c r="AJ178" s="1"/>
  <c r="AJ179" s="1"/>
  <c r="AJ180" s="1"/>
  <c r="AJ181" s="1"/>
  <c r="AJ182" s="1"/>
  <c r="AJ183" s="1"/>
  <c r="AJ184" s="1"/>
  <c r="AJ185" s="1"/>
  <c r="AJ186" s="1"/>
  <c r="AJ187" s="1"/>
  <c r="AJ188" s="1"/>
  <c r="AJ189" s="1"/>
  <c r="AJ190" s="1"/>
  <c r="AJ191" s="1"/>
  <c r="AJ192" s="1"/>
  <c r="AJ193" s="1"/>
  <c r="AJ194" s="1"/>
  <c r="AJ195" s="1"/>
  <c r="AJ196" s="1"/>
  <c r="AJ197" s="1"/>
  <c r="AJ198" s="1"/>
  <c r="AJ199" s="1"/>
  <c r="AJ200" s="1"/>
  <c r="AJ201" s="1"/>
  <c r="AJ202" s="1"/>
  <c r="AJ203" s="1"/>
  <c r="AJ204" s="1"/>
  <c r="AJ205" s="1"/>
  <c r="AJ206" s="1"/>
  <c r="AJ207" s="1"/>
  <c r="AJ208" s="1"/>
  <c r="AJ209" s="1"/>
  <c r="AJ210" s="1"/>
  <c r="AJ211" s="1"/>
  <c r="AJ212" s="1"/>
  <c r="AJ213" s="1"/>
  <c r="AJ214" s="1"/>
  <c r="AJ215" s="1"/>
  <c r="AJ216" s="1"/>
  <c r="AJ217" s="1"/>
  <c r="AJ218" s="1"/>
  <c r="AJ219" s="1"/>
  <c r="AJ220" s="1"/>
  <c r="AJ221" s="1"/>
  <c r="AJ222" s="1"/>
  <c r="AJ223" s="1"/>
  <c r="AJ224" s="1"/>
  <c r="AJ225" s="1"/>
  <c r="AJ226" s="1"/>
  <c r="AJ227" s="1"/>
  <c r="AJ228" s="1"/>
  <c r="AJ229" s="1"/>
  <c r="AJ230" s="1"/>
  <c r="AJ231" s="1"/>
  <c r="AJ232" s="1"/>
  <c r="AJ233" s="1"/>
  <c r="AJ234" s="1"/>
  <c r="AJ235" s="1"/>
  <c r="AJ236" s="1"/>
  <c r="AJ237" s="1"/>
  <c r="AJ238" s="1"/>
  <c r="AJ239" s="1"/>
  <c r="AJ240" s="1"/>
  <c r="AJ241" s="1"/>
  <c r="AJ242" s="1"/>
  <c r="AJ243" s="1"/>
  <c r="AJ244" s="1"/>
  <c r="AJ245" s="1"/>
  <c r="AJ246" s="1"/>
  <c r="AJ247" s="1"/>
  <c r="AJ248" s="1"/>
  <c r="AJ249" s="1"/>
  <c r="AJ250" s="1"/>
  <c r="AJ251" s="1"/>
  <c r="AJ252" s="1"/>
  <c r="AJ253" s="1"/>
  <c r="AJ254" s="1"/>
  <c r="AJ255" s="1"/>
  <c r="AJ256" s="1"/>
  <c r="AJ257" s="1"/>
  <c r="AJ258" s="1"/>
  <c r="AJ259" s="1"/>
  <c r="AJ260" s="1"/>
  <c r="AJ261" s="1"/>
  <c r="AJ262" s="1"/>
  <c r="AJ263" s="1"/>
  <c r="AJ264" s="1"/>
  <c r="AJ265" s="1"/>
  <c r="AJ266" s="1"/>
  <c r="AJ267" s="1"/>
  <c r="AJ268" s="1"/>
  <c r="AJ269" s="1"/>
  <c r="AJ270" s="1"/>
  <c r="AJ271" s="1"/>
  <c r="AJ272" s="1"/>
  <c r="AJ273" s="1"/>
  <c r="AJ274" s="1"/>
  <c r="AJ275" s="1"/>
  <c r="AJ276" s="1"/>
  <c r="AJ277" s="1"/>
  <c r="AJ278" s="1"/>
  <c r="AJ279" s="1"/>
  <c r="AJ280" s="1"/>
  <c r="AJ281" s="1"/>
  <c r="AJ282" s="1"/>
  <c r="AJ283" s="1"/>
  <c r="AJ284" s="1"/>
  <c r="AJ285" s="1"/>
  <c r="AJ286" s="1"/>
  <c r="AJ287" s="1"/>
  <c r="AJ288" s="1"/>
  <c r="AJ289" s="1"/>
  <c r="AJ290" s="1"/>
  <c r="AJ291" s="1"/>
  <c r="AJ292" s="1"/>
  <c r="AJ293" s="1"/>
  <c r="AJ294" s="1"/>
  <c r="AJ295" s="1"/>
  <c r="AJ296" s="1"/>
  <c r="AJ297" s="1"/>
  <c r="AJ298" s="1"/>
  <c r="AJ299" s="1"/>
  <c r="AJ300" s="1"/>
  <c r="AJ301" s="1"/>
  <c r="AJ302" s="1"/>
  <c r="AJ303" s="1"/>
  <c r="AJ304" s="1"/>
  <c r="AJ305" s="1"/>
  <c r="AJ306" s="1"/>
  <c r="AJ307" s="1"/>
  <c r="AJ308" s="1"/>
  <c r="AJ309" s="1"/>
  <c r="AJ310" s="1"/>
  <c r="AJ311" s="1"/>
  <c r="AJ312" s="1"/>
  <c r="AJ313" s="1"/>
  <c r="AJ314" s="1"/>
  <c r="AJ315" s="1"/>
  <c r="AJ316" s="1"/>
  <c r="AJ317" s="1"/>
  <c r="AJ318" s="1"/>
  <c r="AJ319" s="1"/>
  <c r="AJ320" s="1"/>
  <c r="AJ321" s="1"/>
  <c r="AJ322" s="1"/>
  <c r="AJ323" s="1"/>
  <c r="AV3"/>
  <c r="AV4" s="1"/>
  <c r="AV5" s="1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V49" s="1"/>
  <c r="AV50" s="1"/>
  <c r="AV51" s="1"/>
  <c r="AV52" s="1"/>
  <c r="AV53" s="1"/>
  <c r="AV54" s="1"/>
  <c r="AV55" s="1"/>
  <c r="AV56" s="1"/>
  <c r="AV57" s="1"/>
  <c r="AV58" s="1"/>
  <c r="AV59" s="1"/>
  <c r="AV60" s="1"/>
  <c r="AV61" s="1"/>
  <c r="AV62" s="1"/>
  <c r="AV63" s="1"/>
  <c r="AV64" s="1"/>
  <c r="AV65" s="1"/>
  <c r="AV66" s="1"/>
  <c r="AV67" s="1"/>
  <c r="AV68" s="1"/>
  <c r="AV69" s="1"/>
  <c r="AV70" s="1"/>
  <c r="AV71" s="1"/>
  <c r="AV72" s="1"/>
  <c r="AV73" s="1"/>
  <c r="AV74" s="1"/>
  <c r="AV75" s="1"/>
  <c r="AV76" s="1"/>
  <c r="AV77" s="1"/>
  <c r="AV78" s="1"/>
  <c r="AV79" s="1"/>
  <c r="AV80" s="1"/>
  <c r="AV81" s="1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AV119" s="1"/>
  <c r="AV120" s="1"/>
  <c r="AV121" s="1"/>
  <c r="AV122" s="1"/>
  <c r="AV123" s="1"/>
  <c r="AV124" s="1"/>
  <c r="AV125" s="1"/>
  <c r="AV126" s="1"/>
  <c r="AV127" s="1"/>
  <c r="AV128" s="1"/>
  <c r="AV129" s="1"/>
  <c r="AV130" s="1"/>
  <c r="AV131" s="1"/>
  <c r="AV132" s="1"/>
  <c r="AV133" s="1"/>
  <c r="AV134" s="1"/>
  <c r="AV135" s="1"/>
  <c r="AV136" s="1"/>
  <c r="AV137" s="1"/>
  <c r="AV138" s="1"/>
  <c r="AV139" s="1"/>
  <c r="AV140" s="1"/>
  <c r="AV141" s="1"/>
  <c r="AV142" s="1"/>
  <c r="AV143" s="1"/>
  <c r="AV144" s="1"/>
  <c r="AV145" s="1"/>
  <c r="AV146" s="1"/>
  <c r="AV147" s="1"/>
  <c r="AV148" s="1"/>
  <c r="AV149" s="1"/>
  <c r="AV150" s="1"/>
  <c r="AV151" s="1"/>
  <c r="AV152" s="1"/>
  <c r="AV153" s="1"/>
  <c r="AV154" s="1"/>
  <c r="AV155" s="1"/>
  <c r="AV156" s="1"/>
  <c r="AV157" s="1"/>
  <c r="AV158" s="1"/>
  <c r="AV159" s="1"/>
  <c r="AV160" s="1"/>
  <c r="AV161" s="1"/>
  <c r="AV162" s="1"/>
  <c r="AV163" s="1"/>
  <c r="AV164" s="1"/>
  <c r="AV165" s="1"/>
  <c r="AV166" s="1"/>
  <c r="AV167" s="1"/>
  <c r="AV168" s="1"/>
  <c r="AV169" s="1"/>
  <c r="AV170" s="1"/>
  <c r="AV171" s="1"/>
  <c r="AV172" s="1"/>
  <c r="AV173" s="1"/>
  <c r="AV174" s="1"/>
  <c r="AV175" s="1"/>
  <c r="AV176" s="1"/>
  <c r="AV177" s="1"/>
  <c r="AV178" s="1"/>
  <c r="AV179" s="1"/>
  <c r="AV180" s="1"/>
  <c r="AV181" s="1"/>
  <c r="AV182" s="1"/>
  <c r="AV183" s="1"/>
  <c r="AV184" s="1"/>
  <c r="AV185" s="1"/>
  <c r="AV186" s="1"/>
  <c r="AV187" s="1"/>
  <c r="AV188" s="1"/>
  <c r="AV189" s="1"/>
  <c r="AV190" s="1"/>
  <c r="AV191" s="1"/>
  <c r="AV192" s="1"/>
  <c r="AV193" s="1"/>
  <c r="AV194" s="1"/>
  <c r="AV195" s="1"/>
  <c r="AV196" s="1"/>
  <c r="AV197" s="1"/>
  <c r="AV198" s="1"/>
  <c r="AV199" s="1"/>
  <c r="AV200" s="1"/>
  <c r="AV201" s="1"/>
  <c r="AV202" s="1"/>
  <c r="AV203" s="1"/>
  <c r="AV204" s="1"/>
  <c r="AV205" s="1"/>
  <c r="AV206" s="1"/>
  <c r="AV207" s="1"/>
  <c r="AV208" s="1"/>
  <c r="AV209" s="1"/>
  <c r="AV210" s="1"/>
  <c r="AV211" s="1"/>
  <c r="AV212" s="1"/>
  <c r="AV213" s="1"/>
  <c r="AV214" s="1"/>
  <c r="AV215" s="1"/>
  <c r="AV216" s="1"/>
  <c r="AV217" s="1"/>
  <c r="AV218" s="1"/>
  <c r="AV219" s="1"/>
  <c r="AV220" s="1"/>
  <c r="AV221" s="1"/>
  <c r="AV222" s="1"/>
  <c r="AV223" s="1"/>
  <c r="AV224" s="1"/>
  <c r="AV225" s="1"/>
  <c r="AV226" s="1"/>
  <c r="AV227" s="1"/>
  <c r="AV228" s="1"/>
  <c r="AV229" s="1"/>
  <c r="AV230" s="1"/>
  <c r="AV231" s="1"/>
  <c r="AV232" s="1"/>
  <c r="AV233" s="1"/>
  <c r="AV234" s="1"/>
  <c r="AV235" s="1"/>
  <c r="AV236" s="1"/>
  <c r="AV237" s="1"/>
  <c r="AV238" s="1"/>
  <c r="AV239" s="1"/>
  <c r="AV240" s="1"/>
  <c r="AV241" s="1"/>
  <c r="AV242" s="1"/>
  <c r="AV243" s="1"/>
  <c r="AV244" s="1"/>
  <c r="AV245" s="1"/>
  <c r="AV246" s="1"/>
  <c r="AV247" s="1"/>
  <c r="AV248" s="1"/>
  <c r="AV249" s="1"/>
  <c r="AV250" s="1"/>
  <c r="AV251" s="1"/>
  <c r="AV252" s="1"/>
  <c r="AV253" s="1"/>
  <c r="AV254" s="1"/>
  <c r="AV255" s="1"/>
  <c r="AV256" s="1"/>
  <c r="AV257" s="1"/>
  <c r="AV258" s="1"/>
  <c r="AV259" s="1"/>
  <c r="AV260" s="1"/>
  <c r="AV261" s="1"/>
  <c r="AV262" s="1"/>
  <c r="AV263" s="1"/>
  <c r="AV264" s="1"/>
  <c r="AV265" s="1"/>
  <c r="AV266" s="1"/>
  <c r="AV267" s="1"/>
  <c r="AV268" s="1"/>
  <c r="AV269" s="1"/>
  <c r="AV270" s="1"/>
  <c r="AV271" s="1"/>
  <c r="AV272" s="1"/>
  <c r="AV273" s="1"/>
  <c r="AV274" s="1"/>
  <c r="AV275" s="1"/>
  <c r="AV276" s="1"/>
  <c r="AV277" s="1"/>
  <c r="AV278" s="1"/>
  <c r="AV279" s="1"/>
  <c r="AV280" s="1"/>
  <c r="AV281" s="1"/>
  <c r="AV282" s="1"/>
  <c r="AV283" s="1"/>
  <c r="AV284" s="1"/>
  <c r="AV285" s="1"/>
  <c r="AV286" s="1"/>
  <c r="AV287" s="1"/>
  <c r="AV288" s="1"/>
  <c r="AV289" s="1"/>
  <c r="AV290" s="1"/>
  <c r="AV291" s="1"/>
  <c r="AV292" s="1"/>
  <c r="AV293" s="1"/>
  <c r="AV294" s="1"/>
  <c r="AV295" s="1"/>
  <c r="AV296" s="1"/>
  <c r="AV297" s="1"/>
  <c r="AV298" s="1"/>
  <c r="AV299" s="1"/>
  <c r="AV300" s="1"/>
  <c r="AV301" s="1"/>
  <c r="AV302" s="1"/>
  <c r="AV303" s="1"/>
  <c r="AV304" s="1"/>
  <c r="AV305" s="1"/>
  <c r="AV306" s="1"/>
  <c r="AV307" s="1"/>
  <c r="AV308" s="1"/>
  <c r="AV309" s="1"/>
  <c r="AV310" s="1"/>
  <c r="AV311" s="1"/>
  <c r="AV312" s="1"/>
  <c r="AV313" s="1"/>
  <c r="AV314" s="1"/>
  <c r="AV315" s="1"/>
  <c r="AV316" s="1"/>
  <c r="AV317" s="1"/>
  <c r="AV318" s="1"/>
  <c r="AV319" s="1"/>
  <c r="AV320" s="1"/>
  <c r="AV321" s="1"/>
  <c r="AV322" s="1"/>
  <c r="AV323" s="1"/>
  <c r="AN3"/>
  <c r="AN4" s="1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N119" s="1"/>
  <c r="AN120" s="1"/>
  <c r="AN121" s="1"/>
  <c r="AN122" s="1"/>
  <c r="AN123" s="1"/>
  <c r="AN124" s="1"/>
  <c r="AN125" s="1"/>
  <c r="AN126" s="1"/>
  <c r="AN127" s="1"/>
  <c r="AN128" s="1"/>
  <c r="AN129" s="1"/>
  <c r="AN130" s="1"/>
  <c r="AN131" s="1"/>
  <c r="AN132" s="1"/>
  <c r="AN133" s="1"/>
  <c r="AN134" s="1"/>
  <c r="AN135" s="1"/>
  <c r="AN136" s="1"/>
  <c r="AN137" s="1"/>
  <c r="AN138" s="1"/>
  <c r="AN139" s="1"/>
  <c r="AN140" s="1"/>
  <c r="AN141" s="1"/>
  <c r="AN142" s="1"/>
  <c r="AN143" s="1"/>
  <c r="AN144" s="1"/>
  <c r="AN145" s="1"/>
  <c r="AN146" s="1"/>
  <c r="AN147" s="1"/>
  <c r="AN148" s="1"/>
  <c r="AN149" s="1"/>
  <c r="AN150" s="1"/>
  <c r="AN151" s="1"/>
  <c r="AN152" s="1"/>
  <c r="AN153" s="1"/>
  <c r="AN154" s="1"/>
  <c r="AN155" s="1"/>
  <c r="AN156" s="1"/>
  <c r="AN157" s="1"/>
  <c r="AN158" s="1"/>
  <c r="AN159" s="1"/>
  <c r="AN160" s="1"/>
  <c r="AN161" s="1"/>
  <c r="AN162" s="1"/>
  <c r="AN163" s="1"/>
  <c r="AN164" s="1"/>
  <c r="AN165" s="1"/>
  <c r="AN166" s="1"/>
  <c r="AN167" s="1"/>
  <c r="AN168" s="1"/>
  <c r="AN169" s="1"/>
  <c r="AN170" s="1"/>
  <c r="AN171" s="1"/>
  <c r="AN172" s="1"/>
  <c r="AN173" s="1"/>
  <c r="AN174" s="1"/>
  <c r="AN175" s="1"/>
  <c r="AN176" s="1"/>
  <c r="AN177" s="1"/>
  <c r="AN178" s="1"/>
  <c r="AN179" s="1"/>
  <c r="AN180" s="1"/>
  <c r="AN181" s="1"/>
  <c r="AN182" s="1"/>
  <c r="AN183" s="1"/>
  <c r="AN184" s="1"/>
  <c r="AN185" s="1"/>
  <c r="AN186" s="1"/>
  <c r="AN187" s="1"/>
  <c r="AN188" s="1"/>
  <c r="AN189" s="1"/>
  <c r="AN190" s="1"/>
  <c r="AN191" s="1"/>
  <c r="AN192" s="1"/>
  <c r="AN193" s="1"/>
  <c r="AN194" s="1"/>
  <c r="AN195" s="1"/>
  <c r="AN196" s="1"/>
  <c r="AN197" s="1"/>
  <c r="AN198" s="1"/>
  <c r="AN199" s="1"/>
  <c r="AN200" s="1"/>
  <c r="AN201" s="1"/>
  <c r="AN202" s="1"/>
  <c r="AN203" s="1"/>
  <c r="AN204" s="1"/>
  <c r="AN205" s="1"/>
  <c r="AN206" s="1"/>
  <c r="AN207" s="1"/>
  <c r="AN208" s="1"/>
  <c r="AN209" s="1"/>
  <c r="AN210" s="1"/>
  <c r="AN211" s="1"/>
  <c r="AN212" s="1"/>
  <c r="AN213" s="1"/>
  <c r="AN214" s="1"/>
  <c r="AN215" s="1"/>
  <c r="AN216" s="1"/>
  <c r="AN217" s="1"/>
  <c r="AN218" s="1"/>
  <c r="AN219" s="1"/>
  <c r="AN220" s="1"/>
  <c r="AN221" s="1"/>
  <c r="AN222" s="1"/>
  <c r="AN223" s="1"/>
  <c r="AN224" s="1"/>
  <c r="AN225" s="1"/>
  <c r="AN226" s="1"/>
  <c r="AN227" s="1"/>
  <c r="AN228" s="1"/>
  <c r="AN229" s="1"/>
  <c r="AN230" s="1"/>
  <c r="AN231" s="1"/>
  <c r="AN232" s="1"/>
  <c r="AN233" s="1"/>
  <c r="AN234" s="1"/>
  <c r="AN235" s="1"/>
  <c r="AN236" s="1"/>
  <c r="AN237" s="1"/>
  <c r="AN238" s="1"/>
  <c r="AN239" s="1"/>
  <c r="AN240" s="1"/>
  <c r="AN241" s="1"/>
  <c r="AN242" s="1"/>
  <c r="AN243" s="1"/>
  <c r="AN244" s="1"/>
  <c r="AN245" s="1"/>
  <c r="AN246" s="1"/>
  <c r="AN247" s="1"/>
  <c r="AN248" s="1"/>
  <c r="AN249" s="1"/>
  <c r="AN250" s="1"/>
  <c r="AN251" s="1"/>
  <c r="AN252" s="1"/>
  <c r="AN253" s="1"/>
  <c r="AN254" s="1"/>
  <c r="AN255" s="1"/>
  <c r="AN256" s="1"/>
  <c r="AN257" s="1"/>
  <c r="AN258" s="1"/>
  <c r="AN259" s="1"/>
  <c r="AN260" s="1"/>
  <c r="AN261" s="1"/>
  <c r="AN262" s="1"/>
  <c r="AN263" s="1"/>
  <c r="AN264" s="1"/>
  <c r="AN265" s="1"/>
  <c r="AN266" s="1"/>
  <c r="AN267" s="1"/>
  <c r="AN268" s="1"/>
  <c r="AN269" s="1"/>
  <c r="AN270" s="1"/>
  <c r="AN271" s="1"/>
  <c r="AN272" s="1"/>
  <c r="AN273" s="1"/>
  <c r="AN274" s="1"/>
  <c r="AN275" s="1"/>
  <c r="AN276" s="1"/>
  <c r="AN277" s="1"/>
  <c r="AN278" s="1"/>
  <c r="AN279" s="1"/>
  <c r="AN280" s="1"/>
  <c r="AN281" s="1"/>
  <c r="AN282" s="1"/>
  <c r="AN283" s="1"/>
  <c r="AN284" s="1"/>
  <c r="AN285" s="1"/>
  <c r="AN286" s="1"/>
  <c r="AN287" s="1"/>
  <c r="AN288" s="1"/>
  <c r="AN289" s="1"/>
  <c r="AN290" s="1"/>
  <c r="AN291" s="1"/>
  <c r="AN292" s="1"/>
  <c r="AN293" s="1"/>
  <c r="AN294" s="1"/>
  <c r="AN295" s="1"/>
  <c r="AN296" s="1"/>
  <c r="AN297" s="1"/>
  <c r="AN298" s="1"/>
  <c r="AN299" s="1"/>
  <c r="AN300" s="1"/>
  <c r="AN301" s="1"/>
  <c r="AN302" s="1"/>
  <c r="AN303" s="1"/>
  <c r="AN304" s="1"/>
  <c r="AN305" s="1"/>
  <c r="AN306" s="1"/>
  <c r="AN307" s="1"/>
  <c r="AN308" s="1"/>
  <c r="AN309" s="1"/>
  <c r="AN310" s="1"/>
  <c r="AN311" s="1"/>
  <c r="AN312" s="1"/>
  <c r="AN313" s="1"/>
  <c r="AN314" s="1"/>
  <c r="AN315" s="1"/>
  <c r="AN316" s="1"/>
  <c r="AN317" s="1"/>
  <c r="AN318" s="1"/>
  <c r="AN319" s="1"/>
  <c r="AN320" s="1"/>
  <c r="AN321" s="1"/>
  <c r="AN322" s="1"/>
  <c r="AN323" s="1"/>
  <c r="AV3" i="7"/>
  <c r="AV4" s="1"/>
  <c r="AV5" s="1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N3"/>
  <c r="AN4" s="1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J3"/>
  <c r="AJ4" s="1"/>
  <c r="AJ5" s="1"/>
  <c r="AJ6" s="1"/>
  <c r="AJ7" s="1"/>
  <c r="AJ8" s="1"/>
  <c r="AJ9" s="1"/>
  <c r="AJ10" s="1"/>
  <c r="AJ11" s="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J47" s="1"/>
  <c r="AN3" i="8"/>
  <c r="AN4" s="1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N119" s="1"/>
  <c r="AN120" s="1"/>
  <c r="AN121" s="1"/>
  <c r="AN122" s="1"/>
  <c r="AN123" s="1"/>
  <c r="AN124" s="1"/>
  <c r="AN125" s="1"/>
  <c r="AN126" s="1"/>
  <c r="AN127" s="1"/>
  <c r="AN128" s="1"/>
  <c r="AN129" s="1"/>
  <c r="AN130" s="1"/>
  <c r="AN131" s="1"/>
  <c r="AN132" s="1"/>
  <c r="AN133" s="1"/>
  <c r="AN134" s="1"/>
  <c r="AN135" s="1"/>
  <c r="AN136" s="1"/>
  <c r="AN137" s="1"/>
  <c r="AN138" s="1"/>
  <c r="AN139" s="1"/>
  <c r="AN140" s="1"/>
  <c r="AN141" s="1"/>
  <c r="AN142" s="1"/>
  <c r="AN143" s="1"/>
  <c r="AN144" s="1"/>
  <c r="AN145" s="1"/>
  <c r="AN146" s="1"/>
  <c r="AN147" s="1"/>
  <c r="AN148" s="1"/>
  <c r="AN149" s="1"/>
  <c r="AN150" s="1"/>
  <c r="AN151" s="1"/>
  <c r="AN152" s="1"/>
  <c r="AN153" s="1"/>
  <c r="AN154" s="1"/>
  <c r="AN155" s="1"/>
  <c r="AN156" s="1"/>
  <c r="AN157" s="1"/>
  <c r="AN158" s="1"/>
  <c r="AN159" s="1"/>
  <c r="AN160" s="1"/>
  <c r="AN161" s="1"/>
  <c r="AN162" s="1"/>
  <c r="AN163" s="1"/>
  <c r="AN164" s="1"/>
  <c r="AN165" s="1"/>
  <c r="AN166" s="1"/>
  <c r="AN167" s="1"/>
  <c r="AN168" s="1"/>
  <c r="AN169" s="1"/>
  <c r="AN170" s="1"/>
  <c r="AN171" s="1"/>
  <c r="AN172" s="1"/>
  <c r="AN173" s="1"/>
  <c r="AN174" s="1"/>
  <c r="AN175" s="1"/>
  <c r="AN176" s="1"/>
  <c r="AN177" s="1"/>
  <c r="AN178" s="1"/>
  <c r="AN179" s="1"/>
  <c r="AN180" s="1"/>
  <c r="AN181" s="1"/>
  <c r="AN182" s="1"/>
  <c r="AN183" s="1"/>
  <c r="AN184" s="1"/>
  <c r="AN185" s="1"/>
  <c r="AN186" s="1"/>
  <c r="AN187" s="1"/>
  <c r="AN188" s="1"/>
  <c r="AN189" s="1"/>
  <c r="AN190" s="1"/>
  <c r="AN191" s="1"/>
  <c r="AN192" s="1"/>
  <c r="AN193" s="1"/>
  <c r="AN194" s="1"/>
  <c r="AN195" s="1"/>
  <c r="AN196" s="1"/>
  <c r="AN197" s="1"/>
  <c r="AN198" s="1"/>
  <c r="AN199" s="1"/>
  <c r="AN200" s="1"/>
  <c r="AN201" s="1"/>
  <c r="AN202" s="1"/>
  <c r="AN203" s="1"/>
  <c r="AN204" s="1"/>
  <c r="AN205" s="1"/>
  <c r="AN206" s="1"/>
  <c r="AN207" s="1"/>
  <c r="AN208" s="1"/>
  <c r="AN209" s="1"/>
  <c r="AN210" s="1"/>
  <c r="AN211" s="1"/>
  <c r="AN212" s="1"/>
  <c r="AN213" s="1"/>
  <c r="AN214" s="1"/>
  <c r="AN215" s="1"/>
  <c r="AN216" s="1"/>
  <c r="AN217" s="1"/>
  <c r="AN218" s="1"/>
  <c r="AN219" s="1"/>
  <c r="AN220" s="1"/>
  <c r="AN221" s="1"/>
  <c r="AN222" s="1"/>
  <c r="AN223" s="1"/>
  <c r="AN224" s="1"/>
  <c r="AN225" s="1"/>
  <c r="AN226" s="1"/>
  <c r="AN227" s="1"/>
  <c r="AN228" s="1"/>
  <c r="AN229" s="1"/>
  <c r="AN230" s="1"/>
  <c r="AN231" s="1"/>
  <c r="AN232" s="1"/>
  <c r="AN233" s="1"/>
  <c r="AN234" s="1"/>
  <c r="AN235" s="1"/>
  <c r="AN236" s="1"/>
  <c r="AN237" s="1"/>
  <c r="AN238" s="1"/>
  <c r="AN239" s="1"/>
  <c r="AN240" s="1"/>
  <c r="AN241" s="1"/>
  <c r="AN242" s="1"/>
  <c r="AN243" s="1"/>
  <c r="AN244" s="1"/>
  <c r="AN245" s="1"/>
  <c r="AN246" s="1"/>
  <c r="AN247" s="1"/>
  <c r="AN248" s="1"/>
  <c r="AN249" s="1"/>
  <c r="AN250" s="1"/>
  <c r="AN251" s="1"/>
  <c r="AN252" s="1"/>
  <c r="AN253" s="1"/>
  <c r="AN254" s="1"/>
  <c r="AN255" s="1"/>
  <c r="AN256" s="1"/>
  <c r="AN257" s="1"/>
  <c r="AN258" s="1"/>
  <c r="AN259" s="1"/>
  <c r="AN260" s="1"/>
  <c r="AN261" s="1"/>
  <c r="AN262" s="1"/>
  <c r="AN263" s="1"/>
  <c r="AN264" s="1"/>
  <c r="AN265" s="1"/>
  <c r="AN266" s="1"/>
  <c r="AN267" s="1"/>
  <c r="AN268" s="1"/>
  <c r="AN269" s="1"/>
  <c r="AN270" s="1"/>
  <c r="AN271" s="1"/>
  <c r="AN272" s="1"/>
  <c r="AN273" s="1"/>
  <c r="AN274" s="1"/>
  <c r="AN275" s="1"/>
  <c r="AN276" s="1"/>
  <c r="AN277" s="1"/>
  <c r="AN278" s="1"/>
  <c r="AN279" s="1"/>
  <c r="AN280" s="1"/>
  <c r="AN281" s="1"/>
  <c r="AN282" s="1"/>
  <c r="AN283" s="1"/>
  <c r="AN284" s="1"/>
  <c r="AN285" s="1"/>
  <c r="AN286" s="1"/>
  <c r="AN287" s="1"/>
  <c r="AN288" s="1"/>
  <c r="AN289" s="1"/>
  <c r="AN290" s="1"/>
  <c r="AN291" s="1"/>
  <c r="AN292" s="1"/>
  <c r="AN293" s="1"/>
  <c r="AN294" s="1"/>
  <c r="AN295" s="1"/>
  <c r="AN296" s="1"/>
  <c r="AN297" s="1"/>
  <c r="AN298" s="1"/>
  <c r="AN299" s="1"/>
  <c r="AN300" s="1"/>
  <c r="AN301" s="1"/>
  <c r="AN302" s="1"/>
  <c r="AN303" s="1"/>
  <c r="AN304" s="1"/>
  <c r="AN305" s="1"/>
  <c r="AN306" s="1"/>
  <c r="AN307" s="1"/>
  <c r="AN308" s="1"/>
  <c r="AN309" s="1"/>
  <c r="AN310" s="1"/>
  <c r="AN311" s="1"/>
  <c r="AN312" s="1"/>
  <c r="AN313" s="1"/>
  <c r="AN314" s="1"/>
  <c r="AN315" s="1"/>
  <c r="AN316" s="1"/>
  <c r="AN317" s="1"/>
  <c r="AN318" s="1"/>
  <c r="AN319" s="1"/>
  <c r="AN320" s="1"/>
  <c r="AN321" s="1"/>
  <c r="AN322" s="1"/>
  <c r="AN323" s="1"/>
  <c r="AN324" s="1"/>
  <c r="AN325" s="1"/>
  <c r="AN326" s="1"/>
  <c r="AN327" s="1"/>
  <c r="AN328" s="1"/>
  <c r="AN329" s="1"/>
  <c r="AN330" s="1"/>
  <c r="AN331" s="1"/>
  <c r="AN332" s="1"/>
  <c r="AN333" s="1"/>
  <c r="AN334" s="1"/>
  <c r="AN335" s="1"/>
  <c r="AN336" s="1"/>
  <c r="AN337" s="1"/>
  <c r="AN338" s="1"/>
  <c r="AN339" s="1"/>
  <c r="AN340" s="1"/>
  <c r="AN341" s="1"/>
  <c r="AN342" s="1"/>
  <c r="AN343" s="1"/>
  <c r="AN344" s="1"/>
  <c r="AN345" s="1"/>
  <c r="AN346" s="1"/>
  <c r="AN347" s="1"/>
  <c r="AN348" s="1"/>
  <c r="AN349" s="1"/>
  <c r="AN350" s="1"/>
  <c r="AN351" s="1"/>
  <c r="AN352" s="1"/>
  <c r="AN353" s="1"/>
  <c r="AN354" s="1"/>
  <c r="AN355" s="1"/>
  <c r="AN356" s="1"/>
  <c r="AN357" s="1"/>
  <c r="AN358" s="1"/>
  <c r="AN359" s="1"/>
  <c r="AN360" s="1"/>
  <c r="AN361" s="1"/>
  <c r="AN362" s="1"/>
  <c r="AN363" s="1"/>
  <c r="AN364" s="1"/>
  <c r="AN365" s="1"/>
  <c r="AN366" s="1"/>
  <c r="AN367" s="1"/>
  <c r="AN368" s="1"/>
  <c r="AN369" s="1"/>
  <c r="AN370" s="1"/>
  <c r="AN371" s="1"/>
  <c r="AN372" s="1"/>
  <c r="AN373" s="1"/>
  <c r="AN374" s="1"/>
  <c r="AN375" s="1"/>
  <c r="AN376" s="1"/>
  <c r="AN377" s="1"/>
  <c r="AN378" s="1"/>
  <c r="AN379" s="1"/>
  <c r="AN380" s="1"/>
  <c r="AN381" s="1"/>
  <c r="AN382" s="1"/>
  <c r="AN383" s="1"/>
  <c r="AN384" s="1"/>
  <c r="AN385" s="1"/>
  <c r="AN386" s="1"/>
  <c r="AN387" s="1"/>
  <c r="AN388" s="1"/>
  <c r="AN389" s="1"/>
  <c r="AN390" s="1"/>
  <c r="AN391" s="1"/>
  <c r="AN392" s="1"/>
  <c r="AN393" s="1"/>
  <c r="AN394" s="1"/>
  <c r="AN395" s="1"/>
  <c r="AN396" s="1"/>
  <c r="AN397" s="1"/>
  <c r="AN398" s="1"/>
  <c r="AN399" s="1"/>
  <c r="AN400" s="1"/>
  <c r="AN401" s="1"/>
  <c r="AN402" s="1"/>
  <c r="AN403" s="1"/>
  <c r="AN404" s="1"/>
  <c r="AN405" s="1"/>
  <c r="AN406" s="1"/>
  <c r="AN407" s="1"/>
  <c r="AN408" s="1"/>
  <c r="AN409" s="1"/>
  <c r="AN410" s="1"/>
  <c r="AN411" s="1"/>
  <c r="AN412" s="1"/>
  <c r="AN413" s="1"/>
  <c r="AN414" s="1"/>
  <c r="AN415" s="1"/>
  <c r="AN416" s="1"/>
  <c r="AN417" s="1"/>
  <c r="AN418" s="1"/>
  <c r="AN419" s="1"/>
  <c r="AN420" s="1"/>
  <c r="AN421" s="1"/>
  <c r="AN422" s="1"/>
  <c r="AN423" s="1"/>
  <c r="AN424" s="1"/>
  <c r="AN425" s="1"/>
  <c r="AN426" s="1"/>
  <c r="AN427" s="1"/>
  <c r="AN428" s="1"/>
  <c r="AN429" s="1"/>
  <c r="AN430" s="1"/>
  <c r="AN431" s="1"/>
  <c r="AN432" s="1"/>
  <c r="AN433" s="1"/>
  <c r="AN434" s="1"/>
  <c r="AN435" s="1"/>
  <c r="AN436" s="1"/>
  <c r="AN437" s="1"/>
  <c r="AN438" s="1"/>
  <c r="AN439" s="1"/>
  <c r="AN440" s="1"/>
  <c r="AN441" s="1"/>
  <c r="AN442" s="1"/>
  <c r="AN443" s="1"/>
  <c r="AN444" s="1"/>
  <c r="AN445" s="1"/>
  <c r="AN446" s="1"/>
  <c r="AN447" s="1"/>
  <c r="AN448" s="1"/>
  <c r="AN449" s="1"/>
  <c r="AN450" s="1"/>
  <c r="AN451" s="1"/>
  <c r="AN452" s="1"/>
  <c r="AN453" s="1"/>
  <c r="AN454" s="1"/>
  <c r="AN455" s="1"/>
  <c r="AN456" s="1"/>
  <c r="AN457" s="1"/>
  <c r="AN458" s="1"/>
  <c r="AN459" s="1"/>
  <c r="AN460" s="1"/>
  <c r="AN461" s="1"/>
  <c r="AN462" s="1"/>
  <c r="AN463" s="1"/>
  <c r="AN464" s="1"/>
  <c r="AN465" s="1"/>
  <c r="AN466" s="1"/>
  <c r="AN467" s="1"/>
  <c r="AN468" s="1"/>
  <c r="AN469" s="1"/>
  <c r="AN470" s="1"/>
  <c r="AN471" s="1"/>
  <c r="AN472" s="1"/>
  <c r="AN473" s="1"/>
  <c r="AN474" s="1"/>
  <c r="AN475" s="1"/>
  <c r="AN476" s="1"/>
  <c r="AN477" s="1"/>
  <c r="AN478" s="1"/>
  <c r="AN479" s="1"/>
  <c r="AN480" s="1"/>
  <c r="AN481" s="1"/>
  <c r="AN482" s="1"/>
  <c r="AN483" s="1"/>
  <c r="AN484" s="1"/>
  <c r="AN485" s="1"/>
  <c r="AN486" s="1"/>
  <c r="AN487" s="1"/>
  <c r="AN488" s="1"/>
  <c r="AN489" s="1"/>
  <c r="AN490" s="1"/>
  <c r="AN491" s="1"/>
  <c r="AN492" s="1"/>
  <c r="AN493" s="1"/>
  <c r="AN494" s="1"/>
  <c r="AN495" s="1"/>
  <c r="AN496" s="1"/>
  <c r="AN497" s="1"/>
  <c r="AN498" s="1"/>
  <c r="AN499" s="1"/>
  <c r="AN500" s="1"/>
  <c r="AN501" s="1"/>
  <c r="AN502" s="1"/>
  <c r="AN503" s="1"/>
  <c r="AN504" s="1"/>
  <c r="AN505" s="1"/>
  <c r="AN506" s="1"/>
  <c r="AN507" s="1"/>
  <c r="AN508" s="1"/>
  <c r="AN509" s="1"/>
  <c r="AN510" s="1"/>
  <c r="AN511" s="1"/>
  <c r="AN512" s="1"/>
  <c r="AN513" s="1"/>
  <c r="AN514" s="1"/>
  <c r="AN515" s="1"/>
  <c r="AN516" s="1"/>
  <c r="AN517" s="1"/>
  <c r="AN518" s="1"/>
  <c r="AN519" s="1"/>
  <c r="AN520" s="1"/>
  <c r="AN521" s="1"/>
  <c r="AN522" s="1"/>
  <c r="AN523" s="1"/>
  <c r="AN524" s="1"/>
  <c r="AN525" s="1"/>
  <c r="AN526" s="1"/>
  <c r="AN527" s="1"/>
  <c r="AN528" s="1"/>
  <c r="AN529" s="1"/>
  <c r="AJ3"/>
  <c r="AJ4" s="1"/>
  <c r="AJ5" s="1"/>
  <c r="AJ6" s="1"/>
  <c r="AJ7" s="1"/>
  <c r="AJ8" s="1"/>
  <c r="AJ9" s="1"/>
  <c r="AJ10" s="1"/>
  <c r="AJ11" s="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J47" s="1"/>
  <c r="AJ48" s="1"/>
  <c r="AJ49" s="1"/>
  <c r="AJ50" s="1"/>
  <c r="AJ51" s="1"/>
  <c r="AJ52" s="1"/>
  <c r="AJ53" s="1"/>
  <c r="AJ54" s="1"/>
  <c r="AJ55" s="1"/>
  <c r="AJ56" s="1"/>
  <c r="AJ57" s="1"/>
  <c r="AJ58" s="1"/>
  <c r="AJ59" s="1"/>
  <c r="AJ60" s="1"/>
  <c r="AJ61" s="1"/>
  <c r="AJ62" s="1"/>
  <c r="AJ63" s="1"/>
  <c r="AJ64" s="1"/>
  <c r="AJ65" s="1"/>
  <c r="AJ66" s="1"/>
  <c r="AJ67" s="1"/>
  <c r="AJ68" s="1"/>
  <c r="AJ69" s="1"/>
  <c r="AJ70" s="1"/>
  <c r="AJ71" s="1"/>
  <c r="AJ72" s="1"/>
  <c r="AJ73" s="1"/>
  <c r="AJ74" s="1"/>
  <c r="AJ75" s="1"/>
  <c r="AJ76" s="1"/>
  <c r="AJ77" s="1"/>
  <c r="AJ78" s="1"/>
  <c r="AJ79" s="1"/>
  <c r="AJ80" s="1"/>
  <c r="AJ81" s="1"/>
  <c r="AJ82" s="1"/>
  <c r="AJ83" s="1"/>
  <c r="AJ84" s="1"/>
  <c r="AJ85" s="1"/>
  <c r="AJ86" s="1"/>
  <c r="AJ87" s="1"/>
  <c r="AJ88" s="1"/>
  <c r="AJ89" s="1"/>
  <c r="AJ90" s="1"/>
  <c r="AJ91" s="1"/>
  <c r="AJ92" s="1"/>
  <c r="AJ93" s="1"/>
  <c r="AJ94" s="1"/>
  <c r="AJ95" s="1"/>
  <c r="AJ96" s="1"/>
  <c r="AJ97" s="1"/>
  <c r="AJ98" s="1"/>
  <c r="AJ99" s="1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J117" s="1"/>
  <c r="AJ118" s="1"/>
  <c r="AJ119" s="1"/>
  <c r="AJ120" s="1"/>
  <c r="AJ121" s="1"/>
  <c r="AJ122" s="1"/>
  <c r="AJ123" s="1"/>
  <c r="AJ124" s="1"/>
  <c r="AJ125" s="1"/>
  <c r="AJ126" s="1"/>
  <c r="AJ127" s="1"/>
  <c r="AJ128" s="1"/>
  <c r="AJ129" s="1"/>
  <c r="AJ130" s="1"/>
  <c r="AJ131" s="1"/>
  <c r="AJ132" s="1"/>
  <c r="AJ133" s="1"/>
  <c r="AJ134" s="1"/>
  <c r="AJ135" s="1"/>
  <c r="AJ136" s="1"/>
  <c r="AJ137" s="1"/>
  <c r="AJ138" s="1"/>
  <c r="AJ139" s="1"/>
  <c r="AJ140" s="1"/>
  <c r="AJ141" s="1"/>
  <c r="AJ142" s="1"/>
  <c r="AJ143" s="1"/>
  <c r="AJ144" s="1"/>
  <c r="AJ145" s="1"/>
  <c r="AJ146" s="1"/>
  <c r="AJ147" s="1"/>
  <c r="AJ148" s="1"/>
  <c r="AJ149" s="1"/>
  <c r="AJ150" s="1"/>
  <c r="AJ151" s="1"/>
  <c r="AJ152" s="1"/>
  <c r="AJ153" s="1"/>
  <c r="AJ154" s="1"/>
  <c r="AJ155" s="1"/>
  <c r="AJ156" s="1"/>
  <c r="AJ157" s="1"/>
  <c r="AJ158" s="1"/>
  <c r="AJ159" s="1"/>
  <c r="AJ160" s="1"/>
  <c r="AJ161" s="1"/>
  <c r="AJ162" s="1"/>
  <c r="AJ163" s="1"/>
  <c r="AJ164" s="1"/>
  <c r="AJ165" s="1"/>
  <c r="AJ166" s="1"/>
  <c r="AJ167" s="1"/>
  <c r="AJ168" s="1"/>
  <c r="AJ169" s="1"/>
  <c r="AJ170" s="1"/>
  <c r="AJ171" s="1"/>
  <c r="AJ172" s="1"/>
  <c r="AJ173" s="1"/>
  <c r="AJ174" s="1"/>
  <c r="AJ175" s="1"/>
  <c r="AJ176" s="1"/>
  <c r="AJ177" s="1"/>
  <c r="AJ178" s="1"/>
  <c r="AJ179" s="1"/>
  <c r="AJ180" s="1"/>
  <c r="AJ181" s="1"/>
  <c r="AJ182" s="1"/>
  <c r="AJ183" s="1"/>
  <c r="AJ184" s="1"/>
  <c r="AJ185" s="1"/>
  <c r="AJ186" s="1"/>
  <c r="AJ187" s="1"/>
  <c r="AJ188" s="1"/>
  <c r="AJ189" s="1"/>
  <c r="AJ190" s="1"/>
  <c r="AJ191" s="1"/>
  <c r="AJ192" s="1"/>
  <c r="AJ193" s="1"/>
  <c r="AJ194" s="1"/>
  <c r="AJ195" s="1"/>
  <c r="AJ196" s="1"/>
  <c r="AJ197" s="1"/>
  <c r="AJ198" s="1"/>
  <c r="AJ199" s="1"/>
  <c r="AJ200" s="1"/>
  <c r="AJ201" s="1"/>
  <c r="AJ202" s="1"/>
  <c r="AJ203" s="1"/>
  <c r="AJ204" s="1"/>
  <c r="AJ205" s="1"/>
  <c r="AJ206" s="1"/>
  <c r="AJ207" s="1"/>
  <c r="AJ208" s="1"/>
  <c r="AJ209" s="1"/>
  <c r="AJ210" s="1"/>
  <c r="AJ211" s="1"/>
  <c r="AJ212" s="1"/>
  <c r="AJ213" s="1"/>
  <c r="AJ214" s="1"/>
  <c r="AJ215" s="1"/>
  <c r="AJ216" s="1"/>
  <c r="AJ217" s="1"/>
  <c r="AJ218" s="1"/>
  <c r="AJ219" s="1"/>
  <c r="AJ220" s="1"/>
  <c r="AJ221" s="1"/>
  <c r="AJ222" s="1"/>
  <c r="AJ223" s="1"/>
  <c r="AJ224" s="1"/>
  <c r="AJ225" s="1"/>
  <c r="AJ226" s="1"/>
  <c r="AJ227" s="1"/>
  <c r="AJ228" s="1"/>
  <c r="AJ229" s="1"/>
  <c r="AJ230" s="1"/>
  <c r="AJ231" s="1"/>
  <c r="AJ232" s="1"/>
  <c r="AJ233" s="1"/>
  <c r="AJ234" s="1"/>
  <c r="AJ235" s="1"/>
  <c r="AJ236" s="1"/>
  <c r="AJ237" s="1"/>
  <c r="AJ238" s="1"/>
  <c r="AJ239" s="1"/>
  <c r="AJ240" s="1"/>
  <c r="AJ241" s="1"/>
  <c r="AJ242" s="1"/>
  <c r="AJ243" s="1"/>
  <c r="AJ244" s="1"/>
  <c r="AJ245" s="1"/>
  <c r="AJ246" s="1"/>
  <c r="AJ247" s="1"/>
  <c r="AJ248" s="1"/>
  <c r="AJ249" s="1"/>
  <c r="AJ250" s="1"/>
  <c r="AJ251" s="1"/>
  <c r="AJ252" s="1"/>
  <c r="AJ253" s="1"/>
  <c r="AJ254" s="1"/>
  <c r="AJ255" s="1"/>
  <c r="AJ256" s="1"/>
  <c r="AJ257" s="1"/>
  <c r="AJ258" s="1"/>
  <c r="AJ259" s="1"/>
  <c r="AJ260" s="1"/>
  <c r="AJ261" s="1"/>
  <c r="AJ262" s="1"/>
  <c r="AJ263" s="1"/>
  <c r="AJ264" s="1"/>
  <c r="AJ265" s="1"/>
  <c r="AJ266" s="1"/>
  <c r="AJ267" s="1"/>
  <c r="AJ268" s="1"/>
  <c r="AJ269" s="1"/>
  <c r="AJ270" s="1"/>
  <c r="AJ271" s="1"/>
  <c r="AJ272" s="1"/>
  <c r="AJ273" s="1"/>
  <c r="AJ274" s="1"/>
  <c r="AJ275" s="1"/>
  <c r="AJ276" s="1"/>
  <c r="AJ277" s="1"/>
  <c r="AJ278" s="1"/>
  <c r="AJ279" s="1"/>
  <c r="AJ280" s="1"/>
  <c r="AJ281" s="1"/>
  <c r="AJ282" s="1"/>
  <c r="AJ283" s="1"/>
  <c r="AJ284" s="1"/>
  <c r="AJ285" s="1"/>
  <c r="AJ286" s="1"/>
  <c r="AJ287" s="1"/>
  <c r="AJ288" s="1"/>
  <c r="AJ289" s="1"/>
  <c r="AJ290" s="1"/>
  <c r="AJ291" s="1"/>
  <c r="AJ292" s="1"/>
  <c r="AJ293" s="1"/>
  <c r="AJ294" s="1"/>
  <c r="AJ295" s="1"/>
  <c r="AJ296" s="1"/>
  <c r="AJ297" s="1"/>
  <c r="AJ298" s="1"/>
  <c r="AJ299" s="1"/>
  <c r="AJ300" s="1"/>
  <c r="AJ301" s="1"/>
  <c r="AJ302" s="1"/>
  <c r="AJ303" s="1"/>
  <c r="AJ304" s="1"/>
  <c r="AJ305" s="1"/>
  <c r="AJ306" s="1"/>
  <c r="AJ307" s="1"/>
  <c r="AJ308" s="1"/>
  <c r="AJ309" s="1"/>
  <c r="AJ310" s="1"/>
  <c r="AJ311" s="1"/>
  <c r="AJ312" s="1"/>
  <c r="AJ313" s="1"/>
  <c r="AJ314" s="1"/>
  <c r="AJ315" s="1"/>
  <c r="AJ316" s="1"/>
  <c r="AJ317" s="1"/>
  <c r="AJ318" s="1"/>
  <c r="AJ319" s="1"/>
  <c r="AJ320" s="1"/>
  <c r="AJ321" s="1"/>
  <c r="AJ322" s="1"/>
  <c r="AJ323" s="1"/>
  <c r="AJ324" s="1"/>
  <c r="AJ325" s="1"/>
  <c r="AJ326" s="1"/>
  <c r="AJ327" s="1"/>
  <c r="AJ328" s="1"/>
  <c r="AJ329" s="1"/>
  <c r="AJ330" s="1"/>
  <c r="AJ331" s="1"/>
  <c r="AJ332" s="1"/>
  <c r="AJ333" s="1"/>
  <c r="AJ334" s="1"/>
  <c r="AJ335" s="1"/>
  <c r="AJ336" s="1"/>
  <c r="AJ337" s="1"/>
  <c r="AJ338" s="1"/>
  <c r="AJ339" s="1"/>
  <c r="AJ340" s="1"/>
  <c r="AJ341" s="1"/>
  <c r="AJ342" s="1"/>
  <c r="AJ343" s="1"/>
  <c r="AJ344" s="1"/>
  <c r="AJ345" s="1"/>
  <c r="AJ346" s="1"/>
  <c r="AJ347" s="1"/>
  <c r="AJ348" s="1"/>
  <c r="AJ349" s="1"/>
  <c r="AJ350" s="1"/>
  <c r="AJ351" s="1"/>
  <c r="AJ352" s="1"/>
  <c r="AJ353" s="1"/>
  <c r="AJ354" s="1"/>
  <c r="AJ355" s="1"/>
  <c r="AJ356" s="1"/>
  <c r="AJ357" s="1"/>
  <c r="AJ358" s="1"/>
  <c r="AJ359" s="1"/>
  <c r="AJ360" s="1"/>
  <c r="AJ361" s="1"/>
  <c r="AJ362" s="1"/>
  <c r="AJ363" s="1"/>
  <c r="AJ364" s="1"/>
  <c r="AJ365" s="1"/>
  <c r="AJ366" s="1"/>
  <c r="AJ367" s="1"/>
  <c r="AJ368" s="1"/>
  <c r="AJ369" s="1"/>
  <c r="AJ370" s="1"/>
  <c r="AJ371" s="1"/>
  <c r="AJ372" s="1"/>
  <c r="AJ373" s="1"/>
  <c r="AJ374" s="1"/>
  <c r="AJ375" s="1"/>
  <c r="AJ376" s="1"/>
  <c r="AJ377" s="1"/>
  <c r="AJ378" s="1"/>
  <c r="AJ379" s="1"/>
  <c r="AJ380" s="1"/>
  <c r="AJ381" s="1"/>
  <c r="AJ382" s="1"/>
  <c r="AJ383" s="1"/>
  <c r="AJ384" s="1"/>
  <c r="AJ385" s="1"/>
  <c r="AJ386" s="1"/>
  <c r="AJ387" s="1"/>
  <c r="AJ388" s="1"/>
  <c r="AJ389" s="1"/>
  <c r="AJ390" s="1"/>
  <c r="AJ391" s="1"/>
  <c r="AJ392" s="1"/>
  <c r="AJ393" s="1"/>
  <c r="AJ394" s="1"/>
  <c r="AJ395" s="1"/>
  <c r="AJ396" s="1"/>
  <c r="AJ397" s="1"/>
  <c r="AJ398" s="1"/>
  <c r="AJ399" s="1"/>
  <c r="AJ400" s="1"/>
  <c r="AJ401" s="1"/>
  <c r="AJ402" s="1"/>
  <c r="AJ403" s="1"/>
  <c r="AJ404" s="1"/>
  <c r="AJ405" s="1"/>
  <c r="AJ406" s="1"/>
  <c r="AJ407" s="1"/>
  <c r="AJ408" s="1"/>
  <c r="AJ409" s="1"/>
  <c r="AJ410" s="1"/>
  <c r="AJ411" s="1"/>
  <c r="AJ412" s="1"/>
  <c r="AJ413" s="1"/>
  <c r="AJ414" s="1"/>
  <c r="AJ415" s="1"/>
  <c r="AJ416" s="1"/>
  <c r="AJ417" s="1"/>
  <c r="AJ418" s="1"/>
  <c r="AJ419" s="1"/>
  <c r="AJ420" s="1"/>
  <c r="AJ421" s="1"/>
  <c r="AJ422" s="1"/>
  <c r="AJ423" s="1"/>
  <c r="AJ424" s="1"/>
  <c r="AJ425" s="1"/>
  <c r="AJ426" s="1"/>
  <c r="AJ427" s="1"/>
  <c r="AJ428" s="1"/>
  <c r="AJ429" s="1"/>
  <c r="AJ430" s="1"/>
  <c r="AJ431" s="1"/>
  <c r="AJ432" s="1"/>
  <c r="AJ433" s="1"/>
  <c r="AJ434" s="1"/>
  <c r="AJ435" s="1"/>
  <c r="AJ436" s="1"/>
  <c r="AJ437" s="1"/>
  <c r="AJ438" s="1"/>
  <c r="AJ439" s="1"/>
  <c r="AJ440" s="1"/>
  <c r="AJ441" s="1"/>
  <c r="AJ442" s="1"/>
  <c r="AJ443" s="1"/>
  <c r="AJ444" s="1"/>
  <c r="AJ445" s="1"/>
  <c r="AJ446" s="1"/>
  <c r="AJ447" s="1"/>
  <c r="AJ448" s="1"/>
  <c r="AJ449" s="1"/>
  <c r="AJ450" s="1"/>
  <c r="AJ451" s="1"/>
  <c r="AJ452" s="1"/>
  <c r="AJ453" s="1"/>
  <c r="AJ454" s="1"/>
  <c r="AJ455" s="1"/>
  <c r="AJ456" s="1"/>
  <c r="AJ457" s="1"/>
  <c r="AJ458" s="1"/>
  <c r="AJ459" s="1"/>
  <c r="AJ460" s="1"/>
  <c r="AJ461" s="1"/>
  <c r="AJ462" s="1"/>
  <c r="AJ463" s="1"/>
  <c r="AJ464" s="1"/>
  <c r="AJ465" s="1"/>
  <c r="AJ466" s="1"/>
  <c r="AJ467" s="1"/>
  <c r="AJ468" s="1"/>
  <c r="AJ469" s="1"/>
  <c r="AJ470" s="1"/>
  <c r="AJ471" s="1"/>
  <c r="AJ472" s="1"/>
  <c r="AJ473" s="1"/>
  <c r="AJ474" s="1"/>
  <c r="AJ475" s="1"/>
  <c r="AJ476" s="1"/>
  <c r="AJ477" s="1"/>
  <c r="AJ478" s="1"/>
  <c r="AJ479" s="1"/>
  <c r="AJ480" s="1"/>
  <c r="AJ481" s="1"/>
  <c r="AJ482" s="1"/>
  <c r="AJ483" s="1"/>
  <c r="AJ484" s="1"/>
  <c r="AJ485" s="1"/>
  <c r="AJ486" s="1"/>
  <c r="AJ487" s="1"/>
  <c r="AJ488" s="1"/>
  <c r="AJ489" s="1"/>
  <c r="AJ490" s="1"/>
  <c r="AJ491" s="1"/>
  <c r="AJ492" s="1"/>
  <c r="AJ493" s="1"/>
  <c r="AJ494" s="1"/>
  <c r="AJ495" s="1"/>
  <c r="AJ496" s="1"/>
  <c r="AJ497" s="1"/>
  <c r="AJ498" s="1"/>
  <c r="AJ499" s="1"/>
  <c r="AJ500" s="1"/>
  <c r="AJ501" s="1"/>
  <c r="AJ502" s="1"/>
  <c r="AJ503" s="1"/>
  <c r="AJ504" s="1"/>
  <c r="AJ505" s="1"/>
  <c r="AJ506" s="1"/>
  <c r="AJ507" s="1"/>
  <c r="AJ508" s="1"/>
  <c r="AJ509" s="1"/>
  <c r="AJ510" s="1"/>
  <c r="AJ511" s="1"/>
  <c r="AJ512" s="1"/>
  <c r="AJ513" s="1"/>
  <c r="AJ514" s="1"/>
  <c r="AJ515" s="1"/>
  <c r="AJ516" s="1"/>
  <c r="AJ517" s="1"/>
  <c r="AJ518" s="1"/>
  <c r="AJ519" s="1"/>
  <c r="AJ520" s="1"/>
  <c r="AJ521" s="1"/>
  <c r="AJ522" s="1"/>
  <c r="AJ523" s="1"/>
  <c r="AJ524" s="1"/>
  <c r="AJ525" s="1"/>
  <c r="AJ526" s="1"/>
  <c r="AJ527" s="1"/>
  <c r="AJ528" s="1"/>
  <c r="AJ529" s="1"/>
  <c r="AV3"/>
  <c r="AV4" s="1"/>
  <c r="AV5" s="1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V49" s="1"/>
  <c r="AV50" s="1"/>
  <c r="AV51" s="1"/>
  <c r="AV52" s="1"/>
  <c r="AV53" s="1"/>
  <c r="AV54" s="1"/>
  <c r="AV55" s="1"/>
  <c r="AV56" s="1"/>
  <c r="AV57" s="1"/>
  <c r="AV58" s="1"/>
  <c r="AV59" s="1"/>
  <c r="AV60" s="1"/>
  <c r="AV61" s="1"/>
  <c r="AV62" s="1"/>
  <c r="AV63" s="1"/>
  <c r="AV64" s="1"/>
  <c r="AV65" s="1"/>
  <c r="AV66" s="1"/>
  <c r="AV67" s="1"/>
  <c r="AV68" s="1"/>
  <c r="AV69" s="1"/>
  <c r="AV70" s="1"/>
  <c r="AV71" s="1"/>
  <c r="AV72" s="1"/>
  <c r="AV73" s="1"/>
  <c r="AV74" s="1"/>
  <c r="AV75" s="1"/>
  <c r="AV76" s="1"/>
  <c r="AV77" s="1"/>
  <c r="AV78" s="1"/>
  <c r="AV79" s="1"/>
  <c r="AV80" s="1"/>
  <c r="AV81" s="1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AV119" s="1"/>
  <c r="AV120" s="1"/>
  <c r="AV121" s="1"/>
  <c r="AV122" s="1"/>
  <c r="AV123" s="1"/>
  <c r="AV124" s="1"/>
  <c r="AV125" s="1"/>
  <c r="AV126" s="1"/>
  <c r="AV127" s="1"/>
  <c r="AV128" s="1"/>
  <c r="AV129" s="1"/>
  <c r="AV130" s="1"/>
  <c r="AV131" s="1"/>
  <c r="AV132" s="1"/>
  <c r="AV133" s="1"/>
  <c r="AV134" s="1"/>
  <c r="AV135" s="1"/>
  <c r="AV136" s="1"/>
  <c r="AV137" s="1"/>
  <c r="AV138" s="1"/>
  <c r="AV139" s="1"/>
  <c r="AV140" s="1"/>
  <c r="AV141" s="1"/>
  <c r="AV142" s="1"/>
  <c r="AV143" s="1"/>
  <c r="AV144" s="1"/>
  <c r="AV145" s="1"/>
  <c r="AV146" s="1"/>
  <c r="AV147" s="1"/>
  <c r="AV148" s="1"/>
  <c r="AV149" s="1"/>
  <c r="AV150" s="1"/>
  <c r="AV151" s="1"/>
  <c r="AV152" s="1"/>
  <c r="AV153" s="1"/>
  <c r="AV154" s="1"/>
  <c r="AV155" s="1"/>
  <c r="AV156" s="1"/>
  <c r="AV157" s="1"/>
  <c r="AV158" s="1"/>
  <c r="AV159" s="1"/>
  <c r="AV160" s="1"/>
  <c r="AV161" s="1"/>
  <c r="AV162" s="1"/>
  <c r="AV163" s="1"/>
  <c r="AV164" s="1"/>
  <c r="AV165" s="1"/>
  <c r="AV166" s="1"/>
  <c r="AV167" s="1"/>
  <c r="AV168" s="1"/>
  <c r="AV169" s="1"/>
  <c r="AV170" s="1"/>
  <c r="AV171" s="1"/>
  <c r="AV172" s="1"/>
  <c r="AV173" s="1"/>
  <c r="AV174" s="1"/>
  <c r="AV175" s="1"/>
  <c r="AV176" s="1"/>
  <c r="AV177" s="1"/>
  <c r="AV178" s="1"/>
  <c r="AV179" s="1"/>
  <c r="AV180" s="1"/>
  <c r="AV181" s="1"/>
  <c r="AV182" s="1"/>
  <c r="AV183" s="1"/>
  <c r="AV184" s="1"/>
  <c r="AV185" s="1"/>
  <c r="AV186" s="1"/>
  <c r="AV187" s="1"/>
  <c r="AV188" s="1"/>
  <c r="AV189" s="1"/>
  <c r="AV190" s="1"/>
  <c r="AV191" s="1"/>
  <c r="AV192" s="1"/>
  <c r="AV193" s="1"/>
  <c r="AV194" s="1"/>
  <c r="AV195" s="1"/>
  <c r="AV196" s="1"/>
  <c r="AV197" s="1"/>
  <c r="AV198" s="1"/>
  <c r="AV199" s="1"/>
  <c r="AV200" s="1"/>
  <c r="AV201" s="1"/>
  <c r="AV202" s="1"/>
  <c r="AV203" s="1"/>
  <c r="AV204" s="1"/>
  <c r="AV205" s="1"/>
  <c r="AV206" s="1"/>
  <c r="AV207" s="1"/>
  <c r="AV208" s="1"/>
  <c r="AV209" s="1"/>
  <c r="AV210" s="1"/>
  <c r="AV211" s="1"/>
  <c r="AV212" s="1"/>
  <c r="AV213" s="1"/>
  <c r="AV214" s="1"/>
  <c r="AV215" s="1"/>
  <c r="AV216" s="1"/>
  <c r="AV217" s="1"/>
  <c r="AV218" s="1"/>
  <c r="AV219" s="1"/>
  <c r="AV220" s="1"/>
  <c r="AV221" s="1"/>
  <c r="AV222" s="1"/>
  <c r="AV223" s="1"/>
  <c r="AV224" s="1"/>
  <c r="AV225" s="1"/>
  <c r="AV226" s="1"/>
  <c r="AV227" s="1"/>
  <c r="AV228" s="1"/>
  <c r="AV229" s="1"/>
  <c r="AV230" s="1"/>
  <c r="AV231" s="1"/>
  <c r="AV232" s="1"/>
  <c r="AV233" s="1"/>
  <c r="AV234" s="1"/>
  <c r="AV235" s="1"/>
  <c r="AV236" s="1"/>
  <c r="AV237" s="1"/>
  <c r="AV238" s="1"/>
  <c r="AV239" s="1"/>
  <c r="AV240" s="1"/>
  <c r="AV241" s="1"/>
  <c r="AV242" s="1"/>
  <c r="AV243" s="1"/>
  <c r="AV244" s="1"/>
  <c r="AV245" s="1"/>
  <c r="AV246" s="1"/>
  <c r="AV247" s="1"/>
  <c r="AV248" s="1"/>
  <c r="AV249" s="1"/>
  <c r="AV250" s="1"/>
  <c r="AV251" s="1"/>
  <c r="AV252" s="1"/>
  <c r="AV253" s="1"/>
  <c r="AV254" s="1"/>
  <c r="AV255" s="1"/>
  <c r="AV256" s="1"/>
  <c r="AV257" s="1"/>
  <c r="AV258" s="1"/>
  <c r="AV259" s="1"/>
  <c r="AV260" s="1"/>
  <c r="AV261" s="1"/>
  <c r="AV262" s="1"/>
  <c r="AV263" s="1"/>
  <c r="AV264" s="1"/>
  <c r="AV265" s="1"/>
  <c r="AV266" s="1"/>
  <c r="AV267" s="1"/>
  <c r="AV268" s="1"/>
  <c r="AV269" s="1"/>
  <c r="AV270" s="1"/>
  <c r="AV271" s="1"/>
  <c r="AV272" s="1"/>
  <c r="AV273" s="1"/>
  <c r="AV274" s="1"/>
  <c r="AV275" s="1"/>
  <c r="AV276" s="1"/>
  <c r="AV277" s="1"/>
  <c r="AV278" s="1"/>
  <c r="AV279" s="1"/>
  <c r="AV280" s="1"/>
  <c r="AV281" s="1"/>
  <c r="AV282" s="1"/>
  <c r="AV283" s="1"/>
  <c r="AV284" s="1"/>
  <c r="AV285" s="1"/>
  <c r="AV286" s="1"/>
  <c r="AV287" s="1"/>
  <c r="AV288" s="1"/>
  <c r="AV289" s="1"/>
  <c r="AV290" s="1"/>
  <c r="AV291" s="1"/>
  <c r="AV292" s="1"/>
  <c r="AV293" s="1"/>
  <c r="AV294" s="1"/>
  <c r="AV295" s="1"/>
  <c r="AV296" s="1"/>
  <c r="AV297" s="1"/>
  <c r="AV298" s="1"/>
  <c r="AV299" s="1"/>
  <c r="AV300" s="1"/>
  <c r="AV301" s="1"/>
  <c r="AV302" s="1"/>
  <c r="AV303" s="1"/>
  <c r="AV304" s="1"/>
  <c r="AV305" s="1"/>
  <c r="AV306" s="1"/>
  <c r="AV307" s="1"/>
  <c r="AV308" s="1"/>
  <c r="AV309" s="1"/>
  <c r="AV310" s="1"/>
  <c r="AV311" s="1"/>
  <c r="AV312" s="1"/>
  <c r="AV313" s="1"/>
  <c r="AV314" s="1"/>
  <c r="AV315" s="1"/>
  <c r="AV316" s="1"/>
  <c r="AV317" s="1"/>
  <c r="AV318" s="1"/>
  <c r="AV319" s="1"/>
  <c r="AV320" s="1"/>
  <c r="AV321" s="1"/>
  <c r="AV322" s="1"/>
  <c r="AV323" s="1"/>
  <c r="AV324" s="1"/>
  <c r="AV325" s="1"/>
  <c r="AV326" s="1"/>
  <c r="AV327" s="1"/>
  <c r="AV328" s="1"/>
  <c r="AV329" s="1"/>
  <c r="AV330" s="1"/>
  <c r="AV331" s="1"/>
  <c r="AV332" s="1"/>
  <c r="AV333" s="1"/>
  <c r="AV334" s="1"/>
  <c r="AV335" s="1"/>
  <c r="AV336" s="1"/>
  <c r="AV337" s="1"/>
  <c r="AV338" s="1"/>
  <c r="AV339" s="1"/>
  <c r="AV340" s="1"/>
  <c r="AV341" s="1"/>
  <c r="AV342" s="1"/>
  <c r="AV343" s="1"/>
  <c r="AV344" s="1"/>
  <c r="AV345" s="1"/>
  <c r="AV346" s="1"/>
  <c r="AV347" s="1"/>
  <c r="AV348" s="1"/>
  <c r="AV349" s="1"/>
  <c r="AV350" s="1"/>
  <c r="AV351" s="1"/>
  <c r="AV352" s="1"/>
  <c r="AV353" s="1"/>
  <c r="AV354" s="1"/>
  <c r="AV355" s="1"/>
  <c r="AV356" s="1"/>
  <c r="AV357" s="1"/>
  <c r="AV358" s="1"/>
  <c r="AV359" s="1"/>
  <c r="AV360" s="1"/>
  <c r="AV361" s="1"/>
  <c r="AV362" s="1"/>
  <c r="AV363" s="1"/>
  <c r="AV364" s="1"/>
  <c r="AV365" s="1"/>
  <c r="AV366" s="1"/>
  <c r="AV367" s="1"/>
  <c r="AV368" s="1"/>
  <c r="AV369" s="1"/>
  <c r="AV370" s="1"/>
  <c r="AV371" s="1"/>
  <c r="AV372" s="1"/>
  <c r="AV373" s="1"/>
  <c r="AV374" s="1"/>
  <c r="AV375" s="1"/>
  <c r="AV376" s="1"/>
  <c r="AV377" s="1"/>
  <c r="AV378" s="1"/>
  <c r="AV379" s="1"/>
  <c r="AV380" s="1"/>
  <c r="AV381" s="1"/>
  <c r="AV382" s="1"/>
  <c r="AV383" s="1"/>
  <c r="AV384" s="1"/>
  <c r="AV385" s="1"/>
  <c r="AV386" s="1"/>
  <c r="AV387" s="1"/>
  <c r="AV388" s="1"/>
  <c r="AV389" s="1"/>
  <c r="AV390" s="1"/>
  <c r="AV391" s="1"/>
  <c r="AV392" s="1"/>
  <c r="AV393" s="1"/>
  <c r="AV394" s="1"/>
  <c r="AV395" s="1"/>
  <c r="AV396" s="1"/>
  <c r="AV397" s="1"/>
  <c r="AV398" s="1"/>
  <c r="AV399" s="1"/>
  <c r="AV400" s="1"/>
  <c r="AV401" s="1"/>
  <c r="AV402" s="1"/>
  <c r="AV403" s="1"/>
  <c r="AV404" s="1"/>
  <c r="AV405" s="1"/>
  <c r="AV406" s="1"/>
  <c r="AV407" s="1"/>
  <c r="AV408" s="1"/>
  <c r="AV409" s="1"/>
  <c r="AV410" s="1"/>
  <c r="AV411" s="1"/>
  <c r="AV412" s="1"/>
  <c r="AV413" s="1"/>
  <c r="AV414" s="1"/>
  <c r="AV415" s="1"/>
  <c r="AV416" s="1"/>
  <c r="AV417" s="1"/>
  <c r="AV418" s="1"/>
  <c r="AV419" s="1"/>
  <c r="AV420" s="1"/>
  <c r="AV421" s="1"/>
  <c r="AV422" s="1"/>
  <c r="AV423" s="1"/>
  <c r="AV424" s="1"/>
  <c r="AV425" s="1"/>
  <c r="AV426" s="1"/>
  <c r="AV427" s="1"/>
  <c r="AV428" s="1"/>
  <c r="AV429" s="1"/>
  <c r="AV430" s="1"/>
  <c r="AV431" s="1"/>
  <c r="AV432" s="1"/>
  <c r="AV433" s="1"/>
  <c r="AV434" s="1"/>
  <c r="AV435" s="1"/>
  <c r="AV436" s="1"/>
  <c r="AV437" s="1"/>
  <c r="AV438" s="1"/>
  <c r="AV439" s="1"/>
  <c r="AV440" s="1"/>
  <c r="AV441" s="1"/>
  <c r="AV442" s="1"/>
  <c r="AV443" s="1"/>
  <c r="AV444" s="1"/>
  <c r="AV445" s="1"/>
  <c r="AV446" s="1"/>
  <c r="AV447" s="1"/>
  <c r="AV448" s="1"/>
  <c r="AV449" s="1"/>
  <c r="AV450" s="1"/>
  <c r="AV451" s="1"/>
  <c r="AV452" s="1"/>
  <c r="AV453" s="1"/>
  <c r="AV454" s="1"/>
  <c r="AV455" s="1"/>
  <c r="AV456" s="1"/>
  <c r="AV457" s="1"/>
  <c r="AV458" s="1"/>
  <c r="AV459" s="1"/>
  <c r="AV460" s="1"/>
  <c r="AV461" s="1"/>
  <c r="AV462" s="1"/>
  <c r="AV463" s="1"/>
  <c r="AV464" s="1"/>
  <c r="AV465" s="1"/>
  <c r="AV466" s="1"/>
  <c r="AV467" s="1"/>
  <c r="AV468" s="1"/>
  <c r="AV469" s="1"/>
  <c r="AV470" s="1"/>
  <c r="AV471" s="1"/>
  <c r="AV472" s="1"/>
  <c r="AV473" s="1"/>
  <c r="AV474" s="1"/>
  <c r="AV475" s="1"/>
  <c r="AV476" s="1"/>
  <c r="AV477" s="1"/>
  <c r="AV478" s="1"/>
  <c r="AV479" s="1"/>
  <c r="AV480" s="1"/>
  <c r="AV481" s="1"/>
  <c r="AV482" s="1"/>
  <c r="AV483" s="1"/>
  <c r="AV484" s="1"/>
  <c r="AV485" s="1"/>
  <c r="AV486" s="1"/>
  <c r="AV487" s="1"/>
  <c r="AV488" s="1"/>
  <c r="AV489" s="1"/>
  <c r="AV490" s="1"/>
  <c r="AV491" s="1"/>
  <c r="AV492" s="1"/>
  <c r="AV493" s="1"/>
  <c r="AV494" s="1"/>
  <c r="AV495" s="1"/>
  <c r="AV496" s="1"/>
  <c r="AV497" s="1"/>
  <c r="AV498" s="1"/>
  <c r="AV499" s="1"/>
  <c r="AV500" s="1"/>
  <c r="AV501" s="1"/>
  <c r="AV502" s="1"/>
  <c r="AV503" s="1"/>
  <c r="AV504" s="1"/>
  <c r="AV505" s="1"/>
  <c r="AV506" s="1"/>
  <c r="AV507" s="1"/>
  <c r="AV508" s="1"/>
  <c r="AV509" s="1"/>
  <c r="AV510" s="1"/>
  <c r="AV511" s="1"/>
  <c r="AV512" s="1"/>
  <c r="AV513" s="1"/>
  <c r="AV514" s="1"/>
  <c r="AV515" s="1"/>
  <c r="AV516" s="1"/>
  <c r="AV517" s="1"/>
  <c r="AV518" s="1"/>
  <c r="AV519" s="1"/>
  <c r="AV520" s="1"/>
  <c r="AV521" s="1"/>
  <c r="AV522" s="1"/>
  <c r="AV523" s="1"/>
  <c r="AV524" s="1"/>
  <c r="AV525" s="1"/>
  <c r="AV526" s="1"/>
  <c r="AV527" s="1"/>
  <c r="AV528" s="1"/>
  <c r="AV529" s="1"/>
  <c r="F2" i="9"/>
  <c r="G2" s="1"/>
  <c r="P7"/>
  <c r="AV3" i="5"/>
  <c r="AV4" s="1"/>
  <c r="AV5" s="1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V49" s="1"/>
  <c r="AV50" s="1"/>
  <c r="AV51" s="1"/>
  <c r="AV52" s="1"/>
  <c r="AV53" s="1"/>
  <c r="AV54" s="1"/>
  <c r="AV55" s="1"/>
  <c r="AV56" s="1"/>
  <c r="AV57" s="1"/>
  <c r="AV58" s="1"/>
  <c r="AV59" s="1"/>
  <c r="AV60" s="1"/>
  <c r="AV61" s="1"/>
  <c r="AV62" s="1"/>
  <c r="AV63" s="1"/>
  <c r="AV64" s="1"/>
  <c r="AV65" s="1"/>
  <c r="AV66" s="1"/>
  <c r="AV67" s="1"/>
  <c r="AV68" s="1"/>
  <c r="AV69" s="1"/>
  <c r="AV70" s="1"/>
  <c r="AV71" s="1"/>
  <c r="AV72" s="1"/>
  <c r="AV73" s="1"/>
  <c r="AV74" s="1"/>
  <c r="AV75" s="1"/>
  <c r="AV76" s="1"/>
  <c r="AV77" s="1"/>
  <c r="AV78" s="1"/>
  <c r="AV79" s="1"/>
  <c r="AV80" s="1"/>
  <c r="AV81" s="1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N3"/>
  <c r="AN4" s="1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J3"/>
  <c r="AJ4" s="1"/>
  <c r="AJ5" s="1"/>
  <c r="AJ6" s="1"/>
  <c r="AJ7" s="1"/>
  <c r="AJ8" s="1"/>
  <c r="AJ9" s="1"/>
  <c r="AJ10" s="1"/>
  <c r="AJ11" s="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J47" s="1"/>
  <c r="AJ48" s="1"/>
  <c r="AJ49" s="1"/>
  <c r="AJ50" s="1"/>
  <c r="AJ51" s="1"/>
  <c r="AJ52" s="1"/>
  <c r="AJ53" s="1"/>
  <c r="AJ54" s="1"/>
  <c r="AJ55" s="1"/>
  <c r="AJ56" s="1"/>
  <c r="AJ57" s="1"/>
  <c r="AJ58" s="1"/>
  <c r="AJ59" s="1"/>
  <c r="AJ60" s="1"/>
  <c r="AJ61" s="1"/>
  <c r="AJ62" s="1"/>
  <c r="AJ63" s="1"/>
  <c r="AJ64" s="1"/>
  <c r="AJ65" s="1"/>
  <c r="AJ66" s="1"/>
  <c r="AJ67" s="1"/>
  <c r="AJ68" s="1"/>
  <c r="AJ69" s="1"/>
  <c r="AJ70" s="1"/>
  <c r="AJ71" s="1"/>
  <c r="AJ72" s="1"/>
  <c r="AJ73" s="1"/>
  <c r="AJ74" s="1"/>
  <c r="AJ75" s="1"/>
  <c r="AJ76" s="1"/>
  <c r="AJ77" s="1"/>
  <c r="AJ78" s="1"/>
  <c r="AJ79" s="1"/>
  <c r="AJ80" s="1"/>
  <c r="AJ81" s="1"/>
  <c r="AJ82" s="1"/>
  <c r="AJ83" s="1"/>
  <c r="AJ84" s="1"/>
  <c r="AJ85" s="1"/>
  <c r="AJ86" s="1"/>
  <c r="AJ87" s="1"/>
  <c r="AJ88" s="1"/>
  <c r="AJ89" s="1"/>
  <c r="AJ90" s="1"/>
  <c r="AJ91" s="1"/>
  <c r="AJ92" s="1"/>
  <c r="AJ93" s="1"/>
  <c r="AJ94" s="1"/>
  <c r="AJ95" s="1"/>
  <c r="AJ96" s="1"/>
  <c r="AJ97" s="1"/>
  <c r="AJ98" s="1"/>
  <c r="AO3" i="1"/>
  <c r="AO4" s="1"/>
  <c r="AO5" s="1"/>
  <c r="AO6" s="1"/>
  <c r="AO7" s="1"/>
  <c r="AO8" s="1"/>
  <c r="AO9" s="1"/>
  <c r="AO10" s="1"/>
  <c r="AO11" s="1"/>
  <c r="AO12" s="1"/>
  <c r="AO13" s="1"/>
  <c r="AO14" s="1"/>
  <c r="AO15" s="1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O30" s="1"/>
  <c r="AO31" s="1"/>
  <c r="AO32" s="1"/>
  <c r="AO33" s="1"/>
  <c r="AO34" s="1"/>
  <c r="AO35" s="1"/>
  <c r="AO36" s="1"/>
  <c r="AO37" s="1"/>
  <c r="AO38" s="1"/>
  <c r="AO39" s="1"/>
  <c r="AO40" s="1"/>
  <c r="AO41" s="1"/>
  <c r="AO42" s="1"/>
  <c r="AO43" s="1"/>
  <c r="AO44" s="1"/>
  <c r="AO45" s="1"/>
  <c r="AO46" s="1"/>
  <c r="AO47" s="1"/>
  <c r="AO48" s="1"/>
  <c r="AO49" s="1"/>
  <c r="AO50" s="1"/>
  <c r="AO51" s="1"/>
  <c r="AO52" s="1"/>
  <c r="AO53" s="1"/>
  <c r="AO54" s="1"/>
  <c r="AO55" s="1"/>
  <c r="AO56" s="1"/>
  <c r="AO57" s="1"/>
  <c r="AO58" s="1"/>
  <c r="AO59" s="1"/>
  <c r="AO60" s="1"/>
  <c r="AO61" s="1"/>
  <c r="AO62" s="1"/>
  <c r="AO63" s="1"/>
  <c r="AO64" s="1"/>
  <c r="AO65" s="1"/>
  <c r="AO66" s="1"/>
  <c r="AO67" s="1"/>
  <c r="AO68" s="1"/>
  <c r="AO69" s="1"/>
  <c r="AO70" s="1"/>
  <c r="AO71" s="1"/>
  <c r="AO72" s="1"/>
  <c r="AO73" s="1"/>
  <c r="AO74" s="1"/>
  <c r="AO75" s="1"/>
  <c r="AO76" s="1"/>
  <c r="AO77" s="1"/>
  <c r="AO78" s="1"/>
  <c r="AO79" s="1"/>
  <c r="AO80" s="1"/>
  <c r="AO81" s="1"/>
  <c r="AO82" s="1"/>
  <c r="AO83" s="1"/>
  <c r="AO84" s="1"/>
  <c r="AO85" s="1"/>
  <c r="AW3"/>
  <c r="AW4" s="1"/>
  <c r="AW5" s="1"/>
  <c r="AW6" s="1"/>
  <c r="AW7" s="1"/>
  <c r="AW8" s="1"/>
  <c r="AW9" s="1"/>
  <c r="AW10" s="1"/>
  <c r="AW11" s="1"/>
  <c r="AW12" s="1"/>
  <c r="AW13" s="1"/>
  <c r="AW14" s="1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W30" s="1"/>
  <c r="AW31" s="1"/>
  <c r="AW32" s="1"/>
  <c r="AW33" s="1"/>
  <c r="AW34" s="1"/>
  <c r="AW35" s="1"/>
  <c r="AW36" s="1"/>
  <c r="AW37" s="1"/>
  <c r="AW38" s="1"/>
  <c r="AW39" s="1"/>
  <c r="AW40" s="1"/>
  <c r="AW41" s="1"/>
  <c r="AW42" s="1"/>
  <c r="AW43" s="1"/>
  <c r="AW44" s="1"/>
  <c r="AW45" s="1"/>
  <c r="AW46" s="1"/>
  <c r="AW47" s="1"/>
  <c r="AW48" s="1"/>
  <c r="AW49" s="1"/>
  <c r="AW50" s="1"/>
  <c r="AW51" s="1"/>
  <c r="AW52" s="1"/>
  <c r="AW53" s="1"/>
  <c r="AW54" s="1"/>
  <c r="AW55" s="1"/>
  <c r="AW56" s="1"/>
  <c r="AW57" s="1"/>
  <c r="AW58" s="1"/>
  <c r="AW59" s="1"/>
  <c r="AW60" s="1"/>
  <c r="AW61" s="1"/>
  <c r="AW62" s="1"/>
  <c r="AW63" s="1"/>
  <c r="AW64" s="1"/>
  <c r="AW65" s="1"/>
  <c r="AW66" s="1"/>
  <c r="AW67" s="1"/>
  <c r="AW68" s="1"/>
  <c r="AW69" s="1"/>
  <c r="AW70" s="1"/>
  <c r="AW71" s="1"/>
  <c r="AW72" s="1"/>
  <c r="AW73" s="1"/>
  <c r="AW74" s="1"/>
  <c r="AW75" s="1"/>
  <c r="AW76" s="1"/>
  <c r="AW77" s="1"/>
  <c r="AW78" s="1"/>
  <c r="AW79" s="1"/>
  <c r="AW80" s="1"/>
  <c r="AW81" s="1"/>
  <c r="AW82" s="1"/>
  <c r="AW83" s="1"/>
  <c r="AW84" s="1"/>
  <c r="AW85" s="1"/>
  <c r="AK3"/>
  <c r="AK4" s="1"/>
  <c r="AK5" s="1"/>
  <c r="AK6" s="1"/>
  <c r="AK7" s="1"/>
  <c r="AK8" s="1"/>
  <c r="AK9" s="1"/>
  <c r="AK10" s="1"/>
  <c r="AK11" s="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K30" s="1"/>
  <c r="AK31" s="1"/>
  <c r="AK32" s="1"/>
  <c r="AK33" s="1"/>
  <c r="AK34" s="1"/>
  <c r="AK35" s="1"/>
  <c r="AK36" s="1"/>
  <c r="AK37" s="1"/>
  <c r="AK38" s="1"/>
  <c r="AK39" s="1"/>
  <c r="AK40" s="1"/>
  <c r="AK41" s="1"/>
  <c r="AK42" s="1"/>
  <c r="AK43" s="1"/>
  <c r="AK44" s="1"/>
  <c r="AK45" s="1"/>
  <c r="AK46" s="1"/>
  <c r="AK47" s="1"/>
  <c r="AK48" s="1"/>
  <c r="AK49" s="1"/>
  <c r="AK50" s="1"/>
  <c r="AK51" s="1"/>
  <c r="AK52" s="1"/>
  <c r="AK53" s="1"/>
  <c r="AK54" s="1"/>
  <c r="AK55" s="1"/>
  <c r="AK56" s="1"/>
  <c r="AK57" s="1"/>
  <c r="AK58" s="1"/>
  <c r="AK59" s="1"/>
  <c r="AK60" s="1"/>
  <c r="AK61" s="1"/>
  <c r="AK62" s="1"/>
  <c r="AK63" s="1"/>
  <c r="AK64" s="1"/>
  <c r="AK65" s="1"/>
  <c r="AK66" s="1"/>
  <c r="AK67" s="1"/>
  <c r="AK68" s="1"/>
  <c r="AK69" s="1"/>
  <c r="AK70" s="1"/>
  <c r="AK71" s="1"/>
  <c r="AK72" s="1"/>
  <c r="AK73" s="1"/>
  <c r="AK74" s="1"/>
  <c r="AK75" s="1"/>
  <c r="AK76" s="1"/>
  <c r="AK77" s="1"/>
  <c r="AK78" s="1"/>
  <c r="AK79" s="1"/>
  <c r="AK80" s="1"/>
  <c r="AK81" s="1"/>
  <c r="AK82" s="1"/>
  <c r="AK83" s="1"/>
  <c r="AK84" s="1"/>
  <c r="AK85" s="1"/>
  <c r="AN3" i="2"/>
  <c r="AN4" s="1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AN33" s="1"/>
  <c r="AN34" s="1"/>
  <c r="AN35" s="1"/>
  <c r="AN36" s="1"/>
  <c r="AN37" s="1"/>
  <c r="AN38" s="1"/>
  <c r="AN39" s="1"/>
  <c r="AN40" s="1"/>
  <c r="AN41" s="1"/>
  <c r="AN42" s="1"/>
  <c r="AN43" s="1"/>
  <c r="AN44" s="1"/>
  <c r="AN45" s="1"/>
  <c r="AN46" s="1"/>
  <c r="AN47" s="1"/>
  <c r="AN48" s="1"/>
  <c r="AN49" s="1"/>
  <c r="AN50" s="1"/>
  <c r="AN51" s="1"/>
  <c r="AN52" s="1"/>
  <c r="AN53" s="1"/>
  <c r="AN54" s="1"/>
  <c r="AN55" s="1"/>
  <c r="AN56" s="1"/>
  <c r="AN57" s="1"/>
  <c r="AN58" s="1"/>
  <c r="AN59" s="1"/>
  <c r="AN60" s="1"/>
  <c r="AN61" s="1"/>
  <c r="AN62" s="1"/>
  <c r="AN63" s="1"/>
  <c r="AN64" s="1"/>
  <c r="AN65" s="1"/>
  <c r="AN66" s="1"/>
  <c r="AN67" s="1"/>
  <c r="AN68" s="1"/>
  <c r="AN69" s="1"/>
  <c r="AN70" s="1"/>
  <c r="AN71" s="1"/>
  <c r="AN72" s="1"/>
  <c r="AN73" s="1"/>
  <c r="AN74" s="1"/>
  <c r="AN75" s="1"/>
  <c r="AN76" s="1"/>
  <c r="AN77" s="1"/>
  <c r="AN78" s="1"/>
  <c r="AN79" s="1"/>
  <c r="AN80" s="1"/>
  <c r="AN81" s="1"/>
  <c r="AN82" s="1"/>
  <c r="AN83" s="1"/>
  <c r="AN84" s="1"/>
  <c r="AN85" s="1"/>
  <c r="AN86" s="1"/>
  <c r="AN87" s="1"/>
  <c r="AN88" s="1"/>
  <c r="AN89" s="1"/>
  <c r="AN90" s="1"/>
  <c r="AN91" s="1"/>
  <c r="AN92" s="1"/>
  <c r="AN93" s="1"/>
  <c r="AN94" s="1"/>
  <c r="AN95" s="1"/>
  <c r="AN96" s="1"/>
  <c r="AN97" s="1"/>
  <c r="AN98" s="1"/>
  <c r="AN99" s="1"/>
  <c r="AN100" s="1"/>
  <c r="AN101" s="1"/>
  <c r="AN102" s="1"/>
  <c r="AN103" s="1"/>
  <c r="AN104" s="1"/>
  <c r="AN105" s="1"/>
  <c r="AN106" s="1"/>
  <c r="AN107" s="1"/>
  <c r="AN108" s="1"/>
  <c r="AN109" s="1"/>
  <c r="AN110" s="1"/>
  <c r="AN111" s="1"/>
  <c r="AN112" s="1"/>
  <c r="AN113" s="1"/>
  <c r="AN114" s="1"/>
  <c r="AN115" s="1"/>
  <c r="AN116" s="1"/>
  <c r="AN117" s="1"/>
  <c r="AN118" s="1"/>
  <c r="AJ3"/>
  <c r="AJ4" s="1"/>
  <c r="AJ5" s="1"/>
  <c r="AJ6" s="1"/>
  <c r="AJ7" s="1"/>
  <c r="AJ8" s="1"/>
  <c r="AJ9" s="1"/>
  <c r="AJ10" s="1"/>
  <c r="AJ11" s="1"/>
  <c r="AJ12" s="1"/>
  <c r="AJ13" s="1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J30" s="1"/>
  <c r="AJ31" s="1"/>
  <c r="AJ32" s="1"/>
  <c r="AJ33" s="1"/>
  <c r="AJ34" s="1"/>
  <c r="AJ35" s="1"/>
  <c r="AJ36" s="1"/>
  <c r="AJ37" s="1"/>
  <c r="AJ38" s="1"/>
  <c r="AJ39" s="1"/>
  <c r="AJ40" s="1"/>
  <c r="AJ41" s="1"/>
  <c r="AJ42" s="1"/>
  <c r="AJ43" s="1"/>
  <c r="AJ44" s="1"/>
  <c r="AJ45" s="1"/>
  <c r="AJ46" s="1"/>
  <c r="AJ47" s="1"/>
  <c r="AJ48" s="1"/>
  <c r="AJ49" s="1"/>
  <c r="AJ50" s="1"/>
  <c r="AJ51" s="1"/>
  <c r="AJ52" s="1"/>
  <c r="AJ53" s="1"/>
  <c r="AJ54" s="1"/>
  <c r="AJ55" s="1"/>
  <c r="AJ56" s="1"/>
  <c r="AJ57" s="1"/>
  <c r="AJ58" s="1"/>
  <c r="AJ59" s="1"/>
  <c r="AJ60" s="1"/>
  <c r="AJ61" s="1"/>
  <c r="AJ62" s="1"/>
  <c r="AJ63" s="1"/>
  <c r="AJ64" s="1"/>
  <c r="AJ65" s="1"/>
  <c r="AJ66" s="1"/>
  <c r="AJ67" s="1"/>
  <c r="AJ68" s="1"/>
  <c r="AJ69" s="1"/>
  <c r="AJ70" s="1"/>
  <c r="AJ71" s="1"/>
  <c r="AJ72" s="1"/>
  <c r="AJ73" s="1"/>
  <c r="AJ74" s="1"/>
  <c r="AJ75" s="1"/>
  <c r="AJ76" s="1"/>
  <c r="AJ77" s="1"/>
  <c r="AJ78" s="1"/>
  <c r="AJ79" s="1"/>
  <c r="AJ80" s="1"/>
  <c r="AJ81" s="1"/>
  <c r="AJ82" s="1"/>
  <c r="AJ83" s="1"/>
  <c r="AJ84" s="1"/>
  <c r="AJ85" s="1"/>
  <c r="AJ86" s="1"/>
  <c r="AJ87" s="1"/>
  <c r="AJ88" s="1"/>
  <c r="AJ89" s="1"/>
  <c r="AJ90" s="1"/>
  <c r="AJ91" s="1"/>
  <c r="AJ92" s="1"/>
  <c r="AJ93" s="1"/>
  <c r="AJ94" s="1"/>
  <c r="AJ95" s="1"/>
  <c r="AJ96" s="1"/>
  <c r="AJ97" s="1"/>
  <c r="AJ98" s="1"/>
  <c r="AJ99" s="1"/>
  <c r="AJ100" s="1"/>
  <c r="AJ101" s="1"/>
  <c r="AJ102" s="1"/>
  <c r="AJ103" s="1"/>
  <c r="AJ104" s="1"/>
  <c r="AJ105" s="1"/>
  <c r="AJ106" s="1"/>
  <c r="AJ107" s="1"/>
  <c r="AJ108" s="1"/>
  <c r="AJ109" s="1"/>
  <c r="AJ110" s="1"/>
  <c r="AJ111" s="1"/>
  <c r="AJ112" s="1"/>
  <c r="AJ113" s="1"/>
  <c r="AJ114" s="1"/>
  <c r="AJ115" s="1"/>
  <c r="AJ116" s="1"/>
  <c r="AJ117" s="1"/>
  <c r="AJ118" s="1"/>
  <c r="AV3"/>
  <c r="AV4" s="1"/>
  <c r="AV5" s="1"/>
  <c r="AV6" s="1"/>
  <c r="AV7" s="1"/>
  <c r="AV8" s="1"/>
  <c r="AV9" s="1"/>
  <c r="AV10" s="1"/>
  <c r="AV11" s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V30" s="1"/>
  <c r="AV31" s="1"/>
  <c r="AV32" s="1"/>
  <c r="AV33" s="1"/>
  <c r="AV34" s="1"/>
  <c r="AV35" s="1"/>
  <c r="AV36" s="1"/>
  <c r="AV37" s="1"/>
  <c r="AV38" s="1"/>
  <c r="AV39" s="1"/>
  <c r="AV40" s="1"/>
  <c r="AV41" s="1"/>
  <c r="AV42" s="1"/>
  <c r="AV43" s="1"/>
  <c r="AV44" s="1"/>
  <c r="AV45" s="1"/>
  <c r="AV46" s="1"/>
  <c r="AV47" s="1"/>
  <c r="AV48" s="1"/>
  <c r="AV49" s="1"/>
  <c r="AV50" s="1"/>
  <c r="AV51" s="1"/>
  <c r="AV52" s="1"/>
  <c r="AV53" s="1"/>
  <c r="AV54" s="1"/>
  <c r="AV55" s="1"/>
  <c r="AV56" s="1"/>
  <c r="AV57" s="1"/>
  <c r="AV58" s="1"/>
  <c r="AV59" s="1"/>
  <c r="AV60" s="1"/>
  <c r="AV61" s="1"/>
  <c r="AV62" s="1"/>
  <c r="AV63" s="1"/>
  <c r="AV64" s="1"/>
  <c r="AV65" s="1"/>
  <c r="AV66" s="1"/>
  <c r="AV67" s="1"/>
  <c r="AV68" s="1"/>
  <c r="AV69" s="1"/>
  <c r="AV70" s="1"/>
  <c r="AV71" s="1"/>
  <c r="AV72" s="1"/>
  <c r="AV73" s="1"/>
  <c r="AV74" s="1"/>
  <c r="AV75" s="1"/>
  <c r="AV76" s="1"/>
  <c r="AV77" s="1"/>
  <c r="AV78" s="1"/>
  <c r="AV79" s="1"/>
  <c r="AV80" s="1"/>
  <c r="AV81" s="1"/>
  <c r="AV82" s="1"/>
  <c r="AV83" s="1"/>
  <c r="AV84" s="1"/>
  <c r="AV85" s="1"/>
  <c r="AV86" s="1"/>
  <c r="AV87" s="1"/>
  <c r="AV88" s="1"/>
  <c r="AV89" s="1"/>
  <c r="AV90" s="1"/>
  <c r="AV91" s="1"/>
  <c r="AV92" s="1"/>
  <c r="AV93" s="1"/>
  <c r="AV94" s="1"/>
  <c r="AV95" s="1"/>
  <c r="AV96" s="1"/>
  <c r="AV97" s="1"/>
  <c r="AV98" s="1"/>
  <c r="AV99" s="1"/>
  <c r="AV100" s="1"/>
  <c r="AV101" s="1"/>
  <c r="AV102" s="1"/>
  <c r="AV103" s="1"/>
  <c r="AV104" s="1"/>
  <c r="AV105" s="1"/>
  <c r="AV106" s="1"/>
  <c r="AV107" s="1"/>
  <c r="AV108" s="1"/>
  <c r="AV109" s="1"/>
  <c r="AV110" s="1"/>
  <c r="AV111" s="1"/>
  <c r="AV112" s="1"/>
  <c r="AV113" s="1"/>
  <c r="AV114" s="1"/>
  <c r="AV115" s="1"/>
  <c r="AV116" s="1"/>
  <c r="AV117" s="1"/>
  <c r="AV118" s="1"/>
  <c r="E7" i="9"/>
  <c r="F7" s="1"/>
  <c r="G7" s="1"/>
  <c r="E8"/>
  <c r="F8" s="1"/>
  <c r="P5"/>
  <c r="P9"/>
  <c r="D6"/>
  <c r="D9"/>
  <c r="D5"/>
  <c r="D4"/>
  <c r="E4" s="1"/>
  <c r="G8" l="1"/>
  <c r="E5"/>
  <c r="E6"/>
  <c r="E9"/>
  <c r="F9" s="1"/>
  <c r="F4"/>
  <c r="G4" s="1"/>
  <c r="F6" l="1"/>
  <c r="G6" s="1"/>
  <c r="F5"/>
  <c r="G5" s="1"/>
  <c r="G9"/>
</calcChain>
</file>

<file path=xl/sharedStrings.xml><?xml version="1.0" encoding="utf-8"?>
<sst xmlns="http://schemas.openxmlformats.org/spreadsheetml/2006/main" count="3425" uniqueCount="1585">
  <si>
    <t>time</t>
  </si>
  <si>
    <t>oldVer</t>
  </si>
  <si>
    <t>newVer</t>
  </si>
  <si>
    <t>#oldT</t>
  </si>
  <si>
    <t>#newT</t>
  </si>
  <si>
    <t>#oldA</t>
  </si>
  <si>
    <t>newA</t>
  </si>
  <si>
    <t>tIns</t>
  </si>
  <si>
    <t>tDel</t>
  </si>
  <si>
    <t>aIns</t>
  </si>
  <si>
    <t>aDel</t>
  </si>
  <si>
    <t>aTypeAlt</t>
  </si>
  <si>
    <t>keyAlt</t>
  </si>
  <si>
    <t>aTabIns</t>
  </si>
  <si>
    <t>aTabDel</t>
  </si>
  <si>
    <t>tableAlt</t>
  </si>
  <si>
    <t>1154358852.sql</t>
  </si>
  <si>
    <t>1154698901.sql</t>
  </si>
  <si>
    <t>1156863525.sql</t>
  </si>
  <si>
    <t>1159353929.sql</t>
  </si>
  <si>
    <t>1159354265.sql</t>
  </si>
  <si>
    <t>1159361402.sql</t>
  </si>
  <si>
    <t>1159373801.sql</t>
  </si>
  <si>
    <t>1159376519.sql</t>
  </si>
  <si>
    <t>1160658876.sql</t>
  </si>
  <si>
    <t>1161079386.sql</t>
  </si>
  <si>
    <t>1161808009.sql</t>
  </si>
  <si>
    <t>1162236613.sql</t>
  </si>
  <si>
    <t>1162894383.sql</t>
  </si>
  <si>
    <t>1162912964.sql</t>
  </si>
  <si>
    <t>1171279747.sql</t>
  </si>
  <si>
    <t>1171631858.sql</t>
  </si>
  <si>
    <t>1173192959.sql</t>
  </si>
  <si>
    <t>1173876121.sql</t>
  </si>
  <si>
    <t>1175097326.sql</t>
  </si>
  <si>
    <t>1176293726.sql</t>
  </si>
  <si>
    <t>1176466088.sql</t>
  </si>
  <si>
    <t>1177346675.sql</t>
  </si>
  <si>
    <t>1177518923.sql</t>
  </si>
  <si>
    <t>1177593315.sql</t>
  </si>
  <si>
    <t>1177920727.sql</t>
  </si>
  <si>
    <t>1177937714.sql</t>
  </si>
  <si>
    <t>1178484983.sql</t>
  </si>
  <si>
    <t>1178547935.sql</t>
  </si>
  <si>
    <t>1179495089.sql</t>
  </si>
  <si>
    <t>1179928414.sql</t>
  </si>
  <si>
    <t>1180517190.sql</t>
  </si>
  <si>
    <t>1180952592.sql</t>
  </si>
  <si>
    <t>1183451864.sql</t>
  </si>
  <si>
    <t>1183463319.sql</t>
  </si>
  <si>
    <t>1183556774.sql</t>
  </si>
  <si>
    <t>1184345303.sql</t>
  </si>
  <si>
    <t>1185469389.sql</t>
  </si>
  <si>
    <t>1187709923.sql</t>
  </si>
  <si>
    <t>1189409858.sql</t>
  </si>
  <si>
    <t>1190396322.sql</t>
  </si>
  <si>
    <t>1191761809.sql</t>
  </si>
  <si>
    <t>1191835135.sql</t>
  </si>
  <si>
    <t>1192544515.sql</t>
  </si>
  <si>
    <t>1192548817.sql</t>
  </si>
  <si>
    <t>1192991429.sql</t>
  </si>
  <si>
    <t>1193067774.sql</t>
  </si>
  <si>
    <t>1193161488.sql</t>
  </si>
  <si>
    <t>1196331142.sql</t>
  </si>
  <si>
    <t>1200599808.sql</t>
  </si>
  <si>
    <t>1205165684.sql</t>
  </si>
  <si>
    <t>1205256257.sql</t>
  </si>
  <si>
    <t>1207152878.sql</t>
  </si>
  <si>
    <t>1207155106.sql</t>
  </si>
  <si>
    <t>1207645001.sql</t>
  </si>
  <si>
    <t>1207729000.sql</t>
  </si>
  <si>
    <t>1207730207.sql</t>
  </si>
  <si>
    <t>1207732538.sql</t>
  </si>
  <si>
    <t>1207746551.sql</t>
  </si>
  <si>
    <t>1207757687.sql</t>
  </si>
  <si>
    <t>1207821078.sql</t>
  </si>
  <si>
    <t>1207826418.sql</t>
  </si>
  <si>
    <t>1207826523.sql</t>
  </si>
  <si>
    <t>1208184865.sql</t>
  </si>
  <si>
    <t>1208185208.sql</t>
  </si>
  <si>
    <t>1208249112.sql</t>
  </si>
  <si>
    <t>1211896945.sql</t>
  </si>
  <si>
    <t>1211899180.sql</t>
  </si>
  <si>
    <t>1213201832.sql</t>
  </si>
  <si>
    <t>1213801487.sql</t>
  </si>
  <si>
    <t>1215003241.sql</t>
  </si>
  <si>
    <t>1215183813.sql</t>
  </si>
  <si>
    <t>1215535007.sql</t>
  </si>
  <si>
    <t>1216817133.sql</t>
  </si>
  <si>
    <t>1216821017.sql</t>
  </si>
  <si>
    <t>1217322351.sql</t>
  </si>
  <si>
    <t>1217322513.sql</t>
  </si>
  <si>
    <t>1217423928.sql</t>
  </si>
  <si>
    <t>1217579566.sql</t>
  </si>
  <si>
    <t>1218039237.sql</t>
  </si>
  <si>
    <t>1227616073.sql</t>
  </si>
  <si>
    <t>1228915686.sql</t>
  </si>
  <si>
    <t>1229693887.sql</t>
  </si>
  <si>
    <t>1232618634.sql</t>
  </si>
  <si>
    <t>1237901952.sql</t>
  </si>
  <si>
    <t>1238314467.sql</t>
  </si>
  <si>
    <t>1063432205.sql</t>
  </si>
  <si>
    <t>1063918093.sql</t>
  </si>
  <si>
    <t>1064961833.sql</t>
  </si>
  <si>
    <t>1065051572.sql</t>
  </si>
  <si>
    <t>1066282448.sql</t>
  </si>
  <si>
    <t>1075630671.sql</t>
  </si>
  <si>
    <t>1078065017.sql</t>
  </si>
  <si>
    <t>1078125890.sql</t>
  </si>
  <si>
    <t>1079907675.sql</t>
  </si>
  <si>
    <t>1080709066.sql</t>
  </si>
  <si>
    <t>1086369394.sql</t>
  </si>
  <si>
    <t>1086848415.sql</t>
  </si>
  <si>
    <t>1087193328.sql</t>
  </si>
  <si>
    <t>1087400215.sql</t>
  </si>
  <si>
    <t>1087474114.sql</t>
  </si>
  <si>
    <t>1087629270.sql</t>
  </si>
  <si>
    <t>1087640779.sql</t>
  </si>
  <si>
    <t>1087938735.sql</t>
  </si>
  <si>
    <t>1088594299.sql</t>
  </si>
  <si>
    <t>1089090208.sql</t>
  </si>
  <si>
    <t>1089786814.sql</t>
  </si>
  <si>
    <t>1091797667.sql</t>
  </si>
  <si>
    <t>1092004679.sql</t>
  </si>
  <si>
    <t>1092005267.sql</t>
  </si>
  <si>
    <t>1092083664.sql</t>
  </si>
  <si>
    <t>1092371107.sql</t>
  </si>
  <si>
    <t>1094702316.sql</t>
  </si>
  <si>
    <t>1096977771.sql</t>
  </si>
  <si>
    <t>1097150148.sql</t>
  </si>
  <si>
    <t>1097253895.sql</t>
  </si>
  <si>
    <t>1099322400.sql</t>
  </si>
  <si>
    <t>1100284292.sql</t>
  </si>
  <si>
    <t>1102847057.sql</t>
  </si>
  <si>
    <t>1104391042.sql</t>
  </si>
  <si>
    <t>1106708446.sql</t>
  </si>
  <si>
    <t>1107386981.sql</t>
  </si>
  <si>
    <t>1111481648.sql</t>
  </si>
  <si>
    <t>1116259822.sql</t>
  </si>
  <si>
    <t>1116260877.sql</t>
  </si>
  <si>
    <t>1123428868.sql</t>
  </si>
  <si>
    <t>1130202984.sql</t>
  </si>
  <si>
    <t>1131625059.sql</t>
  </si>
  <si>
    <t>1132945996.sql</t>
  </si>
  <si>
    <t>1133162697.sql</t>
  </si>
  <si>
    <t>1140788221.sql</t>
  </si>
  <si>
    <t>1145276246.sql</t>
  </si>
  <si>
    <t>1148921348.sql</t>
  </si>
  <si>
    <t>1150088994.sql</t>
  </si>
  <si>
    <t>1155752591.sql</t>
  </si>
  <si>
    <t>1155883947.sql</t>
  </si>
  <si>
    <t>1160968074.sql</t>
  </si>
  <si>
    <t>1160971763.sql</t>
  </si>
  <si>
    <t>1161386007.sql</t>
  </si>
  <si>
    <t>1163829844.sql</t>
  </si>
  <si>
    <t>1167210379.sql</t>
  </si>
  <si>
    <t>1169138893.sql</t>
  </si>
  <si>
    <t>1170924235.sql</t>
  </si>
  <si>
    <t>1170958245.sql</t>
  </si>
  <si>
    <t>1174225765.sql</t>
  </si>
  <si>
    <t>1180916141.sql</t>
  </si>
  <si>
    <t>1184840085.sql</t>
  </si>
  <si>
    <t>1185547485.sql</t>
  </si>
  <si>
    <t>1187593995.sql</t>
  </si>
  <si>
    <t>1190287880.sql</t>
  </si>
  <si>
    <t>1190288499.sql</t>
  </si>
  <si>
    <t>1197617749.sql</t>
  </si>
  <si>
    <t>1198272779.sql</t>
  </si>
  <si>
    <t>1201347720.sql</t>
  </si>
  <si>
    <t>1202687578.sql</t>
  </si>
  <si>
    <t>1213560917.sql</t>
  </si>
  <si>
    <t>1217574918.sql</t>
  </si>
  <si>
    <t>1222968796.sql</t>
  </si>
  <si>
    <t>1224325992.sql</t>
  </si>
  <si>
    <t>1224832417.sql</t>
  </si>
  <si>
    <t>1225479992.sql</t>
  </si>
  <si>
    <t>1226420617.sql</t>
  </si>
  <si>
    <t>1227527290.sql</t>
  </si>
  <si>
    <t>1228984226.sql</t>
  </si>
  <si>
    <t>1229031171.sql</t>
  </si>
  <si>
    <t>1229034071.sql</t>
  </si>
  <si>
    <t>1229423025.sql</t>
  </si>
  <si>
    <t>1229807770.sql</t>
  </si>
  <si>
    <t>1229809003.sql</t>
  </si>
  <si>
    <t>1231231359.sql</t>
  </si>
  <si>
    <t>1231323827.sql</t>
  </si>
  <si>
    <t>1232055061.sql</t>
  </si>
  <si>
    <t>1232402633.sql</t>
  </si>
  <si>
    <t>1238025011.sql</t>
  </si>
  <si>
    <t>1238091553.sql</t>
  </si>
  <si>
    <t>1238256886.sql</t>
  </si>
  <si>
    <t>1238848254.sql</t>
  </si>
  <si>
    <t>1244131380.sql</t>
  </si>
  <si>
    <t>1248416776.sql</t>
  </si>
  <si>
    <t>1249328692.sql</t>
  </si>
  <si>
    <t>1260521376.sql</t>
  </si>
  <si>
    <t>1262428709.sql</t>
  </si>
  <si>
    <t>1264866763.sql</t>
  </si>
  <si>
    <t>1269329931.sql</t>
  </si>
  <si>
    <t>1274877055.sql</t>
  </si>
  <si>
    <t>1275250484.sql</t>
  </si>
  <si>
    <t>1275567273.sql</t>
  </si>
  <si>
    <t>1275893861.sql</t>
  </si>
  <si>
    <t>1281088776.sql</t>
  </si>
  <si>
    <t>1281437612.sql</t>
  </si>
  <si>
    <t>1284639946.sql</t>
  </si>
  <si>
    <t>1289419460.sql</t>
  </si>
  <si>
    <t>1291099064.sql</t>
  </si>
  <si>
    <t>1291134332.sql</t>
  </si>
  <si>
    <t>1293997462.sql</t>
  </si>
  <si>
    <t>1294062193.sql</t>
  </si>
  <si>
    <t>1312196284.sql</t>
  </si>
  <si>
    <t>1312274230.sql</t>
  </si>
  <si>
    <t>1314880987.sql</t>
  </si>
  <si>
    <t>1314889720.sql</t>
  </si>
  <si>
    <t>1326198018.sql</t>
  </si>
  <si>
    <t>1326210484.sql</t>
  </si>
  <si>
    <t>1333031555.sql</t>
  </si>
  <si>
    <t>1333036371.sql</t>
  </si>
  <si>
    <t>1234373148.sql</t>
  </si>
  <si>
    <t>1237164239.sql</t>
  </si>
  <si>
    <t>1237208478.sql</t>
  </si>
  <si>
    <t>1237218277.sql</t>
  </si>
  <si>
    <t>1237253648.sql</t>
  </si>
  <si>
    <t>1237391769.sql</t>
  </si>
  <si>
    <t>1237392520.sql</t>
  </si>
  <si>
    <t>1237471882.sql</t>
  </si>
  <si>
    <t>1237481892.sql</t>
  </si>
  <si>
    <t>1237572808.sql</t>
  </si>
  <si>
    <t>1237574023.sql</t>
  </si>
  <si>
    <t>1237857462.sql</t>
  </si>
  <si>
    <t>1238121825.sql</t>
  </si>
  <si>
    <t>1239235332.sql</t>
  </si>
  <si>
    <t>1241435169.sql</t>
  </si>
  <si>
    <t>1241730214.sql</t>
  </si>
  <si>
    <t>1245377084.sql</t>
  </si>
  <si>
    <t>1248223570.sql</t>
  </si>
  <si>
    <t>1257375862.sql</t>
  </si>
  <si>
    <t>1257376170.sql</t>
  </si>
  <si>
    <t>1257387545.sql</t>
  </si>
  <si>
    <t>1268139768.sql</t>
  </si>
  <si>
    <t>1268142021.sql</t>
  </si>
  <si>
    <t>1268415531.sql</t>
  </si>
  <si>
    <t>1268676441.sql</t>
  </si>
  <si>
    <t>1269721303.sql</t>
  </si>
  <si>
    <t>1269876626.sql</t>
  </si>
  <si>
    <t>1270963400.sql</t>
  </si>
  <si>
    <t>1275492351.sql</t>
  </si>
  <si>
    <t>1275494700.sql</t>
  </si>
  <si>
    <t>1282938855.sql</t>
  </si>
  <si>
    <t>1288139094.sql</t>
  </si>
  <si>
    <t>1290311335.sql</t>
  </si>
  <si>
    <t>1303880377.sql</t>
  </si>
  <si>
    <t>1303916686.sql</t>
  </si>
  <si>
    <t>1304007481.sql</t>
  </si>
  <si>
    <t>1304094671.sql</t>
  </si>
  <si>
    <t>1304787950.sql</t>
  </si>
  <si>
    <t>1305005407.sql</t>
  </si>
  <si>
    <t>1305264403.sql</t>
  </si>
  <si>
    <t>1306160795.sql</t>
  </si>
  <si>
    <t>1306242594.sql</t>
  </si>
  <si>
    <t>1306242787.sql</t>
  </si>
  <si>
    <t>1306252813.sql</t>
  </si>
  <si>
    <t>1306384114.sql</t>
  </si>
  <si>
    <t>1306778226.sql</t>
  </si>
  <si>
    <t>1307278299.sql</t>
  </si>
  <si>
    <t>1309618117.sql</t>
  </si>
  <si>
    <t>1309618531.sql</t>
  </si>
  <si>
    <t>1309618648.sql</t>
  </si>
  <si>
    <t>1309620135.sql</t>
  </si>
  <si>
    <t>1309789238.sql</t>
  </si>
  <si>
    <t>1310835774.sql</t>
  </si>
  <si>
    <t>1311011574.sql</t>
  </si>
  <si>
    <t>1311073062.sql</t>
  </si>
  <si>
    <t>1311348729.sql</t>
  </si>
  <si>
    <t>1311480397.sql</t>
  </si>
  <si>
    <t>1340381450.sql</t>
  </si>
  <si>
    <t>1343018521.sql</t>
  </si>
  <si>
    <t>1343052759.sql</t>
  </si>
  <si>
    <t>1343054421.sql</t>
  </si>
  <si>
    <t>1343135708.sql</t>
  </si>
  <si>
    <t>1343218320.sql</t>
  </si>
  <si>
    <t>1344106890.sql</t>
  </si>
  <si>
    <t>1344597033.sql</t>
  </si>
  <si>
    <t>1344700758.sql</t>
  </si>
  <si>
    <t>1344723662.sql</t>
  </si>
  <si>
    <t>1344864251.sql</t>
  </si>
  <si>
    <t>1344866445.sql</t>
  </si>
  <si>
    <t>1344869717.sql</t>
  </si>
  <si>
    <t>1344874065.sql</t>
  </si>
  <si>
    <t>1344933477.sql</t>
  </si>
  <si>
    <t>1345488827.sql</t>
  </si>
  <si>
    <t>1345720851.sql</t>
  </si>
  <si>
    <t>1345740435.sql</t>
  </si>
  <si>
    <t>1346047283.sql</t>
  </si>
  <si>
    <t>1346314380.sql</t>
  </si>
  <si>
    <t>1346344444.sql</t>
  </si>
  <si>
    <t>1346394698.sql</t>
  </si>
  <si>
    <t>1346487959.sql</t>
  </si>
  <si>
    <t>1346556353.sql</t>
  </si>
  <si>
    <t>1346557985.sql</t>
  </si>
  <si>
    <t>1346873075.sql</t>
  </si>
  <si>
    <t>1347205032.sql</t>
  </si>
  <si>
    <t>1348137450.sql</t>
  </si>
  <si>
    <t>1348502526.sql</t>
  </si>
  <si>
    <t>1348848887.sql</t>
  </si>
  <si>
    <t>1350003218.sql</t>
  </si>
  <si>
    <t>1353402218.sql</t>
  </si>
  <si>
    <t>1354253034.sql</t>
  </si>
  <si>
    <t>1354439544.sql</t>
  </si>
  <si>
    <t>1354441892.sql</t>
  </si>
  <si>
    <t>1354547184.sql</t>
  </si>
  <si>
    <t>1354589890.sql</t>
  </si>
  <si>
    <t>1354714802.sql</t>
  </si>
  <si>
    <t>1354983617.sql</t>
  </si>
  <si>
    <t>1355066290.sql</t>
  </si>
  <si>
    <t>1355383912.sql</t>
  </si>
  <si>
    <t>1355439526.sql</t>
  </si>
  <si>
    <t>1355496034.sql</t>
  </si>
  <si>
    <t>1355544856.sql</t>
  </si>
  <si>
    <t>1355589626.sql</t>
  </si>
  <si>
    <t>1355764690.sql</t>
  </si>
  <si>
    <t>1355804575.sql</t>
  </si>
  <si>
    <t>1355825240.sql</t>
  </si>
  <si>
    <t>1356265761.sql</t>
  </si>
  <si>
    <t>1356516717.sql</t>
  </si>
  <si>
    <t>1356581856.sql</t>
  </si>
  <si>
    <t>1356595320.sql</t>
  </si>
  <si>
    <t>1357221079.sql</t>
  </si>
  <si>
    <t>1357232003.sql</t>
  </si>
  <si>
    <t>1357264153.sql</t>
  </si>
  <si>
    <t>1357283233.sql</t>
  </si>
  <si>
    <t>1357779035.sql</t>
  </si>
  <si>
    <t>1358168652.sql</t>
  </si>
  <si>
    <t>1358500805.sql</t>
  </si>
  <si>
    <t>1358607874.sql</t>
  </si>
  <si>
    <t>1359021839.sql</t>
  </si>
  <si>
    <t>1359140232.sql</t>
  </si>
  <si>
    <t>1359141776.sql</t>
  </si>
  <si>
    <t>1359142072.sql</t>
  </si>
  <si>
    <t>1359143993.sql</t>
  </si>
  <si>
    <t>1359168600.sql</t>
  </si>
  <si>
    <t>1359283394.sql</t>
  </si>
  <si>
    <t>1359378239.sql</t>
  </si>
  <si>
    <t>1359392592.sql</t>
  </si>
  <si>
    <t>1359462435.sql</t>
  </si>
  <si>
    <t>1359542842.sql</t>
  </si>
  <si>
    <t>1359545918.sql</t>
  </si>
  <si>
    <t>1359906971.sql</t>
  </si>
  <si>
    <t>1359953298.sql</t>
  </si>
  <si>
    <t>1359987944.sql</t>
  </si>
  <si>
    <t>1359990053.sql</t>
  </si>
  <si>
    <t>1360320633.sql</t>
  </si>
  <si>
    <t>1360502650.sql</t>
  </si>
  <si>
    <t>1360502814.sql</t>
  </si>
  <si>
    <t>1360877393.sql</t>
  </si>
  <si>
    <t>1361016236.sql</t>
  </si>
  <si>
    <t>1361250368.sql</t>
  </si>
  <si>
    <t>1361270644.sql</t>
  </si>
  <si>
    <t>1361273464.sql</t>
  </si>
  <si>
    <t>1361295174.sql</t>
  </si>
  <si>
    <t>1361297656.sql</t>
  </si>
  <si>
    <t>1361320292.sql</t>
  </si>
  <si>
    <t>1361624230.sql</t>
  </si>
  <si>
    <t>1361984122.sql</t>
  </si>
  <si>
    <t>1362113277.sql</t>
  </si>
  <si>
    <t>1362248254.sql</t>
  </si>
  <si>
    <t>1362968361.sql</t>
  </si>
  <si>
    <t>1363327463.sql</t>
  </si>
  <si>
    <t>1363449659.sql</t>
  </si>
  <si>
    <t>1363950938.sql</t>
  </si>
  <si>
    <t>1368076870.sql</t>
  </si>
  <si>
    <t>1371272304.sql</t>
  </si>
  <si>
    <t>1371395916.sql</t>
  </si>
  <si>
    <t>1371472419.sql</t>
  </si>
  <si>
    <t>1371539740.sql</t>
  </si>
  <si>
    <t>1371543094.sql</t>
  </si>
  <si>
    <t>1371543249.sql</t>
  </si>
  <si>
    <t>1371561766.sql</t>
  </si>
  <si>
    <t>1372137954.sql</t>
  </si>
  <si>
    <t>1372573259.sql</t>
  </si>
  <si>
    <t>1372919443.sql</t>
  </si>
  <si>
    <t>1372940024.sql</t>
  </si>
  <si>
    <t>1373256301.sql</t>
  </si>
  <si>
    <t>1374047007.sql</t>
  </si>
  <si>
    <t>1158386826.sql</t>
  </si>
  <si>
    <t>1158530548.sql</t>
  </si>
  <si>
    <t>1159015188.sql</t>
  </si>
  <si>
    <t>1159692512.sql</t>
  </si>
  <si>
    <t>1159900559.sql</t>
  </si>
  <si>
    <t>1160444819.sql</t>
  </si>
  <si>
    <t>1160596587.sql</t>
  </si>
  <si>
    <t>1160777418.sql</t>
  </si>
  <si>
    <t>1163166592.sql</t>
  </si>
  <si>
    <t>1164380366.sql</t>
  </si>
  <si>
    <t>1164484856.sql</t>
  </si>
  <si>
    <t>1165167419.sql</t>
  </si>
  <si>
    <t>1165772685.sql</t>
  </si>
  <si>
    <t>1166896248.sql</t>
  </si>
  <si>
    <t>1167177999.sql</t>
  </si>
  <si>
    <t>1168351844.sql</t>
  </si>
  <si>
    <t>1169059309.sql</t>
  </si>
  <si>
    <t>1169114439.sql</t>
  </si>
  <si>
    <t>1172174285.sql</t>
  </si>
  <si>
    <t>1172437394.sql</t>
  </si>
  <si>
    <t>1173024317.sql</t>
  </si>
  <si>
    <t>1173823255.sql</t>
  </si>
  <si>
    <t>1174098728.sql</t>
  </si>
  <si>
    <t>1174219551.sql</t>
  </si>
  <si>
    <t>1176054036.sql</t>
  </si>
  <si>
    <t>1176095400.sql</t>
  </si>
  <si>
    <t>1177880206.sql</t>
  </si>
  <si>
    <t>1178340823.sql</t>
  </si>
  <si>
    <t>1178543999.sql</t>
  </si>
  <si>
    <t>1179963424.sql</t>
  </si>
  <si>
    <t>1180095724.sql</t>
  </si>
  <si>
    <t>1180119664.sql</t>
  </si>
  <si>
    <t>1183439579.sql</t>
  </si>
  <si>
    <t>1184261208.sql</t>
  </si>
  <si>
    <t>1185623222.sql</t>
  </si>
  <si>
    <t>1185913659.sql</t>
  </si>
  <si>
    <t>1191423954.sql</t>
  </si>
  <si>
    <t>1191472959.sql</t>
  </si>
  <si>
    <t>1191669642.sql</t>
  </si>
  <si>
    <t>1192363952.sql</t>
  </si>
  <si>
    <t>1192376804.sql</t>
  </si>
  <si>
    <t>1196867901.sql</t>
  </si>
  <si>
    <t>1202079310.sql</t>
  </si>
  <si>
    <t>1206189077.sql</t>
  </si>
  <si>
    <t>1214064253.sql</t>
  </si>
  <si>
    <t>1217334967.sql</t>
  </si>
  <si>
    <t>1217427783.sql</t>
  </si>
  <si>
    <t>1222175013.sql</t>
  </si>
  <si>
    <t>1227729515.sql</t>
  </si>
  <si>
    <t>1227793464.sql</t>
  </si>
  <si>
    <t>1237555339.sql</t>
  </si>
  <si>
    <t>1244464586.sql</t>
  </si>
  <si>
    <t>1245405110.sql</t>
  </si>
  <si>
    <t>1245744594.sql</t>
  </si>
  <si>
    <t>1246091800.sql</t>
  </si>
  <si>
    <t>1248209951.sql</t>
  </si>
  <si>
    <t>1249314416.sql</t>
  </si>
  <si>
    <t>1249486126.sql</t>
  </si>
  <si>
    <t>1250089247.sql</t>
  </si>
  <si>
    <t>1252079050.sql</t>
  </si>
  <si>
    <t>1252085233.sql</t>
  </si>
  <si>
    <t>1254680099.sql</t>
  </si>
  <si>
    <t>1264444924.sql</t>
  </si>
  <si>
    <t>1264720525.sql</t>
  </si>
  <si>
    <t>1267655529.sql</t>
  </si>
  <si>
    <t>1278541391.sql</t>
  </si>
  <si>
    <t>1287500783.sql</t>
  </si>
  <si>
    <t>1294765945.sql</t>
  </si>
  <si>
    <t>1297281817.sql</t>
  </si>
  <si>
    <t>1298516622.sql</t>
  </si>
  <si>
    <t>1299016620.sql</t>
  </si>
  <si>
    <t>1307589206.sql</t>
  </si>
  <si>
    <t>1307700179.sql</t>
  </si>
  <si>
    <t>1307814124.sql</t>
  </si>
  <si>
    <t>1307922738.sql</t>
  </si>
  <si>
    <t>1307924435.sql</t>
  </si>
  <si>
    <t>1309673740.sql</t>
  </si>
  <si>
    <t>1309820842.sql</t>
  </si>
  <si>
    <t>1310745473.sql</t>
  </si>
  <si>
    <t>1313910416.sql</t>
  </si>
  <si>
    <t>1314652660.sql</t>
  </si>
  <si>
    <t>1315065330.sql</t>
  </si>
  <si>
    <t>1316545707.sql</t>
  </si>
  <si>
    <t>1318556462.sql</t>
  </si>
  <si>
    <t>1318559368.sql</t>
  </si>
  <si>
    <t>1318559960.sql</t>
  </si>
  <si>
    <t>1321640046.sql</t>
  </si>
  <si>
    <t>1328302464.sql</t>
  </si>
  <si>
    <t>1329343412.sql</t>
  </si>
  <si>
    <t>1331759898.sql</t>
  </si>
  <si>
    <t>1332619774.sql</t>
  </si>
  <si>
    <t>1333049887.sql</t>
  </si>
  <si>
    <t>1333578516.sql</t>
  </si>
  <si>
    <t>1333894266.sql</t>
  </si>
  <si>
    <t>1335433057.sql</t>
  </si>
  <si>
    <t>1338826175.sql</t>
  </si>
  <si>
    <t>1342543690.sql</t>
  </si>
  <si>
    <t>1342823868.sql</t>
  </si>
  <si>
    <t>1343051454.sql</t>
  </si>
  <si>
    <t>1349401699.sql</t>
  </si>
  <si>
    <t>1350188670.sql</t>
  </si>
  <si>
    <t>1350784458.sql</t>
  </si>
  <si>
    <t>1351552160.sql</t>
  </si>
  <si>
    <t>1352237013.sql</t>
  </si>
  <si>
    <t>1352566724.sql</t>
  </si>
  <si>
    <t>1352728648.sql</t>
  </si>
  <si>
    <t>1352802565.sql</t>
  </si>
  <si>
    <t>1352820242.sql</t>
  </si>
  <si>
    <t>1354282578.sql</t>
  </si>
  <si>
    <t>1354484838.sql</t>
  </si>
  <si>
    <t>1354997545.sql</t>
  </si>
  <si>
    <t>1355620706.sql</t>
  </si>
  <si>
    <t>1355626948.sql</t>
  </si>
  <si>
    <t>1355627306.sql</t>
  </si>
  <si>
    <t>1355627825.sql</t>
  </si>
  <si>
    <t>1357704554.sql</t>
  </si>
  <si>
    <t>1357852191.sql</t>
  </si>
  <si>
    <t>1357861263.sql</t>
  </si>
  <si>
    <t>1357910825.sql</t>
  </si>
  <si>
    <t>1358271099.sql</t>
  </si>
  <si>
    <t>1358297651.sql</t>
  </si>
  <si>
    <t>1359648882.sql</t>
  </si>
  <si>
    <t>1359937804.sql</t>
  </si>
  <si>
    <t>1360171513.sql</t>
  </si>
  <si>
    <t>1360192079.sql</t>
  </si>
  <si>
    <t>1360640235.sql</t>
  </si>
  <si>
    <t>1361822614.sql</t>
  </si>
  <si>
    <t>1362352935.sql</t>
  </si>
  <si>
    <t>1362425153.sql</t>
  </si>
  <si>
    <t>1362425622.sql</t>
  </si>
  <si>
    <t>1362446529.sql</t>
  </si>
  <si>
    <t>1362519581.sql</t>
  </si>
  <si>
    <t>1367207585.sql</t>
  </si>
  <si>
    <t>1367288527.sql</t>
  </si>
  <si>
    <t>1065192910.sql</t>
  </si>
  <si>
    <t>1067188064.sql</t>
  </si>
  <si>
    <t>1079968597.sql</t>
  </si>
  <si>
    <t>1080033253.sql</t>
  </si>
  <si>
    <t>1082715510.sql</t>
  </si>
  <si>
    <t>1083328733.sql</t>
  </si>
  <si>
    <t>1086679320.sql</t>
  </si>
  <si>
    <t>1091914059.sql</t>
  </si>
  <si>
    <t>1093298597.sql</t>
  </si>
  <si>
    <t>1100515748.sql</t>
  </si>
  <si>
    <t>1106395395.sql</t>
  </si>
  <si>
    <t>1112800758.sql</t>
  </si>
  <si>
    <t>1113773932.sql</t>
  </si>
  <si>
    <t>1114595876.sql</t>
  </si>
  <si>
    <t>1128427400.sql</t>
  </si>
  <si>
    <t>1130319523.sql</t>
  </si>
  <si>
    <t>1130527082.sql</t>
  </si>
  <si>
    <t>1131824300.sql</t>
  </si>
  <si>
    <t>1134829582.sql</t>
  </si>
  <si>
    <t>1144661235.sql</t>
  </si>
  <si>
    <t>1151493952.sql</t>
  </si>
  <si>
    <t>1157065759.sql</t>
  </si>
  <si>
    <t>1161772027.sql</t>
  </si>
  <si>
    <t>1163712797.sql</t>
  </si>
  <si>
    <t>1165163203.sql</t>
  </si>
  <si>
    <t>1165924672.sql</t>
  </si>
  <si>
    <t>1166181255.sql</t>
  </si>
  <si>
    <t>1167900371.sql</t>
  </si>
  <si>
    <t>1170058443.sql</t>
  </si>
  <si>
    <t>1170074875.sql</t>
  </si>
  <si>
    <t>1170173126.sql</t>
  </si>
  <si>
    <t>1170608262.sql</t>
  </si>
  <si>
    <t>1171995584.sql</t>
  </si>
  <si>
    <t>1172003810.sql</t>
  </si>
  <si>
    <t>1173138875.sql</t>
  </si>
  <si>
    <t>1173729537.sql</t>
  </si>
  <si>
    <t>1175541203.sql</t>
  </si>
  <si>
    <t>1188402758.sql</t>
  </si>
  <si>
    <t>1050361840.sql</t>
  </si>
  <si>
    <t>1051916137.sql</t>
  </si>
  <si>
    <t>1052261929.sql</t>
  </si>
  <si>
    <t>1061464838.sql</t>
  </si>
  <si>
    <t>1062942985.sql</t>
  </si>
  <si>
    <t>1064149810.sql</t>
  </si>
  <si>
    <t>1068305548.sql</t>
  </si>
  <si>
    <t>1071351152.sql</t>
  </si>
  <si>
    <t>1074318579.sql</t>
  </si>
  <si>
    <t>1076762245.sql</t>
  </si>
  <si>
    <t>1077352290.sql</t>
  </si>
  <si>
    <t>1078962234.sql</t>
  </si>
  <si>
    <t>1078995973.sql</t>
  </si>
  <si>
    <t>1080114745.sql</t>
  </si>
  <si>
    <t>1082255315.sql</t>
  </si>
  <si>
    <t>1084066234.sql</t>
  </si>
  <si>
    <t>1084079575.sql</t>
  </si>
  <si>
    <t>1084580979.sql</t>
  </si>
  <si>
    <t>1085004284.sql</t>
  </si>
  <si>
    <t>1087209624.sql</t>
  </si>
  <si>
    <t>1087312730.sql</t>
  </si>
  <si>
    <t>1087849379.sql</t>
  </si>
  <si>
    <t>1090140523.sql</t>
  </si>
  <si>
    <t>1090183528.sql</t>
  </si>
  <si>
    <t>1090257671.sql</t>
  </si>
  <si>
    <t>1091851160.sql</t>
  </si>
  <si>
    <t>1091851395.sql</t>
  </si>
  <si>
    <t>1092029891.sql</t>
  </si>
  <si>
    <t>1093335106.sql</t>
  </si>
  <si>
    <t>1093380067.sql</t>
  </si>
  <si>
    <t>1094899587.sql</t>
  </si>
  <si>
    <t>1096197454.sql</t>
  </si>
  <si>
    <t>1096209792.sql</t>
  </si>
  <si>
    <t>1096228184.sql</t>
  </si>
  <si>
    <t>1096755960.sql</t>
  </si>
  <si>
    <t>1098609713.sql</t>
  </si>
  <si>
    <t>1098611473.sql</t>
  </si>
  <si>
    <t>1098652794.sql</t>
  </si>
  <si>
    <t>1098656452.sql</t>
  </si>
  <si>
    <t>1101906913.sql</t>
  </si>
  <si>
    <t>1103341631.sql</t>
  </si>
  <si>
    <t>1103443250.sql</t>
  </si>
  <si>
    <t>1105710439.sql</t>
  </si>
  <si>
    <t>1108724158.sql</t>
  </si>
  <si>
    <t>1109000038.sql</t>
  </si>
  <si>
    <t>1110614806.sql</t>
  </si>
  <si>
    <t>1110628262.sql</t>
  </si>
  <si>
    <t>1111239756.sql</t>
  </si>
  <si>
    <t>1112006832.sql</t>
  </si>
  <si>
    <t>1112269205.sql</t>
  </si>
  <si>
    <t>1113157770.sql</t>
  </si>
  <si>
    <t>1114121408.sql</t>
  </si>
  <si>
    <t>1114545475.sql</t>
  </si>
  <si>
    <t>1114934845.sql</t>
  </si>
  <si>
    <t>1115021258.sql</t>
  </si>
  <si>
    <t>1115022216.sql</t>
  </si>
  <si>
    <t>1115023217.sql</t>
  </si>
  <si>
    <t>1115028902.sql</t>
  </si>
  <si>
    <t>1115105420.sql</t>
  </si>
  <si>
    <t>1116137928.sql</t>
  </si>
  <si>
    <t>1116661577.sql</t>
  </si>
  <si>
    <t>1117103016.sql</t>
  </si>
  <si>
    <t>1117445641.sql</t>
  </si>
  <si>
    <t>1117524091.sql</t>
  </si>
  <si>
    <t>1117970392.sql</t>
  </si>
  <si>
    <t>1118310550.sql</t>
  </si>
  <si>
    <t>1118584358.sql</t>
  </si>
  <si>
    <t>1119140509.sql</t>
  </si>
  <si>
    <t>1119143181.sql</t>
  </si>
  <si>
    <t>1119300071.sql</t>
  </si>
  <si>
    <t>1119690049.sql</t>
  </si>
  <si>
    <t>1119707238.sql</t>
  </si>
  <si>
    <t>1120532909.sql</t>
  </si>
  <si>
    <t>1120748213.sql</t>
  </si>
  <si>
    <t>1122097645.sql</t>
  </si>
  <si>
    <t>1122100226.sql</t>
  </si>
  <si>
    <t>1123940266.sql</t>
  </si>
  <si>
    <t>1124268228.sql</t>
  </si>
  <si>
    <t>1126629230.sql</t>
  </si>
  <si>
    <t>1129264679.sql</t>
  </si>
  <si>
    <t>1129271263.sql</t>
  </si>
  <si>
    <t>1131827133.sql</t>
  </si>
  <si>
    <t>1133433467.sql</t>
  </si>
  <si>
    <t>1133479422.sql</t>
  </si>
  <si>
    <t>1135230066.sql</t>
  </si>
  <si>
    <t>1135232556.sql</t>
  </si>
  <si>
    <t>1135935191.sql</t>
  </si>
  <si>
    <t>1138282154.sql</t>
  </si>
  <si>
    <t>1138679048.sql</t>
  </si>
  <si>
    <t>1139639012.sql</t>
  </si>
  <si>
    <t>1140746191.sql</t>
  </si>
  <si>
    <t>1142174103.sql</t>
  </si>
  <si>
    <t>1143522573.sql</t>
  </si>
  <si>
    <t>1144530673.sql</t>
  </si>
  <si>
    <t>1144767364.sql</t>
  </si>
  <si>
    <t>1145248239.sql</t>
  </si>
  <si>
    <t>1145249292.sql</t>
  </si>
  <si>
    <t>1150420605.sql</t>
  </si>
  <si>
    <t>1150929640.sql</t>
  </si>
  <si>
    <t>1151422655.sql</t>
  </si>
  <si>
    <t>1151424707.sql</t>
  </si>
  <si>
    <t>1151601720.sql</t>
  </si>
  <si>
    <t>1152411076.sql</t>
  </si>
  <si>
    <t>1152513003.sql</t>
  </si>
  <si>
    <t>1152520728.sql</t>
  </si>
  <si>
    <t>1152600987.sql</t>
  </si>
  <si>
    <t>1153581147.sql</t>
  </si>
  <si>
    <t>1153586608.sql</t>
  </si>
  <si>
    <t>1158350901.sql</t>
  </si>
  <si>
    <t>1158354155.sql</t>
  </si>
  <si>
    <t>1161596130.sql</t>
  </si>
  <si>
    <t>1161761219.sql</t>
  </si>
  <si>
    <t>1161785878.sql</t>
  </si>
  <si>
    <t>1162365211.sql</t>
  </si>
  <si>
    <t>1162416963.sql</t>
  </si>
  <si>
    <t>1162418238.sql</t>
  </si>
  <si>
    <t>1162979646.sql</t>
  </si>
  <si>
    <t>1163281098.sql</t>
  </si>
  <si>
    <t>1164204360.sql</t>
  </si>
  <si>
    <t>1164205313.sql</t>
  </si>
  <si>
    <t>1164684132.sql</t>
  </si>
  <si>
    <t>1164688295.sql</t>
  </si>
  <si>
    <t>1165664195.sql</t>
  </si>
  <si>
    <t>1166102572.sql</t>
  </si>
  <si>
    <t>1166128200.sql</t>
  </si>
  <si>
    <t>1166737243.sql</t>
  </si>
  <si>
    <t>1166737381.sql</t>
  </si>
  <si>
    <t>1168471958.sql</t>
  </si>
  <si>
    <t>1168531045.sql</t>
  </si>
  <si>
    <t>1169454896.sql</t>
  </si>
  <si>
    <t>1170320301.sql</t>
  </si>
  <si>
    <t>1170666816.sql</t>
  </si>
  <si>
    <t>1171020133.sql</t>
  </si>
  <si>
    <t>1171050091.sql</t>
  </si>
  <si>
    <t>1172438372.sql</t>
  </si>
  <si>
    <t>1173324031.sql</t>
  </si>
  <si>
    <t>1173473411.sql</t>
  </si>
  <si>
    <t>1173799559.sql</t>
  </si>
  <si>
    <t>1173909659.sql</t>
  </si>
  <si>
    <t>1173910504.sql</t>
  </si>
  <si>
    <t>1174158658.sql</t>
  </si>
  <si>
    <t>1177250646.sql</t>
  </si>
  <si>
    <t>1178549073.sql</t>
  </si>
  <si>
    <t>1178555052.sql</t>
  </si>
  <si>
    <t>1178557013.sql</t>
  </si>
  <si>
    <t>1180625175.sql</t>
  </si>
  <si>
    <t>1181237468.sql</t>
  </si>
  <si>
    <t>1181981285.sql</t>
  </si>
  <si>
    <t>1182525595.sql</t>
  </si>
  <si>
    <t>1182537084.sql</t>
  </si>
  <si>
    <t>1182543102.sql</t>
  </si>
  <si>
    <t>1182626880.sql</t>
  </si>
  <si>
    <t>1184009958.sql</t>
  </si>
  <si>
    <t>1184011522.sql</t>
  </si>
  <si>
    <t>1185115512.sql</t>
  </si>
  <si>
    <t>1185117358.sql</t>
  </si>
  <si>
    <t>1185230272.sql</t>
  </si>
  <si>
    <t>1185760597.sql</t>
  </si>
  <si>
    <t>1185790303.sql</t>
  </si>
  <si>
    <t>1185892835.sql</t>
  </si>
  <si>
    <t>1186370980.sql</t>
  </si>
  <si>
    <t>1186424460.sql</t>
  </si>
  <si>
    <t>1186671482.sql</t>
  </si>
  <si>
    <t>1186843427.sql</t>
  </si>
  <si>
    <t>1188256612.sql</t>
  </si>
  <si>
    <t>1188258273.sql</t>
  </si>
  <si>
    <t>1188354793.sql</t>
  </si>
  <si>
    <t>1188401447.sql</t>
  </si>
  <si>
    <t>1188980058.sql</t>
  </si>
  <si>
    <t>1189129932.sql</t>
  </si>
  <si>
    <t>1189171828.sql</t>
  </si>
  <si>
    <t>1197366716.sql</t>
  </si>
  <si>
    <t>1197382166.sql</t>
  </si>
  <si>
    <t>1197569803.sql</t>
  </si>
  <si>
    <t>1197840477.sql</t>
  </si>
  <si>
    <t>1198920742.sql</t>
  </si>
  <si>
    <t>1199132813.sql</t>
  </si>
  <si>
    <t>1203336983.sql</t>
  </si>
  <si>
    <t>1203497592.sql</t>
  </si>
  <si>
    <t>1203621643.sql</t>
  </si>
  <si>
    <t>1203785903.sql</t>
  </si>
  <si>
    <t>1205798766.sql</t>
  </si>
  <si>
    <t>1205799448.sql</t>
  </si>
  <si>
    <t>1205931311.sql</t>
  </si>
  <si>
    <t>1206022217.sql</t>
  </si>
  <si>
    <t>1207754394.sql</t>
  </si>
  <si>
    <t>1207954621.sql</t>
  </si>
  <si>
    <t>1208443327.sql</t>
  </si>
  <si>
    <t>1208444094.sql</t>
  </si>
  <si>
    <t>1208458340.sql</t>
  </si>
  <si>
    <t>1208459496.sql</t>
  </si>
  <si>
    <t>1208467048.sql</t>
  </si>
  <si>
    <t>1210403055.sql</t>
  </si>
  <si>
    <t>1210566908.sql</t>
  </si>
  <si>
    <t>1214512706.sql</t>
  </si>
  <si>
    <t>1214512900.sql</t>
  </si>
  <si>
    <t>1215447840.sql</t>
  </si>
  <si>
    <t>1215529327.sql</t>
  </si>
  <si>
    <t>1215630427.sql</t>
  </si>
  <si>
    <t>1215631968.sql</t>
  </si>
  <si>
    <t>1215727204.sql</t>
  </si>
  <si>
    <t>1215727871.sql</t>
  </si>
  <si>
    <t>1217471329.sql</t>
  </si>
  <si>
    <t>1217472296.sql</t>
  </si>
  <si>
    <t>1220011905.sql</t>
  </si>
  <si>
    <t>1220210977.sql</t>
  </si>
  <si>
    <t>1221762414.sql</t>
  </si>
  <si>
    <t>1221766736.sql</t>
  </si>
  <si>
    <t>1222343126.sql</t>
  </si>
  <si>
    <t>1222456618.sql</t>
  </si>
  <si>
    <t>1222618098.sql</t>
  </si>
  <si>
    <t>1222733224.sql</t>
  </si>
  <si>
    <t>1228151670.sql</t>
  </si>
  <si>
    <t>1230744347.sql</t>
  </si>
  <si>
    <t>1230747050.sql</t>
  </si>
  <si>
    <t>1230749776.sql</t>
  </si>
  <si>
    <t>1232002618.sql</t>
  </si>
  <si>
    <t>1232029228.sql</t>
  </si>
  <si>
    <t>1232146964.sql</t>
  </si>
  <si>
    <t>1232147704.sql</t>
  </si>
  <si>
    <t>1232373368.sql</t>
  </si>
  <si>
    <t>1232374379.sql</t>
  </si>
  <si>
    <t>1232379202.sql</t>
  </si>
  <si>
    <t>1233169698.sql</t>
  </si>
  <si>
    <t>1233171380.sql</t>
  </si>
  <si>
    <t>1233243660.sql</t>
  </si>
  <si>
    <t>1233955063.sql</t>
  </si>
  <si>
    <t>1234340324.sql</t>
  </si>
  <si>
    <t>1234591842.sql</t>
  </si>
  <si>
    <t>1235753372.sql</t>
  </si>
  <si>
    <t>1236592627.sql</t>
  </si>
  <si>
    <t>1236699795.sql</t>
  </si>
  <si>
    <t>1237511741.sql</t>
  </si>
  <si>
    <t>1237548039.sql</t>
  </si>
  <si>
    <t>1240536677.sql</t>
  </si>
  <si>
    <t>1240658603.sql</t>
  </si>
  <si>
    <t>1240852501.sql</t>
  </si>
  <si>
    <t>1242252212.sql</t>
  </si>
  <si>
    <t>1242341037.sql</t>
  </si>
  <si>
    <t>1242766529.sql</t>
  </si>
  <si>
    <t>1244120242.sql</t>
  </si>
  <si>
    <t>1244445090.sql</t>
  </si>
  <si>
    <t>1246173103.sql</t>
  </si>
  <si>
    <t>1246304692.sql</t>
  </si>
  <si>
    <t>1246409745.sql</t>
  </si>
  <si>
    <t>1247852753.sql</t>
  </si>
  <si>
    <t>1247853028.sql</t>
  </si>
  <si>
    <t>1248040920.sql</t>
  </si>
  <si>
    <t>1255166091.sql</t>
  </si>
  <si>
    <t>1256093199.sql</t>
  </si>
  <si>
    <t>1260300737.sql</t>
  </si>
  <si>
    <t>1260423585.sql</t>
  </si>
  <si>
    <t>1266924280.sql</t>
  </si>
  <si>
    <t>1269036750.sql</t>
  </si>
  <si>
    <t>1271382005.sql</t>
  </si>
  <si>
    <t>1274624360.sql</t>
  </si>
  <si>
    <t>1274704209.sql</t>
  </si>
  <si>
    <t>1274704290.sql</t>
  </si>
  <si>
    <t>1274819840.sql</t>
  </si>
  <si>
    <t>1278597522.sql</t>
  </si>
  <si>
    <t>1279540530.sql</t>
  </si>
  <si>
    <t>1279788778.sql</t>
  </si>
  <si>
    <t>1281286269.sql</t>
  </si>
  <si>
    <t>1283547128.sql</t>
  </si>
  <si>
    <t>1283572809.sql</t>
  </si>
  <si>
    <t>1286631259.sql</t>
  </si>
  <si>
    <t>1287092822.sql</t>
  </si>
  <si>
    <t>1288995358.sql</t>
  </si>
  <si>
    <t>1291432814.sql</t>
  </si>
  <si>
    <t>1293470265.sql</t>
  </si>
  <si>
    <t>1294280153.sql</t>
  </si>
  <si>
    <t>1294342037.sql</t>
  </si>
  <si>
    <t>1294351798.sql</t>
  </si>
  <si>
    <t>1295272942.sql</t>
  </si>
  <si>
    <t>1295399481.sql</t>
  </si>
  <si>
    <t>1295567807.sql</t>
  </si>
  <si>
    <t>1299133723.sql</t>
  </si>
  <si>
    <t>1300012506.sql</t>
  </si>
  <si>
    <t>1300157580.sql</t>
  </si>
  <si>
    <t>1300234390.sql</t>
  </si>
  <si>
    <t>1300638659.sql</t>
  </si>
  <si>
    <t>1303326171.sql</t>
  </si>
  <si>
    <t>1303508236.sql</t>
  </si>
  <si>
    <t>1304456924.sql</t>
  </si>
  <si>
    <t>1305579895.sql</t>
  </si>
  <si>
    <t>1305633413.sql</t>
  </si>
  <si>
    <t>1308970350.sql</t>
  </si>
  <si>
    <t>1308975080.sql</t>
  </si>
  <si>
    <t>1310505103.sql</t>
  </si>
  <si>
    <t>1310516462.sql</t>
  </si>
  <si>
    <t>1310517484.sql</t>
  </si>
  <si>
    <t>1310584131.sql</t>
  </si>
  <si>
    <t>1311408911.sql</t>
  </si>
  <si>
    <t>1311699794.sql</t>
  </si>
  <si>
    <t>1312039801.sql</t>
  </si>
  <si>
    <t>1312041414.sql</t>
  </si>
  <si>
    <t>1313066970.sql</t>
  </si>
  <si>
    <t>1313099574.sql</t>
  </si>
  <si>
    <t>1313432678.sql</t>
  </si>
  <si>
    <t>1314190983.sql</t>
  </si>
  <si>
    <t>1317233328.sql</t>
  </si>
  <si>
    <t>1317334080.sql</t>
  </si>
  <si>
    <t>1319741050.sql</t>
  </si>
  <si>
    <t>1319882035.sql</t>
  </si>
  <si>
    <t>1319934990.sql</t>
  </si>
  <si>
    <t>1320959003.sql</t>
  </si>
  <si>
    <t>1321021724.sql</t>
  </si>
  <si>
    <t>1321029458.sql</t>
  </si>
  <si>
    <t>1321719988.sql</t>
  </si>
  <si>
    <t>1322068443.sql</t>
  </si>
  <si>
    <t>1322643316.sql</t>
  </si>
  <si>
    <t>1322661275.sql</t>
  </si>
  <si>
    <t>1322665000.sql</t>
  </si>
  <si>
    <t>1324559929.sql</t>
  </si>
  <si>
    <t>1325603285.sql</t>
  </si>
  <si>
    <t>1325603675.sql</t>
  </si>
  <si>
    <t>1325615606.sql</t>
  </si>
  <si>
    <t>1326236583.sql</t>
  </si>
  <si>
    <t>1326272756.sql</t>
  </si>
  <si>
    <t>1328544472.sql</t>
  </si>
  <si>
    <t>1329345729.sql</t>
  </si>
  <si>
    <t>1329427973.sql</t>
  </si>
  <si>
    <t>1330992558.sql</t>
  </si>
  <si>
    <t>0939579864.sql</t>
  </si>
  <si>
    <t>0939669579.sql</t>
  </si>
  <si>
    <t>0940867719.sql</t>
  </si>
  <si>
    <t>0942168743.sql</t>
  </si>
  <si>
    <t>0943365716.sql</t>
  </si>
  <si>
    <t>0943365844.sql</t>
  </si>
  <si>
    <t>0943366406.sql</t>
  </si>
  <si>
    <t>0947177076.sql</t>
  </si>
  <si>
    <t>0947516385.sql</t>
  </si>
  <si>
    <t>0947517057.sql</t>
  </si>
  <si>
    <t>0947689078.sql</t>
  </si>
  <si>
    <t>0947690071.sql</t>
  </si>
  <si>
    <t>0947763933.sql</t>
  </si>
  <si>
    <t>0947776597.sql</t>
  </si>
  <si>
    <t>0947851648.sql</t>
  </si>
  <si>
    <t>0947859071.sql</t>
  </si>
  <si>
    <t>0947866332.sql</t>
  </si>
  <si>
    <t>0947957463.sql</t>
  </si>
  <si>
    <t>0948025460.sql</t>
  </si>
  <si>
    <t>0948308154.sql</t>
  </si>
  <si>
    <t>0948360147.sql</t>
  </si>
  <si>
    <t>0948376743.sql</t>
  </si>
  <si>
    <t>0948378800.sql</t>
  </si>
  <si>
    <t>0948564793.sql</t>
  </si>
  <si>
    <t>0948572139.sql</t>
  </si>
  <si>
    <t>0948713104.sql</t>
  </si>
  <si>
    <t>0948735285.sql</t>
  </si>
  <si>
    <t>0948990188.sql</t>
  </si>
  <si>
    <t>0950275874.sql</t>
  </si>
  <si>
    <t>0950286372.sql</t>
  </si>
  <si>
    <t>0951748549.sql</t>
  </si>
  <si>
    <t>0954509558.sql</t>
  </si>
  <si>
    <t>0954749479.sql</t>
  </si>
  <si>
    <t>0954834295.sql</t>
  </si>
  <si>
    <t>0955476819.sql</t>
  </si>
  <si>
    <t>0956157214.sql</t>
  </si>
  <si>
    <t>0956591404.sql</t>
  </si>
  <si>
    <t>0958134737.sql</t>
  </si>
  <si>
    <t>0959105910.sql</t>
  </si>
  <si>
    <t>0959684792.sql</t>
  </si>
  <si>
    <t>0959962730.sql</t>
  </si>
  <si>
    <t>0960147956.sql</t>
  </si>
  <si>
    <t>0960231087.sql</t>
  </si>
  <si>
    <t>0960292008.sql</t>
  </si>
  <si>
    <t>0960977369.sql</t>
  </si>
  <si>
    <t>0961418039.sql</t>
  </si>
  <si>
    <t>0961576333.sql</t>
  </si>
  <si>
    <t>0961709499.sql</t>
  </si>
  <si>
    <t>0961787018.sql</t>
  </si>
  <si>
    <t>0963487259.sql</t>
  </si>
  <si>
    <t>0963591560.sql</t>
  </si>
  <si>
    <t>0965037266.sql</t>
  </si>
  <si>
    <t>0967806901.sql</t>
  </si>
  <si>
    <t>0967895559.sql</t>
  </si>
  <si>
    <t>0968110509.sql</t>
  </si>
  <si>
    <t>0968140918.sql</t>
  </si>
  <si>
    <t>0968419733.sql</t>
  </si>
  <si>
    <t>0969127125.sql</t>
  </si>
  <si>
    <t>0970476987.sql</t>
  </si>
  <si>
    <t>0971165448.sql</t>
  </si>
  <si>
    <t>0972813697.sql</t>
  </si>
  <si>
    <t>0973790556.sql</t>
  </si>
  <si>
    <t>0974478124.sql</t>
  </si>
  <si>
    <t>0975065140.sql</t>
  </si>
  <si>
    <t>0975065585.sql</t>
  </si>
  <si>
    <t>0975343668.sql</t>
  </si>
  <si>
    <t>0976620520.sql</t>
  </si>
  <si>
    <t>0978538041.sql</t>
  </si>
  <si>
    <t>0979559782.sql</t>
  </si>
  <si>
    <t>0979829802.sql</t>
  </si>
  <si>
    <t>0980414455.sql</t>
  </si>
  <si>
    <t>0980414884.sql</t>
  </si>
  <si>
    <t>0980547379.sql</t>
  </si>
  <si>
    <t>0981307011.sql</t>
  </si>
  <si>
    <t>0982060366.sql</t>
  </si>
  <si>
    <t>0982091246.sql</t>
  </si>
  <si>
    <t>0982141804.sql</t>
  </si>
  <si>
    <t>0983911028.sql</t>
  </si>
  <si>
    <t>0984064962.sql</t>
  </si>
  <si>
    <t>0986134539.sql</t>
  </si>
  <si>
    <t>0986134618.sql</t>
  </si>
  <si>
    <t>0986393762.sql</t>
  </si>
  <si>
    <t>0987000586.sql</t>
  </si>
  <si>
    <t>0987779676.sql</t>
  </si>
  <si>
    <t>0988031702.sql</t>
  </si>
  <si>
    <t>0988034840.sql</t>
  </si>
  <si>
    <t>0988107133.sql</t>
  </si>
  <si>
    <t>0988108526.sql</t>
  </si>
  <si>
    <t>0988113459.sql</t>
  </si>
  <si>
    <t>0988194645.sql</t>
  </si>
  <si>
    <t>0988291057.sql</t>
  </si>
  <si>
    <t>0988647672.sql</t>
  </si>
  <si>
    <t>0990795743.sql</t>
  </si>
  <si>
    <t>0991305254.sql</t>
  </si>
  <si>
    <t>0991822980.sql</t>
  </si>
  <si>
    <t>0991908696.sql</t>
  </si>
  <si>
    <t>0991993890.sql</t>
  </si>
  <si>
    <t>0992004959.sql</t>
  </si>
  <si>
    <t>0992183668.sql</t>
  </si>
  <si>
    <t>0992364239.sql</t>
  </si>
  <si>
    <t>0992436446.sql</t>
  </si>
  <si>
    <t>0992873890.sql</t>
  </si>
  <si>
    <t>0992965256.sql</t>
  </si>
  <si>
    <t>0992978766.sql</t>
  </si>
  <si>
    <t>0993134484.sql</t>
  </si>
  <si>
    <t>0993563808.sql</t>
  </si>
  <si>
    <t>0994943405.sql</t>
  </si>
  <si>
    <t>0995461582.sql</t>
  </si>
  <si>
    <t>0995466236.sql</t>
  </si>
  <si>
    <t>0996178031.sql</t>
  </si>
  <si>
    <t>0997976256.sql</t>
  </si>
  <si>
    <t>0998388402.sql</t>
  </si>
  <si>
    <t>0999782351.sql</t>
  </si>
  <si>
    <t>1000125543.sql</t>
  </si>
  <si>
    <t>1002284295.sql</t>
  </si>
  <si>
    <t>1002642263.sql</t>
  </si>
  <si>
    <t>1002718112.sql</t>
  </si>
  <si>
    <t>1002812389.sql</t>
  </si>
  <si>
    <t>1002812796.sql</t>
  </si>
  <si>
    <t>1002813906.sql</t>
  </si>
  <si>
    <t>1005152318.sql</t>
  </si>
  <si>
    <t>1005219709.sql</t>
  </si>
  <si>
    <t>1005223831.sql</t>
  </si>
  <si>
    <t>1005307928.sql</t>
  </si>
  <si>
    <t>1005308195.sql</t>
  </si>
  <si>
    <t>1007977710.sql</t>
  </si>
  <si>
    <t>1010853154.sql</t>
  </si>
  <si>
    <t>1011026240.sql</t>
  </si>
  <si>
    <t>1011174692.sql</t>
  </si>
  <si>
    <t>1011177488.sql</t>
  </si>
  <si>
    <t>1011179921.sql</t>
  </si>
  <si>
    <t>1011627976.sql</t>
  </si>
  <si>
    <t>1012754820.sql</t>
  </si>
  <si>
    <t>1012755053.sql</t>
  </si>
  <si>
    <t>1013102348.sql</t>
  </si>
  <si>
    <t>1013106596.sql</t>
  </si>
  <si>
    <t>1014893812.sql</t>
  </si>
  <si>
    <t>1015338408.sql</t>
  </si>
  <si>
    <t>1015855193.sql</t>
  </si>
  <si>
    <t>1018258083.sql</t>
  </si>
  <si>
    <t>1018359373.sql</t>
  </si>
  <si>
    <t>1018534528.sql</t>
  </si>
  <si>
    <t>1018540737.sql</t>
  </si>
  <si>
    <t>1019570277.sql</t>
  </si>
  <si>
    <t>1019833400.sql</t>
  </si>
  <si>
    <t>1020259418.sql</t>
  </si>
  <si>
    <t>1025197235.sql</t>
  </si>
  <si>
    <t>1026223237.sql</t>
  </si>
  <si>
    <t>1027084963.sql</t>
  </si>
  <si>
    <t>1027096066.sql</t>
  </si>
  <si>
    <t>1028286044.sql</t>
  </si>
  <si>
    <t>1028293276.sql</t>
  </si>
  <si>
    <t>1029332085.sql</t>
  </si>
  <si>
    <t>1029493266.sql</t>
  </si>
  <si>
    <t>1031568833.sql</t>
  </si>
  <si>
    <t>1031588129.sql</t>
  </si>
  <si>
    <t>1031589516.sql</t>
  </si>
  <si>
    <t>1031849012.sql</t>
  </si>
  <si>
    <t>1034248135.sql</t>
  </si>
  <si>
    <t>1034685946.sql</t>
  </si>
  <si>
    <t>1035554394.sql</t>
  </si>
  <si>
    <t>1036168411.sql</t>
  </si>
  <si>
    <t>1036168681.sql</t>
  </si>
  <si>
    <t>1036663999.sql</t>
  </si>
  <si>
    <t>1036681688.sql</t>
  </si>
  <si>
    <t>1037195271.sql</t>
  </si>
  <si>
    <t>1038242520.sql</t>
  </si>
  <si>
    <t>1039618190.sql</t>
  </si>
  <si>
    <t>1040223289.sql</t>
  </si>
  <si>
    <t>1040639998.sql</t>
  </si>
  <si>
    <t>1042205702.sql</t>
  </si>
  <si>
    <t>1042548059.sql</t>
  </si>
  <si>
    <t>1042629663.sql</t>
  </si>
  <si>
    <t>1042631031.sql</t>
  </si>
  <si>
    <t>1043064164.sql</t>
  </si>
  <si>
    <t>1043065932.sql</t>
  </si>
  <si>
    <t>1043073227.sql</t>
  </si>
  <si>
    <t>1043841383.sql</t>
  </si>
  <si>
    <t>1044359313.sql</t>
  </si>
  <si>
    <t>1044391884.sql</t>
  </si>
  <si>
    <t>1044464754.sql</t>
  </si>
  <si>
    <t>1045139073.sql</t>
  </si>
  <si>
    <t>1045170209.sql</t>
  </si>
  <si>
    <t>1045222365.sql</t>
  </si>
  <si>
    <t>1045260370.sql</t>
  </si>
  <si>
    <t>1045579074.sql</t>
  </si>
  <si>
    <t>1045579190.sql</t>
  </si>
  <si>
    <t>1045743737.sql</t>
  </si>
  <si>
    <t>1047635160.sql</t>
  </si>
  <si>
    <t>1047640617.sql</t>
  </si>
  <si>
    <t>1048090859.sql</t>
  </si>
  <si>
    <t>1049889618.sql</t>
  </si>
  <si>
    <t>1050058621.sql</t>
  </si>
  <si>
    <t>1051018517.sql</t>
  </si>
  <si>
    <t>1051694147.sql</t>
  </si>
  <si>
    <t>1051719873.sql</t>
  </si>
  <si>
    <t>1053509137.sql</t>
  </si>
  <si>
    <t>1053597227.sql</t>
  </si>
  <si>
    <t>1054305572.sql</t>
  </si>
  <si>
    <t>1055237042.sql</t>
  </si>
  <si>
    <t>1057839350.sql</t>
  </si>
  <si>
    <t>1058189377.sql</t>
  </si>
  <si>
    <t>1058259201.sql</t>
  </si>
  <si>
    <t>1058356121.sql</t>
  </si>
  <si>
    <t>1058366091.sql</t>
  </si>
  <si>
    <t>1058453491.sql</t>
  </si>
  <si>
    <t>1059149701.sql</t>
  </si>
  <si>
    <t>1059151491.sql</t>
  </si>
  <si>
    <t>1059153489.sql</t>
  </si>
  <si>
    <t>1059395994.sql</t>
  </si>
  <si>
    <t>1059408285.sql</t>
  </si>
  <si>
    <t>1059472225.sql</t>
  </si>
  <si>
    <t>1059482069.sql</t>
  </si>
  <si>
    <t>1059482361.sql</t>
  </si>
  <si>
    <t>1059483224.sql</t>
  </si>
  <si>
    <t>1059484490.sql</t>
  </si>
  <si>
    <t>1059484518.sql</t>
  </si>
  <si>
    <t>1059494438.sql</t>
  </si>
  <si>
    <t>1059554190.sql</t>
  </si>
  <si>
    <t>1059579598.sql</t>
  </si>
  <si>
    <t>1059645238.sql</t>
  </si>
  <si>
    <t>1059647624.sql</t>
  </si>
  <si>
    <t>1059654608.sql</t>
  </si>
  <si>
    <t>1060781980.sql</t>
  </si>
  <si>
    <t>1060795484.sql</t>
  </si>
  <si>
    <t>1060859192.sql</t>
  </si>
  <si>
    <t>1060952157.sql</t>
  </si>
  <si>
    <t>1061298111.sql</t>
  </si>
  <si>
    <t>1061397915.sql</t>
  </si>
  <si>
    <t>1061895539.sql</t>
  </si>
  <si>
    <t>1061909141.sql</t>
  </si>
  <si>
    <t>1062408261.sql</t>
  </si>
  <si>
    <t>1063619111.sql</t>
  </si>
  <si>
    <t>1063639796.sql</t>
  </si>
  <si>
    <t>1063709861.sql</t>
  </si>
  <si>
    <t>1063796543.sql</t>
  </si>
  <si>
    <t>1063817272.sql</t>
  </si>
  <si>
    <t>1064848957.sql</t>
  </si>
  <si>
    <t>1064849015.sql</t>
  </si>
  <si>
    <t>1064855606.sql</t>
  </si>
  <si>
    <t>1065192491.sql</t>
  </si>
  <si>
    <t>1065707925.sql</t>
  </si>
  <si>
    <t>1069001586.sql</t>
  </si>
  <si>
    <t>1069178928.sql</t>
  </si>
  <si>
    <t>1069763873.sql</t>
  </si>
  <si>
    <t>1070889605.sql</t>
  </si>
  <si>
    <t>1073656202.sql</t>
  </si>
  <si>
    <t>1074270472.sql</t>
  </si>
  <si>
    <t>1076343079.sql</t>
  </si>
  <si>
    <t>1076581056.sql</t>
  </si>
  <si>
    <t>1077706685.sql</t>
  </si>
  <si>
    <t>1078165534.sql</t>
  </si>
  <si>
    <t>1079013554.sql</t>
  </si>
  <si>
    <t>1079013970.sql</t>
  </si>
  <si>
    <t>1079367620.sql</t>
  </si>
  <si>
    <t>1079373706.sql</t>
  </si>
  <si>
    <t>1079523840.sql</t>
  </si>
  <si>
    <t>1080040957.sql</t>
  </si>
  <si>
    <t>1081352619.sql</t>
  </si>
  <si>
    <t>1082381337.sql</t>
  </si>
  <si>
    <t>1083329996.sql</t>
  </si>
  <si>
    <t>1084282175.sql</t>
  </si>
  <si>
    <t>1087209682.sql</t>
  </si>
  <si>
    <t>1088608494.sql</t>
  </si>
  <si>
    <t>1091543735.sql</t>
  </si>
  <si>
    <t>1092313928.sql</t>
  </si>
  <si>
    <t>1092327495.sql</t>
  </si>
  <si>
    <t>1092653172.sql</t>
  </si>
  <si>
    <t>1092821656.sql</t>
  </si>
  <si>
    <t>1095679816.sql</t>
  </si>
  <si>
    <t>1096279333.sql</t>
  </si>
  <si>
    <t>1097844981.sql</t>
  </si>
  <si>
    <t>1098084118.sql</t>
  </si>
  <si>
    <t>1098093482.sql</t>
  </si>
  <si>
    <t>1101377579.sql</t>
  </si>
  <si>
    <t>1101995557.sql</t>
  </si>
  <si>
    <t>1105980912.sql</t>
  </si>
  <si>
    <t>1106150221.sql</t>
  </si>
  <si>
    <t>1108132296.sql</t>
  </si>
  <si>
    <t>1109255856.sql</t>
  </si>
  <si>
    <t>1109259698.sql</t>
  </si>
  <si>
    <t>1111659171.sql</t>
  </si>
  <si>
    <t>1112726588.sql</t>
  </si>
  <si>
    <t>1112882640.sql</t>
  </si>
  <si>
    <t>1113230548.sql</t>
  </si>
  <si>
    <t>1117012050.sql</t>
  </si>
  <si>
    <t>1117533509.sql</t>
  </si>
  <si>
    <t>1118925907.sql</t>
  </si>
  <si>
    <t>1122969687.sql</t>
  </si>
  <si>
    <t>1126094007.sql</t>
  </si>
  <si>
    <t>1128530661.sql</t>
  </si>
  <si>
    <t>1129535284.sql</t>
  </si>
  <si>
    <t>1129549161.sql</t>
  </si>
  <si>
    <t>1129645131.sql</t>
  </si>
  <si>
    <t>1131111078.sql</t>
  </si>
  <si>
    <t>1131374568.sql</t>
  </si>
  <si>
    <t>1131380564.sql</t>
  </si>
  <si>
    <t>1131990714.sql</t>
  </si>
  <si>
    <t>1132065986.sql</t>
  </si>
  <si>
    <t>1132232518.sql</t>
  </si>
  <si>
    <t>1132327106.sql</t>
  </si>
  <si>
    <t>1132738908.sql</t>
  </si>
  <si>
    <t>1134559567.sql</t>
  </si>
  <si>
    <t>1134986295.sql</t>
  </si>
  <si>
    <t>1135171148.sql</t>
  </si>
  <si>
    <t>1136286037.sql</t>
  </si>
  <si>
    <t>1136982592.sql</t>
  </si>
  <si>
    <t>1137414914.sql</t>
  </si>
  <si>
    <t>1139568265.sql</t>
  </si>
  <si>
    <t>1140094662.sql</t>
  </si>
  <si>
    <t>1140094764.sql</t>
  </si>
  <si>
    <t>1140536599.sql</t>
  </si>
  <si>
    <t>1140711555.sql</t>
  </si>
  <si>
    <t>1140714538.sql</t>
  </si>
  <si>
    <t>1141660033.sql</t>
  </si>
  <si>
    <t>1141816770.sql</t>
  </si>
  <si>
    <t>1141829805.sql</t>
  </si>
  <si>
    <t>1141919661.sql</t>
  </si>
  <si>
    <t>1141983832.sql</t>
  </si>
  <si>
    <t>1141991584.sql</t>
  </si>
  <si>
    <t>1142953276.sql</t>
  </si>
  <si>
    <t>1143227301.sql</t>
  </si>
  <si>
    <t>1146667280.sql</t>
  </si>
  <si>
    <t>1146746010.sql</t>
  </si>
  <si>
    <t>1147107637.sql</t>
  </si>
  <si>
    <t>1147866593.sql</t>
  </si>
  <si>
    <t>1149258425.sql</t>
  </si>
  <si>
    <t>1149693384.sql</t>
  </si>
  <si>
    <t>1150902188.sql</t>
  </si>
  <si>
    <t>1150972844.sql</t>
  </si>
  <si>
    <t>1150973407.sql</t>
  </si>
  <si>
    <t>1151308706.sql</t>
  </si>
  <si>
    <t>1151484054.sql</t>
  </si>
  <si>
    <t>1151487572.sql</t>
  </si>
  <si>
    <t>1151491778.sql</t>
  </si>
  <si>
    <t>1152266163.sql</t>
  </si>
  <si>
    <t>1156853772.sql</t>
  </si>
  <si>
    <t>1157015232.sql</t>
  </si>
  <si>
    <t>1157356602.sql</t>
  </si>
  <si>
    <t>1157464015.sql</t>
  </si>
  <si>
    <t>1158056996.sql</t>
  </si>
  <si>
    <t>1158070226.sql</t>
  </si>
  <si>
    <t>1159793189.sql</t>
  </si>
  <si>
    <t>1160664762.sql</t>
  </si>
  <si>
    <t>1161590442.sql</t>
  </si>
  <si>
    <t>1163160727.sql</t>
  </si>
  <si>
    <t>1166452111.sql</t>
  </si>
  <si>
    <t>1167918307.sql</t>
  </si>
  <si>
    <t>1167918874.sql</t>
  </si>
  <si>
    <t>1168252960.sql</t>
  </si>
  <si>
    <t>1168360850.sql</t>
  </si>
  <si>
    <t>1168529527.sql</t>
  </si>
  <si>
    <t>1172482101.sql</t>
  </si>
  <si>
    <t>1172482388.sql</t>
  </si>
  <si>
    <t>1173280675.sql</t>
  </si>
  <si>
    <t>1173947575.sql</t>
  </si>
  <si>
    <t>1173948438.sql</t>
  </si>
  <si>
    <t>1173950942.sql</t>
  </si>
  <si>
    <t>1173951050.sql</t>
  </si>
  <si>
    <t>1173951056.sql</t>
  </si>
  <si>
    <t>1173951206.sql</t>
  </si>
  <si>
    <t>1175515824.sql</t>
  </si>
  <si>
    <t>1176967593.sql</t>
  </si>
  <si>
    <t>1180605104.sql</t>
  </si>
  <si>
    <t>1180955101.sql</t>
  </si>
  <si>
    <t>1183378856.sql</t>
  </si>
  <si>
    <t>1183380183.sql</t>
  </si>
  <si>
    <t>1183457514.sql</t>
  </si>
  <si>
    <t>1183633794.sql</t>
  </si>
  <si>
    <t>1183994980.sql</t>
  </si>
  <si>
    <t>1184054169.sql</t>
  </si>
  <si>
    <t>1184337946.sql</t>
  </si>
  <si>
    <t>1184343976.sql</t>
  </si>
  <si>
    <t>1184344092.sql</t>
  </si>
  <si>
    <t>1189603162.sql</t>
  </si>
  <si>
    <t>1193915361.sql</t>
  </si>
  <si>
    <t>1195162562.sql</t>
  </si>
  <si>
    <t>1201167647.sql</t>
  </si>
  <si>
    <t>1201170461.sql</t>
  </si>
  <si>
    <t>1201171158.sql</t>
  </si>
  <si>
    <t>1201511282.sql</t>
  </si>
  <si>
    <t>1210580722.sql</t>
  </si>
  <si>
    <t>1211280019.sql</t>
  </si>
  <si>
    <t>1212773724.sql</t>
  </si>
  <si>
    <t>1212781835.sql</t>
  </si>
  <si>
    <t>1213181011.sql</t>
  </si>
  <si>
    <t>1213186526.sql</t>
  </si>
  <si>
    <t>1213193482.sql</t>
  </si>
  <si>
    <t>1213193859.sql</t>
  </si>
  <si>
    <t>1213199487.sql</t>
  </si>
  <si>
    <t>1213199540.sql</t>
  </si>
  <si>
    <t>1213345621.sql</t>
  </si>
  <si>
    <t>1215601184.sql</t>
  </si>
  <si>
    <t>1215684454.sql</t>
  </si>
  <si>
    <t>1215684817.sql</t>
  </si>
  <si>
    <t>1216210469.sql</t>
  </si>
  <si>
    <t>1216368705.sql</t>
  </si>
  <si>
    <t>1216384782.sql</t>
  </si>
  <si>
    <t>1216392354.sql</t>
  </si>
  <si>
    <t>1216909127.sql</t>
  </si>
  <si>
    <t>1217064404.sql</t>
  </si>
  <si>
    <t>1217326801.sql</t>
  </si>
  <si>
    <t>1217334558.sql</t>
  </si>
  <si>
    <t>1217618141.sql</t>
  </si>
  <si>
    <t>1217762307.sql</t>
  </si>
  <si>
    <t>1225101152.sql</t>
  </si>
  <si>
    <t>1225124399.sql</t>
  </si>
  <si>
    <t>1225143031.sql</t>
  </si>
  <si>
    <t>1225288803.sql</t>
  </si>
  <si>
    <t>1225288936.sql</t>
  </si>
  <si>
    <t>1225466502.sql</t>
  </si>
  <si>
    <t>1231939228.sql</t>
  </si>
  <si>
    <t>1236093016.sql</t>
  </si>
  <si>
    <t>1236931767.sql</t>
  </si>
  <si>
    <t>1236931846.sql</t>
  </si>
  <si>
    <t>1241616909.sql</t>
  </si>
  <si>
    <t>1242051112.sql</t>
  </si>
  <si>
    <t>1242830668.sql</t>
  </si>
  <si>
    <t>1243512591.sql</t>
  </si>
  <si>
    <t>1243512638.sql</t>
  </si>
  <si>
    <t>1247739839.sql</t>
  </si>
  <si>
    <t>1247749579.sql</t>
  </si>
  <si>
    <t>1248360526.sql</t>
  </si>
  <si>
    <t>1248962088.sql</t>
  </si>
  <si>
    <t>1248962312.sql</t>
  </si>
  <si>
    <t>1249292359.sql</t>
  </si>
  <si>
    <t>1249292574.sql</t>
  </si>
  <si>
    <t>1253522652.sql</t>
  </si>
  <si>
    <t>1254899306.sql</t>
  </si>
  <si>
    <t>1256035664.sql</t>
  </si>
  <si>
    <t>1256647052.sql</t>
  </si>
  <si>
    <t>1256649741.sql</t>
  </si>
  <si>
    <t>1260790711.sql</t>
  </si>
  <si>
    <t>1260791895.sql</t>
  </si>
  <si>
    <t>1262945428.sql</t>
  </si>
  <si>
    <t>1262946454.sql</t>
  </si>
  <si>
    <t>1268652439.sql</t>
  </si>
  <si>
    <t>1268653480.sql</t>
  </si>
  <si>
    <t>1268653640.sql</t>
  </si>
  <si>
    <t>1275482069.sql</t>
  </si>
  <si>
    <t>1275482194.sql</t>
  </si>
  <si>
    <t>1275482606.sql</t>
  </si>
  <si>
    <t>1275569140.sql</t>
  </si>
  <si>
    <t>1275570275.sql</t>
  </si>
  <si>
    <t>1275992493.sql</t>
  </si>
  <si>
    <t>1282743799.sql</t>
  </si>
  <si>
    <t>1282744410.sql</t>
  </si>
  <si>
    <t>1283354953.sql</t>
  </si>
  <si>
    <t>1283355056.sql</t>
  </si>
  <si>
    <t>1283355642.sql</t>
  </si>
  <si>
    <t>1289470169.sql</t>
  </si>
  <si>
    <t>1290616003.sql</t>
  </si>
  <si>
    <t>1290616076.sql</t>
  </si>
  <si>
    <t>1290616176.sql</t>
  </si>
  <si>
    <t>1297182856.sql</t>
  </si>
  <si>
    <t>1297251372.sql</t>
  </si>
  <si>
    <t>1297262687.sql</t>
  </si>
  <si>
    <t>1297852436.sql</t>
  </si>
  <si>
    <t>1299060276.sql</t>
  </si>
  <si>
    <t>1299062249.sql</t>
  </si>
  <si>
    <t>1299064116.sql</t>
  </si>
  <si>
    <t>1299065540.sql</t>
  </si>
  <si>
    <t>1299083142.sql</t>
  </si>
  <si>
    <t>1299085928.sql</t>
  </si>
  <si>
    <t>1299508104.sql</t>
  </si>
  <si>
    <t>1299598240.sql</t>
  </si>
  <si>
    <t>1299848628.sql</t>
  </si>
  <si>
    <t>1300131892.sql</t>
  </si>
  <si>
    <t>1300963135.sql</t>
  </si>
  <si>
    <t>1300963654.sql</t>
  </si>
  <si>
    <t>1300974326.sql</t>
  </si>
  <si>
    <t>1301662334.sql</t>
  </si>
  <si>
    <t>1301662610.sql</t>
  </si>
  <si>
    <t>1304425490.sql</t>
  </si>
  <si>
    <t>1304681011.sql</t>
  </si>
  <si>
    <t>1304681121.sql</t>
  </si>
  <si>
    <t>1304685122.sql</t>
  </si>
  <si>
    <t>1305287249.sql</t>
  </si>
  <si>
    <t>1306162357.sql</t>
  </si>
  <si>
    <t>1309185724.sql</t>
  </si>
  <si>
    <t>1309186431.sql</t>
  </si>
  <si>
    <t>1310554686.sql</t>
  </si>
  <si>
    <t>1311168174.sql</t>
  </si>
  <si>
    <t>1312448679.sql</t>
  </si>
  <si>
    <t>1312537053.sql</t>
  </si>
  <si>
    <t>1312975522.sql</t>
  </si>
  <si>
    <t>1313059186.sql</t>
  </si>
  <si>
    <t>1313412244.sql</t>
  </si>
  <si>
    <t>1314010152.sql</t>
  </si>
  <si>
    <t>1314010681.sql</t>
  </si>
  <si>
    <t>1314879088.sql</t>
  </si>
  <si>
    <t>1317048722.sql</t>
  </si>
  <si>
    <t>1317129206.sql</t>
  </si>
  <si>
    <t>1317220974.sql</t>
  </si>
  <si>
    <t>1317377177.sql</t>
  </si>
  <si>
    <t>1321632376.sql</t>
  </si>
  <si>
    <t>1323363652.sql</t>
  </si>
  <si>
    <t>1324303578.sql</t>
  </si>
  <si>
    <t>1324303716.sql</t>
  </si>
  <si>
    <t>1324395896.sql</t>
  </si>
  <si>
    <t>1324553749.sql</t>
  </si>
  <si>
    <t>1325585808.sql</t>
  </si>
  <si>
    <t>1325848218.sql</t>
  </si>
  <si>
    <t>1326149522.sql</t>
  </si>
  <si>
    <t>1330430428.sql</t>
  </si>
  <si>
    <t>1330679659.sql</t>
  </si>
  <si>
    <t>1330686978.sql</t>
  </si>
  <si>
    <t>1332949372.sql</t>
  </si>
  <si>
    <t>1334240451.sql</t>
  </si>
  <si>
    <t>1337696614.sql</t>
  </si>
  <si>
    <t>1338548383.sql</t>
  </si>
  <si>
    <t>1338977700.sql</t>
  </si>
  <si>
    <t>1339077627.sql</t>
  </si>
  <si>
    <t>1339154049.sql</t>
  </si>
  <si>
    <t>1339663522.sql</t>
  </si>
  <si>
    <t>1340642120.sql</t>
  </si>
  <si>
    <t>1341480577.sql</t>
  </si>
  <si>
    <t>1344506938.sql</t>
  </si>
  <si>
    <t>1344507033.sql</t>
  </si>
  <si>
    <t>1351169612.sql</t>
  </si>
  <si>
    <t>1351510749.sql</t>
  </si>
  <si>
    <t>1351515509.sql</t>
  </si>
  <si>
    <t>1352108367.sql</t>
  </si>
  <si>
    <t>1352114754.sql</t>
  </si>
  <si>
    <t>1352127812.sql</t>
  </si>
  <si>
    <t>1358336782.sql</t>
  </si>
  <si>
    <t>1359736223.sql</t>
  </si>
  <si>
    <t>1359737080.sql</t>
  </si>
  <si>
    <t>1359980809.sql</t>
  </si>
  <si>
    <t>complexity</t>
  </si>
  <si>
    <t>1012181431.sql</t>
  </si>
  <si>
    <t>1014631726.sql</t>
  </si>
  <si>
    <t>1014707807.sql</t>
  </si>
  <si>
    <t>1014889243.sql</t>
  </si>
  <si>
    <t>1014901725.sql</t>
  </si>
  <si>
    <t>1014975574.sql</t>
  </si>
  <si>
    <t>1019860813.sql</t>
  </si>
  <si>
    <t>1020121353.sql</t>
  </si>
  <si>
    <t>1031164716.sql</t>
  </si>
  <si>
    <t>1031709232.sql</t>
  </si>
  <si>
    <t>1031817528.sql</t>
  </si>
  <si>
    <t>1032765746.sql</t>
  </si>
  <si>
    <t>1033520952.sql</t>
  </si>
  <si>
    <t>1034036778.sql</t>
  </si>
  <si>
    <t>1034619576.sql</t>
  </si>
  <si>
    <t>1034907910.sql</t>
  </si>
  <si>
    <t>1035366075.sql</t>
  </si>
  <si>
    <t>1037042231.sql</t>
  </si>
  <si>
    <t>1038213294.sql</t>
  </si>
  <si>
    <t>1045468374.sql</t>
  </si>
  <si>
    <t>1045475435.sql</t>
  </si>
  <si>
    <t>1045603387.sql</t>
  </si>
  <si>
    <t>1045605692.sql</t>
  </si>
  <si>
    <t>1045618809.sql</t>
  </si>
  <si>
    <t>1045626347.sql</t>
  </si>
  <si>
    <t>1045691561.sql</t>
  </si>
  <si>
    <t>1045699202.sql</t>
  </si>
  <si>
    <t>1047465289.sql</t>
  </si>
  <si>
    <t>1047466335.sql</t>
  </si>
  <si>
    <t>1047886539.sql</t>
  </si>
  <si>
    <t>1047967554.sql</t>
  </si>
  <si>
    <t>1048021292.sql</t>
  </si>
  <si>
    <t>1049270935.sql</t>
  </si>
  <si>
    <t>1049813903.sql</t>
  </si>
  <si>
    <t>1054073713.sql</t>
  </si>
  <si>
    <t>1054456376.sql</t>
  </si>
  <si>
    <t>1054501384.sql</t>
  </si>
  <si>
    <t>1054782914.sql</t>
  </si>
  <si>
    <t>1096853196.sql</t>
  </si>
  <si>
    <t>1099532981.sql</t>
  </si>
  <si>
    <t>1113801698.sql</t>
  </si>
  <si>
    <t>1203569193.sql</t>
  </si>
  <si>
    <t>1203613747.sql</t>
  </si>
  <si>
    <t>1203732725.sql</t>
  </si>
  <si>
    <t>1203733325.sql</t>
  </si>
  <si>
    <t>1217564276.sql</t>
  </si>
  <si>
    <t>1347272320.sql</t>
  </si>
  <si>
    <t>trID</t>
  </si>
  <si>
    <t>growth T</t>
  </si>
  <si>
    <t>growth A</t>
  </si>
  <si>
    <t>changes</t>
  </si>
  <si>
    <t>atlas</t>
  </si>
  <si>
    <t>growth rate</t>
  </si>
  <si>
    <t>coppermine</t>
  </si>
  <si>
    <t>opencart</t>
  </si>
  <si>
    <t>phpbb</t>
  </si>
  <si>
    <t>typo3</t>
  </si>
  <si>
    <t>mediawiki</t>
  </si>
  <si>
    <t>biosql</t>
  </si>
  <si>
    <t>ensembl</t>
  </si>
  <si>
    <t>revisions</t>
  </si>
  <si>
    <t>lifetime</t>
  </si>
  <si>
    <t>insertions</t>
  </si>
  <si>
    <t>deletions</t>
  </si>
  <si>
    <t>E_last</t>
  </si>
  <si>
    <t>inv(s square)</t>
  </si>
  <si>
    <t>E_longRun</t>
  </si>
  <si>
    <t>E_last_5</t>
  </si>
  <si>
    <t>E_last_10</t>
  </si>
  <si>
    <t>S_est_last</t>
  </si>
  <si>
    <t>S_est_long</t>
  </si>
  <si>
    <t>S_est_last5</t>
  </si>
  <si>
    <t>S_est_last10</t>
  </si>
  <si>
    <t>S-est_last1-1</t>
  </si>
  <si>
    <t>S_est_last5-1</t>
  </si>
  <si>
    <t>S_est_last10-1</t>
  </si>
  <si>
    <t>S_est_last5-5</t>
  </si>
  <si>
    <t>S_est_last5-10</t>
  </si>
  <si>
    <t>x2 diff last5</t>
  </si>
  <si>
    <t>x2 diff last 10</t>
  </si>
  <si>
    <t>T_last_total</t>
  </si>
  <si>
    <t>S_lon_total</t>
  </si>
  <si>
    <t>S_last5_total</t>
  </si>
  <si>
    <t>S_last10_total</t>
  </si>
  <si>
    <t>Lifetime</t>
  </si>
  <si>
    <t>Tables Start</t>
  </si>
  <si>
    <t>Tables End</t>
  </si>
  <si>
    <t>Attributes Start</t>
  </si>
  <si>
    <t>Attributes End</t>
  </si>
  <si>
    <t>Total Growth (Tables)</t>
  </si>
  <si>
    <t>Total Growth (Attributes)</t>
  </si>
  <si>
    <t>Density Start</t>
  </si>
  <si>
    <t>Density End</t>
  </si>
  <si>
    <t>Dataset</t>
  </si>
  <si>
    <t>Commits/Day</t>
  </si>
  <si>
    <t>years</t>
  </si>
  <si>
    <t>months</t>
  </si>
  <si>
    <t>days</t>
  </si>
  <si>
    <t>link</t>
  </si>
  <si>
    <t>http://atdaq-sw.cern.ch/cgi-bin/viewcvs-atlas.cgi/offline/Trigger/TrigConfiguration/TrigDb/share/sql/combined_schema.sql</t>
  </si>
  <si>
    <t>http://sourceforge.net/p/coppermine/code/8581/tree/trunk/cpg1.5.x/sql/schema.sql</t>
  </si>
  <si>
    <t>https://github.com/opencart/opencart/blob/master/upload/install/opencart.sql</t>
  </si>
  <si>
    <t>https://github.com/phpbb/phpbb3/blob/develop/phpBB/install/schemas/mysql_41_schema.sql</t>
  </si>
  <si>
    <t>https://svn.wikimedia.org/viewvc/mediawiki/trunk/phase3/maintenance/tables.sql?view=log</t>
  </si>
  <si>
    <t>https://github.com/biosql/biosql/blob/master/sql/biosqldb-mysql.sql</t>
  </si>
  <si>
    <t>http://cvs.sanger.ac.uk/cgi-bin/viewvc.cgi/ensembl/sql/table.sql?root=ensembl&amp;view=log</t>
  </si>
  <si>
    <t>1205684531.sql</t>
  </si>
  <si>
    <t>1210750133.sql</t>
  </si>
  <si>
    <t>1212685878.sql</t>
  </si>
  <si>
    <t>1224535185.sql</t>
  </si>
  <si>
    <t>1225217024.sql</t>
  </si>
  <si>
    <t>1225452226.sql</t>
  </si>
  <si>
    <t>1226165554.sql</t>
  </si>
  <si>
    <t>1229794351.sql</t>
  </si>
  <si>
    <t>1236526766.sql</t>
  </si>
  <si>
    <t>1236717367.sql</t>
  </si>
  <si>
    <t>1246895196.sql</t>
  </si>
  <si>
    <t>1248976930.sql</t>
  </si>
  <si>
    <t>1249997742.sql</t>
  </si>
  <si>
    <t>1250239991.sql</t>
  </si>
  <si>
    <t>1251906898.sql</t>
  </si>
  <si>
    <t>1253278046.sql</t>
  </si>
  <si>
    <t>1253393966.sql</t>
  </si>
  <si>
    <t>1253538661.sql</t>
  </si>
  <si>
    <t>1255953049.sql</t>
  </si>
  <si>
    <t>1259148454.sql</t>
  </si>
  <si>
    <t>1266778467.sql</t>
  </si>
  <si>
    <t>1271763028.sql</t>
  </si>
  <si>
    <t>1281440335.sql</t>
  </si>
  <si>
    <t>1285331382.sql</t>
  </si>
  <si>
    <t>1285667687.sql</t>
  </si>
  <si>
    <t>1287146991.sql</t>
  </si>
  <si>
    <t>1289605813.sql</t>
  </si>
  <si>
    <t>1289666211.sql</t>
  </si>
  <si>
    <t>1289908073.sql</t>
  </si>
  <si>
    <t>1293357521.sql</t>
  </si>
  <si>
    <t>1295001061.sql</t>
  </si>
  <si>
    <t>1295541314.sql</t>
  </si>
  <si>
    <t>1295564633.sql</t>
  </si>
  <si>
    <t>1295608759.sql</t>
  </si>
  <si>
    <t>1301043546.sql</t>
  </si>
  <si>
    <t>1308430834.sql</t>
  </si>
  <si>
    <t>1308866418.sql</t>
  </si>
  <si>
    <t>1310683841.sql</t>
  </si>
  <si>
    <t>1310900687.sql</t>
  </si>
  <si>
    <t>1310925635.sql</t>
  </si>
  <si>
    <t>1312055981.sql</t>
  </si>
  <si>
    <t>1313328727.sql</t>
  </si>
  <si>
    <t>1316175106.sql</t>
  </si>
  <si>
    <t>1322548223.sql</t>
  </si>
  <si>
    <t>1327929355.sql</t>
  </si>
  <si>
    <t>1328715277.sql</t>
  </si>
  <si>
    <t>1330377229.sql</t>
  </si>
  <si>
    <t>1331622562.sql</t>
  </si>
  <si>
    <t>1334938737.sql</t>
  </si>
  <si>
    <t>1341344497.sql</t>
  </si>
  <si>
    <t>1341578094.sql</t>
  </si>
  <si>
    <t>1343552856.sql</t>
  </si>
  <si>
    <t>1344501960.sql</t>
  </si>
  <si>
    <t>1344736496.sql</t>
  </si>
  <si>
    <t>1344889416.sql</t>
  </si>
  <si>
    <t>1346516439.sql</t>
  </si>
  <si>
    <t>1346766240.sql</t>
  </si>
  <si>
    <t>1350660012.sql</t>
  </si>
  <si>
    <t>1353430346.sql</t>
  </si>
  <si>
    <t>1360772890.sql</t>
  </si>
  <si>
    <t>https://git.typo3.org/Packages/TYPO3.CMS.git/history/TYPO3_6-0:/t3lib/stddb/tables.sql</t>
  </si>
  <si>
    <t>% commits with change</t>
  </si>
  <si>
    <t>normalizedA</t>
  </si>
  <si>
    <t>normID</t>
  </si>
  <si>
    <t>normA</t>
  </si>
  <si>
    <t>normT</t>
  </si>
  <si>
    <t>runAVG</t>
  </si>
  <si>
    <t>A/T</t>
  </si>
  <si>
    <t>maintenace rate</t>
  </si>
</sst>
</file>

<file path=xl/styles.xml><?xml version="1.0" encoding="utf-8"?>
<styleSheet xmlns="http://schemas.openxmlformats.org/spreadsheetml/2006/main">
  <numFmts count="4">
    <numFmt numFmtId="164" formatCode="[$-409]d\-mmm\-yy;@"/>
    <numFmt numFmtId="165" formatCode="0.000"/>
    <numFmt numFmtId="166" formatCode="0.0"/>
    <numFmt numFmtId="167" formatCode="0.000000000000"/>
  </numFmts>
  <fonts count="13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161"/>
      <scheme val="minor"/>
    </font>
    <font>
      <sz val="11"/>
      <color rgb="FF9C0006"/>
      <name val="Calibri"/>
      <family val="2"/>
      <charset val="161"/>
      <scheme val="minor"/>
    </font>
    <font>
      <sz val="11"/>
      <color rgb="FF9C6500"/>
      <name val="Calibri"/>
      <family val="2"/>
      <charset val="161"/>
      <scheme val="minor"/>
    </font>
    <font>
      <sz val="11"/>
      <color rgb="FF3F3F76"/>
      <name val="Calibri"/>
      <family val="2"/>
      <charset val="161"/>
      <scheme val="minor"/>
    </font>
    <font>
      <b/>
      <sz val="11"/>
      <color rgb="FFFA7D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sz val="9"/>
      <color theme="1"/>
      <name val="Calibri"/>
      <family val="2"/>
      <scheme val="minor"/>
    </font>
    <font>
      <sz val="11"/>
      <name val="Segoe UI"/>
      <family val="2"/>
      <charset val="161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9">
    <xf numFmtId="164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5" borderId="1" applyNumberFormat="0" applyAlignment="0" applyProtection="0"/>
    <xf numFmtId="0" fontId="5" fillId="6" borderId="1" applyNumberFormat="0" applyAlignment="0" applyProtection="0"/>
    <xf numFmtId="0" fontId="7" fillId="7" borderId="0" applyNumberFormat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/>
  </cellStyleXfs>
  <cellXfs count="67">
    <xf numFmtId="164" fontId="0" fillId="0" borderId="0" xfId="0"/>
    <xf numFmtId="164" fontId="0" fillId="0" borderId="0" xfId="0"/>
    <xf numFmtId="164" fontId="0" fillId="0" borderId="0" xfId="0" applyNumberFormat="1"/>
    <xf numFmtId="0" fontId="0" fillId="0" borderId="0" xfId="0" applyNumberFormat="1" applyAlignment="1"/>
    <xf numFmtId="0" fontId="0" fillId="0" borderId="0" xfId="0" applyNumberFormat="1"/>
    <xf numFmtId="0" fontId="0" fillId="0" borderId="0" xfId="0" applyNumberFormat="1" applyAlignment="1" applyProtection="1"/>
    <xf numFmtId="164" fontId="0" fillId="0" borderId="0" xfId="0" applyNumberFormat="1" applyAlignment="1" applyProtection="1"/>
    <xf numFmtId="1" fontId="0" fillId="0" borderId="0" xfId="0" applyNumberFormat="1" applyAlignment="1" applyProtection="1"/>
    <xf numFmtId="165" fontId="1" fillId="2" borderId="0" xfId="1" applyNumberFormat="1" applyAlignment="1" applyProtection="1">
      <alignment horizontal="right"/>
    </xf>
    <xf numFmtId="165" fontId="8" fillId="0" borderId="0" xfId="0" applyNumberFormat="1" applyFont="1"/>
    <xf numFmtId="165" fontId="3" fillId="4" borderId="0" xfId="3" applyNumberFormat="1" applyAlignment="1" applyProtection="1">
      <alignment horizontal="right"/>
    </xf>
    <xf numFmtId="165" fontId="4" fillId="5" borderId="1" xfId="4" applyNumberFormat="1" applyAlignment="1" applyProtection="1">
      <alignment horizontal="right"/>
    </xf>
    <xf numFmtId="165" fontId="5" fillId="6" borderId="1" xfId="5" applyNumberFormat="1" applyAlignment="1" applyProtection="1">
      <alignment horizontal="right"/>
    </xf>
    <xf numFmtId="166" fontId="1" fillId="2" borderId="0" xfId="1" applyNumberFormat="1" applyAlignment="1" applyProtection="1">
      <alignment horizontal="right"/>
    </xf>
    <xf numFmtId="166" fontId="3" fillId="4" borderId="0" xfId="3" applyNumberFormat="1" applyAlignment="1" applyProtection="1">
      <alignment horizontal="right"/>
    </xf>
    <xf numFmtId="165" fontId="2" fillId="3" borderId="2" xfId="2" applyNumberFormat="1" applyBorder="1" applyAlignment="1" applyProtection="1">
      <alignment horizontal="right"/>
    </xf>
    <xf numFmtId="165" fontId="1" fillId="2" borderId="1" xfId="1" applyNumberFormat="1" applyBorder="1" applyAlignment="1" applyProtection="1">
      <alignment horizontal="right"/>
    </xf>
    <xf numFmtId="0" fontId="4" fillId="5" borderId="1" xfId="4" applyNumberFormat="1" applyAlignment="1" applyProtection="1"/>
    <xf numFmtId="0" fontId="2" fillId="3" borderId="1" xfId="2" applyNumberFormat="1" applyBorder="1" applyAlignment="1" applyProtection="1"/>
    <xf numFmtId="0" fontId="7" fillId="7" borderId="1" xfId="6" applyNumberFormat="1" applyBorder="1" applyAlignment="1" applyProtection="1"/>
    <xf numFmtId="166" fontId="0" fillId="0" borderId="0" xfId="0" applyNumberFormat="1" applyAlignment="1" applyProtection="1"/>
    <xf numFmtId="0" fontId="1" fillId="2" borderId="0" xfId="1" applyNumberFormat="1" applyAlignment="1" applyProtection="1"/>
    <xf numFmtId="0" fontId="3" fillId="4" borderId="0" xfId="3" applyNumberFormat="1" applyAlignment="1" applyProtection="1"/>
    <xf numFmtId="0" fontId="5" fillId="6" borderId="1" xfId="5" applyNumberFormat="1" applyAlignment="1" applyProtection="1"/>
    <xf numFmtId="165" fontId="1" fillId="2" borderId="0" xfId="1" applyNumberFormat="1" applyAlignment="1" applyProtection="1"/>
    <xf numFmtId="165" fontId="0" fillId="0" borderId="0" xfId="0" applyNumberFormat="1"/>
    <xf numFmtId="165" fontId="3" fillId="4" borderId="0" xfId="3" applyNumberFormat="1" applyAlignment="1" applyProtection="1"/>
    <xf numFmtId="165" fontId="4" fillId="5" borderId="1" xfId="4" applyNumberFormat="1" applyAlignment="1" applyProtection="1"/>
    <xf numFmtId="165" fontId="5" fillId="6" borderId="1" xfId="5" applyNumberFormat="1" applyAlignment="1" applyProtection="1"/>
    <xf numFmtId="166" fontId="1" fillId="2" borderId="0" xfId="1" applyNumberFormat="1" applyAlignment="1" applyProtection="1"/>
    <xf numFmtId="166" fontId="3" fillId="4" borderId="0" xfId="3" applyNumberFormat="1" applyAlignment="1" applyProtection="1"/>
    <xf numFmtId="0" fontId="2" fillId="3" borderId="2" xfId="2" applyNumberFormat="1" applyBorder="1" applyAlignment="1" applyProtection="1"/>
    <xf numFmtId="0" fontId="1" fillId="2" borderId="1" xfId="1" applyNumberFormat="1" applyBorder="1" applyAlignment="1" applyProtection="1"/>
    <xf numFmtId="0" fontId="2" fillId="3" borderId="0" xfId="2" applyNumberFormat="1" applyAlignment="1" applyProtection="1"/>
    <xf numFmtId="0" fontId="7" fillId="7" borderId="0" xfId="6" applyNumberFormat="1" applyAlignment="1" applyProtection="1"/>
    <xf numFmtId="165" fontId="4" fillId="5" borderId="1" xfId="4" applyNumberFormat="1"/>
    <xf numFmtId="166" fontId="4" fillId="5" borderId="1" xfId="4" applyNumberFormat="1" applyAlignment="1" applyProtection="1"/>
    <xf numFmtId="166" fontId="5" fillId="6" borderId="1" xfId="5" applyNumberFormat="1" applyAlignment="1" applyProtection="1"/>
    <xf numFmtId="166" fontId="2" fillId="3" borderId="2" xfId="2" applyNumberFormat="1" applyBorder="1" applyAlignment="1" applyProtection="1"/>
    <xf numFmtId="166" fontId="1" fillId="2" borderId="1" xfId="1" applyNumberFormat="1" applyBorder="1" applyAlignment="1" applyProtection="1"/>
    <xf numFmtId="166" fontId="2" fillId="3" borderId="1" xfId="2" applyNumberFormat="1" applyBorder="1" applyAlignment="1" applyProtection="1"/>
    <xf numFmtId="166" fontId="7" fillId="7" borderId="1" xfId="6" applyNumberFormat="1" applyBorder="1" applyAlignment="1" applyProtection="1"/>
    <xf numFmtId="0" fontId="1" fillId="2" borderId="0" xfId="1" applyNumberFormat="1" applyBorder="1" applyAlignment="1" applyProtection="1"/>
    <xf numFmtId="166" fontId="6" fillId="0" borderId="0" xfId="0" applyNumberFormat="1" applyFont="1" applyAlignment="1" applyProtection="1"/>
    <xf numFmtId="2" fontId="1" fillId="2" borderId="0" xfId="1" applyNumberFormat="1" applyAlignment="1" applyProtection="1"/>
    <xf numFmtId="2" fontId="3" fillId="4" borderId="0" xfId="3" applyNumberFormat="1" applyAlignment="1" applyProtection="1"/>
    <xf numFmtId="2" fontId="4" fillId="5" borderId="1" xfId="4" applyNumberFormat="1" applyAlignment="1" applyProtection="1"/>
    <xf numFmtId="2" fontId="5" fillId="6" borderId="1" xfId="5" applyNumberFormat="1" applyAlignment="1" applyProtection="1"/>
    <xf numFmtId="0" fontId="10" fillId="0" borderId="0" xfId="0" applyNumberFormat="1" applyFont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horizontal="left" vertical="center"/>
    </xf>
    <xf numFmtId="0" fontId="10" fillId="0" borderId="0" xfId="0" applyNumberFormat="1" applyFont="1" applyAlignment="1">
      <alignment horizontal="right" vertical="center"/>
    </xf>
    <xf numFmtId="167" fontId="10" fillId="0" borderId="0" xfId="0" applyNumberFormat="1" applyFont="1" applyAlignment="1">
      <alignment horizontal="right" vertical="center"/>
    </xf>
    <xf numFmtId="0" fontId="10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0" fillId="0" borderId="0" xfId="0" applyNumberFormat="1" applyFont="1" applyAlignment="1">
      <alignment horizontal="center" vertical="center" textRotation="45"/>
    </xf>
    <xf numFmtId="164" fontId="11" fillId="0" borderId="0" xfId="7" applyNumberFormat="1" applyAlignment="1" applyProtection="1"/>
    <xf numFmtId="9" fontId="0" fillId="0" borderId="0" xfId="8" applyFont="1" applyAlignment="1">
      <alignment horizontal="center"/>
    </xf>
    <xf numFmtId="9" fontId="0" fillId="0" borderId="0" xfId="8" applyFont="1"/>
    <xf numFmtId="9" fontId="0" fillId="0" borderId="0" xfId="8" applyFont="1" applyAlignment="1" applyProtection="1"/>
    <xf numFmtId="0" fontId="0" fillId="0" borderId="0" xfId="8" applyNumberFormat="1" applyFont="1" applyAlignment="1" applyProtection="1"/>
    <xf numFmtId="0" fontId="0" fillId="0" borderId="0" xfId="8" applyNumberFormat="1" applyFont="1"/>
    <xf numFmtId="2" fontId="0" fillId="0" borderId="0" xfId="0" applyNumberFormat="1"/>
    <xf numFmtId="0" fontId="0" fillId="0" borderId="0" xfId="0" applyNumberFormat="1" applyFill="1" applyAlignment="1" applyProtection="1"/>
    <xf numFmtId="164" fontId="0" fillId="8" borderId="0" xfId="0" applyFill="1"/>
  </cellXfs>
  <cellStyles count="9">
    <cellStyle name="Accent6" xfId="6" builtinId="49"/>
    <cellStyle name="Bad" xfId="2" builtinId="27"/>
    <cellStyle name="Calculation" xfId="5" builtinId="22"/>
    <cellStyle name="Good" xfId="1" builtinId="26"/>
    <cellStyle name="Hyperlink" xfId="7" builtinId="8"/>
    <cellStyle name="Input" xfId="4" builtinId="20"/>
    <cellStyle name="Neutral" xfId="3" builtinId="28"/>
    <cellStyle name="Normal" xfId="0" builtinId="0"/>
    <cellStyle name="Percent" xfId="8" builtinId="5"/>
  </cellStyles>
  <dxfs count="2"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1D8D7"/>
      <color rgb="FFFFFF99"/>
      <color rgb="FFFF9900"/>
      <color rgb="FF96B4D7"/>
      <color rgb="FFA40000"/>
      <color rgb="FFFF5A33"/>
      <color rgb="FF820000"/>
      <color rgb="FFFF3300"/>
      <color rgb="FFBE4B48"/>
      <color rgb="FFFF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 sz="1600"/>
            </a:pPr>
            <a:r>
              <a:rPr lang="fr-FR" sz="1600"/>
              <a:t>Actual and estimated </a:t>
            </a:r>
            <a:r>
              <a:rPr lang="fr-FR" sz="1600" b="1" i="0" u="none" strike="noStrike" baseline="0"/>
              <a:t>schema </a:t>
            </a:r>
            <a:r>
              <a:rPr lang="fr-FR" sz="1600"/>
              <a:t>sizes </a:t>
            </a:r>
          </a:p>
          <a:p>
            <a:pPr>
              <a:defRPr sz="1600"/>
            </a:pPr>
            <a:r>
              <a:rPr lang="fr-FR" sz="1600"/>
              <a:t>(</a:t>
            </a:r>
            <a:r>
              <a:rPr lang="fr-FR" sz="1600" b="1" i="0" u="none" strike="noStrike" baseline="0"/>
              <a:t>avg effort, Ē, </a:t>
            </a:r>
            <a:r>
              <a:rPr lang="fr-FR" sz="1600"/>
              <a:t>computed as running average)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atlas!$A$2:$A$85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cat>
          <c:val>
            <c:numRef>
              <c:f>atlas!$H$2:$H$85</c:f>
              <c:numCache>
                <c:formatCode>General</c:formatCode>
                <c:ptCount val="84"/>
                <c:pt idx="0">
                  <c:v>56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57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73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val>
            <c:numRef>
              <c:f>atlas!$AK$2:$AK$85</c:f>
              <c:numCache>
                <c:formatCode>0.0</c:formatCode>
                <c:ptCount val="84"/>
                <c:pt idx="0">
                  <c:v>56</c:v>
                </c:pt>
                <c:pt idx="1">
                  <c:v>55</c:v>
                </c:pt>
                <c:pt idx="2">
                  <c:v>55.481652892561982</c:v>
                </c:pt>
                <c:pt idx="3">
                  <c:v>55.797203856210615</c:v>
                </c:pt>
                <c:pt idx="4">
                  <c:v>56.031197836217736</c:v>
                </c:pt>
                <c:pt idx="5">
                  <c:v>56.216832779318139</c:v>
                </c:pt>
                <c:pt idx="6">
                  <c:v>56.370508602759578</c:v>
                </c:pt>
                <c:pt idx="7">
                  <c:v>56.501513521144453</c:v>
                </c:pt>
                <c:pt idx="8">
                  <c:v>56.615611879899923</c:v>
                </c:pt>
                <c:pt idx="9">
                  <c:v>56.716624265347463</c:v>
                </c:pt>
                <c:pt idx="10">
                  <c:v>56.807211874863164</c:v>
                </c:pt>
                <c:pt idx="11">
                  <c:v>56.980828989251961</c:v>
                </c:pt>
                <c:pt idx="12">
                  <c:v>57.139009653543773</c:v>
                </c:pt>
                <c:pt idx="13">
                  <c:v>57.284215264274039</c:v>
                </c:pt>
                <c:pt idx="14">
                  <c:v>57.41836635123591</c:v>
                </c:pt>
                <c:pt idx="15">
                  <c:v>57.542989650579514</c:v>
                </c:pt>
                <c:pt idx="16">
                  <c:v>57.722815176315081</c:v>
                </c:pt>
                <c:pt idx="17">
                  <c:v>57.891009849119321</c:v>
                </c:pt>
                <c:pt idx="18">
                  <c:v>58.048938675937812</c:v>
                </c:pt>
                <c:pt idx="19">
                  <c:v>58.197742467265641</c:v>
                </c:pt>
                <c:pt idx="20">
                  <c:v>58.338384097809183</c:v>
                </c:pt>
                <c:pt idx="21">
                  <c:v>58.08204131835943</c:v>
                </c:pt>
                <c:pt idx="22">
                  <c:v>57.835185850650262</c:v>
                </c:pt>
                <c:pt idx="23">
                  <c:v>57.597043263361748</c:v>
                </c:pt>
                <c:pt idx="24">
                  <c:v>57.366932171081991</c:v>
                </c:pt>
                <c:pt idx="25">
                  <c:v>57.144249760065321</c:v>
                </c:pt>
                <c:pt idx="26">
                  <c:v>56.928460037745694</c:v>
                </c:pt>
                <c:pt idx="27">
                  <c:v>56.748808927431718</c:v>
                </c:pt>
                <c:pt idx="28">
                  <c:v>56.574475363413995</c:v>
                </c:pt>
                <c:pt idx="29">
                  <c:v>56.434246158545292</c:v>
                </c:pt>
                <c:pt idx="30">
                  <c:v>56.298016763242778</c:v>
                </c:pt>
                <c:pt idx="31">
                  <c:v>56.165543066998751</c:v>
                </c:pt>
                <c:pt idx="32">
                  <c:v>56.092256492326761</c:v>
                </c:pt>
                <c:pt idx="33">
                  <c:v>56.021004901607455</c:v>
                </c:pt>
                <c:pt idx="34">
                  <c:v>55.980022371133337</c:v>
                </c:pt>
                <c:pt idx="35">
                  <c:v>55.94015245724912</c:v>
                </c:pt>
                <c:pt idx="36">
                  <c:v>55.901334767439479</c:v>
                </c:pt>
                <c:pt idx="37">
                  <c:v>55.836391217431917</c:v>
                </c:pt>
                <c:pt idx="38">
                  <c:v>55.773009526003044</c:v>
                </c:pt>
                <c:pt idx="39">
                  <c:v>55.760982935457513</c:v>
                </c:pt>
                <c:pt idx="40">
                  <c:v>55.74925195100883</c:v>
                </c:pt>
                <c:pt idx="41">
                  <c:v>55.763299193695353</c:v>
                </c:pt>
                <c:pt idx="42">
                  <c:v>55.777005070362023</c:v>
                </c:pt>
                <c:pt idx="43">
                  <c:v>55.790385627376921</c:v>
                </c:pt>
                <c:pt idx="44">
                  <c:v>55.803455809160297</c:v>
                </c:pt>
                <c:pt idx="45">
                  <c:v>55.816229556669875</c:v>
                </c:pt>
                <c:pt idx="46">
                  <c:v>55.828719895134157</c:v>
                </c:pt>
                <c:pt idx="47">
                  <c:v>55.84093901241139</c:v>
                </c:pt>
                <c:pt idx="48">
                  <c:v>55.852898329150264</c:v>
                </c:pt>
                <c:pt idx="49">
                  <c:v>55.864608561759965</c:v>
                </c:pt>
                <c:pt idx="50">
                  <c:v>55.897637977369783</c:v>
                </c:pt>
                <c:pt idx="51">
                  <c:v>55.929981500475726</c:v>
                </c:pt>
                <c:pt idx="52">
                  <c:v>56.004466114165758</c:v>
                </c:pt>
                <c:pt idx="53">
                  <c:v>56.032583019291373</c:v>
                </c:pt>
                <c:pt idx="54">
                  <c:v>56.060151552610698</c:v>
                </c:pt>
                <c:pt idx="55">
                  <c:v>56.087192224817429</c:v>
                </c:pt>
                <c:pt idx="56">
                  <c:v>56.113724426035049</c:v>
                </c:pt>
                <c:pt idx="57">
                  <c:v>56.139766505655253</c:v>
                </c:pt>
                <c:pt idx="58">
                  <c:v>56.165335845207792</c:v>
                </c:pt>
                <c:pt idx="59">
                  <c:v>56.190448924977936</c:v>
                </c:pt>
                <c:pt idx="60">
                  <c:v>56.215121385003322</c:v>
                </c:pt>
                <c:pt idx="61">
                  <c:v>56.239368081008955</c:v>
                </c:pt>
                <c:pt idx="62">
                  <c:v>56.263203135775328</c:v>
                </c:pt>
                <c:pt idx="63">
                  <c:v>56.2866399863792</c:v>
                </c:pt>
                <c:pt idx="64">
                  <c:v>56.309691427698048</c:v>
                </c:pt>
                <c:pt idx="65">
                  <c:v>56.349259447269525</c:v>
                </c:pt>
                <c:pt idx="66">
                  <c:v>56.422529998620767</c:v>
                </c:pt>
                <c:pt idx="67">
                  <c:v>56.494519622717888</c:v>
                </c:pt>
                <c:pt idx="68">
                  <c:v>56.565269919791959</c:v>
                </c:pt>
                <c:pt idx="69">
                  <c:v>56.756700582746674</c:v>
                </c:pt>
                <c:pt idx="70">
                  <c:v>56.944125790158907</c:v>
                </c:pt>
                <c:pt idx="71">
                  <c:v>57.12769680677286</c:v>
                </c:pt>
                <c:pt idx="72">
                  <c:v>57.327818257260297</c:v>
                </c:pt>
                <c:pt idx="73">
                  <c:v>57.503398609504657</c:v>
                </c:pt>
                <c:pt idx="74">
                  <c:v>57.695007287164998</c:v>
                </c:pt>
                <c:pt idx="75">
                  <c:v>57.882807548324031</c:v>
                </c:pt>
                <c:pt idx="76">
                  <c:v>58.086179573026214</c:v>
                </c:pt>
                <c:pt idx="77">
                  <c:v>58.285507260909078</c:v>
                </c:pt>
                <c:pt idx="78">
                  <c:v>58.480935904117715</c:v>
                </c:pt>
                <c:pt idx="79">
                  <c:v>58.691261131529785</c:v>
                </c:pt>
                <c:pt idx="80">
                  <c:v>58.897471366412155</c:v>
                </c:pt>
                <c:pt idx="81">
                  <c:v>59.099712163695358</c:v>
                </c:pt>
                <c:pt idx="82">
                  <c:v>59.316221758640694</c:v>
                </c:pt>
                <c:pt idx="83">
                  <c:v>59.528564137613209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atlas!$AL$2:$AL$85</c:f>
              <c:numCache>
                <c:formatCode>0.0</c:formatCode>
                <c:ptCount val="84"/>
                <c:pt idx="0">
                  <c:v>56</c:v>
                </c:pt>
                <c:pt idx="1">
                  <c:v>55</c:v>
                </c:pt>
                <c:pt idx="2">
                  <c:v>54.736157031500468</c:v>
                </c:pt>
                <c:pt idx="3">
                  <c:v>54.674789142105674</c:v>
                </c:pt>
                <c:pt idx="4">
                  <c:v>54.69476950611066</c:v>
                </c:pt>
                <c:pt idx="5">
                  <c:v>54.753249094304195</c:v>
                </c:pt>
                <c:pt idx="6">
                  <c:v>54.831439888711643</c:v>
                </c:pt>
                <c:pt idx="7">
                  <c:v>54.919982454222442</c:v>
                </c:pt>
                <c:pt idx="8">
                  <c:v>55.013810095754565</c:v>
                </c:pt>
                <c:pt idx="9">
                  <c:v>55.110021264423892</c:v>
                </c:pt>
                <c:pt idx="10">
                  <c:v>55.206890415720615</c:v>
                </c:pt>
                <c:pt idx="11">
                  <c:v>55.312090000815523</c:v>
                </c:pt>
                <c:pt idx="12">
                  <c:v>55.422813277315591</c:v>
                </c:pt>
                <c:pt idx="13">
                  <c:v>55.537088828567519</c:v>
                </c:pt>
                <c:pt idx="14">
                  <c:v>55.653508565252416</c:v>
                </c:pt>
                <c:pt idx="15">
                  <c:v>55.771053675937011</c:v>
                </c:pt>
                <c:pt idx="16">
                  <c:v>55.893075815726426</c:v>
                </c:pt>
                <c:pt idx="17">
                  <c:v>56.018296720682265</c:v>
                </c:pt>
                <c:pt idx="18">
                  <c:v>56.145723932826755</c:v>
                </c:pt>
                <c:pt idx="19">
                  <c:v>56.274581358371094</c:v>
                </c:pt>
                <c:pt idx="20">
                  <c:v>56.404258622851358</c:v>
                </c:pt>
                <c:pt idx="21">
                  <c:v>56.515393480085173</c:v>
                </c:pt>
                <c:pt idx="22">
                  <c:v>56.610481750224565</c:v>
                </c:pt>
                <c:pt idx="23">
                  <c:v>56.691591353016499</c:v>
                </c:pt>
                <c:pt idx="24">
                  <c:v>56.760451183061775</c:v>
                </c:pt>
                <c:pt idx="25">
                  <c:v>56.818518497668698</c:v>
                </c:pt>
                <c:pt idx="26">
                  <c:v>56.867030693304692</c:v>
                </c:pt>
                <c:pt idx="27">
                  <c:v>56.908369747678222</c:v>
                </c:pt>
                <c:pt idx="28">
                  <c:v>56.94328351134336</c:v>
                </c:pt>
                <c:pt idx="29">
                  <c:v>56.973553948169148</c:v>
                </c:pt>
                <c:pt idx="30">
                  <c:v>56.999622839703171</c:v>
                </c:pt>
                <c:pt idx="31">
                  <c:v>57.021878795176633</c:v>
                </c:pt>
                <c:pt idx="32">
                  <c:v>57.04250330296518</c:v>
                </c:pt>
                <c:pt idx="33">
                  <c:v>57.061625034077309</c:v>
                </c:pt>
                <c:pt idx="34">
                  <c:v>57.080171924708658</c:v>
                </c:pt>
                <c:pt idx="35">
                  <c:v>57.098177197674111</c:v>
                </c:pt>
                <c:pt idx="36">
                  <c:v>57.115671285816418</c:v>
                </c:pt>
                <c:pt idx="37">
                  <c:v>57.1319959844664</c:v>
                </c:pt>
                <c:pt idx="38">
                  <c:v>57.147232084557452</c:v>
                </c:pt>
                <c:pt idx="39">
                  <c:v>57.162686088632185</c:v>
                </c:pt>
                <c:pt idx="40">
                  <c:v>57.178332171515954</c:v>
                </c:pt>
                <c:pt idx="41">
                  <c:v>57.194705829372225</c:v>
                </c:pt>
                <c:pt idx="42">
                  <c:v>57.211747047694686</c:v>
                </c:pt>
                <c:pt idx="43">
                  <c:v>57.229400987210916</c:v>
                </c:pt>
                <c:pt idx="44">
                  <c:v>57.247617459015046</c:v>
                </c:pt>
                <c:pt idx="45">
                  <c:v>57.266350461861194</c:v>
                </c:pt>
                <c:pt idx="46">
                  <c:v>57.285557773181537</c:v>
                </c:pt>
                <c:pt idx="47">
                  <c:v>57.305200586682055</c:v>
                </c:pt>
                <c:pt idx="48">
                  <c:v>57.32524319043921</c:v>
                </c:pt>
                <c:pt idx="49">
                  <c:v>57.345652680313577</c:v>
                </c:pt>
                <c:pt idx="50">
                  <c:v>57.366778183426092</c:v>
                </c:pt>
                <c:pt idx="51">
                  <c:v>57.388569863766854</c:v>
                </c:pt>
                <c:pt idx="52">
                  <c:v>57.411684889771109</c:v>
                </c:pt>
                <c:pt idx="53">
                  <c:v>57.435363489937146</c:v>
                </c:pt>
                <c:pt idx="54">
                  <c:v>57.459566014358032</c:v>
                </c:pt>
                <c:pt idx="55">
                  <c:v>57.484255538435782</c:v>
                </c:pt>
                <c:pt idx="56">
                  <c:v>57.509397645217945</c:v>
                </c:pt>
                <c:pt idx="57">
                  <c:v>57.534960228002767</c:v>
                </c:pt>
                <c:pt idx="58">
                  <c:v>57.560913311045645</c:v>
                </c:pt>
                <c:pt idx="59">
                  <c:v>57.587228886461418</c:v>
                </c:pt>
                <c:pt idx="60">
                  <c:v>57.613880765643536</c:v>
                </c:pt>
                <c:pt idx="61">
                  <c:v>57.640844443717981</c:v>
                </c:pt>
                <c:pt idx="62">
                  <c:v>57.668096975720474</c:v>
                </c:pt>
                <c:pt idx="63">
                  <c:v>57.695616863334699</c:v>
                </c:pt>
                <c:pt idx="64">
                  <c:v>57.723383951159306</c:v>
                </c:pt>
                <c:pt idx="65">
                  <c:v>57.751606590003576</c:v>
                </c:pt>
                <c:pt idx="66">
                  <c:v>57.780697937131876</c:v>
                </c:pt>
                <c:pt idx="67">
                  <c:v>57.810612407207778</c:v>
                </c:pt>
                <c:pt idx="68">
                  <c:v>57.841306812065767</c:v>
                </c:pt>
                <c:pt idx="69">
                  <c:v>57.874158810788479</c:v>
                </c:pt>
                <c:pt idx="70">
                  <c:v>57.909073454067531</c:v>
                </c:pt>
                <c:pt idx="71">
                  <c:v>57.945959949630016</c:v>
                </c:pt>
                <c:pt idx="72">
                  <c:v>57.98491942684948</c:v>
                </c:pt>
                <c:pt idx="73">
                  <c:v>58.025678383468538</c:v>
                </c:pt>
                <c:pt idx="74">
                  <c:v>58.068336344953558</c:v>
                </c:pt>
                <c:pt idx="75">
                  <c:v>58.11281066318174</c:v>
                </c:pt>
                <c:pt idx="76">
                  <c:v>58.159192819082023</c:v>
                </c:pt>
                <c:pt idx="77">
                  <c:v>58.207400784268842</c:v>
                </c:pt>
                <c:pt idx="78">
                  <c:v>58.257355857882267</c:v>
                </c:pt>
                <c:pt idx="79">
                  <c:v>58.309141751268541</c:v>
                </c:pt>
                <c:pt idx="80">
                  <c:v>58.362680412797843</c:v>
                </c:pt>
                <c:pt idx="81">
                  <c:v>58.417896861154226</c:v>
                </c:pt>
                <c:pt idx="82">
                  <c:v>58.474867941653024</c:v>
                </c:pt>
                <c:pt idx="83">
                  <c:v>58.533519339574553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val>
            <c:numRef>
              <c:f>atlas!$AM$2:$AM$85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55</c:v>
                </c:pt>
                <c:pt idx="2">
                  <c:v>54.736157031500468</c:v>
                </c:pt>
                <c:pt idx="3">
                  <c:v>54.674789142105674</c:v>
                </c:pt>
                <c:pt idx="4">
                  <c:v>54.69476950611066</c:v>
                </c:pt>
                <c:pt idx="5">
                  <c:v>54.753249094304195</c:v>
                </c:pt>
                <c:pt idx="6">
                  <c:v>54.873073772632324</c:v>
                </c:pt>
                <c:pt idx="7">
                  <c:v>54.975332573735464</c:v>
                </c:pt>
                <c:pt idx="8">
                  <c:v>55.064476466641914</c:v>
                </c:pt>
                <c:pt idx="9">
                  <c:v>55.143459130111232</c:v>
                </c:pt>
                <c:pt idx="10">
                  <c:v>55.214340042929528</c:v>
                </c:pt>
                <c:pt idx="11">
                  <c:v>55.297988754531332</c:v>
                </c:pt>
                <c:pt idx="12">
                  <c:v>55.392265262289399</c:v>
                </c:pt>
                <c:pt idx="13">
                  <c:v>55.495510243407217</c:v>
                </c:pt>
                <c:pt idx="14">
                  <c:v>55.606410579675391</c:v>
                </c:pt>
                <c:pt idx="15">
                  <c:v>55.723909051032066</c:v>
                </c:pt>
                <c:pt idx="16">
                  <c:v>55.847141817890538</c:v>
                </c:pt>
                <c:pt idx="17">
                  <c:v>55.975389405302593</c:v>
                </c:pt>
                <c:pt idx="18">
                  <c:v>56.108049730714399</c:v>
                </c:pt>
                <c:pt idx="19">
                  <c:v>56.244614016741586</c:v>
                </c:pt>
                <c:pt idx="20">
                  <c:v>56.38464861656233</c:v>
                </c:pt>
                <c:pt idx="21">
                  <c:v>56.433930825902706</c:v>
                </c:pt>
                <c:pt idx="22">
                  <c:v>56.406437296459046</c:v>
                </c:pt>
                <c:pt idx="23">
                  <c:v>56.313076315469928</c:v>
                </c:pt>
                <c:pt idx="24">
                  <c:v>56.162476890093643</c:v>
                </c:pt>
                <c:pt idx="25">
                  <c:v>55.96153969085271</c:v>
                </c:pt>
                <c:pt idx="26">
                  <c:v>55.766940871395747</c:v>
                </c:pt>
                <c:pt idx="27">
                  <c:v>55.584434494218804</c:v>
                </c:pt>
                <c:pt idx="28">
                  <c:v>55.41334798818842</c:v>
                </c:pt>
                <c:pt idx="29">
                  <c:v>55.259003714463468</c:v>
                </c:pt>
                <c:pt idx="30">
                  <c:v>55.12067868378027</c:v>
                </c:pt>
                <c:pt idx="31">
                  <c:v>54.997707916634589</c:v>
                </c:pt>
                <c:pt idx="32">
                  <c:v>54.895192950996709</c:v>
                </c:pt>
                <c:pt idx="33">
                  <c:v>54.812472081339713</c:v>
                </c:pt>
                <c:pt idx="34">
                  <c:v>54.748926060326966</c:v>
                </c:pt>
                <c:pt idx="35">
                  <c:v>54.703952522528347</c:v>
                </c:pt>
                <c:pt idx="36">
                  <c:v>54.676983329555554</c:v>
                </c:pt>
                <c:pt idx="37">
                  <c:v>54.650717141474075</c:v>
                </c:pt>
                <c:pt idx="38">
                  <c:v>54.625117579311123</c:v>
                </c:pt>
                <c:pt idx="39">
                  <c:v>54.605462671079245</c:v>
                </c:pt>
                <c:pt idx="40">
                  <c:v>54.59150368820633</c:v>
                </c:pt>
                <c:pt idx="41">
                  <c:v>54.588136367416688</c:v>
                </c:pt>
                <c:pt idx="42">
                  <c:v>54.600077828011408</c:v>
                </c:pt>
                <c:pt idx="43">
                  <c:v>54.626926312796193</c:v>
                </c:pt>
                <c:pt idx="44">
                  <c:v>54.658191409593123</c:v>
                </c:pt>
                <c:pt idx="45">
                  <c:v>54.693696110877987</c:v>
                </c:pt>
                <c:pt idx="46">
                  <c:v>54.728383891428649</c:v>
                </c:pt>
                <c:pt idx="47">
                  <c:v>54.762290611885021</c:v>
                </c:pt>
                <c:pt idx="48">
                  <c:v>54.795449842304429</c:v>
                </c:pt>
                <c:pt idx="49">
                  <c:v>54.827893052327099</c:v>
                </c:pt>
                <c:pt idx="50">
                  <c:v>54.864126016914305</c:v>
                </c:pt>
                <c:pt idx="51">
                  <c:v>54.904013959334677</c:v>
                </c:pt>
                <c:pt idx="52">
                  <c:v>54.956129915828093</c:v>
                </c:pt>
                <c:pt idx="53">
                  <c:v>55.011510585154639</c:v>
                </c:pt>
                <c:pt idx="54">
                  <c:v>55.070042005776862</c:v>
                </c:pt>
                <c:pt idx="55">
                  <c:v>55.127387125142469</c:v>
                </c:pt>
                <c:pt idx="56">
                  <c:v>55.183591111755682</c:v>
                </c:pt>
                <c:pt idx="57">
                  <c:v>55.23057005969676</c:v>
                </c:pt>
                <c:pt idx="58">
                  <c:v>55.276660516828116</c:v>
                </c:pt>
                <c:pt idx="59">
                  <c:v>55.321894252270248</c:v>
                </c:pt>
                <c:pt idx="60">
                  <c:v>55.36630138431628</c:v>
                </c:pt>
                <c:pt idx="61">
                  <c:v>55.409910492040432</c:v>
                </c:pt>
                <c:pt idx="62">
                  <c:v>55.45274871767311</c:v>
                </c:pt>
                <c:pt idx="63">
                  <c:v>55.494841860641664</c:v>
                </c:pt>
                <c:pt idx="64">
                  <c:v>55.536214464075471</c:v>
                </c:pt>
                <c:pt idx="65">
                  <c:v>55.58036260127006</c:v>
                </c:pt>
                <c:pt idx="66">
                  <c:v>55.634084934193247</c:v>
                </c:pt>
                <c:pt idx="67">
                  <c:v>55.697238410760129</c:v>
                </c:pt>
                <c:pt idx="68">
                  <c:v>55.769682988592471</c:v>
                </c:pt>
                <c:pt idx="69">
                  <c:v>55.875524040686969</c:v>
                </c:pt>
                <c:pt idx="70">
                  <c:v>56.011929138310705</c:v>
                </c:pt>
                <c:pt idx="71">
                  <c:v>56.171935248278743</c:v>
                </c:pt>
                <c:pt idx="72">
                  <c:v>56.359431599320615</c:v>
                </c:pt>
                <c:pt idx="73">
                  <c:v>56.57071700285622</c:v>
                </c:pt>
                <c:pt idx="74">
                  <c:v>56.781636925837326</c:v>
                </c:pt>
                <c:pt idx="75">
                  <c:v>56.992184360999751</c:v>
                </c:pt>
                <c:pt idx="76">
                  <c:v>57.206277269789268</c:v>
                </c:pt>
                <c:pt idx="77">
                  <c:v>57.419899185964894</c:v>
                </c:pt>
                <c:pt idx="78">
                  <c:v>57.636878581617211</c:v>
                </c:pt>
                <c:pt idx="79">
                  <c:v>57.857097325724801</c:v>
                </c:pt>
                <c:pt idx="80">
                  <c:v>58.080438858485692</c:v>
                </c:pt>
                <c:pt idx="81">
                  <c:v>58.303060847758616</c:v>
                </c:pt>
                <c:pt idx="82">
                  <c:v>58.528647544579002</c:v>
                </c:pt>
                <c:pt idx="83">
                  <c:v>58.757093009760396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val>
            <c:numRef>
              <c:f>atlas!$AN$2:$AN$85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55</c:v>
                </c:pt>
                <c:pt idx="2">
                  <c:v>54.736157031500468</c:v>
                </c:pt>
                <c:pt idx="3">
                  <c:v>54.674789142105674</c:v>
                </c:pt>
                <c:pt idx="4">
                  <c:v>54.69476950611066</c:v>
                </c:pt>
                <c:pt idx="5">
                  <c:v>54.753249094304195</c:v>
                </c:pt>
                <c:pt idx="6">
                  <c:v>54.831439888711643</c:v>
                </c:pt>
                <c:pt idx="7">
                  <c:v>54.919982454222442</c:v>
                </c:pt>
                <c:pt idx="8">
                  <c:v>55.013810095754565</c:v>
                </c:pt>
                <c:pt idx="9">
                  <c:v>55.110021264423892</c:v>
                </c:pt>
                <c:pt idx="10">
                  <c:v>55.206890415720615</c:v>
                </c:pt>
                <c:pt idx="11">
                  <c:v>55.323503933201927</c:v>
                </c:pt>
                <c:pt idx="12">
                  <c:v>55.438825881337323</c:v>
                </c:pt>
                <c:pt idx="13">
                  <c:v>55.553022122157707</c:v>
                </c:pt>
                <c:pt idx="14">
                  <c:v>55.666223701781625</c:v>
                </c:pt>
                <c:pt idx="15">
                  <c:v>55.778536103030973</c:v>
                </c:pt>
                <c:pt idx="16">
                  <c:v>55.896685838101945</c:v>
                </c:pt>
                <c:pt idx="17">
                  <c:v>56.019947435476304</c:v>
                </c:pt>
                <c:pt idx="18">
                  <c:v>56.147713655241027</c:v>
                </c:pt>
                <c:pt idx="19">
                  <c:v>56.279471227923658</c:v>
                </c:pt>
                <c:pt idx="20">
                  <c:v>56.414782549716108</c:v>
                </c:pt>
                <c:pt idx="21">
                  <c:v>56.507197865615694</c:v>
                </c:pt>
                <c:pt idx="22">
                  <c:v>56.562017456322891</c:v>
                </c:pt>
                <c:pt idx="23">
                  <c:v>56.583635950165458</c:v>
                </c:pt>
                <c:pt idx="24">
                  <c:v>56.57572962232836</c:v>
                </c:pt>
                <c:pt idx="25">
                  <c:v>56.541398113406039</c:v>
                </c:pt>
                <c:pt idx="26">
                  <c:v>56.479691214749643</c:v>
                </c:pt>
                <c:pt idx="27">
                  <c:v>56.396622489768696</c:v>
                </c:pt>
                <c:pt idx="28">
                  <c:v>56.294070661182921</c:v>
                </c:pt>
                <c:pt idx="29">
                  <c:v>56.176663852100617</c:v>
                </c:pt>
                <c:pt idx="30">
                  <c:v>56.045519621313204</c:v>
                </c:pt>
                <c:pt idx="31">
                  <c:v>55.923476056093087</c:v>
                </c:pt>
                <c:pt idx="32">
                  <c:v>55.815445329306272</c:v>
                </c:pt>
                <c:pt idx="33">
                  <c:v>55.720866387837241</c:v>
                </c:pt>
                <c:pt idx="34">
                  <c:v>55.641833528541632</c:v>
                </c:pt>
                <c:pt idx="35">
                  <c:v>55.577814165456836</c:v>
                </c:pt>
                <c:pt idx="36">
                  <c:v>55.52830953748628</c:v>
                </c:pt>
                <c:pt idx="37">
                  <c:v>55.48773366713484</c:v>
                </c:pt>
                <c:pt idx="38">
                  <c:v>55.45574016785762</c:v>
                </c:pt>
                <c:pt idx="39">
                  <c:v>55.43449550383243</c:v>
                </c:pt>
                <c:pt idx="40">
                  <c:v>55.423630982102559</c:v>
                </c:pt>
                <c:pt idx="41">
                  <c:v>55.42524088587902</c:v>
                </c:pt>
                <c:pt idx="42">
                  <c:v>55.434097257944167</c:v>
                </c:pt>
                <c:pt idx="43">
                  <c:v>55.449933130249555</c:v>
                </c:pt>
                <c:pt idx="44">
                  <c:v>55.470130715360725</c:v>
                </c:pt>
                <c:pt idx="45">
                  <c:v>55.494519240780832</c:v>
                </c:pt>
                <c:pt idx="46">
                  <c:v>55.522937491658844</c:v>
                </c:pt>
                <c:pt idx="47">
                  <c:v>55.55748831376134</c:v>
                </c:pt>
                <c:pt idx="48">
                  <c:v>55.597966568893945</c:v>
                </c:pt>
                <c:pt idx="49">
                  <c:v>55.639766375454556</c:v>
                </c:pt>
                <c:pt idx="50">
                  <c:v>55.684999886683244</c:v>
                </c:pt>
                <c:pt idx="51">
                  <c:v>55.731408828159033</c:v>
                </c:pt>
                <c:pt idx="52">
                  <c:v>55.78314027632873</c:v>
                </c:pt>
                <c:pt idx="53">
                  <c:v>55.835875135672005</c:v>
                </c:pt>
                <c:pt idx="54">
                  <c:v>55.889573995205929</c:v>
                </c:pt>
                <c:pt idx="55">
                  <c:v>55.944199509725387</c:v>
                </c:pt>
                <c:pt idx="56">
                  <c:v>55.999716259707924</c:v>
                </c:pt>
                <c:pt idx="57">
                  <c:v>56.056090623073459</c:v>
                </c:pt>
                <c:pt idx="58">
                  <c:v>56.113290657603116</c:v>
                </c:pt>
                <c:pt idx="59">
                  <c:v>56.171285992960804</c:v>
                </c:pt>
                <c:pt idx="60">
                  <c:v>56.228197038908334</c:v>
                </c:pt>
                <c:pt idx="61">
                  <c:v>56.284061858456703</c:v>
                </c:pt>
                <c:pt idx="62">
                  <c:v>56.335348932514108</c:v>
                </c:pt>
                <c:pt idx="63">
                  <c:v>56.385730067761344</c:v>
                </c:pt>
                <c:pt idx="64">
                  <c:v>56.435235412157191</c:v>
                </c:pt>
                <c:pt idx="65">
                  <c:v>56.485575130109432</c:v>
                </c:pt>
                <c:pt idx="66">
                  <c:v>56.540039384315037</c:v>
                </c:pt>
                <c:pt idx="67">
                  <c:v>56.598526102600552</c:v>
                </c:pt>
                <c:pt idx="68">
                  <c:v>56.660936580423119</c:v>
                </c:pt>
                <c:pt idx="69">
                  <c:v>56.738534523830026</c:v>
                </c:pt>
                <c:pt idx="70">
                  <c:v>56.831222215449387</c:v>
                </c:pt>
                <c:pt idx="71">
                  <c:v>56.938904132338791</c:v>
                </c:pt>
                <c:pt idx="72">
                  <c:v>57.063168074562853</c:v>
                </c:pt>
                <c:pt idx="73">
                  <c:v>57.202249629517759</c:v>
                </c:pt>
                <c:pt idx="74">
                  <c:v>57.357795496081877</c:v>
                </c:pt>
                <c:pt idx="75">
                  <c:v>57.528007030374589</c:v>
                </c:pt>
                <c:pt idx="76">
                  <c:v>57.711011960835783</c:v>
                </c:pt>
                <c:pt idx="77">
                  <c:v>57.906660897737503</c:v>
                </c:pt>
                <c:pt idx="78">
                  <c:v>58.114812318798791</c:v>
                </c:pt>
                <c:pt idx="79">
                  <c:v>58.324350844211324</c:v>
                </c:pt>
                <c:pt idx="80">
                  <c:v>58.535215447535577</c:v>
                </c:pt>
                <c:pt idx="81">
                  <c:v>58.747348163906025</c:v>
                </c:pt>
                <c:pt idx="82">
                  <c:v>58.960693955355246</c:v>
                </c:pt>
                <c:pt idx="83">
                  <c:v>59.176949360024146</c:v>
                </c:pt>
              </c:numCache>
            </c:numRef>
          </c:val>
        </c:ser>
        <c:marker val="1"/>
        <c:axId val="72084864"/>
        <c:axId val="71632000"/>
      </c:lineChart>
      <c:catAx>
        <c:axId val="72084864"/>
        <c:scaling>
          <c:orientation val="minMax"/>
        </c:scaling>
        <c:axPos val="b"/>
        <c:numFmt formatCode="#,##0" sourceLinked="0"/>
        <c:tickLblPos val="nextTo"/>
        <c:crossAx val="71632000"/>
        <c:crosses val="autoZero"/>
        <c:auto val="1"/>
        <c:lblAlgn val="ctr"/>
        <c:lblOffset val="100"/>
        <c:tickLblSkip val="10"/>
      </c:catAx>
      <c:valAx>
        <c:axId val="71632000"/>
        <c:scaling>
          <c:orientation val="minMax"/>
          <c:max val="80"/>
          <c:min val="50"/>
        </c:scaling>
        <c:axPos val="l"/>
        <c:numFmt formatCode="General" sourceLinked="1"/>
        <c:tickLblPos val="nextTo"/>
        <c:crossAx val="72084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48172043010753"/>
          <c:y val="0.2414510529358164"/>
          <c:w val="0.21281720430107612"/>
          <c:h val="0.33498896319969002"/>
        </c:manualLayout>
      </c:layout>
    </c:legend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atlas!$AD$1</c:f>
              <c:strCache>
                <c:ptCount val="1"/>
                <c:pt idx="0">
                  <c:v>changes</c:v>
                </c:pt>
              </c:strCache>
            </c:strRef>
          </c:tx>
          <c:val>
            <c:numRef>
              <c:f>atlas!$AD$2:$AD$85</c:f>
              <c:numCache>
                <c:formatCode>0</c:formatCode>
                <c:ptCount val="84"/>
                <c:pt idx="0">
                  <c:v>0</c:v>
                </c:pt>
                <c:pt idx="1">
                  <c:v>7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  <c:pt idx="10">
                  <c:v>4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9</c:v>
                </c:pt>
                <c:pt idx="28">
                  <c:v>2</c:v>
                </c:pt>
                <c:pt idx="29">
                  <c:v>9</c:v>
                </c:pt>
                <c:pt idx="30">
                  <c:v>1</c:v>
                </c:pt>
                <c:pt idx="31">
                  <c:v>53</c:v>
                </c:pt>
                <c:pt idx="32">
                  <c:v>66</c:v>
                </c:pt>
                <c:pt idx="33">
                  <c:v>3</c:v>
                </c:pt>
                <c:pt idx="34">
                  <c:v>18</c:v>
                </c:pt>
                <c:pt idx="35">
                  <c:v>0</c:v>
                </c:pt>
                <c:pt idx="36">
                  <c:v>0</c:v>
                </c:pt>
                <c:pt idx="37">
                  <c:v>18</c:v>
                </c:pt>
                <c:pt idx="38">
                  <c:v>1</c:v>
                </c:pt>
                <c:pt idx="39">
                  <c:v>24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9</c:v>
                </c:pt>
                <c:pt idx="49">
                  <c:v>1</c:v>
                </c:pt>
                <c:pt idx="50">
                  <c:v>14</c:v>
                </c:pt>
                <c:pt idx="51">
                  <c:v>0</c:v>
                </c:pt>
                <c:pt idx="52">
                  <c:v>42</c:v>
                </c:pt>
                <c:pt idx="53">
                  <c:v>41</c:v>
                </c:pt>
                <c:pt idx="54">
                  <c:v>1</c:v>
                </c:pt>
                <c:pt idx="55">
                  <c:v>2</c:v>
                </c:pt>
                <c:pt idx="56">
                  <c:v>21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12</c:v>
                </c:pt>
                <c:pt idx="66">
                  <c:v>23</c:v>
                </c:pt>
                <c:pt idx="67">
                  <c:v>5</c:v>
                </c:pt>
                <c:pt idx="68">
                  <c:v>42</c:v>
                </c:pt>
                <c:pt idx="69">
                  <c:v>54</c:v>
                </c:pt>
                <c:pt idx="70">
                  <c:v>3</c:v>
                </c:pt>
                <c:pt idx="71">
                  <c:v>0</c:v>
                </c:pt>
                <c:pt idx="72">
                  <c:v>10</c:v>
                </c:pt>
                <c:pt idx="73">
                  <c:v>16</c:v>
                </c:pt>
                <c:pt idx="74">
                  <c:v>16</c:v>
                </c:pt>
                <c:pt idx="75">
                  <c:v>0</c:v>
                </c:pt>
                <c:pt idx="76">
                  <c:v>12</c:v>
                </c:pt>
                <c:pt idx="77">
                  <c:v>8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4</c:v>
                </c:pt>
                <c:pt idx="83">
                  <c:v>1</c:v>
                </c:pt>
              </c:numCache>
            </c:numRef>
          </c:val>
        </c:ser>
        <c:gapWidth val="0"/>
        <c:axId val="72213632"/>
        <c:axId val="72215168"/>
      </c:barChart>
      <c:catAx>
        <c:axId val="72213632"/>
        <c:scaling>
          <c:orientation val="minMax"/>
        </c:scaling>
        <c:axPos val="b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72215168"/>
        <c:crosses val="autoZero"/>
        <c:auto val="1"/>
        <c:lblAlgn val="ctr"/>
        <c:lblOffset val="100"/>
      </c:catAx>
      <c:valAx>
        <c:axId val="72215168"/>
        <c:scaling>
          <c:orientation val="minMax"/>
        </c:scaling>
        <c:axPos val="l"/>
        <c:numFmt formatCode="0" sourceLinked="1"/>
        <c:tickLblPos val="nextTo"/>
        <c:crossAx val="72213632"/>
        <c:crosses val="autoZero"/>
        <c:crossBetween val="between"/>
      </c:valAx>
    </c:plotArea>
    <c:plotVisOnly val="1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mwiki!$AD$1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mwiki!$AD$2:$AD$323</c:f>
              <c:numCache>
                <c:formatCode>General</c:formatCode>
                <c:ptCount val="322"/>
                <c:pt idx="0">
                  <c:v>0</c:v>
                </c:pt>
                <c:pt idx="1">
                  <c:v>-5.8823529411764705E-2</c:v>
                </c:pt>
                <c:pt idx="2">
                  <c:v>6.25E-2</c:v>
                </c:pt>
                <c:pt idx="3">
                  <c:v>0</c:v>
                </c:pt>
                <c:pt idx="4">
                  <c:v>0</c:v>
                </c:pt>
                <c:pt idx="5">
                  <c:v>5.8823529411764705E-2</c:v>
                </c:pt>
                <c:pt idx="6">
                  <c:v>5.5555555555555552E-2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5.2631578947368418E-2</c:v>
                </c:pt>
                <c:pt idx="15">
                  <c:v>0.05</c:v>
                </c:pt>
                <c:pt idx="16">
                  <c:v>4.7619047619047616E-2</c:v>
                </c:pt>
                <c:pt idx="17">
                  <c:v>0</c:v>
                </c:pt>
                <c:pt idx="18">
                  <c:v>0</c:v>
                </c:pt>
                <c:pt idx="19">
                  <c:v>4.5454545454545456E-2</c:v>
                </c:pt>
                <c:pt idx="20">
                  <c:v>0</c:v>
                </c:pt>
                <c:pt idx="21">
                  <c:v>0</c:v>
                </c:pt>
                <c:pt idx="22">
                  <c:v>4.3478260869565216E-2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4.1666666666666664E-2</c:v>
                </c:pt>
                <c:pt idx="28">
                  <c:v>0.04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7.6923076923076927E-2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-3.5714285714285712E-2</c:v>
                </c:pt>
                <c:pt idx="40">
                  <c:v>3.7037037037037035E-2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-3.5714285714285712E-2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3.7037037037037035E-2</c:v>
                </c:pt>
                <c:pt idx="61">
                  <c:v>-7.1428571428571425E-2</c:v>
                </c:pt>
                <c:pt idx="62">
                  <c:v>-3.8461538461538464E-2</c:v>
                </c:pt>
                <c:pt idx="63">
                  <c:v>0</c:v>
                </c:pt>
                <c:pt idx="64">
                  <c:v>-0.08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4.3478260869565216E-2</c:v>
                </c:pt>
                <c:pt idx="71">
                  <c:v>0</c:v>
                </c:pt>
                <c:pt idx="72">
                  <c:v>0</c:v>
                </c:pt>
                <c:pt idx="73">
                  <c:v>4.1666666666666664E-2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0.04</c:v>
                </c:pt>
                <c:pt idx="86">
                  <c:v>3.8461538461538464E-2</c:v>
                </c:pt>
                <c:pt idx="87">
                  <c:v>3.7037037037037035E-2</c:v>
                </c:pt>
                <c:pt idx="88">
                  <c:v>0</c:v>
                </c:pt>
                <c:pt idx="89">
                  <c:v>3.5714285714285712E-2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3.4482758620689655E-2</c:v>
                </c:pt>
                <c:pt idx="94">
                  <c:v>3.3333333333333333E-2</c:v>
                </c:pt>
                <c:pt idx="95">
                  <c:v>0</c:v>
                </c:pt>
                <c:pt idx="96">
                  <c:v>3.2258064516129031E-2</c:v>
                </c:pt>
                <c:pt idx="97">
                  <c:v>-3.125E-2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3.2258064516129031E-2</c:v>
                </c:pt>
                <c:pt idx="111">
                  <c:v>3.125E-2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3.0303030303030304E-2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2.9411764705882353E-2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2.8571428571428571E-2</c:v>
                </c:pt>
                <c:pt idx="175">
                  <c:v>-2.7777777777777776E-2</c:v>
                </c:pt>
                <c:pt idx="176">
                  <c:v>0</c:v>
                </c:pt>
                <c:pt idx="177">
                  <c:v>2.8571428571428571E-2</c:v>
                </c:pt>
                <c:pt idx="178">
                  <c:v>0</c:v>
                </c:pt>
                <c:pt idx="179">
                  <c:v>0</c:v>
                </c:pt>
                <c:pt idx="180">
                  <c:v>2.7777777777777776E-2</c:v>
                </c:pt>
                <c:pt idx="181">
                  <c:v>2.7027027027027029E-2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2.6315789473684209E-2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-2.564102564102564E-2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2.6315789473684209E-2</c:v>
                </c:pt>
                <c:pt idx="210">
                  <c:v>-2.564102564102564E-2</c:v>
                </c:pt>
                <c:pt idx="211">
                  <c:v>0</c:v>
                </c:pt>
                <c:pt idx="212">
                  <c:v>2.6315789473684209E-2</c:v>
                </c:pt>
                <c:pt idx="213">
                  <c:v>0</c:v>
                </c:pt>
                <c:pt idx="214">
                  <c:v>-2.564102564102564E-2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5.2631578947368418E-2</c:v>
                </c:pt>
                <c:pt idx="223">
                  <c:v>2.5000000000000001E-2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2.4390243902439025E-2</c:v>
                </c:pt>
                <c:pt idx="234">
                  <c:v>0</c:v>
                </c:pt>
                <c:pt idx="235">
                  <c:v>0</c:v>
                </c:pt>
                <c:pt idx="236">
                  <c:v>2.3809523809523808E-2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2.3255813953488372E-2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2.2727272727272728E-2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2.2222222222222223E-2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6.5217391304347824E-2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-2.0408163265306121E-2</c:v>
                </c:pt>
                <c:pt idx="282">
                  <c:v>0</c:v>
                </c:pt>
                <c:pt idx="283">
                  <c:v>2.0833333333333332E-2</c:v>
                </c:pt>
                <c:pt idx="284">
                  <c:v>0</c:v>
                </c:pt>
                <c:pt idx="285">
                  <c:v>2.0408163265306121E-2</c:v>
                </c:pt>
                <c:pt idx="286">
                  <c:v>0</c:v>
                </c:pt>
                <c:pt idx="287">
                  <c:v>0.02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5.8823529411764705E-2</c:v>
                </c:pt>
                <c:pt idx="294">
                  <c:v>-5.5555555555555552E-2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5.8823529411764705E-2</c:v>
                </c:pt>
                <c:pt idx="299">
                  <c:v>0</c:v>
                </c:pt>
                <c:pt idx="300">
                  <c:v>-5.5555555555555552E-2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-1.9607843137254902E-2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0.02</c:v>
                </c:pt>
                <c:pt idx="317">
                  <c:v>-1.9607843137254902E-2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</c:ser>
        <c:marker val="1"/>
        <c:axId val="215539072"/>
        <c:axId val="215557248"/>
      </c:lineChart>
      <c:catAx>
        <c:axId val="215539072"/>
        <c:scaling>
          <c:orientation val="minMax"/>
        </c:scaling>
        <c:delete val="1"/>
        <c:axPos val="b"/>
        <c:majorTickMark val="none"/>
        <c:tickLblPos val="none"/>
        <c:crossAx val="215557248"/>
        <c:crosses val="autoZero"/>
        <c:auto val="1"/>
        <c:lblAlgn val="ctr"/>
        <c:lblOffset val="100"/>
      </c:catAx>
      <c:valAx>
        <c:axId val="215557248"/>
        <c:scaling>
          <c:orientation val="minMax"/>
        </c:scaling>
        <c:axPos val="l"/>
        <c:numFmt formatCode="General" sourceLinked="1"/>
        <c:majorTickMark val="none"/>
        <c:tickLblPos val="nextTo"/>
        <c:crossAx val="215539072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mwiki!$K$2:$K$323</c:f>
              <c:numCache>
                <c:formatCode>General</c:formatCode>
                <c:ptCount val="322"/>
                <c:pt idx="0">
                  <c:v>100</c:v>
                </c:pt>
                <c:pt idx="1">
                  <c:v>98</c:v>
                </c:pt>
                <c:pt idx="2">
                  <c:v>101</c:v>
                </c:pt>
                <c:pt idx="3">
                  <c:v>103</c:v>
                </c:pt>
                <c:pt idx="4">
                  <c:v>103</c:v>
                </c:pt>
                <c:pt idx="5">
                  <c:v>106</c:v>
                </c:pt>
                <c:pt idx="6">
                  <c:v>107</c:v>
                </c:pt>
                <c:pt idx="7">
                  <c:v>110</c:v>
                </c:pt>
                <c:pt idx="8">
                  <c:v>111</c:v>
                </c:pt>
                <c:pt idx="9">
                  <c:v>111</c:v>
                </c:pt>
                <c:pt idx="10">
                  <c:v>111</c:v>
                </c:pt>
                <c:pt idx="11">
                  <c:v>110</c:v>
                </c:pt>
                <c:pt idx="12">
                  <c:v>110</c:v>
                </c:pt>
                <c:pt idx="13">
                  <c:v>111</c:v>
                </c:pt>
                <c:pt idx="14">
                  <c:v>115</c:v>
                </c:pt>
                <c:pt idx="15">
                  <c:v>118</c:v>
                </c:pt>
                <c:pt idx="16">
                  <c:v>122</c:v>
                </c:pt>
                <c:pt idx="17">
                  <c:v>122</c:v>
                </c:pt>
                <c:pt idx="18">
                  <c:v>123</c:v>
                </c:pt>
                <c:pt idx="19">
                  <c:v>125</c:v>
                </c:pt>
                <c:pt idx="20">
                  <c:v>125</c:v>
                </c:pt>
                <c:pt idx="21">
                  <c:v>125</c:v>
                </c:pt>
                <c:pt idx="22">
                  <c:v>130</c:v>
                </c:pt>
                <c:pt idx="23">
                  <c:v>131</c:v>
                </c:pt>
                <c:pt idx="24">
                  <c:v>132</c:v>
                </c:pt>
                <c:pt idx="25">
                  <c:v>132</c:v>
                </c:pt>
                <c:pt idx="26">
                  <c:v>133</c:v>
                </c:pt>
                <c:pt idx="27">
                  <c:v>140</c:v>
                </c:pt>
                <c:pt idx="28">
                  <c:v>141</c:v>
                </c:pt>
                <c:pt idx="29">
                  <c:v>141</c:v>
                </c:pt>
                <c:pt idx="30">
                  <c:v>142</c:v>
                </c:pt>
                <c:pt idx="31">
                  <c:v>141</c:v>
                </c:pt>
                <c:pt idx="32">
                  <c:v>142</c:v>
                </c:pt>
                <c:pt idx="33">
                  <c:v>147</c:v>
                </c:pt>
                <c:pt idx="34">
                  <c:v>147</c:v>
                </c:pt>
                <c:pt idx="35">
                  <c:v>147</c:v>
                </c:pt>
                <c:pt idx="36">
                  <c:v>147</c:v>
                </c:pt>
                <c:pt idx="37">
                  <c:v>148</c:v>
                </c:pt>
                <c:pt idx="38">
                  <c:v>148</c:v>
                </c:pt>
                <c:pt idx="39">
                  <c:v>148</c:v>
                </c:pt>
                <c:pt idx="40">
                  <c:v>142</c:v>
                </c:pt>
                <c:pt idx="41">
                  <c:v>143</c:v>
                </c:pt>
                <c:pt idx="42">
                  <c:v>143</c:v>
                </c:pt>
                <c:pt idx="43">
                  <c:v>142</c:v>
                </c:pt>
                <c:pt idx="44">
                  <c:v>143</c:v>
                </c:pt>
                <c:pt idx="45">
                  <c:v>144</c:v>
                </c:pt>
                <c:pt idx="46">
                  <c:v>144</c:v>
                </c:pt>
                <c:pt idx="47">
                  <c:v>145</c:v>
                </c:pt>
                <c:pt idx="48">
                  <c:v>146</c:v>
                </c:pt>
                <c:pt idx="49">
                  <c:v>154</c:v>
                </c:pt>
                <c:pt idx="50">
                  <c:v>155</c:v>
                </c:pt>
                <c:pt idx="51">
                  <c:v>158</c:v>
                </c:pt>
                <c:pt idx="52">
                  <c:v>159</c:v>
                </c:pt>
                <c:pt idx="53">
                  <c:v>158</c:v>
                </c:pt>
                <c:pt idx="54">
                  <c:v>156</c:v>
                </c:pt>
                <c:pt idx="55">
                  <c:v>156</c:v>
                </c:pt>
                <c:pt idx="56">
                  <c:v>156</c:v>
                </c:pt>
                <c:pt idx="57">
                  <c:v>156</c:v>
                </c:pt>
                <c:pt idx="58">
                  <c:v>156</c:v>
                </c:pt>
                <c:pt idx="59">
                  <c:v>157</c:v>
                </c:pt>
                <c:pt idx="60">
                  <c:v>160</c:v>
                </c:pt>
                <c:pt idx="61">
                  <c:v>156</c:v>
                </c:pt>
                <c:pt idx="62">
                  <c:v>154</c:v>
                </c:pt>
                <c:pt idx="63">
                  <c:v>154</c:v>
                </c:pt>
                <c:pt idx="64">
                  <c:v>148</c:v>
                </c:pt>
                <c:pt idx="65">
                  <c:v>148</c:v>
                </c:pt>
                <c:pt idx="66">
                  <c:v>151</c:v>
                </c:pt>
                <c:pt idx="67">
                  <c:v>151</c:v>
                </c:pt>
                <c:pt idx="68">
                  <c:v>152</c:v>
                </c:pt>
                <c:pt idx="69">
                  <c:v>152</c:v>
                </c:pt>
                <c:pt idx="70">
                  <c:v>154</c:v>
                </c:pt>
                <c:pt idx="71">
                  <c:v>155</c:v>
                </c:pt>
                <c:pt idx="72">
                  <c:v>155</c:v>
                </c:pt>
                <c:pt idx="73">
                  <c:v>160</c:v>
                </c:pt>
                <c:pt idx="74">
                  <c:v>161</c:v>
                </c:pt>
                <c:pt idx="75">
                  <c:v>161</c:v>
                </c:pt>
                <c:pt idx="76">
                  <c:v>161</c:v>
                </c:pt>
                <c:pt idx="77">
                  <c:v>161</c:v>
                </c:pt>
                <c:pt idx="78">
                  <c:v>161</c:v>
                </c:pt>
                <c:pt idx="79">
                  <c:v>161</c:v>
                </c:pt>
                <c:pt idx="80">
                  <c:v>161</c:v>
                </c:pt>
                <c:pt idx="81">
                  <c:v>163</c:v>
                </c:pt>
                <c:pt idx="82">
                  <c:v>163</c:v>
                </c:pt>
                <c:pt idx="83">
                  <c:v>164</c:v>
                </c:pt>
                <c:pt idx="84">
                  <c:v>164</c:v>
                </c:pt>
                <c:pt idx="85">
                  <c:v>167</c:v>
                </c:pt>
                <c:pt idx="86">
                  <c:v>170</c:v>
                </c:pt>
                <c:pt idx="87">
                  <c:v>173</c:v>
                </c:pt>
                <c:pt idx="88">
                  <c:v>173</c:v>
                </c:pt>
                <c:pt idx="89">
                  <c:v>178</c:v>
                </c:pt>
                <c:pt idx="90">
                  <c:v>178</c:v>
                </c:pt>
                <c:pt idx="91">
                  <c:v>179</c:v>
                </c:pt>
                <c:pt idx="92">
                  <c:v>179</c:v>
                </c:pt>
                <c:pt idx="93">
                  <c:v>182</c:v>
                </c:pt>
                <c:pt idx="94">
                  <c:v>184</c:v>
                </c:pt>
                <c:pt idx="95">
                  <c:v>184</c:v>
                </c:pt>
                <c:pt idx="96">
                  <c:v>204</c:v>
                </c:pt>
                <c:pt idx="97">
                  <c:v>197</c:v>
                </c:pt>
                <c:pt idx="98">
                  <c:v>197</c:v>
                </c:pt>
                <c:pt idx="99">
                  <c:v>197</c:v>
                </c:pt>
                <c:pt idx="100">
                  <c:v>197</c:v>
                </c:pt>
                <c:pt idx="101">
                  <c:v>197</c:v>
                </c:pt>
                <c:pt idx="102">
                  <c:v>199</c:v>
                </c:pt>
                <c:pt idx="103">
                  <c:v>199</c:v>
                </c:pt>
                <c:pt idx="104">
                  <c:v>199</c:v>
                </c:pt>
                <c:pt idx="105">
                  <c:v>199</c:v>
                </c:pt>
                <c:pt idx="106">
                  <c:v>199</c:v>
                </c:pt>
                <c:pt idx="107">
                  <c:v>200</c:v>
                </c:pt>
                <c:pt idx="108">
                  <c:v>199</c:v>
                </c:pt>
                <c:pt idx="109">
                  <c:v>200</c:v>
                </c:pt>
                <c:pt idx="110">
                  <c:v>203</c:v>
                </c:pt>
                <c:pt idx="111">
                  <c:v>209</c:v>
                </c:pt>
                <c:pt idx="112">
                  <c:v>210</c:v>
                </c:pt>
                <c:pt idx="113">
                  <c:v>209</c:v>
                </c:pt>
                <c:pt idx="114">
                  <c:v>210</c:v>
                </c:pt>
                <c:pt idx="115">
                  <c:v>210</c:v>
                </c:pt>
                <c:pt idx="116">
                  <c:v>210</c:v>
                </c:pt>
                <c:pt idx="117">
                  <c:v>210</c:v>
                </c:pt>
                <c:pt idx="118">
                  <c:v>210</c:v>
                </c:pt>
                <c:pt idx="119">
                  <c:v>210</c:v>
                </c:pt>
                <c:pt idx="120">
                  <c:v>210</c:v>
                </c:pt>
                <c:pt idx="121">
                  <c:v>212</c:v>
                </c:pt>
                <c:pt idx="122">
                  <c:v>213</c:v>
                </c:pt>
                <c:pt idx="123">
                  <c:v>213</c:v>
                </c:pt>
                <c:pt idx="124">
                  <c:v>213</c:v>
                </c:pt>
                <c:pt idx="125">
                  <c:v>213</c:v>
                </c:pt>
                <c:pt idx="126">
                  <c:v>219</c:v>
                </c:pt>
                <c:pt idx="127">
                  <c:v>219</c:v>
                </c:pt>
                <c:pt idx="128">
                  <c:v>219</c:v>
                </c:pt>
                <c:pt idx="129">
                  <c:v>221</c:v>
                </c:pt>
                <c:pt idx="130">
                  <c:v>221</c:v>
                </c:pt>
                <c:pt idx="131">
                  <c:v>222</c:v>
                </c:pt>
                <c:pt idx="132">
                  <c:v>221</c:v>
                </c:pt>
                <c:pt idx="133">
                  <c:v>221</c:v>
                </c:pt>
                <c:pt idx="134">
                  <c:v>222</c:v>
                </c:pt>
                <c:pt idx="135">
                  <c:v>223</c:v>
                </c:pt>
                <c:pt idx="136">
                  <c:v>223</c:v>
                </c:pt>
                <c:pt idx="137">
                  <c:v>232</c:v>
                </c:pt>
                <c:pt idx="138">
                  <c:v>233</c:v>
                </c:pt>
                <c:pt idx="139">
                  <c:v>233</c:v>
                </c:pt>
                <c:pt idx="140">
                  <c:v>233</c:v>
                </c:pt>
                <c:pt idx="141">
                  <c:v>238</c:v>
                </c:pt>
                <c:pt idx="142">
                  <c:v>233</c:v>
                </c:pt>
                <c:pt idx="143">
                  <c:v>233</c:v>
                </c:pt>
                <c:pt idx="144">
                  <c:v>238</c:v>
                </c:pt>
                <c:pt idx="145">
                  <c:v>239</c:v>
                </c:pt>
                <c:pt idx="146">
                  <c:v>239</c:v>
                </c:pt>
                <c:pt idx="147">
                  <c:v>239</c:v>
                </c:pt>
                <c:pt idx="148">
                  <c:v>239</c:v>
                </c:pt>
                <c:pt idx="149">
                  <c:v>239</c:v>
                </c:pt>
                <c:pt idx="150">
                  <c:v>239</c:v>
                </c:pt>
                <c:pt idx="151">
                  <c:v>239</c:v>
                </c:pt>
                <c:pt idx="152">
                  <c:v>239</c:v>
                </c:pt>
                <c:pt idx="153">
                  <c:v>241</c:v>
                </c:pt>
                <c:pt idx="154">
                  <c:v>241</c:v>
                </c:pt>
                <c:pt idx="155">
                  <c:v>242</c:v>
                </c:pt>
                <c:pt idx="156">
                  <c:v>243</c:v>
                </c:pt>
                <c:pt idx="157">
                  <c:v>243</c:v>
                </c:pt>
                <c:pt idx="158">
                  <c:v>242</c:v>
                </c:pt>
                <c:pt idx="159">
                  <c:v>242</c:v>
                </c:pt>
                <c:pt idx="160">
                  <c:v>242</c:v>
                </c:pt>
                <c:pt idx="161">
                  <c:v>242</c:v>
                </c:pt>
                <c:pt idx="162">
                  <c:v>242</c:v>
                </c:pt>
                <c:pt idx="163">
                  <c:v>242</c:v>
                </c:pt>
                <c:pt idx="164">
                  <c:v>242</c:v>
                </c:pt>
                <c:pt idx="165">
                  <c:v>242</c:v>
                </c:pt>
                <c:pt idx="166">
                  <c:v>242</c:v>
                </c:pt>
                <c:pt idx="167">
                  <c:v>242</c:v>
                </c:pt>
                <c:pt idx="168">
                  <c:v>243</c:v>
                </c:pt>
                <c:pt idx="169">
                  <c:v>242</c:v>
                </c:pt>
                <c:pt idx="170">
                  <c:v>249</c:v>
                </c:pt>
                <c:pt idx="171">
                  <c:v>249</c:v>
                </c:pt>
                <c:pt idx="172">
                  <c:v>249</c:v>
                </c:pt>
                <c:pt idx="173">
                  <c:v>249</c:v>
                </c:pt>
                <c:pt idx="174">
                  <c:v>251</c:v>
                </c:pt>
                <c:pt idx="175">
                  <c:v>249</c:v>
                </c:pt>
                <c:pt idx="176">
                  <c:v>250</c:v>
                </c:pt>
                <c:pt idx="177">
                  <c:v>253</c:v>
                </c:pt>
                <c:pt idx="178">
                  <c:v>253</c:v>
                </c:pt>
                <c:pt idx="179">
                  <c:v>253</c:v>
                </c:pt>
                <c:pt idx="180">
                  <c:v>254</c:v>
                </c:pt>
                <c:pt idx="181">
                  <c:v>260</c:v>
                </c:pt>
                <c:pt idx="182">
                  <c:v>260</c:v>
                </c:pt>
                <c:pt idx="183">
                  <c:v>260</c:v>
                </c:pt>
                <c:pt idx="184">
                  <c:v>260</c:v>
                </c:pt>
                <c:pt idx="185">
                  <c:v>261</c:v>
                </c:pt>
                <c:pt idx="186">
                  <c:v>262</c:v>
                </c:pt>
                <c:pt idx="187">
                  <c:v>262</c:v>
                </c:pt>
                <c:pt idx="188">
                  <c:v>261</c:v>
                </c:pt>
                <c:pt idx="189">
                  <c:v>261</c:v>
                </c:pt>
                <c:pt idx="190">
                  <c:v>262</c:v>
                </c:pt>
                <c:pt idx="191">
                  <c:v>262</c:v>
                </c:pt>
                <c:pt idx="192">
                  <c:v>262</c:v>
                </c:pt>
                <c:pt idx="193">
                  <c:v>262</c:v>
                </c:pt>
                <c:pt idx="194">
                  <c:v>262</c:v>
                </c:pt>
                <c:pt idx="195">
                  <c:v>262</c:v>
                </c:pt>
                <c:pt idx="196">
                  <c:v>270</c:v>
                </c:pt>
                <c:pt idx="197">
                  <c:v>270</c:v>
                </c:pt>
                <c:pt idx="198">
                  <c:v>270</c:v>
                </c:pt>
                <c:pt idx="199">
                  <c:v>270</c:v>
                </c:pt>
                <c:pt idx="200">
                  <c:v>262</c:v>
                </c:pt>
                <c:pt idx="201">
                  <c:v>264</c:v>
                </c:pt>
                <c:pt idx="202">
                  <c:v>262</c:v>
                </c:pt>
                <c:pt idx="203">
                  <c:v>262</c:v>
                </c:pt>
                <c:pt idx="204">
                  <c:v>263</c:v>
                </c:pt>
                <c:pt idx="205">
                  <c:v>264</c:v>
                </c:pt>
                <c:pt idx="206">
                  <c:v>263</c:v>
                </c:pt>
                <c:pt idx="207">
                  <c:v>264</c:v>
                </c:pt>
                <c:pt idx="208">
                  <c:v>264</c:v>
                </c:pt>
                <c:pt idx="209">
                  <c:v>276</c:v>
                </c:pt>
                <c:pt idx="210">
                  <c:v>264</c:v>
                </c:pt>
                <c:pt idx="211">
                  <c:v>264</c:v>
                </c:pt>
                <c:pt idx="212">
                  <c:v>276</c:v>
                </c:pt>
                <c:pt idx="213">
                  <c:v>276</c:v>
                </c:pt>
                <c:pt idx="214">
                  <c:v>264</c:v>
                </c:pt>
                <c:pt idx="215">
                  <c:v>264</c:v>
                </c:pt>
                <c:pt idx="216">
                  <c:v>264</c:v>
                </c:pt>
                <c:pt idx="217">
                  <c:v>264</c:v>
                </c:pt>
                <c:pt idx="218">
                  <c:v>264</c:v>
                </c:pt>
                <c:pt idx="219">
                  <c:v>264</c:v>
                </c:pt>
                <c:pt idx="220">
                  <c:v>264</c:v>
                </c:pt>
                <c:pt idx="221">
                  <c:v>264</c:v>
                </c:pt>
                <c:pt idx="222">
                  <c:v>269</c:v>
                </c:pt>
                <c:pt idx="223">
                  <c:v>274</c:v>
                </c:pt>
                <c:pt idx="224">
                  <c:v>274</c:v>
                </c:pt>
                <c:pt idx="225">
                  <c:v>274</c:v>
                </c:pt>
                <c:pt idx="226">
                  <c:v>274</c:v>
                </c:pt>
                <c:pt idx="227">
                  <c:v>274</c:v>
                </c:pt>
                <c:pt idx="228">
                  <c:v>274</c:v>
                </c:pt>
                <c:pt idx="229">
                  <c:v>275</c:v>
                </c:pt>
                <c:pt idx="230">
                  <c:v>275</c:v>
                </c:pt>
                <c:pt idx="231">
                  <c:v>274</c:v>
                </c:pt>
                <c:pt idx="232">
                  <c:v>274</c:v>
                </c:pt>
                <c:pt idx="233">
                  <c:v>277</c:v>
                </c:pt>
                <c:pt idx="234">
                  <c:v>277</c:v>
                </c:pt>
                <c:pt idx="235">
                  <c:v>277</c:v>
                </c:pt>
                <c:pt idx="236">
                  <c:v>280</c:v>
                </c:pt>
                <c:pt idx="237">
                  <c:v>280</c:v>
                </c:pt>
                <c:pt idx="238">
                  <c:v>280</c:v>
                </c:pt>
                <c:pt idx="239">
                  <c:v>280</c:v>
                </c:pt>
                <c:pt idx="240">
                  <c:v>282</c:v>
                </c:pt>
                <c:pt idx="241">
                  <c:v>285</c:v>
                </c:pt>
                <c:pt idx="242">
                  <c:v>285</c:v>
                </c:pt>
                <c:pt idx="243">
                  <c:v>285</c:v>
                </c:pt>
                <c:pt idx="244">
                  <c:v>287</c:v>
                </c:pt>
                <c:pt idx="245">
                  <c:v>287</c:v>
                </c:pt>
                <c:pt idx="246">
                  <c:v>289</c:v>
                </c:pt>
                <c:pt idx="247">
                  <c:v>289</c:v>
                </c:pt>
                <c:pt idx="248">
                  <c:v>289</c:v>
                </c:pt>
                <c:pt idx="249">
                  <c:v>289</c:v>
                </c:pt>
                <c:pt idx="250">
                  <c:v>289</c:v>
                </c:pt>
                <c:pt idx="251">
                  <c:v>289</c:v>
                </c:pt>
                <c:pt idx="252">
                  <c:v>289</c:v>
                </c:pt>
                <c:pt idx="253">
                  <c:v>292</c:v>
                </c:pt>
                <c:pt idx="254">
                  <c:v>292</c:v>
                </c:pt>
                <c:pt idx="255">
                  <c:v>292</c:v>
                </c:pt>
                <c:pt idx="256">
                  <c:v>292</c:v>
                </c:pt>
                <c:pt idx="257">
                  <c:v>292</c:v>
                </c:pt>
                <c:pt idx="258">
                  <c:v>293</c:v>
                </c:pt>
                <c:pt idx="259">
                  <c:v>295</c:v>
                </c:pt>
                <c:pt idx="260">
                  <c:v>295</c:v>
                </c:pt>
                <c:pt idx="261">
                  <c:v>298</c:v>
                </c:pt>
                <c:pt idx="262">
                  <c:v>298</c:v>
                </c:pt>
                <c:pt idx="263">
                  <c:v>307</c:v>
                </c:pt>
                <c:pt idx="264">
                  <c:v>307</c:v>
                </c:pt>
                <c:pt idx="265">
                  <c:v>307</c:v>
                </c:pt>
                <c:pt idx="266">
                  <c:v>307</c:v>
                </c:pt>
                <c:pt idx="267">
                  <c:v>307</c:v>
                </c:pt>
                <c:pt idx="268">
                  <c:v>307</c:v>
                </c:pt>
                <c:pt idx="269">
                  <c:v>307</c:v>
                </c:pt>
                <c:pt idx="270">
                  <c:v>307</c:v>
                </c:pt>
                <c:pt idx="271">
                  <c:v>307</c:v>
                </c:pt>
                <c:pt idx="272">
                  <c:v>307</c:v>
                </c:pt>
                <c:pt idx="273">
                  <c:v>307</c:v>
                </c:pt>
                <c:pt idx="274">
                  <c:v>307</c:v>
                </c:pt>
                <c:pt idx="275">
                  <c:v>307</c:v>
                </c:pt>
                <c:pt idx="276">
                  <c:v>307</c:v>
                </c:pt>
                <c:pt idx="277">
                  <c:v>307</c:v>
                </c:pt>
                <c:pt idx="278">
                  <c:v>307</c:v>
                </c:pt>
                <c:pt idx="279">
                  <c:v>307</c:v>
                </c:pt>
                <c:pt idx="280">
                  <c:v>307</c:v>
                </c:pt>
                <c:pt idx="281">
                  <c:v>302</c:v>
                </c:pt>
                <c:pt idx="282">
                  <c:v>302</c:v>
                </c:pt>
                <c:pt idx="283">
                  <c:v>304</c:v>
                </c:pt>
                <c:pt idx="284">
                  <c:v>304</c:v>
                </c:pt>
                <c:pt idx="285">
                  <c:v>306</c:v>
                </c:pt>
                <c:pt idx="286">
                  <c:v>306</c:v>
                </c:pt>
                <c:pt idx="287">
                  <c:v>320</c:v>
                </c:pt>
                <c:pt idx="288">
                  <c:v>320</c:v>
                </c:pt>
                <c:pt idx="289">
                  <c:v>320</c:v>
                </c:pt>
                <c:pt idx="290">
                  <c:v>321</c:v>
                </c:pt>
                <c:pt idx="291">
                  <c:v>321</c:v>
                </c:pt>
                <c:pt idx="292">
                  <c:v>321</c:v>
                </c:pt>
                <c:pt idx="293">
                  <c:v>334</c:v>
                </c:pt>
                <c:pt idx="294">
                  <c:v>321</c:v>
                </c:pt>
                <c:pt idx="295">
                  <c:v>321</c:v>
                </c:pt>
                <c:pt idx="296">
                  <c:v>323</c:v>
                </c:pt>
                <c:pt idx="297">
                  <c:v>321</c:v>
                </c:pt>
                <c:pt idx="298">
                  <c:v>334</c:v>
                </c:pt>
                <c:pt idx="299">
                  <c:v>333</c:v>
                </c:pt>
                <c:pt idx="300">
                  <c:v>320</c:v>
                </c:pt>
                <c:pt idx="301">
                  <c:v>322</c:v>
                </c:pt>
                <c:pt idx="302">
                  <c:v>322</c:v>
                </c:pt>
                <c:pt idx="303">
                  <c:v>322</c:v>
                </c:pt>
                <c:pt idx="304">
                  <c:v>322</c:v>
                </c:pt>
                <c:pt idx="305">
                  <c:v>322</c:v>
                </c:pt>
                <c:pt idx="306">
                  <c:v>322</c:v>
                </c:pt>
                <c:pt idx="307">
                  <c:v>322</c:v>
                </c:pt>
                <c:pt idx="308">
                  <c:v>316</c:v>
                </c:pt>
                <c:pt idx="309">
                  <c:v>317</c:v>
                </c:pt>
                <c:pt idx="310">
                  <c:v>316</c:v>
                </c:pt>
                <c:pt idx="311">
                  <c:v>317</c:v>
                </c:pt>
                <c:pt idx="312">
                  <c:v>317</c:v>
                </c:pt>
                <c:pt idx="313">
                  <c:v>318</c:v>
                </c:pt>
                <c:pt idx="314">
                  <c:v>318</c:v>
                </c:pt>
                <c:pt idx="315">
                  <c:v>318</c:v>
                </c:pt>
                <c:pt idx="316">
                  <c:v>322</c:v>
                </c:pt>
                <c:pt idx="317">
                  <c:v>318</c:v>
                </c:pt>
                <c:pt idx="318">
                  <c:v>318</c:v>
                </c:pt>
                <c:pt idx="319">
                  <c:v>318</c:v>
                </c:pt>
                <c:pt idx="320">
                  <c:v>318</c:v>
                </c:pt>
                <c:pt idx="321">
                  <c:v>318</c:v>
                </c:pt>
              </c:numCache>
            </c:numRef>
          </c:val>
        </c:ser>
        <c:marker val="1"/>
        <c:axId val="215592320"/>
        <c:axId val="215602304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mwiki!$H$2:$H$323</c:f>
              <c:numCache>
                <c:formatCode>General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23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33</c:v>
                </c:pt>
                <c:pt idx="115">
                  <c:v>33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34</c:v>
                </c:pt>
                <c:pt idx="136">
                  <c:v>34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34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1">
                  <c:v>34</c:v>
                </c:pt>
                <c:pt idx="162">
                  <c:v>34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37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39</c:v>
                </c:pt>
                <c:pt idx="210">
                  <c:v>38</c:v>
                </c:pt>
                <c:pt idx="211">
                  <c:v>38</c:v>
                </c:pt>
                <c:pt idx="212">
                  <c:v>39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40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41</c:v>
                </c:pt>
                <c:pt idx="227">
                  <c:v>41</c:v>
                </c:pt>
                <c:pt idx="228">
                  <c:v>41</c:v>
                </c:pt>
                <c:pt idx="229">
                  <c:v>41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42</c:v>
                </c:pt>
                <c:pt idx="234">
                  <c:v>42</c:v>
                </c:pt>
                <c:pt idx="235">
                  <c:v>42</c:v>
                </c:pt>
                <c:pt idx="236">
                  <c:v>43</c:v>
                </c:pt>
                <c:pt idx="237">
                  <c:v>43</c:v>
                </c:pt>
                <c:pt idx="238">
                  <c:v>43</c:v>
                </c:pt>
                <c:pt idx="239">
                  <c:v>43</c:v>
                </c:pt>
                <c:pt idx="240">
                  <c:v>43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</c:v>
                </c:pt>
                <c:pt idx="252">
                  <c:v>45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</c:v>
                </c:pt>
                <c:pt idx="271">
                  <c:v>49</c:v>
                </c:pt>
                <c:pt idx="272">
                  <c:v>49</c:v>
                </c:pt>
                <c:pt idx="273">
                  <c:v>49</c:v>
                </c:pt>
                <c:pt idx="274">
                  <c:v>49</c:v>
                </c:pt>
                <c:pt idx="275">
                  <c:v>49</c:v>
                </c:pt>
                <c:pt idx="276">
                  <c:v>49</c:v>
                </c:pt>
                <c:pt idx="277">
                  <c:v>49</c:v>
                </c:pt>
                <c:pt idx="278">
                  <c:v>49</c:v>
                </c:pt>
                <c:pt idx="279">
                  <c:v>49</c:v>
                </c:pt>
                <c:pt idx="280">
                  <c:v>49</c:v>
                </c:pt>
                <c:pt idx="281">
                  <c:v>48</c:v>
                </c:pt>
                <c:pt idx="282">
                  <c:v>48</c:v>
                </c:pt>
                <c:pt idx="283">
                  <c:v>49</c:v>
                </c:pt>
                <c:pt idx="284">
                  <c:v>49</c:v>
                </c:pt>
                <c:pt idx="285">
                  <c:v>50</c:v>
                </c:pt>
                <c:pt idx="286">
                  <c:v>50</c:v>
                </c:pt>
                <c:pt idx="287">
                  <c:v>51</c:v>
                </c:pt>
                <c:pt idx="288">
                  <c:v>51</c:v>
                </c:pt>
                <c:pt idx="289">
                  <c:v>51</c:v>
                </c:pt>
                <c:pt idx="290">
                  <c:v>51</c:v>
                </c:pt>
                <c:pt idx="291">
                  <c:v>51</c:v>
                </c:pt>
                <c:pt idx="292">
                  <c:v>51</c:v>
                </c:pt>
                <c:pt idx="293">
                  <c:v>54</c:v>
                </c:pt>
                <c:pt idx="294">
                  <c:v>51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54</c:v>
                </c:pt>
                <c:pt idx="299">
                  <c:v>54</c:v>
                </c:pt>
                <c:pt idx="300">
                  <c:v>51</c:v>
                </c:pt>
                <c:pt idx="301">
                  <c:v>51</c:v>
                </c:pt>
                <c:pt idx="302">
                  <c:v>51</c:v>
                </c:pt>
                <c:pt idx="303">
                  <c:v>51</c:v>
                </c:pt>
                <c:pt idx="304">
                  <c:v>51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51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</c:numCache>
            </c:numRef>
          </c:val>
        </c:ser>
        <c:marker val="1"/>
        <c:axId val="215606400"/>
        <c:axId val="215604224"/>
      </c:lineChart>
      <c:catAx>
        <c:axId val="21559232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215602304"/>
        <c:crosses val="autoZero"/>
        <c:auto val="1"/>
        <c:lblAlgn val="ctr"/>
        <c:lblOffset val="100"/>
      </c:catAx>
      <c:valAx>
        <c:axId val="215602304"/>
        <c:scaling>
          <c:orientation val="minMax"/>
          <c:min val="5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215592320"/>
        <c:crosses val="autoZero"/>
        <c:crossBetween val="between"/>
      </c:valAx>
      <c:valAx>
        <c:axId val="215604224"/>
        <c:scaling>
          <c:orientation val="minMax"/>
          <c:min val="10"/>
        </c:scaling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215606400"/>
        <c:crosses val="max"/>
        <c:crossBetween val="between"/>
      </c:valAx>
      <c:catAx>
        <c:axId val="215606400"/>
        <c:scaling>
          <c:orientation val="minMax"/>
        </c:scaling>
        <c:delete val="1"/>
        <c:axPos val="b"/>
        <c:numFmt formatCode="General" sourceLinked="1"/>
        <c:tickLblPos val="none"/>
        <c:crossAx val="215604224"/>
        <c:crosses val="autoZero"/>
        <c:auto val="1"/>
        <c:lblAlgn val="ctr"/>
        <c:lblOffset val="100"/>
        <c:tickLblSkip val="1"/>
        <c:tickMarkSkip val="1"/>
      </c:catAx>
    </c:plotArea>
    <c:legend>
      <c:legendPos val="b"/>
      <c:layout>
        <c:manualLayout>
          <c:xMode val="edge"/>
          <c:yMode val="edge"/>
          <c:x val="0.46370559930008748"/>
          <c:y val="0.74961614173228053"/>
          <c:w val="0.38369991251093616"/>
          <c:h val="8.3717191601050026E-2"/>
        </c:manualLayout>
      </c:layout>
      <c:overlay val="1"/>
    </c:legend>
    <c:plotVisOnly val="1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mwiki!$AC$1</c:f>
              <c:strCache>
                <c:ptCount val="1"/>
                <c:pt idx="0">
                  <c:v>changes</c:v>
                </c:pt>
              </c:strCache>
            </c:strRef>
          </c:tx>
          <c:cat>
            <c:numRef>
              <c:f>mwiki!$D$2:$D$323</c:f>
              <c:numCache>
                <c:formatCode>[$-409]d\-mmm\-yy;@</c:formatCode>
                <c:ptCount val="322"/>
                <c:pt idx="0">
                  <c:v>37743.955289351856</c:v>
                </c:pt>
                <c:pt idx="1">
                  <c:v>37747.957511574074</c:v>
                </c:pt>
                <c:pt idx="2">
                  <c:v>37854.472662037035</c:v>
                </c:pt>
                <c:pt idx="3">
                  <c:v>37871.58084490741</c:v>
                </c:pt>
                <c:pt idx="4">
                  <c:v>37885.548726851848</c:v>
                </c:pt>
                <c:pt idx="5">
                  <c:v>37933.647546296299</c:v>
                </c:pt>
                <c:pt idx="6">
                  <c:v>37968.897592592592</c:v>
                </c:pt>
                <c:pt idx="7">
                  <c:v>38003.242812500001</c:v>
                </c:pt>
                <c:pt idx="8">
                  <c:v>38031.525983796295</c:v>
                </c:pt>
                <c:pt idx="9">
                  <c:v>38038.355208333334</c:v>
                </c:pt>
                <c:pt idx="10">
                  <c:v>38056.988819444443</c:v>
                </c:pt>
                <c:pt idx="11">
                  <c:v>38057.379317129627</c:v>
                </c:pt>
                <c:pt idx="12">
                  <c:v>38070.328067129631</c:v>
                </c:pt>
                <c:pt idx="13">
                  <c:v>38095.103182870371</c:v>
                </c:pt>
                <c:pt idx="14">
                  <c:v>38116.062893518516</c:v>
                </c:pt>
                <c:pt idx="15">
                  <c:v>38116.217303240745</c:v>
                </c:pt>
                <c:pt idx="16">
                  <c:v>38122.020590277782</c:v>
                </c:pt>
                <c:pt idx="17">
                  <c:v>38126.919953703706</c:v>
                </c:pt>
                <c:pt idx="18">
                  <c:v>38152.444722222222</c:v>
                </c:pt>
                <c:pt idx="19">
                  <c:v>38153.638078703705</c:v>
                </c:pt>
                <c:pt idx="20">
                  <c:v>38159.849293981482</c:v>
                </c:pt>
                <c:pt idx="21">
                  <c:v>38186.367164351854</c:v>
                </c:pt>
                <c:pt idx="22">
                  <c:v>38186.864907407406</c:v>
                </c:pt>
                <c:pt idx="23">
                  <c:v>38187.723043981481</c:v>
                </c:pt>
                <c:pt idx="24">
                  <c:v>38206.166203703702</c:v>
                </c:pt>
                <c:pt idx="25">
                  <c:v>38206.168923611112</c:v>
                </c:pt>
                <c:pt idx="26">
                  <c:v>38208.234849537039</c:v>
                </c:pt>
                <c:pt idx="27">
                  <c:v>38223.341504629629</c:v>
                </c:pt>
                <c:pt idx="28">
                  <c:v>38223.861886574072</c:v>
                </c:pt>
                <c:pt idx="29">
                  <c:v>38241.448923611111</c:v>
                </c:pt>
                <c:pt idx="30">
                  <c:v>38256.470532407409</c:v>
                </c:pt>
                <c:pt idx="31">
                  <c:v>38256.613333333335</c:v>
                </c:pt>
                <c:pt idx="32">
                  <c:v>38256.826203703706</c:v>
                </c:pt>
                <c:pt idx="33">
                  <c:v>38262.93472222222</c:v>
                </c:pt>
                <c:pt idx="34">
                  <c:v>38284.390196759261</c:v>
                </c:pt>
                <c:pt idx="35">
                  <c:v>38284.410567129627</c:v>
                </c:pt>
                <c:pt idx="36">
                  <c:v>38284.888819444444</c:v>
                </c:pt>
                <c:pt idx="37">
                  <c:v>38284.931157407409</c:v>
                </c:pt>
                <c:pt idx="38">
                  <c:v>38322.552233796298</c:v>
                </c:pt>
                <c:pt idx="39">
                  <c:v>38339.157766203702</c:v>
                </c:pt>
                <c:pt idx="40">
                  <c:v>38340.333912037036</c:v>
                </c:pt>
                <c:pt idx="41">
                  <c:v>38366.574525462966</c:v>
                </c:pt>
                <c:pt idx="42">
                  <c:v>38401.45553240741</c:v>
                </c:pt>
                <c:pt idx="43">
                  <c:v>38404.648587962962</c:v>
                </c:pt>
                <c:pt idx="44">
                  <c:v>38423.33803240741</c:v>
                </c:pt>
                <c:pt idx="45">
                  <c:v>38423.493773148148</c:v>
                </c:pt>
                <c:pt idx="46">
                  <c:v>38430.571250000001</c:v>
                </c:pt>
                <c:pt idx="47">
                  <c:v>38439.449444444443</c:v>
                </c:pt>
                <c:pt idx="48">
                  <c:v>38442.486168981479</c:v>
                </c:pt>
                <c:pt idx="49">
                  <c:v>38452.770486111112</c:v>
                </c:pt>
                <c:pt idx="50">
                  <c:v>38463.923703703702</c:v>
                </c:pt>
                <c:pt idx="51">
                  <c:v>38468.831886574073</c:v>
                </c:pt>
                <c:pt idx="52">
                  <c:v>38473.338483796295</c:v>
                </c:pt>
                <c:pt idx="53">
                  <c:v>38474.338634259257</c:v>
                </c:pt>
                <c:pt idx="54">
                  <c:v>38474.349722222221</c:v>
                </c:pt>
                <c:pt idx="55">
                  <c:v>38474.361307870371</c:v>
                </c:pt>
                <c:pt idx="56">
                  <c:v>38474.427106481482</c:v>
                </c:pt>
                <c:pt idx="57">
                  <c:v>38475.312731481477</c:v>
                </c:pt>
                <c:pt idx="58">
                  <c:v>38487.263055555552</c:v>
                </c:pt>
                <c:pt idx="59">
                  <c:v>38493.323807870373</c:v>
                </c:pt>
                <c:pt idx="60">
                  <c:v>38498.433055555557</c:v>
                </c:pt>
                <c:pt idx="61">
                  <c:v>38502.398622685185</c:v>
                </c:pt>
                <c:pt idx="62">
                  <c:v>38503.306608796294</c:v>
                </c:pt>
                <c:pt idx="63">
                  <c:v>38508.472129629634</c:v>
                </c:pt>
                <c:pt idx="64">
                  <c:v>38512.409143518518</c:v>
                </c:pt>
                <c:pt idx="65">
                  <c:v>38515.578217592592</c:v>
                </c:pt>
                <c:pt idx="66">
                  <c:v>38522.015150462961</c:v>
                </c:pt>
                <c:pt idx="67">
                  <c:v>38522.046076388891</c:v>
                </c:pt>
                <c:pt idx="68">
                  <c:v>38523.861932870372</c:v>
                </c:pt>
                <c:pt idx="69">
                  <c:v>38528.375567129631</c:v>
                </c:pt>
                <c:pt idx="70">
                  <c:v>38528.574513888889</c:v>
                </c:pt>
                <c:pt idx="71">
                  <c:v>38538.130891203706</c:v>
                </c:pt>
                <c:pt idx="72">
                  <c:v>38540.622835648144</c:v>
                </c:pt>
                <c:pt idx="73">
                  <c:v>38556.241261574076</c:v>
                </c:pt>
                <c:pt idx="74">
                  <c:v>38556.271134259259</c:v>
                </c:pt>
                <c:pt idx="75">
                  <c:v>38577.567893518521</c:v>
                </c:pt>
                <c:pt idx="76">
                  <c:v>38581.363750000004</c:v>
                </c:pt>
                <c:pt idx="77">
                  <c:v>38608.690162037034</c:v>
                </c:pt>
                <c:pt idx="78">
                  <c:v>38639.193043981482</c:v>
                </c:pt>
                <c:pt idx="79">
                  <c:v>38639.269247685181</c:v>
                </c:pt>
                <c:pt idx="80">
                  <c:v>38668.851076388892</c:v>
                </c:pt>
                <c:pt idx="81">
                  <c:v>38687.44290509259</c:v>
                </c:pt>
                <c:pt idx="82">
                  <c:v>38687.974791666667</c:v>
                </c:pt>
                <c:pt idx="83">
                  <c:v>38708.236875000002</c:v>
                </c:pt>
                <c:pt idx="84">
                  <c:v>38708.265694444446</c:v>
                </c:pt>
                <c:pt idx="85">
                  <c:v>38716.398043981484</c:v>
                </c:pt>
                <c:pt idx="86">
                  <c:v>38743.561967592592</c:v>
                </c:pt>
                <c:pt idx="87">
                  <c:v>38748.155648148146</c:v>
                </c:pt>
                <c:pt idx="88">
                  <c:v>38759.266342592593</c:v>
                </c:pt>
                <c:pt idx="89">
                  <c:v>38772.080914351856</c:v>
                </c:pt>
                <c:pt idx="90">
                  <c:v>38788.607673611114</c:v>
                </c:pt>
                <c:pt idx="91">
                  <c:v>38804.214965277773</c:v>
                </c:pt>
                <c:pt idx="92">
                  <c:v>38815.882789351854</c:v>
                </c:pt>
                <c:pt idx="93">
                  <c:v>38818.62226851852</c:v>
                </c:pt>
                <c:pt idx="94">
                  <c:v>38824.187951388885</c:v>
                </c:pt>
                <c:pt idx="95">
                  <c:v>38824.200138888889</c:v>
                </c:pt>
                <c:pt idx="96">
                  <c:v>38884.053298611107</c:v>
                </c:pt>
                <c:pt idx="97">
                  <c:v>38889.944907407407</c:v>
                </c:pt>
                <c:pt idx="98">
                  <c:v>38895.651099537034</c:v>
                </c:pt>
                <c:pt idx="99">
                  <c:v>38895.674849537041</c:v>
                </c:pt>
                <c:pt idx="100">
                  <c:v>38897.723611111112</c:v>
                </c:pt>
                <c:pt idx="101">
                  <c:v>38907.091157407405</c:v>
                </c:pt>
                <c:pt idx="102">
                  <c:v>38908.270868055552</c:v>
                </c:pt>
                <c:pt idx="103">
                  <c:v>38908.360277777778</c:v>
                </c:pt>
                <c:pt idx="104">
                  <c:v>38909.289201388892</c:v>
                </c:pt>
                <c:pt idx="105">
                  <c:v>38920.633645833332</c:v>
                </c:pt>
                <c:pt idx="106">
                  <c:v>38920.696851851855</c:v>
                </c:pt>
                <c:pt idx="107">
                  <c:v>38975.839131944442</c:v>
                </c:pt>
                <c:pt idx="108">
                  <c:v>38975.876793981479</c:v>
                </c:pt>
                <c:pt idx="109">
                  <c:v>39013.399652777778</c:v>
                </c:pt>
                <c:pt idx="110">
                  <c:v>39015.31040509259</c:v>
                </c:pt>
                <c:pt idx="111">
                  <c:v>39015.595810185187</c:v>
                </c:pt>
                <c:pt idx="112">
                  <c:v>39022.301053240742</c:v>
                </c:pt>
                <c:pt idx="113">
                  <c:v>39022.900034722225</c:v>
                </c:pt>
                <c:pt idx="114">
                  <c:v>39022.91479166667</c:v>
                </c:pt>
                <c:pt idx="115">
                  <c:v>39029.412569444445</c:v>
                </c:pt>
                <c:pt idx="116">
                  <c:v>39032.901597222226</c:v>
                </c:pt>
                <c:pt idx="117">
                  <c:v>39043.587500000001</c:v>
                </c:pt>
                <c:pt idx="118">
                  <c:v>39043.598530092597</c:v>
                </c:pt>
                <c:pt idx="119">
                  <c:v>39049.140416666669</c:v>
                </c:pt>
                <c:pt idx="120">
                  <c:v>39049.188599537039</c:v>
                </c:pt>
                <c:pt idx="121">
                  <c:v>39060.48373842593</c:v>
                </c:pt>
                <c:pt idx="122">
                  <c:v>39065.557546296295</c:v>
                </c:pt>
                <c:pt idx="123">
                  <c:v>39065.854166666664</c:v>
                </c:pt>
                <c:pt idx="124">
                  <c:v>39072.903275462959</c:v>
                </c:pt>
                <c:pt idx="125">
                  <c:v>39072.904872685183</c:v>
                </c:pt>
                <c:pt idx="126">
                  <c:v>39092.980995370366</c:v>
                </c:pt>
                <c:pt idx="127">
                  <c:v>39093.664872685185</c:v>
                </c:pt>
                <c:pt idx="128">
                  <c:v>39104.357592592591</c:v>
                </c:pt>
                <c:pt idx="129">
                  <c:v>39114.373854166668</c:v>
                </c:pt>
                <c:pt idx="130">
                  <c:v>39118.38444444444</c:v>
                </c:pt>
                <c:pt idx="131">
                  <c:v>39122.473761574074</c:v>
                </c:pt>
                <c:pt idx="132">
                  <c:v>39122.820497685185</c:v>
                </c:pt>
                <c:pt idx="133">
                  <c:v>39138.888564814813</c:v>
                </c:pt>
                <c:pt idx="134">
                  <c:v>39149.139247685183</c:v>
                </c:pt>
                <c:pt idx="135">
                  <c:v>39150.86818287037</c:v>
                </c:pt>
                <c:pt idx="136">
                  <c:v>39154.643043981479</c:v>
                </c:pt>
                <c:pt idx="137">
                  <c:v>39155.917349537034</c:v>
                </c:pt>
                <c:pt idx="138">
                  <c:v>39155.927129629628</c:v>
                </c:pt>
                <c:pt idx="139">
                  <c:v>39158.79928240741</c:v>
                </c:pt>
                <c:pt idx="140">
                  <c:v>39194.586180555554</c:v>
                </c:pt>
                <c:pt idx="141">
                  <c:v>39209.614270833335</c:v>
                </c:pt>
                <c:pt idx="142">
                  <c:v>39209.683472222227</c:v>
                </c:pt>
                <c:pt idx="143">
                  <c:v>39209.70616898148</c:v>
                </c:pt>
                <c:pt idx="144">
                  <c:v>39233.643229166664</c:v>
                </c:pt>
                <c:pt idx="145">
                  <c:v>39240.729953703703</c:v>
                </c:pt>
                <c:pt idx="146">
                  <c:v>39249.338946759257</c:v>
                </c:pt>
                <c:pt idx="147">
                  <c:v>39255.638831018521</c:v>
                </c:pt>
                <c:pt idx="148">
                  <c:v>39255.77180555556</c:v>
                </c:pt>
                <c:pt idx="149">
                  <c:v>39255.841458333336</c:v>
                </c:pt>
                <c:pt idx="150">
                  <c:v>39256.811111111107</c:v>
                </c:pt>
                <c:pt idx="151">
                  <c:v>39272.81895833333</c:v>
                </c:pt>
                <c:pt idx="152">
                  <c:v>39272.837060185186</c:v>
                </c:pt>
                <c:pt idx="153">
                  <c:v>39285.614722222221</c:v>
                </c:pt>
                <c:pt idx="154">
                  <c:v>39285.636087962965</c:v>
                </c:pt>
                <c:pt idx="155">
                  <c:v>39286.942962962959</c:v>
                </c:pt>
                <c:pt idx="156">
                  <c:v>39293.080983796295</c:v>
                </c:pt>
                <c:pt idx="157">
                  <c:v>39293.424803240741</c:v>
                </c:pt>
                <c:pt idx="158">
                  <c:v>39294.611516203702</c:v>
                </c:pt>
                <c:pt idx="159">
                  <c:v>39300.145601851851</c:v>
                </c:pt>
                <c:pt idx="160">
                  <c:v>39300.764583333337</c:v>
                </c:pt>
                <c:pt idx="161">
                  <c:v>39303.62363425926</c:v>
                </c:pt>
                <c:pt idx="162">
                  <c:v>39305.613738425927</c:v>
                </c:pt>
                <c:pt idx="163">
                  <c:v>39321.970046296294</c:v>
                </c:pt>
                <c:pt idx="164">
                  <c:v>39321.989270833335</c:v>
                </c:pt>
                <c:pt idx="165">
                  <c:v>39323.106400462959</c:v>
                </c:pt>
                <c:pt idx="166">
                  <c:v>39323.646377314813</c:v>
                </c:pt>
                <c:pt idx="167">
                  <c:v>39330.343263888892</c:v>
                </c:pt>
                <c:pt idx="168">
                  <c:v>39332.077916666669</c:v>
                </c:pt>
                <c:pt idx="169">
                  <c:v>39332.562824074077</c:v>
                </c:pt>
                <c:pt idx="170">
                  <c:v>39427.411064814813</c:v>
                </c:pt>
                <c:pt idx="171">
                  <c:v>39427.589884259258</c:v>
                </c:pt>
                <c:pt idx="172">
                  <c:v>39429.761608796296</c:v>
                </c:pt>
                <c:pt idx="173">
                  <c:v>39432.894409722227</c:v>
                </c:pt>
                <c:pt idx="174">
                  <c:v>39445.397476851853</c:v>
                </c:pt>
                <c:pt idx="175">
                  <c:v>39447.852002314816</c:v>
                </c:pt>
                <c:pt idx="176">
                  <c:v>39496.511377314819</c:v>
                </c:pt>
                <c:pt idx="177">
                  <c:v>39498.37027777778</c:v>
                </c:pt>
                <c:pt idx="178">
                  <c:v>39499.80605324074</c:v>
                </c:pt>
                <c:pt idx="179">
                  <c:v>39501.70721064815</c:v>
                </c:pt>
                <c:pt idx="180">
                  <c:v>39525.004236111112</c:v>
                </c:pt>
                <c:pt idx="181">
                  <c:v>39525.012129629627</c:v>
                </c:pt>
                <c:pt idx="182">
                  <c:v>39526.538321759261</c:v>
                </c:pt>
                <c:pt idx="183">
                  <c:v>39527.590474537035</c:v>
                </c:pt>
                <c:pt idx="184">
                  <c:v>39547.638819444444</c:v>
                </c:pt>
                <c:pt idx="185">
                  <c:v>39549.956261574072</c:v>
                </c:pt>
                <c:pt idx="186">
                  <c:v>39555.612581018519</c:v>
                </c:pt>
                <c:pt idx="187">
                  <c:v>39555.621458333335</c:v>
                </c:pt>
                <c:pt idx="188">
                  <c:v>39555.78634259259</c:v>
                </c:pt>
                <c:pt idx="189">
                  <c:v>39555.799722222218</c:v>
                </c:pt>
                <c:pt idx="190">
                  <c:v>39555.887129629627</c:v>
                </c:pt>
                <c:pt idx="191">
                  <c:v>39578.294618055559</c:v>
                </c:pt>
                <c:pt idx="192">
                  <c:v>39580.191064814819</c:v>
                </c:pt>
                <c:pt idx="193">
                  <c:v>39625.860023148147</c:v>
                </c:pt>
                <c:pt idx="194">
                  <c:v>39625.862268518518</c:v>
                </c:pt>
                <c:pt idx="195">
                  <c:v>39636.683333333334</c:v>
                </c:pt>
                <c:pt idx="196">
                  <c:v>39637.626469907409</c:v>
                </c:pt>
                <c:pt idx="197">
                  <c:v>39638.7966087963</c:v>
                </c:pt>
                <c:pt idx="198">
                  <c:v>39638.814444444448</c:v>
                </c:pt>
                <c:pt idx="199">
                  <c:v>39639.916712962964</c:v>
                </c:pt>
                <c:pt idx="200">
                  <c:v>39639.924432870372</c:v>
                </c:pt>
                <c:pt idx="201">
                  <c:v>39660.103344907409</c:v>
                </c:pt>
                <c:pt idx="202">
                  <c:v>39660.114537037036</c:v>
                </c:pt>
                <c:pt idx="203">
                  <c:v>39689.508159722223</c:v>
                </c:pt>
                <c:pt idx="204">
                  <c:v>39691.8122337963</c:v>
                </c:pt>
                <c:pt idx="205">
                  <c:v>39709.768680555557</c:v>
                </c:pt>
                <c:pt idx="206">
                  <c:v>39709.818703703706</c:v>
                </c:pt>
                <c:pt idx="207">
                  <c:v>39716.489884259259</c:v>
                </c:pt>
                <c:pt idx="208">
                  <c:v>39717.803449074076</c:v>
                </c:pt>
                <c:pt idx="209">
                  <c:v>39719.672430555554</c:v>
                </c:pt>
                <c:pt idx="210">
                  <c:v>39721.004907407405</c:v>
                </c:pt>
                <c:pt idx="211">
                  <c:v>39783.718402777777</c:v>
                </c:pt>
                <c:pt idx="212">
                  <c:v>39813.726238425923</c:v>
                </c:pt>
                <c:pt idx="213">
                  <c:v>39813.757523148146</c:v>
                </c:pt>
                <c:pt idx="214">
                  <c:v>39813.789074074077</c:v>
                </c:pt>
                <c:pt idx="215">
                  <c:v>39828.289560185185</c:v>
                </c:pt>
                <c:pt idx="216">
                  <c:v>39828.597546296296</c:v>
                </c:pt>
                <c:pt idx="217">
                  <c:v>39829.960231481484</c:v>
                </c:pt>
                <c:pt idx="218">
                  <c:v>39829.968796296293</c:v>
                </c:pt>
                <c:pt idx="219">
                  <c:v>39832.580648148149</c:v>
                </c:pt>
                <c:pt idx="220">
                  <c:v>39832.592349537037</c:v>
                </c:pt>
                <c:pt idx="221">
                  <c:v>39832.6481712963</c:v>
                </c:pt>
                <c:pt idx="222">
                  <c:v>39841.797430555554</c:v>
                </c:pt>
                <c:pt idx="223">
                  <c:v>39841.81689814815</c:v>
                </c:pt>
                <c:pt idx="224">
                  <c:v>39842.65347222222</c:v>
                </c:pt>
                <c:pt idx="225">
                  <c:v>39850.887303240743</c:v>
                </c:pt>
                <c:pt idx="226">
                  <c:v>39855.346342592595</c:v>
                </c:pt>
                <c:pt idx="227">
                  <c:v>39858.257430555554</c:v>
                </c:pt>
                <c:pt idx="228">
                  <c:v>39871.701064814813</c:v>
                </c:pt>
                <c:pt idx="229">
                  <c:v>39881.414664351854</c:v>
                </c:pt>
                <c:pt idx="230">
                  <c:v>39882.655034722222</c:v>
                </c:pt>
                <c:pt idx="231">
                  <c:v>39892.052557870367</c:v>
                </c:pt>
                <c:pt idx="232">
                  <c:v>39892.472673611112</c:v>
                </c:pt>
                <c:pt idx="233">
                  <c:v>39927.063391203701</c:v>
                </c:pt>
                <c:pt idx="234">
                  <c:v>39928.47457175926</c:v>
                </c:pt>
                <c:pt idx="235">
                  <c:v>39930.718761574077</c:v>
                </c:pt>
                <c:pt idx="236">
                  <c:v>39946.919120370367</c:v>
                </c:pt>
                <c:pt idx="237">
                  <c:v>39947.947187500002</c:v>
                </c:pt>
                <c:pt idx="238">
                  <c:v>39952.871863425928</c:v>
                </c:pt>
                <c:pt idx="239">
                  <c:v>39968.539837962962</c:v>
                </c:pt>
                <c:pt idx="240">
                  <c:v>39972.29965277778</c:v>
                </c:pt>
                <c:pt idx="241">
                  <c:v>39992.299803240741</c:v>
                </c:pt>
                <c:pt idx="242">
                  <c:v>39993.822824074072</c:v>
                </c:pt>
                <c:pt idx="243">
                  <c:v>39995.038715277777</c:v>
                </c:pt>
                <c:pt idx="244">
                  <c:v>40011.74019675926</c:v>
                </c:pt>
                <c:pt idx="245">
                  <c:v>40011.743379629632</c:v>
                </c:pt>
                <c:pt idx="246">
                  <c:v>40013.918055555558</c:v>
                </c:pt>
                <c:pt idx="247">
                  <c:v>40096.385312500002</c:v>
                </c:pt>
                <c:pt idx="248">
                  <c:v>40107.115729166668</c:v>
                </c:pt>
                <c:pt idx="249">
                  <c:v>40155.814085648148</c:v>
                </c:pt>
                <c:pt idx="250">
                  <c:v>40157.235937500001</c:v>
                </c:pt>
                <c:pt idx="251">
                  <c:v>40232.475462962961</c:v>
                </c:pt>
                <c:pt idx="252">
                  <c:v>40256.925347222219</c:v>
                </c:pt>
                <c:pt idx="253">
                  <c:v>40284.069502314815</c:v>
                </c:pt>
                <c:pt idx="254">
                  <c:v>40321.596759259257</c:v>
                </c:pt>
                <c:pt idx="255">
                  <c:v>40322.520937499998</c:v>
                </c:pt>
                <c:pt idx="256">
                  <c:v>40322.521874999999</c:v>
                </c:pt>
                <c:pt idx="257">
                  <c:v>40323.859259259261</c:v>
                </c:pt>
                <c:pt idx="258">
                  <c:v>40367.582430555558</c:v>
                </c:pt>
                <c:pt idx="259">
                  <c:v>40378.496874999997</c:v>
                </c:pt>
                <c:pt idx="260">
                  <c:v>40381.370115740741</c:v>
                </c:pt>
                <c:pt idx="261">
                  <c:v>40398.702187499999</c:v>
                </c:pt>
                <c:pt idx="262">
                  <c:v>40424.869537037041</c:v>
                </c:pt>
                <c:pt idx="263">
                  <c:v>40425.166770833333</c:v>
                </c:pt>
                <c:pt idx="264">
                  <c:v>40460.565497685187</c:v>
                </c:pt>
                <c:pt idx="265">
                  <c:v>40465.90766203704</c:v>
                </c:pt>
                <c:pt idx="266">
                  <c:v>40487.927754629629</c:v>
                </c:pt>
                <c:pt idx="267">
                  <c:v>40516.139050925922</c:v>
                </c:pt>
                <c:pt idx="268">
                  <c:v>40539.720659722225</c:v>
                </c:pt>
                <c:pt idx="269">
                  <c:v>40549.094363425924</c:v>
                </c:pt>
                <c:pt idx="270">
                  <c:v>40549.810613425929</c:v>
                </c:pt>
                <c:pt idx="271">
                  <c:v>40549.923587962963</c:v>
                </c:pt>
                <c:pt idx="272">
                  <c:v>40560.584976851853</c:v>
                </c:pt>
                <c:pt idx="273">
                  <c:v>40562.04954861111</c:v>
                </c:pt>
                <c:pt idx="274">
                  <c:v>40563.997766203705</c:v>
                </c:pt>
                <c:pt idx="275">
                  <c:v>40605.269942129627</c:v>
                </c:pt>
                <c:pt idx="276">
                  <c:v>40615.441041666665</c:v>
                </c:pt>
                <c:pt idx="277">
                  <c:v>40617.120138888888</c:v>
                </c:pt>
                <c:pt idx="278">
                  <c:v>40618.009143518517</c:v>
                </c:pt>
                <c:pt idx="279">
                  <c:v>40622.68818287037</c:v>
                </c:pt>
                <c:pt idx="280">
                  <c:v>40653.793645833335</c:v>
                </c:pt>
                <c:pt idx="281">
                  <c:v>40655.900879629626</c:v>
                </c:pt>
                <c:pt idx="282">
                  <c:v>40666.881064814814</c:v>
                </c:pt>
                <c:pt idx="283">
                  <c:v>40679.87841435185</c:v>
                </c:pt>
                <c:pt idx="284">
                  <c:v>40680.497835648144</c:v>
                </c:pt>
                <c:pt idx="285">
                  <c:v>40719.119791666664</c:v>
                </c:pt>
                <c:pt idx="286">
                  <c:v>40719.174537037034</c:v>
                </c:pt>
                <c:pt idx="287">
                  <c:v>40736.883136574077</c:v>
                </c:pt>
                <c:pt idx="288">
                  <c:v>40737.014606481483</c:v>
                </c:pt>
                <c:pt idx="289">
                  <c:v>40737.026435185187</c:v>
                </c:pt>
                <c:pt idx="290">
                  <c:v>40737.797812500001</c:v>
                </c:pt>
                <c:pt idx="291">
                  <c:v>40747.343877314815</c:v>
                </c:pt>
                <c:pt idx="292">
                  <c:v>40750.7105787037</c:v>
                </c:pt>
                <c:pt idx="293">
                  <c:v>40754.645844907405</c:v>
                </c:pt>
                <c:pt idx="294">
                  <c:v>40754.664513888885</c:v>
                </c:pt>
                <c:pt idx="295">
                  <c:v>40766.534375000003</c:v>
                </c:pt>
                <c:pt idx="296">
                  <c:v>40766.911736111113</c:v>
                </c:pt>
                <c:pt idx="297">
                  <c:v>40770.767106481479</c:v>
                </c:pt>
                <c:pt idx="298">
                  <c:v>40779.54378472222</c:v>
                </c:pt>
                <c:pt idx="299">
                  <c:v>40814.756111111114</c:v>
                </c:pt>
                <c:pt idx="300">
                  <c:v>40815.922222222223</c:v>
                </c:pt>
                <c:pt idx="301">
                  <c:v>40843.780671296292</c:v>
                </c:pt>
                <c:pt idx="302">
                  <c:v>40845.412442129629</c:v>
                </c:pt>
                <c:pt idx="303">
                  <c:v>40846.025347222225</c:v>
                </c:pt>
                <c:pt idx="304">
                  <c:v>40857.877349537041</c:v>
                </c:pt>
                <c:pt idx="305">
                  <c:v>40858.60328703704</c:v>
                </c:pt>
                <c:pt idx="306">
                  <c:v>40858.692800925928</c:v>
                </c:pt>
                <c:pt idx="307">
                  <c:v>40866.685046296298</c:v>
                </c:pt>
                <c:pt idx="308">
                  <c:v>40870.718090277776</c:v>
                </c:pt>
                <c:pt idx="309">
                  <c:v>40877.371712962966</c:v>
                </c:pt>
                <c:pt idx="310">
                  <c:v>40877.579571759255</c:v>
                </c:pt>
                <c:pt idx="311">
                  <c:v>40877.622685185182</c:v>
                </c:pt>
                <c:pt idx="312">
                  <c:v>40899.554733796293</c:v>
                </c:pt>
                <c:pt idx="313">
                  <c:v>40911.630613425928</c:v>
                </c:pt>
                <c:pt idx="314">
                  <c:v>40911.635127314818</c:v>
                </c:pt>
                <c:pt idx="315">
                  <c:v>40911.773217592592</c:v>
                </c:pt>
                <c:pt idx="316">
                  <c:v>40918.960451388892</c:v>
                </c:pt>
                <c:pt idx="317">
                  <c:v>40919.379120370373</c:v>
                </c:pt>
                <c:pt idx="318">
                  <c:v>40945.672129629631</c:v>
                </c:pt>
                <c:pt idx="319">
                  <c:v>40954.945937500001</c:v>
                </c:pt>
                <c:pt idx="320">
                  <c:v>40955.897835648146</c:v>
                </c:pt>
                <c:pt idx="321">
                  <c:v>40974.00645833333</c:v>
                </c:pt>
              </c:numCache>
            </c:numRef>
          </c:cat>
          <c:val>
            <c:numRef>
              <c:f>mwiki!$AC$2:$AC$323</c:f>
              <c:numCache>
                <c:formatCode>General</c:formatCode>
                <c:ptCount val="32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8</c:v>
                </c:pt>
                <c:pt idx="28">
                  <c:v>4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7</c:v>
                </c:pt>
                <c:pt idx="34">
                  <c:v>8</c:v>
                </c:pt>
                <c:pt idx="35">
                  <c:v>6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53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8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10</c:v>
                </c:pt>
                <c:pt idx="59">
                  <c:v>5</c:v>
                </c:pt>
                <c:pt idx="60">
                  <c:v>4</c:v>
                </c:pt>
                <c:pt idx="61">
                  <c:v>6</c:v>
                </c:pt>
                <c:pt idx="62">
                  <c:v>3</c:v>
                </c:pt>
                <c:pt idx="63">
                  <c:v>0</c:v>
                </c:pt>
                <c:pt idx="64">
                  <c:v>8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1</c:v>
                </c:pt>
                <c:pt idx="72">
                  <c:v>0</c:v>
                </c:pt>
                <c:pt idx="73">
                  <c:v>6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0</c:v>
                </c:pt>
                <c:pt idx="89">
                  <c:v>6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4</c:v>
                </c:pt>
                <c:pt idx="94">
                  <c:v>3</c:v>
                </c:pt>
                <c:pt idx="95">
                  <c:v>0</c:v>
                </c:pt>
                <c:pt idx="96">
                  <c:v>21</c:v>
                </c:pt>
                <c:pt idx="97">
                  <c:v>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4</c:v>
                </c:pt>
                <c:pt idx="111">
                  <c:v>7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</c:v>
                </c:pt>
                <c:pt idx="127">
                  <c:v>0</c:v>
                </c:pt>
                <c:pt idx="128">
                  <c:v>0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9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5</c:v>
                </c:pt>
                <c:pt idx="143">
                  <c:v>0</c:v>
                </c:pt>
                <c:pt idx="144">
                  <c:v>5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2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8</c:v>
                </c:pt>
                <c:pt idx="171">
                  <c:v>16</c:v>
                </c:pt>
                <c:pt idx="172">
                  <c:v>0</c:v>
                </c:pt>
                <c:pt idx="173">
                  <c:v>2</c:v>
                </c:pt>
                <c:pt idx="174">
                  <c:v>3</c:v>
                </c:pt>
                <c:pt idx="175">
                  <c:v>3</c:v>
                </c:pt>
                <c:pt idx="176">
                  <c:v>1</c:v>
                </c:pt>
                <c:pt idx="177">
                  <c:v>4</c:v>
                </c:pt>
                <c:pt idx="178">
                  <c:v>0</c:v>
                </c:pt>
                <c:pt idx="179">
                  <c:v>0</c:v>
                </c:pt>
                <c:pt idx="180">
                  <c:v>2</c:v>
                </c:pt>
                <c:pt idx="181">
                  <c:v>7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9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9</c:v>
                </c:pt>
                <c:pt idx="201">
                  <c:v>2</c:v>
                </c:pt>
                <c:pt idx="202">
                  <c:v>2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13</c:v>
                </c:pt>
                <c:pt idx="210">
                  <c:v>13</c:v>
                </c:pt>
                <c:pt idx="211">
                  <c:v>0</c:v>
                </c:pt>
                <c:pt idx="212">
                  <c:v>13</c:v>
                </c:pt>
                <c:pt idx="213">
                  <c:v>0</c:v>
                </c:pt>
                <c:pt idx="214">
                  <c:v>13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</c:v>
                </c:pt>
                <c:pt idx="223">
                  <c:v>6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4</c:v>
                </c:pt>
                <c:pt idx="234">
                  <c:v>0</c:v>
                </c:pt>
                <c:pt idx="235">
                  <c:v>0</c:v>
                </c:pt>
                <c:pt idx="236">
                  <c:v>4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4</c:v>
                </c:pt>
                <c:pt idx="242">
                  <c:v>0</c:v>
                </c:pt>
                <c:pt idx="243">
                  <c:v>0</c:v>
                </c:pt>
                <c:pt idx="244">
                  <c:v>2</c:v>
                </c:pt>
                <c:pt idx="245">
                  <c:v>0</c:v>
                </c:pt>
                <c:pt idx="246">
                  <c:v>3</c:v>
                </c:pt>
                <c:pt idx="247">
                  <c:v>0</c:v>
                </c:pt>
                <c:pt idx="248">
                  <c:v>0</c:v>
                </c:pt>
                <c:pt idx="249">
                  <c:v>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4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0</c:v>
                </c:pt>
                <c:pt idx="261">
                  <c:v>3</c:v>
                </c:pt>
                <c:pt idx="262">
                  <c:v>0</c:v>
                </c:pt>
                <c:pt idx="263">
                  <c:v>12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6</c:v>
                </c:pt>
                <c:pt idx="282">
                  <c:v>0</c:v>
                </c:pt>
                <c:pt idx="283">
                  <c:v>3</c:v>
                </c:pt>
                <c:pt idx="284">
                  <c:v>0</c:v>
                </c:pt>
                <c:pt idx="285">
                  <c:v>3</c:v>
                </c:pt>
                <c:pt idx="286">
                  <c:v>0</c:v>
                </c:pt>
                <c:pt idx="287">
                  <c:v>15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16</c:v>
                </c:pt>
                <c:pt idx="295">
                  <c:v>0</c:v>
                </c:pt>
                <c:pt idx="296">
                  <c:v>2</c:v>
                </c:pt>
                <c:pt idx="297">
                  <c:v>2</c:v>
                </c:pt>
                <c:pt idx="298">
                  <c:v>16</c:v>
                </c:pt>
                <c:pt idx="299">
                  <c:v>1</c:v>
                </c:pt>
                <c:pt idx="300">
                  <c:v>16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7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5</c:v>
                </c:pt>
                <c:pt idx="317">
                  <c:v>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</c:ser>
        <c:gapWidth val="0"/>
        <c:axId val="215703936"/>
        <c:axId val="215705472"/>
      </c:barChart>
      <c:dateAx>
        <c:axId val="215703936"/>
        <c:scaling>
          <c:orientation val="minMax"/>
        </c:scaling>
        <c:axPos val="b"/>
        <c:numFmt formatCode="[$-409]yyyy;@" sourceLinked="0"/>
        <c:majorTickMark val="none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215705472"/>
        <c:crosses val="autoZero"/>
        <c:auto val="1"/>
        <c:lblOffset val="100"/>
      </c:dateAx>
      <c:valAx>
        <c:axId val="215705472"/>
        <c:scaling>
          <c:orientation val="minMax"/>
        </c:scaling>
        <c:axPos val="l"/>
        <c:numFmt formatCode="General" sourceLinked="1"/>
        <c:tickLblPos val="nextTo"/>
        <c:crossAx val="215703936"/>
        <c:crosses val="autoZero"/>
        <c:crossBetween val="between"/>
      </c:valAx>
    </c:plotArea>
    <c:plotVisOnly val="1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scatterChart>
        <c:scatterStyle val="lineMarker"/>
        <c:ser>
          <c:idx val="0"/>
          <c:order val="0"/>
          <c:tx>
            <c:v>Timeline</c:v>
          </c:tx>
          <c:marker>
            <c:symbol val="circle"/>
            <c:size val="4"/>
            <c:spPr>
              <a:solidFill>
                <a:schemeClr val="bg2"/>
              </a:solidFill>
            </c:spPr>
          </c:marker>
          <c:xVal>
            <c:numRef>
              <c:f>mwiki!$H$2:$H$323</c:f>
              <c:numCache>
                <c:formatCode>General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23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33</c:v>
                </c:pt>
                <c:pt idx="115">
                  <c:v>33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34</c:v>
                </c:pt>
                <c:pt idx="136">
                  <c:v>34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34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1">
                  <c:v>34</c:v>
                </c:pt>
                <c:pt idx="162">
                  <c:v>34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37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39</c:v>
                </c:pt>
                <c:pt idx="210">
                  <c:v>38</c:v>
                </c:pt>
                <c:pt idx="211">
                  <c:v>38</c:v>
                </c:pt>
                <c:pt idx="212">
                  <c:v>39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40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41</c:v>
                </c:pt>
                <c:pt idx="227">
                  <c:v>41</c:v>
                </c:pt>
                <c:pt idx="228">
                  <c:v>41</c:v>
                </c:pt>
                <c:pt idx="229">
                  <c:v>41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42</c:v>
                </c:pt>
                <c:pt idx="234">
                  <c:v>42</c:v>
                </c:pt>
                <c:pt idx="235">
                  <c:v>42</c:v>
                </c:pt>
                <c:pt idx="236">
                  <c:v>43</c:v>
                </c:pt>
                <c:pt idx="237">
                  <c:v>43</c:v>
                </c:pt>
                <c:pt idx="238">
                  <c:v>43</c:v>
                </c:pt>
                <c:pt idx="239">
                  <c:v>43</c:v>
                </c:pt>
                <c:pt idx="240">
                  <c:v>43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</c:v>
                </c:pt>
                <c:pt idx="252">
                  <c:v>45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</c:v>
                </c:pt>
                <c:pt idx="271">
                  <c:v>49</c:v>
                </c:pt>
                <c:pt idx="272">
                  <c:v>49</c:v>
                </c:pt>
                <c:pt idx="273">
                  <c:v>49</c:v>
                </c:pt>
                <c:pt idx="274">
                  <c:v>49</c:v>
                </c:pt>
                <c:pt idx="275">
                  <c:v>49</c:v>
                </c:pt>
                <c:pt idx="276">
                  <c:v>49</c:v>
                </c:pt>
                <c:pt idx="277">
                  <c:v>49</c:v>
                </c:pt>
                <c:pt idx="278">
                  <c:v>49</c:v>
                </c:pt>
                <c:pt idx="279">
                  <c:v>49</c:v>
                </c:pt>
                <c:pt idx="280">
                  <c:v>49</c:v>
                </c:pt>
                <c:pt idx="281">
                  <c:v>48</c:v>
                </c:pt>
                <c:pt idx="282">
                  <c:v>48</c:v>
                </c:pt>
                <c:pt idx="283">
                  <c:v>49</c:v>
                </c:pt>
                <c:pt idx="284">
                  <c:v>49</c:v>
                </c:pt>
                <c:pt idx="285">
                  <c:v>50</c:v>
                </c:pt>
                <c:pt idx="286">
                  <c:v>50</c:v>
                </c:pt>
                <c:pt idx="287">
                  <c:v>51</c:v>
                </c:pt>
                <c:pt idx="288">
                  <c:v>51</c:v>
                </c:pt>
                <c:pt idx="289">
                  <c:v>51</c:v>
                </c:pt>
                <c:pt idx="290">
                  <c:v>51</c:v>
                </c:pt>
                <c:pt idx="291">
                  <c:v>51</c:v>
                </c:pt>
                <c:pt idx="292">
                  <c:v>51</c:v>
                </c:pt>
                <c:pt idx="293">
                  <c:v>54</c:v>
                </c:pt>
                <c:pt idx="294">
                  <c:v>51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54</c:v>
                </c:pt>
                <c:pt idx="299">
                  <c:v>54</c:v>
                </c:pt>
                <c:pt idx="300">
                  <c:v>51</c:v>
                </c:pt>
                <c:pt idx="301">
                  <c:v>51</c:v>
                </c:pt>
                <c:pt idx="302">
                  <c:v>51</c:v>
                </c:pt>
                <c:pt idx="303">
                  <c:v>51</c:v>
                </c:pt>
                <c:pt idx="304">
                  <c:v>51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51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</c:numCache>
            </c:numRef>
          </c:xVal>
          <c:yVal>
            <c:numRef>
              <c:f>mwiki!$K$2:$K$323</c:f>
              <c:numCache>
                <c:formatCode>General</c:formatCode>
                <c:ptCount val="322"/>
                <c:pt idx="0">
                  <c:v>100</c:v>
                </c:pt>
                <c:pt idx="1">
                  <c:v>98</c:v>
                </c:pt>
                <c:pt idx="2">
                  <c:v>101</c:v>
                </c:pt>
                <c:pt idx="3">
                  <c:v>103</c:v>
                </c:pt>
                <c:pt idx="4">
                  <c:v>103</c:v>
                </c:pt>
                <c:pt idx="5">
                  <c:v>106</c:v>
                </c:pt>
                <c:pt idx="6">
                  <c:v>107</c:v>
                </c:pt>
                <c:pt idx="7">
                  <c:v>110</c:v>
                </c:pt>
                <c:pt idx="8">
                  <c:v>111</c:v>
                </c:pt>
                <c:pt idx="9">
                  <c:v>111</c:v>
                </c:pt>
                <c:pt idx="10">
                  <c:v>111</c:v>
                </c:pt>
                <c:pt idx="11">
                  <c:v>110</c:v>
                </c:pt>
                <c:pt idx="12">
                  <c:v>110</c:v>
                </c:pt>
                <c:pt idx="13">
                  <c:v>111</c:v>
                </c:pt>
                <c:pt idx="14">
                  <c:v>115</c:v>
                </c:pt>
                <c:pt idx="15">
                  <c:v>118</c:v>
                </c:pt>
                <c:pt idx="16">
                  <c:v>122</c:v>
                </c:pt>
                <c:pt idx="17">
                  <c:v>122</c:v>
                </c:pt>
                <c:pt idx="18">
                  <c:v>123</c:v>
                </c:pt>
                <c:pt idx="19">
                  <c:v>125</c:v>
                </c:pt>
                <c:pt idx="20">
                  <c:v>125</c:v>
                </c:pt>
                <c:pt idx="21">
                  <c:v>125</c:v>
                </c:pt>
                <c:pt idx="22">
                  <c:v>130</c:v>
                </c:pt>
                <c:pt idx="23">
                  <c:v>131</c:v>
                </c:pt>
                <c:pt idx="24">
                  <c:v>132</c:v>
                </c:pt>
                <c:pt idx="25">
                  <c:v>132</c:v>
                </c:pt>
                <c:pt idx="26">
                  <c:v>133</c:v>
                </c:pt>
                <c:pt idx="27">
                  <c:v>140</c:v>
                </c:pt>
                <c:pt idx="28">
                  <c:v>141</c:v>
                </c:pt>
                <c:pt idx="29">
                  <c:v>141</c:v>
                </c:pt>
                <c:pt idx="30">
                  <c:v>142</c:v>
                </c:pt>
                <c:pt idx="31">
                  <c:v>141</c:v>
                </c:pt>
                <c:pt idx="32">
                  <c:v>142</c:v>
                </c:pt>
                <c:pt idx="33">
                  <c:v>147</c:v>
                </c:pt>
                <c:pt idx="34">
                  <c:v>147</c:v>
                </c:pt>
                <c:pt idx="35">
                  <c:v>147</c:v>
                </c:pt>
                <c:pt idx="36">
                  <c:v>147</c:v>
                </c:pt>
                <c:pt idx="37">
                  <c:v>148</c:v>
                </c:pt>
                <c:pt idx="38">
                  <c:v>148</c:v>
                </c:pt>
                <c:pt idx="39">
                  <c:v>148</c:v>
                </c:pt>
                <c:pt idx="40">
                  <c:v>142</c:v>
                </c:pt>
                <c:pt idx="41">
                  <c:v>143</c:v>
                </c:pt>
                <c:pt idx="42">
                  <c:v>143</c:v>
                </c:pt>
                <c:pt idx="43">
                  <c:v>142</c:v>
                </c:pt>
                <c:pt idx="44">
                  <c:v>143</c:v>
                </c:pt>
                <c:pt idx="45">
                  <c:v>144</c:v>
                </c:pt>
                <c:pt idx="46">
                  <c:v>144</c:v>
                </c:pt>
                <c:pt idx="47">
                  <c:v>145</c:v>
                </c:pt>
                <c:pt idx="48">
                  <c:v>146</c:v>
                </c:pt>
                <c:pt idx="49">
                  <c:v>154</c:v>
                </c:pt>
                <c:pt idx="50">
                  <c:v>155</c:v>
                </c:pt>
                <c:pt idx="51">
                  <c:v>158</c:v>
                </c:pt>
                <c:pt idx="52">
                  <c:v>159</c:v>
                </c:pt>
                <c:pt idx="53">
                  <c:v>158</c:v>
                </c:pt>
                <c:pt idx="54">
                  <c:v>156</c:v>
                </c:pt>
                <c:pt idx="55">
                  <c:v>156</c:v>
                </c:pt>
                <c:pt idx="56">
                  <c:v>156</c:v>
                </c:pt>
                <c:pt idx="57">
                  <c:v>156</c:v>
                </c:pt>
                <c:pt idx="58">
                  <c:v>156</c:v>
                </c:pt>
                <c:pt idx="59">
                  <c:v>157</c:v>
                </c:pt>
                <c:pt idx="60">
                  <c:v>160</c:v>
                </c:pt>
                <c:pt idx="61">
                  <c:v>156</c:v>
                </c:pt>
                <c:pt idx="62">
                  <c:v>154</c:v>
                </c:pt>
                <c:pt idx="63">
                  <c:v>154</c:v>
                </c:pt>
                <c:pt idx="64">
                  <c:v>148</c:v>
                </c:pt>
                <c:pt idx="65">
                  <c:v>148</c:v>
                </c:pt>
                <c:pt idx="66">
                  <c:v>151</c:v>
                </c:pt>
                <c:pt idx="67">
                  <c:v>151</c:v>
                </c:pt>
                <c:pt idx="68">
                  <c:v>152</c:v>
                </c:pt>
                <c:pt idx="69">
                  <c:v>152</c:v>
                </c:pt>
                <c:pt idx="70">
                  <c:v>154</c:v>
                </c:pt>
                <c:pt idx="71">
                  <c:v>155</c:v>
                </c:pt>
                <c:pt idx="72">
                  <c:v>155</c:v>
                </c:pt>
                <c:pt idx="73">
                  <c:v>160</c:v>
                </c:pt>
                <c:pt idx="74">
                  <c:v>161</c:v>
                </c:pt>
                <c:pt idx="75">
                  <c:v>161</c:v>
                </c:pt>
                <c:pt idx="76">
                  <c:v>161</c:v>
                </c:pt>
                <c:pt idx="77">
                  <c:v>161</c:v>
                </c:pt>
                <c:pt idx="78">
                  <c:v>161</c:v>
                </c:pt>
                <c:pt idx="79">
                  <c:v>161</c:v>
                </c:pt>
                <c:pt idx="80">
                  <c:v>161</c:v>
                </c:pt>
                <c:pt idx="81">
                  <c:v>163</c:v>
                </c:pt>
                <c:pt idx="82">
                  <c:v>163</c:v>
                </c:pt>
                <c:pt idx="83">
                  <c:v>164</c:v>
                </c:pt>
                <c:pt idx="84">
                  <c:v>164</c:v>
                </c:pt>
                <c:pt idx="85">
                  <c:v>167</c:v>
                </c:pt>
                <c:pt idx="86">
                  <c:v>170</c:v>
                </c:pt>
                <c:pt idx="87">
                  <c:v>173</c:v>
                </c:pt>
                <c:pt idx="88">
                  <c:v>173</c:v>
                </c:pt>
                <c:pt idx="89">
                  <c:v>178</c:v>
                </c:pt>
                <c:pt idx="90">
                  <c:v>178</c:v>
                </c:pt>
                <c:pt idx="91">
                  <c:v>179</c:v>
                </c:pt>
                <c:pt idx="92">
                  <c:v>179</c:v>
                </c:pt>
                <c:pt idx="93">
                  <c:v>182</c:v>
                </c:pt>
                <c:pt idx="94">
                  <c:v>184</c:v>
                </c:pt>
                <c:pt idx="95">
                  <c:v>184</c:v>
                </c:pt>
                <c:pt idx="96">
                  <c:v>204</c:v>
                </c:pt>
                <c:pt idx="97">
                  <c:v>197</c:v>
                </c:pt>
                <c:pt idx="98">
                  <c:v>197</c:v>
                </c:pt>
                <c:pt idx="99">
                  <c:v>197</c:v>
                </c:pt>
                <c:pt idx="100">
                  <c:v>197</c:v>
                </c:pt>
                <c:pt idx="101">
                  <c:v>197</c:v>
                </c:pt>
                <c:pt idx="102">
                  <c:v>199</c:v>
                </c:pt>
                <c:pt idx="103">
                  <c:v>199</c:v>
                </c:pt>
                <c:pt idx="104">
                  <c:v>199</c:v>
                </c:pt>
                <c:pt idx="105">
                  <c:v>199</c:v>
                </c:pt>
                <c:pt idx="106">
                  <c:v>199</c:v>
                </c:pt>
                <c:pt idx="107">
                  <c:v>200</c:v>
                </c:pt>
                <c:pt idx="108">
                  <c:v>199</c:v>
                </c:pt>
                <c:pt idx="109">
                  <c:v>200</c:v>
                </c:pt>
                <c:pt idx="110">
                  <c:v>203</c:v>
                </c:pt>
                <c:pt idx="111">
                  <c:v>209</c:v>
                </c:pt>
                <c:pt idx="112">
                  <c:v>210</c:v>
                </c:pt>
                <c:pt idx="113">
                  <c:v>209</c:v>
                </c:pt>
                <c:pt idx="114">
                  <c:v>210</c:v>
                </c:pt>
                <c:pt idx="115">
                  <c:v>210</c:v>
                </c:pt>
                <c:pt idx="116">
                  <c:v>210</c:v>
                </c:pt>
                <c:pt idx="117">
                  <c:v>210</c:v>
                </c:pt>
                <c:pt idx="118">
                  <c:v>210</c:v>
                </c:pt>
                <c:pt idx="119">
                  <c:v>210</c:v>
                </c:pt>
                <c:pt idx="120">
                  <c:v>210</c:v>
                </c:pt>
                <c:pt idx="121">
                  <c:v>212</c:v>
                </c:pt>
                <c:pt idx="122">
                  <c:v>213</c:v>
                </c:pt>
                <c:pt idx="123">
                  <c:v>213</c:v>
                </c:pt>
                <c:pt idx="124">
                  <c:v>213</c:v>
                </c:pt>
                <c:pt idx="125">
                  <c:v>213</c:v>
                </c:pt>
                <c:pt idx="126">
                  <c:v>219</c:v>
                </c:pt>
                <c:pt idx="127">
                  <c:v>219</c:v>
                </c:pt>
                <c:pt idx="128">
                  <c:v>219</c:v>
                </c:pt>
                <c:pt idx="129">
                  <c:v>221</c:v>
                </c:pt>
                <c:pt idx="130">
                  <c:v>221</c:v>
                </c:pt>
                <c:pt idx="131">
                  <c:v>222</c:v>
                </c:pt>
                <c:pt idx="132">
                  <c:v>221</c:v>
                </c:pt>
                <c:pt idx="133">
                  <c:v>221</c:v>
                </c:pt>
                <c:pt idx="134">
                  <c:v>222</c:v>
                </c:pt>
                <c:pt idx="135">
                  <c:v>223</c:v>
                </c:pt>
                <c:pt idx="136">
                  <c:v>223</c:v>
                </c:pt>
                <c:pt idx="137">
                  <c:v>232</c:v>
                </c:pt>
                <c:pt idx="138">
                  <c:v>233</c:v>
                </c:pt>
                <c:pt idx="139">
                  <c:v>233</c:v>
                </c:pt>
                <c:pt idx="140">
                  <c:v>233</c:v>
                </c:pt>
                <c:pt idx="141">
                  <c:v>238</c:v>
                </c:pt>
                <c:pt idx="142">
                  <c:v>233</c:v>
                </c:pt>
                <c:pt idx="143">
                  <c:v>233</c:v>
                </c:pt>
                <c:pt idx="144">
                  <c:v>238</c:v>
                </c:pt>
                <c:pt idx="145">
                  <c:v>239</c:v>
                </c:pt>
                <c:pt idx="146">
                  <c:v>239</c:v>
                </c:pt>
                <c:pt idx="147">
                  <c:v>239</c:v>
                </c:pt>
                <c:pt idx="148">
                  <c:v>239</c:v>
                </c:pt>
                <c:pt idx="149">
                  <c:v>239</c:v>
                </c:pt>
                <c:pt idx="150">
                  <c:v>239</c:v>
                </c:pt>
                <c:pt idx="151">
                  <c:v>239</c:v>
                </c:pt>
                <c:pt idx="152">
                  <c:v>239</c:v>
                </c:pt>
                <c:pt idx="153">
                  <c:v>241</c:v>
                </c:pt>
                <c:pt idx="154">
                  <c:v>241</c:v>
                </c:pt>
                <c:pt idx="155">
                  <c:v>242</c:v>
                </c:pt>
                <c:pt idx="156">
                  <c:v>243</c:v>
                </c:pt>
                <c:pt idx="157">
                  <c:v>243</c:v>
                </c:pt>
                <c:pt idx="158">
                  <c:v>242</c:v>
                </c:pt>
                <c:pt idx="159">
                  <c:v>242</c:v>
                </c:pt>
                <c:pt idx="160">
                  <c:v>242</c:v>
                </c:pt>
                <c:pt idx="161">
                  <c:v>242</c:v>
                </c:pt>
                <c:pt idx="162">
                  <c:v>242</c:v>
                </c:pt>
                <c:pt idx="163">
                  <c:v>242</c:v>
                </c:pt>
                <c:pt idx="164">
                  <c:v>242</c:v>
                </c:pt>
                <c:pt idx="165">
                  <c:v>242</c:v>
                </c:pt>
                <c:pt idx="166">
                  <c:v>242</c:v>
                </c:pt>
                <c:pt idx="167">
                  <c:v>242</c:v>
                </c:pt>
                <c:pt idx="168">
                  <c:v>243</c:v>
                </c:pt>
                <c:pt idx="169">
                  <c:v>242</c:v>
                </c:pt>
                <c:pt idx="170">
                  <c:v>249</c:v>
                </c:pt>
                <c:pt idx="171">
                  <c:v>249</c:v>
                </c:pt>
                <c:pt idx="172">
                  <c:v>249</c:v>
                </c:pt>
                <c:pt idx="173">
                  <c:v>249</c:v>
                </c:pt>
                <c:pt idx="174">
                  <c:v>251</c:v>
                </c:pt>
                <c:pt idx="175">
                  <c:v>249</c:v>
                </c:pt>
                <c:pt idx="176">
                  <c:v>250</c:v>
                </c:pt>
                <c:pt idx="177">
                  <c:v>253</c:v>
                </c:pt>
                <c:pt idx="178">
                  <c:v>253</c:v>
                </c:pt>
                <c:pt idx="179">
                  <c:v>253</c:v>
                </c:pt>
                <c:pt idx="180">
                  <c:v>254</c:v>
                </c:pt>
                <c:pt idx="181">
                  <c:v>260</c:v>
                </c:pt>
                <c:pt idx="182">
                  <c:v>260</c:v>
                </c:pt>
                <c:pt idx="183">
                  <c:v>260</c:v>
                </c:pt>
                <c:pt idx="184">
                  <c:v>260</c:v>
                </c:pt>
                <c:pt idx="185">
                  <c:v>261</c:v>
                </c:pt>
                <c:pt idx="186">
                  <c:v>262</c:v>
                </c:pt>
                <c:pt idx="187">
                  <c:v>262</c:v>
                </c:pt>
                <c:pt idx="188">
                  <c:v>261</c:v>
                </c:pt>
                <c:pt idx="189">
                  <c:v>261</c:v>
                </c:pt>
                <c:pt idx="190">
                  <c:v>262</c:v>
                </c:pt>
                <c:pt idx="191">
                  <c:v>262</c:v>
                </c:pt>
                <c:pt idx="192">
                  <c:v>262</c:v>
                </c:pt>
                <c:pt idx="193">
                  <c:v>262</c:v>
                </c:pt>
                <c:pt idx="194">
                  <c:v>262</c:v>
                </c:pt>
                <c:pt idx="195">
                  <c:v>262</c:v>
                </c:pt>
                <c:pt idx="196">
                  <c:v>270</c:v>
                </c:pt>
                <c:pt idx="197">
                  <c:v>270</c:v>
                </c:pt>
                <c:pt idx="198">
                  <c:v>270</c:v>
                </c:pt>
                <c:pt idx="199">
                  <c:v>270</c:v>
                </c:pt>
                <c:pt idx="200">
                  <c:v>262</c:v>
                </c:pt>
                <c:pt idx="201">
                  <c:v>264</c:v>
                </c:pt>
                <c:pt idx="202">
                  <c:v>262</c:v>
                </c:pt>
                <c:pt idx="203">
                  <c:v>262</c:v>
                </c:pt>
                <c:pt idx="204">
                  <c:v>263</c:v>
                </c:pt>
                <c:pt idx="205">
                  <c:v>264</c:v>
                </c:pt>
                <c:pt idx="206">
                  <c:v>263</c:v>
                </c:pt>
                <c:pt idx="207">
                  <c:v>264</c:v>
                </c:pt>
                <c:pt idx="208">
                  <c:v>264</c:v>
                </c:pt>
                <c:pt idx="209">
                  <c:v>276</c:v>
                </c:pt>
                <c:pt idx="210">
                  <c:v>264</c:v>
                </c:pt>
                <c:pt idx="211">
                  <c:v>264</c:v>
                </c:pt>
                <c:pt idx="212">
                  <c:v>276</c:v>
                </c:pt>
                <c:pt idx="213">
                  <c:v>276</c:v>
                </c:pt>
                <c:pt idx="214">
                  <c:v>264</c:v>
                </c:pt>
                <c:pt idx="215">
                  <c:v>264</c:v>
                </c:pt>
                <c:pt idx="216">
                  <c:v>264</c:v>
                </c:pt>
                <c:pt idx="217">
                  <c:v>264</c:v>
                </c:pt>
                <c:pt idx="218">
                  <c:v>264</c:v>
                </c:pt>
                <c:pt idx="219">
                  <c:v>264</c:v>
                </c:pt>
                <c:pt idx="220">
                  <c:v>264</c:v>
                </c:pt>
                <c:pt idx="221">
                  <c:v>264</c:v>
                </c:pt>
                <c:pt idx="222">
                  <c:v>269</c:v>
                </c:pt>
                <c:pt idx="223">
                  <c:v>274</c:v>
                </c:pt>
                <c:pt idx="224">
                  <c:v>274</c:v>
                </c:pt>
                <c:pt idx="225">
                  <c:v>274</c:v>
                </c:pt>
                <c:pt idx="226">
                  <c:v>274</c:v>
                </c:pt>
                <c:pt idx="227">
                  <c:v>274</c:v>
                </c:pt>
                <c:pt idx="228">
                  <c:v>274</c:v>
                </c:pt>
                <c:pt idx="229">
                  <c:v>275</c:v>
                </c:pt>
                <c:pt idx="230">
                  <c:v>275</c:v>
                </c:pt>
                <c:pt idx="231">
                  <c:v>274</c:v>
                </c:pt>
                <c:pt idx="232">
                  <c:v>274</c:v>
                </c:pt>
                <c:pt idx="233">
                  <c:v>277</c:v>
                </c:pt>
                <c:pt idx="234">
                  <c:v>277</c:v>
                </c:pt>
                <c:pt idx="235">
                  <c:v>277</c:v>
                </c:pt>
                <c:pt idx="236">
                  <c:v>280</c:v>
                </c:pt>
                <c:pt idx="237">
                  <c:v>280</c:v>
                </c:pt>
                <c:pt idx="238">
                  <c:v>280</c:v>
                </c:pt>
                <c:pt idx="239">
                  <c:v>280</c:v>
                </c:pt>
                <c:pt idx="240">
                  <c:v>282</c:v>
                </c:pt>
                <c:pt idx="241">
                  <c:v>285</c:v>
                </c:pt>
                <c:pt idx="242">
                  <c:v>285</c:v>
                </c:pt>
                <c:pt idx="243">
                  <c:v>285</c:v>
                </c:pt>
                <c:pt idx="244">
                  <c:v>287</c:v>
                </c:pt>
                <c:pt idx="245">
                  <c:v>287</c:v>
                </c:pt>
                <c:pt idx="246">
                  <c:v>289</c:v>
                </c:pt>
                <c:pt idx="247">
                  <c:v>289</c:v>
                </c:pt>
                <c:pt idx="248">
                  <c:v>289</c:v>
                </c:pt>
                <c:pt idx="249">
                  <c:v>289</c:v>
                </c:pt>
                <c:pt idx="250">
                  <c:v>289</c:v>
                </c:pt>
                <c:pt idx="251">
                  <c:v>289</c:v>
                </c:pt>
                <c:pt idx="252">
                  <c:v>289</c:v>
                </c:pt>
                <c:pt idx="253">
                  <c:v>292</c:v>
                </c:pt>
                <c:pt idx="254">
                  <c:v>292</c:v>
                </c:pt>
                <c:pt idx="255">
                  <c:v>292</c:v>
                </c:pt>
                <c:pt idx="256">
                  <c:v>292</c:v>
                </c:pt>
                <c:pt idx="257">
                  <c:v>292</c:v>
                </c:pt>
                <c:pt idx="258">
                  <c:v>293</c:v>
                </c:pt>
                <c:pt idx="259">
                  <c:v>295</c:v>
                </c:pt>
                <c:pt idx="260">
                  <c:v>295</c:v>
                </c:pt>
                <c:pt idx="261">
                  <c:v>298</c:v>
                </c:pt>
                <c:pt idx="262">
                  <c:v>298</c:v>
                </c:pt>
                <c:pt idx="263">
                  <c:v>307</c:v>
                </c:pt>
                <c:pt idx="264">
                  <c:v>307</c:v>
                </c:pt>
                <c:pt idx="265">
                  <c:v>307</c:v>
                </c:pt>
                <c:pt idx="266">
                  <c:v>307</c:v>
                </c:pt>
                <c:pt idx="267">
                  <c:v>307</c:v>
                </c:pt>
                <c:pt idx="268">
                  <c:v>307</c:v>
                </c:pt>
                <c:pt idx="269">
                  <c:v>307</c:v>
                </c:pt>
                <c:pt idx="270">
                  <c:v>307</c:v>
                </c:pt>
                <c:pt idx="271">
                  <c:v>307</c:v>
                </c:pt>
                <c:pt idx="272">
                  <c:v>307</c:v>
                </c:pt>
                <c:pt idx="273">
                  <c:v>307</c:v>
                </c:pt>
                <c:pt idx="274">
                  <c:v>307</c:v>
                </c:pt>
                <c:pt idx="275">
                  <c:v>307</c:v>
                </c:pt>
                <c:pt idx="276">
                  <c:v>307</c:v>
                </c:pt>
                <c:pt idx="277">
                  <c:v>307</c:v>
                </c:pt>
                <c:pt idx="278">
                  <c:v>307</c:v>
                </c:pt>
                <c:pt idx="279">
                  <c:v>307</c:v>
                </c:pt>
                <c:pt idx="280">
                  <c:v>307</c:v>
                </c:pt>
                <c:pt idx="281">
                  <c:v>302</c:v>
                </c:pt>
                <c:pt idx="282">
                  <c:v>302</c:v>
                </c:pt>
                <c:pt idx="283">
                  <c:v>304</c:v>
                </c:pt>
                <c:pt idx="284">
                  <c:v>304</c:v>
                </c:pt>
                <c:pt idx="285">
                  <c:v>306</c:v>
                </c:pt>
                <c:pt idx="286">
                  <c:v>306</c:v>
                </c:pt>
                <c:pt idx="287">
                  <c:v>320</c:v>
                </c:pt>
                <c:pt idx="288">
                  <c:v>320</c:v>
                </c:pt>
                <c:pt idx="289">
                  <c:v>320</c:v>
                </c:pt>
                <c:pt idx="290">
                  <c:v>321</c:v>
                </c:pt>
                <c:pt idx="291">
                  <c:v>321</c:v>
                </c:pt>
                <c:pt idx="292">
                  <c:v>321</c:v>
                </c:pt>
                <c:pt idx="293">
                  <c:v>334</c:v>
                </c:pt>
                <c:pt idx="294">
                  <c:v>321</c:v>
                </c:pt>
                <c:pt idx="295">
                  <c:v>321</c:v>
                </c:pt>
                <c:pt idx="296">
                  <c:v>323</c:v>
                </c:pt>
                <c:pt idx="297">
                  <c:v>321</c:v>
                </c:pt>
                <c:pt idx="298">
                  <c:v>334</c:v>
                </c:pt>
                <c:pt idx="299">
                  <c:v>333</c:v>
                </c:pt>
                <c:pt idx="300">
                  <c:v>320</c:v>
                </c:pt>
                <c:pt idx="301">
                  <c:v>322</c:v>
                </c:pt>
                <c:pt idx="302">
                  <c:v>322</c:v>
                </c:pt>
                <c:pt idx="303">
                  <c:v>322</c:v>
                </c:pt>
                <c:pt idx="304">
                  <c:v>322</c:v>
                </c:pt>
                <c:pt idx="305">
                  <c:v>322</c:v>
                </c:pt>
                <c:pt idx="306">
                  <c:v>322</c:v>
                </c:pt>
                <c:pt idx="307">
                  <c:v>322</c:v>
                </c:pt>
                <c:pt idx="308">
                  <c:v>316</c:v>
                </c:pt>
                <c:pt idx="309">
                  <c:v>317</c:v>
                </c:pt>
                <c:pt idx="310">
                  <c:v>316</c:v>
                </c:pt>
                <c:pt idx="311">
                  <c:v>317</c:v>
                </c:pt>
                <c:pt idx="312">
                  <c:v>317</c:v>
                </c:pt>
                <c:pt idx="313">
                  <c:v>318</c:v>
                </c:pt>
                <c:pt idx="314">
                  <c:v>318</c:v>
                </c:pt>
                <c:pt idx="315">
                  <c:v>318</c:v>
                </c:pt>
                <c:pt idx="316">
                  <c:v>322</c:v>
                </c:pt>
                <c:pt idx="317">
                  <c:v>318</c:v>
                </c:pt>
                <c:pt idx="318">
                  <c:v>318</c:v>
                </c:pt>
                <c:pt idx="319">
                  <c:v>318</c:v>
                </c:pt>
                <c:pt idx="320">
                  <c:v>318</c:v>
                </c:pt>
                <c:pt idx="321">
                  <c:v>318</c:v>
                </c:pt>
              </c:numCache>
            </c:numRef>
          </c:yVal>
        </c:ser>
        <c:axId val="215710720"/>
        <c:axId val="215725568"/>
      </c:scatterChart>
      <c:valAx>
        <c:axId val="215710720"/>
        <c:scaling>
          <c:orientation val="minMax"/>
          <c:min val="12"/>
        </c:scaling>
        <c:axPos val="b"/>
        <c:majorGridlines>
          <c:spPr>
            <a:ln cap="flat"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215725568"/>
        <c:crosses val="autoZero"/>
        <c:crossBetween val="midCat"/>
      </c:valAx>
      <c:valAx>
        <c:axId val="215725568"/>
        <c:scaling>
          <c:orientation val="minMax"/>
          <c:min val="70"/>
        </c:scaling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tickLblPos val="nextTo"/>
        <c:crossAx val="215710720"/>
        <c:crosses val="autoZero"/>
        <c:crossBetween val="midCat"/>
      </c:valAx>
      <c:spPr>
        <a:noFill/>
      </c:spPr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changes and size(attributes)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mwiki!$AC$2:$AC$323</c:f>
              <c:numCache>
                <c:formatCode>General</c:formatCode>
                <c:ptCount val="32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8</c:v>
                </c:pt>
                <c:pt idx="28">
                  <c:v>4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7</c:v>
                </c:pt>
                <c:pt idx="34">
                  <c:v>8</c:v>
                </c:pt>
                <c:pt idx="35">
                  <c:v>6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53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8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10</c:v>
                </c:pt>
                <c:pt idx="59">
                  <c:v>5</c:v>
                </c:pt>
                <c:pt idx="60">
                  <c:v>4</c:v>
                </c:pt>
                <c:pt idx="61">
                  <c:v>6</c:v>
                </c:pt>
                <c:pt idx="62">
                  <c:v>3</c:v>
                </c:pt>
                <c:pt idx="63">
                  <c:v>0</c:v>
                </c:pt>
                <c:pt idx="64">
                  <c:v>8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1</c:v>
                </c:pt>
                <c:pt idx="72">
                  <c:v>0</c:v>
                </c:pt>
                <c:pt idx="73">
                  <c:v>6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0</c:v>
                </c:pt>
                <c:pt idx="89">
                  <c:v>6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4</c:v>
                </c:pt>
                <c:pt idx="94">
                  <c:v>3</c:v>
                </c:pt>
                <c:pt idx="95">
                  <c:v>0</c:v>
                </c:pt>
                <c:pt idx="96">
                  <c:v>21</c:v>
                </c:pt>
                <c:pt idx="97">
                  <c:v>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4</c:v>
                </c:pt>
                <c:pt idx="111">
                  <c:v>7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</c:v>
                </c:pt>
                <c:pt idx="127">
                  <c:v>0</c:v>
                </c:pt>
                <c:pt idx="128">
                  <c:v>0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9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5</c:v>
                </c:pt>
                <c:pt idx="143">
                  <c:v>0</c:v>
                </c:pt>
                <c:pt idx="144">
                  <c:v>5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2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8</c:v>
                </c:pt>
                <c:pt idx="171">
                  <c:v>16</c:v>
                </c:pt>
                <c:pt idx="172">
                  <c:v>0</c:v>
                </c:pt>
                <c:pt idx="173">
                  <c:v>2</c:v>
                </c:pt>
                <c:pt idx="174">
                  <c:v>3</c:v>
                </c:pt>
                <c:pt idx="175">
                  <c:v>3</c:v>
                </c:pt>
                <c:pt idx="176">
                  <c:v>1</c:v>
                </c:pt>
                <c:pt idx="177">
                  <c:v>4</c:v>
                </c:pt>
                <c:pt idx="178">
                  <c:v>0</c:v>
                </c:pt>
                <c:pt idx="179">
                  <c:v>0</c:v>
                </c:pt>
                <c:pt idx="180">
                  <c:v>2</c:v>
                </c:pt>
                <c:pt idx="181">
                  <c:v>7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9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9</c:v>
                </c:pt>
                <c:pt idx="201">
                  <c:v>2</c:v>
                </c:pt>
                <c:pt idx="202">
                  <c:v>2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13</c:v>
                </c:pt>
                <c:pt idx="210">
                  <c:v>13</c:v>
                </c:pt>
                <c:pt idx="211">
                  <c:v>0</c:v>
                </c:pt>
                <c:pt idx="212">
                  <c:v>13</c:v>
                </c:pt>
                <c:pt idx="213">
                  <c:v>0</c:v>
                </c:pt>
                <c:pt idx="214">
                  <c:v>13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</c:v>
                </c:pt>
                <c:pt idx="223">
                  <c:v>6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4</c:v>
                </c:pt>
                <c:pt idx="234">
                  <c:v>0</c:v>
                </c:pt>
                <c:pt idx="235">
                  <c:v>0</c:v>
                </c:pt>
                <c:pt idx="236">
                  <c:v>4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4</c:v>
                </c:pt>
                <c:pt idx="242">
                  <c:v>0</c:v>
                </c:pt>
                <c:pt idx="243">
                  <c:v>0</c:v>
                </c:pt>
                <c:pt idx="244">
                  <c:v>2</c:v>
                </c:pt>
                <c:pt idx="245">
                  <c:v>0</c:v>
                </c:pt>
                <c:pt idx="246">
                  <c:v>3</c:v>
                </c:pt>
                <c:pt idx="247">
                  <c:v>0</c:v>
                </c:pt>
                <c:pt idx="248">
                  <c:v>0</c:v>
                </c:pt>
                <c:pt idx="249">
                  <c:v>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4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0</c:v>
                </c:pt>
                <c:pt idx="261">
                  <c:v>3</c:v>
                </c:pt>
                <c:pt idx="262">
                  <c:v>0</c:v>
                </c:pt>
                <c:pt idx="263">
                  <c:v>12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6</c:v>
                </c:pt>
                <c:pt idx="282">
                  <c:v>0</c:v>
                </c:pt>
                <c:pt idx="283">
                  <c:v>3</c:v>
                </c:pt>
                <c:pt idx="284">
                  <c:v>0</c:v>
                </c:pt>
                <c:pt idx="285">
                  <c:v>3</c:v>
                </c:pt>
                <c:pt idx="286">
                  <c:v>0</c:v>
                </c:pt>
                <c:pt idx="287">
                  <c:v>15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16</c:v>
                </c:pt>
                <c:pt idx="295">
                  <c:v>0</c:v>
                </c:pt>
                <c:pt idx="296">
                  <c:v>2</c:v>
                </c:pt>
                <c:pt idx="297">
                  <c:v>2</c:v>
                </c:pt>
                <c:pt idx="298">
                  <c:v>16</c:v>
                </c:pt>
                <c:pt idx="299">
                  <c:v>1</c:v>
                </c:pt>
                <c:pt idx="300">
                  <c:v>16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7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5</c:v>
                </c:pt>
                <c:pt idx="317">
                  <c:v>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</c:ser>
        <c:gapWidth val="0"/>
        <c:overlap val="10"/>
        <c:axId val="216156416"/>
        <c:axId val="216154880"/>
      </c:barChart>
      <c:lineChart>
        <c:grouping val="stacked"/>
        <c:ser>
          <c:idx val="2"/>
          <c:order val="0"/>
          <c:tx>
            <c:v>Attributes</c:v>
          </c:tx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mwiki!$K$2:$K$323</c:f>
              <c:numCache>
                <c:formatCode>General</c:formatCode>
                <c:ptCount val="322"/>
                <c:pt idx="0">
                  <c:v>100</c:v>
                </c:pt>
                <c:pt idx="1">
                  <c:v>98</c:v>
                </c:pt>
                <c:pt idx="2">
                  <c:v>101</c:v>
                </c:pt>
                <c:pt idx="3">
                  <c:v>103</c:v>
                </c:pt>
                <c:pt idx="4">
                  <c:v>103</c:v>
                </c:pt>
                <c:pt idx="5">
                  <c:v>106</c:v>
                </c:pt>
                <c:pt idx="6">
                  <c:v>107</c:v>
                </c:pt>
                <c:pt idx="7">
                  <c:v>110</c:v>
                </c:pt>
                <c:pt idx="8">
                  <c:v>111</c:v>
                </c:pt>
                <c:pt idx="9">
                  <c:v>111</c:v>
                </c:pt>
                <c:pt idx="10">
                  <c:v>111</c:v>
                </c:pt>
                <c:pt idx="11">
                  <c:v>110</c:v>
                </c:pt>
                <c:pt idx="12">
                  <c:v>110</c:v>
                </c:pt>
                <c:pt idx="13">
                  <c:v>111</c:v>
                </c:pt>
                <c:pt idx="14">
                  <c:v>115</c:v>
                </c:pt>
                <c:pt idx="15">
                  <c:v>118</c:v>
                </c:pt>
                <c:pt idx="16">
                  <c:v>122</c:v>
                </c:pt>
                <c:pt idx="17">
                  <c:v>122</c:v>
                </c:pt>
                <c:pt idx="18">
                  <c:v>123</c:v>
                </c:pt>
                <c:pt idx="19">
                  <c:v>125</c:v>
                </c:pt>
                <c:pt idx="20">
                  <c:v>125</c:v>
                </c:pt>
                <c:pt idx="21">
                  <c:v>125</c:v>
                </c:pt>
                <c:pt idx="22">
                  <c:v>130</c:v>
                </c:pt>
                <c:pt idx="23">
                  <c:v>131</c:v>
                </c:pt>
                <c:pt idx="24">
                  <c:v>132</c:v>
                </c:pt>
                <c:pt idx="25">
                  <c:v>132</c:v>
                </c:pt>
                <c:pt idx="26">
                  <c:v>133</c:v>
                </c:pt>
                <c:pt idx="27">
                  <c:v>140</c:v>
                </c:pt>
                <c:pt idx="28">
                  <c:v>141</c:v>
                </c:pt>
                <c:pt idx="29">
                  <c:v>141</c:v>
                </c:pt>
                <c:pt idx="30">
                  <c:v>142</c:v>
                </c:pt>
                <c:pt idx="31">
                  <c:v>141</c:v>
                </c:pt>
                <c:pt idx="32">
                  <c:v>142</c:v>
                </c:pt>
                <c:pt idx="33">
                  <c:v>147</c:v>
                </c:pt>
                <c:pt idx="34">
                  <c:v>147</c:v>
                </c:pt>
                <c:pt idx="35">
                  <c:v>147</c:v>
                </c:pt>
                <c:pt idx="36">
                  <c:v>147</c:v>
                </c:pt>
                <c:pt idx="37">
                  <c:v>148</c:v>
                </c:pt>
                <c:pt idx="38">
                  <c:v>148</c:v>
                </c:pt>
                <c:pt idx="39">
                  <c:v>148</c:v>
                </c:pt>
                <c:pt idx="40">
                  <c:v>142</c:v>
                </c:pt>
                <c:pt idx="41">
                  <c:v>143</c:v>
                </c:pt>
                <c:pt idx="42">
                  <c:v>143</c:v>
                </c:pt>
                <c:pt idx="43">
                  <c:v>142</c:v>
                </c:pt>
                <c:pt idx="44">
                  <c:v>143</c:v>
                </c:pt>
                <c:pt idx="45">
                  <c:v>144</c:v>
                </c:pt>
                <c:pt idx="46">
                  <c:v>144</c:v>
                </c:pt>
                <c:pt idx="47">
                  <c:v>145</c:v>
                </c:pt>
                <c:pt idx="48">
                  <c:v>146</c:v>
                </c:pt>
                <c:pt idx="49">
                  <c:v>154</c:v>
                </c:pt>
                <c:pt idx="50">
                  <c:v>155</c:v>
                </c:pt>
                <c:pt idx="51">
                  <c:v>158</c:v>
                </c:pt>
                <c:pt idx="52">
                  <c:v>159</c:v>
                </c:pt>
                <c:pt idx="53">
                  <c:v>158</c:v>
                </c:pt>
                <c:pt idx="54">
                  <c:v>156</c:v>
                </c:pt>
                <c:pt idx="55">
                  <c:v>156</c:v>
                </c:pt>
                <c:pt idx="56">
                  <c:v>156</c:v>
                </c:pt>
                <c:pt idx="57">
                  <c:v>156</c:v>
                </c:pt>
                <c:pt idx="58">
                  <c:v>156</c:v>
                </c:pt>
                <c:pt idx="59">
                  <c:v>157</c:v>
                </c:pt>
                <c:pt idx="60">
                  <c:v>160</c:v>
                </c:pt>
                <c:pt idx="61">
                  <c:v>156</c:v>
                </c:pt>
                <c:pt idx="62">
                  <c:v>154</c:v>
                </c:pt>
                <c:pt idx="63">
                  <c:v>154</c:v>
                </c:pt>
                <c:pt idx="64">
                  <c:v>148</c:v>
                </c:pt>
                <c:pt idx="65">
                  <c:v>148</c:v>
                </c:pt>
                <c:pt idx="66">
                  <c:v>151</c:v>
                </c:pt>
                <c:pt idx="67">
                  <c:v>151</c:v>
                </c:pt>
                <c:pt idx="68">
                  <c:v>152</c:v>
                </c:pt>
                <c:pt idx="69">
                  <c:v>152</c:v>
                </c:pt>
                <c:pt idx="70">
                  <c:v>154</c:v>
                </c:pt>
                <c:pt idx="71">
                  <c:v>155</c:v>
                </c:pt>
                <c:pt idx="72">
                  <c:v>155</c:v>
                </c:pt>
                <c:pt idx="73">
                  <c:v>160</c:v>
                </c:pt>
                <c:pt idx="74">
                  <c:v>161</c:v>
                </c:pt>
                <c:pt idx="75">
                  <c:v>161</c:v>
                </c:pt>
                <c:pt idx="76">
                  <c:v>161</c:v>
                </c:pt>
                <c:pt idx="77">
                  <c:v>161</c:v>
                </c:pt>
                <c:pt idx="78">
                  <c:v>161</c:v>
                </c:pt>
                <c:pt idx="79">
                  <c:v>161</c:v>
                </c:pt>
                <c:pt idx="80">
                  <c:v>161</c:v>
                </c:pt>
                <c:pt idx="81">
                  <c:v>163</c:v>
                </c:pt>
                <c:pt idx="82">
                  <c:v>163</c:v>
                </c:pt>
                <c:pt idx="83">
                  <c:v>164</c:v>
                </c:pt>
                <c:pt idx="84">
                  <c:v>164</c:v>
                </c:pt>
                <c:pt idx="85">
                  <c:v>167</c:v>
                </c:pt>
                <c:pt idx="86">
                  <c:v>170</c:v>
                </c:pt>
                <c:pt idx="87">
                  <c:v>173</c:v>
                </c:pt>
                <c:pt idx="88">
                  <c:v>173</c:v>
                </c:pt>
                <c:pt idx="89">
                  <c:v>178</c:v>
                </c:pt>
                <c:pt idx="90">
                  <c:v>178</c:v>
                </c:pt>
                <c:pt idx="91">
                  <c:v>179</c:v>
                </c:pt>
                <c:pt idx="92">
                  <c:v>179</c:v>
                </c:pt>
                <c:pt idx="93">
                  <c:v>182</c:v>
                </c:pt>
                <c:pt idx="94">
                  <c:v>184</c:v>
                </c:pt>
                <c:pt idx="95">
                  <c:v>184</c:v>
                </c:pt>
                <c:pt idx="96">
                  <c:v>204</c:v>
                </c:pt>
                <c:pt idx="97">
                  <c:v>197</c:v>
                </c:pt>
                <c:pt idx="98">
                  <c:v>197</c:v>
                </c:pt>
                <c:pt idx="99">
                  <c:v>197</c:v>
                </c:pt>
                <c:pt idx="100">
                  <c:v>197</c:v>
                </c:pt>
                <c:pt idx="101">
                  <c:v>197</c:v>
                </c:pt>
                <c:pt idx="102">
                  <c:v>199</c:v>
                </c:pt>
                <c:pt idx="103">
                  <c:v>199</c:v>
                </c:pt>
                <c:pt idx="104">
                  <c:v>199</c:v>
                </c:pt>
                <c:pt idx="105">
                  <c:v>199</c:v>
                </c:pt>
                <c:pt idx="106">
                  <c:v>199</c:v>
                </c:pt>
                <c:pt idx="107">
                  <c:v>200</c:v>
                </c:pt>
                <c:pt idx="108">
                  <c:v>199</c:v>
                </c:pt>
                <c:pt idx="109">
                  <c:v>200</c:v>
                </c:pt>
                <c:pt idx="110">
                  <c:v>203</c:v>
                </c:pt>
                <c:pt idx="111">
                  <c:v>209</c:v>
                </c:pt>
                <c:pt idx="112">
                  <c:v>210</c:v>
                </c:pt>
                <c:pt idx="113">
                  <c:v>209</c:v>
                </c:pt>
                <c:pt idx="114">
                  <c:v>210</c:v>
                </c:pt>
                <c:pt idx="115">
                  <c:v>210</c:v>
                </c:pt>
                <c:pt idx="116">
                  <c:v>210</c:v>
                </c:pt>
                <c:pt idx="117">
                  <c:v>210</c:v>
                </c:pt>
                <c:pt idx="118">
                  <c:v>210</c:v>
                </c:pt>
                <c:pt idx="119">
                  <c:v>210</c:v>
                </c:pt>
                <c:pt idx="120">
                  <c:v>210</c:v>
                </c:pt>
                <c:pt idx="121">
                  <c:v>212</c:v>
                </c:pt>
                <c:pt idx="122">
                  <c:v>213</c:v>
                </c:pt>
                <c:pt idx="123">
                  <c:v>213</c:v>
                </c:pt>
                <c:pt idx="124">
                  <c:v>213</c:v>
                </c:pt>
                <c:pt idx="125">
                  <c:v>213</c:v>
                </c:pt>
                <c:pt idx="126">
                  <c:v>219</c:v>
                </c:pt>
                <c:pt idx="127">
                  <c:v>219</c:v>
                </c:pt>
                <c:pt idx="128">
                  <c:v>219</c:v>
                </c:pt>
                <c:pt idx="129">
                  <c:v>221</c:v>
                </c:pt>
                <c:pt idx="130">
                  <c:v>221</c:v>
                </c:pt>
                <c:pt idx="131">
                  <c:v>222</c:v>
                </c:pt>
                <c:pt idx="132">
                  <c:v>221</c:v>
                </c:pt>
                <c:pt idx="133">
                  <c:v>221</c:v>
                </c:pt>
                <c:pt idx="134">
                  <c:v>222</c:v>
                </c:pt>
                <c:pt idx="135">
                  <c:v>223</c:v>
                </c:pt>
                <c:pt idx="136">
                  <c:v>223</c:v>
                </c:pt>
                <c:pt idx="137">
                  <c:v>232</c:v>
                </c:pt>
                <c:pt idx="138">
                  <c:v>233</c:v>
                </c:pt>
                <c:pt idx="139">
                  <c:v>233</c:v>
                </c:pt>
                <c:pt idx="140">
                  <c:v>233</c:v>
                </c:pt>
                <c:pt idx="141">
                  <c:v>238</c:v>
                </c:pt>
                <c:pt idx="142">
                  <c:v>233</c:v>
                </c:pt>
                <c:pt idx="143">
                  <c:v>233</c:v>
                </c:pt>
                <c:pt idx="144">
                  <c:v>238</c:v>
                </c:pt>
                <c:pt idx="145">
                  <c:v>239</c:v>
                </c:pt>
                <c:pt idx="146">
                  <c:v>239</c:v>
                </c:pt>
                <c:pt idx="147">
                  <c:v>239</c:v>
                </c:pt>
                <c:pt idx="148">
                  <c:v>239</c:v>
                </c:pt>
                <c:pt idx="149">
                  <c:v>239</c:v>
                </c:pt>
                <c:pt idx="150">
                  <c:v>239</c:v>
                </c:pt>
                <c:pt idx="151">
                  <c:v>239</c:v>
                </c:pt>
                <c:pt idx="152">
                  <c:v>239</c:v>
                </c:pt>
                <c:pt idx="153">
                  <c:v>241</c:v>
                </c:pt>
                <c:pt idx="154">
                  <c:v>241</c:v>
                </c:pt>
                <c:pt idx="155">
                  <c:v>242</c:v>
                </c:pt>
                <c:pt idx="156">
                  <c:v>243</c:v>
                </c:pt>
                <c:pt idx="157">
                  <c:v>243</c:v>
                </c:pt>
                <c:pt idx="158">
                  <c:v>242</c:v>
                </c:pt>
                <c:pt idx="159">
                  <c:v>242</c:v>
                </c:pt>
                <c:pt idx="160">
                  <c:v>242</c:v>
                </c:pt>
                <c:pt idx="161">
                  <c:v>242</c:v>
                </c:pt>
                <c:pt idx="162">
                  <c:v>242</c:v>
                </c:pt>
                <c:pt idx="163">
                  <c:v>242</c:v>
                </c:pt>
                <c:pt idx="164">
                  <c:v>242</c:v>
                </c:pt>
                <c:pt idx="165">
                  <c:v>242</c:v>
                </c:pt>
                <c:pt idx="166">
                  <c:v>242</c:v>
                </c:pt>
                <c:pt idx="167">
                  <c:v>242</c:v>
                </c:pt>
                <c:pt idx="168">
                  <c:v>243</c:v>
                </c:pt>
                <c:pt idx="169">
                  <c:v>242</c:v>
                </c:pt>
                <c:pt idx="170">
                  <c:v>249</c:v>
                </c:pt>
                <c:pt idx="171">
                  <c:v>249</c:v>
                </c:pt>
                <c:pt idx="172">
                  <c:v>249</c:v>
                </c:pt>
                <c:pt idx="173">
                  <c:v>249</c:v>
                </c:pt>
                <c:pt idx="174">
                  <c:v>251</c:v>
                </c:pt>
                <c:pt idx="175">
                  <c:v>249</c:v>
                </c:pt>
                <c:pt idx="176">
                  <c:v>250</c:v>
                </c:pt>
                <c:pt idx="177">
                  <c:v>253</c:v>
                </c:pt>
                <c:pt idx="178">
                  <c:v>253</c:v>
                </c:pt>
                <c:pt idx="179">
                  <c:v>253</c:v>
                </c:pt>
                <c:pt idx="180">
                  <c:v>254</c:v>
                </c:pt>
                <c:pt idx="181">
                  <c:v>260</c:v>
                </c:pt>
                <c:pt idx="182">
                  <c:v>260</c:v>
                </c:pt>
                <c:pt idx="183">
                  <c:v>260</c:v>
                </c:pt>
                <c:pt idx="184">
                  <c:v>260</c:v>
                </c:pt>
                <c:pt idx="185">
                  <c:v>261</c:v>
                </c:pt>
                <c:pt idx="186">
                  <c:v>262</c:v>
                </c:pt>
                <c:pt idx="187">
                  <c:v>262</c:v>
                </c:pt>
                <c:pt idx="188">
                  <c:v>261</c:v>
                </c:pt>
                <c:pt idx="189">
                  <c:v>261</c:v>
                </c:pt>
                <c:pt idx="190">
                  <c:v>262</c:v>
                </c:pt>
                <c:pt idx="191">
                  <c:v>262</c:v>
                </c:pt>
                <c:pt idx="192">
                  <c:v>262</c:v>
                </c:pt>
                <c:pt idx="193">
                  <c:v>262</c:v>
                </c:pt>
                <c:pt idx="194">
                  <c:v>262</c:v>
                </c:pt>
                <c:pt idx="195">
                  <c:v>262</c:v>
                </c:pt>
                <c:pt idx="196">
                  <c:v>270</c:v>
                </c:pt>
                <c:pt idx="197">
                  <c:v>270</c:v>
                </c:pt>
                <c:pt idx="198">
                  <c:v>270</c:v>
                </c:pt>
                <c:pt idx="199">
                  <c:v>270</c:v>
                </c:pt>
                <c:pt idx="200">
                  <c:v>262</c:v>
                </c:pt>
                <c:pt idx="201">
                  <c:v>264</c:v>
                </c:pt>
                <c:pt idx="202">
                  <c:v>262</c:v>
                </c:pt>
                <c:pt idx="203">
                  <c:v>262</c:v>
                </c:pt>
                <c:pt idx="204">
                  <c:v>263</c:v>
                </c:pt>
                <c:pt idx="205">
                  <c:v>264</c:v>
                </c:pt>
                <c:pt idx="206">
                  <c:v>263</c:v>
                </c:pt>
                <c:pt idx="207">
                  <c:v>264</c:v>
                </c:pt>
                <c:pt idx="208">
                  <c:v>264</c:v>
                </c:pt>
                <c:pt idx="209">
                  <c:v>276</c:v>
                </c:pt>
                <c:pt idx="210">
                  <c:v>264</c:v>
                </c:pt>
                <c:pt idx="211">
                  <c:v>264</c:v>
                </c:pt>
                <c:pt idx="212">
                  <c:v>276</c:v>
                </c:pt>
                <c:pt idx="213">
                  <c:v>276</c:v>
                </c:pt>
                <c:pt idx="214">
                  <c:v>264</c:v>
                </c:pt>
                <c:pt idx="215">
                  <c:v>264</c:v>
                </c:pt>
                <c:pt idx="216">
                  <c:v>264</c:v>
                </c:pt>
                <c:pt idx="217">
                  <c:v>264</c:v>
                </c:pt>
                <c:pt idx="218">
                  <c:v>264</c:v>
                </c:pt>
                <c:pt idx="219">
                  <c:v>264</c:v>
                </c:pt>
                <c:pt idx="220">
                  <c:v>264</c:v>
                </c:pt>
                <c:pt idx="221">
                  <c:v>264</c:v>
                </c:pt>
                <c:pt idx="222">
                  <c:v>269</c:v>
                </c:pt>
                <c:pt idx="223">
                  <c:v>274</c:v>
                </c:pt>
                <c:pt idx="224">
                  <c:v>274</c:v>
                </c:pt>
                <c:pt idx="225">
                  <c:v>274</c:v>
                </c:pt>
                <c:pt idx="226">
                  <c:v>274</c:v>
                </c:pt>
                <c:pt idx="227">
                  <c:v>274</c:v>
                </c:pt>
                <c:pt idx="228">
                  <c:v>274</c:v>
                </c:pt>
                <c:pt idx="229">
                  <c:v>275</c:v>
                </c:pt>
                <c:pt idx="230">
                  <c:v>275</c:v>
                </c:pt>
                <c:pt idx="231">
                  <c:v>274</c:v>
                </c:pt>
                <c:pt idx="232">
                  <c:v>274</c:v>
                </c:pt>
                <c:pt idx="233">
                  <c:v>277</c:v>
                </c:pt>
                <c:pt idx="234">
                  <c:v>277</c:v>
                </c:pt>
                <c:pt idx="235">
                  <c:v>277</c:v>
                </c:pt>
                <c:pt idx="236">
                  <c:v>280</c:v>
                </c:pt>
                <c:pt idx="237">
                  <c:v>280</c:v>
                </c:pt>
                <c:pt idx="238">
                  <c:v>280</c:v>
                </c:pt>
                <c:pt idx="239">
                  <c:v>280</c:v>
                </c:pt>
                <c:pt idx="240">
                  <c:v>282</c:v>
                </c:pt>
                <c:pt idx="241">
                  <c:v>285</c:v>
                </c:pt>
                <c:pt idx="242">
                  <c:v>285</c:v>
                </c:pt>
                <c:pt idx="243">
                  <c:v>285</c:v>
                </c:pt>
                <c:pt idx="244">
                  <c:v>287</c:v>
                </c:pt>
                <c:pt idx="245">
                  <c:v>287</c:v>
                </c:pt>
                <c:pt idx="246">
                  <c:v>289</c:v>
                </c:pt>
                <c:pt idx="247">
                  <c:v>289</c:v>
                </c:pt>
                <c:pt idx="248">
                  <c:v>289</c:v>
                </c:pt>
                <c:pt idx="249">
                  <c:v>289</c:v>
                </c:pt>
                <c:pt idx="250">
                  <c:v>289</c:v>
                </c:pt>
                <c:pt idx="251">
                  <c:v>289</c:v>
                </c:pt>
                <c:pt idx="252">
                  <c:v>289</c:v>
                </c:pt>
                <c:pt idx="253">
                  <c:v>292</c:v>
                </c:pt>
                <c:pt idx="254">
                  <c:v>292</c:v>
                </c:pt>
                <c:pt idx="255">
                  <c:v>292</c:v>
                </c:pt>
                <c:pt idx="256">
                  <c:v>292</c:v>
                </c:pt>
                <c:pt idx="257">
                  <c:v>292</c:v>
                </c:pt>
                <c:pt idx="258">
                  <c:v>293</c:v>
                </c:pt>
                <c:pt idx="259">
                  <c:v>295</c:v>
                </c:pt>
                <c:pt idx="260">
                  <c:v>295</c:v>
                </c:pt>
                <c:pt idx="261">
                  <c:v>298</c:v>
                </c:pt>
                <c:pt idx="262">
                  <c:v>298</c:v>
                </c:pt>
                <c:pt idx="263">
                  <c:v>307</c:v>
                </c:pt>
                <c:pt idx="264">
                  <c:v>307</c:v>
                </c:pt>
                <c:pt idx="265">
                  <c:v>307</c:v>
                </c:pt>
                <c:pt idx="266">
                  <c:v>307</c:v>
                </c:pt>
                <c:pt idx="267">
                  <c:v>307</c:v>
                </c:pt>
                <c:pt idx="268">
                  <c:v>307</c:v>
                </c:pt>
                <c:pt idx="269">
                  <c:v>307</c:v>
                </c:pt>
                <c:pt idx="270">
                  <c:v>307</c:v>
                </c:pt>
                <c:pt idx="271">
                  <c:v>307</c:v>
                </c:pt>
                <c:pt idx="272">
                  <c:v>307</c:v>
                </c:pt>
                <c:pt idx="273">
                  <c:v>307</c:v>
                </c:pt>
                <c:pt idx="274">
                  <c:v>307</c:v>
                </c:pt>
                <c:pt idx="275">
                  <c:v>307</c:v>
                </c:pt>
                <c:pt idx="276">
                  <c:v>307</c:v>
                </c:pt>
                <c:pt idx="277">
                  <c:v>307</c:v>
                </c:pt>
                <c:pt idx="278">
                  <c:v>307</c:v>
                </c:pt>
                <c:pt idx="279">
                  <c:v>307</c:v>
                </c:pt>
                <c:pt idx="280">
                  <c:v>307</c:v>
                </c:pt>
                <c:pt idx="281">
                  <c:v>302</c:v>
                </c:pt>
                <c:pt idx="282">
                  <c:v>302</c:v>
                </c:pt>
                <c:pt idx="283">
                  <c:v>304</c:v>
                </c:pt>
                <c:pt idx="284">
                  <c:v>304</c:v>
                </c:pt>
                <c:pt idx="285">
                  <c:v>306</c:v>
                </c:pt>
                <c:pt idx="286">
                  <c:v>306</c:v>
                </c:pt>
                <c:pt idx="287">
                  <c:v>320</c:v>
                </c:pt>
                <c:pt idx="288">
                  <c:v>320</c:v>
                </c:pt>
                <c:pt idx="289">
                  <c:v>320</c:v>
                </c:pt>
                <c:pt idx="290">
                  <c:v>321</c:v>
                </c:pt>
                <c:pt idx="291">
                  <c:v>321</c:v>
                </c:pt>
                <c:pt idx="292">
                  <c:v>321</c:v>
                </c:pt>
                <c:pt idx="293">
                  <c:v>334</c:v>
                </c:pt>
                <c:pt idx="294">
                  <c:v>321</c:v>
                </c:pt>
                <c:pt idx="295">
                  <c:v>321</c:v>
                </c:pt>
                <c:pt idx="296">
                  <c:v>323</c:v>
                </c:pt>
                <c:pt idx="297">
                  <c:v>321</c:v>
                </c:pt>
                <c:pt idx="298">
                  <c:v>334</c:v>
                </c:pt>
                <c:pt idx="299">
                  <c:v>333</c:v>
                </c:pt>
                <c:pt idx="300">
                  <c:v>320</c:v>
                </c:pt>
                <c:pt idx="301">
                  <c:v>322</c:v>
                </c:pt>
                <c:pt idx="302">
                  <c:v>322</c:v>
                </c:pt>
                <c:pt idx="303">
                  <c:v>322</c:v>
                </c:pt>
                <c:pt idx="304">
                  <c:v>322</c:v>
                </c:pt>
                <c:pt idx="305">
                  <c:v>322</c:v>
                </c:pt>
                <c:pt idx="306">
                  <c:v>322</c:v>
                </c:pt>
                <c:pt idx="307">
                  <c:v>322</c:v>
                </c:pt>
                <c:pt idx="308">
                  <c:v>316</c:v>
                </c:pt>
                <c:pt idx="309">
                  <c:v>317</c:v>
                </c:pt>
                <c:pt idx="310">
                  <c:v>316</c:v>
                </c:pt>
                <c:pt idx="311">
                  <c:v>317</c:v>
                </c:pt>
                <c:pt idx="312">
                  <c:v>317</c:v>
                </c:pt>
                <c:pt idx="313">
                  <c:v>318</c:v>
                </c:pt>
                <c:pt idx="314">
                  <c:v>318</c:v>
                </c:pt>
                <c:pt idx="315">
                  <c:v>318</c:v>
                </c:pt>
                <c:pt idx="316">
                  <c:v>322</c:v>
                </c:pt>
                <c:pt idx="317">
                  <c:v>318</c:v>
                </c:pt>
                <c:pt idx="318">
                  <c:v>318</c:v>
                </c:pt>
                <c:pt idx="319">
                  <c:v>318</c:v>
                </c:pt>
                <c:pt idx="320">
                  <c:v>318</c:v>
                </c:pt>
                <c:pt idx="321">
                  <c:v>318</c:v>
                </c:pt>
              </c:numCache>
            </c:numRef>
          </c:val>
        </c:ser>
        <c:marker val="1"/>
        <c:axId val="216139264"/>
        <c:axId val="216140800"/>
      </c:lineChart>
      <c:catAx>
        <c:axId val="2161392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216140800"/>
        <c:crosses val="autoZero"/>
        <c:auto val="1"/>
        <c:lblAlgn val="ctr"/>
        <c:lblOffset val="100"/>
      </c:catAx>
      <c:valAx>
        <c:axId val="216140800"/>
        <c:scaling>
          <c:orientation val="minMax"/>
          <c:min val="50"/>
        </c:scaling>
        <c:axPos val="l"/>
        <c:numFmt formatCode="General" sourceLinked="1"/>
        <c:tickLblPos val="nextTo"/>
        <c:crossAx val="216139264"/>
        <c:crosses val="autoZero"/>
        <c:crossBetween val="between"/>
      </c:valAx>
      <c:valAx>
        <c:axId val="216154880"/>
        <c:scaling>
          <c:orientation val="minMax"/>
          <c:min val="0"/>
        </c:scaling>
        <c:axPos val="r"/>
        <c:numFmt formatCode="General" sourceLinked="1"/>
        <c:tickLblPos val="nextTo"/>
        <c:crossAx val="216156416"/>
        <c:crosses val="max"/>
        <c:crossBetween val="between"/>
      </c:valAx>
      <c:catAx>
        <c:axId val="216156416"/>
        <c:scaling>
          <c:orientation val="minMax"/>
        </c:scaling>
        <c:delete val="1"/>
        <c:axPos val="b"/>
        <c:numFmt formatCode="General" sourceLinked="1"/>
        <c:tickLblPos val="none"/>
        <c:crossAx val="216154880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changes and size (tables)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mwiki!$AC$2:$AC$323</c:f>
              <c:numCache>
                <c:formatCode>General</c:formatCode>
                <c:ptCount val="32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8</c:v>
                </c:pt>
                <c:pt idx="28">
                  <c:v>4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7</c:v>
                </c:pt>
                <c:pt idx="34">
                  <c:v>8</c:v>
                </c:pt>
                <c:pt idx="35">
                  <c:v>6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53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8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10</c:v>
                </c:pt>
                <c:pt idx="59">
                  <c:v>5</c:v>
                </c:pt>
                <c:pt idx="60">
                  <c:v>4</c:v>
                </c:pt>
                <c:pt idx="61">
                  <c:v>6</c:v>
                </c:pt>
                <c:pt idx="62">
                  <c:v>3</c:v>
                </c:pt>
                <c:pt idx="63">
                  <c:v>0</c:v>
                </c:pt>
                <c:pt idx="64">
                  <c:v>8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1</c:v>
                </c:pt>
                <c:pt idx="72">
                  <c:v>0</c:v>
                </c:pt>
                <c:pt idx="73">
                  <c:v>6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0</c:v>
                </c:pt>
                <c:pt idx="89">
                  <c:v>6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4</c:v>
                </c:pt>
                <c:pt idx="94">
                  <c:v>3</c:v>
                </c:pt>
                <c:pt idx="95">
                  <c:v>0</c:v>
                </c:pt>
                <c:pt idx="96">
                  <c:v>21</c:v>
                </c:pt>
                <c:pt idx="97">
                  <c:v>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4</c:v>
                </c:pt>
                <c:pt idx="111">
                  <c:v>7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</c:v>
                </c:pt>
                <c:pt idx="127">
                  <c:v>0</c:v>
                </c:pt>
                <c:pt idx="128">
                  <c:v>0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9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5</c:v>
                </c:pt>
                <c:pt idx="143">
                  <c:v>0</c:v>
                </c:pt>
                <c:pt idx="144">
                  <c:v>5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2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8</c:v>
                </c:pt>
                <c:pt idx="171">
                  <c:v>16</c:v>
                </c:pt>
                <c:pt idx="172">
                  <c:v>0</c:v>
                </c:pt>
                <c:pt idx="173">
                  <c:v>2</c:v>
                </c:pt>
                <c:pt idx="174">
                  <c:v>3</c:v>
                </c:pt>
                <c:pt idx="175">
                  <c:v>3</c:v>
                </c:pt>
                <c:pt idx="176">
                  <c:v>1</c:v>
                </c:pt>
                <c:pt idx="177">
                  <c:v>4</c:v>
                </c:pt>
                <c:pt idx="178">
                  <c:v>0</c:v>
                </c:pt>
                <c:pt idx="179">
                  <c:v>0</c:v>
                </c:pt>
                <c:pt idx="180">
                  <c:v>2</c:v>
                </c:pt>
                <c:pt idx="181">
                  <c:v>7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9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9</c:v>
                </c:pt>
                <c:pt idx="201">
                  <c:v>2</c:v>
                </c:pt>
                <c:pt idx="202">
                  <c:v>2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13</c:v>
                </c:pt>
                <c:pt idx="210">
                  <c:v>13</c:v>
                </c:pt>
                <c:pt idx="211">
                  <c:v>0</c:v>
                </c:pt>
                <c:pt idx="212">
                  <c:v>13</c:v>
                </c:pt>
                <c:pt idx="213">
                  <c:v>0</c:v>
                </c:pt>
                <c:pt idx="214">
                  <c:v>13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</c:v>
                </c:pt>
                <c:pt idx="223">
                  <c:v>6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4</c:v>
                </c:pt>
                <c:pt idx="234">
                  <c:v>0</c:v>
                </c:pt>
                <c:pt idx="235">
                  <c:v>0</c:v>
                </c:pt>
                <c:pt idx="236">
                  <c:v>4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4</c:v>
                </c:pt>
                <c:pt idx="242">
                  <c:v>0</c:v>
                </c:pt>
                <c:pt idx="243">
                  <c:v>0</c:v>
                </c:pt>
                <c:pt idx="244">
                  <c:v>2</c:v>
                </c:pt>
                <c:pt idx="245">
                  <c:v>0</c:v>
                </c:pt>
                <c:pt idx="246">
                  <c:v>3</c:v>
                </c:pt>
                <c:pt idx="247">
                  <c:v>0</c:v>
                </c:pt>
                <c:pt idx="248">
                  <c:v>0</c:v>
                </c:pt>
                <c:pt idx="249">
                  <c:v>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4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0</c:v>
                </c:pt>
                <c:pt idx="261">
                  <c:v>3</c:v>
                </c:pt>
                <c:pt idx="262">
                  <c:v>0</c:v>
                </c:pt>
                <c:pt idx="263">
                  <c:v>12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6</c:v>
                </c:pt>
                <c:pt idx="282">
                  <c:v>0</c:v>
                </c:pt>
                <c:pt idx="283">
                  <c:v>3</c:v>
                </c:pt>
                <c:pt idx="284">
                  <c:v>0</c:v>
                </c:pt>
                <c:pt idx="285">
                  <c:v>3</c:v>
                </c:pt>
                <c:pt idx="286">
                  <c:v>0</c:v>
                </c:pt>
                <c:pt idx="287">
                  <c:v>15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16</c:v>
                </c:pt>
                <c:pt idx="295">
                  <c:v>0</c:v>
                </c:pt>
                <c:pt idx="296">
                  <c:v>2</c:v>
                </c:pt>
                <c:pt idx="297">
                  <c:v>2</c:v>
                </c:pt>
                <c:pt idx="298">
                  <c:v>16</c:v>
                </c:pt>
                <c:pt idx="299">
                  <c:v>1</c:v>
                </c:pt>
                <c:pt idx="300">
                  <c:v>16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7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5</c:v>
                </c:pt>
                <c:pt idx="317">
                  <c:v>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</c:ser>
        <c:gapWidth val="0"/>
        <c:overlap val="10"/>
        <c:axId val="216199168"/>
        <c:axId val="216193280"/>
      </c:barChart>
      <c:lineChart>
        <c:grouping val="stacked"/>
        <c:ser>
          <c:idx val="2"/>
          <c:order val="0"/>
          <c:tx>
            <c:v>Tables</c:v>
          </c:tx>
          <c:spPr>
            <a:ln>
              <a:solidFill>
                <a:srgbClr val="BE4B48"/>
              </a:solidFill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mwiki!$H$2:$H$323</c:f>
              <c:numCache>
                <c:formatCode>General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23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33</c:v>
                </c:pt>
                <c:pt idx="115">
                  <c:v>33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34</c:v>
                </c:pt>
                <c:pt idx="136">
                  <c:v>34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34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1">
                  <c:v>34</c:v>
                </c:pt>
                <c:pt idx="162">
                  <c:v>34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37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39</c:v>
                </c:pt>
                <c:pt idx="210">
                  <c:v>38</c:v>
                </c:pt>
                <c:pt idx="211">
                  <c:v>38</c:v>
                </c:pt>
                <c:pt idx="212">
                  <c:v>39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40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41</c:v>
                </c:pt>
                <c:pt idx="227">
                  <c:v>41</c:v>
                </c:pt>
                <c:pt idx="228">
                  <c:v>41</c:v>
                </c:pt>
                <c:pt idx="229">
                  <c:v>41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42</c:v>
                </c:pt>
                <c:pt idx="234">
                  <c:v>42</c:v>
                </c:pt>
                <c:pt idx="235">
                  <c:v>42</c:v>
                </c:pt>
                <c:pt idx="236">
                  <c:v>43</c:v>
                </c:pt>
                <c:pt idx="237">
                  <c:v>43</c:v>
                </c:pt>
                <c:pt idx="238">
                  <c:v>43</c:v>
                </c:pt>
                <c:pt idx="239">
                  <c:v>43</c:v>
                </c:pt>
                <c:pt idx="240">
                  <c:v>43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</c:v>
                </c:pt>
                <c:pt idx="252">
                  <c:v>45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</c:v>
                </c:pt>
                <c:pt idx="271">
                  <c:v>49</c:v>
                </c:pt>
                <c:pt idx="272">
                  <c:v>49</c:v>
                </c:pt>
                <c:pt idx="273">
                  <c:v>49</c:v>
                </c:pt>
                <c:pt idx="274">
                  <c:v>49</c:v>
                </c:pt>
                <c:pt idx="275">
                  <c:v>49</c:v>
                </c:pt>
                <c:pt idx="276">
                  <c:v>49</c:v>
                </c:pt>
                <c:pt idx="277">
                  <c:v>49</c:v>
                </c:pt>
                <c:pt idx="278">
                  <c:v>49</c:v>
                </c:pt>
                <c:pt idx="279">
                  <c:v>49</c:v>
                </c:pt>
                <c:pt idx="280">
                  <c:v>49</c:v>
                </c:pt>
                <c:pt idx="281">
                  <c:v>48</c:v>
                </c:pt>
                <c:pt idx="282">
                  <c:v>48</c:v>
                </c:pt>
                <c:pt idx="283">
                  <c:v>49</c:v>
                </c:pt>
                <c:pt idx="284">
                  <c:v>49</c:v>
                </c:pt>
                <c:pt idx="285">
                  <c:v>50</c:v>
                </c:pt>
                <c:pt idx="286">
                  <c:v>50</c:v>
                </c:pt>
                <c:pt idx="287">
                  <c:v>51</c:v>
                </c:pt>
                <c:pt idx="288">
                  <c:v>51</c:v>
                </c:pt>
                <c:pt idx="289">
                  <c:v>51</c:v>
                </c:pt>
                <c:pt idx="290">
                  <c:v>51</c:v>
                </c:pt>
                <c:pt idx="291">
                  <c:v>51</c:v>
                </c:pt>
                <c:pt idx="292">
                  <c:v>51</c:v>
                </c:pt>
                <c:pt idx="293">
                  <c:v>54</c:v>
                </c:pt>
                <c:pt idx="294">
                  <c:v>51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54</c:v>
                </c:pt>
                <c:pt idx="299">
                  <c:v>54</c:v>
                </c:pt>
                <c:pt idx="300">
                  <c:v>51</c:v>
                </c:pt>
                <c:pt idx="301">
                  <c:v>51</c:v>
                </c:pt>
                <c:pt idx="302">
                  <c:v>51</c:v>
                </c:pt>
                <c:pt idx="303">
                  <c:v>51</c:v>
                </c:pt>
                <c:pt idx="304">
                  <c:v>51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51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</c:numCache>
            </c:numRef>
          </c:val>
        </c:ser>
        <c:marker val="1"/>
        <c:axId val="216185856"/>
        <c:axId val="216191744"/>
      </c:lineChart>
      <c:catAx>
        <c:axId val="2161858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216191744"/>
        <c:crosses val="autoZero"/>
        <c:auto val="1"/>
        <c:lblAlgn val="ctr"/>
        <c:lblOffset val="100"/>
      </c:catAx>
      <c:valAx>
        <c:axId val="216191744"/>
        <c:scaling>
          <c:orientation val="minMax"/>
          <c:min val="10"/>
        </c:scaling>
        <c:axPos val="l"/>
        <c:numFmt formatCode="General" sourceLinked="1"/>
        <c:tickLblPos val="nextTo"/>
        <c:crossAx val="216185856"/>
        <c:crosses val="autoZero"/>
        <c:crossBetween val="between"/>
      </c:valAx>
      <c:valAx>
        <c:axId val="216193280"/>
        <c:scaling>
          <c:orientation val="minMax"/>
          <c:min val="0"/>
        </c:scaling>
        <c:axPos val="r"/>
        <c:numFmt formatCode="General" sourceLinked="1"/>
        <c:tickLblPos val="nextTo"/>
        <c:crossAx val="216199168"/>
        <c:crosses val="max"/>
        <c:crossBetween val="between"/>
      </c:valAx>
      <c:catAx>
        <c:axId val="216199168"/>
        <c:scaling>
          <c:orientation val="minMax"/>
        </c:scaling>
        <c:delete val="1"/>
        <c:axPos val="b"/>
        <c:numFmt formatCode="General" sourceLinked="1"/>
        <c:tickLblPos val="none"/>
        <c:crossAx val="216193280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mwiki!$Y$1</c:f>
              <c:strCache>
                <c:ptCount val="1"/>
                <c:pt idx="0">
                  <c:v>maintenace rate</c:v>
                </c:pt>
              </c:strCache>
            </c:strRef>
          </c:tx>
          <c:marker>
            <c:symbol val="none"/>
          </c:marker>
          <c:val>
            <c:numRef>
              <c:f>mwiki!$Y$2:$Y$324</c:f>
              <c:numCache>
                <c:formatCode>0%</c:formatCode>
                <c:ptCount val="323"/>
                <c:pt idx="0">
                  <c:v>0</c:v>
                </c:pt>
                <c:pt idx="1">
                  <c:v>0</c:v>
                </c:pt>
                <c:pt idx="2">
                  <c:v>6.25E-2</c:v>
                </c:pt>
                <c:pt idx="3">
                  <c:v>5.8823529411764705E-2</c:v>
                </c:pt>
                <c:pt idx="4">
                  <c:v>0</c:v>
                </c:pt>
                <c:pt idx="5">
                  <c:v>5.8823529411764705E-2</c:v>
                </c:pt>
                <c:pt idx="6">
                  <c:v>5.5555555555555552E-2</c:v>
                </c:pt>
                <c:pt idx="7">
                  <c:v>5.2631578947368418E-2</c:v>
                </c:pt>
                <c:pt idx="8">
                  <c:v>5.2631578947368418E-2</c:v>
                </c:pt>
                <c:pt idx="9">
                  <c:v>0</c:v>
                </c:pt>
                <c:pt idx="10">
                  <c:v>0</c:v>
                </c:pt>
                <c:pt idx="11">
                  <c:v>0.15789473684210525</c:v>
                </c:pt>
                <c:pt idx="12">
                  <c:v>0</c:v>
                </c:pt>
                <c:pt idx="13">
                  <c:v>5.2631578947368418E-2</c:v>
                </c:pt>
                <c:pt idx="14">
                  <c:v>5.2631578947368418E-2</c:v>
                </c:pt>
                <c:pt idx="15">
                  <c:v>0.05</c:v>
                </c:pt>
                <c:pt idx="16">
                  <c:v>4.7619047619047616E-2</c:v>
                </c:pt>
                <c:pt idx="17">
                  <c:v>0</c:v>
                </c:pt>
                <c:pt idx="18">
                  <c:v>4.5454545454545456E-2</c:v>
                </c:pt>
                <c:pt idx="19">
                  <c:v>4.5454545454545456E-2</c:v>
                </c:pt>
                <c:pt idx="20">
                  <c:v>0</c:v>
                </c:pt>
                <c:pt idx="21">
                  <c:v>0</c:v>
                </c:pt>
                <c:pt idx="22">
                  <c:v>4.3478260869565216E-2</c:v>
                </c:pt>
                <c:pt idx="23">
                  <c:v>4.1666666666666664E-2</c:v>
                </c:pt>
                <c:pt idx="24">
                  <c:v>4.1666666666666664E-2</c:v>
                </c:pt>
                <c:pt idx="25">
                  <c:v>4.1666666666666664E-2</c:v>
                </c:pt>
                <c:pt idx="26">
                  <c:v>4.1666666666666664E-2</c:v>
                </c:pt>
                <c:pt idx="27">
                  <c:v>4.1666666666666664E-2</c:v>
                </c:pt>
                <c:pt idx="28">
                  <c:v>0.08</c:v>
                </c:pt>
                <c:pt idx="29">
                  <c:v>0.19230769230769232</c:v>
                </c:pt>
                <c:pt idx="30">
                  <c:v>3.8461538461538464E-2</c:v>
                </c:pt>
                <c:pt idx="31">
                  <c:v>3.8461538461538464E-2</c:v>
                </c:pt>
                <c:pt idx="32">
                  <c:v>3.8461538461538464E-2</c:v>
                </c:pt>
                <c:pt idx="33">
                  <c:v>7.6923076923076927E-2</c:v>
                </c:pt>
                <c:pt idx="34">
                  <c:v>7.1428571428571425E-2</c:v>
                </c:pt>
                <c:pt idx="35">
                  <c:v>7.1428571428571425E-2</c:v>
                </c:pt>
                <c:pt idx="36">
                  <c:v>0</c:v>
                </c:pt>
                <c:pt idx="37">
                  <c:v>3.5714285714285712E-2</c:v>
                </c:pt>
                <c:pt idx="38">
                  <c:v>0</c:v>
                </c:pt>
                <c:pt idx="39">
                  <c:v>7.1428571428571425E-2</c:v>
                </c:pt>
                <c:pt idx="40">
                  <c:v>0.1111111111111111</c:v>
                </c:pt>
                <c:pt idx="41">
                  <c:v>3.5714285714285712E-2</c:v>
                </c:pt>
                <c:pt idx="42">
                  <c:v>0</c:v>
                </c:pt>
                <c:pt idx="43">
                  <c:v>3.5714285714285712E-2</c:v>
                </c:pt>
                <c:pt idx="44">
                  <c:v>3.5714285714285712E-2</c:v>
                </c:pt>
                <c:pt idx="45">
                  <c:v>3.5714285714285712E-2</c:v>
                </c:pt>
                <c:pt idx="46">
                  <c:v>3.5714285714285712E-2</c:v>
                </c:pt>
                <c:pt idx="47">
                  <c:v>3.5714285714285712E-2</c:v>
                </c:pt>
                <c:pt idx="48">
                  <c:v>3.5714285714285712E-2</c:v>
                </c:pt>
                <c:pt idx="49">
                  <c:v>7.1428571428571425E-2</c:v>
                </c:pt>
                <c:pt idx="50">
                  <c:v>3.5714285714285712E-2</c:v>
                </c:pt>
                <c:pt idx="51">
                  <c:v>3.5714285714285712E-2</c:v>
                </c:pt>
                <c:pt idx="52">
                  <c:v>3.5714285714285712E-2</c:v>
                </c:pt>
                <c:pt idx="53">
                  <c:v>3.5714285714285712E-2</c:v>
                </c:pt>
                <c:pt idx="54">
                  <c:v>0</c:v>
                </c:pt>
                <c:pt idx="55">
                  <c:v>0</c:v>
                </c:pt>
                <c:pt idx="56">
                  <c:v>0.22222222222222221</c:v>
                </c:pt>
                <c:pt idx="57">
                  <c:v>0</c:v>
                </c:pt>
                <c:pt idx="58">
                  <c:v>3.7037037037037035E-2</c:v>
                </c:pt>
                <c:pt idx="59">
                  <c:v>7.407407407407407E-2</c:v>
                </c:pt>
                <c:pt idx="60">
                  <c:v>3.7037037037037035E-2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0.04</c:v>
                </c:pt>
                <c:pt idx="65">
                  <c:v>4.3478260869565216E-2</c:v>
                </c:pt>
                <c:pt idx="66">
                  <c:v>4.3478260869565216E-2</c:v>
                </c:pt>
                <c:pt idx="67">
                  <c:v>0</c:v>
                </c:pt>
                <c:pt idx="68">
                  <c:v>4.3478260869565216E-2</c:v>
                </c:pt>
                <c:pt idx="69">
                  <c:v>8.6956521739130432E-2</c:v>
                </c:pt>
                <c:pt idx="70">
                  <c:v>4.3478260869565216E-2</c:v>
                </c:pt>
                <c:pt idx="71">
                  <c:v>4.1666666666666664E-2</c:v>
                </c:pt>
                <c:pt idx="72">
                  <c:v>0</c:v>
                </c:pt>
                <c:pt idx="73">
                  <c:v>4.1666666666666664E-2</c:v>
                </c:pt>
                <c:pt idx="74">
                  <c:v>0.04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0.04</c:v>
                </c:pt>
                <c:pt idx="82">
                  <c:v>0</c:v>
                </c:pt>
                <c:pt idx="83">
                  <c:v>0.04</c:v>
                </c:pt>
                <c:pt idx="84">
                  <c:v>0</c:v>
                </c:pt>
                <c:pt idx="85">
                  <c:v>0.04</c:v>
                </c:pt>
                <c:pt idx="86">
                  <c:v>3.8461538461538464E-2</c:v>
                </c:pt>
                <c:pt idx="87">
                  <c:v>3.7037037037037035E-2</c:v>
                </c:pt>
                <c:pt idx="88">
                  <c:v>0</c:v>
                </c:pt>
                <c:pt idx="89">
                  <c:v>3.5714285714285712E-2</c:v>
                </c:pt>
                <c:pt idx="90">
                  <c:v>0</c:v>
                </c:pt>
                <c:pt idx="91">
                  <c:v>3.4482758620689655E-2</c:v>
                </c:pt>
                <c:pt idx="92">
                  <c:v>0</c:v>
                </c:pt>
                <c:pt idx="93">
                  <c:v>3.4482758620689655E-2</c:v>
                </c:pt>
                <c:pt idx="94">
                  <c:v>3.3333333333333333E-2</c:v>
                </c:pt>
                <c:pt idx="95">
                  <c:v>3.2258064516129031E-2</c:v>
                </c:pt>
                <c:pt idx="96">
                  <c:v>3.2258064516129031E-2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3.2258064516129031E-2</c:v>
                </c:pt>
                <c:pt idx="103">
                  <c:v>0</c:v>
                </c:pt>
                <c:pt idx="104">
                  <c:v>3.2258064516129031E-2</c:v>
                </c:pt>
                <c:pt idx="105">
                  <c:v>0</c:v>
                </c:pt>
                <c:pt idx="106">
                  <c:v>6.4516129032258063E-2</c:v>
                </c:pt>
                <c:pt idx="107">
                  <c:v>3.2258064516129031E-2</c:v>
                </c:pt>
                <c:pt idx="108">
                  <c:v>3.2258064516129031E-2</c:v>
                </c:pt>
                <c:pt idx="109">
                  <c:v>3.2258064516129031E-2</c:v>
                </c:pt>
                <c:pt idx="110">
                  <c:v>3.2258064516129031E-2</c:v>
                </c:pt>
                <c:pt idx="111">
                  <c:v>3.125E-2</c:v>
                </c:pt>
                <c:pt idx="112">
                  <c:v>3.0303030303030304E-2</c:v>
                </c:pt>
                <c:pt idx="113">
                  <c:v>3.0303030303030304E-2</c:v>
                </c:pt>
                <c:pt idx="114">
                  <c:v>3.0303030303030304E-2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3.0303030303030304E-2</c:v>
                </c:pt>
                <c:pt idx="122">
                  <c:v>3.0303030303030304E-2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3.0303030303030304E-2</c:v>
                </c:pt>
                <c:pt idx="127">
                  <c:v>0</c:v>
                </c:pt>
                <c:pt idx="128">
                  <c:v>0</c:v>
                </c:pt>
                <c:pt idx="129">
                  <c:v>5.8823529411764705E-2</c:v>
                </c:pt>
                <c:pt idx="130">
                  <c:v>0</c:v>
                </c:pt>
                <c:pt idx="131">
                  <c:v>2.9411764705882353E-2</c:v>
                </c:pt>
                <c:pt idx="132">
                  <c:v>2.9411764705882353E-2</c:v>
                </c:pt>
                <c:pt idx="133">
                  <c:v>0</c:v>
                </c:pt>
                <c:pt idx="134">
                  <c:v>2.9411764705882353E-2</c:v>
                </c:pt>
                <c:pt idx="135">
                  <c:v>2.9411764705882353E-2</c:v>
                </c:pt>
                <c:pt idx="136">
                  <c:v>0</c:v>
                </c:pt>
                <c:pt idx="137">
                  <c:v>0.14705882352941177</c:v>
                </c:pt>
                <c:pt idx="138">
                  <c:v>2.9411764705882353E-2</c:v>
                </c:pt>
                <c:pt idx="139">
                  <c:v>0</c:v>
                </c:pt>
                <c:pt idx="140">
                  <c:v>0</c:v>
                </c:pt>
                <c:pt idx="141">
                  <c:v>2.9411764705882353E-2</c:v>
                </c:pt>
                <c:pt idx="142">
                  <c:v>2.9411764705882353E-2</c:v>
                </c:pt>
                <c:pt idx="143">
                  <c:v>0</c:v>
                </c:pt>
                <c:pt idx="144">
                  <c:v>2.9411764705882353E-2</c:v>
                </c:pt>
                <c:pt idx="145">
                  <c:v>2.9411764705882353E-2</c:v>
                </c:pt>
                <c:pt idx="146">
                  <c:v>0.11764705882352941</c:v>
                </c:pt>
                <c:pt idx="147">
                  <c:v>0</c:v>
                </c:pt>
                <c:pt idx="148">
                  <c:v>0.94117647058823528</c:v>
                </c:pt>
                <c:pt idx="149">
                  <c:v>0.14705882352941177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5.8823529411764705E-2</c:v>
                </c:pt>
                <c:pt idx="154">
                  <c:v>0</c:v>
                </c:pt>
                <c:pt idx="155">
                  <c:v>2.9411764705882353E-2</c:v>
                </c:pt>
                <c:pt idx="156">
                  <c:v>2.9411764705882353E-2</c:v>
                </c:pt>
                <c:pt idx="157">
                  <c:v>0</c:v>
                </c:pt>
                <c:pt idx="158">
                  <c:v>2.9411764705882353E-2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2.9411764705882353E-2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2.9411764705882353E-2</c:v>
                </c:pt>
                <c:pt idx="169">
                  <c:v>2.9411764705882353E-2</c:v>
                </c:pt>
                <c:pt idx="170">
                  <c:v>2.9411764705882353E-2</c:v>
                </c:pt>
                <c:pt idx="171">
                  <c:v>2.8571428571428571E-2</c:v>
                </c:pt>
                <c:pt idx="172">
                  <c:v>2.8571428571428571E-2</c:v>
                </c:pt>
                <c:pt idx="173">
                  <c:v>2.8571428571428571E-2</c:v>
                </c:pt>
                <c:pt idx="174">
                  <c:v>2.8571428571428571E-2</c:v>
                </c:pt>
                <c:pt idx="175">
                  <c:v>0</c:v>
                </c:pt>
                <c:pt idx="176">
                  <c:v>2.8571428571428571E-2</c:v>
                </c:pt>
                <c:pt idx="177">
                  <c:v>2.8571428571428571E-2</c:v>
                </c:pt>
                <c:pt idx="178">
                  <c:v>0</c:v>
                </c:pt>
                <c:pt idx="179">
                  <c:v>0</c:v>
                </c:pt>
                <c:pt idx="180">
                  <c:v>2.7777777777777776E-2</c:v>
                </c:pt>
                <c:pt idx="181">
                  <c:v>2.7027027027027029E-2</c:v>
                </c:pt>
                <c:pt idx="182">
                  <c:v>2.6315789473684209E-2</c:v>
                </c:pt>
                <c:pt idx="183">
                  <c:v>0</c:v>
                </c:pt>
                <c:pt idx="184">
                  <c:v>0</c:v>
                </c:pt>
                <c:pt idx="185">
                  <c:v>2.6315789473684209E-2</c:v>
                </c:pt>
                <c:pt idx="186">
                  <c:v>2.6315789473684209E-2</c:v>
                </c:pt>
                <c:pt idx="187">
                  <c:v>0</c:v>
                </c:pt>
                <c:pt idx="188">
                  <c:v>2.6315789473684209E-2</c:v>
                </c:pt>
                <c:pt idx="189">
                  <c:v>0</c:v>
                </c:pt>
                <c:pt idx="190">
                  <c:v>2.6315789473684209E-2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2.6315789473684209E-2</c:v>
                </c:pt>
                <c:pt idx="197">
                  <c:v>0</c:v>
                </c:pt>
                <c:pt idx="198">
                  <c:v>2.564102564102564E-2</c:v>
                </c:pt>
                <c:pt idx="199">
                  <c:v>0</c:v>
                </c:pt>
                <c:pt idx="200">
                  <c:v>0</c:v>
                </c:pt>
                <c:pt idx="201">
                  <c:v>2.6315789473684209E-2</c:v>
                </c:pt>
                <c:pt idx="202">
                  <c:v>2.6315789473684209E-2</c:v>
                </c:pt>
                <c:pt idx="203">
                  <c:v>0</c:v>
                </c:pt>
                <c:pt idx="204">
                  <c:v>2.6315789473684209E-2</c:v>
                </c:pt>
                <c:pt idx="205">
                  <c:v>2.6315789473684209E-2</c:v>
                </c:pt>
                <c:pt idx="206">
                  <c:v>2.6315789473684209E-2</c:v>
                </c:pt>
                <c:pt idx="207">
                  <c:v>2.6315789473684209E-2</c:v>
                </c:pt>
                <c:pt idx="208">
                  <c:v>2.6315789473684209E-2</c:v>
                </c:pt>
                <c:pt idx="209">
                  <c:v>2.6315789473684209E-2</c:v>
                </c:pt>
                <c:pt idx="210">
                  <c:v>0</c:v>
                </c:pt>
                <c:pt idx="211">
                  <c:v>0</c:v>
                </c:pt>
                <c:pt idx="212">
                  <c:v>2.6315789473684209E-2</c:v>
                </c:pt>
                <c:pt idx="213">
                  <c:v>2.564102564102564E-2</c:v>
                </c:pt>
                <c:pt idx="214">
                  <c:v>0</c:v>
                </c:pt>
                <c:pt idx="215">
                  <c:v>0.15789473684210525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5.2631578947368418E-2</c:v>
                </c:pt>
                <c:pt idx="223">
                  <c:v>2.5000000000000001E-2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2.4390243902439025E-2</c:v>
                </c:pt>
                <c:pt idx="230">
                  <c:v>0</c:v>
                </c:pt>
                <c:pt idx="231">
                  <c:v>2.4390243902439025E-2</c:v>
                </c:pt>
                <c:pt idx="232">
                  <c:v>0</c:v>
                </c:pt>
                <c:pt idx="233">
                  <c:v>2.4390243902439025E-2</c:v>
                </c:pt>
                <c:pt idx="234">
                  <c:v>0</c:v>
                </c:pt>
                <c:pt idx="235">
                  <c:v>0</c:v>
                </c:pt>
                <c:pt idx="236">
                  <c:v>2.3809523809523808E-2</c:v>
                </c:pt>
                <c:pt idx="237">
                  <c:v>0</c:v>
                </c:pt>
                <c:pt idx="238">
                  <c:v>0</c:v>
                </c:pt>
                <c:pt idx="239">
                  <c:v>2.3255813953488372E-2</c:v>
                </c:pt>
                <c:pt idx="240">
                  <c:v>2.3255813953488372E-2</c:v>
                </c:pt>
                <c:pt idx="241">
                  <c:v>2.3255813953488372E-2</c:v>
                </c:pt>
                <c:pt idx="242">
                  <c:v>0</c:v>
                </c:pt>
                <c:pt idx="243">
                  <c:v>0</c:v>
                </c:pt>
                <c:pt idx="244">
                  <c:v>2.2727272727272728E-2</c:v>
                </c:pt>
                <c:pt idx="245">
                  <c:v>2.2727272727272728E-2</c:v>
                </c:pt>
                <c:pt idx="246">
                  <c:v>2.2727272727272728E-2</c:v>
                </c:pt>
                <c:pt idx="247">
                  <c:v>0</c:v>
                </c:pt>
                <c:pt idx="248">
                  <c:v>0</c:v>
                </c:pt>
                <c:pt idx="249">
                  <c:v>2.2222222222222223E-2</c:v>
                </c:pt>
                <c:pt idx="250">
                  <c:v>2.2222222222222223E-2</c:v>
                </c:pt>
                <c:pt idx="251">
                  <c:v>6.6666666666666666E-2</c:v>
                </c:pt>
                <c:pt idx="252">
                  <c:v>0</c:v>
                </c:pt>
                <c:pt idx="253">
                  <c:v>2.2222222222222223E-2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2.1739130434782608E-2</c:v>
                </c:pt>
                <c:pt idx="259">
                  <c:v>2.1739130434782608E-2</c:v>
                </c:pt>
                <c:pt idx="260">
                  <c:v>0</c:v>
                </c:pt>
                <c:pt idx="261">
                  <c:v>2.1739130434782608E-2</c:v>
                </c:pt>
                <c:pt idx="262">
                  <c:v>2.1739130434782608E-2</c:v>
                </c:pt>
                <c:pt idx="263">
                  <c:v>6.5217391304347824E-2</c:v>
                </c:pt>
                <c:pt idx="264">
                  <c:v>0</c:v>
                </c:pt>
                <c:pt idx="265">
                  <c:v>2.0408163265306121E-2</c:v>
                </c:pt>
                <c:pt idx="266">
                  <c:v>6.1224489795918366E-2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0.65306122448979587</c:v>
                </c:pt>
                <c:pt idx="274">
                  <c:v>0.65306122448979587</c:v>
                </c:pt>
                <c:pt idx="275">
                  <c:v>2.0408163265306121E-2</c:v>
                </c:pt>
                <c:pt idx="276">
                  <c:v>2.0408163265306121E-2</c:v>
                </c:pt>
                <c:pt idx="277">
                  <c:v>2.0408163265306121E-2</c:v>
                </c:pt>
                <c:pt idx="278">
                  <c:v>2.0408163265306121E-2</c:v>
                </c:pt>
                <c:pt idx="279">
                  <c:v>2.0408163265306121E-2</c:v>
                </c:pt>
                <c:pt idx="280">
                  <c:v>0</c:v>
                </c:pt>
                <c:pt idx="281">
                  <c:v>0</c:v>
                </c:pt>
                <c:pt idx="282">
                  <c:v>2.0833333333333332E-2</c:v>
                </c:pt>
                <c:pt idx="283">
                  <c:v>2.0833333333333332E-2</c:v>
                </c:pt>
                <c:pt idx="284">
                  <c:v>0</c:v>
                </c:pt>
                <c:pt idx="285">
                  <c:v>2.0408163265306121E-2</c:v>
                </c:pt>
                <c:pt idx="286">
                  <c:v>0</c:v>
                </c:pt>
                <c:pt idx="287">
                  <c:v>0.02</c:v>
                </c:pt>
                <c:pt idx="288">
                  <c:v>1.9607843137254902E-2</c:v>
                </c:pt>
                <c:pt idx="289">
                  <c:v>0</c:v>
                </c:pt>
                <c:pt idx="290">
                  <c:v>1.9607843137254902E-2</c:v>
                </c:pt>
                <c:pt idx="291">
                  <c:v>0</c:v>
                </c:pt>
                <c:pt idx="292">
                  <c:v>0</c:v>
                </c:pt>
                <c:pt idx="293">
                  <c:v>5.8823529411764705E-2</c:v>
                </c:pt>
                <c:pt idx="294">
                  <c:v>0</c:v>
                </c:pt>
                <c:pt idx="295">
                  <c:v>0</c:v>
                </c:pt>
                <c:pt idx="296">
                  <c:v>3.9215686274509803E-2</c:v>
                </c:pt>
                <c:pt idx="297">
                  <c:v>3.9215686274509803E-2</c:v>
                </c:pt>
                <c:pt idx="298">
                  <c:v>5.8823529411764705E-2</c:v>
                </c:pt>
                <c:pt idx="299">
                  <c:v>1.8518518518518517E-2</c:v>
                </c:pt>
                <c:pt idx="300">
                  <c:v>0</c:v>
                </c:pt>
                <c:pt idx="301">
                  <c:v>3.9215686274509803E-2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1.9607843137254902E-2</c:v>
                </c:pt>
                <c:pt idx="308">
                  <c:v>0</c:v>
                </c:pt>
                <c:pt idx="309">
                  <c:v>0.02</c:v>
                </c:pt>
                <c:pt idx="310">
                  <c:v>0.02</c:v>
                </c:pt>
                <c:pt idx="311">
                  <c:v>0.02</c:v>
                </c:pt>
                <c:pt idx="312">
                  <c:v>0</c:v>
                </c:pt>
                <c:pt idx="313">
                  <c:v>0.02</c:v>
                </c:pt>
                <c:pt idx="314">
                  <c:v>0</c:v>
                </c:pt>
                <c:pt idx="315">
                  <c:v>0</c:v>
                </c:pt>
                <c:pt idx="316">
                  <c:v>0.02</c:v>
                </c:pt>
                <c:pt idx="317">
                  <c:v>0</c:v>
                </c:pt>
                <c:pt idx="318">
                  <c:v>0.02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</c:ser>
        <c:marker val="1"/>
        <c:axId val="214971520"/>
        <c:axId val="214973056"/>
      </c:lineChart>
      <c:catAx>
        <c:axId val="214971520"/>
        <c:scaling>
          <c:orientation val="minMax"/>
        </c:scaling>
        <c:delete val="1"/>
        <c:axPos val="b"/>
        <c:tickLblPos val="none"/>
        <c:crossAx val="214973056"/>
        <c:crosses val="autoZero"/>
        <c:auto val="1"/>
        <c:lblAlgn val="ctr"/>
        <c:lblOffset val="100"/>
      </c:catAx>
      <c:valAx>
        <c:axId val="214973056"/>
        <c:scaling>
          <c:orientation val="minMax"/>
        </c:scaling>
        <c:axPos val="l"/>
        <c:numFmt formatCode="0%" sourceLinked="1"/>
        <c:tickLblPos val="nextTo"/>
        <c:crossAx val="214971520"/>
        <c:crosses val="autoZero"/>
        <c:crossBetween val="between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mwiki!$AA$1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mwiki!$AA$2:$AA$160</c:f>
              <c:numCache>
                <c:formatCode>General</c:formatCode>
                <c:ptCount val="159"/>
                <c:pt idx="0">
                  <c:v>0</c:v>
                </c:pt>
                <c:pt idx="1">
                  <c:v>-1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-2</c:v>
                </c:pt>
                <c:pt idx="62">
                  <c:v>-1</c:v>
                </c:pt>
                <c:pt idx="63">
                  <c:v>0</c:v>
                </c:pt>
                <c:pt idx="64">
                  <c:v>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1</c:v>
                </c:pt>
                <c:pt idx="97">
                  <c:v>-1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</c:numCache>
            </c:numRef>
          </c:val>
        </c:ser>
        <c:marker val="1"/>
        <c:axId val="109750912"/>
        <c:axId val="110399872"/>
      </c:lineChart>
      <c:catAx>
        <c:axId val="109750912"/>
        <c:scaling>
          <c:orientation val="minMax"/>
        </c:scaling>
        <c:delete val="1"/>
        <c:axPos val="b"/>
        <c:majorTickMark val="none"/>
        <c:tickLblPos val="none"/>
        <c:crossAx val="110399872"/>
        <c:crosses val="autoZero"/>
        <c:auto val="1"/>
        <c:lblAlgn val="ctr"/>
        <c:lblOffset val="100"/>
      </c:catAx>
      <c:valAx>
        <c:axId val="110399872"/>
        <c:scaling>
          <c:orientation val="minMax"/>
        </c:scaling>
        <c:axPos val="l"/>
        <c:numFmt formatCode="General" sourceLinked="1"/>
        <c:majorTickMark val="none"/>
        <c:tickLblPos val="nextTo"/>
        <c:crossAx val="109750912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mwiki!$AB$1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mwiki!$AB$2:$AB$160</c:f>
              <c:numCache>
                <c:formatCode>General</c:formatCode>
                <c:ptCount val="159"/>
                <c:pt idx="0">
                  <c:v>0</c:v>
                </c:pt>
                <c:pt idx="1">
                  <c:v>-2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-1</c:v>
                </c:pt>
                <c:pt idx="32">
                  <c:v>1</c:v>
                </c:pt>
                <c:pt idx="33">
                  <c:v>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-6</c:v>
                </c:pt>
                <c:pt idx="41">
                  <c:v>1</c:v>
                </c:pt>
                <c:pt idx="42">
                  <c:v>0</c:v>
                </c:pt>
                <c:pt idx="43">
                  <c:v>-1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8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-1</c:v>
                </c:pt>
                <c:pt idx="54">
                  <c:v>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3</c:v>
                </c:pt>
                <c:pt idx="61">
                  <c:v>-4</c:v>
                </c:pt>
                <c:pt idx="62">
                  <c:v>-2</c:v>
                </c:pt>
                <c:pt idx="63">
                  <c:v>0</c:v>
                </c:pt>
                <c:pt idx="64">
                  <c:v>-6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5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5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20</c:v>
                </c:pt>
                <c:pt idx="97">
                  <c:v>-7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-1</c:v>
                </c:pt>
                <c:pt idx="109">
                  <c:v>1</c:v>
                </c:pt>
                <c:pt idx="110">
                  <c:v>3</c:v>
                </c:pt>
                <c:pt idx="111">
                  <c:v>6</c:v>
                </c:pt>
                <c:pt idx="112">
                  <c:v>1</c:v>
                </c:pt>
                <c:pt idx="113">
                  <c:v>-1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</c:v>
                </c:pt>
                <c:pt idx="127">
                  <c:v>0</c:v>
                </c:pt>
                <c:pt idx="128">
                  <c:v>0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-1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9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-5</c:v>
                </c:pt>
                <c:pt idx="143">
                  <c:v>0</c:v>
                </c:pt>
                <c:pt idx="144">
                  <c:v>5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2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-1</c:v>
                </c:pt>
              </c:numCache>
            </c:numRef>
          </c:val>
        </c:ser>
        <c:marker val="1"/>
        <c:axId val="215007616"/>
        <c:axId val="215009152"/>
      </c:lineChart>
      <c:catAx>
        <c:axId val="215007616"/>
        <c:scaling>
          <c:orientation val="minMax"/>
        </c:scaling>
        <c:delete val="1"/>
        <c:axPos val="b"/>
        <c:majorTickMark val="none"/>
        <c:tickLblPos val="none"/>
        <c:crossAx val="215009152"/>
        <c:crosses val="autoZero"/>
        <c:auto val="1"/>
        <c:lblAlgn val="ctr"/>
        <c:lblOffset val="100"/>
      </c:catAx>
      <c:valAx>
        <c:axId val="215009152"/>
        <c:scaling>
          <c:orientation val="minMax"/>
        </c:scaling>
        <c:axPos val="l"/>
        <c:numFmt formatCode="General" sourceLinked="1"/>
        <c:majorTickMark val="none"/>
        <c:tickLblPos val="nextTo"/>
        <c:crossAx val="215007616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mwiki!$AD$1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mwiki!$AD$2:$AD$160</c:f>
              <c:numCache>
                <c:formatCode>General</c:formatCode>
                <c:ptCount val="159"/>
                <c:pt idx="0">
                  <c:v>0</c:v>
                </c:pt>
                <c:pt idx="1">
                  <c:v>-5.8823529411764705E-2</c:v>
                </c:pt>
                <c:pt idx="2">
                  <c:v>6.25E-2</c:v>
                </c:pt>
                <c:pt idx="3">
                  <c:v>0</c:v>
                </c:pt>
                <c:pt idx="4">
                  <c:v>0</c:v>
                </c:pt>
                <c:pt idx="5">
                  <c:v>5.8823529411764705E-2</c:v>
                </c:pt>
                <c:pt idx="6">
                  <c:v>5.5555555555555552E-2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5.2631578947368418E-2</c:v>
                </c:pt>
                <c:pt idx="15">
                  <c:v>0.05</c:v>
                </c:pt>
                <c:pt idx="16">
                  <c:v>4.7619047619047616E-2</c:v>
                </c:pt>
                <c:pt idx="17">
                  <c:v>0</c:v>
                </c:pt>
                <c:pt idx="18">
                  <c:v>0</c:v>
                </c:pt>
                <c:pt idx="19">
                  <c:v>4.5454545454545456E-2</c:v>
                </c:pt>
                <c:pt idx="20">
                  <c:v>0</c:v>
                </c:pt>
                <c:pt idx="21">
                  <c:v>0</c:v>
                </c:pt>
                <c:pt idx="22">
                  <c:v>4.3478260869565216E-2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4.1666666666666664E-2</c:v>
                </c:pt>
                <c:pt idx="28">
                  <c:v>0.04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7.6923076923076927E-2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-3.5714285714285712E-2</c:v>
                </c:pt>
                <c:pt idx="40">
                  <c:v>3.7037037037037035E-2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-3.5714285714285712E-2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3.7037037037037035E-2</c:v>
                </c:pt>
                <c:pt idx="61">
                  <c:v>-7.1428571428571425E-2</c:v>
                </c:pt>
                <c:pt idx="62">
                  <c:v>-3.8461538461538464E-2</c:v>
                </c:pt>
                <c:pt idx="63">
                  <c:v>0</c:v>
                </c:pt>
                <c:pt idx="64">
                  <c:v>-0.08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4.3478260869565216E-2</c:v>
                </c:pt>
                <c:pt idx="71">
                  <c:v>0</c:v>
                </c:pt>
                <c:pt idx="72">
                  <c:v>0</c:v>
                </c:pt>
                <c:pt idx="73">
                  <c:v>4.1666666666666664E-2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0.04</c:v>
                </c:pt>
                <c:pt idx="86">
                  <c:v>3.8461538461538464E-2</c:v>
                </c:pt>
                <c:pt idx="87">
                  <c:v>3.7037037037037035E-2</c:v>
                </c:pt>
                <c:pt idx="88">
                  <c:v>0</c:v>
                </c:pt>
                <c:pt idx="89">
                  <c:v>3.5714285714285712E-2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3.4482758620689655E-2</c:v>
                </c:pt>
                <c:pt idx="94">
                  <c:v>3.3333333333333333E-2</c:v>
                </c:pt>
                <c:pt idx="95">
                  <c:v>0</c:v>
                </c:pt>
                <c:pt idx="96">
                  <c:v>3.2258064516129031E-2</c:v>
                </c:pt>
                <c:pt idx="97">
                  <c:v>-3.125E-2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3.2258064516129031E-2</c:v>
                </c:pt>
                <c:pt idx="111">
                  <c:v>3.125E-2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3.0303030303030304E-2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</c:numCache>
            </c:numRef>
          </c:val>
        </c:ser>
        <c:marker val="1"/>
        <c:axId val="188417152"/>
        <c:axId val="188418688"/>
      </c:lineChart>
      <c:catAx>
        <c:axId val="188417152"/>
        <c:scaling>
          <c:orientation val="minMax"/>
        </c:scaling>
        <c:delete val="1"/>
        <c:axPos val="b"/>
        <c:majorTickMark val="none"/>
        <c:tickLblPos val="none"/>
        <c:crossAx val="188418688"/>
        <c:crosses val="autoZero"/>
        <c:auto val="1"/>
        <c:lblAlgn val="ctr"/>
        <c:lblOffset val="100"/>
      </c:catAx>
      <c:valAx>
        <c:axId val="188418688"/>
        <c:scaling>
          <c:orientation val="minMax"/>
        </c:scaling>
        <c:axPos val="l"/>
        <c:numFmt formatCode="General" sourceLinked="1"/>
        <c:majorTickMark val="none"/>
        <c:tickLblPos val="nextTo"/>
        <c:crossAx val="188417152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atlas!$AE$1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atlas!$AE$2:$AE$85</c:f>
              <c:numCache>
                <c:formatCode>General</c:formatCode>
                <c:ptCount val="84"/>
                <c:pt idx="0">
                  <c:v>0</c:v>
                </c:pt>
                <c:pt idx="1">
                  <c:v>-1.7857142857142856E-2</c:v>
                </c:pt>
                <c:pt idx="2">
                  <c:v>3.6363636363636362E-2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1.7543859649122806E-2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1.7241379310344827E-2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-0.13559322033898305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1.9607843137254902E-2</c:v>
                </c:pt>
                <c:pt idx="28">
                  <c:v>0</c:v>
                </c:pt>
                <c:pt idx="29">
                  <c:v>1.9230769230769232E-2</c:v>
                </c:pt>
                <c:pt idx="30">
                  <c:v>0</c:v>
                </c:pt>
                <c:pt idx="31">
                  <c:v>0</c:v>
                </c:pt>
                <c:pt idx="32">
                  <c:v>3.7735849056603772E-2</c:v>
                </c:pt>
                <c:pt idx="33">
                  <c:v>0</c:v>
                </c:pt>
                <c:pt idx="34">
                  <c:v>1.8181818181818181E-2</c:v>
                </c:pt>
                <c:pt idx="35">
                  <c:v>0</c:v>
                </c:pt>
                <c:pt idx="36">
                  <c:v>0</c:v>
                </c:pt>
                <c:pt idx="37">
                  <c:v>-1.7857142857142856E-2</c:v>
                </c:pt>
                <c:pt idx="38">
                  <c:v>0</c:v>
                </c:pt>
                <c:pt idx="39">
                  <c:v>3.6363636363636362E-2</c:v>
                </c:pt>
                <c:pt idx="40">
                  <c:v>0</c:v>
                </c:pt>
                <c:pt idx="41">
                  <c:v>1.7543859649122806E-2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1.7241379310344827E-2</c:v>
                </c:pt>
                <c:pt idx="51">
                  <c:v>0</c:v>
                </c:pt>
                <c:pt idx="52">
                  <c:v>3.3898305084745763E-2</c:v>
                </c:pt>
                <c:pt idx="53">
                  <c:v>-3.2786885245901641E-2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1.6949152542372881E-2</c:v>
                </c:pt>
                <c:pt idx="66">
                  <c:v>3.3333333333333333E-2</c:v>
                </c:pt>
                <c:pt idx="67">
                  <c:v>0</c:v>
                </c:pt>
                <c:pt idx="68">
                  <c:v>0</c:v>
                </c:pt>
                <c:pt idx="69">
                  <c:v>0.11290322580645161</c:v>
                </c:pt>
                <c:pt idx="70">
                  <c:v>0</c:v>
                </c:pt>
                <c:pt idx="71">
                  <c:v>0</c:v>
                </c:pt>
                <c:pt idx="72">
                  <c:v>1.4492753623188406E-2</c:v>
                </c:pt>
                <c:pt idx="73">
                  <c:v>-1.4285714285714285E-2</c:v>
                </c:pt>
                <c:pt idx="74">
                  <c:v>1.4492753623188406E-2</c:v>
                </c:pt>
                <c:pt idx="75">
                  <c:v>0</c:v>
                </c:pt>
                <c:pt idx="76">
                  <c:v>1.4285714285714285E-2</c:v>
                </c:pt>
                <c:pt idx="77">
                  <c:v>0</c:v>
                </c:pt>
                <c:pt idx="78">
                  <c:v>0</c:v>
                </c:pt>
                <c:pt idx="79">
                  <c:v>1.4084507042253521E-2</c:v>
                </c:pt>
                <c:pt idx="80">
                  <c:v>0</c:v>
                </c:pt>
                <c:pt idx="81">
                  <c:v>0</c:v>
                </c:pt>
                <c:pt idx="82">
                  <c:v>1.3888888888888888E-2</c:v>
                </c:pt>
                <c:pt idx="83">
                  <c:v>0</c:v>
                </c:pt>
              </c:numCache>
            </c:numRef>
          </c:val>
        </c:ser>
        <c:marker val="1"/>
        <c:axId val="74035968"/>
        <c:axId val="74037504"/>
      </c:lineChart>
      <c:catAx>
        <c:axId val="74035968"/>
        <c:scaling>
          <c:orientation val="minMax"/>
        </c:scaling>
        <c:delete val="1"/>
        <c:axPos val="b"/>
        <c:majorTickMark val="none"/>
        <c:tickLblPos val="none"/>
        <c:crossAx val="74037504"/>
        <c:crosses val="autoZero"/>
        <c:auto val="1"/>
        <c:lblAlgn val="ctr"/>
        <c:lblOffset val="100"/>
      </c:catAx>
      <c:valAx>
        <c:axId val="74037504"/>
        <c:scaling>
          <c:orientation val="minMax"/>
        </c:scaling>
        <c:axPos val="l"/>
        <c:numFmt formatCode="General" sourceLinked="1"/>
        <c:majorTickMark val="none"/>
        <c:tickLblPos val="nextTo"/>
        <c:crossAx val="74035968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mwiki!$AA$1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mwiki!$AA$161:$AA$323</c:f>
              <c:numCache>
                <c:formatCode>General</c:formatCode>
                <c:ptCount val="1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-1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-1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-1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-1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-1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3</c:v>
                </c:pt>
                <c:pt idx="135">
                  <c:v>-3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3</c:v>
                </c:pt>
                <c:pt idx="140">
                  <c:v>0</c:v>
                </c:pt>
                <c:pt idx="141">
                  <c:v>-3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-1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</c:numCache>
            </c:numRef>
          </c:val>
        </c:ser>
        <c:marker val="1"/>
        <c:axId val="188443264"/>
        <c:axId val="188445056"/>
      </c:lineChart>
      <c:catAx>
        <c:axId val="188443264"/>
        <c:scaling>
          <c:orientation val="minMax"/>
        </c:scaling>
        <c:delete val="1"/>
        <c:axPos val="b"/>
        <c:majorTickMark val="none"/>
        <c:tickLblPos val="none"/>
        <c:crossAx val="188445056"/>
        <c:crosses val="autoZero"/>
        <c:auto val="1"/>
        <c:lblAlgn val="ctr"/>
        <c:lblOffset val="100"/>
      </c:catAx>
      <c:valAx>
        <c:axId val="188445056"/>
        <c:scaling>
          <c:orientation val="minMax"/>
        </c:scaling>
        <c:axPos val="l"/>
        <c:numFmt formatCode="General" sourceLinked="1"/>
        <c:majorTickMark val="none"/>
        <c:tickLblPos val="nextTo"/>
        <c:crossAx val="188443264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mwiki!$AB$1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mwiki!$AB$161:$AB$323</c:f>
              <c:numCache>
                <c:formatCode>General</c:formatCode>
                <c:ptCount val="1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-1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-2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-1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8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-8</c:v>
                </c:pt>
                <c:pt idx="42">
                  <c:v>2</c:v>
                </c:pt>
                <c:pt idx="43">
                  <c:v>-2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-1</c:v>
                </c:pt>
                <c:pt idx="48">
                  <c:v>1</c:v>
                </c:pt>
                <c:pt idx="49">
                  <c:v>0</c:v>
                </c:pt>
                <c:pt idx="50">
                  <c:v>12</c:v>
                </c:pt>
                <c:pt idx="51">
                  <c:v>-12</c:v>
                </c:pt>
                <c:pt idx="52">
                  <c:v>0</c:v>
                </c:pt>
                <c:pt idx="53">
                  <c:v>12</c:v>
                </c:pt>
                <c:pt idx="54">
                  <c:v>0</c:v>
                </c:pt>
                <c:pt idx="55">
                  <c:v>-12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5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-1</c:v>
                </c:pt>
                <c:pt idx="73">
                  <c:v>0</c:v>
                </c:pt>
                <c:pt idx="74">
                  <c:v>3</c:v>
                </c:pt>
                <c:pt idx="75">
                  <c:v>0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3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0</c:v>
                </c:pt>
                <c:pt idx="102">
                  <c:v>3</c:v>
                </c:pt>
                <c:pt idx="103">
                  <c:v>0</c:v>
                </c:pt>
                <c:pt idx="104">
                  <c:v>9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-5</c:v>
                </c:pt>
                <c:pt idx="123">
                  <c:v>0</c:v>
                </c:pt>
                <c:pt idx="124">
                  <c:v>2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14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13</c:v>
                </c:pt>
                <c:pt idx="135">
                  <c:v>-13</c:v>
                </c:pt>
                <c:pt idx="136">
                  <c:v>0</c:v>
                </c:pt>
                <c:pt idx="137">
                  <c:v>2</c:v>
                </c:pt>
                <c:pt idx="138">
                  <c:v>-2</c:v>
                </c:pt>
                <c:pt idx="139">
                  <c:v>13</c:v>
                </c:pt>
                <c:pt idx="140">
                  <c:v>-1</c:v>
                </c:pt>
                <c:pt idx="141">
                  <c:v>-13</c:v>
                </c:pt>
                <c:pt idx="142">
                  <c:v>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-6</c:v>
                </c:pt>
                <c:pt idx="150">
                  <c:v>1</c:v>
                </c:pt>
                <c:pt idx="151">
                  <c:v>-1</c:v>
                </c:pt>
                <c:pt idx="152">
                  <c:v>1</c:v>
                </c:pt>
                <c:pt idx="153">
                  <c:v>0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4</c:v>
                </c:pt>
                <c:pt idx="158">
                  <c:v>-4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</c:numCache>
            </c:numRef>
          </c:val>
        </c:ser>
        <c:marker val="1"/>
        <c:axId val="188473344"/>
        <c:axId val="188474880"/>
      </c:lineChart>
      <c:catAx>
        <c:axId val="188473344"/>
        <c:scaling>
          <c:orientation val="minMax"/>
        </c:scaling>
        <c:delete val="1"/>
        <c:axPos val="b"/>
        <c:majorTickMark val="none"/>
        <c:tickLblPos val="none"/>
        <c:crossAx val="188474880"/>
        <c:crosses val="autoZero"/>
        <c:auto val="1"/>
        <c:lblAlgn val="ctr"/>
        <c:lblOffset val="100"/>
      </c:catAx>
      <c:valAx>
        <c:axId val="188474880"/>
        <c:scaling>
          <c:orientation val="minMax"/>
        </c:scaling>
        <c:axPos val="l"/>
        <c:numFmt formatCode="General" sourceLinked="1"/>
        <c:majorTickMark val="none"/>
        <c:tickLblPos val="nextTo"/>
        <c:crossAx val="188473344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mwiki!$AD$1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mwiki!$AD$161:$AD$323</c:f>
              <c:numCache>
                <c:formatCode>General</c:formatCode>
                <c:ptCount val="1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2.9411764705882353E-2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2.8571428571428571E-2</c:v>
                </c:pt>
                <c:pt idx="16">
                  <c:v>-2.7777777777777776E-2</c:v>
                </c:pt>
                <c:pt idx="17">
                  <c:v>0</c:v>
                </c:pt>
                <c:pt idx="18">
                  <c:v>2.8571428571428571E-2</c:v>
                </c:pt>
                <c:pt idx="19">
                  <c:v>0</c:v>
                </c:pt>
                <c:pt idx="20">
                  <c:v>0</c:v>
                </c:pt>
                <c:pt idx="21">
                  <c:v>2.7777777777777776E-2</c:v>
                </c:pt>
                <c:pt idx="22">
                  <c:v>2.7027027027027029E-2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2.6315789473684209E-2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-2.564102564102564E-2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2.6315789473684209E-2</c:v>
                </c:pt>
                <c:pt idx="51">
                  <c:v>-2.564102564102564E-2</c:v>
                </c:pt>
                <c:pt idx="52">
                  <c:v>0</c:v>
                </c:pt>
                <c:pt idx="53">
                  <c:v>2.6315789473684209E-2</c:v>
                </c:pt>
                <c:pt idx="54">
                  <c:v>0</c:v>
                </c:pt>
                <c:pt idx="55">
                  <c:v>-2.564102564102564E-2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5.2631578947368418E-2</c:v>
                </c:pt>
                <c:pt idx="64">
                  <c:v>2.5000000000000001E-2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2.4390243902439025E-2</c:v>
                </c:pt>
                <c:pt idx="75">
                  <c:v>0</c:v>
                </c:pt>
                <c:pt idx="76">
                  <c:v>0</c:v>
                </c:pt>
                <c:pt idx="77">
                  <c:v>2.3809523809523808E-2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2.3255813953488372E-2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2.2727272727272728E-2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2.2222222222222223E-2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6.5217391304347824E-2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-2.0408163265306121E-2</c:v>
                </c:pt>
                <c:pt idx="123">
                  <c:v>0</c:v>
                </c:pt>
                <c:pt idx="124">
                  <c:v>2.0833333333333332E-2</c:v>
                </c:pt>
                <c:pt idx="125">
                  <c:v>0</c:v>
                </c:pt>
                <c:pt idx="126">
                  <c:v>2.0408163265306121E-2</c:v>
                </c:pt>
                <c:pt idx="127">
                  <c:v>0</c:v>
                </c:pt>
                <c:pt idx="128">
                  <c:v>0.02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5.8823529411764705E-2</c:v>
                </c:pt>
                <c:pt idx="135">
                  <c:v>-5.5555555555555552E-2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5.8823529411764705E-2</c:v>
                </c:pt>
                <c:pt idx="140">
                  <c:v>0</c:v>
                </c:pt>
                <c:pt idx="141">
                  <c:v>-5.5555555555555552E-2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-1.9607843137254902E-2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0.02</c:v>
                </c:pt>
                <c:pt idx="158">
                  <c:v>-1.9607843137254902E-2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</c:numCache>
            </c:numRef>
          </c:val>
        </c:ser>
        <c:marker val="1"/>
        <c:axId val="188502784"/>
        <c:axId val="188504320"/>
      </c:lineChart>
      <c:catAx>
        <c:axId val="188502784"/>
        <c:scaling>
          <c:orientation val="minMax"/>
        </c:scaling>
        <c:delete val="1"/>
        <c:axPos val="b"/>
        <c:majorTickMark val="none"/>
        <c:tickLblPos val="none"/>
        <c:crossAx val="188504320"/>
        <c:crosses val="autoZero"/>
        <c:auto val="1"/>
        <c:lblAlgn val="ctr"/>
        <c:lblOffset val="100"/>
      </c:catAx>
      <c:valAx>
        <c:axId val="188504320"/>
        <c:scaling>
          <c:orientation val="minMax"/>
        </c:scaling>
        <c:axPos val="l"/>
        <c:numFmt formatCode="General" sourceLinked="1"/>
        <c:majorTickMark val="none"/>
        <c:tickLblPos val="nextTo"/>
        <c:crossAx val="188502784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mwiki!$M$1</c:f>
              <c:strCache>
                <c:ptCount val="1"/>
                <c:pt idx="0">
                  <c:v>A/T</c:v>
                </c:pt>
              </c:strCache>
            </c:strRef>
          </c:tx>
          <c:marker>
            <c:symbol val="none"/>
          </c:marker>
          <c:val>
            <c:numRef>
              <c:f>mwiki!$M$2:$M$324</c:f>
              <c:numCache>
                <c:formatCode>General</c:formatCode>
                <c:ptCount val="323"/>
                <c:pt idx="0">
                  <c:v>5.882352941176471</c:v>
                </c:pt>
                <c:pt idx="1">
                  <c:v>6.125</c:v>
                </c:pt>
                <c:pt idx="2">
                  <c:v>5.9411764705882355</c:v>
                </c:pt>
                <c:pt idx="3">
                  <c:v>6.0588235294117645</c:v>
                </c:pt>
                <c:pt idx="4">
                  <c:v>6.0588235294117645</c:v>
                </c:pt>
                <c:pt idx="5">
                  <c:v>5.8888888888888893</c:v>
                </c:pt>
                <c:pt idx="6">
                  <c:v>5.6315789473684212</c:v>
                </c:pt>
                <c:pt idx="7">
                  <c:v>5.7894736842105265</c:v>
                </c:pt>
                <c:pt idx="8">
                  <c:v>5.8421052631578947</c:v>
                </c:pt>
                <c:pt idx="9">
                  <c:v>5.8421052631578947</c:v>
                </c:pt>
                <c:pt idx="10">
                  <c:v>5.8421052631578947</c:v>
                </c:pt>
                <c:pt idx="11">
                  <c:v>5.7894736842105265</c:v>
                </c:pt>
                <c:pt idx="12">
                  <c:v>5.7894736842105265</c:v>
                </c:pt>
                <c:pt idx="13">
                  <c:v>5.8421052631578947</c:v>
                </c:pt>
                <c:pt idx="14">
                  <c:v>5.75</c:v>
                </c:pt>
                <c:pt idx="15">
                  <c:v>5.6190476190476186</c:v>
                </c:pt>
                <c:pt idx="16">
                  <c:v>5.5454545454545459</c:v>
                </c:pt>
                <c:pt idx="17">
                  <c:v>5.5454545454545459</c:v>
                </c:pt>
                <c:pt idx="18">
                  <c:v>5.5909090909090908</c:v>
                </c:pt>
                <c:pt idx="19">
                  <c:v>5.4347826086956523</c:v>
                </c:pt>
                <c:pt idx="20">
                  <c:v>5.4347826086956523</c:v>
                </c:pt>
                <c:pt idx="21">
                  <c:v>5.4347826086956523</c:v>
                </c:pt>
                <c:pt idx="22">
                  <c:v>5.416666666666667</c:v>
                </c:pt>
                <c:pt idx="23">
                  <c:v>5.458333333333333</c:v>
                </c:pt>
                <c:pt idx="24">
                  <c:v>5.5</c:v>
                </c:pt>
                <c:pt idx="25">
                  <c:v>5.5</c:v>
                </c:pt>
                <c:pt idx="26">
                  <c:v>5.541666666666667</c:v>
                </c:pt>
                <c:pt idx="27">
                  <c:v>5.6</c:v>
                </c:pt>
                <c:pt idx="28">
                  <c:v>5.4230769230769234</c:v>
                </c:pt>
                <c:pt idx="29">
                  <c:v>5.4230769230769234</c:v>
                </c:pt>
                <c:pt idx="30">
                  <c:v>5.4615384615384617</c:v>
                </c:pt>
                <c:pt idx="31">
                  <c:v>5.4230769230769234</c:v>
                </c:pt>
                <c:pt idx="32">
                  <c:v>5.4615384615384617</c:v>
                </c:pt>
                <c:pt idx="33">
                  <c:v>5.25</c:v>
                </c:pt>
                <c:pt idx="34">
                  <c:v>5.25</c:v>
                </c:pt>
                <c:pt idx="35">
                  <c:v>5.25</c:v>
                </c:pt>
                <c:pt idx="36">
                  <c:v>5.25</c:v>
                </c:pt>
                <c:pt idx="37">
                  <c:v>5.2857142857142856</c:v>
                </c:pt>
                <c:pt idx="38">
                  <c:v>5.2857142857142856</c:v>
                </c:pt>
                <c:pt idx="39">
                  <c:v>5.4814814814814818</c:v>
                </c:pt>
                <c:pt idx="40">
                  <c:v>5.0714285714285712</c:v>
                </c:pt>
                <c:pt idx="41">
                  <c:v>5.1071428571428568</c:v>
                </c:pt>
                <c:pt idx="42">
                  <c:v>5.1071428571428568</c:v>
                </c:pt>
                <c:pt idx="43">
                  <c:v>5.0714285714285712</c:v>
                </c:pt>
                <c:pt idx="44">
                  <c:v>5.1071428571428568</c:v>
                </c:pt>
                <c:pt idx="45">
                  <c:v>5.1428571428571432</c:v>
                </c:pt>
                <c:pt idx="46">
                  <c:v>5.1428571428571432</c:v>
                </c:pt>
                <c:pt idx="47">
                  <c:v>5.1785714285714288</c:v>
                </c:pt>
                <c:pt idx="48">
                  <c:v>5.2142857142857144</c:v>
                </c:pt>
                <c:pt idx="49">
                  <c:v>5.5</c:v>
                </c:pt>
                <c:pt idx="50">
                  <c:v>5.5357142857142856</c:v>
                </c:pt>
                <c:pt idx="51">
                  <c:v>5.6428571428571432</c:v>
                </c:pt>
                <c:pt idx="52">
                  <c:v>5.6785714285714288</c:v>
                </c:pt>
                <c:pt idx="53">
                  <c:v>5.6428571428571432</c:v>
                </c:pt>
                <c:pt idx="54">
                  <c:v>5.7777777777777777</c:v>
                </c:pt>
                <c:pt idx="55">
                  <c:v>5.7777777777777777</c:v>
                </c:pt>
                <c:pt idx="56">
                  <c:v>5.7777777777777777</c:v>
                </c:pt>
                <c:pt idx="57">
                  <c:v>5.7777777777777777</c:v>
                </c:pt>
                <c:pt idx="58">
                  <c:v>5.7777777777777777</c:v>
                </c:pt>
                <c:pt idx="59">
                  <c:v>5.8148148148148149</c:v>
                </c:pt>
                <c:pt idx="60">
                  <c:v>5.7142857142857144</c:v>
                </c:pt>
                <c:pt idx="61">
                  <c:v>6</c:v>
                </c:pt>
                <c:pt idx="62">
                  <c:v>6.16</c:v>
                </c:pt>
                <c:pt idx="63">
                  <c:v>6.16</c:v>
                </c:pt>
                <c:pt idx="64">
                  <c:v>6.4347826086956523</c:v>
                </c:pt>
                <c:pt idx="65">
                  <c:v>6.4347826086956523</c:v>
                </c:pt>
                <c:pt idx="66">
                  <c:v>6.5652173913043477</c:v>
                </c:pt>
                <c:pt idx="67">
                  <c:v>6.5652173913043477</c:v>
                </c:pt>
                <c:pt idx="68">
                  <c:v>6.6086956521739131</c:v>
                </c:pt>
                <c:pt idx="69">
                  <c:v>6.6086956521739131</c:v>
                </c:pt>
                <c:pt idx="70">
                  <c:v>6.416666666666667</c:v>
                </c:pt>
                <c:pt idx="71">
                  <c:v>6.458333333333333</c:v>
                </c:pt>
                <c:pt idx="72">
                  <c:v>6.458333333333333</c:v>
                </c:pt>
                <c:pt idx="73">
                  <c:v>6.4</c:v>
                </c:pt>
                <c:pt idx="74">
                  <c:v>6.44</c:v>
                </c:pt>
                <c:pt idx="75">
                  <c:v>6.44</c:v>
                </c:pt>
                <c:pt idx="76">
                  <c:v>6.44</c:v>
                </c:pt>
                <c:pt idx="77">
                  <c:v>6.44</c:v>
                </c:pt>
                <c:pt idx="78">
                  <c:v>6.44</c:v>
                </c:pt>
                <c:pt idx="79">
                  <c:v>6.44</c:v>
                </c:pt>
                <c:pt idx="80">
                  <c:v>6.44</c:v>
                </c:pt>
                <c:pt idx="81">
                  <c:v>6.52</c:v>
                </c:pt>
                <c:pt idx="82">
                  <c:v>6.52</c:v>
                </c:pt>
                <c:pt idx="83">
                  <c:v>6.56</c:v>
                </c:pt>
                <c:pt idx="84">
                  <c:v>6.56</c:v>
                </c:pt>
                <c:pt idx="85">
                  <c:v>6.4230769230769234</c:v>
                </c:pt>
                <c:pt idx="86">
                  <c:v>6.2962962962962967</c:v>
                </c:pt>
                <c:pt idx="87">
                  <c:v>6.1785714285714288</c:v>
                </c:pt>
                <c:pt idx="88">
                  <c:v>6.1785714285714288</c:v>
                </c:pt>
                <c:pt idx="89">
                  <c:v>6.1379310344827589</c:v>
                </c:pt>
                <c:pt idx="90">
                  <c:v>6.1379310344827589</c:v>
                </c:pt>
                <c:pt idx="91">
                  <c:v>6.1724137931034484</c:v>
                </c:pt>
                <c:pt idx="92">
                  <c:v>6.1724137931034484</c:v>
                </c:pt>
                <c:pt idx="93">
                  <c:v>6.0666666666666664</c:v>
                </c:pt>
                <c:pt idx="94">
                  <c:v>5.935483870967742</c:v>
                </c:pt>
                <c:pt idx="95">
                  <c:v>5.935483870967742</c:v>
                </c:pt>
                <c:pt idx="96">
                  <c:v>6.375</c:v>
                </c:pt>
                <c:pt idx="97">
                  <c:v>6.354838709677419</c:v>
                </c:pt>
                <c:pt idx="98">
                  <c:v>6.354838709677419</c:v>
                </c:pt>
                <c:pt idx="99">
                  <c:v>6.354838709677419</c:v>
                </c:pt>
                <c:pt idx="100">
                  <c:v>6.354838709677419</c:v>
                </c:pt>
                <c:pt idx="101">
                  <c:v>6.354838709677419</c:v>
                </c:pt>
                <c:pt idx="102">
                  <c:v>6.419354838709677</c:v>
                </c:pt>
                <c:pt idx="103">
                  <c:v>6.419354838709677</c:v>
                </c:pt>
                <c:pt idx="104">
                  <c:v>6.419354838709677</c:v>
                </c:pt>
                <c:pt idx="105">
                  <c:v>6.419354838709677</c:v>
                </c:pt>
                <c:pt idx="106">
                  <c:v>6.419354838709677</c:v>
                </c:pt>
                <c:pt idx="107">
                  <c:v>6.4516129032258061</c:v>
                </c:pt>
                <c:pt idx="108">
                  <c:v>6.419354838709677</c:v>
                </c:pt>
                <c:pt idx="109">
                  <c:v>6.4516129032258061</c:v>
                </c:pt>
                <c:pt idx="110">
                  <c:v>6.34375</c:v>
                </c:pt>
                <c:pt idx="111">
                  <c:v>6.333333333333333</c:v>
                </c:pt>
                <c:pt idx="112">
                  <c:v>6.3636363636363633</c:v>
                </c:pt>
                <c:pt idx="113">
                  <c:v>6.333333333333333</c:v>
                </c:pt>
                <c:pt idx="114">
                  <c:v>6.3636363636363633</c:v>
                </c:pt>
                <c:pt idx="115">
                  <c:v>6.3636363636363633</c:v>
                </c:pt>
                <c:pt idx="116">
                  <c:v>6.3636363636363633</c:v>
                </c:pt>
                <c:pt idx="117">
                  <c:v>6.3636363636363633</c:v>
                </c:pt>
                <c:pt idx="118">
                  <c:v>6.3636363636363633</c:v>
                </c:pt>
                <c:pt idx="119">
                  <c:v>6.3636363636363633</c:v>
                </c:pt>
                <c:pt idx="120">
                  <c:v>6.3636363636363633</c:v>
                </c:pt>
                <c:pt idx="121">
                  <c:v>6.4242424242424239</c:v>
                </c:pt>
                <c:pt idx="122">
                  <c:v>6.4545454545454541</c:v>
                </c:pt>
                <c:pt idx="123">
                  <c:v>6.4545454545454541</c:v>
                </c:pt>
                <c:pt idx="124">
                  <c:v>6.4545454545454541</c:v>
                </c:pt>
                <c:pt idx="125">
                  <c:v>6.4545454545454541</c:v>
                </c:pt>
                <c:pt idx="126">
                  <c:v>6.4411764705882355</c:v>
                </c:pt>
                <c:pt idx="127">
                  <c:v>6.4411764705882355</c:v>
                </c:pt>
                <c:pt idx="128">
                  <c:v>6.4411764705882355</c:v>
                </c:pt>
                <c:pt idx="129">
                  <c:v>6.5</c:v>
                </c:pt>
                <c:pt idx="130">
                  <c:v>6.5</c:v>
                </c:pt>
                <c:pt idx="131">
                  <c:v>6.5294117647058822</c:v>
                </c:pt>
                <c:pt idx="132">
                  <c:v>6.5</c:v>
                </c:pt>
                <c:pt idx="133">
                  <c:v>6.5</c:v>
                </c:pt>
                <c:pt idx="134">
                  <c:v>6.5294117647058822</c:v>
                </c:pt>
                <c:pt idx="135">
                  <c:v>6.5588235294117645</c:v>
                </c:pt>
                <c:pt idx="136">
                  <c:v>6.5588235294117645</c:v>
                </c:pt>
                <c:pt idx="137">
                  <c:v>6.8235294117647056</c:v>
                </c:pt>
                <c:pt idx="138">
                  <c:v>6.8529411764705879</c:v>
                </c:pt>
                <c:pt idx="139">
                  <c:v>6.8529411764705879</c:v>
                </c:pt>
                <c:pt idx="140">
                  <c:v>6.8529411764705879</c:v>
                </c:pt>
                <c:pt idx="141">
                  <c:v>7</c:v>
                </c:pt>
                <c:pt idx="142">
                  <c:v>6.8529411764705879</c:v>
                </c:pt>
                <c:pt idx="143">
                  <c:v>6.8529411764705879</c:v>
                </c:pt>
                <c:pt idx="144">
                  <c:v>7</c:v>
                </c:pt>
                <c:pt idx="145">
                  <c:v>7.0294117647058822</c:v>
                </c:pt>
                <c:pt idx="146">
                  <c:v>7.0294117647058822</c:v>
                </c:pt>
                <c:pt idx="147">
                  <c:v>7.0294117647058822</c:v>
                </c:pt>
                <c:pt idx="148">
                  <c:v>7.0294117647058822</c:v>
                </c:pt>
                <c:pt idx="149">
                  <c:v>7.0294117647058822</c:v>
                </c:pt>
                <c:pt idx="150">
                  <c:v>7.0294117647058822</c:v>
                </c:pt>
                <c:pt idx="151">
                  <c:v>7.0294117647058822</c:v>
                </c:pt>
                <c:pt idx="152">
                  <c:v>7.0294117647058822</c:v>
                </c:pt>
                <c:pt idx="153">
                  <c:v>7.0882352941176467</c:v>
                </c:pt>
                <c:pt idx="154">
                  <c:v>7.0882352941176467</c:v>
                </c:pt>
                <c:pt idx="155">
                  <c:v>7.117647058823529</c:v>
                </c:pt>
                <c:pt idx="156">
                  <c:v>7.1470588235294121</c:v>
                </c:pt>
                <c:pt idx="157">
                  <c:v>7.1470588235294121</c:v>
                </c:pt>
                <c:pt idx="158">
                  <c:v>7.117647058823529</c:v>
                </c:pt>
                <c:pt idx="159">
                  <c:v>7.117647058823529</c:v>
                </c:pt>
                <c:pt idx="160">
                  <c:v>7.117647058823529</c:v>
                </c:pt>
                <c:pt idx="161">
                  <c:v>7.117647058823529</c:v>
                </c:pt>
                <c:pt idx="162">
                  <c:v>7.117647058823529</c:v>
                </c:pt>
                <c:pt idx="163">
                  <c:v>7.117647058823529</c:v>
                </c:pt>
                <c:pt idx="164">
                  <c:v>7.117647058823529</c:v>
                </c:pt>
                <c:pt idx="165">
                  <c:v>7.117647058823529</c:v>
                </c:pt>
                <c:pt idx="166">
                  <c:v>7.117647058823529</c:v>
                </c:pt>
                <c:pt idx="167">
                  <c:v>7.117647058823529</c:v>
                </c:pt>
                <c:pt idx="168">
                  <c:v>7.1470588235294121</c:v>
                </c:pt>
                <c:pt idx="169">
                  <c:v>7.117647058823529</c:v>
                </c:pt>
                <c:pt idx="170">
                  <c:v>7.1142857142857139</c:v>
                </c:pt>
                <c:pt idx="171">
                  <c:v>7.1142857142857139</c:v>
                </c:pt>
                <c:pt idx="172">
                  <c:v>7.1142857142857139</c:v>
                </c:pt>
                <c:pt idx="173">
                  <c:v>7.1142857142857139</c:v>
                </c:pt>
                <c:pt idx="174">
                  <c:v>6.9722222222222223</c:v>
                </c:pt>
                <c:pt idx="175">
                  <c:v>7.1142857142857139</c:v>
                </c:pt>
                <c:pt idx="176">
                  <c:v>7.1428571428571432</c:v>
                </c:pt>
                <c:pt idx="177">
                  <c:v>7.0277777777777777</c:v>
                </c:pt>
                <c:pt idx="178">
                  <c:v>7.0277777777777777</c:v>
                </c:pt>
                <c:pt idx="179">
                  <c:v>7.0277777777777777</c:v>
                </c:pt>
                <c:pt idx="180">
                  <c:v>6.8648648648648649</c:v>
                </c:pt>
                <c:pt idx="181">
                  <c:v>6.8421052631578947</c:v>
                </c:pt>
                <c:pt idx="182">
                  <c:v>6.8421052631578947</c:v>
                </c:pt>
                <c:pt idx="183">
                  <c:v>6.8421052631578947</c:v>
                </c:pt>
                <c:pt idx="184">
                  <c:v>6.8421052631578947</c:v>
                </c:pt>
                <c:pt idx="185">
                  <c:v>6.8684210526315788</c:v>
                </c:pt>
                <c:pt idx="186">
                  <c:v>6.8947368421052628</c:v>
                </c:pt>
                <c:pt idx="187">
                  <c:v>6.8947368421052628</c:v>
                </c:pt>
                <c:pt idx="188">
                  <c:v>6.8684210526315788</c:v>
                </c:pt>
                <c:pt idx="189">
                  <c:v>6.8684210526315788</c:v>
                </c:pt>
                <c:pt idx="190">
                  <c:v>6.8947368421052628</c:v>
                </c:pt>
                <c:pt idx="191">
                  <c:v>6.8947368421052628</c:v>
                </c:pt>
                <c:pt idx="192">
                  <c:v>6.8947368421052628</c:v>
                </c:pt>
                <c:pt idx="193">
                  <c:v>6.8947368421052628</c:v>
                </c:pt>
                <c:pt idx="194">
                  <c:v>6.8947368421052628</c:v>
                </c:pt>
                <c:pt idx="195">
                  <c:v>6.8947368421052628</c:v>
                </c:pt>
                <c:pt idx="196">
                  <c:v>6.9230769230769234</c:v>
                </c:pt>
                <c:pt idx="197">
                  <c:v>6.9230769230769234</c:v>
                </c:pt>
                <c:pt idx="198">
                  <c:v>6.9230769230769234</c:v>
                </c:pt>
                <c:pt idx="199">
                  <c:v>6.9230769230769234</c:v>
                </c:pt>
                <c:pt idx="200">
                  <c:v>6.8947368421052628</c:v>
                </c:pt>
                <c:pt idx="201">
                  <c:v>6.9473684210526319</c:v>
                </c:pt>
                <c:pt idx="202">
                  <c:v>6.8947368421052628</c:v>
                </c:pt>
                <c:pt idx="203">
                  <c:v>6.8947368421052628</c:v>
                </c:pt>
                <c:pt idx="204">
                  <c:v>6.9210526315789478</c:v>
                </c:pt>
                <c:pt idx="205">
                  <c:v>6.9473684210526319</c:v>
                </c:pt>
                <c:pt idx="206">
                  <c:v>6.9210526315789478</c:v>
                </c:pt>
                <c:pt idx="207">
                  <c:v>6.9473684210526319</c:v>
                </c:pt>
                <c:pt idx="208">
                  <c:v>6.9473684210526319</c:v>
                </c:pt>
                <c:pt idx="209">
                  <c:v>7.0769230769230766</c:v>
                </c:pt>
                <c:pt idx="210">
                  <c:v>6.9473684210526319</c:v>
                </c:pt>
                <c:pt idx="211">
                  <c:v>6.9473684210526319</c:v>
                </c:pt>
                <c:pt idx="212">
                  <c:v>7.0769230769230766</c:v>
                </c:pt>
                <c:pt idx="213">
                  <c:v>7.0769230769230766</c:v>
                </c:pt>
                <c:pt idx="214">
                  <c:v>6.9473684210526319</c:v>
                </c:pt>
                <c:pt idx="215">
                  <c:v>6.9473684210526319</c:v>
                </c:pt>
                <c:pt idx="216">
                  <c:v>6.9473684210526319</c:v>
                </c:pt>
                <c:pt idx="217">
                  <c:v>6.9473684210526319</c:v>
                </c:pt>
                <c:pt idx="218">
                  <c:v>6.9473684210526319</c:v>
                </c:pt>
                <c:pt idx="219">
                  <c:v>6.9473684210526319</c:v>
                </c:pt>
                <c:pt idx="220">
                  <c:v>6.9473684210526319</c:v>
                </c:pt>
                <c:pt idx="221">
                  <c:v>6.9473684210526319</c:v>
                </c:pt>
                <c:pt idx="222">
                  <c:v>6.7249999999999996</c:v>
                </c:pt>
                <c:pt idx="223">
                  <c:v>6.6829268292682924</c:v>
                </c:pt>
                <c:pt idx="224">
                  <c:v>6.6829268292682924</c:v>
                </c:pt>
                <c:pt idx="225">
                  <c:v>6.6829268292682924</c:v>
                </c:pt>
                <c:pt idx="226">
                  <c:v>6.6829268292682924</c:v>
                </c:pt>
                <c:pt idx="227">
                  <c:v>6.6829268292682924</c:v>
                </c:pt>
                <c:pt idx="228">
                  <c:v>6.6829268292682924</c:v>
                </c:pt>
                <c:pt idx="229">
                  <c:v>6.7073170731707314</c:v>
                </c:pt>
                <c:pt idx="230">
                  <c:v>6.7073170731707314</c:v>
                </c:pt>
                <c:pt idx="231">
                  <c:v>6.6829268292682924</c:v>
                </c:pt>
                <c:pt idx="232">
                  <c:v>6.6829268292682924</c:v>
                </c:pt>
                <c:pt idx="233">
                  <c:v>6.5952380952380949</c:v>
                </c:pt>
                <c:pt idx="234">
                  <c:v>6.5952380952380949</c:v>
                </c:pt>
                <c:pt idx="235">
                  <c:v>6.5952380952380949</c:v>
                </c:pt>
                <c:pt idx="236">
                  <c:v>6.5116279069767442</c:v>
                </c:pt>
                <c:pt idx="237">
                  <c:v>6.5116279069767442</c:v>
                </c:pt>
                <c:pt idx="238">
                  <c:v>6.5116279069767442</c:v>
                </c:pt>
                <c:pt idx="239">
                  <c:v>6.5116279069767442</c:v>
                </c:pt>
                <c:pt idx="240">
                  <c:v>6.558139534883721</c:v>
                </c:pt>
                <c:pt idx="241">
                  <c:v>6.4772727272727275</c:v>
                </c:pt>
                <c:pt idx="242">
                  <c:v>6.4772727272727275</c:v>
                </c:pt>
                <c:pt idx="243">
                  <c:v>6.4772727272727275</c:v>
                </c:pt>
                <c:pt idx="244">
                  <c:v>6.5227272727272725</c:v>
                </c:pt>
                <c:pt idx="245">
                  <c:v>6.5227272727272725</c:v>
                </c:pt>
                <c:pt idx="246">
                  <c:v>6.4222222222222225</c:v>
                </c:pt>
                <c:pt idx="247">
                  <c:v>6.4222222222222225</c:v>
                </c:pt>
                <c:pt idx="248">
                  <c:v>6.4222222222222225</c:v>
                </c:pt>
                <c:pt idx="249">
                  <c:v>6.4222222222222225</c:v>
                </c:pt>
                <c:pt idx="250">
                  <c:v>6.4222222222222225</c:v>
                </c:pt>
                <c:pt idx="251">
                  <c:v>6.4222222222222225</c:v>
                </c:pt>
                <c:pt idx="252">
                  <c:v>6.4222222222222225</c:v>
                </c:pt>
                <c:pt idx="253">
                  <c:v>6.3478260869565215</c:v>
                </c:pt>
                <c:pt idx="254">
                  <c:v>6.3478260869565215</c:v>
                </c:pt>
                <c:pt idx="255">
                  <c:v>6.3478260869565215</c:v>
                </c:pt>
                <c:pt idx="256">
                  <c:v>6.3478260869565215</c:v>
                </c:pt>
                <c:pt idx="257">
                  <c:v>6.3478260869565215</c:v>
                </c:pt>
                <c:pt idx="258">
                  <c:v>6.3695652173913047</c:v>
                </c:pt>
                <c:pt idx="259">
                  <c:v>6.4130434782608692</c:v>
                </c:pt>
                <c:pt idx="260">
                  <c:v>6.4130434782608692</c:v>
                </c:pt>
                <c:pt idx="261">
                  <c:v>6.4782608695652177</c:v>
                </c:pt>
                <c:pt idx="262">
                  <c:v>6.4782608695652177</c:v>
                </c:pt>
                <c:pt idx="263">
                  <c:v>6.2653061224489797</c:v>
                </c:pt>
                <c:pt idx="264">
                  <c:v>6.2653061224489797</c:v>
                </c:pt>
                <c:pt idx="265">
                  <c:v>6.2653061224489797</c:v>
                </c:pt>
                <c:pt idx="266">
                  <c:v>6.2653061224489797</c:v>
                </c:pt>
                <c:pt idx="267">
                  <c:v>6.2653061224489797</c:v>
                </c:pt>
                <c:pt idx="268">
                  <c:v>6.2653061224489797</c:v>
                </c:pt>
                <c:pt idx="269">
                  <c:v>6.2653061224489797</c:v>
                </c:pt>
                <c:pt idx="270">
                  <c:v>6.2653061224489797</c:v>
                </c:pt>
                <c:pt idx="271">
                  <c:v>6.2653061224489797</c:v>
                </c:pt>
                <c:pt idx="272">
                  <c:v>6.2653061224489797</c:v>
                </c:pt>
                <c:pt idx="273">
                  <c:v>6.2653061224489797</c:v>
                </c:pt>
                <c:pt idx="274">
                  <c:v>6.2653061224489797</c:v>
                </c:pt>
                <c:pt idx="275">
                  <c:v>6.2653061224489797</c:v>
                </c:pt>
                <c:pt idx="276">
                  <c:v>6.2653061224489797</c:v>
                </c:pt>
                <c:pt idx="277">
                  <c:v>6.2653061224489797</c:v>
                </c:pt>
                <c:pt idx="278">
                  <c:v>6.2653061224489797</c:v>
                </c:pt>
                <c:pt idx="279">
                  <c:v>6.2653061224489797</c:v>
                </c:pt>
                <c:pt idx="280">
                  <c:v>6.2653061224489797</c:v>
                </c:pt>
                <c:pt idx="281">
                  <c:v>6.291666666666667</c:v>
                </c:pt>
                <c:pt idx="282">
                  <c:v>6.291666666666667</c:v>
                </c:pt>
                <c:pt idx="283">
                  <c:v>6.204081632653061</c:v>
                </c:pt>
                <c:pt idx="284">
                  <c:v>6.204081632653061</c:v>
                </c:pt>
                <c:pt idx="285">
                  <c:v>6.12</c:v>
                </c:pt>
                <c:pt idx="286">
                  <c:v>6.12</c:v>
                </c:pt>
                <c:pt idx="287">
                  <c:v>6.2745098039215685</c:v>
                </c:pt>
                <c:pt idx="288">
                  <c:v>6.2745098039215685</c:v>
                </c:pt>
                <c:pt idx="289">
                  <c:v>6.2745098039215685</c:v>
                </c:pt>
                <c:pt idx="290">
                  <c:v>6.2941176470588234</c:v>
                </c:pt>
                <c:pt idx="291">
                  <c:v>6.2941176470588234</c:v>
                </c:pt>
                <c:pt idx="292">
                  <c:v>6.2941176470588234</c:v>
                </c:pt>
                <c:pt idx="293">
                  <c:v>6.1851851851851851</c:v>
                </c:pt>
                <c:pt idx="294">
                  <c:v>6.2941176470588234</c:v>
                </c:pt>
                <c:pt idx="295">
                  <c:v>6.2941176470588234</c:v>
                </c:pt>
                <c:pt idx="296">
                  <c:v>6.333333333333333</c:v>
                </c:pt>
                <c:pt idx="297">
                  <c:v>6.2941176470588234</c:v>
                </c:pt>
                <c:pt idx="298">
                  <c:v>6.1851851851851851</c:v>
                </c:pt>
                <c:pt idx="299">
                  <c:v>6.166666666666667</c:v>
                </c:pt>
                <c:pt idx="300">
                  <c:v>6.2745098039215685</c:v>
                </c:pt>
                <c:pt idx="301">
                  <c:v>6.3137254901960782</c:v>
                </c:pt>
                <c:pt idx="302">
                  <c:v>6.3137254901960782</c:v>
                </c:pt>
                <c:pt idx="303">
                  <c:v>6.3137254901960782</c:v>
                </c:pt>
                <c:pt idx="304">
                  <c:v>6.3137254901960782</c:v>
                </c:pt>
                <c:pt idx="305">
                  <c:v>6.3137254901960782</c:v>
                </c:pt>
                <c:pt idx="306">
                  <c:v>6.3137254901960782</c:v>
                </c:pt>
                <c:pt idx="307">
                  <c:v>6.3137254901960782</c:v>
                </c:pt>
                <c:pt idx="308">
                  <c:v>6.32</c:v>
                </c:pt>
                <c:pt idx="309">
                  <c:v>6.34</c:v>
                </c:pt>
                <c:pt idx="310">
                  <c:v>6.32</c:v>
                </c:pt>
                <c:pt idx="311">
                  <c:v>6.34</c:v>
                </c:pt>
                <c:pt idx="312">
                  <c:v>6.34</c:v>
                </c:pt>
                <c:pt idx="313">
                  <c:v>6.36</c:v>
                </c:pt>
                <c:pt idx="314">
                  <c:v>6.36</c:v>
                </c:pt>
                <c:pt idx="315">
                  <c:v>6.36</c:v>
                </c:pt>
                <c:pt idx="316">
                  <c:v>6.3137254901960782</c:v>
                </c:pt>
                <c:pt idx="317">
                  <c:v>6.36</c:v>
                </c:pt>
                <c:pt idx="318">
                  <c:v>6.36</c:v>
                </c:pt>
                <c:pt idx="319">
                  <c:v>6.36</c:v>
                </c:pt>
                <c:pt idx="320">
                  <c:v>6.36</c:v>
                </c:pt>
                <c:pt idx="321">
                  <c:v>6.36</c:v>
                </c:pt>
              </c:numCache>
            </c:numRef>
          </c:val>
        </c:ser>
        <c:marker val="1"/>
        <c:axId val="188540416"/>
        <c:axId val="188541952"/>
      </c:lineChart>
      <c:catAx>
        <c:axId val="188540416"/>
        <c:scaling>
          <c:orientation val="minMax"/>
        </c:scaling>
        <c:axPos val="b"/>
        <c:majorTickMark val="none"/>
        <c:tickLblPos val="nextTo"/>
        <c:crossAx val="188541952"/>
        <c:crosses val="autoZero"/>
        <c:auto val="1"/>
        <c:lblAlgn val="ctr"/>
        <c:lblOffset val="100"/>
      </c:catAx>
      <c:valAx>
        <c:axId val="188541952"/>
        <c:scaling>
          <c:orientation val="minMax"/>
          <c:min val="4"/>
        </c:scaling>
        <c:axPos val="l"/>
        <c:numFmt formatCode="General" sourceLinked="1"/>
        <c:majorTickMark val="none"/>
        <c:tickLblPos val="nextTo"/>
        <c:crossAx val="188540416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mwiki!$Z$1</c:f>
              <c:strCache>
                <c:ptCount val="1"/>
                <c:pt idx="0">
                  <c:v>complexity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mwiki!$Z$2:$Z$324</c:f>
              <c:numCache>
                <c:formatCode>General</c:formatCode>
                <c:ptCount val="32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</c:v>
                </c:pt>
                <c:pt idx="175">
                  <c:v>0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</c:ser>
        <c:marker val="1"/>
        <c:axId val="188562048"/>
        <c:axId val="188576128"/>
      </c:lineChart>
      <c:catAx>
        <c:axId val="188562048"/>
        <c:scaling>
          <c:orientation val="minMax"/>
        </c:scaling>
        <c:axPos val="b"/>
        <c:tickLblPos val="nextTo"/>
        <c:crossAx val="188576128"/>
        <c:crosses val="autoZero"/>
        <c:auto val="1"/>
        <c:lblAlgn val="ctr"/>
        <c:lblOffset val="100"/>
      </c:catAx>
      <c:valAx>
        <c:axId val="188576128"/>
        <c:scaling>
          <c:orientation val="minMax"/>
        </c:scaling>
        <c:axPos val="l"/>
        <c:numFmt formatCode="General" sourceLinked="1"/>
        <c:tickLblPos val="nextTo"/>
        <c:crossAx val="188562048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MediaWiki Tables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mwiki!$H$1</c:f>
              <c:strCache>
                <c:ptCount val="1"/>
                <c:pt idx="0">
                  <c:v>#newT</c:v>
                </c:pt>
              </c:strCache>
            </c:strRef>
          </c:tx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mwiki!$H$2:$H$323</c:f>
              <c:numCache>
                <c:formatCode>General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23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33</c:v>
                </c:pt>
                <c:pt idx="115">
                  <c:v>33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34</c:v>
                </c:pt>
                <c:pt idx="136">
                  <c:v>34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34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1">
                  <c:v>34</c:v>
                </c:pt>
                <c:pt idx="162">
                  <c:v>34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37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39</c:v>
                </c:pt>
                <c:pt idx="210">
                  <c:v>38</c:v>
                </c:pt>
                <c:pt idx="211">
                  <c:v>38</c:v>
                </c:pt>
                <c:pt idx="212">
                  <c:v>39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40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41</c:v>
                </c:pt>
                <c:pt idx="227">
                  <c:v>41</c:v>
                </c:pt>
                <c:pt idx="228">
                  <c:v>41</c:v>
                </c:pt>
                <c:pt idx="229">
                  <c:v>41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42</c:v>
                </c:pt>
                <c:pt idx="234">
                  <c:v>42</c:v>
                </c:pt>
                <c:pt idx="235">
                  <c:v>42</c:v>
                </c:pt>
                <c:pt idx="236">
                  <c:v>43</c:v>
                </c:pt>
                <c:pt idx="237">
                  <c:v>43</c:v>
                </c:pt>
                <c:pt idx="238">
                  <c:v>43</c:v>
                </c:pt>
                <c:pt idx="239">
                  <c:v>43</c:v>
                </c:pt>
                <c:pt idx="240">
                  <c:v>43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</c:v>
                </c:pt>
                <c:pt idx="252">
                  <c:v>45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</c:v>
                </c:pt>
                <c:pt idx="271">
                  <c:v>49</c:v>
                </c:pt>
                <c:pt idx="272">
                  <c:v>49</c:v>
                </c:pt>
                <c:pt idx="273">
                  <c:v>49</c:v>
                </c:pt>
                <c:pt idx="274">
                  <c:v>49</c:v>
                </c:pt>
                <c:pt idx="275">
                  <c:v>49</c:v>
                </c:pt>
                <c:pt idx="276">
                  <c:v>49</c:v>
                </c:pt>
                <c:pt idx="277">
                  <c:v>49</c:v>
                </c:pt>
                <c:pt idx="278">
                  <c:v>49</c:v>
                </c:pt>
                <c:pt idx="279">
                  <c:v>49</c:v>
                </c:pt>
                <c:pt idx="280">
                  <c:v>49</c:v>
                </c:pt>
                <c:pt idx="281">
                  <c:v>48</c:v>
                </c:pt>
                <c:pt idx="282">
                  <c:v>48</c:v>
                </c:pt>
                <c:pt idx="283">
                  <c:v>49</c:v>
                </c:pt>
                <c:pt idx="284">
                  <c:v>49</c:v>
                </c:pt>
                <c:pt idx="285">
                  <c:v>50</c:v>
                </c:pt>
                <c:pt idx="286">
                  <c:v>50</c:v>
                </c:pt>
                <c:pt idx="287">
                  <c:v>51</c:v>
                </c:pt>
                <c:pt idx="288">
                  <c:v>51</c:v>
                </c:pt>
                <c:pt idx="289">
                  <c:v>51</c:v>
                </c:pt>
                <c:pt idx="290">
                  <c:v>51</c:v>
                </c:pt>
                <c:pt idx="291">
                  <c:v>51</c:v>
                </c:pt>
                <c:pt idx="292">
                  <c:v>51</c:v>
                </c:pt>
                <c:pt idx="293">
                  <c:v>54</c:v>
                </c:pt>
                <c:pt idx="294">
                  <c:v>51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54</c:v>
                </c:pt>
                <c:pt idx="299">
                  <c:v>54</c:v>
                </c:pt>
                <c:pt idx="300">
                  <c:v>51</c:v>
                </c:pt>
                <c:pt idx="301">
                  <c:v>51</c:v>
                </c:pt>
                <c:pt idx="302">
                  <c:v>51</c:v>
                </c:pt>
                <c:pt idx="303">
                  <c:v>51</c:v>
                </c:pt>
                <c:pt idx="304">
                  <c:v>51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51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</c:numCache>
            </c:numRef>
          </c:val>
          <c:smooth val="1"/>
        </c:ser>
        <c:marker val="1"/>
        <c:axId val="188609664"/>
        <c:axId val="188611200"/>
      </c:lineChart>
      <c:catAx>
        <c:axId val="188609664"/>
        <c:scaling>
          <c:orientation val="minMax"/>
        </c:scaling>
        <c:axPos val="b"/>
        <c:numFmt formatCode="General" sourceLinked="1"/>
        <c:tickLblPos val="nextTo"/>
        <c:crossAx val="188611200"/>
        <c:crosses val="autoZero"/>
        <c:auto val="1"/>
        <c:lblAlgn val="ctr"/>
        <c:lblOffset val="100"/>
        <c:tickLblSkip val="1"/>
      </c:catAx>
      <c:valAx>
        <c:axId val="188611200"/>
        <c:scaling>
          <c:orientation val="minMax"/>
          <c:min val="10"/>
        </c:scaling>
        <c:axPos val="l"/>
        <c:numFmt formatCode="General" sourceLinked="1"/>
        <c:tickLblPos val="nextTo"/>
        <c:crossAx val="188609664"/>
        <c:crosses val="autoZero"/>
        <c:crossBetween val="between"/>
        <c:majorUnit val="10"/>
      </c:valAx>
    </c:plotArea>
    <c:plotVisOnly val="1"/>
  </c:chart>
  <c:printSettings>
    <c:headerFooter/>
    <c:pageMargins b="0.74803149606299224" l="0.70866141732283483" r="0.70866141732283483" t="0.74803149606299224" header="0.31496062992125995" footer="0.3149606299212599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as running average)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ocart!$H$2:$H$165</c:f>
              <c:numCache>
                <c:formatCode>General</c:formatCode>
                <c:ptCount val="164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48</c:v>
                </c:pt>
                <c:pt idx="15">
                  <c:v>48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57</c:v>
                </c:pt>
                <c:pt idx="24">
                  <c:v>57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85</c:v>
                </c:pt>
                <c:pt idx="33">
                  <c:v>85</c:v>
                </c:pt>
                <c:pt idx="34">
                  <c:v>88</c:v>
                </c:pt>
                <c:pt idx="35">
                  <c:v>88</c:v>
                </c:pt>
                <c:pt idx="36">
                  <c:v>88</c:v>
                </c:pt>
                <c:pt idx="37">
                  <c:v>88</c:v>
                </c:pt>
                <c:pt idx="38">
                  <c:v>88</c:v>
                </c:pt>
                <c:pt idx="39">
                  <c:v>88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</c:v>
                </c:pt>
                <c:pt idx="44">
                  <c:v>88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88</c:v>
                </c:pt>
                <c:pt idx="50">
                  <c:v>88</c:v>
                </c:pt>
                <c:pt idx="51">
                  <c:v>88</c:v>
                </c:pt>
                <c:pt idx="52">
                  <c:v>88</c:v>
                </c:pt>
                <c:pt idx="53">
                  <c:v>88</c:v>
                </c:pt>
                <c:pt idx="54">
                  <c:v>88</c:v>
                </c:pt>
                <c:pt idx="55">
                  <c:v>95</c:v>
                </c:pt>
                <c:pt idx="56">
                  <c:v>94</c:v>
                </c:pt>
                <c:pt idx="57">
                  <c:v>94</c:v>
                </c:pt>
                <c:pt idx="58">
                  <c:v>94</c:v>
                </c:pt>
                <c:pt idx="59">
                  <c:v>94</c:v>
                </c:pt>
                <c:pt idx="60">
                  <c:v>94</c:v>
                </c:pt>
                <c:pt idx="61">
                  <c:v>94</c:v>
                </c:pt>
                <c:pt idx="62">
                  <c:v>94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98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101</c:v>
                </c:pt>
                <c:pt idx="94">
                  <c:v>101</c:v>
                </c:pt>
                <c:pt idx="95">
                  <c:v>101</c:v>
                </c:pt>
                <c:pt idx="96">
                  <c:v>101</c:v>
                </c:pt>
                <c:pt idx="97">
                  <c:v>101</c:v>
                </c:pt>
                <c:pt idx="98">
                  <c:v>102</c:v>
                </c:pt>
                <c:pt idx="99">
                  <c:v>109</c:v>
                </c:pt>
                <c:pt idx="100">
                  <c:v>109</c:v>
                </c:pt>
                <c:pt idx="101">
                  <c:v>109</c:v>
                </c:pt>
                <c:pt idx="102">
                  <c:v>109</c:v>
                </c:pt>
                <c:pt idx="103">
                  <c:v>109</c:v>
                </c:pt>
                <c:pt idx="104">
                  <c:v>109</c:v>
                </c:pt>
                <c:pt idx="105">
                  <c:v>109</c:v>
                </c:pt>
                <c:pt idx="106">
                  <c:v>109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109</c:v>
                </c:pt>
                <c:pt idx="114">
                  <c:v>109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111</c:v>
                </c:pt>
                <c:pt idx="137">
                  <c:v>111</c:v>
                </c:pt>
                <c:pt idx="138">
                  <c:v>111</c:v>
                </c:pt>
                <c:pt idx="139">
                  <c:v>111</c:v>
                </c:pt>
                <c:pt idx="140">
                  <c:v>111</c:v>
                </c:pt>
                <c:pt idx="141">
                  <c:v>111</c:v>
                </c:pt>
                <c:pt idx="142">
                  <c:v>111</c:v>
                </c:pt>
                <c:pt idx="143">
                  <c:v>112</c:v>
                </c:pt>
                <c:pt idx="144">
                  <c:v>112</c:v>
                </c:pt>
                <c:pt idx="145">
                  <c:v>112</c:v>
                </c:pt>
                <c:pt idx="146">
                  <c:v>112</c:v>
                </c:pt>
                <c:pt idx="147">
                  <c:v>112</c:v>
                </c:pt>
                <c:pt idx="148">
                  <c:v>112</c:v>
                </c:pt>
                <c:pt idx="149">
                  <c:v>112</c:v>
                </c:pt>
                <c:pt idx="150">
                  <c:v>112</c:v>
                </c:pt>
                <c:pt idx="151">
                  <c:v>112</c:v>
                </c:pt>
                <c:pt idx="152">
                  <c:v>113</c:v>
                </c:pt>
                <c:pt idx="153">
                  <c:v>113</c:v>
                </c:pt>
                <c:pt idx="154">
                  <c:v>113</c:v>
                </c:pt>
                <c:pt idx="155">
                  <c:v>113</c:v>
                </c:pt>
                <c:pt idx="156">
                  <c:v>113</c:v>
                </c:pt>
                <c:pt idx="157">
                  <c:v>113</c:v>
                </c:pt>
                <c:pt idx="158">
                  <c:v>113</c:v>
                </c:pt>
                <c:pt idx="159">
                  <c:v>113</c:v>
                </c:pt>
                <c:pt idx="160">
                  <c:v>113</c:v>
                </c:pt>
                <c:pt idx="161">
                  <c:v>113</c:v>
                </c:pt>
                <c:pt idx="162">
                  <c:v>114</c:v>
                </c:pt>
                <c:pt idx="163">
                  <c:v>114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ocart!$AJ$2:$AJ$165</c:f>
              <c:numCache>
                <c:formatCode>0.0</c:formatCode>
                <c:ptCount val="164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48.091840277777777</c:v>
                </c:pt>
                <c:pt idx="11">
                  <c:v>48.26184094836902</c:v>
                </c:pt>
                <c:pt idx="12">
                  <c:v>48.33414744160298</c:v>
                </c:pt>
                <c:pt idx="13">
                  <c:v>48.400692350697632</c:v>
                </c:pt>
                <c:pt idx="14">
                  <c:v>48.529668433770127</c:v>
                </c:pt>
                <c:pt idx="15">
                  <c:v>48.649407112089399</c:v>
                </c:pt>
                <c:pt idx="16">
                  <c:v>48.882795320801911</c:v>
                </c:pt>
                <c:pt idx="17">
                  <c:v>49.161905365228776</c:v>
                </c:pt>
                <c:pt idx="18">
                  <c:v>49.422524641609755</c:v>
                </c:pt>
                <c:pt idx="19">
                  <c:v>49.666830003339932</c:v>
                </c:pt>
                <c:pt idx="20">
                  <c:v>50.2129639726096</c:v>
                </c:pt>
                <c:pt idx="21">
                  <c:v>50.721838907386768</c:v>
                </c:pt>
                <c:pt idx="22">
                  <c:v>51.197885442169436</c:v>
                </c:pt>
                <c:pt idx="23">
                  <c:v>51.644805848842672</c:v>
                </c:pt>
                <c:pt idx="24">
                  <c:v>52.065723879607674</c:v>
                </c:pt>
                <c:pt idx="25">
                  <c:v>52.559179854821615</c:v>
                </c:pt>
                <c:pt idx="26">
                  <c:v>53.024789249987087</c:v>
                </c:pt>
                <c:pt idx="27">
                  <c:v>53.465314266612957</c:v>
                </c:pt>
                <c:pt idx="28">
                  <c:v>53.883134977200257</c:v>
                </c:pt>
                <c:pt idx="29">
                  <c:v>54.280316040062935</c:v>
                </c:pt>
                <c:pt idx="30">
                  <c:v>54.658659518687699</c:v>
                </c:pt>
                <c:pt idx="31">
                  <c:v>55.019747135993271</c:v>
                </c:pt>
                <c:pt idx="32">
                  <c:v>56.299282710577053</c:v>
                </c:pt>
                <c:pt idx="33">
                  <c:v>57.484286830338938</c:v>
                </c:pt>
                <c:pt idx="34">
                  <c:v>58.780429360426666</c:v>
                </c:pt>
                <c:pt idx="35">
                  <c:v>59.984623256076802</c:v>
                </c:pt>
                <c:pt idx="36">
                  <c:v>61.108833664684724</c:v>
                </c:pt>
                <c:pt idx="37">
                  <c:v>62.162784276200213</c:v>
                </c:pt>
                <c:pt idx="38">
                  <c:v>63.154496029974673</c:v>
                </c:pt>
                <c:pt idx="39">
                  <c:v>64.090670555086135</c:v>
                </c:pt>
                <c:pt idx="40">
                  <c:v>64.976969743309439</c:v>
                </c:pt>
                <c:pt idx="41">
                  <c:v>65.818223873587044</c:v>
                </c:pt>
                <c:pt idx="42">
                  <c:v>66.618589385246523</c:v>
                </c:pt>
                <c:pt idx="43">
                  <c:v>67.381670408176561</c:v>
                </c:pt>
                <c:pt idx="44">
                  <c:v>68.110613712620875</c:v>
                </c:pt>
                <c:pt idx="45">
                  <c:v>68.808183838034651</c:v>
                </c:pt>
                <c:pt idx="46">
                  <c:v>69.476823219607695</c:v>
                </c:pt>
                <c:pt idx="47">
                  <c:v>70.118700806171447</c:v>
                </c:pt>
                <c:pt idx="48">
                  <c:v>70.735751741628036</c:v>
                </c:pt>
                <c:pt idx="49">
                  <c:v>71.329710030006396</c:v>
                </c:pt>
                <c:pt idx="50">
                  <c:v>71.902135635742738</c:v>
                </c:pt>
                <c:pt idx="51">
                  <c:v>72.454437129361736</c:v>
                </c:pt>
                <c:pt idx="52">
                  <c:v>72.987890736690659</c:v>
                </c:pt>
                <c:pt idx="53">
                  <c:v>73.503656461447491</c:v>
                </c:pt>
                <c:pt idx="54">
                  <c:v>74.002791808827411</c:v>
                </c:pt>
                <c:pt idx="55">
                  <c:v>74.666235340092726</c:v>
                </c:pt>
                <c:pt idx="56">
                  <c:v>75.277396139890925</c:v>
                </c:pt>
                <c:pt idx="57">
                  <c:v>75.868124736089129</c:v>
                </c:pt>
                <c:pt idx="58">
                  <c:v>76.439663030593763</c:v>
                </c:pt>
                <c:pt idx="59">
                  <c:v>76.99314373858698</c:v>
                </c:pt>
                <c:pt idx="60">
                  <c:v>77.529602905873602</c:v>
                </c:pt>
                <c:pt idx="61">
                  <c:v>78.049990665898775</c:v>
                </c:pt>
                <c:pt idx="62">
                  <c:v>78.55518052803248</c:v>
                </c:pt>
                <c:pt idx="63">
                  <c:v>79.023249209715956</c:v>
                </c:pt>
                <c:pt idx="64">
                  <c:v>79.500203157228015</c:v>
                </c:pt>
                <c:pt idx="65">
                  <c:v>79.964201418674847</c:v>
                </c:pt>
                <c:pt idx="66">
                  <c:v>80.394944313096744</c:v>
                </c:pt>
                <c:pt idx="67">
                  <c:v>80.814723581427657</c:v>
                </c:pt>
                <c:pt idx="68">
                  <c:v>81.224043962771574</c:v>
                </c:pt>
                <c:pt idx="69">
                  <c:v>81.623376740582884</c:v>
                </c:pt>
                <c:pt idx="70">
                  <c:v>82.013162628382105</c:v>
                </c:pt>
                <c:pt idx="71">
                  <c:v>82.39381434995542</c:v>
                </c:pt>
                <c:pt idx="72">
                  <c:v>82.765718952238615</c:v>
                </c:pt>
                <c:pt idx="73">
                  <c:v>83.129239883597904</c:v>
                </c:pt>
                <c:pt idx="74">
                  <c:v>83.4847188656193</c:v>
                </c:pt>
                <c:pt idx="75">
                  <c:v>83.832477582646206</c:v>
                </c:pt>
                <c:pt idx="76">
                  <c:v>84.172819210033111</c:v>
                </c:pt>
                <c:pt idx="77">
                  <c:v>84.506029799309516</c:v>
                </c:pt>
                <c:pt idx="78">
                  <c:v>84.832379536087387</c:v>
                </c:pt>
                <c:pt idx="79">
                  <c:v>85.152123884530198</c:v>
                </c:pt>
                <c:pt idx="80">
                  <c:v>85.465504630475465</c:v>
                </c:pt>
                <c:pt idx="81">
                  <c:v>85.845842718448964</c:v>
                </c:pt>
                <c:pt idx="82">
                  <c:v>86.234113628419323</c:v>
                </c:pt>
                <c:pt idx="83">
                  <c:v>86.614260081459847</c:v>
                </c:pt>
                <c:pt idx="84">
                  <c:v>86.986591047454795</c:v>
                </c:pt>
                <c:pt idx="85">
                  <c:v>87.351398493393887</c:v>
                </c:pt>
                <c:pt idx="86">
                  <c:v>87.708958606896417</c:v>
                </c:pt>
                <c:pt idx="87">
                  <c:v>88.059532911179502</c:v>
                </c:pt>
                <c:pt idx="88">
                  <c:v>88.417731945612132</c:v>
                </c:pt>
                <c:pt idx="89">
                  <c:v>88.769042413593112</c:v>
                </c:pt>
                <c:pt idx="90">
                  <c:v>89.113705091962913</c:v>
                </c:pt>
                <c:pt idx="91">
                  <c:v>89.45194858000076</c:v>
                </c:pt>
                <c:pt idx="92">
                  <c:v>89.783990104930837</c:v>
                </c:pt>
                <c:pt idx="93">
                  <c:v>90.123375138072817</c:v>
                </c:pt>
                <c:pt idx="94">
                  <c:v>90.456625545886808</c:v>
                </c:pt>
                <c:pt idx="95">
                  <c:v>90.78394292752651</c:v>
                </c:pt>
                <c:pt idx="96">
                  <c:v>91.105519293785264</c:v>
                </c:pt>
                <c:pt idx="97">
                  <c:v>91.421537663728103</c:v>
                </c:pt>
                <c:pt idx="98">
                  <c:v>91.744626924275821</c:v>
                </c:pt>
                <c:pt idx="99">
                  <c:v>92.149602100938594</c:v>
                </c:pt>
                <c:pt idx="100">
                  <c:v>92.547011329041624</c:v>
                </c:pt>
                <c:pt idx="101">
                  <c:v>92.937113803842706</c:v>
                </c:pt>
                <c:pt idx="102">
                  <c:v>93.320155755875774</c:v>
                </c:pt>
                <c:pt idx="103">
                  <c:v>93.696371305236156</c:v>
                </c:pt>
                <c:pt idx="104">
                  <c:v>94.065983246063297</c:v>
                </c:pt>
                <c:pt idx="105">
                  <c:v>94.429203768013537</c:v>
                </c:pt>
                <c:pt idx="106">
                  <c:v>94.786235120750746</c:v>
                </c:pt>
                <c:pt idx="107">
                  <c:v>95.149629094169782</c:v>
                </c:pt>
                <c:pt idx="108">
                  <c:v>95.506913524147265</c:v>
                </c:pt>
                <c:pt idx="109">
                  <c:v>95.85827644356074</c:v>
                </c:pt>
                <c:pt idx="110">
                  <c:v>96.203897448230933</c:v>
                </c:pt>
                <c:pt idx="111">
                  <c:v>96.543948195282269</c:v>
                </c:pt>
                <c:pt idx="112">
                  <c:v>96.87859286499905</c:v>
                </c:pt>
                <c:pt idx="113">
                  <c:v>97.196579492101762</c:v>
                </c:pt>
                <c:pt idx="114">
                  <c:v>97.509717748721513</c:v>
                </c:pt>
                <c:pt idx="115">
                  <c:v>97.829008299282663</c:v>
                </c:pt>
                <c:pt idx="116">
                  <c:v>98.143483507532466</c:v>
                </c:pt>
                <c:pt idx="117">
                  <c:v>98.453276011857994</c:v>
                </c:pt>
                <c:pt idx="118">
                  <c:v>98.758513136566251</c:v>
                </c:pt>
                <c:pt idx="119">
                  <c:v>99.059317171719442</c:v>
                </c:pt>
                <c:pt idx="120">
                  <c:v>99.355805634709313</c:v>
                </c:pt>
                <c:pt idx="121">
                  <c:v>99.648091514990952</c:v>
                </c:pt>
                <c:pt idx="122">
                  <c:v>99.936283503267902</c:v>
                </c:pt>
                <c:pt idx="123">
                  <c:v>100.22048620630601</c:v>
                </c:pt>
                <c:pt idx="124">
                  <c:v>100.50080034844987</c:v>
                </c:pt>
                <c:pt idx="125">
                  <c:v>100.77732296082279</c:v>
                </c:pt>
                <c:pt idx="126">
                  <c:v>101.05014755910726</c:v>
                </c:pt>
                <c:pt idx="127">
                  <c:v>101.31936431072735</c:v>
                </c:pt>
                <c:pt idx="128">
                  <c:v>101.58506019218576</c:v>
                </c:pt>
                <c:pt idx="129">
                  <c:v>101.84731913724642</c:v>
                </c:pt>
                <c:pt idx="130">
                  <c:v>102.10622217659727</c:v>
                </c:pt>
                <c:pt idx="131">
                  <c:v>102.36184756957694</c:v>
                </c:pt>
                <c:pt idx="132">
                  <c:v>102.61427092850251</c:v>
                </c:pt>
                <c:pt idx="133">
                  <c:v>102.8635653360935</c:v>
                </c:pt>
                <c:pt idx="134">
                  <c:v>103.10980145644896</c:v>
                </c:pt>
                <c:pt idx="135">
                  <c:v>103.35304763999905</c:v>
                </c:pt>
                <c:pt idx="136">
                  <c:v>103.60169915754732</c:v>
                </c:pt>
                <c:pt idx="137">
                  <c:v>103.84735227152193</c:v>
                </c:pt>
                <c:pt idx="138">
                  <c:v>104.09007288150995</c:v>
                </c:pt>
                <c:pt idx="139">
                  <c:v>104.32992478640472</c:v>
                </c:pt>
                <c:pt idx="140">
                  <c:v>104.56696977223534</c:v>
                </c:pt>
                <c:pt idx="141">
                  <c:v>104.80126769545078</c:v>
                </c:pt>
                <c:pt idx="142">
                  <c:v>105.03287656193862</c:v>
                </c:pt>
                <c:pt idx="143">
                  <c:v>105.26966275249984</c:v>
                </c:pt>
                <c:pt idx="144">
                  <c:v>105.50374796110218</c:v>
                </c:pt>
                <c:pt idx="145">
                  <c:v>105.73518834949436</c:v>
                </c:pt>
                <c:pt idx="146">
                  <c:v>105.96403838563987</c:v>
                </c:pt>
                <c:pt idx="147">
                  <c:v>106.19035091072166</c:v>
                </c:pt>
                <c:pt idx="148">
                  <c:v>106.41417720286535</c:v>
                </c:pt>
                <c:pt idx="149">
                  <c:v>106.63556703777215</c:v>
                </c:pt>
                <c:pt idx="150">
                  <c:v>106.85456874644055</c:v>
                </c:pt>
                <c:pt idx="151">
                  <c:v>107.07122927014299</c:v>
                </c:pt>
                <c:pt idx="152">
                  <c:v>107.2927927935489</c:v>
                </c:pt>
                <c:pt idx="153">
                  <c:v>107.51200003539306</c:v>
                </c:pt>
                <c:pt idx="154">
                  <c:v>107.72889667594298</c:v>
                </c:pt>
                <c:pt idx="155">
                  <c:v>107.94352711119477</c:v>
                </c:pt>
                <c:pt idx="156">
                  <c:v>108.15593450022827</c:v>
                </c:pt>
                <c:pt idx="157">
                  <c:v>108.36616081040036</c:v>
                </c:pt>
                <c:pt idx="158">
                  <c:v>108.57424686049409</c:v>
                </c:pt>
                <c:pt idx="159">
                  <c:v>108.78023236193386</c:v>
                </c:pt>
                <c:pt idx="160">
                  <c:v>108.98415595817001</c:v>
                </c:pt>
                <c:pt idx="161">
                  <c:v>109.18605526232962</c:v>
                </c:pt>
                <c:pt idx="162">
                  <c:v>109.39257850768368</c:v>
                </c:pt>
                <c:pt idx="163">
                  <c:v>109.59706046061869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ocart!$AK$2:$AK$165</c:f>
              <c:numCache>
                <c:formatCode>0.0</c:formatCode>
                <c:ptCount val="164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48.009184027777778</c:v>
                </c:pt>
                <c:pt idx="11">
                  <c:v>48.032762654212583</c:v>
                </c:pt>
                <c:pt idx="12">
                  <c:v>48.060790617521924</c:v>
                </c:pt>
                <c:pt idx="13">
                  <c:v>48.09212303958158</c:v>
                </c:pt>
                <c:pt idx="14">
                  <c:v>48.130655843952567</c:v>
                </c:pt>
                <c:pt idx="15">
                  <c:v>48.174841336184009</c:v>
                </c:pt>
                <c:pt idx="16">
                  <c:v>48.230773612846335</c:v>
                </c:pt>
                <c:pt idx="17">
                  <c:v>48.299532561894004</c:v>
                </c:pt>
                <c:pt idx="18">
                  <c:v>48.378860226244939</c:v>
                </c:pt>
                <c:pt idx="19">
                  <c:v>48.466909215471233</c:v>
                </c:pt>
                <c:pt idx="20">
                  <c:v>48.576443623122557</c:v>
                </c:pt>
                <c:pt idx="21">
                  <c:v>48.704297603356444</c:v>
                </c:pt>
                <c:pt idx="22">
                  <c:v>48.8477600037548</c:v>
                </c:pt>
                <c:pt idx="23">
                  <c:v>49.004502415208819</c:v>
                </c:pt>
                <c:pt idx="24">
                  <c:v>49.172520113918445</c:v>
                </c:pt>
                <c:pt idx="25">
                  <c:v>49.353240784489714</c:v>
                </c:pt>
                <c:pt idx="26">
                  <c:v>49.544808038893592</c:v>
                </c:pt>
                <c:pt idx="27">
                  <c:v>49.745602620655937</c:v>
                </c:pt>
                <c:pt idx="28">
                  <c:v>49.954210557776889</c:v>
                </c:pt>
                <c:pt idx="29">
                  <c:v>50.169395943322094</c:v>
                </c:pt>
                <c:pt idx="30">
                  <c:v>50.390077601989368</c:v>
                </c:pt>
                <c:pt idx="31">
                  <c:v>50.615309036197566</c:v>
                </c:pt>
                <c:pt idx="32">
                  <c:v>50.869654556203827</c:v>
                </c:pt>
                <c:pt idx="33">
                  <c:v>51.149999074700879</c:v>
                </c:pt>
                <c:pt idx="34">
                  <c:v>51.456108182770812</c:v>
                </c:pt>
                <c:pt idx="35">
                  <c:v>51.785089949173603</c:v>
                </c:pt>
                <c:pt idx="36">
                  <c:v>52.134284977317613</c:v>
                </c:pt>
                <c:pt idx="37">
                  <c:v>52.501257235696841</c:v>
                </c:pt>
                <c:pt idx="38">
                  <c:v>52.883783154454655</c:v>
                </c:pt>
                <c:pt idx="39">
                  <c:v>53.279839533776531</c:v>
                </c:pt>
                <c:pt idx="40">
                  <c:v>53.687590740885206</c:v>
                </c:pt>
                <c:pt idx="41">
                  <c:v>54.105375595848663</c:v>
                </c:pt>
                <c:pt idx="42">
                  <c:v>54.531694269825287</c:v>
                </c:pt>
                <c:pt idx="43">
                  <c:v>54.965195447700737</c:v>
                </c:pt>
                <c:pt idx="44">
                  <c:v>55.404663943153032</c:v>
                </c:pt>
                <c:pt idx="45">
                  <c:v>55.849008899299839</c:v>
                </c:pt>
                <c:pt idx="46">
                  <c:v>56.297252662446901</c:v>
                </c:pt>
                <c:pt idx="47">
                  <c:v>56.748520379596762</c:v>
                </c:pt>
                <c:pt idx="48">
                  <c:v>57.202030341428888</c:v>
                </c:pt>
                <c:pt idx="49">
                  <c:v>57.657085070381534</c:v>
                </c:pt>
                <c:pt idx="50">
                  <c:v>58.11306313716721</c:v>
                </c:pt>
                <c:pt idx="51">
                  <c:v>58.569411677500227</c:v>
                </c:pt>
                <c:pt idx="52">
                  <c:v>59.025639573067167</c:v>
                </c:pt>
                <c:pt idx="53">
                  <c:v>59.481311256009256</c:v>
                </c:pt>
                <c:pt idx="54">
                  <c:v>59.936041093716199</c:v>
                </c:pt>
                <c:pt idx="55">
                  <c:v>60.391777316059638</c:v>
                </c:pt>
                <c:pt idx="56">
                  <c:v>60.847721478235322</c:v>
                </c:pt>
                <c:pt idx="57">
                  <c:v>61.303463933505896</c:v>
                </c:pt>
                <c:pt idx="58">
                  <c:v>61.758638447773698</c:v>
                </c:pt>
                <c:pt idx="59">
                  <c:v>62.212918103423178</c:v>
                </c:pt>
                <c:pt idx="60">
                  <c:v>62.666011566838627</c:v>
                </c:pt>
                <c:pt idx="61">
                  <c:v>63.117659692634021</c:v>
                </c:pt>
                <c:pt idx="62">
                  <c:v>63.567632438260333</c:v>
                </c:pt>
                <c:pt idx="63">
                  <c:v>64.01548626380476</c:v>
                </c:pt>
                <c:pt idx="64">
                  <c:v>64.461289726205806</c:v>
                </c:pt>
                <c:pt idx="65">
                  <c:v>64.904883929939871</c:v>
                </c:pt>
                <c:pt idx="66">
                  <c:v>65.34591429804567</c:v>
                </c:pt>
                <c:pt idx="67">
                  <c:v>65.784273831570033</c:v>
                </c:pt>
                <c:pt idx="68">
                  <c:v>66.219870291317363</c:v>
                </c:pt>
                <c:pt idx="69">
                  <c:v>66.652624725373812</c:v>
                </c:pt>
                <c:pt idx="70">
                  <c:v>67.08247013973299</c:v>
                </c:pt>
                <c:pt idx="71">
                  <c:v>67.509350298160797</c:v>
                </c:pt>
                <c:pt idx="72">
                  <c:v>67.933218638723957</c:v>
                </c:pt>
                <c:pt idx="73">
                  <c:v>68.354037295592832</c:v>
                </c:pt>
                <c:pt idx="74">
                  <c:v>68.771776215818093</c:v>
                </c:pt>
                <c:pt idx="75">
                  <c:v>69.186412361775794</c:v>
                </c:pt>
                <c:pt idx="76">
                  <c:v>69.59792899088238</c:v>
                </c:pt>
                <c:pt idx="77">
                  <c:v>70.006315005004595</c:v>
                </c:pt>
                <c:pt idx="78">
                  <c:v>70.411564362736442</c:v>
                </c:pt>
                <c:pt idx="79">
                  <c:v>70.813675548390833</c:v>
                </c:pt>
                <c:pt idx="80">
                  <c:v>71.212651092164151</c:v>
                </c:pt>
                <c:pt idx="81">
                  <c:v>71.60915662146283</c:v>
                </c:pt>
                <c:pt idx="82">
                  <c:v>72.00329203253456</c:v>
                </c:pt>
                <c:pt idx="83">
                  <c:v>72.395026984087238</c:v>
                </c:pt>
                <c:pt idx="84">
                  <c:v>72.78433618209155</c:v>
                </c:pt>
                <c:pt idx="85">
                  <c:v>73.171198933192159</c:v>
                </c:pt>
                <c:pt idx="86">
                  <c:v>73.555598735847141</c:v>
                </c:pt>
                <c:pt idx="87">
                  <c:v>73.937522905970567</c:v>
                </c:pt>
                <c:pt idx="88">
                  <c:v>74.317070648300657</c:v>
                </c:pt>
                <c:pt idx="89">
                  <c:v>74.694230232548264</c:v>
                </c:pt>
                <c:pt idx="90">
                  <c:v>75.068993111253789</c:v>
                </c:pt>
                <c:pt idx="91">
                  <c:v>75.441353638376128</c:v>
                </c:pt>
                <c:pt idx="92">
                  <c:v>75.811308811028297</c:v>
                </c:pt>
                <c:pt idx="93">
                  <c:v>76.178953129547196</c:v>
                </c:pt>
                <c:pt idx="94">
                  <c:v>76.54428347572221</c:v>
                </c:pt>
                <c:pt idx="95">
                  <c:v>76.907298964547422</c:v>
                </c:pt>
                <c:pt idx="96">
                  <c:v>77.268000747133144</c:v>
                </c:pt>
                <c:pt idx="97">
                  <c:v>77.626391829403758</c:v>
                </c:pt>
                <c:pt idx="98">
                  <c:v>77.98256088724861</c:v>
                </c:pt>
                <c:pt idx="99">
                  <c:v>78.337084106344051</c:v>
                </c:pt>
                <c:pt idx="100">
                  <c:v>78.68993877469822</c:v>
                </c:pt>
                <c:pt idx="101">
                  <c:v>79.041104908270356</c:v>
                </c:pt>
                <c:pt idx="102">
                  <c:v>79.390565056001549</c:v>
                </c:pt>
                <c:pt idx="103">
                  <c:v>79.73830411827565</c:v>
                </c:pt>
                <c:pt idx="104">
                  <c:v>80.084309177875639</c:v>
                </c:pt>
                <c:pt idx="105">
                  <c:v>80.428569342565112</c:v>
                </c:pt>
                <c:pt idx="106">
                  <c:v>80.771075598485041</c:v>
                </c:pt>
                <c:pt idx="107">
                  <c:v>81.111889107416559</c:v>
                </c:pt>
                <c:pt idx="108">
                  <c:v>81.4510012769898</c:v>
                </c:pt>
                <c:pt idx="109">
                  <c:v>81.788405142153536</c:v>
                </c:pt>
                <c:pt idx="110">
                  <c:v>82.124095248571052</c:v>
                </c:pt>
                <c:pt idx="111">
                  <c:v>82.458067543854554</c:v>
                </c:pt>
                <c:pt idx="112">
                  <c:v>82.790319276103375</c:v>
                </c:pt>
                <c:pt idx="113">
                  <c:v>83.120788648708981</c:v>
                </c:pt>
                <c:pt idx="114">
                  <c:v>83.449477679024838</c:v>
                </c:pt>
                <c:pt idx="115">
                  <c:v>83.776447131770198</c:v>
                </c:pt>
                <c:pt idx="116">
                  <c:v>84.101698508386917</c:v>
                </c:pt>
                <c:pt idx="117">
                  <c:v>84.425234198767583</c:v>
                </c:pt>
                <c:pt idx="118">
                  <c:v>84.747057414227541</c:v>
                </c:pt>
                <c:pt idx="119">
                  <c:v>85.06717212494388</c:v>
                </c:pt>
                <c:pt idx="120">
                  <c:v>85.385583001560633</c:v>
                </c:pt>
                <c:pt idx="121">
                  <c:v>85.70229536068031</c:v>
                </c:pt>
                <c:pt idx="122">
                  <c:v>86.017315113980914</c:v>
                </c:pt>
                <c:pt idx="123">
                  <c:v>86.33064872071607</c:v>
                </c:pt>
                <c:pt idx="124">
                  <c:v>86.64230314337226</c:v>
                </c:pt>
                <c:pt idx="125">
                  <c:v>86.952285806272812</c:v>
                </c:pt>
                <c:pt idx="126">
                  <c:v>87.260604556932947</c:v>
                </c:pt>
                <c:pt idx="127">
                  <c:v>87.567267629983192</c:v>
                </c:pt>
                <c:pt idx="128">
                  <c:v>87.87228361349149</c:v>
                </c:pt>
                <c:pt idx="129">
                  <c:v>88.175661417525461</c:v>
                </c:pt>
                <c:pt idx="130">
                  <c:v>88.477410244807373</c:v>
                </c:pt>
                <c:pt idx="131">
                  <c:v>88.777539563324268</c:v>
                </c:pt>
                <c:pt idx="132">
                  <c:v>89.076059080765106</c:v>
                </c:pt>
                <c:pt idx="133">
                  <c:v>89.372978720665301</c:v>
                </c:pt>
                <c:pt idx="134">
                  <c:v>89.668308600147341</c:v>
                </c:pt>
                <c:pt idx="135">
                  <c:v>89.962059009153393</c:v>
                </c:pt>
                <c:pt idx="136">
                  <c:v>90.254279329146812</c:v>
                </c:pt>
                <c:pt idx="137">
                  <c:v>90.54497884183688</c:v>
                </c:pt>
                <c:pt idx="138">
                  <c:v>90.834166994272778</c:v>
                </c:pt>
                <c:pt idx="139">
                  <c:v>91.12185338124182</c:v>
                </c:pt>
                <c:pt idx="140">
                  <c:v>91.408047728819099</c:v>
                </c:pt>
                <c:pt idx="141">
                  <c:v>91.692759878996029</c:v>
                </c:pt>
                <c:pt idx="142">
                  <c:v>91.975999775319778</c:v>
                </c:pt>
                <c:pt idx="143">
                  <c:v>92.257812035377995</c:v>
                </c:pt>
                <c:pt idx="144">
                  <c:v>92.538205676500198</c:v>
                </c:pt>
                <c:pt idx="145">
                  <c:v>92.817189817287172</c:v>
                </c:pt>
                <c:pt idx="146">
                  <c:v>93.094773665257165</c:v>
                </c:pt>
                <c:pt idx="147">
                  <c:v>93.37096650528494</c:v>
                </c:pt>
                <c:pt idx="148">
                  <c:v>93.645777688785316</c:v>
                </c:pt>
                <c:pt idx="149">
                  <c:v>93.919216623595986</c:v>
                </c:pt>
                <c:pt idx="150">
                  <c:v>94.191292764517172</c:v>
                </c:pt>
                <c:pt idx="151">
                  <c:v>94.462015604468135</c:v>
                </c:pt>
                <c:pt idx="152">
                  <c:v>94.731424615135282</c:v>
                </c:pt>
                <c:pt idx="153">
                  <c:v>94.999528459363376</c:v>
                </c:pt>
                <c:pt idx="154">
                  <c:v>95.266335843298236</c:v>
                </c:pt>
                <c:pt idx="155">
                  <c:v>95.531855508626123</c:v>
                </c:pt>
                <c:pt idx="156">
                  <c:v>95.796096225306627</c:v>
                </c:pt>
                <c:pt idx="157">
                  <c:v>96.059066784770039</c:v>
                </c:pt>
                <c:pt idx="158">
                  <c:v>96.320775993551848</c:v>
                </c:pt>
                <c:pt idx="159">
                  <c:v>96.58123266733898</c:v>
                </c:pt>
                <c:pt idx="160">
                  <c:v>96.840445625403433</c:v>
                </c:pt>
                <c:pt idx="161">
                  <c:v>97.09842368540086</c:v>
                </c:pt>
                <c:pt idx="162">
                  <c:v>97.355201433554356</c:v>
                </c:pt>
                <c:pt idx="163">
                  <c:v>97.610786962989764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ocart!$AL$2:$AL$165</c:f>
              <c:numCache>
                <c:formatCode>0.0</c:formatCode>
                <c:ptCount val="164"/>
                <c:pt idx="0" formatCode="General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48.018368055555555</c:v>
                </c:pt>
                <c:pt idx="11">
                  <c:v>48.068707807756326</c:v>
                </c:pt>
                <c:pt idx="12">
                  <c:v>48.130406145732508</c:v>
                </c:pt>
                <c:pt idx="13">
                  <c:v>48.201747317747206</c:v>
                </c:pt>
                <c:pt idx="14">
                  <c:v>48.294946508241381</c:v>
                </c:pt>
                <c:pt idx="15">
                  <c:v>48.394436677451083</c:v>
                </c:pt>
                <c:pt idx="16">
                  <c:v>48.511503820351166</c:v>
                </c:pt>
                <c:pt idx="17">
                  <c:v>48.66715518017223</c:v>
                </c:pt>
                <c:pt idx="18">
                  <c:v>48.857787976668803</c:v>
                </c:pt>
                <c:pt idx="19">
                  <c:v>49.069453044251162</c:v>
                </c:pt>
                <c:pt idx="20">
                  <c:v>49.362840705447148</c:v>
                </c:pt>
                <c:pt idx="21">
                  <c:v>49.712446059377733</c:v>
                </c:pt>
                <c:pt idx="22">
                  <c:v>50.103867472507908</c:v>
                </c:pt>
                <c:pt idx="23">
                  <c:v>50.53384870812436</c:v>
                </c:pt>
                <c:pt idx="24">
                  <c:v>50.999526609500563</c:v>
                </c:pt>
                <c:pt idx="25">
                  <c:v>51.458437135254776</c:v>
                </c:pt>
                <c:pt idx="26">
                  <c:v>51.910993551673165</c:v>
                </c:pt>
                <c:pt idx="27">
                  <c:v>52.357574384733624</c:v>
                </c:pt>
                <c:pt idx="28">
                  <c:v>52.798527793587141</c:v>
                </c:pt>
                <c:pt idx="29">
                  <c:v>53.234175259995197</c:v>
                </c:pt>
                <c:pt idx="30">
                  <c:v>53.648436691736599</c:v>
                </c:pt>
                <c:pt idx="31">
                  <c:v>54.04316746051758</c:v>
                </c:pt>
                <c:pt idx="32">
                  <c:v>54.613673264111952</c:v>
                </c:pt>
                <c:pt idx="33">
                  <c:v>55.360560677140363</c:v>
                </c:pt>
                <c:pt idx="34">
                  <c:v>56.310470091988016</c:v>
                </c:pt>
                <c:pt idx="35">
                  <c:v>57.468874355518508</c:v>
                </c:pt>
                <c:pt idx="36">
                  <c:v>58.846755269076418</c:v>
                </c:pt>
                <c:pt idx="37">
                  <c:v>60.160600306488881</c:v>
                </c:pt>
                <c:pt idx="38">
                  <c:v>61.417910069424821</c:v>
                </c:pt>
                <c:pt idx="39">
                  <c:v>62.593336714927283</c:v>
                </c:pt>
                <c:pt idx="40">
                  <c:v>63.696739329051873</c:v>
                </c:pt>
                <c:pt idx="41">
                  <c:v>64.736257170968202</c:v>
                </c:pt>
                <c:pt idx="42">
                  <c:v>65.718696508647113</c:v>
                </c:pt>
                <c:pt idx="43">
                  <c:v>66.649812680105839</c:v>
                </c:pt>
                <c:pt idx="44">
                  <c:v>67.534520088464873</c:v>
                </c:pt>
                <c:pt idx="45">
                  <c:v>68.377051413818734</c:v>
                </c:pt>
                <c:pt idx="46">
                  <c:v>69.181080272657397</c:v>
                </c:pt>
                <c:pt idx="47">
                  <c:v>69.949817070330084</c:v>
                </c:pt>
                <c:pt idx="48">
                  <c:v>70.686084863267538</c:v>
                </c:pt>
                <c:pt idx="49">
                  <c:v>71.392380089992386</c:v>
                </c:pt>
                <c:pt idx="50">
                  <c:v>72.070921693720095</c:v>
                </c:pt>
                <c:pt idx="51">
                  <c:v>72.723691229990266</c:v>
                </c:pt>
                <c:pt idx="52">
                  <c:v>73.352465895295182</c:v>
                </c:pt>
                <c:pt idx="53">
                  <c:v>73.958845940297692</c:v>
                </c:pt>
                <c:pt idx="54">
                  <c:v>74.544277587018357</c:v>
                </c:pt>
                <c:pt idx="55">
                  <c:v>75.14554565432887</c:v>
                </c:pt>
                <c:pt idx="56">
                  <c:v>75.756909856327951</c:v>
                </c:pt>
                <c:pt idx="57">
                  <c:v>76.377893371137446</c:v>
                </c:pt>
                <c:pt idx="58">
                  <c:v>77.008070014824511</c:v>
                </c:pt>
                <c:pt idx="59">
                  <c:v>77.647062395867835</c:v>
                </c:pt>
                <c:pt idx="60">
                  <c:v>78.260199864801805</c:v>
                </c:pt>
                <c:pt idx="61">
                  <c:v>78.853873040479698</c:v>
                </c:pt>
                <c:pt idx="62">
                  <c:v>79.42920886701269</c:v>
                </c:pt>
                <c:pt idx="63">
                  <c:v>79.982793477019072</c:v>
                </c:pt>
                <c:pt idx="64">
                  <c:v>80.520211121145636</c:v>
                </c:pt>
                <c:pt idx="65">
                  <c:v>81.042320944866731</c:v>
                </c:pt>
                <c:pt idx="66">
                  <c:v>81.545856734000338</c:v>
                </c:pt>
                <c:pt idx="67">
                  <c:v>82.031837758482297</c:v>
                </c:pt>
                <c:pt idx="68">
                  <c:v>82.505015295791949</c:v>
                </c:pt>
                <c:pt idx="69">
                  <c:v>82.962287398533462</c:v>
                </c:pt>
                <c:pt idx="70">
                  <c:v>83.404466348093919</c:v>
                </c:pt>
                <c:pt idx="71">
                  <c:v>83.835807182888757</c:v>
                </c:pt>
                <c:pt idx="72">
                  <c:v>84.256791524209291</c:v>
                </c:pt>
                <c:pt idx="73">
                  <c:v>84.667870101113238</c:v>
                </c:pt>
                <c:pt idx="74">
                  <c:v>85.069465334743938</c:v>
                </c:pt>
                <c:pt idx="75">
                  <c:v>85.461973656797056</c:v>
                </c:pt>
                <c:pt idx="76">
                  <c:v>85.845767594481487</c:v>
                </c:pt>
                <c:pt idx="77">
                  <c:v>86.221197649793979</c:v>
                </c:pt>
                <c:pt idx="78">
                  <c:v>86.588593997113207</c:v>
                </c:pt>
                <c:pt idx="79">
                  <c:v>86.948268019894982</c:v>
                </c:pt>
                <c:pt idx="80">
                  <c:v>87.300513704513648</c:v>
                </c:pt>
                <c:pt idx="81">
                  <c:v>87.65961920196149</c:v>
                </c:pt>
                <c:pt idx="82">
                  <c:v>88.028250744573796</c:v>
                </c:pt>
                <c:pt idx="83">
                  <c:v>88.406266247122133</c:v>
                </c:pt>
                <c:pt idx="84">
                  <c:v>88.793536577312182</c:v>
                </c:pt>
                <c:pt idx="85">
                  <c:v>89.189945973603869</c:v>
                </c:pt>
                <c:pt idx="86">
                  <c:v>89.581124540218838</c:v>
                </c:pt>
                <c:pt idx="87">
                  <c:v>89.964437083752657</c:v>
                </c:pt>
                <c:pt idx="88">
                  <c:v>90.342923606188606</c:v>
                </c:pt>
                <c:pt idx="89">
                  <c:v>90.716737657486149</c:v>
                </c:pt>
                <c:pt idx="90">
                  <c:v>91.086025798763558</c:v>
                </c:pt>
                <c:pt idx="91">
                  <c:v>91.450928021366295</c:v>
                </c:pt>
                <c:pt idx="92">
                  <c:v>91.811578135020596</c:v>
                </c:pt>
                <c:pt idx="93">
                  <c:v>92.168104127774683</c:v>
                </c:pt>
                <c:pt idx="94">
                  <c:v>92.520628197133803</c:v>
                </c:pt>
                <c:pt idx="95">
                  <c:v>92.869267377533404</c:v>
                </c:pt>
                <c:pt idx="96">
                  <c:v>93.214133828321351</c:v>
                </c:pt>
                <c:pt idx="97">
                  <c:v>93.555335101979622</c:v>
                </c:pt>
                <c:pt idx="98">
                  <c:v>93.892974394192748</c:v>
                </c:pt>
                <c:pt idx="99">
                  <c:v>94.243577848732883</c:v>
                </c:pt>
                <c:pt idx="100">
                  <c:v>94.607084955687455</c:v>
                </c:pt>
                <c:pt idx="101">
                  <c:v>94.98344932346933</c:v>
                </c:pt>
                <c:pt idx="102">
                  <c:v>95.37264004231703</c:v>
                </c:pt>
                <c:pt idx="103">
                  <c:v>95.772176925342251</c:v>
                </c:pt>
                <c:pt idx="104">
                  <c:v>96.164577517024341</c:v>
                </c:pt>
                <c:pt idx="105">
                  <c:v>96.550075540970354</c:v>
                </c:pt>
                <c:pt idx="106">
                  <c:v>96.928893543787908</c:v>
                </c:pt>
                <c:pt idx="107">
                  <c:v>97.303607301265117</c:v>
                </c:pt>
                <c:pt idx="108">
                  <c:v>97.674329944655227</c:v>
                </c:pt>
                <c:pt idx="109">
                  <c:v>98.041170132008986</c:v>
                </c:pt>
                <c:pt idx="110">
                  <c:v>98.40423228251349</c:v>
                </c:pt>
                <c:pt idx="111">
                  <c:v>98.763616795664461</c:v>
                </c:pt>
                <c:pt idx="112">
                  <c:v>99.117205105257213</c:v>
                </c:pt>
                <c:pt idx="113">
                  <c:v>99.462988424102278</c:v>
                </c:pt>
                <c:pt idx="114">
                  <c:v>99.801221645219726</c:v>
                </c:pt>
                <c:pt idx="115">
                  <c:v>100.13424490315099</c:v>
                </c:pt>
                <c:pt idx="116">
                  <c:v>100.46220490235729</c:v>
                </c:pt>
                <c:pt idx="117">
                  <c:v>100.7852423329868</c:v>
                </c:pt>
                <c:pt idx="118">
                  <c:v>101.10549643236097</c:v>
                </c:pt>
                <c:pt idx="119">
                  <c:v>101.42303280887623</c:v>
                </c:pt>
                <c:pt idx="120">
                  <c:v>101.73595441162882</c:v>
                </c:pt>
                <c:pt idx="121">
                  <c:v>102.04438374857355</c:v>
                </c:pt>
                <c:pt idx="122">
                  <c:v>102.34843859672249</c:v>
                </c:pt>
                <c:pt idx="123">
                  <c:v>102.64823224231958</c:v>
                </c:pt>
                <c:pt idx="124">
                  <c:v>102.94387370590181</c:v>
                </c:pt>
                <c:pt idx="125">
                  <c:v>103.23546795338081</c:v>
                </c:pt>
                <c:pt idx="126">
                  <c:v>103.52311609417997</c:v>
                </c:pt>
                <c:pt idx="127">
                  <c:v>103.80691556737345</c:v>
                </c:pt>
                <c:pt idx="128">
                  <c:v>104.08696031669305</c:v>
                </c:pt>
                <c:pt idx="129">
                  <c:v>104.3633409551967</c:v>
                </c:pt>
                <c:pt idx="130">
                  <c:v>104.63614492032639</c:v>
                </c:pt>
                <c:pt idx="131">
                  <c:v>104.90545662002424</c:v>
                </c:pt>
                <c:pt idx="132">
                  <c:v>105.17135757052132</c:v>
                </c:pt>
                <c:pt idx="133">
                  <c:v>105.43392652636477</c:v>
                </c:pt>
                <c:pt idx="134">
                  <c:v>105.69323960320442</c:v>
                </c:pt>
                <c:pt idx="135">
                  <c:v>105.94937039381941</c:v>
                </c:pt>
                <c:pt idx="136">
                  <c:v>106.20397526189019</c:v>
                </c:pt>
                <c:pt idx="137">
                  <c:v>106.45708304071056</c:v>
                </c:pt>
                <c:pt idx="138">
                  <c:v>106.70872181771281</c:v>
                </c:pt>
                <c:pt idx="139">
                  <c:v>106.9589189606701</c:v>
                </c:pt>
                <c:pt idx="140">
                  <c:v>107.2077011427707</c:v>
                </c:pt>
                <c:pt idx="141">
                  <c:v>107.45357380202911</c:v>
                </c:pt>
                <c:pt idx="142">
                  <c:v>107.69659896618904</c:v>
                </c:pt>
                <c:pt idx="143">
                  <c:v>107.93832246127543</c:v>
                </c:pt>
                <c:pt idx="144">
                  <c:v>108.1787674225211</c:v>
                </c:pt>
                <c:pt idx="145">
                  <c:v>108.41795642938011</c:v>
                </c:pt>
                <c:pt idx="146">
                  <c:v>108.65591152382366</c:v>
                </c:pt>
                <c:pt idx="147">
                  <c:v>108.89265422789964</c:v>
                </c:pt>
                <c:pt idx="148">
                  <c:v>109.12677598488868</c:v>
                </c:pt>
                <c:pt idx="149">
                  <c:v>109.35832969274739</c:v>
                </c:pt>
                <c:pt idx="150">
                  <c:v>109.58736670082334</c:v>
                </c:pt>
                <c:pt idx="151">
                  <c:v>109.81393686932614</c:v>
                </c:pt>
                <c:pt idx="152">
                  <c:v>110.03945732364778</c:v>
                </c:pt>
                <c:pt idx="153">
                  <c:v>110.26394535811161</c:v>
                </c:pt>
                <c:pt idx="154">
                  <c:v>110.48741789025327</c:v>
                </c:pt>
                <c:pt idx="155">
                  <c:v>110.70989147224907</c:v>
                </c:pt>
                <c:pt idx="156">
                  <c:v>110.9313823019224</c:v>
                </c:pt>
                <c:pt idx="157">
                  <c:v>111.15058439489637</c:v>
                </c:pt>
                <c:pt idx="158">
                  <c:v>111.36754086715968</c:v>
                </c:pt>
                <c:pt idx="159">
                  <c:v>111.58229365680322</c:v>
                </c:pt>
                <c:pt idx="160">
                  <c:v>111.79488356622534</c:v>
                </c:pt>
                <c:pt idx="161">
                  <c:v>112.00535030246459</c:v>
                </c:pt>
                <c:pt idx="162">
                  <c:v>112.21498910787581</c:v>
                </c:pt>
                <c:pt idx="163">
                  <c:v>112.42381261127346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ocart!$AM$2:$AM$165</c:f>
              <c:numCache>
                <c:formatCode>0.0</c:formatCode>
                <c:ptCount val="164"/>
                <c:pt idx="0" formatCode="General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48.009184027777778</c:v>
                </c:pt>
                <c:pt idx="11">
                  <c:v>48.034292364799789</c:v>
                </c:pt>
                <c:pt idx="12">
                  <c:v>48.065022436889159</c:v>
                </c:pt>
                <c:pt idx="13">
                  <c:v>48.100516716047807</c:v>
                </c:pt>
                <c:pt idx="14">
                  <c:v>48.146769719978991</c:v>
                </c:pt>
                <c:pt idx="15">
                  <c:v>48.202389958948373</c:v>
                </c:pt>
                <c:pt idx="16">
                  <c:v>48.278058786770181</c:v>
                </c:pt>
                <c:pt idx="17">
                  <c:v>48.377233621856419</c:v>
                </c:pt>
                <c:pt idx="18">
                  <c:v>48.497552796619047</c:v>
                </c:pt>
                <c:pt idx="19">
                  <c:v>48.636984344194687</c:v>
                </c:pt>
                <c:pt idx="20">
                  <c:v>48.818849325756617</c:v>
                </c:pt>
                <c:pt idx="21">
                  <c:v>49.034963396016877</c:v>
                </c:pt>
                <c:pt idx="22">
                  <c:v>49.287391285121174</c:v>
                </c:pt>
                <c:pt idx="23">
                  <c:v>49.573507572360327</c:v>
                </c:pt>
                <c:pt idx="24">
                  <c:v>49.88632263867359</c:v>
                </c:pt>
                <c:pt idx="25">
                  <c:v>50.233008248949005</c:v>
                </c:pt>
                <c:pt idx="26">
                  <c:v>50.602364855515354</c:v>
                </c:pt>
                <c:pt idx="27">
                  <c:v>50.988288406117455</c:v>
                </c:pt>
                <c:pt idx="28">
                  <c:v>51.389488545131748</c:v>
                </c:pt>
                <c:pt idx="29">
                  <c:v>51.804827323129643</c:v>
                </c:pt>
                <c:pt idx="30">
                  <c:v>52.208258471198619</c:v>
                </c:pt>
                <c:pt idx="31">
                  <c:v>52.600675812899496</c:v>
                </c:pt>
                <c:pt idx="32">
                  <c:v>53.082955671293696</c:v>
                </c:pt>
                <c:pt idx="33">
                  <c:v>53.651068456994047</c:v>
                </c:pt>
                <c:pt idx="34">
                  <c:v>54.312896055782524</c:v>
                </c:pt>
                <c:pt idx="35">
                  <c:v>55.056458768084248</c:v>
                </c:pt>
                <c:pt idx="36">
                  <c:v>55.877628880991146</c:v>
                </c:pt>
                <c:pt idx="37">
                  <c:v>56.772797974018538</c:v>
                </c:pt>
                <c:pt idx="38">
                  <c:v>57.739035320110339</c:v>
                </c:pt>
                <c:pt idx="39">
                  <c:v>58.774255896959218</c:v>
                </c:pt>
                <c:pt idx="40">
                  <c:v>59.87741587065242</c:v>
                </c:pt>
                <c:pt idx="41">
                  <c:v>61.048764795477013</c:v>
                </c:pt>
                <c:pt idx="42">
                  <c:v>62.163397551895152</c:v>
                </c:pt>
                <c:pt idx="43">
                  <c:v>63.227297579631134</c:v>
                </c:pt>
                <c:pt idx="44">
                  <c:v>64.232322534180966</c:v>
                </c:pt>
                <c:pt idx="45">
                  <c:v>65.184502405552806</c:v>
                </c:pt>
                <c:pt idx="46">
                  <c:v>66.088968353043242</c:v>
                </c:pt>
                <c:pt idx="47">
                  <c:v>66.950126586970953</c:v>
                </c:pt>
                <c:pt idx="48">
                  <c:v>67.771791456846813</c:v>
                </c:pt>
                <c:pt idx="49">
                  <c:v>68.557288853411421</c:v>
                </c:pt>
                <c:pt idx="50">
                  <c:v>69.309537625812297</c:v>
                </c:pt>
                <c:pt idx="51">
                  <c:v>70.031114460426991</c:v>
                </c:pt>
                <c:pt idx="52">
                  <c:v>70.72430614219374</c:v>
                </c:pt>
                <c:pt idx="53">
                  <c:v>71.391152066517449</c:v>
                </c:pt>
                <c:pt idx="54">
                  <c:v>72.033479130315527</c:v>
                </c:pt>
                <c:pt idx="55">
                  <c:v>72.671925279878266</c:v>
                </c:pt>
                <c:pt idx="56">
                  <c:v>73.303938309596518</c:v>
                </c:pt>
                <c:pt idx="57">
                  <c:v>73.929786388272973</c:v>
                </c:pt>
                <c:pt idx="58">
                  <c:v>74.549725165430971</c:v>
                </c:pt>
                <c:pt idx="59">
                  <c:v>75.163998699964978</c:v>
                </c:pt>
                <c:pt idx="60">
                  <c:v>75.772840311436426</c:v>
                </c:pt>
                <c:pt idx="61">
                  <c:v>76.376473362209495</c:v>
                </c:pt>
                <c:pt idx="62">
                  <c:v>76.975111977660887</c:v>
                </c:pt>
                <c:pt idx="63">
                  <c:v>77.566654850542747</c:v>
                </c:pt>
                <c:pt idx="64">
                  <c:v>78.153683031053504</c:v>
                </c:pt>
                <c:pt idx="65">
                  <c:v>78.720804282925158</c:v>
                </c:pt>
                <c:pt idx="66">
                  <c:v>79.269158530679874</c:v>
                </c:pt>
                <c:pt idx="67">
                  <c:v>79.799791081638119</c:v>
                </c:pt>
                <c:pt idx="68">
                  <c:v>80.31366279424816</c:v>
                </c:pt>
                <c:pt idx="69">
                  <c:v>80.811659018788347</c:v>
                </c:pt>
                <c:pt idx="70">
                  <c:v>81.294597371926386</c:v>
                </c:pt>
                <c:pt idx="71">
                  <c:v>81.763234524905315</c:v>
                </c:pt>
                <c:pt idx="72">
                  <c:v>82.218272153326041</c:v>
                </c:pt>
                <c:pt idx="73">
                  <c:v>82.662122316142032</c:v>
                </c:pt>
                <c:pt idx="74">
                  <c:v>83.093567313467474</c:v>
                </c:pt>
                <c:pt idx="75">
                  <c:v>83.513176812474967</c:v>
                </c:pt>
                <c:pt idx="76">
                  <c:v>83.92311443848223</c:v>
                </c:pt>
                <c:pt idx="77">
                  <c:v>84.323785035204907</c:v>
                </c:pt>
                <c:pt idx="78">
                  <c:v>84.715568944373643</c:v>
                </c:pt>
                <c:pt idx="79">
                  <c:v>85.09882394292643</c:v>
                </c:pt>
                <c:pt idx="80">
                  <c:v>85.47388699158067</c:v>
                </c:pt>
                <c:pt idx="81">
                  <c:v>85.848383571456196</c:v>
                </c:pt>
                <c:pt idx="82">
                  <c:v>86.223765867257313</c:v>
                </c:pt>
                <c:pt idx="83">
                  <c:v>86.599999686480416</c:v>
                </c:pt>
                <c:pt idx="84">
                  <c:v>86.97705409432875</c:v>
                </c:pt>
                <c:pt idx="85">
                  <c:v>87.354901270498388</c:v>
                </c:pt>
                <c:pt idx="86">
                  <c:v>87.733516376070369</c:v>
                </c:pt>
                <c:pt idx="87">
                  <c:v>88.112877429995535</c:v>
                </c:pt>
                <c:pt idx="88">
                  <c:v>88.494341888088385</c:v>
                </c:pt>
                <c:pt idx="89">
                  <c:v>88.877862965855627</c:v>
                </c:pt>
                <c:pt idx="90">
                  <c:v>89.263398205305165</c:v>
                </c:pt>
                <c:pt idx="91">
                  <c:v>89.644124240134602</c:v>
                </c:pt>
                <c:pt idx="92">
                  <c:v>90.018856260481257</c:v>
                </c:pt>
                <c:pt idx="93">
                  <c:v>90.389106194850257</c:v>
                </c:pt>
                <c:pt idx="94">
                  <c:v>90.755010747661643</c:v>
                </c:pt>
                <c:pt idx="95">
                  <c:v>91.116700661516631</c:v>
                </c:pt>
                <c:pt idx="96">
                  <c:v>91.474301060476805</c:v>
                </c:pt>
                <c:pt idx="97">
                  <c:v>91.827931768999747</c:v>
                </c:pt>
                <c:pt idx="98">
                  <c:v>92.17770760857907</c:v>
                </c:pt>
                <c:pt idx="99">
                  <c:v>92.532175957646331</c:v>
                </c:pt>
                <c:pt idx="100">
                  <c:v>92.891247736726669</c:v>
                </c:pt>
                <c:pt idx="101">
                  <c:v>93.25483922575431</c:v>
                </c:pt>
                <c:pt idx="102">
                  <c:v>93.622872035562864</c:v>
                </c:pt>
                <c:pt idx="103">
                  <c:v>93.994072959183441</c:v>
                </c:pt>
                <c:pt idx="104">
                  <c:v>94.368384259830478</c:v>
                </c:pt>
                <c:pt idx="105">
                  <c:v>94.745752385188624</c:v>
                </c:pt>
                <c:pt idx="106">
                  <c:v>95.126127913272541</c:v>
                </c:pt>
                <c:pt idx="107">
                  <c:v>95.510656066185462</c:v>
                </c:pt>
                <c:pt idx="108">
                  <c:v>95.898091858421978</c:v>
                </c:pt>
                <c:pt idx="109">
                  <c:v>96.280067185094282</c:v>
                </c:pt>
                <c:pt idx="110">
                  <c:v>96.656744197367928</c:v>
                </c:pt>
                <c:pt idx="111">
                  <c:v>97.028278017558904</c:v>
                </c:pt>
                <c:pt idx="112">
                  <c:v>97.394817140706991</c:v>
                </c:pt>
                <c:pt idx="113">
                  <c:v>97.755383222518844</c:v>
                </c:pt>
                <c:pt idx="114">
                  <c:v>98.110154776752182</c:v>
                </c:pt>
                <c:pt idx="115">
                  <c:v>98.460387623362763</c:v>
                </c:pt>
                <c:pt idx="116">
                  <c:v>98.806205534774151</c:v>
                </c:pt>
                <c:pt idx="117">
                  <c:v>99.146671928518714</c:v>
                </c:pt>
                <c:pt idx="118">
                  <c:v>99.48193851006738</c:v>
                </c:pt>
                <c:pt idx="119">
                  <c:v>99.812150710343488</c:v>
                </c:pt>
                <c:pt idx="120">
                  <c:v>100.13744802764555</c:v>
                </c:pt>
                <c:pt idx="121">
                  <c:v>100.45796434644248</c:v>
                </c:pt>
                <c:pt idx="122">
                  <c:v>100.77382823490736</c:v>
                </c:pt>
                <c:pt idx="123">
                  <c:v>101.08612835470677</c:v>
                </c:pt>
                <c:pt idx="124">
                  <c:v>101.39495196797894</c:v>
                </c:pt>
                <c:pt idx="125">
                  <c:v>101.69944168518096</c:v>
                </c:pt>
                <c:pt idx="126">
                  <c:v>101.99970870179496</c:v>
                </c:pt>
                <c:pt idx="127">
                  <c:v>102.29586005921558</c:v>
                </c:pt>
                <c:pt idx="128">
                  <c:v>102.58799884894013</c:v>
                </c:pt>
                <c:pt idx="129">
                  <c:v>102.87622440430853</c:v>
                </c:pt>
                <c:pt idx="130">
                  <c:v>103.16063248069872</c:v>
                </c:pt>
                <c:pt idx="131">
                  <c:v>103.44131542500671</c:v>
                </c:pt>
                <c:pt idx="132">
                  <c:v>103.71836233517108</c:v>
                </c:pt>
                <c:pt idx="133">
                  <c:v>103.99185921043993</c:v>
                </c:pt>
                <c:pt idx="134">
                  <c:v>104.26188909302063</c:v>
                </c:pt>
                <c:pt idx="135">
                  <c:v>104.52853220170212</c:v>
                </c:pt>
                <c:pt idx="136">
                  <c:v>104.79268034359814</c:v>
                </c:pt>
                <c:pt idx="137">
                  <c:v>105.05438583775536</c:v>
                </c:pt>
                <c:pt idx="138">
                  <c:v>105.31369941556214</c:v>
                </c:pt>
                <c:pt idx="139">
                  <c:v>105.5706702840626</c:v>
                </c:pt>
                <c:pt idx="140">
                  <c:v>105.8253461861495</c:v>
                </c:pt>
                <c:pt idx="141">
                  <c:v>106.07777345781899</c:v>
                </c:pt>
                <c:pt idx="142">
                  <c:v>106.32799708265779</c:v>
                </c:pt>
                <c:pt idx="143">
                  <c:v>106.57681869537275</c:v>
                </c:pt>
                <c:pt idx="144">
                  <c:v>106.82426370857166</c:v>
                </c:pt>
                <c:pt idx="145">
                  <c:v>107.07035690937813</c:v>
                </c:pt>
                <c:pt idx="146">
                  <c:v>107.314382403314</c:v>
                </c:pt>
                <c:pt idx="147">
                  <c:v>107.55637988209978</c:v>
                </c:pt>
                <c:pt idx="148">
                  <c:v>107.79638793685845</c:v>
                </c:pt>
                <c:pt idx="149">
                  <c:v>108.03444409823845</c:v>
                </c:pt>
                <c:pt idx="150">
                  <c:v>108.27058487472875</c:v>
                </c:pt>
                <c:pt idx="151">
                  <c:v>108.50484578926316</c:v>
                </c:pt>
                <c:pt idx="152">
                  <c:v>108.73796110935258</c:v>
                </c:pt>
                <c:pt idx="153">
                  <c:v>108.96925550093023</c:v>
                </c:pt>
                <c:pt idx="154">
                  <c:v>109.19876191649468</c:v>
                </c:pt>
                <c:pt idx="155">
                  <c:v>109.42651244811036</c:v>
                </c:pt>
                <c:pt idx="156">
                  <c:v>109.65253835695607</c:v>
                </c:pt>
                <c:pt idx="157">
                  <c:v>109.8768701016194</c:v>
                </c:pt>
                <c:pt idx="158">
                  <c:v>110.09953736520069</c:v>
                </c:pt>
                <c:pt idx="159">
                  <c:v>110.32056908128594</c:v>
                </c:pt>
                <c:pt idx="160">
                  <c:v>110.53999345884496</c:v>
                </c:pt>
                <c:pt idx="161">
                  <c:v>110.75783800610758</c:v>
                </c:pt>
                <c:pt idx="162">
                  <c:v>110.97412955346786</c:v>
                </c:pt>
                <c:pt idx="163">
                  <c:v>111.18889424546386</c:v>
                </c:pt>
              </c:numCache>
            </c:numRef>
          </c:val>
        </c:ser>
        <c:marker val="1"/>
        <c:axId val="189060608"/>
        <c:axId val="189062144"/>
      </c:lineChart>
      <c:catAx>
        <c:axId val="189060608"/>
        <c:scaling>
          <c:orientation val="minMax"/>
        </c:scaling>
        <c:axPos val="b"/>
        <c:numFmt formatCode="#,##0" sourceLinked="0"/>
        <c:tickLblPos val="nextTo"/>
        <c:crossAx val="189062144"/>
        <c:crosses val="autoZero"/>
        <c:auto val="1"/>
        <c:lblAlgn val="ctr"/>
        <c:lblOffset val="100"/>
        <c:tickLblSkip val="10"/>
      </c:catAx>
      <c:valAx>
        <c:axId val="189062144"/>
        <c:scaling>
          <c:orientation val="minMax"/>
        </c:scaling>
        <c:axPos val="l"/>
        <c:numFmt formatCode="General" sourceLinked="1"/>
        <c:tickLblPos val="nextTo"/>
        <c:crossAx val="189060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982726450213808"/>
          <c:y val="0.69317619192633617"/>
          <c:w val="0.21281720430107628"/>
          <c:h val="0.17180911046462044"/>
        </c:manualLayout>
      </c:layout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over last 1/5/10 v.)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spPr>
            <a:ln w="38100"/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ocart!$H$2:$H$165</c:f>
              <c:numCache>
                <c:formatCode>General</c:formatCode>
                <c:ptCount val="164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48</c:v>
                </c:pt>
                <c:pt idx="15">
                  <c:v>48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57</c:v>
                </c:pt>
                <c:pt idx="24">
                  <c:v>57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85</c:v>
                </c:pt>
                <c:pt idx="33">
                  <c:v>85</c:v>
                </c:pt>
                <c:pt idx="34">
                  <c:v>88</c:v>
                </c:pt>
                <c:pt idx="35">
                  <c:v>88</c:v>
                </c:pt>
                <c:pt idx="36">
                  <c:v>88</c:v>
                </c:pt>
                <c:pt idx="37">
                  <c:v>88</c:v>
                </c:pt>
                <c:pt idx="38">
                  <c:v>88</c:v>
                </c:pt>
                <c:pt idx="39">
                  <c:v>88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</c:v>
                </c:pt>
                <c:pt idx="44">
                  <c:v>88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88</c:v>
                </c:pt>
                <c:pt idx="50">
                  <c:v>88</c:v>
                </c:pt>
                <c:pt idx="51">
                  <c:v>88</c:v>
                </c:pt>
                <c:pt idx="52">
                  <c:v>88</c:v>
                </c:pt>
                <c:pt idx="53">
                  <c:v>88</c:v>
                </c:pt>
                <c:pt idx="54">
                  <c:v>88</c:v>
                </c:pt>
                <c:pt idx="55">
                  <c:v>95</c:v>
                </c:pt>
                <c:pt idx="56">
                  <c:v>94</c:v>
                </c:pt>
                <c:pt idx="57">
                  <c:v>94</c:v>
                </c:pt>
                <c:pt idx="58">
                  <c:v>94</c:v>
                </c:pt>
                <c:pt idx="59">
                  <c:v>94</c:v>
                </c:pt>
                <c:pt idx="60">
                  <c:v>94</c:v>
                </c:pt>
                <c:pt idx="61">
                  <c:v>94</c:v>
                </c:pt>
                <c:pt idx="62">
                  <c:v>94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98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101</c:v>
                </c:pt>
                <c:pt idx="94">
                  <c:v>101</c:v>
                </c:pt>
                <c:pt idx="95">
                  <c:v>101</c:v>
                </c:pt>
                <c:pt idx="96">
                  <c:v>101</c:v>
                </c:pt>
                <c:pt idx="97">
                  <c:v>101</c:v>
                </c:pt>
                <c:pt idx="98">
                  <c:v>102</c:v>
                </c:pt>
                <c:pt idx="99">
                  <c:v>109</c:v>
                </c:pt>
                <c:pt idx="100">
                  <c:v>109</c:v>
                </c:pt>
                <c:pt idx="101">
                  <c:v>109</c:v>
                </c:pt>
                <c:pt idx="102">
                  <c:v>109</c:v>
                </c:pt>
                <c:pt idx="103">
                  <c:v>109</c:v>
                </c:pt>
                <c:pt idx="104">
                  <c:v>109</c:v>
                </c:pt>
                <c:pt idx="105">
                  <c:v>109</c:v>
                </c:pt>
                <c:pt idx="106">
                  <c:v>109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109</c:v>
                </c:pt>
                <c:pt idx="114">
                  <c:v>109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111</c:v>
                </c:pt>
                <c:pt idx="137">
                  <c:v>111</c:v>
                </c:pt>
                <c:pt idx="138">
                  <c:v>111</c:v>
                </c:pt>
                <c:pt idx="139">
                  <c:v>111</c:v>
                </c:pt>
                <c:pt idx="140">
                  <c:v>111</c:v>
                </c:pt>
                <c:pt idx="141">
                  <c:v>111</c:v>
                </c:pt>
                <c:pt idx="142">
                  <c:v>111</c:v>
                </c:pt>
                <c:pt idx="143">
                  <c:v>112</c:v>
                </c:pt>
                <c:pt idx="144">
                  <c:v>112</c:v>
                </c:pt>
                <c:pt idx="145">
                  <c:v>112</c:v>
                </c:pt>
                <c:pt idx="146">
                  <c:v>112</c:v>
                </c:pt>
                <c:pt idx="147">
                  <c:v>112</c:v>
                </c:pt>
                <c:pt idx="148">
                  <c:v>112</c:v>
                </c:pt>
                <c:pt idx="149">
                  <c:v>112</c:v>
                </c:pt>
                <c:pt idx="150">
                  <c:v>112</c:v>
                </c:pt>
                <c:pt idx="151">
                  <c:v>112</c:v>
                </c:pt>
                <c:pt idx="152">
                  <c:v>113</c:v>
                </c:pt>
                <c:pt idx="153">
                  <c:v>113</c:v>
                </c:pt>
                <c:pt idx="154">
                  <c:v>113</c:v>
                </c:pt>
                <c:pt idx="155">
                  <c:v>113</c:v>
                </c:pt>
                <c:pt idx="156">
                  <c:v>113</c:v>
                </c:pt>
                <c:pt idx="157">
                  <c:v>113</c:v>
                </c:pt>
                <c:pt idx="158">
                  <c:v>113</c:v>
                </c:pt>
                <c:pt idx="159">
                  <c:v>113</c:v>
                </c:pt>
                <c:pt idx="160">
                  <c:v>113</c:v>
                </c:pt>
                <c:pt idx="161">
                  <c:v>113</c:v>
                </c:pt>
                <c:pt idx="162">
                  <c:v>114</c:v>
                </c:pt>
                <c:pt idx="163">
                  <c:v>114</c:v>
                </c:pt>
              </c:numCache>
            </c:numRef>
          </c:val>
        </c:ser>
        <c:ser>
          <c:idx val="4"/>
          <c:order val="1"/>
          <c:tx>
            <c:v>Est - last 5 last 1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ocart!$AO$2:$AO$165</c:f>
              <c:numCache>
                <c:formatCode>0.0</c:formatCode>
                <c:ptCount val="164"/>
                <c:pt idx="0" formatCode="General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48.183680555555554</c:v>
                </c:pt>
                <c:pt idx="11">
                  <c:v>48.551341922825394</c:v>
                </c:pt>
                <c:pt idx="12">
                  <c:v>48.735428688698157</c:v>
                </c:pt>
                <c:pt idx="13">
                  <c:v>48.919718492678513</c:v>
                </c:pt>
                <c:pt idx="14">
                  <c:v>49.288740079489962</c:v>
                </c:pt>
                <c:pt idx="15">
                  <c:v>49.473646864295354</c:v>
                </c:pt>
                <c:pt idx="16">
                  <c:v>49.843804966529291</c:v>
                </c:pt>
                <c:pt idx="17">
                  <c:v>50.584585290669082</c:v>
                </c:pt>
                <c:pt idx="18">
                  <c:v>51.327137199608892</c:v>
                </c:pt>
                <c:pt idx="19">
                  <c:v>51.886171106955516</c:v>
                </c:pt>
                <c:pt idx="20">
                  <c:v>53.568253838705417</c:v>
                </c:pt>
                <c:pt idx="21">
                  <c:v>54.87892111056901</c:v>
                </c:pt>
                <c:pt idx="22">
                  <c:v>56.005127643941165</c:v>
                </c:pt>
                <c:pt idx="23">
                  <c:v>57.135494264691076</c:v>
                </c:pt>
                <c:pt idx="24">
                  <c:v>58.273124815154226</c:v>
                </c:pt>
                <c:pt idx="25">
                  <c:v>58.655837703921001</c:v>
                </c:pt>
                <c:pt idx="26">
                  <c:v>59.038675737748299</c:v>
                </c:pt>
                <c:pt idx="27">
                  <c:v>59.421739855496199</c:v>
                </c:pt>
                <c:pt idx="28">
                  <c:v>59.805131411790711</c:v>
                </c:pt>
                <c:pt idx="29">
                  <c:v>60.188952374643286</c:v>
                </c:pt>
                <c:pt idx="30">
                  <c:v>60.188952374643286</c:v>
                </c:pt>
                <c:pt idx="31">
                  <c:v>60.188952374643286</c:v>
                </c:pt>
                <c:pt idx="32">
                  <c:v>65.185543341122397</c:v>
                </c:pt>
                <c:pt idx="33">
                  <c:v>69.938046195076453</c:v>
                </c:pt>
                <c:pt idx="34">
                  <c:v>75.145019629083137</c:v>
                </c:pt>
                <c:pt idx="35">
                  <c:v>80.382852019592704</c:v>
                </c:pt>
                <c:pt idx="36">
                  <c:v>85.840580437433687</c:v>
                </c:pt>
                <c:pt idx="37">
                  <c:v>86.453535157842822</c:v>
                </c:pt>
                <c:pt idx="38">
                  <c:v>87.066387799875756</c:v>
                </c:pt>
                <c:pt idx="39">
                  <c:v>87.066387799875756</c:v>
                </c:pt>
                <c:pt idx="40">
                  <c:v>87.066387799875756</c:v>
                </c:pt>
                <c:pt idx="41">
                  <c:v>87.066387799875756</c:v>
                </c:pt>
                <c:pt idx="42">
                  <c:v>87.066387799875756</c:v>
                </c:pt>
                <c:pt idx="43">
                  <c:v>87.066387799875756</c:v>
                </c:pt>
                <c:pt idx="44">
                  <c:v>87.066387799875756</c:v>
                </c:pt>
                <c:pt idx="45">
                  <c:v>87.066387799875756</c:v>
                </c:pt>
                <c:pt idx="46">
                  <c:v>87.066387799875756</c:v>
                </c:pt>
                <c:pt idx="47">
                  <c:v>87.066387799875756</c:v>
                </c:pt>
                <c:pt idx="48">
                  <c:v>87.066387799875756</c:v>
                </c:pt>
                <c:pt idx="49">
                  <c:v>87.066387799875756</c:v>
                </c:pt>
                <c:pt idx="50">
                  <c:v>87.066387799875756</c:v>
                </c:pt>
                <c:pt idx="51">
                  <c:v>87.066387799875756</c:v>
                </c:pt>
                <c:pt idx="52">
                  <c:v>87.066387799875756</c:v>
                </c:pt>
                <c:pt idx="53">
                  <c:v>87.066387799875756</c:v>
                </c:pt>
                <c:pt idx="54">
                  <c:v>87.066387799875756</c:v>
                </c:pt>
                <c:pt idx="55">
                  <c:v>88.496573153715261</c:v>
                </c:pt>
                <c:pt idx="56">
                  <c:v>89.717812332267684</c:v>
                </c:pt>
                <c:pt idx="57">
                  <c:v>90.93704716212811</c:v>
                </c:pt>
                <c:pt idx="58">
                  <c:v>92.155616121228675</c:v>
                </c:pt>
                <c:pt idx="59">
                  <c:v>93.374851052526893</c:v>
                </c:pt>
                <c:pt idx="60">
                  <c:v>93.17131157152248</c:v>
                </c:pt>
                <c:pt idx="61">
                  <c:v>93.17131157152248</c:v>
                </c:pt>
                <c:pt idx="62">
                  <c:v>93.17131157152248</c:v>
                </c:pt>
                <c:pt idx="63">
                  <c:v>92.967738052192544</c:v>
                </c:pt>
                <c:pt idx="64">
                  <c:v>92.967738052192544</c:v>
                </c:pt>
                <c:pt idx="65">
                  <c:v>92.967738052192544</c:v>
                </c:pt>
                <c:pt idx="66">
                  <c:v>92.764152362945538</c:v>
                </c:pt>
                <c:pt idx="67">
                  <c:v>92.560548722752387</c:v>
                </c:pt>
                <c:pt idx="68">
                  <c:v>92.560548722752387</c:v>
                </c:pt>
                <c:pt idx="69">
                  <c:v>92.356921346984237</c:v>
                </c:pt>
                <c:pt idx="70">
                  <c:v>92.15326444620564</c:v>
                </c:pt>
                <c:pt idx="71">
                  <c:v>92.15326444620564</c:v>
                </c:pt>
                <c:pt idx="72">
                  <c:v>92.15326444620564</c:v>
                </c:pt>
                <c:pt idx="73">
                  <c:v>92.15326444620564</c:v>
                </c:pt>
                <c:pt idx="74">
                  <c:v>92.15326444620564</c:v>
                </c:pt>
                <c:pt idx="75">
                  <c:v>92.15326444620564</c:v>
                </c:pt>
                <c:pt idx="76">
                  <c:v>92.15326444620564</c:v>
                </c:pt>
                <c:pt idx="77">
                  <c:v>92.15326444620564</c:v>
                </c:pt>
                <c:pt idx="78">
                  <c:v>92.15326444620564</c:v>
                </c:pt>
                <c:pt idx="79">
                  <c:v>92.15326444620564</c:v>
                </c:pt>
                <c:pt idx="80">
                  <c:v>92.15326444620564</c:v>
                </c:pt>
                <c:pt idx="81">
                  <c:v>93.171725552409825</c:v>
                </c:pt>
                <c:pt idx="82">
                  <c:v>94.391565799749998</c:v>
                </c:pt>
                <c:pt idx="83">
                  <c:v>95.60928814596204</c:v>
                </c:pt>
                <c:pt idx="84">
                  <c:v>96.826091096002401</c:v>
                </c:pt>
                <c:pt idx="85">
                  <c:v>98.043165493390333</c:v>
                </c:pt>
                <c:pt idx="86">
                  <c:v>98.246255103309736</c:v>
                </c:pt>
                <c:pt idx="87">
                  <c:v>98.246255103309736</c:v>
                </c:pt>
                <c:pt idx="88">
                  <c:v>98.449335673698457</c:v>
                </c:pt>
                <c:pt idx="89">
                  <c:v>98.652387427966161</c:v>
                </c:pt>
                <c:pt idx="90">
                  <c:v>98.855415458388777</c:v>
                </c:pt>
                <c:pt idx="91">
                  <c:v>99.058424852768724</c:v>
                </c:pt>
                <c:pt idx="92">
                  <c:v>99.261420695373729</c:v>
                </c:pt>
                <c:pt idx="93">
                  <c:v>99.464408067873535</c:v>
                </c:pt>
                <c:pt idx="94">
                  <c:v>99.66736759175086</c:v>
                </c:pt>
                <c:pt idx="95">
                  <c:v>99.870304251173337</c:v>
                </c:pt>
                <c:pt idx="96">
                  <c:v>100.07322302608516</c:v>
                </c:pt>
                <c:pt idx="97">
                  <c:v>100.2761288931068</c:v>
                </c:pt>
                <c:pt idx="98">
                  <c:v>100.47902682643272</c:v>
                </c:pt>
                <c:pt idx="99">
                  <c:v>102.10199488417683</c:v>
                </c:pt>
                <c:pt idx="100">
                  <c:v>103.7197058746376</c:v>
                </c:pt>
                <c:pt idx="101">
                  <c:v>105.33453435620589</c:v>
                </c:pt>
                <c:pt idx="102">
                  <c:v>106.94882088068424</c:v>
                </c:pt>
                <c:pt idx="103">
                  <c:v>108.36288775745801</c:v>
                </c:pt>
                <c:pt idx="104">
                  <c:v>108.36288775745801</c:v>
                </c:pt>
                <c:pt idx="105">
                  <c:v>108.36288775745801</c:v>
                </c:pt>
                <c:pt idx="106">
                  <c:v>108.36288775745801</c:v>
                </c:pt>
                <c:pt idx="107">
                  <c:v>108.56524644384911</c:v>
                </c:pt>
                <c:pt idx="108">
                  <c:v>108.76758389407448</c:v>
                </c:pt>
                <c:pt idx="109">
                  <c:v>108.96990426551227</c:v>
                </c:pt>
                <c:pt idx="110">
                  <c:v>109.17221171289354</c:v>
                </c:pt>
                <c:pt idx="111">
                  <c:v>109.37451038892983</c:v>
                </c:pt>
                <c:pt idx="112">
                  <c:v>109.37451038892983</c:v>
                </c:pt>
                <c:pt idx="113">
                  <c:v>109.17221633291987</c:v>
                </c:pt>
                <c:pt idx="114">
                  <c:v>108.96991767400561</c:v>
                </c:pt>
                <c:pt idx="115">
                  <c:v>108.96991767400561</c:v>
                </c:pt>
                <c:pt idx="116">
                  <c:v>108.96991767400561</c:v>
                </c:pt>
                <c:pt idx="117">
                  <c:v>108.96991767400561</c:v>
                </c:pt>
                <c:pt idx="118">
                  <c:v>109.17222507159997</c:v>
                </c:pt>
                <c:pt idx="119">
                  <c:v>109.37452369812827</c:v>
                </c:pt>
                <c:pt idx="120">
                  <c:v>109.37452369812827</c:v>
                </c:pt>
                <c:pt idx="121">
                  <c:v>109.37452369812827</c:v>
                </c:pt>
                <c:pt idx="122">
                  <c:v>109.37452369812827</c:v>
                </c:pt>
                <c:pt idx="123">
                  <c:v>109.37452369812827</c:v>
                </c:pt>
                <c:pt idx="124">
                  <c:v>109.37452369812827</c:v>
                </c:pt>
                <c:pt idx="125">
                  <c:v>109.37452369812827</c:v>
                </c:pt>
                <c:pt idx="126">
                  <c:v>109.37452369812827</c:v>
                </c:pt>
                <c:pt idx="127">
                  <c:v>109.37452369812827</c:v>
                </c:pt>
                <c:pt idx="128">
                  <c:v>109.37452369812827</c:v>
                </c:pt>
                <c:pt idx="129">
                  <c:v>109.37452369812827</c:v>
                </c:pt>
                <c:pt idx="130">
                  <c:v>109.37452369812827</c:v>
                </c:pt>
                <c:pt idx="131">
                  <c:v>109.37452369812827</c:v>
                </c:pt>
                <c:pt idx="132">
                  <c:v>109.37452369812827</c:v>
                </c:pt>
                <c:pt idx="133">
                  <c:v>109.37452369812827</c:v>
                </c:pt>
                <c:pt idx="134">
                  <c:v>109.37452369812827</c:v>
                </c:pt>
                <c:pt idx="135">
                  <c:v>109.37452369812827</c:v>
                </c:pt>
                <c:pt idx="136">
                  <c:v>109.57681770490608</c:v>
                </c:pt>
                <c:pt idx="137">
                  <c:v>109.77909110530962</c:v>
                </c:pt>
                <c:pt idx="138">
                  <c:v>109.98134797768829</c:v>
                </c:pt>
                <c:pt idx="139">
                  <c:v>110.18359239787669</c:v>
                </c:pt>
                <c:pt idx="140">
                  <c:v>110.38582843979884</c:v>
                </c:pt>
                <c:pt idx="141">
                  <c:v>110.38582843979884</c:v>
                </c:pt>
                <c:pt idx="142">
                  <c:v>110.38582843979884</c:v>
                </c:pt>
                <c:pt idx="143">
                  <c:v>110.58806017607127</c:v>
                </c:pt>
                <c:pt idx="144">
                  <c:v>110.79027190937678</c:v>
                </c:pt>
                <c:pt idx="145">
                  <c:v>110.99246764134452</c:v>
                </c:pt>
                <c:pt idx="146">
                  <c:v>111.19465137121317</c:v>
                </c:pt>
                <c:pt idx="147">
                  <c:v>111.39682709641276</c:v>
                </c:pt>
                <c:pt idx="148">
                  <c:v>111.39682709641276</c:v>
                </c:pt>
                <c:pt idx="149">
                  <c:v>111.39682709641276</c:v>
                </c:pt>
                <c:pt idx="150">
                  <c:v>111.39682709641276</c:v>
                </c:pt>
                <c:pt idx="151">
                  <c:v>111.39682709641276</c:v>
                </c:pt>
                <c:pt idx="152">
                  <c:v>111.59899881314553</c:v>
                </c:pt>
                <c:pt idx="153">
                  <c:v>111.80115110558195</c:v>
                </c:pt>
                <c:pt idx="154">
                  <c:v>112.00328790084417</c:v>
                </c:pt>
                <c:pt idx="155">
                  <c:v>112.20541312378079</c:v>
                </c:pt>
                <c:pt idx="156">
                  <c:v>112.40753069752732</c:v>
                </c:pt>
                <c:pt idx="157">
                  <c:v>112.40753069752732</c:v>
                </c:pt>
                <c:pt idx="158">
                  <c:v>112.40753069752732</c:v>
                </c:pt>
                <c:pt idx="159">
                  <c:v>112.40753069752732</c:v>
                </c:pt>
                <c:pt idx="160">
                  <c:v>112.40753069752732</c:v>
                </c:pt>
                <c:pt idx="161">
                  <c:v>112.40753069752732</c:v>
                </c:pt>
                <c:pt idx="162">
                  <c:v>112.60964454406584</c:v>
                </c:pt>
                <c:pt idx="163">
                  <c:v>112.81173952151629</c:v>
                </c:pt>
              </c:numCache>
            </c:numRef>
          </c:val>
        </c:ser>
        <c:ser>
          <c:idx val="5"/>
          <c:order val="2"/>
          <c:tx>
            <c:v>Est - last 10 last 1</c:v>
          </c:tx>
          <c:spPr>
            <a:ln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ocart!$AP$2:$AP$165</c:f>
              <c:numCache>
                <c:formatCode>0.0</c:formatCode>
                <c:ptCount val="164"/>
                <c:pt idx="0" formatCode="General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48.091840277777777</c:v>
                </c:pt>
                <c:pt idx="11">
                  <c:v>48.275593569612958</c:v>
                </c:pt>
                <c:pt idx="12">
                  <c:v>48.367525429182358</c:v>
                </c:pt>
                <c:pt idx="13">
                  <c:v>48.459500220468655</c:v>
                </c:pt>
                <c:pt idx="14">
                  <c:v>48.643540083135932</c:v>
                </c:pt>
                <c:pt idx="15">
                  <c:v>48.827724777395112</c:v>
                </c:pt>
                <c:pt idx="16">
                  <c:v>49.196418458001375</c:v>
                </c:pt>
                <c:pt idx="17">
                  <c:v>49.657763025755465</c:v>
                </c:pt>
                <c:pt idx="18">
                  <c:v>50.119665062976551</c:v>
                </c:pt>
                <c:pt idx="19">
                  <c:v>50.582381260725185</c:v>
                </c:pt>
                <c:pt idx="20">
                  <c:v>51.509961762972537</c:v>
                </c:pt>
                <c:pt idx="21">
                  <c:v>52.343659575674536</c:v>
                </c:pt>
                <c:pt idx="22">
                  <c:v>53.269442223889548</c:v>
                </c:pt>
                <c:pt idx="23">
                  <c:v>54.197434735241643</c:v>
                </c:pt>
                <c:pt idx="24">
                  <c:v>55.036280667051727</c:v>
                </c:pt>
                <c:pt idx="25">
                  <c:v>56.06611466105015</c:v>
                </c:pt>
                <c:pt idx="26">
                  <c:v>56.913292966149562</c:v>
                </c:pt>
                <c:pt idx="27">
                  <c:v>57.669304973310943</c:v>
                </c:pt>
                <c:pt idx="28">
                  <c:v>58.428203257784403</c:v>
                </c:pt>
                <c:pt idx="29">
                  <c:v>59.190902585889809</c:v>
                </c:pt>
                <c:pt idx="30">
                  <c:v>59.382764484060161</c:v>
                </c:pt>
                <c:pt idx="31">
                  <c:v>59.574711980567798</c:v>
                </c:pt>
                <c:pt idx="32">
                  <c:v>62.263353830528615</c:v>
                </c:pt>
                <c:pt idx="33">
                  <c:v>64.875598078284227</c:v>
                </c:pt>
                <c:pt idx="34">
                  <c:v>67.713350879210552</c:v>
                </c:pt>
                <c:pt idx="35">
                  <c:v>70.330310067022793</c:v>
                </c:pt>
                <c:pt idx="36">
                  <c:v>72.925982138526237</c:v>
                </c:pt>
                <c:pt idx="37">
                  <c:v>75.521916763143111</c:v>
                </c:pt>
                <c:pt idx="38">
                  <c:v>78.139522526287479</c:v>
                </c:pt>
                <c:pt idx="39">
                  <c:v>80.801404772501741</c:v>
                </c:pt>
                <c:pt idx="40">
                  <c:v>83.532881834842144</c:v>
                </c:pt>
                <c:pt idx="41">
                  <c:v>86.363962733191286</c:v>
                </c:pt>
                <c:pt idx="42">
                  <c:v>86.671025004231268</c:v>
                </c:pt>
                <c:pt idx="43">
                  <c:v>86.978089905823026</c:v>
                </c:pt>
                <c:pt idx="44">
                  <c:v>86.978089905823026</c:v>
                </c:pt>
                <c:pt idx="45">
                  <c:v>86.978089905823026</c:v>
                </c:pt>
                <c:pt idx="46">
                  <c:v>86.978089905823026</c:v>
                </c:pt>
                <c:pt idx="47">
                  <c:v>86.978089905823026</c:v>
                </c:pt>
                <c:pt idx="48">
                  <c:v>86.978089905823026</c:v>
                </c:pt>
                <c:pt idx="49">
                  <c:v>86.978089905823026</c:v>
                </c:pt>
                <c:pt idx="50">
                  <c:v>86.978089905823026</c:v>
                </c:pt>
                <c:pt idx="51">
                  <c:v>86.978089905823026</c:v>
                </c:pt>
                <c:pt idx="52">
                  <c:v>86.978089905823026</c:v>
                </c:pt>
                <c:pt idx="53">
                  <c:v>86.978089905823026</c:v>
                </c:pt>
                <c:pt idx="54">
                  <c:v>86.978089905823026</c:v>
                </c:pt>
                <c:pt idx="55">
                  <c:v>87.694635206665268</c:v>
                </c:pt>
                <c:pt idx="56">
                  <c:v>88.307520280055954</c:v>
                </c:pt>
                <c:pt idx="57">
                  <c:v>88.919600935402812</c:v>
                </c:pt>
                <c:pt idx="58">
                  <c:v>89.531046734669445</c:v>
                </c:pt>
                <c:pt idx="59">
                  <c:v>90.14202591382346</c:v>
                </c:pt>
                <c:pt idx="60">
                  <c:v>90.752705728479924</c:v>
                </c:pt>
                <c:pt idx="61">
                  <c:v>91.363252793749183</c:v>
                </c:pt>
                <c:pt idx="62">
                  <c:v>91.97383342013363</c:v>
                </c:pt>
                <c:pt idx="63">
                  <c:v>92.482817192749749</c:v>
                </c:pt>
                <c:pt idx="64">
                  <c:v>93.094004684831447</c:v>
                </c:pt>
                <c:pt idx="65">
                  <c:v>92.992055728021569</c:v>
                </c:pt>
                <c:pt idx="66">
                  <c:v>92.890096618038868</c:v>
                </c:pt>
                <c:pt idx="67">
                  <c:v>92.788133536851859</c:v>
                </c:pt>
                <c:pt idx="68">
                  <c:v>92.686165757308061</c:v>
                </c:pt>
                <c:pt idx="69">
                  <c:v>92.584192552013604</c:v>
                </c:pt>
                <c:pt idx="70">
                  <c:v>92.482213193295138</c:v>
                </c:pt>
                <c:pt idx="71">
                  <c:v>92.380226953161639</c:v>
                </c:pt>
                <c:pt idx="72">
                  <c:v>92.278233103266231</c:v>
                </c:pt>
                <c:pt idx="73">
                  <c:v>92.278233103266231</c:v>
                </c:pt>
                <c:pt idx="74">
                  <c:v>92.176230914867872</c:v>
                </c:pt>
                <c:pt idx="75">
                  <c:v>92.074219658793041</c:v>
                </c:pt>
                <c:pt idx="76">
                  <c:v>92.074219658793041</c:v>
                </c:pt>
                <c:pt idx="77">
                  <c:v>92.074219658793041</c:v>
                </c:pt>
                <c:pt idx="78">
                  <c:v>92.074219658793041</c:v>
                </c:pt>
                <c:pt idx="79">
                  <c:v>92.074219658793041</c:v>
                </c:pt>
                <c:pt idx="80">
                  <c:v>92.074219658793041</c:v>
                </c:pt>
                <c:pt idx="81">
                  <c:v>92.584324925771398</c:v>
                </c:pt>
                <c:pt idx="82">
                  <c:v>93.195805070209943</c:v>
                </c:pt>
                <c:pt idx="83">
                  <c:v>93.806537995127712</c:v>
                </c:pt>
                <c:pt idx="84">
                  <c:v>94.416674928846632</c:v>
                </c:pt>
                <c:pt idx="85">
                  <c:v>95.02636598860866</c:v>
                </c:pt>
                <c:pt idx="86">
                  <c:v>95.63576045628659</c:v>
                </c:pt>
                <c:pt idx="87">
                  <c:v>96.245007049689391</c:v>
                </c:pt>
                <c:pt idx="88">
                  <c:v>96.955795380960794</c:v>
                </c:pt>
                <c:pt idx="89">
                  <c:v>97.666644219750594</c:v>
                </c:pt>
                <c:pt idx="90">
                  <c:v>98.37778723211315</c:v>
                </c:pt>
                <c:pt idx="91">
                  <c:v>98.58112194609231</c:v>
                </c:pt>
                <c:pt idx="92">
                  <c:v>98.682782785766591</c:v>
                </c:pt>
                <c:pt idx="93">
                  <c:v>98.886093600706758</c:v>
                </c:pt>
                <c:pt idx="94">
                  <c:v>99.089374369071137</c:v>
                </c:pt>
                <c:pt idx="95">
                  <c:v>99.292630150663584</c:v>
                </c:pt>
                <c:pt idx="96">
                  <c:v>99.495866000618165</c:v>
                </c:pt>
                <c:pt idx="97">
                  <c:v>99.699086970325169</c:v>
                </c:pt>
                <c:pt idx="98">
                  <c:v>99.902298108354913</c:v>
                </c:pt>
                <c:pt idx="99">
                  <c:v>100.81661759002182</c:v>
                </c:pt>
                <c:pt idx="100">
                  <c:v>101.72907531288604</c:v>
                </c:pt>
                <c:pt idx="101">
                  <c:v>102.64010069170425</c:v>
                </c:pt>
                <c:pt idx="102">
                  <c:v>103.55011805032935</c:v>
                </c:pt>
                <c:pt idx="103">
                  <c:v>104.35850032155989</c:v>
                </c:pt>
                <c:pt idx="104">
                  <c:v>105.16654332224707</c:v>
                </c:pt>
                <c:pt idx="105">
                  <c:v>105.97453720639204</c:v>
                </c:pt>
                <c:pt idx="106">
                  <c:v>106.78277191037577</c:v>
                </c:pt>
                <c:pt idx="107">
                  <c:v>107.69263367015041</c:v>
                </c:pt>
                <c:pt idx="108">
                  <c:v>108.50214815136388</c:v>
                </c:pt>
                <c:pt idx="109">
                  <c:v>108.60343457792426</c:v>
                </c:pt>
                <c:pt idx="110">
                  <c:v>108.70471614503211</c:v>
                </c:pt>
                <c:pt idx="111">
                  <c:v>108.8059933735513</c:v>
                </c:pt>
                <c:pt idx="112">
                  <c:v>108.90726678417978</c:v>
                </c:pt>
                <c:pt idx="113">
                  <c:v>108.90726678417978</c:v>
                </c:pt>
                <c:pt idx="114">
                  <c:v>108.90726678417978</c:v>
                </c:pt>
                <c:pt idx="115">
                  <c:v>109.00853689746921</c:v>
                </c:pt>
                <c:pt idx="116">
                  <c:v>109.10980423384464</c:v>
                </c:pt>
                <c:pt idx="117">
                  <c:v>109.10980423384464</c:v>
                </c:pt>
                <c:pt idx="118">
                  <c:v>109.10980423384464</c:v>
                </c:pt>
                <c:pt idx="119">
                  <c:v>109.10980423384464</c:v>
                </c:pt>
                <c:pt idx="120">
                  <c:v>109.10980423384464</c:v>
                </c:pt>
                <c:pt idx="121">
                  <c:v>109.10980423384464</c:v>
                </c:pt>
                <c:pt idx="122">
                  <c:v>109.10980423384464</c:v>
                </c:pt>
                <c:pt idx="123">
                  <c:v>109.21106931362421</c:v>
                </c:pt>
                <c:pt idx="124">
                  <c:v>109.3123326570387</c:v>
                </c:pt>
                <c:pt idx="125">
                  <c:v>109.3123326570387</c:v>
                </c:pt>
                <c:pt idx="126">
                  <c:v>109.3123326570387</c:v>
                </c:pt>
                <c:pt idx="127">
                  <c:v>109.3123326570387</c:v>
                </c:pt>
                <c:pt idx="128">
                  <c:v>109.3123326570387</c:v>
                </c:pt>
                <c:pt idx="129">
                  <c:v>109.3123326570387</c:v>
                </c:pt>
                <c:pt idx="130">
                  <c:v>109.3123326570387</c:v>
                </c:pt>
                <c:pt idx="131">
                  <c:v>109.3123326570387</c:v>
                </c:pt>
                <c:pt idx="132">
                  <c:v>109.3123326570387</c:v>
                </c:pt>
                <c:pt idx="133">
                  <c:v>109.3123326570387</c:v>
                </c:pt>
                <c:pt idx="134">
                  <c:v>109.3123326570387</c:v>
                </c:pt>
                <c:pt idx="135">
                  <c:v>109.3123326570387</c:v>
                </c:pt>
                <c:pt idx="136">
                  <c:v>109.41359478425123</c:v>
                </c:pt>
                <c:pt idx="137">
                  <c:v>109.51485118443321</c:v>
                </c:pt>
                <c:pt idx="138">
                  <c:v>109.61610236887857</c:v>
                </c:pt>
                <c:pt idx="139">
                  <c:v>109.71734884868582</c:v>
                </c:pt>
                <c:pt idx="140">
                  <c:v>109.81859113477707</c:v>
                </c:pt>
                <c:pt idx="141">
                  <c:v>109.91982973791698</c:v>
                </c:pt>
                <c:pt idx="142">
                  <c:v>110.02106516873177</c:v>
                </c:pt>
                <c:pt idx="143">
                  <c:v>110.2235307067243</c:v>
                </c:pt>
                <c:pt idx="144">
                  <c:v>110.42597880976864</c:v>
                </c:pt>
                <c:pt idx="145">
                  <c:v>110.62841352915342</c:v>
                </c:pt>
                <c:pt idx="146">
                  <c:v>110.7296262216435</c:v>
                </c:pt>
                <c:pt idx="147">
                  <c:v>110.83083485886014</c:v>
                </c:pt>
                <c:pt idx="148">
                  <c:v>110.93203994192649</c:v>
                </c:pt>
                <c:pt idx="149">
                  <c:v>111.03324197183447</c:v>
                </c:pt>
                <c:pt idx="150">
                  <c:v>111.13444144946304</c:v>
                </c:pt>
                <c:pt idx="151">
                  <c:v>111.23563887559641</c:v>
                </c:pt>
                <c:pt idx="152">
                  <c:v>111.438030626288</c:v>
                </c:pt>
                <c:pt idx="153">
                  <c:v>111.53922005058338</c:v>
                </c:pt>
                <c:pt idx="154">
                  <c:v>111.6404045681186</c:v>
                </c:pt>
                <c:pt idx="155">
                  <c:v>111.74158467095604</c:v>
                </c:pt>
                <c:pt idx="156">
                  <c:v>111.84276085099859</c:v>
                </c:pt>
                <c:pt idx="157">
                  <c:v>111.94393360000714</c:v>
                </c:pt>
                <c:pt idx="158">
                  <c:v>112.04510340961826</c:v>
                </c:pt>
                <c:pt idx="159">
                  <c:v>112.14627077136171</c:v>
                </c:pt>
                <c:pt idx="160">
                  <c:v>112.24743617667798</c:v>
                </c:pt>
                <c:pt idx="161">
                  <c:v>112.34860011693584</c:v>
                </c:pt>
                <c:pt idx="162">
                  <c:v>112.44976308344984</c:v>
                </c:pt>
                <c:pt idx="163">
                  <c:v>112.55092080505497</c:v>
                </c:pt>
              </c:numCache>
            </c:numRef>
          </c:val>
        </c:ser>
        <c:ser>
          <c:idx val="1"/>
          <c:order val="3"/>
          <c:tx>
            <c:v>Est - last 5 last 5</c:v>
          </c:tx>
          <c:spPr>
            <a:ln w="12700">
              <a:solidFill>
                <a:srgbClr val="D60093"/>
              </a:solidFill>
              <a:prstDash val="sysDash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ocart!$AQ$2:$AQ$165</c:f>
              <c:numCache>
                <c:formatCode>0.0</c:formatCode>
                <c:ptCount val="164"/>
                <c:pt idx="0" formatCode="General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48.036736111111111</c:v>
                </c:pt>
                <c:pt idx="11">
                  <c:v>48.147398887989596</c:v>
                </c:pt>
                <c:pt idx="12">
                  <c:v>48.294991270133195</c:v>
                </c:pt>
                <c:pt idx="13">
                  <c:v>48.479216224186843</c:v>
                </c:pt>
                <c:pt idx="14">
                  <c:v>48.737195343173283</c:v>
                </c:pt>
                <c:pt idx="15">
                  <c:v>48.994640511508756</c:v>
                </c:pt>
                <c:pt idx="16">
                  <c:v>49.253755330279688</c:v>
                </c:pt>
                <c:pt idx="17">
                  <c:v>49.626103367293183</c:v>
                </c:pt>
                <c:pt idx="18">
                  <c:v>50.111640519006095</c:v>
                </c:pt>
                <c:pt idx="19">
                  <c:v>50.634775738842038</c:v>
                </c:pt>
                <c:pt idx="20">
                  <c:v>51.465366413335808</c:v>
                </c:pt>
                <c:pt idx="21">
                  <c:v>52.484944258982509</c:v>
                </c:pt>
                <c:pt idx="22">
                  <c:v>53.577931381084944</c:v>
                </c:pt>
                <c:pt idx="23">
                  <c:v>54.741420428762204</c:v>
                </c:pt>
                <c:pt idx="24">
                  <c:v>56.005544802740694</c:v>
                </c:pt>
                <c:pt idx="25">
                  <c:v>57.007365594177791</c:v>
                </c:pt>
                <c:pt idx="26">
                  <c:v>57.823884778600352</c:v>
                </c:pt>
                <c:pt idx="27">
                  <c:v>58.494490124986875</c:v>
                </c:pt>
                <c:pt idx="28">
                  <c:v>59.021695317082461</c:v>
                </c:pt>
                <c:pt idx="29">
                  <c:v>59.405123735482981</c:v>
                </c:pt>
                <c:pt idx="30">
                  <c:v>59.709965229805135</c:v>
                </c:pt>
                <c:pt idx="31">
                  <c:v>59.937814010824781</c:v>
                </c:pt>
                <c:pt idx="32">
                  <c:v>61.097312276833918</c:v>
                </c:pt>
                <c:pt idx="33">
                  <c:v>63.222647116392046</c:v>
                </c:pt>
                <c:pt idx="34">
                  <c:v>66.413175195431592</c:v>
                </c:pt>
                <c:pt idx="35">
                  <c:v>70.645655115220578</c:v>
                </c:pt>
                <c:pt idx="36">
                  <c:v>75.799360536944491</c:v>
                </c:pt>
                <c:pt idx="37">
                  <c:v>79.803201655970483</c:v>
                </c:pt>
                <c:pt idx="38">
                  <c:v>82.9250319718725</c:v>
                </c:pt>
                <c:pt idx="39">
                  <c:v>85.075486294511094</c:v>
                </c:pt>
                <c:pt idx="40">
                  <c:v>86.301316244616714</c:v>
                </c:pt>
                <c:pt idx="41">
                  <c:v>86.545605024487458</c:v>
                </c:pt>
                <c:pt idx="42">
                  <c:v>86.667914903043382</c:v>
                </c:pt>
                <c:pt idx="43">
                  <c:v>86.667914903043382</c:v>
                </c:pt>
                <c:pt idx="44">
                  <c:v>86.667914903043382</c:v>
                </c:pt>
                <c:pt idx="45">
                  <c:v>86.667914903043382</c:v>
                </c:pt>
                <c:pt idx="46">
                  <c:v>86.667914903043382</c:v>
                </c:pt>
                <c:pt idx="47">
                  <c:v>86.667914903043382</c:v>
                </c:pt>
                <c:pt idx="48">
                  <c:v>86.667914903043382</c:v>
                </c:pt>
                <c:pt idx="49">
                  <c:v>86.667914903043382</c:v>
                </c:pt>
                <c:pt idx="50">
                  <c:v>86.667914903043382</c:v>
                </c:pt>
                <c:pt idx="51">
                  <c:v>86.667914903043382</c:v>
                </c:pt>
                <c:pt idx="52">
                  <c:v>86.667914903043382</c:v>
                </c:pt>
                <c:pt idx="53">
                  <c:v>86.667914903043382</c:v>
                </c:pt>
                <c:pt idx="54">
                  <c:v>86.667914903043382</c:v>
                </c:pt>
                <c:pt idx="55">
                  <c:v>86.95658824442134</c:v>
                </c:pt>
                <c:pt idx="56">
                  <c:v>87.496323733720885</c:v>
                </c:pt>
                <c:pt idx="57">
                  <c:v>88.285807331925696</c:v>
                </c:pt>
                <c:pt idx="58">
                  <c:v>89.319805486839741</c:v>
                </c:pt>
                <c:pt idx="59">
                  <c:v>90.589578899746442</c:v>
                </c:pt>
                <c:pt idx="60">
                  <c:v>91.516535211609224</c:v>
                </c:pt>
                <c:pt idx="61">
                  <c:v>92.196414743365352</c:v>
                </c:pt>
                <c:pt idx="62">
                  <c:v>92.635391968170026</c:v>
                </c:pt>
                <c:pt idx="63">
                  <c:v>92.794172092249624</c:v>
                </c:pt>
                <c:pt idx="64">
                  <c:v>92.711906799062774</c:v>
                </c:pt>
                <c:pt idx="65">
                  <c:v>92.670787597605781</c:v>
                </c:pt>
                <c:pt idx="66">
                  <c:v>92.58865339726465</c:v>
                </c:pt>
                <c:pt idx="67">
                  <c:v>92.465498167776715</c:v>
                </c:pt>
                <c:pt idx="68">
                  <c:v>92.383353305970289</c:v>
                </c:pt>
                <c:pt idx="69">
                  <c:v>92.260180445536093</c:v>
                </c:pt>
                <c:pt idx="70">
                  <c:v>92.095861635253499</c:v>
                </c:pt>
                <c:pt idx="71">
                  <c:v>91.972447671472167</c:v>
                </c:pt>
                <c:pt idx="72">
                  <c:v>91.890127076085747</c:v>
                </c:pt>
                <c:pt idx="73">
                  <c:v>91.807658919342828</c:v>
                </c:pt>
                <c:pt idx="74">
                  <c:v>91.766438709807986</c:v>
                </c:pt>
                <c:pt idx="75">
                  <c:v>91.766438709807986</c:v>
                </c:pt>
                <c:pt idx="76">
                  <c:v>91.766438709807986</c:v>
                </c:pt>
                <c:pt idx="77">
                  <c:v>91.766438709807986</c:v>
                </c:pt>
                <c:pt idx="78">
                  <c:v>91.766438709807986</c:v>
                </c:pt>
                <c:pt idx="79">
                  <c:v>91.766438709807986</c:v>
                </c:pt>
                <c:pt idx="80">
                  <c:v>91.766438709807986</c:v>
                </c:pt>
                <c:pt idx="81">
                  <c:v>91.971851809937249</c:v>
                </c:pt>
                <c:pt idx="82">
                  <c:v>92.426723616227846</c:v>
                </c:pt>
                <c:pt idx="83">
                  <c:v>93.131138450756254</c:v>
                </c:pt>
                <c:pt idx="84">
                  <c:v>94.081421824246988</c:v>
                </c:pt>
                <c:pt idx="85">
                  <c:v>95.27042968773101</c:v>
                </c:pt>
                <c:pt idx="86">
                  <c:v>96.282379875494499</c:v>
                </c:pt>
                <c:pt idx="87">
                  <c:v>97.04471153902908</c:v>
                </c:pt>
                <c:pt idx="88">
                  <c:v>97.606331626618982</c:v>
                </c:pt>
                <c:pt idx="89">
                  <c:v>97.969318066359918</c:v>
                </c:pt>
                <c:pt idx="90">
                  <c:v>98.133026397036531</c:v>
                </c:pt>
                <c:pt idx="91">
                  <c:v>98.296847255742534</c:v>
                </c:pt>
                <c:pt idx="92">
                  <c:v>98.501353232512329</c:v>
                </c:pt>
                <c:pt idx="93">
                  <c:v>98.705831316413139</c:v>
                </c:pt>
                <c:pt idx="94">
                  <c:v>98.910281740242525</c:v>
                </c:pt>
                <c:pt idx="95">
                  <c:v>99.114704734567667</c:v>
                </c:pt>
                <c:pt idx="96">
                  <c:v>99.319100527600952</c:v>
                </c:pt>
                <c:pt idx="97">
                  <c:v>99.523469345073977</c:v>
                </c:pt>
                <c:pt idx="98">
                  <c:v>99.72781141010995</c:v>
                </c:pt>
                <c:pt idx="99">
                  <c:v>100.22044131083359</c:v>
                </c:pt>
                <c:pt idx="100">
                  <c:v>101.0039042021952</c:v>
                </c:pt>
                <c:pt idx="101">
                  <c:v>102.07614911954674</c:v>
                </c:pt>
                <c:pt idx="102">
                  <c:v>103.43077982862998</c:v>
                </c:pt>
                <c:pt idx="103">
                  <c:v>105.01439729080478</c:v>
                </c:pt>
                <c:pt idx="104">
                  <c:v>106.25345106909857</c:v>
                </c:pt>
                <c:pt idx="105">
                  <c:v>107.16502167293892</c:v>
                </c:pt>
                <c:pt idx="106">
                  <c:v>107.75861711320424</c:v>
                </c:pt>
                <c:pt idx="107">
                  <c:v>108.07812273753309</c:v>
                </c:pt>
                <c:pt idx="108">
                  <c:v>108.15964112398574</c:v>
                </c:pt>
                <c:pt idx="109">
                  <c:v>108.28195691115705</c:v>
                </c:pt>
                <c:pt idx="110">
                  <c:v>108.44497376781408</c:v>
                </c:pt>
                <c:pt idx="111">
                  <c:v>108.64850509696505</c:v>
                </c:pt>
                <c:pt idx="112">
                  <c:v>108.81101535840612</c:v>
                </c:pt>
                <c:pt idx="113">
                  <c:v>108.8918767297001</c:v>
                </c:pt>
                <c:pt idx="114">
                  <c:v>108.89157797472285</c:v>
                </c:pt>
                <c:pt idx="115">
                  <c:v>108.85075949936638</c:v>
                </c:pt>
                <c:pt idx="116">
                  <c:v>108.76921134974189</c:v>
                </c:pt>
                <c:pt idx="117">
                  <c:v>108.6875408751776</c:v>
                </c:pt>
                <c:pt idx="118">
                  <c:v>108.68739148622373</c:v>
                </c:pt>
                <c:pt idx="119">
                  <c:v>108.76888508993632</c:v>
                </c:pt>
                <c:pt idx="120">
                  <c:v>108.85025662345349</c:v>
                </c:pt>
                <c:pt idx="121">
                  <c:v>108.93150654308072</c:v>
                </c:pt>
                <c:pt idx="122">
                  <c:v>109.0126353023997</c:v>
                </c:pt>
                <c:pt idx="123">
                  <c:v>109.05321357698287</c:v>
                </c:pt>
                <c:pt idx="124">
                  <c:v>109.05321357698287</c:v>
                </c:pt>
                <c:pt idx="125">
                  <c:v>109.05321357698287</c:v>
                </c:pt>
                <c:pt idx="126">
                  <c:v>109.05321357698287</c:v>
                </c:pt>
                <c:pt idx="127">
                  <c:v>109.05321357698287</c:v>
                </c:pt>
                <c:pt idx="128">
                  <c:v>109.05321357698287</c:v>
                </c:pt>
                <c:pt idx="129">
                  <c:v>109.05321357698287</c:v>
                </c:pt>
                <c:pt idx="130">
                  <c:v>109.05321357698287</c:v>
                </c:pt>
                <c:pt idx="131">
                  <c:v>109.05321357698287</c:v>
                </c:pt>
                <c:pt idx="132">
                  <c:v>109.05321357698287</c:v>
                </c:pt>
                <c:pt idx="133">
                  <c:v>109.05321357698287</c:v>
                </c:pt>
                <c:pt idx="134">
                  <c:v>109.05321357698287</c:v>
                </c:pt>
                <c:pt idx="135">
                  <c:v>109.05321357698287</c:v>
                </c:pt>
                <c:pt idx="136">
                  <c:v>109.09391114202126</c:v>
                </c:pt>
                <c:pt idx="137">
                  <c:v>109.17539196799976</c:v>
                </c:pt>
                <c:pt idx="138">
                  <c:v>109.29765118959033</c:v>
                </c:pt>
                <c:pt idx="139">
                  <c:v>109.46059356027386</c:v>
                </c:pt>
                <c:pt idx="140">
                  <c:v>109.66403447118894</c:v>
                </c:pt>
                <c:pt idx="141">
                  <c:v>109.82647580150986</c:v>
                </c:pt>
                <c:pt idx="142">
                  <c:v>109.94816599659261</c:v>
                </c:pt>
                <c:pt idx="143">
                  <c:v>110.0700288995495</c:v>
                </c:pt>
                <c:pt idx="144">
                  <c:v>110.19206229704051</c:v>
                </c:pt>
                <c:pt idx="145">
                  <c:v>110.31426396859963</c:v>
                </c:pt>
                <c:pt idx="146">
                  <c:v>110.47713052841031</c:v>
                </c:pt>
                <c:pt idx="147">
                  <c:v>110.68047932556586</c:v>
                </c:pt>
                <c:pt idx="148">
                  <c:v>110.84285031664548</c:v>
                </c:pt>
                <c:pt idx="149">
                  <c:v>110.96448931567275</c:v>
                </c:pt>
                <c:pt idx="150">
                  <c:v>111.04554951527288</c:v>
                </c:pt>
                <c:pt idx="151">
                  <c:v>111.08609331847629</c:v>
                </c:pt>
                <c:pt idx="152">
                  <c:v>111.12675418682801</c:v>
                </c:pt>
                <c:pt idx="153">
                  <c:v>111.20816012075012</c:v>
                </c:pt>
                <c:pt idx="154">
                  <c:v>111.33030656474118</c:v>
                </c:pt>
                <c:pt idx="155">
                  <c:v>111.49310038196494</c:v>
                </c:pt>
                <c:pt idx="156">
                  <c:v>111.69636083205999</c:v>
                </c:pt>
                <c:pt idx="157">
                  <c:v>111.85866441491508</c:v>
                </c:pt>
                <c:pt idx="158">
                  <c:v>111.9802543760957</c:v>
                </c:pt>
                <c:pt idx="159">
                  <c:v>112.06128229000599</c:v>
                </c:pt>
                <c:pt idx="160">
                  <c:v>112.101809855353</c:v>
                </c:pt>
                <c:pt idx="161">
                  <c:v>112.101809855353</c:v>
                </c:pt>
                <c:pt idx="162">
                  <c:v>112.14245340493885</c:v>
                </c:pt>
                <c:pt idx="163">
                  <c:v>112.22382397131874</c:v>
                </c:pt>
              </c:numCache>
            </c:numRef>
          </c:val>
        </c:ser>
        <c:ser>
          <c:idx val="2"/>
          <c:order val="4"/>
          <c:tx>
            <c:v>Est - last 5 last 10</c:v>
          </c:tx>
          <c:spPr>
            <a:ln w="12700"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ocart!$AR$2:$AR$165</c:f>
              <c:numCache>
                <c:formatCode>0.0</c:formatCode>
                <c:ptCount val="164"/>
                <c:pt idx="0" formatCode="General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48.018368055555555</c:v>
                </c:pt>
                <c:pt idx="11">
                  <c:v>48.073741782976398</c:v>
                </c:pt>
                <c:pt idx="12">
                  <c:v>48.147764283785428</c:v>
                </c:pt>
                <c:pt idx="13">
                  <c:v>48.24044094803029</c:v>
                </c:pt>
                <c:pt idx="14">
                  <c:v>48.370710584617761</c:v>
                </c:pt>
                <c:pt idx="15">
                  <c:v>48.519478703834068</c:v>
                </c:pt>
                <c:pt idx="16">
                  <c:v>48.70582193743568</c:v>
                </c:pt>
                <c:pt idx="17">
                  <c:v>48.968322091375164</c:v>
                </c:pt>
                <c:pt idx="18">
                  <c:v>49.307253329944103</c:v>
                </c:pt>
                <c:pt idx="19">
                  <c:v>49.702118447756121</c:v>
                </c:pt>
                <c:pt idx="20">
                  <c:v>50.256919032827419</c:v>
                </c:pt>
                <c:pt idx="21">
                  <c:v>50.91464993487353</c:v>
                </c:pt>
                <c:pt idx="22">
                  <c:v>51.669598617706306</c:v>
                </c:pt>
                <c:pt idx="23">
                  <c:v>52.51905392195124</c:v>
                </c:pt>
                <c:pt idx="24">
                  <c:v>53.44387714257077</c:v>
                </c:pt>
                <c:pt idx="25">
                  <c:v>54.366742982565519</c:v>
                </c:pt>
                <c:pt idx="26">
                  <c:v>55.272453732663514</c:v>
                </c:pt>
                <c:pt idx="27">
                  <c:v>56.132188494426948</c:v>
                </c:pt>
                <c:pt idx="28">
                  <c:v>56.948450519639671</c:v>
                </c:pt>
                <c:pt idx="29">
                  <c:v>57.738398302632952</c:v>
                </c:pt>
                <c:pt idx="30">
                  <c:v>58.371040657530145</c:v>
                </c:pt>
                <c:pt idx="31">
                  <c:v>58.879658167891186</c:v>
                </c:pt>
                <c:pt idx="32">
                  <c:v>59.803818300134935</c:v>
                </c:pt>
                <c:pt idx="33">
                  <c:v>61.165138081553934</c:v>
                </c:pt>
                <c:pt idx="34">
                  <c:v>63.048045073207625</c:v>
                </c:pt>
                <c:pt idx="35">
                  <c:v>65.531534235315817</c:v>
                </c:pt>
                <c:pt idx="36">
                  <c:v>68.620861417927912</c:v>
                </c:pt>
                <c:pt idx="37">
                  <c:v>71.505848751756716</c:v>
                </c:pt>
                <c:pt idx="38">
                  <c:v>74.22584569717587</c:v>
                </c:pt>
                <c:pt idx="39">
                  <c:v>76.725230305311925</c:v>
                </c:pt>
                <c:pt idx="40">
                  <c:v>79.064428383469334</c:v>
                </c:pt>
                <c:pt idx="41">
                  <c:v>81.267259127049755</c:v>
                </c:pt>
                <c:pt idx="42">
                  <c:v>83.078209245593385</c:v>
                </c:pt>
                <c:pt idx="43">
                  <c:v>84.51848508427021</c:v>
                </c:pt>
                <c:pt idx="44">
                  <c:v>85.553551252380643</c:v>
                </c:pt>
                <c:pt idx="45">
                  <c:v>86.159635546466092</c:v>
                </c:pt>
                <c:pt idx="46">
                  <c:v>86.282181974569212</c:v>
                </c:pt>
                <c:pt idx="47">
                  <c:v>86.343710900965249</c:v>
                </c:pt>
                <c:pt idx="48">
                  <c:v>86.343710900965249</c:v>
                </c:pt>
                <c:pt idx="49">
                  <c:v>86.343710900965249</c:v>
                </c:pt>
                <c:pt idx="50">
                  <c:v>86.343710900965249</c:v>
                </c:pt>
                <c:pt idx="51">
                  <c:v>86.343710900965249</c:v>
                </c:pt>
                <c:pt idx="52">
                  <c:v>86.343710900965249</c:v>
                </c:pt>
                <c:pt idx="53">
                  <c:v>86.343710900965249</c:v>
                </c:pt>
                <c:pt idx="54">
                  <c:v>86.343710900965249</c:v>
                </c:pt>
                <c:pt idx="55">
                  <c:v>86.489133519385931</c:v>
                </c:pt>
                <c:pt idx="56">
                  <c:v>86.761926298806799</c:v>
                </c:pt>
                <c:pt idx="57">
                  <c:v>87.163378974375618</c:v>
                </c:pt>
                <c:pt idx="58">
                  <c:v>87.693778880090264</c:v>
                </c:pt>
                <c:pt idx="59">
                  <c:v>88.352428129100375</c:v>
                </c:pt>
                <c:pt idx="60">
                  <c:v>88.978560018000607</c:v>
                </c:pt>
                <c:pt idx="61">
                  <c:v>89.595910875425076</c:v>
                </c:pt>
                <c:pt idx="62">
                  <c:v>90.204783465540828</c:v>
                </c:pt>
                <c:pt idx="63">
                  <c:v>90.783745810564881</c:v>
                </c:pt>
                <c:pt idx="64">
                  <c:v>91.355347178057798</c:v>
                </c:pt>
                <c:pt idx="65">
                  <c:v>91.789913145911939</c:v>
                </c:pt>
                <c:pt idx="66">
                  <c:v>92.08597194732603</c:v>
                </c:pt>
                <c:pt idx="67">
                  <c:v>92.243735627473995</c:v>
                </c:pt>
                <c:pt idx="68">
                  <c:v>92.282531130755871</c:v>
                </c:pt>
                <c:pt idx="69">
                  <c:v>92.179220042510622</c:v>
                </c:pt>
                <c:pt idx="70">
                  <c:v>92.076118346248705</c:v>
                </c:pt>
                <c:pt idx="71">
                  <c:v>91.972785625669502</c:v>
                </c:pt>
                <c:pt idx="72">
                  <c:v>91.86922058311994</c:v>
                </c:pt>
                <c:pt idx="73">
                  <c:v>91.786360412763401</c:v>
                </c:pt>
                <c:pt idx="74">
                  <c:v>91.703350570781225</c:v>
                </c:pt>
                <c:pt idx="75">
                  <c:v>91.620190379820031</c:v>
                </c:pt>
                <c:pt idx="76">
                  <c:v>91.557840997329578</c:v>
                </c:pt>
                <c:pt idx="77">
                  <c:v>91.516307078482399</c:v>
                </c:pt>
                <c:pt idx="78">
                  <c:v>91.474735451429481</c:v>
                </c:pt>
                <c:pt idx="79">
                  <c:v>91.453975052180482</c:v>
                </c:pt>
                <c:pt idx="80">
                  <c:v>91.453975052180482</c:v>
                </c:pt>
                <c:pt idx="81">
                  <c:v>91.557384620074629</c:v>
                </c:pt>
                <c:pt idx="82">
                  <c:v>91.786884323567577</c:v>
                </c:pt>
                <c:pt idx="83">
                  <c:v>92.144019277408532</c:v>
                </c:pt>
                <c:pt idx="84">
                  <c:v>92.62939567577358</c:v>
                </c:pt>
                <c:pt idx="85">
                  <c:v>93.242684165819668</c:v>
                </c:pt>
                <c:pt idx="86">
                  <c:v>93.870385531878753</c:v>
                </c:pt>
                <c:pt idx="87">
                  <c:v>94.489720219684614</c:v>
                </c:pt>
                <c:pt idx="88">
                  <c:v>95.122917522596026</c:v>
                </c:pt>
                <c:pt idx="89">
                  <c:v>95.769463109946926</c:v>
                </c:pt>
                <c:pt idx="90">
                  <c:v>96.428851967456936</c:v>
                </c:pt>
                <c:pt idx="91">
                  <c:v>97.007574485978139</c:v>
                </c:pt>
                <c:pt idx="92">
                  <c:v>97.48805171822616</c:v>
                </c:pt>
                <c:pt idx="93">
                  <c:v>97.870688980950462</c:v>
                </c:pt>
                <c:pt idx="94">
                  <c:v>98.155180321976502</c:v>
                </c:pt>
                <c:pt idx="95">
                  <c:v>98.340514949006803</c:v>
                </c:pt>
                <c:pt idx="96">
                  <c:v>98.525893442326534</c:v>
                </c:pt>
                <c:pt idx="97">
                  <c:v>98.731507915473529</c:v>
                </c:pt>
                <c:pt idx="98">
                  <c:v>98.937087559350104</c:v>
                </c:pt>
                <c:pt idx="99">
                  <c:v>99.289103320675807</c:v>
                </c:pt>
                <c:pt idx="100">
                  <c:v>99.789651205952438</c:v>
                </c:pt>
                <c:pt idx="101">
                  <c:v>100.43972035697874</c:v>
                </c:pt>
                <c:pt idx="102">
                  <c:v>101.23920298078464</c:v>
                </c:pt>
                <c:pt idx="103">
                  <c:v>102.16440146888088</c:v>
                </c:pt>
                <c:pt idx="104">
                  <c:v>103.05368131250766</c:v>
                </c:pt>
                <c:pt idx="105">
                  <c:v>103.90869778270924</c:v>
                </c:pt>
                <c:pt idx="106">
                  <c:v>104.73095583002726</c:v>
                </c:pt>
                <c:pt idx="107">
                  <c:v>105.543490996972</c:v>
                </c:pt>
                <c:pt idx="108">
                  <c:v>106.34665739450371</c:v>
                </c:pt>
                <c:pt idx="109">
                  <c:v>107.01402012906907</c:v>
                </c:pt>
                <c:pt idx="110">
                  <c:v>107.54680109471734</c:v>
                </c:pt>
                <c:pt idx="111">
                  <c:v>107.94496790181105</c:v>
                </c:pt>
                <c:pt idx="112">
                  <c:v>108.18648736334885</c:v>
                </c:pt>
                <c:pt idx="113">
                  <c:v>108.26806376614935</c:v>
                </c:pt>
                <c:pt idx="114">
                  <c:v>108.32894812684805</c:v>
                </c:pt>
                <c:pt idx="115">
                  <c:v>108.38976406883242</c:v>
                </c:pt>
                <c:pt idx="116">
                  <c:v>108.45051178405717</c:v>
                </c:pt>
                <c:pt idx="117">
                  <c:v>108.49098828144328</c:v>
                </c:pt>
                <c:pt idx="118">
                  <c:v>108.53158287866322</c:v>
                </c:pt>
                <c:pt idx="119">
                  <c:v>108.57229638629968</c:v>
                </c:pt>
                <c:pt idx="120">
                  <c:v>108.59260017331314</c:v>
                </c:pt>
                <c:pt idx="121">
                  <c:v>108.59244997133402</c:v>
                </c:pt>
                <c:pt idx="122">
                  <c:v>108.5922997689394</c:v>
                </c:pt>
                <c:pt idx="123">
                  <c:v>108.61267145372585</c:v>
                </c:pt>
                <c:pt idx="124">
                  <c:v>108.65347433835011</c:v>
                </c:pt>
                <c:pt idx="125">
                  <c:v>108.69424658312973</c:v>
                </c:pt>
                <c:pt idx="126">
                  <c:v>108.73498824553336</c:v>
                </c:pt>
                <c:pt idx="127">
                  <c:v>108.77569938285738</c:v>
                </c:pt>
                <c:pt idx="128">
                  <c:v>108.79607700426799</c:v>
                </c:pt>
                <c:pt idx="129">
                  <c:v>108.79607700426799</c:v>
                </c:pt>
                <c:pt idx="130">
                  <c:v>108.79607700426799</c:v>
                </c:pt>
                <c:pt idx="131">
                  <c:v>108.79607700426799</c:v>
                </c:pt>
                <c:pt idx="132">
                  <c:v>108.79607700426799</c:v>
                </c:pt>
                <c:pt idx="133">
                  <c:v>108.79607700426799</c:v>
                </c:pt>
                <c:pt idx="134">
                  <c:v>108.79607700426799</c:v>
                </c:pt>
                <c:pt idx="135">
                  <c:v>108.79607700426799</c:v>
                </c:pt>
                <c:pt idx="136">
                  <c:v>108.81652208804503</c:v>
                </c:pt>
                <c:pt idx="137">
                  <c:v>108.8574704721819</c:v>
                </c:pt>
                <c:pt idx="138">
                  <c:v>108.91895766609237</c:v>
                </c:pt>
                <c:pt idx="139">
                  <c:v>109.00099636044561</c:v>
                </c:pt>
                <c:pt idx="140">
                  <c:v>109.10357642266797</c:v>
                </c:pt>
                <c:pt idx="141">
                  <c:v>109.20596368236704</c:v>
                </c:pt>
                <c:pt idx="142">
                  <c:v>109.30815904344999</c:v>
                </c:pt>
                <c:pt idx="143">
                  <c:v>109.4307873030109</c:v>
                </c:pt>
                <c:pt idx="144">
                  <c:v>109.57379201012922</c:v>
                </c:pt>
                <c:pt idx="145">
                  <c:v>109.73709470770574</c:v>
                </c:pt>
                <c:pt idx="146">
                  <c:v>109.9004993991304</c:v>
                </c:pt>
                <c:pt idx="147">
                  <c:v>110.06400669739952</c:v>
                </c:pt>
                <c:pt idx="148">
                  <c:v>110.20690744598198</c:v>
                </c:pt>
                <c:pt idx="149">
                  <c:v>110.32929610744338</c:v>
                </c:pt>
                <c:pt idx="150">
                  <c:v>110.43124316335987</c:v>
                </c:pt>
                <c:pt idx="151">
                  <c:v>110.53300207678053</c:v>
                </c:pt>
                <c:pt idx="152">
                  <c:v>110.65510811818257</c:v>
                </c:pt>
                <c:pt idx="153">
                  <c:v>110.777381530235</c:v>
                </c:pt>
                <c:pt idx="154">
                  <c:v>110.89982207378699</c:v>
                </c:pt>
                <c:pt idx="155">
                  <c:v>111.02242951339024</c:v>
                </c:pt>
                <c:pt idx="156">
                  <c:v>111.14520361729262</c:v>
                </c:pt>
                <c:pt idx="157">
                  <c:v>111.247471065733</c:v>
                </c:pt>
                <c:pt idx="158">
                  <c:v>111.34955057598994</c:v>
                </c:pt>
                <c:pt idx="159">
                  <c:v>111.45144300960403</c:v>
                </c:pt>
                <c:pt idx="160">
                  <c:v>111.55314922181194</c:v>
                </c:pt>
                <c:pt idx="161">
                  <c:v>111.65467006160959</c:v>
                </c:pt>
                <c:pt idx="162">
                  <c:v>111.75636733152443</c:v>
                </c:pt>
                <c:pt idx="163">
                  <c:v>111.85824054204545</c:v>
                </c:pt>
              </c:numCache>
            </c:numRef>
          </c:val>
        </c:ser>
        <c:ser>
          <c:idx val="3"/>
          <c:order val="5"/>
          <c:tx>
            <c:v>Est - last 10 last 10</c:v>
          </c:tx>
          <c:spPr>
            <a:ln w="12700">
              <a:solidFill>
                <a:srgbClr val="0000FF"/>
              </a:solidFill>
              <a:prstDash val="dash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ocart!$AS$2:$AS$165</c:f>
              <c:numCache>
                <c:formatCode>0.0</c:formatCode>
                <c:ptCount val="164"/>
                <c:pt idx="0" formatCode="General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46.01</c:v>
                </c:pt>
                <c:pt idx="11">
                  <c:v>46.040071481006933</c:v>
                </c:pt>
                <c:pt idx="12">
                  <c:v>46.080211321361489</c:v>
                </c:pt>
                <c:pt idx="13">
                  <c:v>46.130414485203616</c:v>
                </c:pt>
                <c:pt idx="14">
                  <c:v>46.200817741911408</c:v>
                </c:pt>
                <c:pt idx="15">
                  <c:v>46.291424187484601</c:v>
                </c:pt>
                <c:pt idx="16">
                  <c:v>46.422696473443636</c:v>
                </c:pt>
                <c:pt idx="17">
                  <c:v>46.605039551176688</c:v>
                </c:pt>
                <c:pt idx="18">
                  <c:v>46.838398064025952</c:v>
                </c:pt>
                <c:pt idx="19">
                  <c:v>47.12241891954978</c:v>
                </c:pt>
                <c:pt idx="20">
                  <c:v>47.500376691762924</c:v>
                </c:pt>
                <c:pt idx="21">
                  <c:v>47.951546407557409</c:v>
                </c:pt>
                <c:pt idx="22">
                  <c:v>48.495262554151452</c:v>
                </c:pt>
                <c:pt idx="23">
                  <c:v>49.12967607104904</c:v>
                </c:pt>
                <c:pt idx="24">
                  <c:v>49.831988277120736</c:v>
                </c:pt>
                <c:pt idx="25">
                  <c:v>50.622710501107868</c:v>
                </c:pt>
                <c:pt idx="26">
                  <c:v>51.458539145624137</c:v>
                </c:pt>
                <c:pt idx="27">
                  <c:v>52.317747108036563</c:v>
                </c:pt>
                <c:pt idx="28">
                  <c:v>53.199562097892503</c:v>
                </c:pt>
                <c:pt idx="29">
                  <c:v>54.103315888931014</c:v>
                </c:pt>
                <c:pt idx="30">
                  <c:v>54.919015144799666</c:v>
                </c:pt>
                <c:pt idx="31">
                  <c:v>55.659764574791929</c:v>
                </c:pt>
                <c:pt idx="32">
                  <c:v>56.607069645262335</c:v>
                </c:pt>
                <c:pt idx="33">
                  <c:v>57.75679211056358</c:v>
                </c:pt>
                <c:pt idx="34">
                  <c:v>59.145372362865004</c:v>
                </c:pt>
                <c:pt idx="35">
                  <c:v>60.723354223609746</c:v>
                </c:pt>
                <c:pt idx="36">
                  <c:v>62.496364083455092</c:v>
                </c:pt>
                <c:pt idx="37">
                  <c:v>64.460971021710407</c:v>
                </c:pt>
                <c:pt idx="38">
                  <c:v>66.606209182490787</c:v>
                </c:pt>
                <c:pt idx="39">
                  <c:v>68.923149286095992</c:v>
                </c:pt>
                <c:pt idx="40">
                  <c:v>71.44819284761806</c:v>
                </c:pt>
                <c:pt idx="41">
                  <c:v>74.171632804334166</c:v>
                </c:pt>
                <c:pt idx="42">
                  <c:v>76.566923741530573</c:v>
                </c:pt>
                <c:pt idx="43">
                  <c:v>78.681296263557002</c:v>
                </c:pt>
                <c:pt idx="44">
                  <c:v>80.490630626340206</c:v>
                </c:pt>
                <c:pt idx="45">
                  <c:v>82.034329903780275</c:v>
                </c:pt>
                <c:pt idx="46">
                  <c:v>83.329693272357517</c:v>
                </c:pt>
                <c:pt idx="47">
                  <c:v>84.386277314252993</c:v>
                </c:pt>
                <c:pt idx="48">
                  <c:v>85.206912775044472</c:v>
                </c:pt>
                <c:pt idx="49">
                  <c:v>85.787954970234082</c:v>
                </c:pt>
                <c:pt idx="50">
                  <c:v>86.118836649683317</c:v>
                </c:pt>
                <c:pt idx="51">
                  <c:v>86.180819456748438</c:v>
                </c:pt>
                <c:pt idx="52">
                  <c:v>86.211876263880498</c:v>
                </c:pt>
                <c:pt idx="53">
                  <c:v>86.211876263880498</c:v>
                </c:pt>
                <c:pt idx="54">
                  <c:v>86.211876263880498</c:v>
                </c:pt>
                <c:pt idx="55">
                  <c:v>86.284810122437904</c:v>
                </c:pt>
                <c:pt idx="56">
                  <c:v>86.420928415984875</c:v>
                </c:pt>
                <c:pt idx="57">
                  <c:v>86.620527869396327</c:v>
                </c:pt>
                <c:pt idx="58">
                  <c:v>86.883641950435745</c:v>
                </c:pt>
                <c:pt idx="59">
                  <c:v>87.210042878275033</c:v>
                </c:pt>
                <c:pt idx="60">
                  <c:v>87.599248328526258</c:v>
                </c:pt>
                <c:pt idx="61">
                  <c:v>88.050532569996207</c:v>
                </c:pt>
                <c:pt idx="62">
                  <c:v>88.562941601192833</c:v>
                </c:pt>
                <c:pt idx="63">
                  <c:v>89.124332826214641</c:v>
                </c:pt>
                <c:pt idx="64">
                  <c:v>89.744485787297435</c:v>
                </c:pt>
                <c:pt idx="65">
                  <c:v>90.277822409963164</c:v>
                </c:pt>
                <c:pt idx="66">
                  <c:v>90.736226520450174</c:v>
                </c:pt>
                <c:pt idx="67">
                  <c:v>91.121349194156863</c:v>
                </c:pt>
                <c:pt idx="68">
                  <c:v>91.434424664445885</c:v>
                </c:pt>
                <c:pt idx="69">
                  <c:v>91.676300741696977</c:v>
                </c:pt>
                <c:pt idx="70">
                  <c:v>91.847460219365175</c:v>
                </c:pt>
                <c:pt idx="71">
                  <c:v>91.948034372467063</c:v>
                </c:pt>
                <c:pt idx="72">
                  <c:v>91.977809249807109</c:v>
                </c:pt>
                <c:pt idx="73">
                  <c:v>91.956670875843074</c:v>
                </c:pt>
                <c:pt idx="74">
                  <c:v>91.863430947341385</c:v>
                </c:pt>
                <c:pt idx="75">
                  <c:v>91.770200794379718</c:v>
                </c:pt>
                <c:pt idx="76">
                  <c:v>91.687250339567953</c:v>
                </c:pt>
                <c:pt idx="77">
                  <c:v>91.614615318498409</c:v>
                </c:pt>
                <c:pt idx="78">
                  <c:v>91.552324754999944</c:v>
                </c:pt>
                <c:pt idx="79">
                  <c:v>91.500400864414743</c:v>
                </c:pt>
                <c:pt idx="80">
                  <c:v>91.458858975320268</c:v>
                </c:pt>
                <c:pt idx="81">
                  <c:v>91.479406732216745</c:v>
                </c:pt>
                <c:pt idx="82">
                  <c:v>91.572980571660509</c:v>
                </c:pt>
                <c:pt idx="83">
                  <c:v>91.729620384239809</c:v>
                </c:pt>
                <c:pt idx="84">
                  <c:v>91.95985616666681</c:v>
                </c:pt>
                <c:pt idx="85">
                  <c:v>92.26346006709295</c:v>
                </c:pt>
                <c:pt idx="86">
                  <c:v>92.629713024482868</c:v>
                </c:pt>
                <c:pt idx="87">
                  <c:v>93.058018531506249</c:v>
                </c:pt>
                <c:pt idx="88">
                  <c:v>93.558421224682419</c:v>
                </c:pt>
                <c:pt idx="89">
                  <c:v>94.129826576169123</c:v>
                </c:pt>
                <c:pt idx="90">
                  <c:v>94.770874442408726</c:v>
                </c:pt>
                <c:pt idx="91">
                  <c:v>95.37704111160356</c:v>
                </c:pt>
                <c:pt idx="92">
                  <c:v>95.928768384995976</c:v>
                </c:pt>
                <c:pt idx="93">
                  <c:v>96.438039710820263</c:v>
                </c:pt>
                <c:pt idx="94">
                  <c:v>96.905590360746388</c:v>
                </c:pt>
                <c:pt idx="95">
                  <c:v>97.332014719652065</c:v>
                </c:pt>
                <c:pt idx="96">
                  <c:v>97.717774916927311</c:v>
                </c:pt>
                <c:pt idx="97">
                  <c:v>98.063207646118698</c:v>
                </c:pt>
                <c:pt idx="98">
                  <c:v>98.358748302766713</c:v>
                </c:pt>
                <c:pt idx="99">
                  <c:v>98.677768263363077</c:v>
                </c:pt>
                <c:pt idx="100">
                  <c:v>99.020308579634488</c:v>
                </c:pt>
                <c:pt idx="101">
                  <c:v>99.436567705954161</c:v>
                </c:pt>
                <c:pt idx="102">
                  <c:v>99.936316904887136</c:v>
                </c:pt>
                <c:pt idx="103">
                  <c:v>100.49804651290256</c:v>
                </c:pt>
                <c:pt idx="104">
                  <c:v>101.12096438603447</c:v>
                </c:pt>
                <c:pt idx="105">
                  <c:v>101.8041081685673</c:v>
                </c:pt>
                <c:pt idx="106">
                  <c:v>102.54636221913634</c:v>
                </c:pt>
                <c:pt idx="107">
                  <c:v>103.3574380592824</c:v>
                </c:pt>
                <c:pt idx="108">
                  <c:v>104.22481098901912</c:v>
                </c:pt>
                <c:pt idx="109">
                  <c:v>105.00477895128508</c:v>
                </c:pt>
                <c:pt idx="110">
                  <c:v>105.69992494354436</c:v>
                </c:pt>
                <c:pt idx="111">
                  <c:v>106.31228315293997</c:v>
                </c:pt>
                <c:pt idx="112">
                  <c:v>106.84339169104292</c:v>
                </c:pt>
                <c:pt idx="113">
                  <c:v>107.29330155436072</c:v>
                </c:pt>
                <c:pt idx="114">
                  <c:v>107.66300187527992</c:v>
                </c:pt>
                <c:pt idx="115">
                  <c:v>107.96343426702578</c:v>
                </c:pt>
                <c:pt idx="116">
                  <c:v>108.1946476364901</c:v>
                </c:pt>
                <c:pt idx="117">
                  <c:v>108.33624681100785</c:v>
                </c:pt>
                <c:pt idx="118">
                  <c:v>108.39748361870399</c:v>
                </c:pt>
                <c:pt idx="119">
                  <c:v>108.44850304535861</c:v>
                </c:pt>
                <c:pt idx="120">
                  <c:v>108.48931736336287</c:v>
                </c:pt>
                <c:pt idx="121">
                  <c:v>108.51993299927089</c:v>
                </c:pt>
                <c:pt idx="122">
                  <c:v>108.54035055993619</c:v>
                </c:pt>
                <c:pt idx="123">
                  <c:v>108.57099348336766</c:v>
                </c:pt>
                <c:pt idx="124">
                  <c:v>108.61186519708214</c:v>
                </c:pt>
                <c:pt idx="125">
                  <c:v>108.64252398277605</c:v>
                </c:pt>
                <c:pt idx="126">
                  <c:v>108.66297038536116</c:v>
                </c:pt>
                <c:pt idx="127">
                  <c:v>108.68340909413769</c:v>
                </c:pt>
                <c:pt idx="128">
                  <c:v>108.70384011634015</c:v>
                </c:pt>
                <c:pt idx="129">
                  <c:v>108.72426345919217</c:v>
                </c:pt>
                <c:pt idx="130">
                  <c:v>108.74467912990657</c:v>
                </c:pt>
                <c:pt idx="131">
                  <c:v>108.76508713568528</c:v>
                </c:pt>
                <c:pt idx="132">
                  <c:v>108.78548748371944</c:v>
                </c:pt>
                <c:pt idx="133">
                  <c:v>108.79569320390182</c:v>
                </c:pt>
                <c:pt idx="134">
                  <c:v>108.79569320390182</c:v>
                </c:pt>
                <c:pt idx="135">
                  <c:v>108.79569320390182</c:v>
                </c:pt>
                <c:pt idx="136">
                  <c:v>108.80591581791494</c:v>
                </c:pt>
                <c:pt idx="137">
                  <c:v>108.82637557000344</c:v>
                </c:pt>
                <c:pt idx="138">
                  <c:v>108.85708126391646</c:v>
                </c:pt>
                <c:pt idx="139">
                  <c:v>108.89803596899351</c:v>
                </c:pt>
                <c:pt idx="140">
                  <c:v>108.94923701952881</c:v>
                </c:pt>
                <c:pt idx="141">
                  <c:v>109.01067602759683</c:v>
                </c:pt>
                <c:pt idx="142">
                  <c:v>109.08233890926911</c:v>
                </c:pt>
                <c:pt idx="143">
                  <c:v>109.17450418578163</c:v>
                </c:pt>
                <c:pt idx="144">
                  <c:v>109.28714964846955</c:v>
                </c:pt>
                <c:pt idx="145">
                  <c:v>109.4202305821006</c:v>
                </c:pt>
                <c:pt idx="146">
                  <c:v>109.55322775958476</c:v>
                </c:pt>
                <c:pt idx="147">
                  <c:v>109.68614176149978</c:v>
                </c:pt>
                <c:pt idx="148">
                  <c:v>109.81897316496016</c:v>
                </c:pt>
                <c:pt idx="149">
                  <c:v>109.95172254365279</c:v>
                </c:pt>
                <c:pt idx="150">
                  <c:v>110.08439046787251</c:v>
                </c:pt>
                <c:pt idx="151">
                  <c:v>110.21697750455692</c:v>
                </c:pt>
                <c:pt idx="152">
                  <c:v>110.35979172635564</c:v>
                </c:pt>
                <c:pt idx="153">
                  <c:v>110.4924317392481</c:v>
                </c:pt>
                <c:pt idx="154">
                  <c:v>110.61491817838625</c:v>
                </c:pt>
                <c:pt idx="155">
                  <c:v>110.72726561120724</c:v>
                </c:pt>
                <c:pt idx="156">
                  <c:v>110.83958580360245</c:v>
                </c:pt>
                <c:pt idx="157">
                  <c:v>110.95187891787474</c:v>
                </c:pt>
                <c:pt idx="158">
                  <c:v>111.06414511565691</c:v>
                </c:pt>
                <c:pt idx="159">
                  <c:v>111.17638455791509</c:v>
                </c:pt>
                <c:pt idx="160">
                  <c:v>111.28859740495204</c:v>
                </c:pt>
                <c:pt idx="161">
                  <c:v>111.40078381641059</c:v>
                </c:pt>
                <c:pt idx="162">
                  <c:v>111.5028543448591</c:v>
                </c:pt>
                <c:pt idx="163">
                  <c:v>111.60491921911962</c:v>
                </c:pt>
              </c:numCache>
            </c:numRef>
          </c:val>
        </c:ser>
        <c:marker val="1"/>
        <c:axId val="189274752"/>
        <c:axId val="189305216"/>
      </c:lineChart>
      <c:catAx>
        <c:axId val="189274752"/>
        <c:scaling>
          <c:orientation val="minMax"/>
        </c:scaling>
        <c:axPos val="b"/>
        <c:numFmt formatCode="#,##0" sourceLinked="0"/>
        <c:tickLblPos val="nextTo"/>
        <c:crossAx val="189305216"/>
        <c:crosses val="autoZero"/>
        <c:auto val="1"/>
        <c:lblAlgn val="ctr"/>
        <c:lblOffset val="100"/>
        <c:tickLblSkip val="10"/>
      </c:catAx>
      <c:valAx>
        <c:axId val="189305216"/>
        <c:scaling>
          <c:orientation val="minMax"/>
        </c:scaling>
        <c:axPos val="l"/>
        <c:numFmt formatCode="General" sourceLinked="1"/>
        <c:tickLblPos val="nextTo"/>
        <c:crossAx val="189274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011972091348227"/>
          <c:y val="0.56361776763678162"/>
          <c:w val="0.24122785559043275"/>
          <c:h val="0.30932988156315938"/>
        </c:manualLayout>
      </c:layout>
    </c:legend>
    <c:plotVisOnly val="1"/>
  </c:chart>
  <c:printSettings>
    <c:headerFooter/>
    <c:pageMargins b="0.74803149606299602" l="0.70866141732283905" r="0.70866141732283905" t="0.74803149606299602" header="0.3149606299212635" footer="0.3149606299212635"/>
    <c:pageSetup orientation="landscape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as total average over the</a:t>
            </a:r>
            <a:r>
              <a:rPr lang="fr-FR" baseline="0"/>
              <a:t> entire data set</a:t>
            </a:r>
            <a:r>
              <a:rPr lang="fr-FR"/>
              <a:t>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ocart!$H$2:$H$165</c:f>
              <c:numCache>
                <c:formatCode>General</c:formatCode>
                <c:ptCount val="164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48</c:v>
                </c:pt>
                <c:pt idx="15">
                  <c:v>48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57</c:v>
                </c:pt>
                <c:pt idx="24">
                  <c:v>57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85</c:v>
                </c:pt>
                <c:pt idx="33">
                  <c:v>85</c:v>
                </c:pt>
                <c:pt idx="34">
                  <c:v>88</c:v>
                </c:pt>
                <c:pt idx="35">
                  <c:v>88</c:v>
                </c:pt>
                <c:pt idx="36">
                  <c:v>88</c:v>
                </c:pt>
                <c:pt idx="37">
                  <c:v>88</c:v>
                </c:pt>
                <c:pt idx="38">
                  <c:v>88</c:v>
                </c:pt>
                <c:pt idx="39">
                  <c:v>88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</c:v>
                </c:pt>
                <c:pt idx="44">
                  <c:v>88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88</c:v>
                </c:pt>
                <c:pt idx="50">
                  <c:v>88</c:v>
                </c:pt>
                <c:pt idx="51">
                  <c:v>88</c:v>
                </c:pt>
                <c:pt idx="52">
                  <c:v>88</c:v>
                </c:pt>
                <c:pt idx="53">
                  <c:v>88</c:v>
                </c:pt>
                <c:pt idx="54">
                  <c:v>88</c:v>
                </c:pt>
                <c:pt idx="55">
                  <c:v>95</c:v>
                </c:pt>
                <c:pt idx="56">
                  <c:v>94</c:v>
                </c:pt>
                <c:pt idx="57">
                  <c:v>94</c:v>
                </c:pt>
                <c:pt idx="58">
                  <c:v>94</c:v>
                </c:pt>
                <c:pt idx="59">
                  <c:v>94</c:v>
                </c:pt>
                <c:pt idx="60">
                  <c:v>94</c:v>
                </c:pt>
                <c:pt idx="61">
                  <c:v>94</c:v>
                </c:pt>
                <c:pt idx="62">
                  <c:v>94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98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101</c:v>
                </c:pt>
                <c:pt idx="94">
                  <c:v>101</c:v>
                </c:pt>
                <c:pt idx="95">
                  <c:v>101</c:v>
                </c:pt>
                <c:pt idx="96">
                  <c:v>101</c:v>
                </c:pt>
                <c:pt idx="97">
                  <c:v>101</c:v>
                </c:pt>
                <c:pt idx="98">
                  <c:v>102</c:v>
                </c:pt>
                <c:pt idx="99">
                  <c:v>109</c:v>
                </c:pt>
                <c:pt idx="100">
                  <c:v>109</c:v>
                </c:pt>
                <c:pt idx="101">
                  <c:v>109</c:v>
                </c:pt>
                <c:pt idx="102">
                  <c:v>109</c:v>
                </c:pt>
                <c:pt idx="103">
                  <c:v>109</c:v>
                </c:pt>
                <c:pt idx="104">
                  <c:v>109</c:v>
                </c:pt>
                <c:pt idx="105">
                  <c:v>109</c:v>
                </c:pt>
                <c:pt idx="106">
                  <c:v>109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109</c:v>
                </c:pt>
                <c:pt idx="114">
                  <c:v>109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111</c:v>
                </c:pt>
                <c:pt idx="137">
                  <c:v>111</c:v>
                </c:pt>
                <c:pt idx="138">
                  <c:v>111</c:v>
                </c:pt>
                <c:pt idx="139">
                  <c:v>111</c:v>
                </c:pt>
                <c:pt idx="140">
                  <c:v>111</c:v>
                </c:pt>
                <c:pt idx="141">
                  <c:v>111</c:v>
                </c:pt>
                <c:pt idx="142">
                  <c:v>111</c:v>
                </c:pt>
                <c:pt idx="143">
                  <c:v>112</c:v>
                </c:pt>
                <c:pt idx="144">
                  <c:v>112</c:v>
                </c:pt>
                <c:pt idx="145">
                  <c:v>112</c:v>
                </c:pt>
                <c:pt idx="146">
                  <c:v>112</c:v>
                </c:pt>
                <c:pt idx="147">
                  <c:v>112</c:v>
                </c:pt>
                <c:pt idx="148">
                  <c:v>112</c:v>
                </c:pt>
                <c:pt idx="149">
                  <c:v>112</c:v>
                </c:pt>
                <c:pt idx="150">
                  <c:v>112</c:v>
                </c:pt>
                <c:pt idx="151">
                  <c:v>112</c:v>
                </c:pt>
                <c:pt idx="152">
                  <c:v>113</c:v>
                </c:pt>
                <c:pt idx="153">
                  <c:v>113</c:v>
                </c:pt>
                <c:pt idx="154">
                  <c:v>113</c:v>
                </c:pt>
                <c:pt idx="155">
                  <c:v>113</c:v>
                </c:pt>
                <c:pt idx="156">
                  <c:v>113</c:v>
                </c:pt>
                <c:pt idx="157">
                  <c:v>113</c:v>
                </c:pt>
                <c:pt idx="158">
                  <c:v>113</c:v>
                </c:pt>
                <c:pt idx="159">
                  <c:v>113</c:v>
                </c:pt>
                <c:pt idx="160">
                  <c:v>113</c:v>
                </c:pt>
                <c:pt idx="161">
                  <c:v>113</c:v>
                </c:pt>
                <c:pt idx="162">
                  <c:v>114</c:v>
                </c:pt>
                <c:pt idx="163">
                  <c:v>114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ocart!$AV$2:$AV$165</c:f>
              <c:numCache>
                <c:formatCode>0.0</c:formatCode>
                <c:ptCount val="164"/>
                <c:pt idx="0" formatCode="General">
                  <c:v>48</c:v>
                </c:pt>
                <c:pt idx="1">
                  <c:v>49.226949464524765</c:v>
                </c:pt>
                <c:pt idx="2">
                  <c:v>50.393499315092932</c:v>
                </c:pt>
                <c:pt idx="3">
                  <c:v>51.506665786003069</c:v>
                </c:pt>
                <c:pt idx="4">
                  <c:v>52.572236499052522</c:v>
                </c:pt>
                <c:pt idx="5">
                  <c:v>53.595049510876798</c:v>
                </c:pt>
                <c:pt idx="6">
                  <c:v>54.579196112744491</c:v>
                </c:pt>
                <c:pt idx="7">
                  <c:v>55.528171351501932</c:v>
                </c:pt>
                <c:pt idx="8">
                  <c:v>56.444987822632413</c:v>
                </c:pt>
                <c:pt idx="9">
                  <c:v>57.332263104290405</c:v>
                </c:pt>
                <c:pt idx="10">
                  <c:v>58.19228791380236</c:v>
                </c:pt>
                <c:pt idx="11">
                  <c:v>59.02707992689075</c:v>
                </c:pt>
                <c:pt idx="12">
                  <c:v>59.838426772085406</c:v>
                </c:pt>
                <c:pt idx="13">
                  <c:v>60.627920740551147</c:v>
                </c:pt>
                <c:pt idx="14">
                  <c:v>61.39698707692515</c:v>
                </c:pt>
                <c:pt idx="15">
                  <c:v>62.146907240569931</c:v>
                </c:pt>
                <c:pt idx="16">
                  <c:v>62.878838185277836</c:v>
                </c:pt>
                <c:pt idx="17">
                  <c:v>63.593828457248556</c:v>
                </c:pt>
                <c:pt idx="18">
                  <c:v>64.292831728320621</c:v>
                </c:pt>
                <c:pt idx="19">
                  <c:v>64.976718245132034</c:v>
                </c:pt>
                <c:pt idx="20">
                  <c:v>65.646284572141596</c:v>
                </c:pt>
                <c:pt idx="21">
                  <c:v>66.302261928200267</c:v>
                </c:pt>
                <c:pt idx="22">
                  <c:v>66.945323356208362</c:v>
                </c:pt>
                <c:pt idx="23">
                  <c:v>67.576089918735846</c:v>
                </c:pt>
                <c:pt idx="24">
                  <c:v>68.1951360759914</c:v>
                </c:pt>
                <c:pt idx="25">
                  <c:v>68.802994373763269</c:v>
                </c:pt>
                <c:pt idx="26">
                  <c:v>69.4001595461189</c:v>
                </c:pt>
                <c:pt idx="27">
                  <c:v>69.987092119395712</c:v>
                </c:pt>
                <c:pt idx="28">
                  <c:v>70.564221589328028</c:v>
                </c:pt>
                <c:pt idx="29">
                  <c:v>71.131949231266503</c:v>
                </c:pt>
                <c:pt idx="30">
                  <c:v>71.690650593767629</c:v>
                </c:pt>
                <c:pt idx="31">
                  <c:v>72.240677717907886</c:v>
                </c:pt>
                <c:pt idx="32">
                  <c:v>72.782361118158235</c:v>
                </c:pt>
                <c:pt idx="33">
                  <c:v>73.31601155526468</c:v>
                </c:pt>
                <c:pt idx="34">
                  <c:v>73.84192162710319</c:v>
                </c:pt>
                <c:pt idx="35">
                  <c:v>74.360367199741148</c:v>
                </c:pt>
                <c:pt idx="36">
                  <c:v>74.871608697807375</c:v>
                </c:pt>
                <c:pt idx="37">
                  <c:v>75.375892270639113</c:v>
                </c:pt>
                <c:pt idx="38">
                  <c:v>75.87345084845029</c:v>
                </c:pt>
                <c:pt idx="39">
                  <c:v>76.36450510088001</c:v>
                </c:pt>
                <c:pt idx="40">
                  <c:v>76.849264308676752</c:v>
                </c:pt>
                <c:pt idx="41">
                  <c:v>77.327927157904739</c:v>
                </c:pt>
                <c:pt idx="42">
                  <c:v>77.800682464887146</c:v>
                </c:pt>
                <c:pt idx="43">
                  <c:v>78.267709839093811</c:v>
                </c:pt>
                <c:pt idx="44">
                  <c:v>78.729180290314289</c:v>
                </c:pt>
                <c:pt idx="45">
                  <c:v>79.185256785707182</c:v>
                </c:pt>
                <c:pt idx="46">
                  <c:v>79.636094761668019</c:v>
                </c:pt>
                <c:pt idx="47">
                  <c:v>80.081842594893715</c:v>
                </c:pt>
                <c:pt idx="48">
                  <c:v>80.522642036530698</c:v>
                </c:pt>
                <c:pt idx="49">
                  <c:v>80.958628612864828</c:v>
                </c:pt>
                <c:pt idx="50">
                  <c:v>81.389931995636303</c:v>
                </c:pt>
                <c:pt idx="51">
                  <c:v>81.816676344733239</c:v>
                </c:pt>
                <c:pt idx="52">
                  <c:v>82.238980625728701</c:v>
                </c:pt>
                <c:pt idx="53">
                  <c:v>82.65695890447067</c:v>
                </c:pt>
                <c:pt idx="54">
                  <c:v>83.070720620709665</c:v>
                </c:pt>
                <c:pt idx="55">
                  <c:v>83.480370842549718</c:v>
                </c:pt>
                <c:pt idx="56">
                  <c:v>83.88601050333169</c:v>
                </c:pt>
                <c:pt idx="57">
                  <c:v>84.287736622401582</c:v>
                </c:pt>
                <c:pt idx="58">
                  <c:v>84.685642511077006</c:v>
                </c:pt>
                <c:pt idx="59">
                  <c:v>85.0798179650008</c:v>
                </c:pt>
                <c:pt idx="60">
                  <c:v>85.470349443959805</c:v>
                </c:pt>
                <c:pt idx="61">
                  <c:v>85.857320240147914</c:v>
                </c:pt>
                <c:pt idx="62">
                  <c:v>86.240810635763509</c:v>
                </c:pt>
                <c:pt idx="63">
                  <c:v>86.620898050751848</c:v>
                </c:pt>
                <c:pt idx="64">
                  <c:v>86.997657181431407</c:v>
                </c:pt>
                <c:pt idx="65">
                  <c:v>87.37116013067876</c:v>
                </c:pt>
                <c:pt idx="66">
                  <c:v>87.741476530288594</c:v>
                </c:pt>
                <c:pt idx="67">
                  <c:v>88.108673656073165</c:v>
                </c:pt>
                <c:pt idx="68">
                  <c:v>88.472816536218062</c:v>
                </c:pt>
                <c:pt idx="69">
                  <c:v>88.833968053368494</c:v>
                </c:pt>
                <c:pt idx="70">
                  <c:v>89.192189040881516</c:v>
                </c:pt>
                <c:pt idx="71">
                  <c:v>89.547538373644372</c:v>
                </c:pt>
                <c:pt idx="72">
                  <c:v>89.900073053827327</c:v>
                </c:pt>
                <c:pt idx="73">
                  <c:v>90.249848291910197</c:v>
                </c:pt>
                <c:pt idx="74">
                  <c:v>90.596917583295394</c:v>
                </c:pt>
                <c:pt idx="75">
                  <c:v>90.941332780796301</c:v>
                </c:pt>
                <c:pt idx="76">
                  <c:v>91.283144163267622</c:v>
                </c:pt>
                <c:pt idx="77">
                  <c:v>91.622400500624494</c:v>
                </c:pt>
                <c:pt idx="78">
                  <c:v>91.959149115478567</c:v>
                </c:pt>
                <c:pt idx="79">
                  <c:v>92.293435941602695</c:v>
                </c:pt>
                <c:pt idx="80">
                  <c:v>92.625305579420228</c:v>
                </c:pt>
                <c:pt idx="81">
                  <c:v>92.954801348700954</c:v>
                </c:pt>
                <c:pt idx="82">
                  <c:v>93.281965338632759</c:v>
                </c:pt>
                <c:pt idx="83">
                  <c:v>93.606838455426086</c:v>
                </c:pt>
                <c:pt idx="84">
                  <c:v>93.929460467597337</c:v>
                </c:pt>
                <c:pt idx="85">
                  <c:v>94.249870049067354</c:v>
                </c:pt>
                <c:pt idx="86">
                  <c:v>94.568104820201668</c:v>
                </c:pt>
                <c:pt idx="87">
                  <c:v>94.88420138691086</c:v>
                </c:pt>
                <c:pt idx="88">
                  <c:v>95.198195377921195</c:v>
                </c:pt>
                <c:pt idx="89">
                  <c:v>95.510121480318588</c:v>
                </c:pt>
                <c:pt idx="90">
                  <c:v>95.820013473462183</c:v>
                </c:pt>
                <c:pt idx="91">
                  <c:v>96.127904261357415</c:v>
                </c:pt>
                <c:pt idx="92">
                  <c:v>96.433825903572824</c:v>
                </c:pt>
                <c:pt idx="93">
                  <c:v>96.737809644779475</c:v>
                </c:pt>
                <c:pt idx="94">
                  <c:v>97.039885942986757</c:v>
                </c:pt>
                <c:pt idx="95">
                  <c:v>97.340084496543838</c:v>
                </c:pt>
                <c:pt idx="96">
                  <c:v>97.638434269971782</c:v>
                </c:pt>
                <c:pt idx="97">
                  <c:v>97.934963518687169</c:v>
                </c:pt>
                <c:pt idx="98">
                  <c:v>98.22969981267461</c:v>
                </c:pt>
                <c:pt idx="99">
                  <c:v>98.522670059161825</c:v>
                </c:pt>
                <c:pt idx="100">
                  <c:v>98.813900524348057</c:v>
                </c:pt>
                <c:pt idx="101">
                  <c:v>99.103416854233188</c:v>
                </c:pt>
                <c:pt idx="102">
                  <c:v>99.391244094592636</c:v>
                </c:pt>
                <c:pt idx="103">
                  <c:v>99.677406710139977</c:v>
                </c:pt>
                <c:pt idx="104">
                  <c:v>99.961928602917268</c:v>
                </c:pt>
                <c:pt idx="105">
                  <c:v>100.24483312995041</c:v>
                </c:pt>
                <c:pt idx="106">
                  <c:v>100.52614312020508</c:v>
                </c:pt>
                <c:pt idx="107">
                  <c:v>100.80588089087647</c:v>
                </c:pt>
                <c:pt idx="108">
                  <c:v>101.08406826304444</c:v>
                </c:pt>
                <c:pt idx="109">
                  <c:v>101.36072657672395</c:v>
                </c:pt>
                <c:pt idx="110">
                  <c:v>101.63587670533863</c:v>
                </c:pt>
                <c:pt idx="111">
                  <c:v>101.90953906964455</c:v>
                </c:pt>
                <c:pt idx="112">
                  <c:v>102.18173365112897</c:v>
                </c:pt>
                <c:pt idx="113">
                  <c:v>102.45248000490815</c:v>
                </c:pt>
                <c:pt idx="114">
                  <c:v>102.72179727214679</c:v>
                </c:pt>
                <c:pt idx="115">
                  <c:v>102.98970419202024</c:v>
                </c:pt>
                <c:pt idx="116">
                  <c:v>103.25621911324022</c:v>
                </c:pt>
                <c:pt idx="117">
                  <c:v>103.52136000516275</c:v>
                </c:pt>
                <c:pt idx="118">
                  <c:v>103.7851444684969</c:v>
                </c:pt>
                <c:pt idx="119">
                  <c:v>104.04758974563151</c:v>
                </c:pt>
                <c:pt idx="120">
                  <c:v>104.30871273059637</c:v>
                </c:pt>
                <c:pt idx="121">
                  <c:v>104.5685299786733</c:v>
                </c:pt>
                <c:pt idx="122">
                  <c:v>104.82705771567225</c:v>
                </c:pt>
                <c:pt idx="123">
                  <c:v>105.08431184688628</c:v>
                </c:pt>
                <c:pt idx="124">
                  <c:v>105.34030796573879</c:v>
                </c:pt>
                <c:pt idx="125">
                  <c:v>105.59506136213599</c:v>
                </c:pt>
                <c:pt idx="126">
                  <c:v>105.84858703053654</c:v>
                </c:pt>
                <c:pt idx="127">
                  <c:v>106.10089967774988</c:v>
                </c:pt>
                <c:pt idx="128">
                  <c:v>106.35201373047445</c:v>
                </c:pt>
                <c:pt idx="129">
                  <c:v>106.60194334258605</c:v>
                </c:pt>
                <c:pt idx="130">
                  <c:v>106.85070240218647</c:v>
                </c:pt>
                <c:pt idx="131">
                  <c:v>107.09830453842183</c:v>
                </c:pt>
                <c:pt idx="132">
                  <c:v>107.34476312807971</c:v>
                </c:pt>
                <c:pt idx="133">
                  <c:v>107.59009130197383</c:v>
                </c:pt>
                <c:pt idx="134">
                  <c:v>107.83430195112435</c:v>
                </c:pt>
                <c:pt idx="135">
                  <c:v>108.07740773274186</c:v>
                </c:pt>
                <c:pt idx="136">
                  <c:v>108.31942107602246</c:v>
                </c:pt>
                <c:pt idx="137">
                  <c:v>108.56035418776125</c:v>
                </c:pt>
                <c:pt idx="138">
                  <c:v>108.80021905779086</c:v>
                </c:pt>
                <c:pt idx="139">
                  <c:v>109.03902746425199</c:v>
                </c:pt>
                <c:pt idx="140">
                  <c:v>109.27679097870178</c:v>
                </c:pt>
                <c:pt idx="141">
                  <c:v>109.5135209710664</c:v>
                </c:pt>
                <c:pt idx="142">
                  <c:v>109.74922861444333</c:v>
                </c:pt>
                <c:pt idx="143">
                  <c:v>109.983924889759</c:v>
                </c:pt>
                <c:pt idx="144">
                  <c:v>110.21762059028698</c:v>
                </c:pt>
                <c:pt idx="145">
                  <c:v>110.4503263260318</c:v>
                </c:pt>
                <c:pt idx="146">
                  <c:v>110.68205252798309</c:v>
                </c:pt>
                <c:pt idx="147">
                  <c:v>110.91280945224491</c:v>
                </c:pt>
                <c:pt idx="148">
                  <c:v>111.14260718404451</c:v>
                </c:pt>
                <c:pt idx="149">
                  <c:v>111.37145564162471</c:v>
                </c:pt>
                <c:pt idx="150">
                  <c:v>111.59936458002426</c:v>
                </c:pt>
                <c:pt idx="151">
                  <c:v>111.82634359474977</c:v>
                </c:pt>
                <c:pt idx="152">
                  <c:v>112.05240212534315</c:v>
                </c:pt>
                <c:pt idx="153">
                  <c:v>112.27754945884803</c:v>
                </c:pt>
                <c:pt idx="154">
                  <c:v>112.50179473317874</c:v>
                </c:pt>
                <c:pt idx="155">
                  <c:v>112.72514694039508</c:v>
                </c:pt>
                <c:pt idx="156">
                  <c:v>112.94761492988603</c:v>
                </c:pt>
                <c:pt idx="157">
                  <c:v>113.16920741146552</c:v>
                </c:pt>
                <c:pt idx="158">
                  <c:v>113.38993295838323</c:v>
                </c:pt>
                <c:pt idx="159">
                  <c:v>113.60980001025305</c:v>
                </c:pt>
                <c:pt idx="160">
                  <c:v>113.82881687590223</c:v>
                </c:pt>
                <c:pt idx="161">
                  <c:v>114.04699173614344</c:v>
                </c:pt>
                <c:pt idx="162">
                  <c:v>114.26433264647258</c:v>
                </c:pt>
                <c:pt idx="163">
                  <c:v>114.48084753969461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ocart!$AW$2:$AW$165</c:f>
              <c:numCache>
                <c:formatCode>0.0</c:formatCode>
                <c:ptCount val="164"/>
                <c:pt idx="0" formatCode="General">
                  <c:v>48</c:v>
                </c:pt>
                <c:pt idx="1">
                  <c:v>48.881484243098988</c:v>
                </c:pt>
                <c:pt idx="2">
                  <c:v>49.731463367378126</c:v>
                </c:pt>
                <c:pt idx="3">
                  <c:v>50.552636158321732</c:v>
                </c:pt>
                <c:pt idx="4">
                  <c:v>51.347347503691324</c:v>
                </c:pt>
                <c:pt idx="5">
                  <c:v>52.11764945981173</c:v>
                </c:pt>
                <c:pt idx="6">
                  <c:v>52.865349471141393</c:v>
                </c:pt>
                <c:pt idx="7">
                  <c:v>53.592048890638118</c:v>
                </c:pt>
                <c:pt idx="8">
                  <c:v>54.299174077155975</c:v>
                </c:pt>
                <c:pt idx="9">
                  <c:v>54.988001741546789</c:v>
                </c:pt>
                <c:pt idx="10">
                  <c:v>55.659679786423574</c:v>
                </c:pt>
                <c:pt idx="11">
                  <c:v>56.315244578645576</c:v>
                </c:pt>
                <c:pt idx="12">
                  <c:v>56.955635371167467</c:v>
                </c:pt>
                <c:pt idx="13">
                  <c:v>57.581706427060446</c:v>
                </c:pt>
                <c:pt idx="14">
                  <c:v>58.194237276378281</c:v>
                </c:pt>
                <c:pt idx="15">
                  <c:v>58.793941444480872</c:v>
                </c:pt>
                <c:pt idx="16">
                  <c:v>59.381473920322371</c:v>
                </c:pt>
                <c:pt idx="17">
                  <c:v>59.957437579313662</c:v>
                </c:pt>
                <c:pt idx="18">
                  <c:v>60.522388733563851</c:v>
                </c:pt>
                <c:pt idx="19">
                  <c:v>61.076841949609957</c:v>
                </c:pt>
                <c:pt idx="20">
                  <c:v>61.621274247973787</c:v>
                </c:pt>
                <c:pt idx="21">
                  <c:v>62.156128778425199</c:v>
                </c:pt>
                <c:pt idx="22">
                  <c:v>62.681818048475591</c:v>
                </c:pt>
                <c:pt idx="23">
                  <c:v>63.198726769466873</c:v>
                </c:pt>
                <c:pt idx="24">
                  <c:v>63.70721437396972</c:v>
                </c:pt>
                <c:pt idx="25">
                  <c:v>64.207617249533442</c:v>
                </c:pt>
                <c:pt idx="26">
                  <c:v>64.70025072673171</c:v>
                </c:pt>
                <c:pt idx="27">
                  <c:v>65.185410853607976</c:v>
                </c:pt>
                <c:pt idx="28">
                  <c:v>65.663375983795603</c:v>
                </c:pt>
                <c:pt idx="29">
                  <c:v>66.134408201576491</c:v>
                </c:pt>
                <c:pt idx="30">
                  <c:v>66.598754603794688</c:v>
                </c:pt>
                <c:pt idx="31">
                  <c:v>67.05664845573763</c:v>
                </c:pt>
                <c:pt idx="32">
                  <c:v>67.508310235737781</c:v>
                </c:pt>
                <c:pt idx="33">
                  <c:v>67.953948581255275</c:v>
                </c:pt>
                <c:pt idx="34">
                  <c:v>68.39376114751316</c:v>
                </c:pt>
                <c:pt idx="35">
                  <c:v>68.827935388320057</c:v>
                </c:pt>
                <c:pt idx="36">
                  <c:v>69.256649267489053</c:v>
                </c:pt>
                <c:pt idx="37">
                  <c:v>69.680071908211403</c:v>
                </c:pt>
                <c:pt idx="38">
                  <c:v>70.098364186842147</c:v>
                </c:pt>
                <c:pt idx="39">
                  <c:v>70.511679276777272</c:v>
                </c:pt>
                <c:pt idx="40">
                  <c:v>70.920163147431381</c:v>
                </c:pt>
                <c:pt idx="41">
                  <c:v>71.323955022742837</c:v>
                </c:pt>
                <c:pt idx="42">
                  <c:v>71.723187803128241</c:v>
                </c:pt>
                <c:pt idx="43">
                  <c:v>72.117988454368415</c:v>
                </c:pt>
                <c:pt idx="44">
                  <c:v>72.508478366523562</c:v>
                </c:pt>
                <c:pt idx="45">
                  <c:v>72.894773685639535</c:v>
                </c:pt>
                <c:pt idx="46">
                  <c:v>73.276985620711926</c:v>
                </c:pt>
                <c:pt idx="47">
                  <c:v>73.655220728115864</c:v>
                </c:pt>
                <c:pt idx="48">
                  <c:v>74.029581175480786</c:v>
                </c:pt>
                <c:pt idx="49">
                  <c:v>74.400164986788099</c:v>
                </c:pt>
                <c:pt idx="50">
                  <c:v>74.767066270291082</c:v>
                </c:pt>
                <c:pt idx="51">
                  <c:v>75.130375430698692</c:v>
                </c:pt>
                <c:pt idx="52">
                  <c:v>75.490179366924252</c:v>
                </c:pt>
                <c:pt idx="53">
                  <c:v>75.846561656575361</c:v>
                </c:pt>
                <c:pt idx="54">
                  <c:v>76.199602728250127</c:v>
                </c:pt>
                <c:pt idx="55">
                  <c:v>76.549380022605433</c:v>
                </c:pt>
                <c:pt idx="56">
                  <c:v>76.895968143074143</c:v>
                </c:pt>
                <c:pt idx="57">
                  <c:v>77.239438997028685</c:v>
                </c:pt>
                <c:pt idx="58">
                  <c:v>77.579861928117083</c:v>
                </c:pt>
                <c:pt idx="59">
                  <c:v>77.917303840433334</c:v>
                </c:pt>
                <c:pt idx="60">
                  <c:v>78.251829315126486</c:v>
                </c:pt>
                <c:pt idx="61">
                  <c:v>78.5835007200007</c:v>
                </c:pt>
                <c:pt idx="62">
                  <c:v>78.912378312611679</c:v>
                </c:pt>
                <c:pt idx="63">
                  <c:v>79.238520337322683</c:v>
                </c:pt>
                <c:pt idx="64">
                  <c:v>79.561983116744642</c:v>
                </c:pt>
                <c:pt idx="65">
                  <c:v>79.882821137950586</c:v>
                </c:pt>
                <c:pt idx="66">
                  <c:v>80.201087133822796</c:v>
                </c:pt>
                <c:pt idx="67">
                  <c:v>80.516832159862517</c:v>
                </c:pt>
                <c:pt idx="68">
                  <c:v>80.830105666766315</c:v>
                </c:pt>
                <c:pt idx="69">
                  <c:v>81.140955569049112</c:v>
                </c:pt>
                <c:pt idx="70">
                  <c:v>81.449428309972618</c:v>
                </c:pt>
                <c:pt idx="71">
                  <c:v>81.755568923018089</c:v>
                </c:pt>
                <c:pt idx="72">
                  <c:v>82.05942109012436</c:v>
                </c:pt>
                <c:pt idx="73">
                  <c:v>82.361027196895677</c:v>
                </c:pt>
                <c:pt idx="74">
                  <c:v>82.660428384968768</c:v>
                </c:pt>
                <c:pt idx="75">
                  <c:v>82.957664601714868</c:v>
                </c:pt>
                <c:pt idx="76">
                  <c:v>83.252774647439679</c:v>
                </c:pt>
                <c:pt idx="77">
                  <c:v>83.545796220232646</c:v>
                </c:pt>
                <c:pt idx="78">
                  <c:v>83.836765958606392</c:v>
                </c:pt>
                <c:pt idx="79">
                  <c:v>84.125719482057093</c:v>
                </c:pt>
                <c:pt idx="80">
                  <c:v>84.412691429667802</c:v>
                </c:pt>
                <c:pt idx="81">
                  <c:v>84.697715496868199</c:v>
                </c:pt>
                <c:pt idx="82">
                  <c:v>84.980824470456739</c:v>
                </c:pt>
                <c:pt idx="83">
                  <c:v>85.262050261983887</c:v>
                </c:pt>
                <c:pt idx="84">
                  <c:v>85.541423939588782</c:v>
                </c:pt>
                <c:pt idx="85">
                  <c:v>85.818975758375501</c:v>
                </c:pt>
                <c:pt idx="86">
                  <c:v>86.094735189409505</c:v>
                </c:pt>
                <c:pt idx="87">
                  <c:v>86.368730947409716</c:v>
                </c:pt>
                <c:pt idx="88">
                  <c:v>86.640991017206758</c:v>
                </c:pt>
                <c:pt idx="89">
                  <c:v>86.911542679033673</c:v>
                </c:pt>
                <c:pt idx="90">
                  <c:v>87.180412532710932</c:v>
                </c:pt>
                <c:pt idx="91">
                  <c:v>87.44762652078407</c:v>
                </c:pt>
                <c:pt idx="92">
                  <c:v>87.713209950668485</c:v>
                </c:pt>
                <c:pt idx="93">
                  <c:v>87.977187515852691</c:v>
                </c:pt>
                <c:pt idx="94">
                  <c:v>88.239583316208211</c:v>
                </c:pt>
                <c:pt idx="95">
                  <c:v>88.500420877451489</c:v>
                </c:pt>
                <c:pt idx="96">
                  <c:v>88.759723169800395</c:v>
                </c:pt>
                <c:pt idx="97">
                  <c:v>89.017512625865464</c:v>
                </c:pt>
                <c:pt idx="98">
                  <c:v>89.273811157813697</c:v>
                </c:pt>
                <c:pt idx="99">
                  <c:v>89.528640173840543</c:v>
                </c:pt>
                <c:pt idx="100">
                  <c:v>89.782020593983617</c:v>
                </c:pt>
                <c:pt idx="101">
                  <c:v>90.033972865309934</c:v>
                </c:pt>
                <c:pt idx="102">
                  <c:v>90.284516976506396</c:v>
                </c:pt>
                <c:pt idx="103">
                  <c:v>90.533672471901923</c:v>
                </c:pt>
                <c:pt idx="104">
                  <c:v>90.781458464947889</c:v>
                </c:pt>
                <c:pt idx="105">
                  <c:v>91.027893651181969</c:v>
                </c:pt>
                <c:pt idx="106">
                  <c:v>91.272996320699377</c:v>
                </c:pt>
                <c:pt idx="107">
                  <c:v>91.516784370153971</c:v>
                </c:pt>
                <c:pt idx="108">
                  <c:v>91.759275314310628</c:v>
                </c:pt>
                <c:pt idx="109">
                  <c:v>92.000486297169076</c:v>
                </c:pt>
                <c:pt idx="110">
                  <c:v>92.240434102678364</c:v>
                </c:pt>
                <c:pt idx="111">
                  <c:v>92.479135165060143</c:v>
                </c:pt>
                <c:pt idx="112">
                  <c:v>92.716605578757921</c:v>
                </c:pt>
                <c:pt idx="113">
                  <c:v>92.952861108028685</c:v>
                </c:pt>
                <c:pt idx="114">
                  <c:v>93.187917196192345</c:v>
                </c:pt>
                <c:pt idx="115">
                  <c:v>93.421788974553792</c:v>
                </c:pt>
                <c:pt idx="116">
                  <c:v>93.654491271011381</c:v>
                </c:pt>
                <c:pt idx="117">
                  <c:v>93.886038618365319</c:v>
                </c:pt>
                <c:pt idx="118">
                  <c:v>94.116445262338488</c:v>
                </c:pt>
                <c:pt idx="119">
                  <c:v>94.345725169321611</c:v>
                </c:pt>
                <c:pt idx="120">
                  <c:v>94.573892033854378</c:v>
                </c:pt>
                <c:pt idx="121">
                  <c:v>94.800959285853239</c:v>
                </c:pt>
                <c:pt idx="122">
                  <c:v>95.026940097596253</c:v>
                </c:pt>
                <c:pt idx="123">
                  <c:v>95.251847390474865</c:v>
                </c:pt>
                <c:pt idx="124">
                  <c:v>95.475693841521959</c:v>
                </c:pt>
                <c:pt idx="125">
                  <c:v>95.698491889725133</c:v>
                </c:pt>
                <c:pt idx="126">
                  <c:v>95.920253742133767</c:v>
                </c:pt>
                <c:pt idx="127">
                  <c:v>96.140991379767925</c:v>
                </c:pt>
                <c:pt idx="128">
                  <c:v>96.360716563336936</c:v>
                </c:pt>
                <c:pt idx="129">
                  <c:v>96.579440838774971</c:v>
                </c:pt>
                <c:pt idx="130">
                  <c:v>96.797175542600769</c:v>
                </c:pt>
                <c:pt idx="131">
                  <c:v>97.013931807108122</c:v>
                </c:pt>
                <c:pt idx="132">
                  <c:v>97.229720565393734</c:v>
                </c:pt>
                <c:pt idx="133">
                  <c:v>97.444552556228473</c:v>
                </c:pt>
                <c:pt idx="134">
                  <c:v>97.658438328777919</c:v>
                </c:pt>
                <c:pt idx="135">
                  <c:v>97.871388247177947</c:v>
                </c:pt>
                <c:pt idx="136">
                  <c:v>98.083412494970517</c:v>
                </c:pt>
                <c:pt idx="137">
                  <c:v>98.29452107940503</c:v>
                </c:pt>
                <c:pt idx="138">
                  <c:v>98.504723835610037</c:v>
                </c:pt>
                <c:pt idx="139">
                  <c:v>98.714030430640051</c:v>
                </c:pt>
                <c:pt idx="140">
                  <c:v>98.922450367401993</c:v>
                </c:pt>
                <c:pt idx="141">
                  <c:v>99.129992988465602</c:v>
                </c:pt>
                <c:pt idx="142">
                  <c:v>99.336667479761871</c:v>
                </c:pt>
                <c:pt idx="143">
                  <c:v>99.542482874173615</c:v>
                </c:pt>
                <c:pt idx="144">
                  <c:v>99.74744805502182</c:v>
                </c:pt>
                <c:pt idx="145">
                  <c:v>99.951571759451511</c:v>
                </c:pt>
                <c:pt idx="146">
                  <c:v>100.15486258172068</c:v>
                </c:pt>
                <c:pt idx="147">
                  <c:v>100.35732897639546</c:v>
                </c:pt>
                <c:pt idx="148">
                  <c:v>100.55897926145502</c:v>
                </c:pt>
                <c:pt idx="149">
                  <c:v>100.75982162130894</c:v>
                </c:pt>
                <c:pt idx="150">
                  <c:v>100.95986410973039</c:v>
                </c:pt>
                <c:pt idx="151">
                  <c:v>101.15911465270766</c:v>
                </c:pt>
                <c:pt idx="152">
                  <c:v>101.357581051217</c:v>
                </c:pt>
                <c:pt idx="153">
                  <c:v>101.55527098391921</c:v>
                </c:pt>
                <c:pt idx="154">
                  <c:v>101.75219200978272</c:v>
                </c:pt>
                <c:pt idx="155">
                  <c:v>101.94835157063531</c:v>
                </c:pt>
                <c:pt idx="156">
                  <c:v>102.1437569936471</c:v>
                </c:pt>
                <c:pt idx="157">
                  <c:v>102.33841549374685</c:v>
                </c:pt>
                <c:pt idx="158">
                  <c:v>102.53233417597379</c:v>
                </c:pt>
                <c:pt idx="159">
                  <c:v>102.7255200377671</c:v>
                </c:pt>
                <c:pt idx="160">
                  <c:v>102.91797997119498</c:v>
                </c:pt>
                <c:pt idx="161">
                  <c:v>103.10972076512523</c:v>
                </c:pt>
                <c:pt idx="162">
                  <c:v>103.30074910733926</c:v>
                </c:pt>
                <c:pt idx="163">
                  <c:v>103.49107158659123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ocart!$AX$2:$AX$165</c:f>
              <c:numCache>
                <c:formatCode>0.0</c:formatCode>
                <c:ptCount val="164"/>
                <c:pt idx="0" formatCode="General">
                  <c:v>48</c:v>
                </c:pt>
                <c:pt idx="1">
                  <c:v>49.271368010436582</c:v>
                </c:pt>
                <c:pt idx="2">
                  <c:v>50.477971323264335</c:v>
                </c:pt>
                <c:pt idx="3">
                  <c:v>51.627579831433323</c:v>
                </c:pt>
                <c:pt idx="4">
                  <c:v>52.726560923952775</c:v>
                </c:pt>
                <c:pt idx="5">
                  <c:v>53.78020726526114</c:v>
                </c:pt>
                <c:pt idx="6">
                  <c:v>54.792972561408085</c:v>
                </c:pt>
                <c:pt idx="7">
                  <c:v>55.76864498597007</c:v>
                </c:pt>
                <c:pt idx="8">
                  <c:v>56.710477262027624</c:v>
                </c:pt>
                <c:pt idx="9">
                  <c:v>57.621285919463084</c:v>
                </c:pt>
                <c:pt idx="10">
                  <c:v>58.50352819032701</c:v>
                </c:pt>
                <c:pt idx="11">
                  <c:v>59.359362392537768</c:v>
                </c:pt>
                <c:pt idx="12">
                  <c:v>60.190695927603983</c:v>
                </c:pt>
                <c:pt idx="13">
                  <c:v>60.999223854276885</c:v>
                </c:pt>
                <c:pt idx="14">
                  <c:v>61.786460199024681</c:v>
                </c:pt>
                <c:pt idx="15">
                  <c:v>62.553763602977213</c:v>
                </c:pt>
                <c:pt idx="16">
                  <c:v>63.302358505332023</c:v>
                </c:pt>
                <c:pt idx="17">
                  <c:v>64.033352774393151</c:v>
                </c:pt>
                <c:pt idx="18">
                  <c:v>64.747752485856694</c:v>
                </c:pt>
                <c:pt idx="19">
                  <c:v>65.446474391059084</c:v>
                </c:pt>
                <c:pt idx="20">
                  <c:v>66.130356500204215</c:v>
                </c:pt>
                <c:pt idx="21">
                  <c:v>66.800167116351474</c:v>
                </c:pt>
                <c:pt idx="22">
                  <c:v>67.456612587625358</c:v>
                </c:pt>
                <c:pt idx="23">
                  <c:v>68.100343992317988</c:v>
                </c:pt>
                <c:pt idx="24">
                  <c:v>68.731962930416756</c:v>
                </c:pt>
                <c:pt idx="25">
                  <c:v>69.352026562773958</c:v>
                </c:pt>
                <c:pt idx="26">
                  <c:v>69.961052013559055</c:v>
                </c:pt>
                <c:pt idx="27">
                  <c:v>70.55952023125009</c:v>
                </c:pt>
                <c:pt idx="28">
                  <c:v>71.147879387066382</c:v>
                </c:pt>
                <c:pt idx="29">
                  <c:v>71.726547876541431</c:v>
                </c:pt>
                <c:pt idx="30">
                  <c:v>72.295916979212762</c:v>
                </c:pt>
                <c:pt idx="31">
                  <c:v>72.856353222649474</c:v>
                </c:pt>
                <c:pt idx="32">
                  <c:v>73.40820048985023</c:v>
                </c:pt>
                <c:pt idx="33">
                  <c:v>73.9517819031134</c:v>
                </c:pt>
                <c:pt idx="34">
                  <c:v>74.487401512564716</c:v>
                </c:pt>
                <c:pt idx="35">
                  <c:v>75.015345813433342</c:v>
                </c:pt>
                <c:pt idx="36">
                  <c:v>75.535885112742889</c:v>
                </c:pt>
                <c:pt idx="37">
                  <c:v>76.049274763208061</c:v>
                </c:pt>
                <c:pt idx="38">
                  <c:v>76.555756279703004</c:v>
                </c:pt>
                <c:pt idx="39">
                  <c:v>77.055558351615488</c:v>
                </c:pt>
                <c:pt idx="40">
                  <c:v>77.548897762658257</c:v>
                </c:pt>
                <c:pt idx="41">
                  <c:v>78.035980228223721</c:v>
                </c:pt>
                <c:pt idx="42">
                  <c:v>78.517001159098001</c:v>
                </c:pt>
                <c:pt idx="43">
                  <c:v>78.992146359261056</c:v>
                </c:pt>
                <c:pt idx="44">
                  <c:v>79.461592664562417</c:v>
                </c:pt>
                <c:pt idx="45">
                  <c:v>79.925508528253118</c:v>
                </c:pt>
                <c:pt idx="46">
                  <c:v>80.384054558654739</c:v>
                </c:pt>
                <c:pt idx="47">
                  <c:v>80.83738401363911</c:v>
                </c:pt>
                <c:pt idx="48">
                  <c:v>81.285643256064191</c:v>
                </c:pt>
                <c:pt idx="49">
                  <c:v>81.728972173850707</c:v>
                </c:pt>
                <c:pt idx="50">
                  <c:v>82.167504567981638</c:v>
                </c:pt>
                <c:pt idx="51">
                  <c:v>82.60136851135367</c:v>
                </c:pt>
                <c:pt idx="52">
                  <c:v>83.030686681099667</c:v>
                </c:pt>
                <c:pt idx="53">
                  <c:v>83.455576666728803</c:v>
                </c:pt>
                <c:pt idx="54">
                  <c:v>83.876151256189999</c:v>
                </c:pt>
                <c:pt idx="55">
                  <c:v>84.292518701751973</c:v>
                </c:pt>
                <c:pt idx="56">
                  <c:v>84.704782967404725</c:v>
                </c:pt>
                <c:pt idx="57">
                  <c:v>85.11304395932045</c:v>
                </c:pt>
                <c:pt idx="58">
                  <c:v>85.517397740763087</c:v>
                </c:pt>
                <c:pt idx="59">
                  <c:v>85.917936732703666</c:v>
                </c:pt>
                <c:pt idx="60">
                  <c:v>86.31474990128072</c:v>
                </c:pt>
                <c:pt idx="61">
                  <c:v>86.707922933139386</c:v>
                </c:pt>
                <c:pt idx="62">
                  <c:v>87.097538399588728</c:v>
                </c:pt>
                <c:pt idx="63">
                  <c:v>87.483675910432169</c:v>
                </c:pt>
                <c:pt idx="64">
                  <c:v>87.866412258249937</c:v>
                </c:pt>
                <c:pt idx="65">
                  <c:v>88.245821553844294</c:v>
                </c:pt>
                <c:pt idx="66">
                  <c:v>88.621975353496737</c:v>
                </c:pt>
                <c:pt idx="67">
                  <c:v>88.994942778630985</c:v>
                </c:pt>
                <c:pt idx="68">
                  <c:v>89.364790628425553</c:v>
                </c:pt>
                <c:pt idx="69">
                  <c:v>89.73158348587431</c:v>
                </c:pt>
                <c:pt idx="70">
                  <c:v>90.095383817752634</c:v>
                </c:pt>
                <c:pt idx="71">
                  <c:v>90.456252068909436</c:v>
                </c:pt>
                <c:pt idx="72">
                  <c:v>90.814246751271781</c:v>
                </c:pt>
                <c:pt idx="73">
                  <c:v>91.169424527918054</c:v>
                </c:pt>
                <c:pt idx="74">
                  <c:v>91.521840292547779</c:v>
                </c:pt>
                <c:pt idx="75">
                  <c:v>91.871547244650813</c:v>
                </c:pt>
                <c:pt idx="76">
                  <c:v>92.218596960655518</c:v>
                </c:pt>
                <c:pt idx="77">
                  <c:v>92.563039461314233</c:v>
                </c:pt>
                <c:pt idx="78">
                  <c:v>92.904923275565139</c:v>
                </c:pt>
                <c:pt idx="79">
                  <c:v>93.244295501091997</c:v>
                </c:pt>
                <c:pt idx="80">
                  <c:v>93.581201861786809</c:v>
                </c:pt>
                <c:pt idx="81">
                  <c:v>93.915686762305882</c:v>
                </c:pt>
                <c:pt idx="82">
                  <c:v>94.247793339895964</c:v>
                </c:pt>
                <c:pt idx="83">
                  <c:v>94.577563513654667</c:v>
                </c:pt>
                <c:pt idx="84">
                  <c:v>94.905038031377913</c:v>
                </c:pt>
                <c:pt idx="85">
                  <c:v>95.230256514136485</c:v>
                </c:pt>
                <c:pt idx="86">
                  <c:v>95.553257498714103</c:v>
                </c:pt>
                <c:pt idx="87">
                  <c:v>95.874078478030356</c:v>
                </c:pt>
                <c:pt idx="88">
                  <c:v>96.192755939663627</c:v>
                </c:pt>
                <c:pt idx="89">
                  <c:v>96.509325402581368</c:v>
                </c:pt>
                <c:pt idx="90">
                  <c:v>96.823821452178152</c:v>
                </c:pt>
                <c:pt idx="91">
                  <c:v>97.136277773715264</c:v>
                </c:pt>
                <c:pt idx="92">
                  <c:v>97.446727184249553</c:v>
                </c:pt>
                <c:pt idx="93">
                  <c:v>97.755201663133718</c:v>
                </c:pt>
                <c:pt idx="94">
                  <c:v>98.061732381164902</c:v>
                </c:pt>
                <c:pt idx="95">
                  <c:v>98.366349728453727</c:v>
                </c:pt>
                <c:pt idx="96">
                  <c:v>98.669083341081375</c:v>
                </c:pt>
                <c:pt idx="97">
                  <c:v>98.96996212660811</c:v>
                </c:pt>
                <c:pt idx="98">
                  <c:v>99.269014288492841</c:v>
                </c:pt>
                <c:pt idx="99">
                  <c:v>99.566267349479745</c:v>
                </c:pt>
                <c:pt idx="100">
                  <c:v>99.861748174004489</c:v>
                </c:pt>
                <c:pt idx="101">
                  <c:v>100.15548298966954</c:v>
                </c:pt>
                <c:pt idx="102">
                  <c:v>100.44749740783517</c:v>
                </c:pt>
                <c:pt idx="103">
                  <c:v>100.73781644337004</c:v>
                </c:pt>
                <c:pt idx="104">
                  <c:v>101.02646453360252</c:v>
                </c:pt>
                <c:pt idx="105">
                  <c:v>101.31346555651196</c:v>
                </c:pt>
                <c:pt idx="106">
                  <c:v>101.59884284819634</c:v>
                </c:pt>
                <c:pt idx="107">
                  <c:v>101.88261921965123</c:v>
                </c:pt>
                <c:pt idx="108">
                  <c:v>102.16481697289258</c:v>
                </c:pt>
                <c:pt idx="109">
                  <c:v>102.44545791645434</c:v>
                </c:pt>
                <c:pt idx="110">
                  <c:v>102.72456338029016</c:v>
                </c:pt>
                <c:pt idx="111">
                  <c:v>103.00215423010667</c:v>
                </c:pt>
                <c:pt idx="112">
                  <c:v>103.27825088115452</c:v>
                </c:pt>
                <c:pt idx="113">
                  <c:v>103.552873311502</c:v>
                </c:pt>
                <c:pt idx="114">
                  <c:v>103.82604107481443</c:v>
                </c:pt>
                <c:pt idx="115">
                  <c:v>104.09777331266164</c:v>
                </c:pt>
                <c:pt idx="116">
                  <c:v>104.36808876637457</c:v>
                </c:pt>
                <c:pt idx="117">
                  <c:v>104.63700578847077</c:v>
                </c:pt>
                <c:pt idx="118">
                  <c:v>104.90454235366785</c:v>
                </c:pt>
                <c:pt idx="119">
                  <c:v>105.17071606950257</c:v>
                </c:pt>
                <c:pt idx="120">
                  <c:v>105.43554418657297</c:v>
                </c:pt>
                <c:pt idx="121">
                  <c:v>105.69904360841917</c:v>
                </c:pt>
                <c:pt idx="122">
                  <c:v>105.96123090105871</c:v>
                </c:pt>
                <c:pt idx="123">
                  <c:v>106.22212230219061</c:v>
                </c:pt>
                <c:pt idx="124">
                  <c:v>106.48173373008228</c:v>
                </c:pt>
                <c:pt idx="125">
                  <c:v>106.74008079215228</c:v>
                </c:pt>
                <c:pt idx="126">
                  <c:v>106.99717879326164</c:v>
                </c:pt>
                <c:pt idx="127">
                  <c:v>107.25304274372553</c:v>
                </c:pt>
                <c:pt idx="128">
                  <c:v>107.50768736705677</c:v>
                </c:pt>
                <c:pt idx="129">
                  <c:v>107.76112710745195</c:v>
                </c:pt>
                <c:pt idx="130">
                  <c:v>108.01337613703048</c:v>
                </c:pt>
                <c:pt idx="131">
                  <c:v>108.26444836283642</c:v>
                </c:pt>
                <c:pt idx="132">
                  <c:v>108.51435743361246</c:v>
                </c:pt>
                <c:pt idx="133">
                  <c:v>108.76311674635502</c:v>
                </c:pt>
                <c:pt idx="134">
                  <c:v>109.01073945265895</c:v>
                </c:pt>
                <c:pt idx="135">
                  <c:v>109.25723846486001</c:v>
                </c:pt>
                <c:pt idx="136">
                  <c:v>109.50262646198294</c:v>
                </c:pt>
                <c:pt idx="137">
                  <c:v>109.74691589550247</c:v>
                </c:pt>
                <c:pt idx="138">
                  <c:v>109.99011899492439</c:v>
                </c:pt>
                <c:pt idx="139">
                  <c:v>110.23224777319356</c:v>
                </c:pt>
                <c:pt idx="140">
                  <c:v>110.47331403193517</c:v>
                </c:pt>
                <c:pt idx="141">
                  <c:v>110.71332936653559</c:v>
                </c:pt>
                <c:pt idx="142">
                  <c:v>110.95230517106862</c:v>
                </c:pt>
                <c:pt idx="143">
                  <c:v>111.19025264307297</c:v>
                </c:pt>
                <c:pt idx="144">
                  <c:v>111.42718278818624</c:v>
                </c:pt>
                <c:pt idx="145">
                  <c:v>111.6631064246407</c:v>
                </c:pt>
                <c:pt idx="146">
                  <c:v>111.89803418762577</c:v>
                </c:pt>
                <c:pt idx="147">
                  <c:v>112.13197653352205</c:v>
                </c:pt>
                <c:pt idx="148">
                  <c:v>112.36494374401141</c:v>
                </c:pt>
                <c:pt idx="149">
                  <c:v>112.59694593006756</c:v>
                </c:pt>
                <c:pt idx="150">
                  <c:v>112.8279930358312</c:v>
                </c:pt>
                <c:pt idx="151">
                  <c:v>113.05809484237395</c:v>
                </c:pt>
                <c:pt idx="152">
                  <c:v>113.28726097135475</c:v>
                </c:pt>
                <c:pt idx="153">
                  <c:v>113.51550088857255</c:v>
                </c:pt>
                <c:pt idx="154">
                  <c:v>113.74282390741871</c:v>
                </c:pt>
                <c:pt idx="155">
                  <c:v>113.96923919223275</c:v>
                </c:pt>
                <c:pt idx="156">
                  <c:v>114.19475576156447</c:v>
                </c:pt>
                <c:pt idx="157">
                  <c:v>114.41938249134571</c:v>
                </c:pt>
                <c:pt idx="158">
                  <c:v>114.6431281179749</c:v>
                </c:pt>
                <c:pt idx="159">
                  <c:v>114.86600124131694</c:v>
                </c:pt>
                <c:pt idx="160">
                  <c:v>115.08801032762169</c:v>
                </c:pt>
                <c:pt idx="161">
                  <c:v>115.30916371236329</c:v>
                </c:pt>
                <c:pt idx="162">
                  <c:v>115.52946960300318</c:v>
                </c:pt>
                <c:pt idx="163">
                  <c:v>115.74893608167928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ocart!$AY$2:$AY$165</c:f>
              <c:numCache>
                <c:formatCode>0.0</c:formatCode>
                <c:ptCount val="164"/>
                <c:pt idx="0" formatCode="General">
                  <c:v>48</c:v>
                </c:pt>
                <c:pt idx="1">
                  <c:v>49.214029752941514</c:v>
                </c:pt>
                <c:pt idx="2">
                  <c:v>50.368902014130626</c:v>
                </c:pt>
                <c:pt idx="3">
                  <c:v>51.471422930717964</c:v>
                </c:pt>
                <c:pt idx="4">
                  <c:v>52.527217578580753</c:v>
                </c:pt>
                <c:pt idx="5">
                  <c:v>53.540995928738859</c:v>
                </c:pt>
                <c:pt idx="6">
                  <c:v>54.516746725204293</c:v>
                </c:pt>
                <c:pt idx="7">
                  <c:v>55.45788176282035</c:v>
                </c:pt>
                <c:pt idx="8">
                  <c:v>56.367345212909875</c:v>
                </c:pt>
                <c:pt idx="9">
                  <c:v>57.247697796891146</c:v>
                </c:pt>
                <c:pt idx="10">
                  <c:v>58.101182521210646</c:v>
                </c:pt>
                <c:pt idx="11">
                  <c:v>58.929776669632567</c:v>
                </c:pt>
                <c:pt idx="12">
                  <c:v>59.735233399765917</c:v>
                </c:pt>
                <c:pt idx="13">
                  <c:v>60.519115369567693</c:v>
                </c:pt>
                <c:pt idx="14">
                  <c:v>61.28282217883887</c:v>
                </c:pt>
                <c:pt idx="15">
                  <c:v>62.027612957492053</c:v>
                </c:pt>
                <c:pt idx="16">
                  <c:v>62.754625106804497</c:v>
                </c:pt>
                <c:pt idx="17">
                  <c:v>63.464889962716214</c:v>
                </c:pt>
                <c:pt idx="18">
                  <c:v>64.15934597524658</c:v>
                </c:pt>
                <c:pt idx="19">
                  <c:v>64.838849867451017</c:v>
                </c:pt>
                <c:pt idx="20">
                  <c:v>65.504186138716378</c:v>
                </c:pt>
                <c:pt idx="21">
                  <c:v>66.156075201989992</c:v>
                </c:pt>
                <c:pt idx="22">
                  <c:v>66.795180386648042</c:v>
                </c:pt>
                <c:pt idx="23">
                  <c:v>67.422113993755588</c:v>
                </c:pt>
                <c:pt idx="24">
                  <c:v>68.037442555273856</c:v>
                </c:pt>
                <c:pt idx="25">
                  <c:v>68.641691421000985</c:v>
                </c:pt>
                <c:pt idx="26">
                  <c:v>69.235348774963825</c:v>
                </c:pt>
                <c:pt idx="27">
                  <c:v>69.818869165321416</c:v>
                </c:pt>
                <c:pt idx="28">
                  <c:v>70.392676617622215</c:v>
                </c:pt>
                <c:pt idx="29">
                  <c:v>70.957167389739368</c:v>
                </c:pt>
                <c:pt idx="30">
                  <c:v>71.512712417423359</c:v>
                </c:pt>
                <c:pt idx="31">
                  <c:v>72.059659491724616</c:v>
                </c:pt>
                <c:pt idx="32">
                  <c:v>72.598335203209032</c:v>
                </c:pt>
                <c:pt idx="33">
                  <c:v>73.129046682652799</c:v>
                </c:pt>
                <c:pt idx="34">
                  <c:v>73.652083163550273</c:v>
                </c:pt>
                <c:pt idx="35">
                  <c:v>74.167717388134534</c:v>
                </c:pt>
                <c:pt idx="36">
                  <c:v>74.67620687556385</c:v>
                </c:pt>
                <c:pt idx="37">
                  <c:v>75.177795068362641</c:v>
                </c:pt>
                <c:pt idx="38">
                  <c:v>75.672712371038941</c:v>
                </c:pt>
                <c:pt idx="39">
                  <c:v>76.161177092962348</c:v>
                </c:pt>
                <c:pt idx="40">
                  <c:v>76.643396306022993</c:v>
                </c:pt>
                <c:pt idx="41">
                  <c:v>77.1195666262564</c:v>
                </c:pt>
                <c:pt idx="42">
                  <c:v>77.589874927475307</c:v>
                </c:pt>
                <c:pt idx="43">
                  <c:v>78.054498993966362</c:v>
                </c:pt>
                <c:pt idx="44">
                  <c:v>78.513608118462656</c:v>
                </c:pt>
                <c:pt idx="45">
                  <c:v>78.967363650870695</c:v>
                </c:pt>
                <c:pt idx="46">
                  <c:v>79.415919502595827</c:v>
                </c:pt>
                <c:pt idx="47">
                  <c:v>79.859422610758685</c:v>
                </c:pt>
                <c:pt idx="48">
                  <c:v>80.298013366114787</c:v>
                </c:pt>
                <c:pt idx="49">
                  <c:v>80.731826008069902</c:v>
                </c:pt>
                <c:pt idx="50">
                  <c:v>81.160988989816474</c:v>
                </c:pt>
                <c:pt idx="51">
                  <c:v>81.585625316294099</c:v>
                </c:pt>
                <c:pt idx="52">
                  <c:v>82.005852857393762</c:v>
                </c:pt>
                <c:pt idx="53">
                  <c:v>82.421784638575701</c:v>
                </c:pt>
                <c:pt idx="54">
                  <c:v>82.83352911085035</c:v>
                </c:pt>
                <c:pt idx="55">
                  <c:v>83.241190401876665</c:v>
                </c:pt>
                <c:pt idx="56">
                  <c:v>83.64486854975911</c:v>
                </c:pt>
                <c:pt idx="57">
                  <c:v>84.044659720971012</c:v>
                </c:pt>
                <c:pt idx="58">
                  <c:v>84.440656413695322</c:v>
                </c:pt>
                <c:pt idx="59">
                  <c:v>84.832947647751766</c:v>
                </c:pt>
                <c:pt idx="60">
                  <c:v>85.221619142170837</c:v>
                </c:pt>
                <c:pt idx="61">
                  <c:v>85.606753481377524</c:v>
                </c:pt>
                <c:pt idx="62">
                  <c:v>85.98843027086069</c:v>
                </c:pt>
                <c:pt idx="63">
                  <c:v>86.366726283125601</c:v>
                </c:pt>
                <c:pt idx="64">
                  <c:v>86.741715594657009</c:v>
                </c:pt>
                <c:pt idx="65">
                  <c:v>87.113469714556828</c:v>
                </c:pt>
                <c:pt idx="66">
                  <c:v>87.482057705463404</c:v>
                </c:pt>
                <c:pt idx="67">
                  <c:v>87.847546297308085</c:v>
                </c:pt>
                <c:pt idx="68">
                  <c:v>88.209999994418141</c:v>
                </c:pt>
                <c:pt idx="69">
                  <c:v>88.569481176433101</c:v>
                </c:pt>
                <c:pt idx="70">
                  <c:v>88.926050193463453</c:v>
                </c:pt>
                <c:pt idx="71">
                  <c:v>89.279765455886036</c:v>
                </c:pt>
                <c:pt idx="72">
                  <c:v>89.630683519139012</c:v>
                </c:pt>
                <c:pt idx="73">
                  <c:v>89.978859163850899</c:v>
                </c:pt>
                <c:pt idx="74">
                  <c:v>90.324345471611849</c:v>
                </c:pt>
                <c:pt idx="75">
                  <c:v>90.667193896671961</c:v>
                </c:pt>
                <c:pt idx="76">
                  <c:v>91.007454333829571</c:v>
                </c:pt>
                <c:pt idx="77">
                  <c:v>91.345175182752698</c:v>
                </c:pt>
                <c:pt idx="78">
                  <c:v>91.680403408958924</c:v>
                </c:pt>
                <c:pt idx="79">
                  <c:v>92.01318460166226</c:v>
                </c:pt>
                <c:pt idx="80">
                  <c:v>92.343563028680464</c:v>
                </c:pt>
                <c:pt idx="81">
                  <c:v>92.671581688582279</c:v>
                </c:pt>
                <c:pt idx="82">
                  <c:v>92.997282360241556</c:v>
                </c:pt>
                <c:pt idx="83">
                  <c:v>93.320705649953069</c:v>
                </c:pt>
                <c:pt idx="84">
                  <c:v>93.641891036254421</c:v>
                </c:pt>
                <c:pt idx="85">
                  <c:v>93.960876912588304</c:v>
                </c:pt>
                <c:pt idx="86">
                  <c:v>94.277700627930173</c:v>
                </c:pt>
                <c:pt idx="87">
                  <c:v>94.592398525498197</c:v>
                </c:pt>
                <c:pt idx="88">
                  <c:v>94.905005979654163</c:v>
                </c:pt>
                <c:pt idx="89">
                  <c:v>95.215557431097224</c:v>
                </c:pt>
                <c:pt idx="90">
                  <c:v>95.524086420445357</c:v>
                </c:pt>
                <c:pt idx="91">
                  <c:v>95.830625620293517</c:v>
                </c:pt>
                <c:pt idx="92">
                  <c:v>96.13520686583152</c:v>
                </c:pt>
                <c:pt idx="93">
                  <c:v>96.437861184099603</c:v>
                </c:pt>
                <c:pt idx="94">
                  <c:v>96.738618821954631</c:v>
                </c:pt>
                <c:pt idx="95">
                  <c:v>97.037509272815214</c:v>
                </c:pt>
                <c:pt idx="96">
                  <c:v>97.334561302250052</c:v>
                </c:pt>
                <c:pt idx="97">
                  <c:v>97.629802972469648</c:v>
                </c:pt>
                <c:pt idx="98">
                  <c:v>97.923261665778028</c:v>
                </c:pt>
                <c:pt idx="99">
                  <c:v>98.214964107037559</c:v>
                </c:pt>
                <c:pt idx="100">
                  <c:v>98.504936385196984</c:v>
                </c:pt>
                <c:pt idx="101">
                  <c:v>98.793203973929579</c:v>
                </c:pt>
                <c:pt idx="102">
                  <c:v>99.079791751425844</c:v>
                </c:pt>
                <c:pt idx="103">
                  <c:v>99.364724019382379</c:v>
                </c:pt>
                <c:pt idx="104">
                  <c:v>99.648024521226276</c:v>
                </c:pt>
                <c:pt idx="105">
                  <c:v>99.929716459612081</c:v>
                </c:pt>
                <c:pt idx="106">
                  <c:v>100.20982251322633</c:v>
                </c:pt>
                <c:pt idx="107">
                  <c:v>100.48836485293269</c:v>
                </c:pt>
                <c:pt idx="108">
                  <c:v>100.76536515728881</c:v>
                </c:pt>
                <c:pt idx="109">
                  <c:v>101.04084462746438</c:v>
                </c:pt>
                <c:pt idx="110">
                  <c:v>101.31482400158821</c:v>
                </c:pt>
                <c:pt idx="111">
                  <c:v>101.58732356855077</c:v>
                </c:pt>
                <c:pt idx="112">
                  <c:v>101.85836318128693</c:v>
                </c:pt>
                <c:pt idx="113">
                  <c:v>102.1279622695626</c:v>
                </c:pt>
                <c:pt idx="114">
                  <c:v>102.3961398522876</c:v>
                </c:pt>
                <c:pt idx="115">
                  <c:v>102.66291454937587</c:v>
                </c:pt>
                <c:pt idx="116">
                  <c:v>102.92830459317308</c:v>
                </c:pt>
                <c:pt idx="117">
                  <c:v>103.19232783947075</c:v>
                </c:pt>
                <c:pt idx="118">
                  <c:v>103.45500177812481</c:v>
                </c:pt>
                <c:pt idx="119">
                  <c:v>103.71634354329572</c:v>
                </c:pt>
                <c:pt idx="120">
                  <c:v>103.97636992332653</c:v>
                </c:pt>
                <c:pt idx="121">
                  <c:v>104.23509737027419</c:v>
                </c:pt>
                <c:pt idx="122">
                  <c:v>104.49254200910889</c:v>
                </c:pt>
                <c:pt idx="123">
                  <c:v>104.74871964659521</c:v>
                </c:pt>
                <c:pt idx="124">
                  <c:v>105.00364577986859</c:v>
                </c:pt>
                <c:pt idx="125">
                  <c:v>105.25733560471951</c:v>
                </c:pt>
                <c:pt idx="126">
                  <c:v>105.50980402359751</c:v>
                </c:pt>
                <c:pt idx="127">
                  <c:v>105.76106565334638</c:v>
                </c:pt>
                <c:pt idx="128">
                  <c:v>106.01113483268161</c:v>
                </c:pt>
                <c:pt idx="129">
                  <c:v>106.26002562942017</c:v>
                </c:pt>
                <c:pt idx="130">
                  <c:v>106.5077518474728</c:v>
                </c:pt>
                <c:pt idx="131">
                  <c:v>106.75432703360796</c:v>
                </c:pt>
                <c:pt idx="132">
                  <c:v>106.99976448399669</c:v>
                </c:pt>
                <c:pt idx="133">
                  <c:v>107.24407725054668</c:v>
                </c:pt>
                <c:pt idx="134">
                  <c:v>107.48727814703405</c:v>
                </c:pt>
                <c:pt idx="135">
                  <c:v>107.72937975504028</c:v>
                </c:pt>
                <c:pt idx="136">
                  <c:v>107.97039442970207</c:v>
                </c:pt>
                <c:pt idx="137">
                  <c:v>108.21033430528101</c:v>
                </c:pt>
                <c:pt idx="138">
                  <c:v>108.44921130056009</c:v>
                </c:pt>
                <c:pt idx="139">
                  <c:v>108.68703712407336</c:v>
                </c:pt>
                <c:pt idx="140">
                  <c:v>108.92382327917498</c:v>
                </c:pt>
                <c:pt idx="141">
                  <c:v>109.15958106895387</c:v>
                </c:pt>
                <c:pt idx="142">
                  <c:v>109.39432160099921</c:v>
                </c:pt>
                <c:pt idx="143">
                  <c:v>109.62805579202261</c:v>
                </c:pt>
                <c:pt idx="144">
                  <c:v>109.860794372342</c:v>
                </c:pt>
                <c:pt idx="145">
                  <c:v>110.09254789023225</c:v>
                </c:pt>
                <c:pt idx="146">
                  <c:v>110.32332671614729</c:v>
                </c:pt>
                <c:pt idx="147">
                  <c:v>110.55314104681837</c:v>
                </c:pt>
                <c:pt idx="148">
                  <c:v>110.78200090923274</c:v>
                </c:pt>
                <c:pt idx="149">
                  <c:v>111.0099161644971</c:v>
                </c:pt>
                <c:pt idx="150">
                  <c:v>111.23689651158972</c:v>
                </c:pt>
                <c:pt idx="151">
                  <c:v>111.4629514910052</c:v>
                </c:pt>
                <c:pt idx="152">
                  <c:v>111.6880904882955</c:v>
                </c:pt>
                <c:pt idx="153">
                  <c:v>111.91232273751086</c:v>
                </c:pt>
                <c:pt idx="154">
                  <c:v>112.13565732454401</c:v>
                </c:pt>
                <c:pt idx="155">
                  <c:v>112.35810319038096</c:v>
                </c:pt>
                <c:pt idx="156">
                  <c:v>112.57966913426147</c:v>
                </c:pt>
                <c:pt idx="157">
                  <c:v>112.80036381675234</c:v>
                </c:pt>
                <c:pt idx="158">
                  <c:v>113.02019576273629</c:v>
                </c:pt>
                <c:pt idx="159">
                  <c:v>113.23917336431936</c:v>
                </c:pt>
                <c:pt idx="160">
                  <c:v>113.45730488365933</c:v>
                </c:pt>
                <c:pt idx="161">
                  <c:v>113.67459845571807</c:v>
                </c:pt>
                <c:pt idx="162">
                  <c:v>113.89106209093987</c:v>
                </c:pt>
                <c:pt idx="163">
                  <c:v>114.10670367785855</c:v>
                </c:pt>
              </c:numCache>
            </c:numRef>
          </c:val>
        </c:ser>
        <c:marker val="1"/>
        <c:axId val="189357440"/>
        <c:axId val="189375616"/>
      </c:lineChart>
      <c:catAx>
        <c:axId val="189357440"/>
        <c:scaling>
          <c:orientation val="minMax"/>
        </c:scaling>
        <c:axPos val="b"/>
        <c:numFmt formatCode="#,##0" sourceLinked="0"/>
        <c:tickLblPos val="nextTo"/>
        <c:crossAx val="189375616"/>
        <c:crosses val="autoZero"/>
        <c:auto val="1"/>
        <c:lblAlgn val="ctr"/>
        <c:lblOffset val="100"/>
        <c:tickLblSkip val="10"/>
      </c:catAx>
      <c:valAx>
        <c:axId val="189375616"/>
        <c:scaling>
          <c:orientation val="minMax"/>
        </c:scaling>
        <c:axPos val="l"/>
        <c:numFmt formatCode="General" sourceLinked="1"/>
        <c:tickLblPos val="nextTo"/>
        <c:crossAx val="18935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168552114937977"/>
          <c:y val="0.68621218060013556"/>
          <c:w val="0.21281720430107634"/>
          <c:h val="0.17180911046462044"/>
        </c:manualLayout>
      </c:layout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ocart!$AA$1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ocart!$AA$2:$AA$165</c:f>
              <c:numCache>
                <c:formatCode>General</c:formatCode>
                <c:ptCount val="164"/>
                <c:pt idx="0">
                  <c:v>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-1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26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7</c:v>
                </c:pt>
                <c:pt idx="56">
                  <c:v>-1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-1</c:v>
                </c:pt>
                <c:pt idx="64">
                  <c:v>1</c:v>
                </c:pt>
                <c:pt idx="65">
                  <c:v>0</c:v>
                </c:pt>
                <c:pt idx="66">
                  <c:v>-1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5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7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</c:numCache>
            </c:numRef>
          </c:val>
        </c:ser>
        <c:marker val="1"/>
        <c:axId val="189429632"/>
        <c:axId val="189431168"/>
      </c:lineChart>
      <c:catAx>
        <c:axId val="189429632"/>
        <c:scaling>
          <c:orientation val="minMax"/>
        </c:scaling>
        <c:delete val="1"/>
        <c:axPos val="b"/>
        <c:majorTickMark val="none"/>
        <c:tickLblPos val="none"/>
        <c:crossAx val="189431168"/>
        <c:crosses val="autoZero"/>
        <c:auto val="1"/>
        <c:lblAlgn val="ctr"/>
        <c:lblOffset val="100"/>
      </c:catAx>
      <c:valAx>
        <c:axId val="189431168"/>
        <c:scaling>
          <c:orientation val="minMax"/>
        </c:scaling>
        <c:axPos val="l"/>
        <c:numFmt formatCode="General" sourceLinked="1"/>
        <c:majorTickMark val="none"/>
        <c:tickLblPos val="nextTo"/>
        <c:crossAx val="189429632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plotArea>
      <c:layout/>
      <c:lineChart>
        <c:grouping val="standard"/>
        <c:ser>
          <c:idx val="1"/>
          <c:order val="0"/>
          <c:tx>
            <c:v>Attributes</c:v>
          </c:tx>
          <c:marker>
            <c:symbol val="none"/>
          </c:marker>
          <c:cat>
            <c:numRef>
              <c:f>atlas!$A$2:$A$85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cat>
          <c:val>
            <c:numRef>
              <c:f>atlas!$K$2:$K$86</c:f>
              <c:numCache>
                <c:formatCode>General</c:formatCode>
                <c:ptCount val="85"/>
                <c:pt idx="0">
                  <c:v>709</c:v>
                </c:pt>
                <c:pt idx="1">
                  <c:v>703</c:v>
                </c:pt>
                <c:pt idx="2">
                  <c:v>716</c:v>
                </c:pt>
                <c:pt idx="3">
                  <c:v>716</c:v>
                </c:pt>
                <c:pt idx="4">
                  <c:v>716</c:v>
                </c:pt>
                <c:pt idx="5">
                  <c:v>716</c:v>
                </c:pt>
                <c:pt idx="6">
                  <c:v>716</c:v>
                </c:pt>
                <c:pt idx="7">
                  <c:v>716</c:v>
                </c:pt>
                <c:pt idx="8">
                  <c:v>716</c:v>
                </c:pt>
                <c:pt idx="9">
                  <c:v>716</c:v>
                </c:pt>
                <c:pt idx="10">
                  <c:v>718</c:v>
                </c:pt>
                <c:pt idx="11">
                  <c:v>732</c:v>
                </c:pt>
                <c:pt idx="12">
                  <c:v>732</c:v>
                </c:pt>
                <c:pt idx="13">
                  <c:v>732</c:v>
                </c:pt>
                <c:pt idx="14">
                  <c:v>732</c:v>
                </c:pt>
                <c:pt idx="15">
                  <c:v>732</c:v>
                </c:pt>
                <c:pt idx="16">
                  <c:v>740</c:v>
                </c:pt>
                <c:pt idx="17">
                  <c:v>742</c:v>
                </c:pt>
                <c:pt idx="18">
                  <c:v>742</c:v>
                </c:pt>
                <c:pt idx="19">
                  <c:v>742</c:v>
                </c:pt>
                <c:pt idx="20">
                  <c:v>742</c:v>
                </c:pt>
                <c:pt idx="21">
                  <c:v>700</c:v>
                </c:pt>
                <c:pt idx="22">
                  <c:v>700</c:v>
                </c:pt>
                <c:pt idx="23">
                  <c:v>700</c:v>
                </c:pt>
                <c:pt idx="24">
                  <c:v>700</c:v>
                </c:pt>
                <c:pt idx="25">
                  <c:v>700</c:v>
                </c:pt>
                <c:pt idx="26">
                  <c:v>700</c:v>
                </c:pt>
                <c:pt idx="27">
                  <c:v>708</c:v>
                </c:pt>
                <c:pt idx="28">
                  <c:v>706</c:v>
                </c:pt>
                <c:pt idx="29">
                  <c:v>714</c:v>
                </c:pt>
                <c:pt idx="30">
                  <c:v>715</c:v>
                </c:pt>
                <c:pt idx="31">
                  <c:v>768</c:v>
                </c:pt>
                <c:pt idx="32">
                  <c:v>728</c:v>
                </c:pt>
                <c:pt idx="33">
                  <c:v>731</c:v>
                </c:pt>
                <c:pt idx="34">
                  <c:v>738</c:v>
                </c:pt>
                <c:pt idx="35">
                  <c:v>738</c:v>
                </c:pt>
                <c:pt idx="36">
                  <c:v>738</c:v>
                </c:pt>
                <c:pt idx="37">
                  <c:v>743</c:v>
                </c:pt>
                <c:pt idx="38">
                  <c:v>744</c:v>
                </c:pt>
                <c:pt idx="39">
                  <c:v>758</c:v>
                </c:pt>
                <c:pt idx="40">
                  <c:v>758</c:v>
                </c:pt>
                <c:pt idx="41">
                  <c:v>761</c:v>
                </c:pt>
                <c:pt idx="42">
                  <c:v>761</c:v>
                </c:pt>
                <c:pt idx="43">
                  <c:v>761</c:v>
                </c:pt>
                <c:pt idx="44">
                  <c:v>761</c:v>
                </c:pt>
                <c:pt idx="45">
                  <c:v>761</c:v>
                </c:pt>
                <c:pt idx="46">
                  <c:v>761</c:v>
                </c:pt>
                <c:pt idx="47">
                  <c:v>761</c:v>
                </c:pt>
                <c:pt idx="48">
                  <c:v>760</c:v>
                </c:pt>
                <c:pt idx="49">
                  <c:v>761</c:v>
                </c:pt>
                <c:pt idx="50">
                  <c:v>768</c:v>
                </c:pt>
                <c:pt idx="51">
                  <c:v>768</c:v>
                </c:pt>
                <c:pt idx="52">
                  <c:v>778</c:v>
                </c:pt>
                <c:pt idx="53">
                  <c:v>767</c:v>
                </c:pt>
                <c:pt idx="54">
                  <c:v>768</c:v>
                </c:pt>
                <c:pt idx="55">
                  <c:v>768</c:v>
                </c:pt>
                <c:pt idx="56">
                  <c:v>757</c:v>
                </c:pt>
                <c:pt idx="57">
                  <c:v>757</c:v>
                </c:pt>
                <c:pt idx="58">
                  <c:v>758</c:v>
                </c:pt>
                <c:pt idx="59">
                  <c:v>758</c:v>
                </c:pt>
                <c:pt idx="60">
                  <c:v>758</c:v>
                </c:pt>
                <c:pt idx="61">
                  <c:v>759</c:v>
                </c:pt>
                <c:pt idx="62">
                  <c:v>759</c:v>
                </c:pt>
                <c:pt idx="63">
                  <c:v>759</c:v>
                </c:pt>
                <c:pt idx="64">
                  <c:v>759</c:v>
                </c:pt>
                <c:pt idx="65">
                  <c:v>764</c:v>
                </c:pt>
                <c:pt idx="66">
                  <c:v>773</c:v>
                </c:pt>
                <c:pt idx="67">
                  <c:v>778</c:v>
                </c:pt>
                <c:pt idx="68">
                  <c:v>790</c:v>
                </c:pt>
                <c:pt idx="69">
                  <c:v>837</c:v>
                </c:pt>
                <c:pt idx="70">
                  <c:v>840</c:v>
                </c:pt>
                <c:pt idx="71">
                  <c:v>840</c:v>
                </c:pt>
                <c:pt idx="72">
                  <c:v>849</c:v>
                </c:pt>
                <c:pt idx="73">
                  <c:v>834</c:v>
                </c:pt>
                <c:pt idx="74">
                  <c:v>849</c:v>
                </c:pt>
                <c:pt idx="75">
                  <c:v>849</c:v>
                </c:pt>
                <c:pt idx="76">
                  <c:v>856</c:v>
                </c:pt>
                <c:pt idx="77">
                  <c:v>852</c:v>
                </c:pt>
                <c:pt idx="78">
                  <c:v>852</c:v>
                </c:pt>
                <c:pt idx="79">
                  <c:v>853</c:v>
                </c:pt>
                <c:pt idx="80">
                  <c:v>854</c:v>
                </c:pt>
                <c:pt idx="81">
                  <c:v>854</c:v>
                </c:pt>
                <c:pt idx="82">
                  <c:v>857</c:v>
                </c:pt>
                <c:pt idx="83">
                  <c:v>858</c:v>
                </c:pt>
              </c:numCache>
            </c:numRef>
          </c:val>
        </c:ser>
        <c:marker val="1"/>
        <c:axId val="80886016"/>
        <c:axId val="80904192"/>
      </c:lineChart>
      <c:lineChart>
        <c:grouping val="standard"/>
        <c:ser>
          <c:idx val="0"/>
          <c:order val="1"/>
          <c:tx>
            <c:v>Tables</c:v>
          </c:tx>
          <c:marker>
            <c:symbol val="none"/>
          </c:marker>
          <c:cat>
            <c:numRef>
              <c:f>atlas!$A$2:$A$85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cat>
          <c:val>
            <c:numRef>
              <c:f>atlas!$H$2:$H$86</c:f>
              <c:numCache>
                <c:formatCode>General</c:formatCode>
                <c:ptCount val="85"/>
                <c:pt idx="0">
                  <c:v>56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57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73</c:v>
                </c:pt>
              </c:numCache>
            </c:numRef>
          </c:val>
        </c:ser>
        <c:marker val="1"/>
        <c:axId val="80912384"/>
        <c:axId val="80906112"/>
      </c:lineChart>
      <c:catAx>
        <c:axId val="80886016"/>
        <c:scaling>
          <c:orientation val="minMax"/>
        </c:scaling>
        <c:axPos val="b"/>
        <c:numFmt formatCode="General" sourceLinked="1"/>
        <c:majorTickMark val="none"/>
        <c:tickLblPos val="nextTo"/>
        <c:crossAx val="80904192"/>
        <c:crosses val="autoZero"/>
        <c:auto val="1"/>
        <c:lblAlgn val="ctr"/>
        <c:lblOffset val="100"/>
        <c:tickLblSkip val="6"/>
      </c:catAx>
      <c:valAx>
        <c:axId val="80904192"/>
        <c:scaling>
          <c:orientation val="minMax"/>
          <c:min val="65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0"/>
        <c:majorTickMark val="none"/>
        <c:tickLblPos val="nextTo"/>
        <c:crossAx val="80886016"/>
        <c:crosses val="autoZero"/>
        <c:crossBetween val="between"/>
      </c:valAx>
      <c:valAx>
        <c:axId val="80906112"/>
        <c:scaling>
          <c:orientation val="minMax"/>
          <c:min val="50"/>
        </c:scaling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80912384"/>
        <c:crosses val="max"/>
        <c:crossBetween val="between"/>
      </c:valAx>
      <c:catAx>
        <c:axId val="80912384"/>
        <c:scaling>
          <c:orientation val="minMax"/>
        </c:scaling>
        <c:delete val="1"/>
        <c:axPos val="b"/>
        <c:numFmt formatCode="General" sourceLinked="1"/>
        <c:tickLblPos val="none"/>
        <c:crossAx val="80906112"/>
        <c:crosses val="autoZero"/>
        <c:auto val="1"/>
        <c:lblAlgn val="ctr"/>
        <c:lblOffset val="100"/>
      </c:catAx>
    </c:plotArea>
    <c:legend>
      <c:legendPos val="b"/>
      <c:layout>
        <c:manualLayout>
          <c:xMode val="edge"/>
          <c:yMode val="edge"/>
          <c:x val="0.18315004374453192"/>
          <c:y val="6.9060586176727903E-2"/>
          <c:w val="0.38369991251093616"/>
          <c:h val="8.3717191601050026E-2"/>
        </c:manualLayout>
      </c:layout>
      <c:overlay val="1"/>
    </c:legend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ocart!$AB$1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ocart!$AB$2:$AB$165</c:f>
              <c:numCache>
                <c:formatCode>General</c:formatCode>
                <c:ptCount val="164"/>
                <c:pt idx="0">
                  <c:v>-5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5</c:v>
                </c:pt>
                <c:pt idx="11">
                  <c:v>2</c:v>
                </c:pt>
                <c:pt idx="12">
                  <c:v>-4</c:v>
                </c:pt>
                <c:pt idx="13">
                  <c:v>0</c:v>
                </c:pt>
                <c:pt idx="14">
                  <c:v>8</c:v>
                </c:pt>
                <c:pt idx="15">
                  <c:v>-1</c:v>
                </c:pt>
                <c:pt idx="16">
                  <c:v>9</c:v>
                </c:pt>
                <c:pt idx="17">
                  <c:v>7</c:v>
                </c:pt>
                <c:pt idx="18">
                  <c:v>9</c:v>
                </c:pt>
                <c:pt idx="19">
                  <c:v>0</c:v>
                </c:pt>
                <c:pt idx="20">
                  <c:v>53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126</c:v>
                </c:pt>
                <c:pt idx="33">
                  <c:v>0</c:v>
                </c:pt>
                <c:pt idx="34">
                  <c:v>11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99</c:v>
                </c:pt>
                <c:pt idx="56">
                  <c:v>-3</c:v>
                </c:pt>
                <c:pt idx="57">
                  <c:v>0</c:v>
                </c:pt>
                <c:pt idx="58">
                  <c:v>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-3</c:v>
                </c:pt>
                <c:pt idx="64">
                  <c:v>3</c:v>
                </c:pt>
                <c:pt idx="65">
                  <c:v>0</c:v>
                </c:pt>
                <c:pt idx="66">
                  <c:v>-3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15</c:v>
                </c:pt>
                <c:pt idx="82">
                  <c:v>3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-1</c:v>
                </c:pt>
                <c:pt idx="95">
                  <c:v>-2</c:v>
                </c:pt>
                <c:pt idx="96">
                  <c:v>0</c:v>
                </c:pt>
                <c:pt idx="97">
                  <c:v>0</c:v>
                </c:pt>
                <c:pt idx="98">
                  <c:v>4</c:v>
                </c:pt>
                <c:pt idx="99">
                  <c:v>30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-2</c:v>
                </c:pt>
                <c:pt idx="114">
                  <c:v>0</c:v>
                </c:pt>
                <c:pt idx="115">
                  <c:v>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7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7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5</c:v>
                </c:pt>
                <c:pt idx="163">
                  <c:v>0</c:v>
                </c:pt>
              </c:numCache>
            </c:numRef>
          </c:val>
        </c:ser>
        <c:marker val="1"/>
        <c:axId val="189463936"/>
        <c:axId val="189478016"/>
      </c:lineChart>
      <c:catAx>
        <c:axId val="189463936"/>
        <c:scaling>
          <c:orientation val="minMax"/>
        </c:scaling>
        <c:delete val="1"/>
        <c:axPos val="b"/>
        <c:majorTickMark val="none"/>
        <c:tickLblPos val="none"/>
        <c:crossAx val="189478016"/>
        <c:crosses val="autoZero"/>
        <c:auto val="1"/>
        <c:lblAlgn val="ctr"/>
        <c:lblOffset val="100"/>
      </c:catAx>
      <c:valAx>
        <c:axId val="189478016"/>
        <c:scaling>
          <c:orientation val="minMax"/>
        </c:scaling>
        <c:axPos val="l"/>
        <c:numFmt formatCode="General" sourceLinked="1"/>
        <c:majorTickMark val="none"/>
        <c:tickLblPos val="nextTo"/>
        <c:crossAx val="189463936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v>Tables</c:v>
          </c:tx>
          <c:marker>
            <c:symbol val="none"/>
          </c:marker>
          <c:cat>
            <c:numRef>
              <c:f>ocart!$D$2:$D$165</c:f>
              <c:numCache>
                <c:formatCode>[$-409]d\-mmm\-yy;@</c:formatCode>
                <c:ptCount val="164"/>
                <c:pt idx="0">
                  <c:v>39888.030543981484</c:v>
                </c:pt>
                <c:pt idx="1">
                  <c:v>39888.542569444442</c:v>
                </c:pt>
                <c:pt idx="2">
                  <c:v>39888.6559837963</c:v>
                </c:pt>
                <c:pt idx="3">
                  <c:v>39889.065370370372</c:v>
                </c:pt>
                <c:pt idx="4">
                  <c:v>39890.663993055554</c:v>
                </c:pt>
                <c:pt idx="5">
                  <c:v>39890.672685185185</c:v>
                </c:pt>
                <c:pt idx="6">
                  <c:v>39891.591226851851</c:v>
                </c:pt>
                <c:pt idx="7">
                  <c:v>39891.707083333335</c:v>
                </c:pt>
                <c:pt idx="8">
                  <c:v>39892.773414351854</c:v>
                </c:pt>
                <c:pt idx="9">
                  <c:v>39896.05395833333</c:v>
                </c:pt>
                <c:pt idx="10">
                  <c:v>39899.113715277781</c:v>
                </c:pt>
                <c:pt idx="11">
                  <c:v>39912.001527777778</c:v>
                </c:pt>
                <c:pt idx="12">
                  <c:v>39937.462604166663</c:v>
                </c:pt>
                <c:pt idx="13">
                  <c:v>39940.877476851849</c:v>
                </c:pt>
                <c:pt idx="14">
                  <c:v>39983.08662037037</c:v>
                </c:pt>
                <c:pt idx="15">
                  <c:v>40016.032060185185</c:v>
                </c:pt>
                <c:pt idx="16">
                  <c:v>40121.961365740739</c:v>
                </c:pt>
                <c:pt idx="17">
                  <c:v>40121.964930555558</c:v>
                </c:pt>
                <c:pt idx="18">
                  <c:v>40122.096585648149</c:v>
                </c:pt>
                <c:pt idx="19">
                  <c:v>40246.543611111112</c:v>
                </c:pt>
                <c:pt idx="20">
                  <c:v>40246.569687499999</c:v>
                </c:pt>
                <c:pt idx="21">
                  <c:v>40249.735312500001</c:v>
                </c:pt>
                <c:pt idx="22">
                  <c:v>40252.755104166667</c:v>
                </c:pt>
                <c:pt idx="23">
                  <c:v>40264.848414351851</c:v>
                </c:pt>
                <c:pt idx="24">
                  <c:v>40266.646134259259</c:v>
                </c:pt>
                <c:pt idx="25">
                  <c:v>40279.224537037036</c:v>
                </c:pt>
                <c:pt idx="26">
                  <c:v>40331.642951388887</c:v>
                </c:pt>
                <c:pt idx="27">
                  <c:v>40331.670138888891</c:v>
                </c:pt>
                <c:pt idx="28">
                  <c:v>40417.829340277778</c:v>
                </c:pt>
                <c:pt idx="29">
                  <c:v>40478.017291666663</c:v>
                </c:pt>
                <c:pt idx="30">
                  <c:v>40503.15896990741</c:v>
                </c:pt>
                <c:pt idx="31">
                  <c:v>40660.208067129628</c:v>
                </c:pt>
                <c:pt idx="32">
                  <c:v>40660.628310185188</c:v>
                </c:pt>
                <c:pt idx="33">
                  <c:v>40661.679178240738</c:v>
                </c:pt>
                <c:pt idx="34">
                  <c:v>40662.688321759255</c:v>
                </c:pt>
                <c:pt idx="35">
                  <c:v>40670.712384259255</c:v>
                </c:pt>
                <c:pt idx="36">
                  <c:v>40673.229247685187</c:v>
                </c:pt>
                <c:pt idx="37">
                  <c:v>40676.226886574077</c:v>
                </c:pt>
                <c:pt idx="38">
                  <c:v>40686.601793981477</c:v>
                </c:pt>
                <c:pt idx="39">
                  <c:v>40687.548541666663</c:v>
                </c:pt>
                <c:pt idx="40">
                  <c:v>40687.550775462965</c:v>
                </c:pt>
                <c:pt idx="41">
                  <c:v>40687.666817129633</c:v>
                </c:pt>
                <c:pt idx="42">
                  <c:v>40689.18650462963</c:v>
                </c:pt>
                <c:pt idx="43">
                  <c:v>40693.747986111113</c:v>
                </c:pt>
                <c:pt idx="44">
                  <c:v>40699.535868055558</c:v>
                </c:pt>
                <c:pt idx="45">
                  <c:v>40726.617094907408</c:v>
                </c:pt>
                <c:pt idx="46">
                  <c:v>40726.621886574074</c:v>
                </c:pt>
                <c:pt idx="47">
                  <c:v>40726.623240740737</c:v>
                </c:pt>
                <c:pt idx="48">
                  <c:v>40726.640451388885</c:v>
                </c:pt>
                <c:pt idx="49">
                  <c:v>40728.597662037035</c:v>
                </c:pt>
                <c:pt idx="50">
                  <c:v>40740.710347222222</c:v>
                </c:pt>
                <c:pt idx="51">
                  <c:v>40742.745069444441</c:v>
                </c:pt>
                <c:pt idx="52">
                  <c:v>40743.456736111111</c:v>
                </c:pt>
                <c:pt idx="53">
                  <c:v>40746.647326388891</c:v>
                </c:pt>
                <c:pt idx="54">
                  <c:v>40748.171261574076</c:v>
                </c:pt>
                <c:pt idx="55">
                  <c:v>41082.674189814818</c:v>
                </c:pt>
                <c:pt idx="56">
                  <c:v>41113.195844907408</c:v>
                </c:pt>
                <c:pt idx="57">
                  <c:v>41113.59211805556</c:v>
                </c:pt>
                <c:pt idx="58">
                  <c:v>41113.611354166671</c:v>
                </c:pt>
                <c:pt idx="59">
                  <c:v>41114.552175925928</c:v>
                </c:pt>
                <c:pt idx="60">
                  <c:v>41115.508333333331</c:v>
                </c:pt>
                <c:pt idx="61">
                  <c:v>41125.792708333334</c:v>
                </c:pt>
                <c:pt idx="62">
                  <c:v>41131.46565972222</c:v>
                </c:pt>
                <c:pt idx="63">
                  <c:v>41132.666180555556</c:v>
                </c:pt>
                <c:pt idx="64">
                  <c:v>41132.931273148148</c:v>
                </c:pt>
                <c:pt idx="65">
                  <c:v>41134.55846064815</c:v>
                </c:pt>
                <c:pt idx="66">
                  <c:v>41134.583854166667</c:v>
                </c:pt>
                <c:pt idx="67">
                  <c:v>41134.621724537035</c:v>
                </c:pt>
                <c:pt idx="68">
                  <c:v>41134.672048611115</c:v>
                </c:pt>
                <c:pt idx="69">
                  <c:v>41135.3596875</c:v>
                </c:pt>
                <c:pt idx="70">
                  <c:v>41141.787349537037</c:v>
                </c:pt>
                <c:pt idx="71">
                  <c:v>41144.472812499997</c:v>
                </c:pt>
                <c:pt idx="72">
                  <c:v>41144.699479166666</c:v>
                </c:pt>
                <c:pt idx="73">
                  <c:v>41148.250960648147</c:v>
                </c:pt>
                <c:pt idx="74">
                  <c:v>41151.342361111107</c:v>
                </c:pt>
                <c:pt idx="75">
                  <c:v>41151.690324074072</c:v>
                </c:pt>
                <c:pt idx="76">
                  <c:v>41152.271967592591</c:v>
                </c:pt>
                <c:pt idx="77">
                  <c:v>41153.351377314815</c:v>
                </c:pt>
                <c:pt idx="78">
                  <c:v>41154.142974537041</c:v>
                </c:pt>
                <c:pt idx="79">
                  <c:v>41154.161863425928</c:v>
                </c:pt>
                <c:pt idx="80">
                  <c:v>41157.808738425927</c:v>
                </c:pt>
                <c:pt idx="81">
                  <c:v>41161.650833333333</c:v>
                </c:pt>
                <c:pt idx="82">
                  <c:v>41172.442708333336</c:v>
                </c:pt>
                <c:pt idx="83">
                  <c:v>41176.668124999997</c:v>
                </c:pt>
                <c:pt idx="84">
                  <c:v>41180.676932870367</c:v>
                </c:pt>
                <c:pt idx="85">
                  <c:v>41194.037245370375</c:v>
                </c:pt>
                <c:pt idx="86">
                  <c:v>41233.377523148149</c:v>
                </c:pt>
                <c:pt idx="87">
                  <c:v>41243.22493055556</c:v>
                </c:pt>
                <c:pt idx="88">
                  <c:v>41245.383611111109</c:v>
                </c:pt>
                <c:pt idx="89">
                  <c:v>41245.410787037035</c:v>
                </c:pt>
                <c:pt idx="90">
                  <c:v>41246.629444444443</c:v>
                </c:pt>
                <c:pt idx="91">
                  <c:v>41247.123726851853</c:v>
                </c:pt>
                <c:pt idx="92">
                  <c:v>41248.569467592592</c:v>
                </c:pt>
                <c:pt idx="93">
                  <c:v>41251.680752314816</c:v>
                </c:pt>
                <c:pt idx="94">
                  <c:v>41252.637615740743</c:v>
                </c:pt>
                <c:pt idx="95">
                  <c:v>41256.313796296294</c:v>
                </c:pt>
                <c:pt idx="96">
                  <c:v>41256.957476851851</c:v>
                </c:pt>
                <c:pt idx="97">
                  <c:v>41257.611504629633</c:v>
                </c:pt>
                <c:pt idx="98">
                  <c:v>41258.176574074074</c:v>
                </c:pt>
                <c:pt idx="99">
                  <c:v>41258.694745370369</c:v>
                </c:pt>
                <c:pt idx="100">
                  <c:v>41260.720949074072</c:v>
                </c:pt>
                <c:pt idx="101">
                  <c:v>41261.182581018518</c:v>
                </c:pt>
                <c:pt idx="102">
                  <c:v>41261.421759259261</c:v>
                </c:pt>
                <c:pt idx="103">
                  <c:v>41266.520381944443</c:v>
                </c:pt>
                <c:pt idx="104">
                  <c:v>41269.42496527778</c:v>
                </c:pt>
                <c:pt idx="105">
                  <c:v>41270.178888888891</c:v>
                </c:pt>
                <c:pt idx="106">
                  <c:v>41270.334722222222</c:v>
                </c:pt>
                <c:pt idx="107">
                  <c:v>41277.577303240745</c:v>
                </c:pt>
                <c:pt idx="108">
                  <c:v>41277.703738425924</c:v>
                </c:pt>
                <c:pt idx="109">
                  <c:v>41278.075844907406</c:v>
                </c:pt>
                <c:pt idx="110">
                  <c:v>41278.296678240738</c:v>
                </c:pt>
                <c:pt idx="111">
                  <c:v>41284.035127314812</c:v>
                </c:pt>
                <c:pt idx="112">
                  <c:v>41288.544583333336</c:v>
                </c:pt>
                <c:pt idx="113">
                  <c:v>41292.38894675926</c:v>
                </c:pt>
                <c:pt idx="114">
                  <c:v>41293.628171296295</c:v>
                </c:pt>
                <c:pt idx="115">
                  <c:v>41298.419432870374</c:v>
                </c:pt>
                <c:pt idx="116">
                  <c:v>41299.789722222224</c:v>
                </c:pt>
                <c:pt idx="117">
                  <c:v>41299.807592592595</c:v>
                </c:pt>
                <c:pt idx="118">
                  <c:v>41299.811018518521</c:v>
                </c:pt>
                <c:pt idx="119">
                  <c:v>41299.833252314813</c:v>
                </c:pt>
                <c:pt idx="120">
                  <c:v>41300.118055555555</c:v>
                </c:pt>
                <c:pt idx="121">
                  <c:v>41301.446689814817</c:v>
                </c:pt>
                <c:pt idx="122">
                  <c:v>41302.544432870374</c:v>
                </c:pt>
                <c:pt idx="123">
                  <c:v>41302.710555555554</c:v>
                </c:pt>
                <c:pt idx="124">
                  <c:v>41303.518923611111</c:v>
                </c:pt>
                <c:pt idx="125">
                  <c:v>41304.449560185181</c:v>
                </c:pt>
                <c:pt idx="126">
                  <c:v>41304.485162037039</c:v>
                </c:pt>
                <c:pt idx="127">
                  <c:v>41308.664016203707</c:v>
                </c:pt>
                <c:pt idx="128">
                  <c:v>41309.200208333335</c:v>
                </c:pt>
                <c:pt idx="129">
                  <c:v>41309.6012037037</c:v>
                </c:pt>
                <c:pt idx="130">
                  <c:v>41309.625613425924</c:v>
                </c:pt>
                <c:pt idx="131">
                  <c:v>41313.45177083333</c:v>
                </c:pt>
                <c:pt idx="132">
                  <c:v>41315.558449074073</c:v>
                </c:pt>
                <c:pt idx="133">
                  <c:v>41315.560347222221</c:v>
                </c:pt>
                <c:pt idx="134">
                  <c:v>41319.895752314813</c:v>
                </c:pt>
                <c:pt idx="135">
                  <c:v>41321.50273148148</c:v>
                </c:pt>
                <c:pt idx="136">
                  <c:v>41324.212592592594</c:v>
                </c:pt>
                <c:pt idx="137">
                  <c:v>41324.447268518517</c:v>
                </c:pt>
                <c:pt idx="138">
                  <c:v>41324.479907407411</c:v>
                </c:pt>
                <c:pt idx="139">
                  <c:v>41324.731180555558</c:v>
                </c:pt>
                <c:pt idx="140">
                  <c:v>41324.75990740741</c:v>
                </c:pt>
                <c:pt idx="141">
                  <c:v>41325.021898148145</c:v>
                </c:pt>
                <c:pt idx="142">
                  <c:v>41328.53969907407</c:v>
                </c:pt>
                <c:pt idx="143">
                  <c:v>41332.70511574074</c:v>
                </c:pt>
                <c:pt idx="144">
                  <c:v>41334.199965277774</c:v>
                </c:pt>
                <c:pt idx="145">
                  <c:v>41335.762199074074</c:v>
                </c:pt>
                <c:pt idx="146">
                  <c:v>41344.096770833334</c:v>
                </c:pt>
                <c:pt idx="147">
                  <c:v>41348.25304398148</c:v>
                </c:pt>
                <c:pt idx="148">
                  <c:v>41349.667349537034</c:v>
                </c:pt>
                <c:pt idx="149">
                  <c:v>41355.469189814816</c:v>
                </c:pt>
                <c:pt idx="150">
                  <c:v>41403.223032407404</c:v>
                </c:pt>
                <c:pt idx="151">
                  <c:v>41440.20722222222</c:v>
                </c:pt>
                <c:pt idx="152">
                  <c:v>41441.637916666667</c:v>
                </c:pt>
                <c:pt idx="153">
                  <c:v>41442.523368055554</c:v>
                </c:pt>
                <c:pt idx="154">
                  <c:v>41443.302546296298</c:v>
                </c:pt>
                <c:pt idx="155">
                  <c:v>41443.341365740736</c:v>
                </c:pt>
                <c:pt idx="156">
                  <c:v>41443.343159722222</c:v>
                </c:pt>
                <c:pt idx="157">
                  <c:v>41443.557476851856</c:v>
                </c:pt>
                <c:pt idx="158">
                  <c:v>41450.226319444446</c:v>
                </c:pt>
                <c:pt idx="159">
                  <c:v>41455.26457175926</c:v>
                </c:pt>
                <c:pt idx="160">
                  <c:v>41459.271331018521</c:v>
                </c:pt>
                <c:pt idx="161">
                  <c:v>41459.50953703704</c:v>
                </c:pt>
                <c:pt idx="162">
                  <c:v>41463.17015046296</c:v>
                </c:pt>
                <c:pt idx="163">
                  <c:v>41472.321840277778</c:v>
                </c:pt>
              </c:numCache>
            </c:numRef>
          </c:cat>
          <c:val>
            <c:numRef>
              <c:f>ocart!$H$2:$H$165</c:f>
              <c:numCache>
                <c:formatCode>General</c:formatCode>
                <c:ptCount val="164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48</c:v>
                </c:pt>
                <c:pt idx="15">
                  <c:v>48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57</c:v>
                </c:pt>
                <c:pt idx="24">
                  <c:v>57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85</c:v>
                </c:pt>
                <c:pt idx="33">
                  <c:v>85</c:v>
                </c:pt>
                <c:pt idx="34">
                  <c:v>88</c:v>
                </c:pt>
                <c:pt idx="35">
                  <c:v>88</c:v>
                </c:pt>
                <c:pt idx="36">
                  <c:v>88</c:v>
                </c:pt>
                <c:pt idx="37">
                  <c:v>88</c:v>
                </c:pt>
                <c:pt idx="38">
                  <c:v>88</c:v>
                </c:pt>
                <c:pt idx="39">
                  <c:v>88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</c:v>
                </c:pt>
                <c:pt idx="44">
                  <c:v>88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88</c:v>
                </c:pt>
                <c:pt idx="50">
                  <c:v>88</c:v>
                </c:pt>
                <c:pt idx="51">
                  <c:v>88</c:v>
                </c:pt>
                <c:pt idx="52">
                  <c:v>88</c:v>
                </c:pt>
                <c:pt idx="53">
                  <c:v>88</c:v>
                </c:pt>
                <c:pt idx="54">
                  <c:v>88</c:v>
                </c:pt>
                <c:pt idx="55">
                  <c:v>95</c:v>
                </c:pt>
                <c:pt idx="56">
                  <c:v>94</c:v>
                </c:pt>
                <c:pt idx="57">
                  <c:v>94</c:v>
                </c:pt>
                <c:pt idx="58">
                  <c:v>94</c:v>
                </c:pt>
                <c:pt idx="59">
                  <c:v>94</c:v>
                </c:pt>
                <c:pt idx="60">
                  <c:v>94</c:v>
                </c:pt>
                <c:pt idx="61">
                  <c:v>94</c:v>
                </c:pt>
                <c:pt idx="62">
                  <c:v>94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98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101</c:v>
                </c:pt>
                <c:pt idx="94">
                  <c:v>101</c:v>
                </c:pt>
                <c:pt idx="95">
                  <c:v>101</c:v>
                </c:pt>
                <c:pt idx="96">
                  <c:v>101</c:v>
                </c:pt>
                <c:pt idx="97">
                  <c:v>101</c:v>
                </c:pt>
                <c:pt idx="98">
                  <c:v>102</c:v>
                </c:pt>
                <c:pt idx="99">
                  <c:v>109</c:v>
                </c:pt>
                <c:pt idx="100">
                  <c:v>109</c:v>
                </c:pt>
                <c:pt idx="101">
                  <c:v>109</c:v>
                </c:pt>
                <c:pt idx="102">
                  <c:v>109</c:v>
                </c:pt>
                <c:pt idx="103">
                  <c:v>109</c:v>
                </c:pt>
                <c:pt idx="104">
                  <c:v>109</c:v>
                </c:pt>
                <c:pt idx="105">
                  <c:v>109</c:v>
                </c:pt>
                <c:pt idx="106">
                  <c:v>109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109</c:v>
                </c:pt>
                <c:pt idx="114">
                  <c:v>109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111</c:v>
                </c:pt>
                <c:pt idx="137">
                  <c:v>111</c:v>
                </c:pt>
                <c:pt idx="138">
                  <c:v>111</c:v>
                </c:pt>
                <c:pt idx="139">
                  <c:v>111</c:v>
                </c:pt>
                <c:pt idx="140">
                  <c:v>111</c:v>
                </c:pt>
                <c:pt idx="141">
                  <c:v>111</c:v>
                </c:pt>
                <c:pt idx="142">
                  <c:v>111</c:v>
                </c:pt>
                <c:pt idx="143">
                  <c:v>112</c:v>
                </c:pt>
                <c:pt idx="144">
                  <c:v>112</c:v>
                </c:pt>
                <c:pt idx="145">
                  <c:v>112</c:v>
                </c:pt>
                <c:pt idx="146">
                  <c:v>112</c:v>
                </c:pt>
                <c:pt idx="147">
                  <c:v>112</c:v>
                </c:pt>
                <c:pt idx="148">
                  <c:v>112</c:v>
                </c:pt>
                <c:pt idx="149">
                  <c:v>112</c:v>
                </c:pt>
                <c:pt idx="150">
                  <c:v>112</c:v>
                </c:pt>
                <c:pt idx="151">
                  <c:v>112</c:v>
                </c:pt>
                <c:pt idx="152">
                  <c:v>113</c:v>
                </c:pt>
                <c:pt idx="153">
                  <c:v>113</c:v>
                </c:pt>
                <c:pt idx="154">
                  <c:v>113</c:v>
                </c:pt>
                <c:pt idx="155">
                  <c:v>113</c:v>
                </c:pt>
                <c:pt idx="156">
                  <c:v>113</c:v>
                </c:pt>
                <c:pt idx="157">
                  <c:v>113</c:v>
                </c:pt>
                <c:pt idx="158">
                  <c:v>113</c:v>
                </c:pt>
                <c:pt idx="159">
                  <c:v>113</c:v>
                </c:pt>
                <c:pt idx="160">
                  <c:v>113</c:v>
                </c:pt>
                <c:pt idx="161">
                  <c:v>113</c:v>
                </c:pt>
                <c:pt idx="162">
                  <c:v>114</c:v>
                </c:pt>
                <c:pt idx="163">
                  <c:v>114</c:v>
                </c:pt>
              </c:numCache>
            </c:numRef>
          </c:val>
        </c:ser>
        <c:marker val="1"/>
        <c:axId val="189498880"/>
        <c:axId val="189500416"/>
      </c:lineChart>
      <c:dateAx>
        <c:axId val="189498880"/>
        <c:scaling>
          <c:orientation val="minMax"/>
        </c:scaling>
        <c:axPos val="b"/>
        <c:numFmt formatCode="[$-409]mmm\-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89500416"/>
        <c:crosses val="autoZero"/>
        <c:auto val="1"/>
        <c:lblOffset val="100"/>
        <c:majorUnit val="7"/>
        <c:majorTimeUnit val="months"/>
      </c:dateAx>
      <c:valAx>
        <c:axId val="189500416"/>
        <c:scaling>
          <c:orientation val="minMax"/>
          <c:min val="40"/>
        </c:scaling>
        <c:axPos val="l"/>
        <c:numFmt formatCode="General" sourceLinked="1"/>
        <c:tickLblPos val="nextTo"/>
        <c:crossAx val="189498880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Attributes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ocart!$D$2:$D$165</c:f>
              <c:numCache>
                <c:formatCode>[$-409]d\-mmm\-yy;@</c:formatCode>
                <c:ptCount val="164"/>
                <c:pt idx="0">
                  <c:v>39888.030543981484</c:v>
                </c:pt>
                <c:pt idx="1">
                  <c:v>39888.542569444442</c:v>
                </c:pt>
                <c:pt idx="2">
                  <c:v>39888.6559837963</c:v>
                </c:pt>
                <c:pt idx="3">
                  <c:v>39889.065370370372</c:v>
                </c:pt>
                <c:pt idx="4">
                  <c:v>39890.663993055554</c:v>
                </c:pt>
                <c:pt idx="5">
                  <c:v>39890.672685185185</c:v>
                </c:pt>
                <c:pt idx="6">
                  <c:v>39891.591226851851</c:v>
                </c:pt>
                <c:pt idx="7">
                  <c:v>39891.707083333335</c:v>
                </c:pt>
                <c:pt idx="8">
                  <c:v>39892.773414351854</c:v>
                </c:pt>
                <c:pt idx="9">
                  <c:v>39896.05395833333</c:v>
                </c:pt>
                <c:pt idx="10">
                  <c:v>39899.113715277781</c:v>
                </c:pt>
                <c:pt idx="11">
                  <c:v>39912.001527777778</c:v>
                </c:pt>
                <c:pt idx="12">
                  <c:v>39937.462604166663</c:v>
                </c:pt>
                <c:pt idx="13">
                  <c:v>39940.877476851849</c:v>
                </c:pt>
                <c:pt idx="14">
                  <c:v>39983.08662037037</c:v>
                </c:pt>
                <c:pt idx="15">
                  <c:v>40016.032060185185</c:v>
                </c:pt>
                <c:pt idx="16">
                  <c:v>40121.961365740739</c:v>
                </c:pt>
                <c:pt idx="17">
                  <c:v>40121.964930555558</c:v>
                </c:pt>
                <c:pt idx="18">
                  <c:v>40122.096585648149</c:v>
                </c:pt>
                <c:pt idx="19">
                  <c:v>40246.543611111112</c:v>
                </c:pt>
                <c:pt idx="20">
                  <c:v>40246.569687499999</c:v>
                </c:pt>
                <c:pt idx="21">
                  <c:v>40249.735312500001</c:v>
                </c:pt>
                <c:pt idx="22">
                  <c:v>40252.755104166667</c:v>
                </c:pt>
                <c:pt idx="23">
                  <c:v>40264.848414351851</c:v>
                </c:pt>
                <c:pt idx="24">
                  <c:v>40266.646134259259</c:v>
                </c:pt>
                <c:pt idx="25">
                  <c:v>40279.224537037036</c:v>
                </c:pt>
                <c:pt idx="26">
                  <c:v>40331.642951388887</c:v>
                </c:pt>
                <c:pt idx="27">
                  <c:v>40331.670138888891</c:v>
                </c:pt>
                <c:pt idx="28">
                  <c:v>40417.829340277778</c:v>
                </c:pt>
                <c:pt idx="29">
                  <c:v>40478.017291666663</c:v>
                </c:pt>
                <c:pt idx="30">
                  <c:v>40503.15896990741</c:v>
                </c:pt>
                <c:pt idx="31">
                  <c:v>40660.208067129628</c:v>
                </c:pt>
                <c:pt idx="32">
                  <c:v>40660.628310185188</c:v>
                </c:pt>
                <c:pt idx="33">
                  <c:v>40661.679178240738</c:v>
                </c:pt>
                <c:pt idx="34">
                  <c:v>40662.688321759255</c:v>
                </c:pt>
                <c:pt idx="35">
                  <c:v>40670.712384259255</c:v>
                </c:pt>
                <c:pt idx="36">
                  <c:v>40673.229247685187</c:v>
                </c:pt>
                <c:pt idx="37">
                  <c:v>40676.226886574077</c:v>
                </c:pt>
                <c:pt idx="38">
                  <c:v>40686.601793981477</c:v>
                </c:pt>
                <c:pt idx="39">
                  <c:v>40687.548541666663</c:v>
                </c:pt>
                <c:pt idx="40">
                  <c:v>40687.550775462965</c:v>
                </c:pt>
                <c:pt idx="41">
                  <c:v>40687.666817129633</c:v>
                </c:pt>
                <c:pt idx="42">
                  <c:v>40689.18650462963</c:v>
                </c:pt>
                <c:pt idx="43">
                  <c:v>40693.747986111113</c:v>
                </c:pt>
                <c:pt idx="44">
                  <c:v>40699.535868055558</c:v>
                </c:pt>
                <c:pt idx="45">
                  <c:v>40726.617094907408</c:v>
                </c:pt>
                <c:pt idx="46">
                  <c:v>40726.621886574074</c:v>
                </c:pt>
                <c:pt idx="47">
                  <c:v>40726.623240740737</c:v>
                </c:pt>
                <c:pt idx="48">
                  <c:v>40726.640451388885</c:v>
                </c:pt>
                <c:pt idx="49">
                  <c:v>40728.597662037035</c:v>
                </c:pt>
                <c:pt idx="50">
                  <c:v>40740.710347222222</c:v>
                </c:pt>
                <c:pt idx="51">
                  <c:v>40742.745069444441</c:v>
                </c:pt>
                <c:pt idx="52">
                  <c:v>40743.456736111111</c:v>
                </c:pt>
                <c:pt idx="53">
                  <c:v>40746.647326388891</c:v>
                </c:pt>
                <c:pt idx="54">
                  <c:v>40748.171261574076</c:v>
                </c:pt>
                <c:pt idx="55">
                  <c:v>41082.674189814818</c:v>
                </c:pt>
                <c:pt idx="56">
                  <c:v>41113.195844907408</c:v>
                </c:pt>
                <c:pt idx="57">
                  <c:v>41113.59211805556</c:v>
                </c:pt>
                <c:pt idx="58">
                  <c:v>41113.611354166671</c:v>
                </c:pt>
                <c:pt idx="59">
                  <c:v>41114.552175925928</c:v>
                </c:pt>
                <c:pt idx="60">
                  <c:v>41115.508333333331</c:v>
                </c:pt>
                <c:pt idx="61">
                  <c:v>41125.792708333334</c:v>
                </c:pt>
                <c:pt idx="62">
                  <c:v>41131.46565972222</c:v>
                </c:pt>
                <c:pt idx="63">
                  <c:v>41132.666180555556</c:v>
                </c:pt>
                <c:pt idx="64">
                  <c:v>41132.931273148148</c:v>
                </c:pt>
                <c:pt idx="65">
                  <c:v>41134.55846064815</c:v>
                </c:pt>
                <c:pt idx="66">
                  <c:v>41134.583854166667</c:v>
                </c:pt>
                <c:pt idx="67">
                  <c:v>41134.621724537035</c:v>
                </c:pt>
                <c:pt idx="68">
                  <c:v>41134.672048611115</c:v>
                </c:pt>
                <c:pt idx="69">
                  <c:v>41135.3596875</c:v>
                </c:pt>
                <c:pt idx="70">
                  <c:v>41141.787349537037</c:v>
                </c:pt>
                <c:pt idx="71">
                  <c:v>41144.472812499997</c:v>
                </c:pt>
                <c:pt idx="72">
                  <c:v>41144.699479166666</c:v>
                </c:pt>
                <c:pt idx="73">
                  <c:v>41148.250960648147</c:v>
                </c:pt>
                <c:pt idx="74">
                  <c:v>41151.342361111107</c:v>
                </c:pt>
                <c:pt idx="75">
                  <c:v>41151.690324074072</c:v>
                </c:pt>
                <c:pt idx="76">
                  <c:v>41152.271967592591</c:v>
                </c:pt>
                <c:pt idx="77">
                  <c:v>41153.351377314815</c:v>
                </c:pt>
                <c:pt idx="78">
                  <c:v>41154.142974537041</c:v>
                </c:pt>
                <c:pt idx="79">
                  <c:v>41154.161863425928</c:v>
                </c:pt>
                <c:pt idx="80">
                  <c:v>41157.808738425927</c:v>
                </c:pt>
                <c:pt idx="81">
                  <c:v>41161.650833333333</c:v>
                </c:pt>
                <c:pt idx="82">
                  <c:v>41172.442708333336</c:v>
                </c:pt>
                <c:pt idx="83">
                  <c:v>41176.668124999997</c:v>
                </c:pt>
                <c:pt idx="84">
                  <c:v>41180.676932870367</c:v>
                </c:pt>
                <c:pt idx="85">
                  <c:v>41194.037245370375</c:v>
                </c:pt>
                <c:pt idx="86">
                  <c:v>41233.377523148149</c:v>
                </c:pt>
                <c:pt idx="87">
                  <c:v>41243.22493055556</c:v>
                </c:pt>
                <c:pt idx="88">
                  <c:v>41245.383611111109</c:v>
                </c:pt>
                <c:pt idx="89">
                  <c:v>41245.410787037035</c:v>
                </c:pt>
                <c:pt idx="90">
                  <c:v>41246.629444444443</c:v>
                </c:pt>
                <c:pt idx="91">
                  <c:v>41247.123726851853</c:v>
                </c:pt>
                <c:pt idx="92">
                  <c:v>41248.569467592592</c:v>
                </c:pt>
                <c:pt idx="93">
                  <c:v>41251.680752314816</c:v>
                </c:pt>
                <c:pt idx="94">
                  <c:v>41252.637615740743</c:v>
                </c:pt>
                <c:pt idx="95">
                  <c:v>41256.313796296294</c:v>
                </c:pt>
                <c:pt idx="96">
                  <c:v>41256.957476851851</c:v>
                </c:pt>
                <c:pt idx="97">
                  <c:v>41257.611504629633</c:v>
                </c:pt>
                <c:pt idx="98">
                  <c:v>41258.176574074074</c:v>
                </c:pt>
                <c:pt idx="99">
                  <c:v>41258.694745370369</c:v>
                </c:pt>
                <c:pt idx="100">
                  <c:v>41260.720949074072</c:v>
                </c:pt>
                <c:pt idx="101">
                  <c:v>41261.182581018518</c:v>
                </c:pt>
                <c:pt idx="102">
                  <c:v>41261.421759259261</c:v>
                </c:pt>
                <c:pt idx="103">
                  <c:v>41266.520381944443</c:v>
                </c:pt>
                <c:pt idx="104">
                  <c:v>41269.42496527778</c:v>
                </c:pt>
                <c:pt idx="105">
                  <c:v>41270.178888888891</c:v>
                </c:pt>
                <c:pt idx="106">
                  <c:v>41270.334722222222</c:v>
                </c:pt>
                <c:pt idx="107">
                  <c:v>41277.577303240745</c:v>
                </c:pt>
                <c:pt idx="108">
                  <c:v>41277.703738425924</c:v>
                </c:pt>
                <c:pt idx="109">
                  <c:v>41278.075844907406</c:v>
                </c:pt>
                <c:pt idx="110">
                  <c:v>41278.296678240738</c:v>
                </c:pt>
                <c:pt idx="111">
                  <c:v>41284.035127314812</c:v>
                </c:pt>
                <c:pt idx="112">
                  <c:v>41288.544583333336</c:v>
                </c:pt>
                <c:pt idx="113">
                  <c:v>41292.38894675926</c:v>
                </c:pt>
                <c:pt idx="114">
                  <c:v>41293.628171296295</c:v>
                </c:pt>
                <c:pt idx="115">
                  <c:v>41298.419432870374</c:v>
                </c:pt>
                <c:pt idx="116">
                  <c:v>41299.789722222224</c:v>
                </c:pt>
                <c:pt idx="117">
                  <c:v>41299.807592592595</c:v>
                </c:pt>
                <c:pt idx="118">
                  <c:v>41299.811018518521</c:v>
                </c:pt>
                <c:pt idx="119">
                  <c:v>41299.833252314813</c:v>
                </c:pt>
                <c:pt idx="120">
                  <c:v>41300.118055555555</c:v>
                </c:pt>
                <c:pt idx="121">
                  <c:v>41301.446689814817</c:v>
                </c:pt>
                <c:pt idx="122">
                  <c:v>41302.544432870374</c:v>
                </c:pt>
                <c:pt idx="123">
                  <c:v>41302.710555555554</c:v>
                </c:pt>
                <c:pt idx="124">
                  <c:v>41303.518923611111</c:v>
                </c:pt>
                <c:pt idx="125">
                  <c:v>41304.449560185181</c:v>
                </c:pt>
                <c:pt idx="126">
                  <c:v>41304.485162037039</c:v>
                </c:pt>
                <c:pt idx="127">
                  <c:v>41308.664016203707</c:v>
                </c:pt>
                <c:pt idx="128">
                  <c:v>41309.200208333335</c:v>
                </c:pt>
                <c:pt idx="129">
                  <c:v>41309.6012037037</c:v>
                </c:pt>
                <c:pt idx="130">
                  <c:v>41309.625613425924</c:v>
                </c:pt>
                <c:pt idx="131">
                  <c:v>41313.45177083333</c:v>
                </c:pt>
                <c:pt idx="132">
                  <c:v>41315.558449074073</c:v>
                </c:pt>
                <c:pt idx="133">
                  <c:v>41315.560347222221</c:v>
                </c:pt>
                <c:pt idx="134">
                  <c:v>41319.895752314813</c:v>
                </c:pt>
                <c:pt idx="135">
                  <c:v>41321.50273148148</c:v>
                </c:pt>
                <c:pt idx="136">
                  <c:v>41324.212592592594</c:v>
                </c:pt>
                <c:pt idx="137">
                  <c:v>41324.447268518517</c:v>
                </c:pt>
                <c:pt idx="138">
                  <c:v>41324.479907407411</c:v>
                </c:pt>
                <c:pt idx="139">
                  <c:v>41324.731180555558</c:v>
                </c:pt>
                <c:pt idx="140">
                  <c:v>41324.75990740741</c:v>
                </c:pt>
                <c:pt idx="141">
                  <c:v>41325.021898148145</c:v>
                </c:pt>
                <c:pt idx="142">
                  <c:v>41328.53969907407</c:v>
                </c:pt>
                <c:pt idx="143">
                  <c:v>41332.70511574074</c:v>
                </c:pt>
                <c:pt idx="144">
                  <c:v>41334.199965277774</c:v>
                </c:pt>
                <c:pt idx="145">
                  <c:v>41335.762199074074</c:v>
                </c:pt>
                <c:pt idx="146">
                  <c:v>41344.096770833334</c:v>
                </c:pt>
                <c:pt idx="147">
                  <c:v>41348.25304398148</c:v>
                </c:pt>
                <c:pt idx="148">
                  <c:v>41349.667349537034</c:v>
                </c:pt>
                <c:pt idx="149">
                  <c:v>41355.469189814816</c:v>
                </c:pt>
                <c:pt idx="150">
                  <c:v>41403.223032407404</c:v>
                </c:pt>
                <c:pt idx="151">
                  <c:v>41440.20722222222</c:v>
                </c:pt>
                <c:pt idx="152">
                  <c:v>41441.637916666667</c:v>
                </c:pt>
                <c:pt idx="153">
                  <c:v>41442.523368055554</c:v>
                </c:pt>
                <c:pt idx="154">
                  <c:v>41443.302546296298</c:v>
                </c:pt>
                <c:pt idx="155">
                  <c:v>41443.341365740736</c:v>
                </c:pt>
                <c:pt idx="156">
                  <c:v>41443.343159722222</c:v>
                </c:pt>
                <c:pt idx="157">
                  <c:v>41443.557476851856</c:v>
                </c:pt>
                <c:pt idx="158">
                  <c:v>41450.226319444446</c:v>
                </c:pt>
                <c:pt idx="159">
                  <c:v>41455.26457175926</c:v>
                </c:pt>
                <c:pt idx="160">
                  <c:v>41459.271331018521</c:v>
                </c:pt>
                <c:pt idx="161">
                  <c:v>41459.50953703704</c:v>
                </c:pt>
                <c:pt idx="162">
                  <c:v>41463.17015046296</c:v>
                </c:pt>
                <c:pt idx="163">
                  <c:v>41472.321840277778</c:v>
                </c:pt>
              </c:numCache>
            </c:numRef>
          </c:cat>
          <c:val>
            <c:numRef>
              <c:f>ocart!$K$2:$K$165</c:f>
              <c:numCache>
                <c:formatCode>General</c:formatCode>
                <c:ptCount val="164"/>
                <c:pt idx="0">
                  <c:v>292</c:v>
                </c:pt>
                <c:pt idx="1">
                  <c:v>292</c:v>
                </c:pt>
                <c:pt idx="2">
                  <c:v>292</c:v>
                </c:pt>
                <c:pt idx="3">
                  <c:v>292</c:v>
                </c:pt>
                <c:pt idx="4">
                  <c:v>292</c:v>
                </c:pt>
                <c:pt idx="5">
                  <c:v>292</c:v>
                </c:pt>
                <c:pt idx="6">
                  <c:v>292</c:v>
                </c:pt>
                <c:pt idx="7">
                  <c:v>292</c:v>
                </c:pt>
                <c:pt idx="8">
                  <c:v>292</c:v>
                </c:pt>
                <c:pt idx="9">
                  <c:v>294</c:v>
                </c:pt>
                <c:pt idx="10">
                  <c:v>299</c:v>
                </c:pt>
                <c:pt idx="11">
                  <c:v>301</c:v>
                </c:pt>
                <c:pt idx="12">
                  <c:v>297</c:v>
                </c:pt>
                <c:pt idx="13">
                  <c:v>297</c:v>
                </c:pt>
                <c:pt idx="14">
                  <c:v>305</c:v>
                </c:pt>
                <c:pt idx="15">
                  <c:v>304</c:v>
                </c:pt>
                <c:pt idx="16">
                  <c:v>313</c:v>
                </c:pt>
                <c:pt idx="17">
                  <c:v>320</c:v>
                </c:pt>
                <c:pt idx="18">
                  <c:v>329</c:v>
                </c:pt>
                <c:pt idx="19">
                  <c:v>329</c:v>
                </c:pt>
                <c:pt idx="20">
                  <c:v>382</c:v>
                </c:pt>
                <c:pt idx="21">
                  <c:v>383</c:v>
                </c:pt>
                <c:pt idx="22">
                  <c:v>383</c:v>
                </c:pt>
                <c:pt idx="23">
                  <c:v>385</c:v>
                </c:pt>
                <c:pt idx="24">
                  <c:v>385</c:v>
                </c:pt>
                <c:pt idx="25">
                  <c:v>395</c:v>
                </c:pt>
                <c:pt idx="26">
                  <c:v>401</c:v>
                </c:pt>
                <c:pt idx="27">
                  <c:v>401</c:v>
                </c:pt>
                <c:pt idx="28">
                  <c:v>401</c:v>
                </c:pt>
                <c:pt idx="29">
                  <c:v>401</c:v>
                </c:pt>
                <c:pt idx="30">
                  <c:v>401</c:v>
                </c:pt>
                <c:pt idx="31">
                  <c:v>402</c:v>
                </c:pt>
                <c:pt idx="32">
                  <c:v>528</c:v>
                </c:pt>
                <c:pt idx="33">
                  <c:v>528</c:v>
                </c:pt>
                <c:pt idx="34">
                  <c:v>539</c:v>
                </c:pt>
                <c:pt idx="35">
                  <c:v>540</c:v>
                </c:pt>
                <c:pt idx="36">
                  <c:v>540</c:v>
                </c:pt>
                <c:pt idx="37">
                  <c:v>540</c:v>
                </c:pt>
                <c:pt idx="38">
                  <c:v>542</c:v>
                </c:pt>
                <c:pt idx="39">
                  <c:v>542</c:v>
                </c:pt>
                <c:pt idx="40">
                  <c:v>542</c:v>
                </c:pt>
                <c:pt idx="41">
                  <c:v>542</c:v>
                </c:pt>
                <c:pt idx="42">
                  <c:v>542</c:v>
                </c:pt>
                <c:pt idx="43">
                  <c:v>542</c:v>
                </c:pt>
                <c:pt idx="44">
                  <c:v>542</c:v>
                </c:pt>
                <c:pt idx="45">
                  <c:v>542</c:v>
                </c:pt>
                <c:pt idx="46">
                  <c:v>542</c:v>
                </c:pt>
                <c:pt idx="47">
                  <c:v>542</c:v>
                </c:pt>
                <c:pt idx="48">
                  <c:v>543</c:v>
                </c:pt>
                <c:pt idx="49">
                  <c:v>543</c:v>
                </c:pt>
                <c:pt idx="50">
                  <c:v>543</c:v>
                </c:pt>
                <c:pt idx="51">
                  <c:v>543</c:v>
                </c:pt>
                <c:pt idx="52">
                  <c:v>543</c:v>
                </c:pt>
                <c:pt idx="53">
                  <c:v>543</c:v>
                </c:pt>
                <c:pt idx="54">
                  <c:v>544</c:v>
                </c:pt>
                <c:pt idx="55">
                  <c:v>643</c:v>
                </c:pt>
                <c:pt idx="56">
                  <c:v>640</c:v>
                </c:pt>
                <c:pt idx="57">
                  <c:v>640</c:v>
                </c:pt>
                <c:pt idx="58">
                  <c:v>644</c:v>
                </c:pt>
                <c:pt idx="59">
                  <c:v>644</c:v>
                </c:pt>
                <c:pt idx="60">
                  <c:v>644</c:v>
                </c:pt>
                <c:pt idx="61">
                  <c:v>644</c:v>
                </c:pt>
                <c:pt idx="62">
                  <c:v>647</c:v>
                </c:pt>
                <c:pt idx="63">
                  <c:v>644</c:v>
                </c:pt>
                <c:pt idx="64">
                  <c:v>647</c:v>
                </c:pt>
                <c:pt idx="65">
                  <c:v>647</c:v>
                </c:pt>
                <c:pt idx="66">
                  <c:v>644</c:v>
                </c:pt>
                <c:pt idx="67">
                  <c:v>644</c:v>
                </c:pt>
                <c:pt idx="68">
                  <c:v>644</c:v>
                </c:pt>
                <c:pt idx="69">
                  <c:v>644</c:v>
                </c:pt>
                <c:pt idx="70">
                  <c:v>644</c:v>
                </c:pt>
                <c:pt idx="71">
                  <c:v>644</c:v>
                </c:pt>
                <c:pt idx="72">
                  <c:v>644</c:v>
                </c:pt>
                <c:pt idx="73">
                  <c:v>644</c:v>
                </c:pt>
                <c:pt idx="74">
                  <c:v>644</c:v>
                </c:pt>
                <c:pt idx="75">
                  <c:v>644</c:v>
                </c:pt>
                <c:pt idx="76">
                  <c:v>644</c:v>
                </c:pt>
                <c:pt idx="77">
                  <c:v>644</c:v>
                </c:pt>
                <c:pt idx="78">
                  <c:v>644</c:v>
                </c:pt>
                <c:pt idx="79">
                  <c:v>644</c:v>
                </c:pt>
                <c:pt idx="80">
                  <c:v>644</c:v>
                </c:pt>
                <c:pt idx="81">
                  <c:v>659</c:v>
                </c:pt>
                <c:pt idx="82">
                  <c:v>662</c:v>
                </c:pt>
                <c:pt idx="83">
                  <c:v>663</c:v>
                </c:pt>
                <c:pt idx="84">
                  <c:v>663</c:v>
                </c:pt>
                <c:pt idx="85">
                  <c:v>663</c:v>
                </c:pt>
                <c:pt idx="86">
                  <c:v>663</c:v>
                </c:pt>
                <c:pt idx="87">
                  <c:v>663</c:v>
                </c:pt>
                <c:pt idx="88">
                  <c:v>666</c:v>
                </c:pt>
                <c:pt idx="89">
                  <c:v>666</c:v>
                </c:pt>
                <c:pt idx="90">
                  <c:v>666</c:v>
                </c:pt>
                <c:pt idx="91">
                  <c:v>666</c:v>
                </c:pt>
                <c:pt idx="92">
                  <c:v>666</c:v>
                </c:pt>
                <c:pt idx="93">
                  <c:v>668</c:v>
                </c:pt>
                <c:pt idx="94">
                  <c:v>667</c:v>
                </c:pt>
                <c:pt idx="95">
                  <c:v>665</c:v>
                </c:pt>
                <c:pt idx="96">
                  <c:v>665</c:v>
                </c:pt>
                <c:pt idx="97">
                  <c:v>665</c:v>
                </c:pt>
                <c:pt idx="98">
                  <c:v>669</c:v>
                </c:pt>
                <c:pt idx="99">
                  <c:v>699</c:v>
                </c:pt>
                <c:pt idx="100">
                  <c:v>699</c:v>
                </c:pt>
                <c:pt idx="101">
                  <c:v>699</c:v>
                </c:pt>
                <c:pt idx="102">
                  <c:v>699</c:v>
                </c:pt>
                <c:pt idx="103">
                  <c:v>699</c:v>
                </c:pt>
                <c:pt idx="104">
                  <c:v>699</c:v>
                </c:pt>
                <c:pt idx="105">
                  <c:v>699</c:v>
                </c:pt>
                <c:pt idx="106">
                  <c:v>699</c:v>
                </c:pt>
                <c:pt idx="107">
                  <c:v>701</c:v>
                </c:pt>
                <c:pt idx="108">
                  <c:v>701</c:v>
                </c:pt>
                <c:pt idx="109">
                  <c:v>701</c:v>
                </c:pt>
                <c:pt idx="110">
                  <c:v>702</c:v>
                </c:pt>
                <c:pt idx="111">
                  <c:v>702</c:v>
                </c:pt>
                <c:pt idx="112">
                  <c:v>702</c:v>
                </c:pt>
                <c:pt idx="113">
                  <c:v>700</c:v>
                </c:pt>
                <c:pt idx="114">
                  <c:v>700</c:v>
                </c:pt>
                <c:pt idx="115">
                  <c:v>698</c:v>
                </c:pt>
                <c:pt idx="116">
                  <c:v>698</c:v>
                </c:pt>
                <c:pt idx="117">
                  <c:v>698</c:v>
                </c:pt>
                <c:pt idx="118">
                  <c:v>698</c:v>
                </c:pt>
                <c:pt idx="119">
                  <c:v>698</c:v>
                </c:pt>
                <c:pt idx="120">
                  <c:v>698</c:v>
                </c:pt>
                <c:pt idx="121">
                  <c:v>698</c:v>
                </c:pt>
                <c:pt idx="122">
                  <c:v>698</c:v>
                </c:pt>
                <c:pt idx="123">
                  <c:v>698</c:v>
                </c:pt>
                <c:pt idx="124">
                  <c:v>698</c:v>
                </c:pt>
                <c:pt idx="125">
                  <c:v>698</c:v>
                </c:pt>
                <c:pt idx="126">
                  <c:v>698</c:v>
                </c:pt>
                <c:pt idx="127">
                  <c:v>694</c:v>
                </c:pt>
                <c:pt idx="128">
                  <c:v>694</c:v>
                </c:pt>
                <c:pt idx="129">
                  <c:v>694</c:v>
                </c:pt>
                <c:pt idx="130">
                  <c:v>694</c:v>
                </c:pt>
                <c:pt idx="131">
                  <c:v>695</c:v>
                </c:pt>
                <c:pt idx="132">
                  <c:v>695</c:v>
                </c:pt>
                <c:pt idx="133">
                  <c:v>695</c:v>
                </c:pt>
                <c:pt idx="134">
                  <c:v>695</c:v>
                </c:pt>
                <c:pt idx="135">
                  <c:v>695</c:v>
                </c:pt>
                <c:pt idx="136">
                  <c:v>707</c:v>
                </c:pt>
                <c:pt idx="137">
                  <c:v>707</c:v>
                </c:pt>
                <c:pt idx="138">
                  <c:v>707</c:v>
                </c:pt>
                <c:pt idx="139">
                  <c:v>707</c:v>
                </c:pt>
                <c:pt idx="140">
                  <c:v>707</c:v>
                </c:pt>
                <c:pt idx="141">
                  <c:v>707</c:v>
                </c:pt>
                <c:pt idx="142">
                  <c:v>707</c:v>
                </c:pt>
                <c:pt idx="143">
                  <c:v>714</c:v>
                </c:pt>
                <c:pt idx="144">
                  <c:v>715</c:v>
                </c:pt>
                <c:pt idx="145">
                  <c:v>715</c:v>
                </c:pt>
                <c:pt idx="146">
                  <c:v>715</c:v>
                </c:pt>
                <c:pt idx="147">
                  <c:v>715</c:v>
                </c:pt>
                <c:pt idx="148">
                  <c:v>715</c:v>
                </c:pt>
                <c:pt idx="149">
                  <c:v>716</c:v>
                </c:pt>
                <c:pt idx="150">
                  <c:v>717</c:v>
                </c:pt>
                <c:pt idx="151">
                  <c:v>718</c:v>
                </c:pt>
                <c:pt idx="152">
                  <c:v>725</c:v>
                </c:pt>
                <c:pt idx="153">
                  <c:v>725</c:v>
                </c:pt>
                <c:pt idx="154">
                  <c:v>725</c:v>
                </c:pt>
                <c:pt idx="155">
                  <c:v>725</c:v>
                </c:pt>
                <c:pt idx="156">
                  <c:v>725</c:v>
                </c:pt>
                <c:pt idx="157">
                  <c:v>725</c:v>
                </c:pt>
                <c:pt idx="158">
                  <c:v>725</c:v>
                </c:pt>
                <c:pt idx="159">
                  <c:v>725</c:v>
                </c:pt>
                <c:pt idx="160">
                  <c:v>726</c:v>
                </c:pt>
                <c:pt idx="161">
                  <c:v>726</c:v>
                </c:pt>
                <c:pt idx="162">
                  <c:v>731</c:v>
                </c:pt>
                <c:pt idx="163">
                  <c:v>731</c:v>
                </c:pt>
              </c:numCache>
            </c:numRef>
          </c:val>
        </c:ser>
        <c:marker val="1"/>
        <c:axId val="189794560"/>
        <c:axId val="189800448"/>
      </c:lineChart>
      <c:dateAx>
        <c:axId val="189794560"/>
        <c:scaling>
          <c:orientation val="minMax"/>
        </c:scaling>
        <c:axPos val="b"/>
        <c:numFmt formatCode="[$-409]mmm\-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89800448"/>
        <c:crosses val="autoZero"/>
        <c:auto val="1"/>
        <c:lblOffset val="100"/>
        <c:majorUnit val="7"/>
        <c:majorTimeUnit val="months"/>
      </c:dateAx>
      <c:valAx>
        <c:axId val="189800448"/>
        <c:scaling>
          <c:orientation val="minMax"/>
          <c:min val="200"/>
        </c:scaling>
        <c:axPos val="l"/>
        <c:numFmt formatCode="General" sourceLinked="1"/>
        <c:tickLblPos val="nextTo"/>
        <c:crossAx val="189794560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ocart!$D$2:$D$165</c:f>
              <c:numCache>
                <c:formatCode>[$-409]d\-mmm\-yy;@</c:formatCode>
                <c:ptCount val="164"/>
                <c:pt idx="0">
                  <c:v>39888.030543981484</c:v>
                </c:pt>
                <c:pt idx="1">
                  <c:v>39888.542569444442</c:v>
                </c:pt>
                <c:pt idx="2">
                  <c:v>39888.6559837963</c:v>
                </c:pt>
                <c:pt idx="3">
                  <c:v>39889.065370370372</c:v>
                </c:pt>
                <c:pt idx="4">
                  <c:v>39890.663993055554</c:v>
                </c:pt>
                <c:pt idx="5">
                  <c:v>39890.672685185185</c:v>
                </c:pt>
                <c:pt idx="6">
                  <c:v>39891.591226851851</c:v>
                </c:pt>
                <c:pt idx="7">
                  <c:v>39891.707083333335</c:v>
                </c:pt>
                <c:pt idx="8">
                  <c:v>39892.773414351854</c:v>
                </c:pt>
                <c:pt idx="9">
                  <c:v>39896.05395833333</c:v>
                </c:pt>
                <c:pt idx="10">
                  <c:v>39899.113715277781</c:v>
                </c:pt>
                <c:pt idx="11">
                  <c:v>39912.001527777778</c:v>
                </c:pt>
                <c:pt idx="12">
                  <c:v>39937.462604166663</c:v>
                </c:pt>
                <c:pt idx="13">
                  <c:v>39940.877476851849</c:v>
                </c:pt>
                <c:pt idx="14">
                  <c:v>39983.08662037037</c:v>
                </c:pt>
                <c:pt idx="15">
                  <c:v>40016.032060185185</c:v>
                </c:pt>
                <c:pt idx="16">
                  <c:v>40121.961365740739</c:v>
                </c:pt>
                <c:pt idx="17">
                  <c:v>40121.964930555558</c:v>
                </c:pt>
                <c:pt idx="18">
                  <c:v>40122.096585648149</c:v>
                </c:pt>
                <c:pt idx="19">
                  <c:v>40246.543611111112</c:v>
                </c:pt>
                <c:pt idx="20">
                  <c:v>40246.569687499999</c:v>
                </c:pt>
                <c:pt idx="21">
                  <c:v>40249.735312500001</c:v>
                </c:pt>
                <c:pt idx="22">
                  <c:v>40252.755104166667</c:v>
                </c:pt>
                <c:pt idx="23">
                  <c:v>40264.848414351851</c:v>
                </c:pt>
                <c:pt idx="24">
                  <c:v>40266.646134259259</c:v>
                </c:pt>
                <c:pt idx="25">
                  <c:v>40279.224537037036</c:v>
                </c:pt>
                <c:pt idx="26">
                  <c:v>40331.642951388887</c:v>
                </c:pt>
                <c:pt idx="27">
                  <c:v>40331.670138888891</c:v>
                </c:pt>
                <c:pt idx="28">
                  <c:v>40417.829340277778</c:v>
                </c:pt>
                <c:pt idx="29">
                  <c:v>40478.017291666663</c:v>
                </c:pt>
                <c:pt idx="30">
                  <c:v>40503.15896990741</c:v>
                </c:pt>
                <c:pt idx="31">
                  <c:v>40660.208067129628</c:v>
                </c:pt>
                <c:pt idx="32">
                  <c:v>40660.628310185188</c:v>
                </c:pt>
                <c:pt idx="33">
                  <c:v>40661.679178240738</c:v>
                </c:pt>
                <c:pt idx="34">
                  <c:v>40662.688321759255</c:v>
                </c:pt>
                <c:pt idx="35">
                  <c:v>40670.712384259255</c:v>
                </c:pt>
                <c:pt idx="36">
                  <c:v>40673.229247685187</c:v>
                </c:pt>
                <c:pt idx="37">
                  <c:v>40676.226886574077</c:v>
                </c:pt>
                <c:pt idx="38">
                  <c:v>40686.601793981477</c:v>
                </c:pt>
                <c:pt idx="39">
                  <c:v>40687.548541666663</c:v>
                </c:pt>
                <c:pt idx="40">
                  <c:v>40687.550775462965</c:v>
                </c:pt>
                <c:pt idx="41">
                  <c:v>40687.666817129633</c:v>
                </c:pt>
                <c:pt idx="42">
                  <c:v>40689.18650462963</c:v>
                </c:pt>
                <c:pt idx="43">
                  <c:v>40693.747986111113</c:v>
                </c:pt>
                <c:pt idx="44">
                  <c:v>40699.535868055558</c:v>
                </c:pt>
                <c:pt idx="45">
                  <c:v>40726.617094907408</c:v>
                </c:pt>
                <c:pt idx="46">
                  <c:v>40726.621886574074</c:v>
                </c:pt>
                <c:pt idx="47">
                  <c:v>40726.623240740737</c:v>
                </c:pt>
                <c:pt idx="48">
                  <c:v>40726.640451388885</c:v>
                </c:pt>
                <c:pt idx="49">
                  <c:v>40728.597662037035</c:v>
                </c:pt>
                <c:pt idx="50">
                  <c:v>40740.710347222222</c:v>
                </c:pt>
                <c:pt idx="51">
                  <c:v>40742.745069444441</c:v>
                </c:pt>
                <c:pt idx="52">
                  <c:v>40743.456736111111</c:v>
                </c:pt>
                <c:pt idx="53">
                  <c:v>40746.647326388891</c:v>
                </c:pt>
                <c:pt idx="54">
                  <c:v>40748.171261574076</c:v>
                </c:pt>
                <c:pt idx="55">
                  <c:v>41082.674189814818</c:v>
                </c:pt>
                <c:pt idx="56">
                  <c:v>41113.195844907408</c:v>
                </c:pt>
                <c:pt idx="57">
                  <c:v>41113.59211805556</c:v>
                </c:pt>
                <c:pt idx="58">
                  <c:v>41113.611354166671</c:v>
                </c:pt>
                <c:pt idx="59">
                  <c:v>41114.552175925928</c:v>
                </c:pt>
                <c:pt idx="60">
                  <c:v>41115.508333333331</c:v>
                </c:pt>
                <c:pt idx="61">
                  <c:v>41125.792708333334</c:v>
                </c:pt>
                <c:pt idx="62">
                  <c:v>41131.46565972222</c:v>
                </c:pt>
                <c:pt idx="63">
                  <c:v>41132.666180555556</c:v>
                </c:pt>
                <c:pt idx="64">
                  <c:v>41132.931273148148</c:v>
                </c:pt>
                <c:pt idx="65">
                  <c:v>41134.55846064815</c:v>
                </c:pt>
                <c:pt idx="66">
                  <c:v>41134.583854166667</c:v>
                </c:pt>
                <c:pt idx="67">
                  <c:v>41134.621724537035</c:v>
                </c:pt>
                <c:pt idx="68">
                  <c:v>41134.672048611115</c:v>
                </c:pt>
                <c:pt idx="69">
                  <c:v>41135.3596875</c:v>
                </c:pt>
                <c:pt idx="70">
                  <c:v>41141.787349537037</c:v>
                </c:pt>
                <c:pt idx="71">
                  <c:v>41144.472812499997</c:v>
                </c:pt>
                <c:pt idx="72">
                  <c:v>41144.699479166666</c:v>
                </c:pt>
                <c:pt idx="73">
                  <c:v>41148.250960648147</c:v>
                </c:pt>
                <c:pt idx="74">
                  <c:v>41151.342361111107</c:v>
                </c:pt>
                <c:pt idx="75">
                  <c:v>41151.690324074072</c:v>
                </c:pt>
                <c:pt idx="76">
                  <c:v>41152.271967592591</c:v>
                </c:pt>
                <c:pt idx="77">
                  <c:v>41153.351377314815</c:v>
                </c:pt>
                <c:pt idx="78">
                  <c:v>41154.142974537041</c:v>
                </c:pt>
                <c:pt idx="79">
                  <c:v>41154.161863425928</c:v>
                </c:pt>
                <c:pt idx="80">
                  <c:v>41157.808738425927</c:v>
                </c:pt>
                <c:pt idx="81">
                  <c:v>41161.650833333333</c:v>
                </c:pt>
                <c:pt idx="82">
                  <c:v>41172.442708333336</c:v>
                </c:pt>
                <c:pt idx="83">
                  <c:v>41176.668124999997</c:v>
                </c:pt>
                <c:pt idx="84">
                  <c:v>41180.676932870367</c:v>
                </c:pt>
                <c:pt idx="85">
                  <c:v>41194.037245370375</c:v>
                </c:pt>
                <c:pt idx="86">
                  <c:v>41233.377523148149</c:v>
                </c:pt>
                <c:pt idx="87">
                  <c:v>41243.22493055556</c:v>
                </c:pt>
                <c:pt idx="88">
                  <c:v>41245.383611111109</c:v>
                </c:pt>
                <c:pt idx="89">
                  <c:v>41245.410787037035</c:v>
                </c:pt>
                <c:pt idx="90">
                  <c:v>41246.629444444443</c:v>
                </c:pt>
                <c:pt idx="91">
                  <c:v>41247.123726851853</c:v>
                </c:pt>
                <c:pt idx="92">
                  <c:v>41248.569467592592</c:v>
                </c:pt>
                <c:pt idx="93">
                  <c:v>41251.680752314816</c:v>
                </c:pt>
                <c:pt idx="94">
                  <c:v>41252.637615740743</c:v>
                </c:pt>
                <c:pt idx="95">
                  <c:v>41256.313796296294</c:v>
                </c:pt>
                <c:pt idx="96">
                  <c:v>41256.957476851851</c:v>
                </c:pt>
                <c:pt idx="97">
                  <c:v>41257.611504629633</c:v>
                </c:pt>
                <c:pt idx="98">
                  <c:v>41258.176574074074</c:v>
                </c:pt>
                <c:pt idx="99">
                  <c:v>41258.694745370369</c:v>
                </c:pt>
                <c:pt idx="100">
                  <c:v>41260.720949074072</c:v>
                </c:pt>
                <c:pt idx="101">
                  <c:v>41261.182581018518</c:v>
                </c:pt>
                <c:pt idx="102">
                  <c:v>41261.421759259261</c:v>
                </c:pt>
                <c:pt idx="103">
                  <c:v>41266.520381944443</c:v>
                </c:pt>
                <c:pt idx="104">
                  <c:v>41269.42496527778</c:v>
                </c:pt>
                <c:pt idx="105">
                  <c:v>41270.178888888891</c:v>
                </c:pt>
                <c:pt idx="106">
                  <c:v>41270.334722222222</c:v>
                </c:pt>
                <c:pt idx="107">
                  <c:v>41277.577303240745</c:v>
                </c:pt>
                <c:pt idx="108">
                  <c:v>41277.703738425924</c:v>
                </c:pt>
                <c:pt idx="109">
                  <c:v>41278.075844907406</c:v>
                </c:pt>
                <c:pt idx="110">
                  <c:v>41278.296678240738</c:v>
                </c:pt>
                <c:pt idx="111">
                  <c:v>41284.035127314812</c:v>
                </c:pt>
                <c:pt idx="112">
                  <c:v>41288.544583333336</c:v>
                </c:pt>
                <c:pt idx="113">
                  <c:v>41292.38894675926</c:v>
                </c:pt>
                <c:pt idx="114">
                  <c:v>41293.628171296295</c:v>
                </c:pt>
                <c:pt idx="115">
                  <c:v>41298.419432870374</c:v>
                </c:pt>
                <c:pt idx="116">
                  <c:v>41299.789722222224</c:v>
                </c:pt>
                <c:pt idx="117">
                  <c:v>41299.807592592595</c:v>
                </c:pt>
                <c:pt idx="118">
                  <c:v>41299.811018518521</c:v>
                </c:pt>
                <c:pt idx="119">
                  <c:v>41299.833252314813</c:v>
                </c:pt>
                <c:pt idx="120">
                  <c:v>41300.118055555555</c:v>
                </c:pt>
                <c:pt idx="121">
                  <c:v>41301.446689814817</c:v>
                </c:pt>
                <c:pt idx="122">
                  <c:v>41302.544432870374</c:v>
                </c:pt>
                <c:pt idx="123">
                  <c:v>41302.710555555554</c:v>
                </c:pt>
                <c:pt idx="124">
                  <c:v>41303.518923611111</c:v>
                </c:pt>
                <c:pt idx="125">
                  <c:v>41304.449560185181</c:v>
                </c:pt>
                <c:pt idx="126">
                  <c:v>41304.485162037039</c:v>
                </c:pt>
                <c:pt idx="127">
                  <c:v>41308.664016203707</c:v>
                </c:pt>
                <c:pt idx="128">
                  <c:v>41309.200208333335</c:v>
                </c:pt>
                <c:pt idx="129">
                  <c:v>41309.6012037037</c:v>
                </c:pt>
                <c:pt idx="130">
                  <c:v>41309.625613425924</c:v>
                </c:pt>
                <c:pt idx="131">
                  <c:v>41313.45177083333</c:v>
                </c:pt>
                <c:pt idx="132">
                  <c:v>41315.558449074073</c:v>
                </c:pt>
                <c:pt idx="133">
                  <c:v>41315.560347222221</c:v>
                </c:pt>
                <c:pt idx="134">
                  <c:v>41319.895752314813</c:v>
                </c:pt>
                <c:pt idx="135">
                  <c:v>41321.50273148148</c:v>
                </c:pt>
                <c:pt idx="136">
                  <c:v>41324.212592592594</c:v>
                </c:pt>
                <c:pt idx="137">
                  <c:v>41324.447268518517</c:v>
                </c:pt>
                <c:pt idx="138">
                  <c:v>41324.479907407411</c:v>
                </c:pt>
                <c:pt idx="139">
                  <c:v>41324.731180555558</c:v>
                </c:pt>
                <c:pt idx="140">
                  <c:v>41324.75990740741</c:v>
                </c:pt>
                <c:pt idx="141">
                  <c:v>41325.021898148145</c:v>
                </c:pt>
                <c:pt idx="142">
                  <c:v>41328.53969907407</c:v>
                </c:pt>
                <c:pt idx="143">
                  <c:v>41332.70511574074</c:v>
                </c:pt>
                <c:pt idx="144">
                  <c:v>41334.199965277774</c:v>
                </c:pt>
                <c:pt idx="145">
                  <c:v>41335.762199074074</c:v>
                </c:pt>
                <c:pt idx="146">
                  <c:v>41344.096770833334</c:v>
                </c:pt>
                <c:pt idx="147">
                  <c:v>41348.25304398148</c:v>
                </c:pt>
                <c:pt idx="148">
                  <c:v>41349.667349537034</c:v>
                </c:pt>
                <c:pt idx="149">
                  <c:v>41355.469189814816</c:v>
                </c:pt>
                <c:pt idx="150">
                  <c:v>41403.223032407404</c:v>
                </c:pt>
                <c:pt idx="151">
                  <c:v>41440.20722222222</c:v>
                </c:pt>
                <c:pt idx="152">
                  <c:v>41441.637916666667</c:v>
                </c:pt>
                <c:pt idx="153">
                  <c:v>41442.523368055554</c:v>
                </c:pt>
                <c:pt idx="154">
                  <c:v>41443.302546296298</c:v>
                </c:pt>
                <c:pt idx="155">
                  <c:v>41443.341365740736</c:v>
                </c:pt>
                <c:pt idx="156">
                  <c:v>41443.343159722222</c:v>
                </c:pt>
                <c:pt idx="157">
                  <c:v>41443.557476851856</c:v>
                </c:pt>
                <c:pt idx="158">
                  <c:v>41450.226319444446</c:v>
                </c:pt>
                <c:pt idx="159">
                  <c:v>41455.26457175926</c:v>
                </c:pt>
                <c:pt idx="160">
                  <c:v>41459.271331018521</c:v>
                </c:pt>
                <c:pt idx="161">
                  <c:v>41459.50953703704</c:v>
                </c:pt>
                <c:pt idx="162">
                  <c:v>41463.17015046296</c:v>
                </c:pt>
                <c:pt idx="163">
                  <c:v>41472.321840277778</c:v>
                </c:pt>
              </c:numCache>
            </c:numRef>
          </c:cat>
          <c:val>
            <c:numRef>
              <c:f>ocart!$K$2:$K$165</c:f>
              <c:numCache>
                <c:formatCode>General</c:formatCode>
                <c:ptCount val="164"/>
                <c:pt idx="0">
                  <c:v>292</c:v>
                </c:pt>
                <c:pt idx="1">
                  <c:v>292</c:v>
                </c:pt>
                <c:pt idx="2">
                  <c:v>292</c:v>
                </c:pt>
                <c:pt idx="3">
                  <c:v>292</c:v>
                </c:pt>
                <c:pt idx="4">
                  <c:v>292</c:v>
                </c:pt>
                <c:pt idx="5">
                  <c:v>292</c:v>
                </c:pt>
                <c:pt idx="6">
                  <c:v>292</c:v>
                </c:pt>
                <c:pt idx="7">
                  <c:v>292</c:v>
                </c:pt>
                <c:pt idx="8">
                  <c:v>292</c:v>
                </c:pt>
                <c:pt idx="9">
                  <c:v>294</c:v>
                </c:pt>
                <c:pt idx="10">
                  <c:v>299</c:v>
                </c:pt>
                <c:pt idx="11">
                  <c:v>301</c:v>
                </c:pt>
                <c:pt idx="12">
                  <c:v>297</c:v>
                </c:pt>
                <c:pt idx="13">
                  <c:v>297</c:v>
                </c:pt>
                <c:pt idx="14">
                  <c:v>305</c:v>
                </c:pt>
                <c:pt idx="15">
                  <c:v>304</c:v>
                </c:pt>
                <c:pt idx="16">
                  <c:v>313</c:v>
                </c:pt>
                <c:pt idx="17">
                  <c:v>320</c:v>
                </c:pt>
                <c:pt idx="18">
                  <c:v>329</c:v>
                </c:pt>
                <c:pt idx="19">
                  <c:v>329</c:v>
                </c:pt>
                <c:pt idx="20">
                  <c:v>382</c:v>
                </c:pt>
                <c:pt idx="21">
                  <c:v>383</c:v>
                </c:pt>
                <c:pt idx="22">
                  <c:v>383</c:v>
                </c:pt>
                <c:pt idx="23">
                  <c:v>385</c:v>
                </c:pt>
                <c:pt idx="24">
                  <c:v>385</c:v>
                </c:pt>
                <c:pt idx="25">
                  <c:v>395</c:v>
                </c:pt>
                <c:pt idx="26">
                  <c:v>401</c:v>
                </c:pt>
                <c:pt idx="27">
                  <c:v>401</c:v>
                </c:pt>
                <c:pt idx="28">
                  <c:v>401</c:v>
                </c:pt>
                <c:pt idx="29">
                  <c:v>401</c:v>
                </c:pt>
                <c:pt idx="30">
                  <c:v>401</c:v>
                </c:pt>
                <c:pt idx="31">
                  <c:v>402</c:v>
                </c:pt>
                <c:pt idx="32">
                  <c:v>528</c:v>
                </c:pt>
                <c:pt idx="33">
                  <c:v>528</c:v>
                </c:pt>
                <c:pt idx="34">
                  <c:v>539</c:v>
                </c:pt>
                <c:pt idx="35">
                  <c:v>540</c:v>
                </c:pt>
                <c:pt idx="36">
                  <c:v>540</c:v>
                </c:pt>
                <c:pt idx="37">
                  <c:v>540</c:v>
                </c:pt>
                <c:pt idx="38">
                  <c:v>542</c:v>
                </c:pt>
                <c:pt idx="39">
                  <c:v>542</c:v>
                </c:pt>
                <c:pt idx="40">
                  <c:v>542</c:v>
                </c:pt>
                <c:pt idx="41">
                  <c:v>542</c:v>
                </c:pt>
                <c:pt idx="42">
                  <c:v>542</c:v>
                </c:pt>
                <c:pt idx="43">
                  <c:v>542</c:v>
                </c:pt>
                <c:pt idx="44">
                  <c:v>542</c:v>
                </c:pt>
                <c:pt idx="45">
                  <c:v>542</c:v>
                </c:pt>
                <c:pt idx="46">
                  <c:v>542</c:v>
                </c:pt>
                <c:pt idx="47">
                  <c:v>542</c:v>
                </c:pt>
                <c:pt idx="48">
                  <c:v>543</c:v>
                </c:pt>
                <c:pt idx="49">
                  <c:v>543</c:v>
                </c:pt>
                <c:pt idx="50">
                  <c:v>543</c:v>
                </c:pt>
                <c:pt idx="51">
                  <c:v>543</c:v>
                </c:pt>
                <c:pt idx="52">
                  <c:v>543</c:v>
                </c:pt>
                <c:pt idx="53">
                  <c:v>543</c:v>
                </c:pt>
                <c:pt idx="54">
                  <c:v>544</c:v>
                </c:pt>
                <c:pt idx="55">
                  <c:v>643</c:v>
                </c:pt>
                <c:pt idx="56">
                  <c:v>640</c:v>
                </c:pt>
                <c:pt idx="57">
                  <c:v>640</c:v>
                </c:pt>
                <c:pt idx="58">
                  <c:v>644</c:v>
                </c:pt>
                <c:pt idx="59">
                  <c:v>644</c:v>
                </c:pt>
                <c:pt idx="60">
                  <c:v>644</c:v>
                </c:pt>
                <c:pt idx="61">
                  <c:v>644</c:v>
                </c:pt>
                <c:pt idx="62">
                  <c:v>647</c:v>
                </c:pt>
                <c:pt idx="63">
                  <c:v>644</c:v>
                </c:pt>
                <c:pt idx="64">
                  <c:v>647</c:v>
                </c:pt>
                <c:pt idx="65">
                  <c:v>647</c:v>
                </c:pt>
                <c:pt idx="66">
                  <c:v>644</c:v>
                </c:pt>
                <c:pt idx="67">
                  <c:v>644</c:v>
                </c:pt>
                <c:pt idx="68">
                  <c:v>644</c:v>
                </c:pt>
                <c:pt idx="69">
                  <c:v>644</c:v>
                </c:pt>
                <c:pt idx="70">
                  <c:v>644</c:v>
                </c:pt>
                <c:pt idx="71">
                  <c:v>644</c:v>
                </c:pt>
                <c:pt idx="72">
                  <c:v>644</c:v>
                </c:pt>
                <c:pt idx="73">
                  <c:v>644</c:v>
                </c:pt>
                <c:pt idx="74">
                  <c:v>644</c:v>
                </c:pt>
                <c:pt idx="75">
                  <c:v>644</c:v>
                </c:pt>
                <c:pt idx="76">
                  <c:v>644</c:v>
                </c:pt>
                <c:pt idx="77">
                  <c:v>644</c:v>
                </c:pt>
                <c:pt idx="78">
                  <c:v>644</c:v>
                </c:pt>
                <c:pt idx="79">
                  <c:v>644</c:v>
                </c:pt>
                <c:pt idx="80">
                  <c:v>644</c:v>
                </c:pt>
                <c:pt idx="81">
                  <c:v>659</c:v>
                </c:pt>
                <c:pt idx="82">
                  <c:v>662</c:v>
                </c:pt>
                <c:pt idx="83">
                  <c:v>663</c:v>
                </c:pt>
                <c:pt idx="84">
                  <c:v>663</c:v>
                </c:pt>
                <c:pt idx="85">
                  <c:v>663</c:v>
                </c:pt>
                <c:pt idx="86">
                  <c:v>663</c:v>
                </c:pt>
                <c:pt idx="87">
                  <c:v>663</c:v>
                </c:pt>
                <c:pt idx="88">
                  <c:v>666</c:v>
                </c:pt>
                <c:pt idx="89">
                  <c:v>666</c:v>
                </c:pt>
                <c:pt idx="90">
                  <c:v>666</c:v>
                </c:pt>
                <c:pt idx="91">
                  <c:v>666</c:v>
                </c:pt>
                <c:pt idx="92">
                  <c:v>666</c:v>
                </c:pt>
                <c:pt idx="93">
                  <c:v>668</c:v>
                </c:pt>
                <c:pt idx="94">
                  <c:v>667</c:v>
                </c:pt>
                <c:pt idx="95">
                  <c:v>665</c:v>
                </c:pt>
                <c:pt idx="96">
                  <c:v>665</c:v>
                </c:pt>
                <c:pt idx="97">
                  <c:v>665</c:v>
                </c:pt>
                <c:pt idx="98">
                  <c:v>669</c:v>
                </c:pt>
                <c:pt idx="99">
                  <c:v>699</c:v>
                </c:pt>
                <c:pt idx="100">
                  <c:v>699</c:v>
                </c:pt>
                <c:pt idx="101">
                  <c:v>699</c:v>
                </c:pt>
                <c:pt idx="102">
                  <c:v>699</c:v>
                </c:pt>
                <c:pt idx="103">
                  <c:v>699</c:v>
                </c:pt>
                <c:pt idx="104">
                  <c:v>699</c:v>
                </c:pt>
                <c:pt idx="105">
                  <c:v>699</c:v>
                </c:pt>
                <c:pt idx="106">
                  <c:v>699</c:v>
                </c:pt>
                <c:pt idx="107">
                  <c:v>701</c:v>
                </c:pt>
                <c:pt idx="108">
                  <c:v>701</c:v>
                </c:pt>
                <c:pt idx="109">
                  <c:v>701</c:v>
                </c:pt>
                <c:pt idx="110">
                  <c:v>702</c:v>
                </c:pt>
                <c:pt idx="111">
                  <c:v>702</c:v>
                </c:pt>
                <c:pt idx="112">
                  <c:v>702</c:v>
                </c:pt>
                <c:pt idx="113">
                  <c:v>700</c:v>
                </c:pt>
                <c:pt idx="114">
                  <c:v>700</c:v>
                </c:pt>
                <c:pt idx="115">
                  <c:v>698</c:v>
                </c:pt>
                <c:pt idx="116">
                  <c:v>698</c:v>
                </c:pt>
                <c:pt idx="117">
                  <c:v>698</c:v>
                </c:pt>
                <c:pt idx="118">
                  <c:v>698</c:v>
                </c:pt>
                <c:pt idx="119">
                  <c:v>698</c:v>
                </c:pt>
                <c:pt idx="120">
                  <c:v>698</c:v>
                </c:pt>
                <c:pt idx="121">
                  <c:v>698</c:v>
                </c:pt>
                <c:pt idx="122">
                  <c:v>698</c:v>
                </c:pt>
                <c:pt idx="123">
                  <c:v>698</c:v>
                </c:pt>
                <c:pt idx="124">
                  <c:v>698</c:v>
                </c:pt>
                <c:pt idx="125">
                  <c:v>698</c:v>
                </c:pt>
                <c:pt idx="126">
                  <c:v>698</c:v>
                </c:pt>
                <c:pt idx="127">
                  <c:v>694</c:v>
                </c:pt>
                <c:pt idx="128">
                  <c:v>694</c:v>
                </c:pt>
                <c:pt idx="129">
                  <c:v>694</c:v>
                </c:pt>
                <c:pt idx="130">
                  <c:v>694</c:v>
                </c:pt>
                <c:pt idx="131">
                  <c:v>695</c:v>
                </c:pt>
                <c:pt idx="132">
                  <c:v>695</c:v>
                </c:pt>
                <c:pt idx="133">
                  <c:v>695</c:v>
                </c:pt>
                <c:pt idx="134">
                  <c:v>695</c:v>
                </c:pt>
                <c:pt idx="135">
                  <c:v>695</c:v>
                </c:pt>
                <c:pt idx="136">
                  <c:v>707</c:v>
                </c:pt>
                <c:pt idx="137">
                  <c:v>707</c:v>
                </c:pt>
                <c:pt idx="138">
                  <c:v>707</c:v>
                </c:pt>
                <c:pt idx="139">
                  <c:v>707</c:v>
                </c:pt>
                <c:pt idx="140">
                  <c:v>707</c:v>
                </c:pt>
                <c:pt idx="141">
                  <c:v>707</c:v>
                </c:pt>
                <c:pt idx="142">
                  <c:v>707</c:v>
                </c:pt>
                <c:pt idx="143">
                  <c:v>714</c:v>
                </c:pt>
                <c:pt idx="144">
                  <c:v>715</c:v>
                </c:pt>
                <c:pt idx="145">
                  <c:v>715</c:v>
                </c:pt>
                <c:pt idx="146">
                  <c:v>715</c:v>
                </c:pt>
                <c:pt idx="147">
                  <c:v>715</c:v>
                </c:pt>
                <c:pt idx="148">
                  <c:v>715</c:v>
                </c:pt>
                <c:pt idx="149">
                  <c:v>716</c:v>
                </c:pt>
                <c:pt idx="150">
                  <c:v>717</c:v>
                </c:pt>
                <c:pt idx="151">
                  <c:v>718</c:v>
                </c:pt>
                <c:pt idx="152">
                  <c:v>725</c:v>
                </c:pt>
                <c:pt idx="153">
                  <c:v>725</c:v>
                </c:pt>
                <c:pt idx="154">
                  <c:v>725</c:v>
                </c:pt>
                <c:pt idx="155">
                  <c:v>725</c:v>
                </c:pt>
                <c:pt idx="156">
                  <c:v>725</c:v>
                </c:pt>
                <c:pt idx="157">
                  <c:v>725</c:v>
                </c:pt>
                <c:pt idx="158">
                  <c:v>725</c:v>
                </c:pt>
                <c:pt idx="159">
                  <c:v>725</c:v>
                </c:pt>
                <c:pt idx="160">
                  <c:v>726</c:v>
                </c:pt>
                <c:pt idx="161">
                  <c:v>726</c:v>
                </c:pt>
                <c:pt idx="162">
                  <c:v>731</c:v>
                </c:pt>
                <c:pt idx="163">
                  <c:v>731</c:v>
                </c:pt>
              </c:numCache>
            </c:numRef>
          </c:val>
        </c:ser>
        <c:marker val="1"/>
        <c:axId val="189834368"/>
        <c:axId val="189835904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ocart!$D$2:$D$165</c:f>
              <c:numCache>
                <c:formatCode>[$-409]d\-mmm\-yy;@</c:formatCode>
                <c:ptCount val="164"/>
                <c:pt idx="0">
                  <c:v>39888.030543981484</c:v>
                </c:pt>
                <c:pt idx="1">
                  <c:v>39888.542569444442</c:v>
                </c:pt>
                <c:pt idx="2">
                  <c:v>39888.6559837963</c:v>
                </c:pt>
                <c:pt idx="3">
                  <c:v>39889.065370370372</c:v>
                </c:pt>
                <c:pt idx="4">
                  <c:v>39890.663993055554</c:v>
                </c:pt>
                <c:pt idx="5">
                  <c:v>39890.672685185185</c:v>
                </c:pt>
                <c:pt idx="6">
                  <c:v>39891.591226851851</c:v>
                </c:pt>
                <c:pt idx="7">
                  <c:v>39891.707083333335</c:v>
                </c:pt>
                <c:pt idx="8">
                  <c:v>39892.773414351854</c:v>
                </c:pt>
                <c:pt idx="9">
                  <c:v>39896.05395833333</c:v>
                </c:pt>
                <c:pt idx="10">
                  <c:v>39899.113715277781</c:v>
                </c:pt>
                <c:pt idx="11">
                  <c:v>39912.001527777778</c:v>
                </c:pt>
                <c:pt idx="12">
                  <c:v>39937.462604166663</c:v>
                </c:pt>
                <c:pt idx="13">
                  <c:v>39940.877476851849</c:v>
                </c:pt>
                <c:pt idx="14">
                  <c:v>39983.08662037037</c:v>
                </c:pt>
                <c:pt idx="15">
                  <c:v>40016.032060185185</c:v>
                </c:pt>
                <c:pt idx="16">
                  <c:v>40121.961365740739</c:v>
                </c:pt>
                <c:pt idx="17">
                  <c:v>40121.964930555558</c:v>
                </c:pt>
                <c:pt idx="18">
                  <c:v>40122.096585648149</c:v>
                </c:pt>
                <c:pt idx="19">
                  <c:v>40246.543611111112</c:v>
                </c:pt>
                <c:pt idx="20">
                  <c:v>40246.569687499999</c:v>
                </c:pt>
                <c:pt idx="21">
                  <c:v>40249.735312500001</c:v>
                </c:pt>
                <c:pt idx="22">
                  <c:v>40252.755104166667</c:v>
                </c:pt>
                <c:pt idx="23">
                  <c:v>40264.848414351851</c:v>
                </c:pt>
                <c:pt idx="24">
                  <c:v>40266.646134259259</c:v>
                </c:pt>
                <c:pt idx="25">
                  <c:v>40279.224537037036</c:v>
                </c:pt>
                <c:pt idx="26">
                  <c:v>40331.642951388887</c:v>
                </c:pt>
                <c:pt idx="27">
                  <c:v>40331.670138888891</c:v>
                </c:pt>
                <c:pt idx="28">
                  <c:v>40417.829340277778</c:v>
                </c:pt>
                <c:pt idx="29">
                  <c:v>40478.017291666663</c:v>
                </c:pt>
                <c:pt idx="30">
                  <c:v>40503.15896990741</c:v>
                </c:pt>
                <c:pt idx="31">
                  <c:v>40660.208067129628</c:v>
                </c:pt>
                <c:pt idx="32">
                  <c:v>40660.628310185188</c:v>
                </c:pt>
                <c:pt idx="33">
                  <c:v>40661.679178240738</c:v>
                </c:pt>
                <c:pt idx="34">
                  <c:v>40662.688321759255</c:v>
                </c:pt>
                <c:pt idx="35">
                  <c:v>40670.712384259255</c:v>
                </c:pt>
                <c:pt idx="36">
                  <c:v>40673.229247685187</c:v>
                </c:pt>
                <c:pt idx="37">
                  <c:v>40676.226886574077</c:v>
                </c:pt>
                <c:pt idx="38">
                  <c:v>40686.601793981477</c:v>
                </c:pt>
                <c:pt idx="39">
                  <c:v>40687.548541666663</c:v>
                </c:pt>
                <c:pt idx="40">
                  <c:v>40687.550775462965</c:v>
                </c:pt>
                <c:pt idx="41">
                  <c:v>40687.666817129633</c:v>
                </c:pt>
                <c:pt idx="42">
                  <c:v>40689.18650462963</c:v>
                </c:pt>
                <c:pt idx="43">
                  <c:v>40693.747986111113</c:v>
                </c:pt>
                <c:pt idx="44">
                  <c:v>40699.535868055558</c:v>
                </c:pt>
                <c:pt idx="45">
                  <c:v>40726.617094907408</c:v>
                </c:pt>
                <c:pt idx="46">
                  <c:v>40726.621886574074</c:v>
                </c:pt>
                <c:pt idx="47">
                  <c:v>40726.623240740737</c:v>
                </c:pt>
                <c:pt idx="48">
                  <c:v>40726.640451388885</c:v>
                </c:pt>
                <c:pt idx="49">
                  <c:v>40728.597662037035</c:v>
                </c:pt>
                <c:pt idx="50">
                  <c:v>40740.710347222222</c:v>
                </c:pt>
                <c:pt idx="51">
                  <c:v>40742.745069444441</c:v>
                </c:pt>
                <c:pt idx="52">
                  <c:v>40743.456736111111</c:v>
                </c:pt>
                <c:pt idx="53">
                  <c:v>40746.647326388891</c:v>
                </c:pt>
                <c:pt idx="54">
                  <c:v>40748.171261574076</c:v>
                </c:pt>
                <c:pt idx="55">
                  <c:v>41082.674189814818</c:v>
                </c:pt>
                <c:pt idx="56">
                  <c:v>41113.195844907408</c:v>
                </c:pt>
                <c:pt idx="57">
                  <c:v>41113.59211805556</c:v>
                </c:pt>
                <c:pt idx="58">
                  <c:v>41113.611354166671</c:v>
                </c:pt>
                <c:pt idx="59">
                  <c:v>41114.552175925928</c:v>
                </c:pt>
                <c:pt idx="60">
                  <c:v>41115.508333333331</c:v>
                </c:pt>
                <c:pt idx="61">
                  <c:v>41125.792708333334</c:v>
                </c:pt>
                <c:pt idx="62">
                  <c:v>41131.46565972222</c:v>
                </c:pt>
                <c:pt idx="63">
                  <c:v>41132.666180555556</c:v>
                </c:pt>
                <c:pt idx="64">
                  <c:v>41132.931273148148</c:v>
                </c:pt>
                <c:pt idx="65">
                  <c:v>41134.55846064815</c:v>
                </c:pt>
                <c:pt idx="66">
                  <c:v>41134.583854166667</c:v>
                </c:pt>
                <c:pt idx="67">
                  <c:v>41134.621724537035</c:v>
                </c:pt>
                <c:pt idx="68">
                  <c:v>41134.672048611115</c:v>
                </c:pt>
                <c:pt idx="69">
                  <c:v>41135.3596875</c:v>
                </c:pt>
                <c:pt idx="70">
                  <c:v>41141.787349537037</c:v>
                </c:pt>
                <c:pt idx="71">
                  <c:v>41144.472812499997</c:v>
                </c:pt>
                <c:pt idx="72">
                  <c:v>41144.699479166666</c:v>
                </c:pt>
                <c:pt idx="73">
                  <c:v>41148.250960648147</c:v>
                </c:pt>
                <c:pt idx="74">
                  <c:v>41151.342361111107</c:v>
                </c:pt>
                <c:pt idx="75">
                  <c:v>41151.690324074072</c:v>
                </c:pt>
                <c:pt idx="76">
                  <c:v>41152.271967592591</c:v>
                </c:pt>
                <c:pt idx="77">
                  <c:v>41153.351377314815</c:v>
                </c:pt>
                <c:pt idx="78">
                  <c:v>41154.142974537041</c:v>
                </c:pt>
                <c:pt idx="79">
                  <c:v>41154.161863425928</c:v>
                </c:pt>
                <c:pt idx="80">
                  <c:v>41157.808738425927</c:v>
                </c:pt>
                <c:pt idx="81">
                  <c:v>41161.650833333333</c:v>
                </c:pt>
                <c:pt idx="82">
                  <c:v>41172.442708333336</c:v>
                </c:pt>
                <c:pt idx="83">
                  <c:v>41176.668124999997</c:v>
                </c:pt>
                <c:pt idx="84">
                  <c:v>41180.676932870367</c:v>
                </c:pt>
                <c:pt idx="85">
                  <c:v>41194.037245370375</c:v>
                </c:pt>
                <c:pt idx="86">
                  <c:v>41233.377523148149</c:v>
                </c:pt>
                <c:pt idx="87">
                  <c:v>41243.22493055556</c:v>
                </c:pt>
                <c:pt idx="88">
                  <c:v>41245.383611111109</c:v>
                </c:pt>
                <c:pt idx="89">
                  <c:v>41245.410787037035</c:v>
                </c:pt>
                <c:pt idx="90">
                  <c:v>41246.629444444443</c:v>
                </c:pt>
                <c:pt idx="91">
                  <c:v>41247.123726851853</c:v>
                </c:pt>
                <c:pt idx="92">
                  <c:v>41248.569467592592</c:v>
                </c:pt>
                <c:pt idx="93">
                  <c:v>41251.680752314816</c:v>
                </c:pt>
                <c:pt idx="94">
                  <c:v>41252.637615740743</c:v>
                </c:pt>
                <c:pt idx="95">
                  <c:v>41256.313796296294</c:v>
                </c:pt>
                <c:pt idx="96">
                  <c:v>41256.957476851851</c:v>
                </c:pt>
                <c:pt idx="97">
                  <c:v>41257.611504629633</c:v>
                </c:pt>
                <c:pt idx="98">
                  <c:v>41258.176574074074</c:v>
                </c:pt>
                <c:pt idx="99">
                  <c:v>41258.694745370369</c:v>
                </c:pt>
                <c:pt idx="100">
                  <c:v>41260.720949074072</c:v>
                </c:pt>
                <c:pt idx="101">
                  <c:v>41261.182581018518</c:v>
                </c:pt>
                <c:pt idx="102">
                  <c:v>41261.421759259261</c:v>
                </c:pt>
                <c:pt idx="103">
                  <c:v>41266.520381944443</c:v>
                </c:pt>
                <c:pt idx="104">
                  <c:v>41269.42496527778</c:v>
                </c:pt>
                <c:pt idx="105">
                  <c:v>41270.178888888891</c:v>
                </c:pt>
                <c:pt idx="106">
                  <c:v>41270.334722222222</c:v>
                </c:pt>
                <c:pt idx="107">
                  <c:v>41277.577303240745</c:v>
                </c:pt>
                <c:pt idx="108">
                  <c:v>41277.703738425924</c:v>
                </c:pt>
                <c:pt idx="109">
                  <c:v>41278.075844907406</c:v>
                </c:pt>
                <c:pt idx="110">
                  <c:v>41278.296678240738</c:v>
                </c:pt>
                <c:pt idx="111">
                  <c:v>41284.035127314812</c:v>
                </c:pt>
                <c:pt idx="112">
                  <c:v>41288.544583333336</c:v>
                </c:pt>
                <c:pt idx="113">
                  <c:v>41292.38894675926</c:v>
                </c:pt>
                <c:pt idx="114">
                  <c:v>41293.628171296295</c:v>
                </c:pt>
                <c:pt idx="115">
                  <c:v>41298.419432870374</c:v>
                </c:pt>
                <c:pt idx="116">
                  <c:v>41299.789722222224</c:v>
                </c:pt>
                <c:pt idx="117">
                  <c:v>41299.807592592595</c:v>
                </c:pt>
                <c:pt idx="118">
                  <c:v>41299.811018518521</c:v>
                </c:pt>
                <c:pt idx="119">
                  <c:v>41299.833252314813</c:v>
                </c:pt>
                <c:pt idx="120">
                  <c:v>41300.118055555555</c:v>
                </c:pt>
                <c:pt idx="121">
                  <c:v>41301.446689814817</c:v>
                </c:pt>
                <c:pt idx="122">
                  <c:v>41302.544432870374</c:v>
                </c:pt>
                <c:pt idx="123">
                  <c:v>41302.710555555554</c:v>
                </c:pt>
                <c:pt idx="124">
                  <c:v>41303.518923611111</c:v>
                </c:pt>
                <c:pt idx="125">
                  <c:v>41304.449560185181</c:v>
                </c:pt>
                <c:pt idx="126">
                  <c:v>41304.485162037039</c:v>
                </c:pt>
                <c:pt idx="127">
                  <c:v>41308.664016203707</c:v>
                </c:pt>
                <c:pt idx="128">
                  <c:v>41309.200208333335</c:v>
                </c:pt>
                <c:pt idx="129">
                  <c:v>41309.6012037037</c:v>
                </c:pt>
                <c:pt idx="130">
                  <c:v>41309.625613425924</c:v>
                </c:pt>
                <c:pt idx="131">
                  <c:v>41313.45177083333</c:v>
                </c:pt>
                <c:pt idx="132">
                  <c:v>41315.558449074073</c:v>
                </c:pt>
                <c:pt idx="133">
                  <c:v>41315.560347222221</c:v>
                </c:pt>
                <c:pt idx="134">
                  <c:v>41319.895752314813</c:v>
                </c:pt>
                <c:pt idx="135">
                  <c:v>41321.50273148148</c:v>
                </c:pt>
                <c:pt idx="136">
                  <c:v>41324.212592592594</c:v>
                </c:pt>
                <c:pt idx="137">
                  <c:v>41324.447268518517</c:v>
                </c:pt>
                <c:pt idx="138">
                  <c:v>41324.479907407411</c:v>
                </c:pt>
                <c:pt idx="139">
                  <c:v>41324.731180555558</c:v>
                </c:pt>
                <c:pt idx="140">
                  <c:v>41324.75990740741</c:v>
                </c:pt>
                <c:pt idx="141">
                  <c:v>41325.021898148145</c:v>
                </c:pt>
                <c:pt idx="142">
                  <c:v>41328.53969907407</c:v>
                </c:pt>
                <c:pt idx="143">
                  <c:v>41332.70511574074</c:v>
                </c:pt>
                <c:pt idx="144">
                  <c:v>41334.199965277774</c:v>
                </c:pt>
                <c:pt idx="145">
                  <c:v>41335.762199074074</c:v>
                </c:pt>
                <c:pt idx="146">
                  <c:v>41344.096770833334</c:v>
                </c:pt>
                <c:pt idx="147">
                  <c:v>41348.25304398148</c:v>
                </c:pt>
                <c:pt idx="148">
                  <c:v>41349.667349537034</c:v>
                </c:pt>
                <c:pt idx="149">
                  <c:v>41355.469189814816</c:v>
                </c:pt>
                <c:pt idx="150">
                  <c:v>41403.223032407404</c:v>
                </c:pt>
                <c:pt idx="151">
                  <c:v>41440.20722222222</c:v>
                </c:pt>
                <c:pt idx="152">
                  <c:v>41441.637916666667</c:v>
                </c:pt>
                <c:pt idx="153">
                  <c:v>41442.523368055554</c:v>
                </c:pt>
                <c:pt idx="154">
                  <c:v>41443.302546296298</c:v>
                </c:pt>
                <c:pt idx="155">
                  <c:v>41443.341365740736</c:v>
                </c:pt>
                <c:pt idx="156">
                  <c:v>41443.343159722222</c:v>
                </c:pt>
                <c:pt idx="157">
                  <c:v>41443.557476851856</c:v>
                </c:pt>
                <c:pt idx="158">
                  <c:v>41450.226319444446</c:v>
                </c:pt>
                <c:pt idx="159">
                  <c:v>41455.26457175926</c:v>
                </c:pt>
                <c:pt idx="160">
                  <c:v>41459.271331018521</c:v>
                </c:pt>
                <c:pt idx="161">
                  <c:v>41459.50953703704</c:v>
                </c:pt>
                <c:pt idx="162">
                  <c:v>41463.17015046296</c:v>
                </c:pt>
                <c:pt idx="163">
                  <c:v>41472.321840277778</c:v>
                </c:pt>
              </c:numCache>
            </c:numRef>
          </c:cat>
          <c:val>
            <c:numRef>
              <c:f>ocart!$H$2:$H$165</c:f>
              <c:numCache>
                <c:formatCode>General</c:formatCode>
                <c:ptCount val="164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48</c:v>
                </c:pt>
                <c:pt idx="15">
                  <c:v>48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57</c:v>
                </c:pt>
                <c:pt idx="24">
                  <c:v>57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85</c:v>
                </c:pt>
                <c:pt idx="33">
                  <c:v>85</c:v>
                </c:pt>
                <c:pt idx="34">
                  <c:v>88</c:v>
                </c:pt>
                <c:pt idx="35">
                  <c:v>88</c:v>
                </c:pt>
                <c:pt idx="36">
                  <c:v>88</c:v>
                </c:pt>
                <c:pt idx="37">
                  <c:v>88</c:v>
                </c:pt>
                <c:pt idx="38">
                  <c:v>88</c:v>
                </c:pt>
                <c:pt idx="39">
                  <c:v>88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</c:v>
                </c:pt>
                <c:pt idx="44">
                  <c:v>88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88</c:v>
                </c:pt>
                <c:pt idx="50">
                  <c:v>88</c:v>
                </c:pt>
                <c:pt idx="51">
                  <c:v>88</c:v>
                </c:pt>
                <c:pt idx="52">
                  <c:v>88</c:v>
                </c:pt>
                <c:pt idx="53">
                  <c:v>88</c:v>
                </c:pt>
                <c:pt idx="54">
                  <c:v>88</c:v>
                </c:pt>
                <c:pt idx="55">
                  <c:v>95</c:v>
                </c:pt>
                <c:pt idx="56">
                  <c:v>94</c:v>
                </c:pt>
                <c:pt idx="57">
                  <c:v>94</c:v>
                </c:pt>
                <c:pt idx="58">
                  <c:v>94</c:v>
                </c:pt>
                <c:pt idx="59">
                  <c:v>94</c:v>
                </c:pt>
                <c:pt idx="60">
                  <c:v>94</c:v>
                </c:pt>
                <c:pt idx="61">
                  <c:v>94</c:v>
                </c:pt>
                <c:pt idx="62">
                  <c:v>94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98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101</c:v>
                </c:pt>
                <c:pt idx="94">
                  <c:v>101</c:v>
                </c:pt>
                <c:pt idx="95">
                  <c:v>101</c:v>
                </c:pt>
                <c:pt idx="96">
                  <c:v>101</c:v>
                </c:pt>
                <c:pt idx="97">
                  <c:v>101</c:v>
                </c:pt>
                <c:pt idx="98">
                  <c:v>102</c:v>
                </c:pt>
                <c:pt idx="99">
                  <c:v>109</c:v>
                </c:pt>
                <c:pt idx="100">
                  <c:v>109</c:v>
                </c:pt>
                <c:pt idx="101">
                  <c:v>109</c:v>
                </c:pt>
                <c:pt idx="102">
                  <c:v>109</c:v>
                </c:pt>
                <c:pt idx="103">
                  <c:v>109</c:v>
                </c:pt>
                <c:pt idx="104">
                  <c:v>109</c:v>
                </c:pt>
                <c:pt idx="105">
                  <c:v>109</c:v>
                </c:pt>
                <c:pt idx="106">
                  <c:v>109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109</c:v>
                </c:pt>
                <c:pt idx="114">
                  <c:v>109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111</c:v>
                </c:pt>
                <c:pt idx="137">
                  <c:v>111</c:v>
                </c:pt>
                <c:pt idx="138">
                  <c:v>111</c:v>
                </c:pt>
                <c:pt idx="139">
                  <c:v>111</c:v>
                </c:pt>
                <c:pt idx="140">
                  <c:v>111</c:v>
                </c:pt>
                <c:pt idx="141">
                  <c:v>111</c:v>
                </c:pt>
                <c:pt idx="142">
                  <c:v>111</c:v>
                </c:pt>
                <c:pt idx="143">
                  <c:v>112</c:v>
                </c:pt>
                <c:pt idx="144">
                  <c:v>112</c:v>
                </c:pt>
                <c:pt idx="145">
                  <c:v>112</c:v>
                </c:pt>
                <c:pt idx="146">
                  <c:v>112</c:v>
                </c:pt>
                <c:pt idx="147">
                  <c:v>112</c:v>
                </c:pt>
                <c:pt idx="148">
                  <c:v>112</c:v>
                </c:pt>
                <c:pt idx="149">
                  <c:v>112</c:v>
                </c:pt>
                <c:pt idx="150">
                  <c:v>112</c:v>
                </c:pt>
                <c:pt idx="151">
                  <c:v>112</c:v>
                </c:pt>
                <c:pt idx="152">
                  <c:v>113</c:v>
                </c:pt>
                <c:pt idx="153">
                  <c:v>113</c:v>
                </c:pt>
                <c:pt idx="154">
                  <c:v>113</c:v>
                </c:pt>
                <c:pt idx="155">
                  <c:v>113</c:v>
                </c:pt>
                <c:pt idx="156">
                  <c:v>113</c:v>
                </c:pt>
                <c:pt idx="157">
                  <c:v>113</c:v>
                </c:pt>
                <c:pt idx="158">
                  <c:v>113</c:v>
                </c:pt>
                <c:pt idx="159">
                  <c:v>113</c:v>
                </c:pt>
                <c:pt idx="160">
                  <c:v>113</c:v>
                </c:pt>
                <c:pt idx="161">
                  <c:v>113</c:v>
                </c:pt>
                <c:pt idx="162">
                  <c:v>114</c:v>
                </c:pt>
                <c:pt idx="163">
                  <c:v>114</c:v>
                </c:pt>
              </c:numCache>
            </c:numRef>
          </c:val>
        </c:ser>
        <c:marker val="1"/>
        <c:axId val="189843328"/>
        <c:axId val="189841792"/>
      </c:lineChart>
      <c:dateAx>
        <c:axId val="189834368"/>
        <c:scaling>
          <c:orientation val="minMax"/>
        </c:scaling>
        <c:axPos val="b"/>
        <c:numFmt formatCode="[$-409]mmm\-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89835904"/>
        <c:crosses val="autoZero"/>
        <c:auto val="1"/>
        <c:lblOffset val="100"/>
        <c:majorUnit val="7"/>
        <c:majorTimeUnit val="months"/>
      </c:dateAx>
      <c:valAx>
        <c:axId val="189835904"/>
        <c:scaling>
          <c:orientation val="minMax"/>
          <c:min val="250"/>
        </c:scaling>
        <c:axPos val="l"/>
        <c:numFmt formatCode="General" sourceLinked="1"/>
        <c:tickLblPos val="nextTo"/>
        <c:crossAx val="189834368"/>
        <c:crosses val="autoZero"/>
        <c:crossBetween val="between"/>
      </c:valAx>
      <c:valAx>
        <c:axId val="189841792"/>
        <c:scaling>
          <c:orientation val="minMax"/>
          <c:min val="40"/>
        </c:scaling>
        <c:axPos val="r"/>
        <c:numFmt formatCode="General" sourceLinked="1"/>
        <c:tickLblPos val="nextTo"/>
        <c:crossAx val="189843328"/>
        <c:crosses val="max"/>
        <c:crossBetween val="between"/>
      </c:valAx>
      <c:dateAx>
        <c:axId val="189843328"/>
        <c:scaling>
          <c:orientation val="minMax"/>
        </c:scaling>
        <c:delete val="1"/>
        <c:axPos val="b"/>
        <c:numFmt formatCode="[$-409]d\-mmm\-yy;@" sourceLinked="1"/>
        <c:tickLblPos val="none"/>
        <c:crossAx val="189841792"/>
        <c:crosses val="autoZero"/>
        <c:auto val="1"/>
        <c:lblOffset val="100"/>
        <c:majorUnit val="1"/>
        <c:minorUnit val="1"/>
      </c:date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v>Changes</c:v>
          </c:tx>
          <c:val>
            <c:numRef>
              <c:f>ocart!$AC$2:$AC$165</c:f>
              <c:numCache>
                <c:formatCode>General</c:formatCode>
                <c:ptCount val="164"/>
                <c:pt idx="0">
                  <c:v>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1</c:v>
                </c:pt>
                <c:pt idx="14">
                  <c:v>697</c:v>
                </c:pt>
                <c:pt idx="15">
                  <c:v>705</c:v>
                </c:pt>
                <c:pt idx="16">
                  <c:v>25</c:v>
                </c:pt>
                <c:pt idx="17">
                  <c:v>8</c:v>
                </c:pt>
                <c:pt idx="18">
                  <c:v>12</c:v>
                </c:pt>
                <c:pt idx="19">
                  <c:v>0</c:v>
                </c:pt>
                <c:pt idx="20">
                  <c:v>820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13</c:v>
                </c:pt>
                <c:pt idx="26">
                  <c:v>7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252</c:v>
                </c:pt>
                <c:pt idx="33">
                  <c:v>0</c:v>
                </c:pt>
                <c:pt idx="34">
                  <c:v>65</c:v>
                </c:pt>
                <c:pt idx="35">
                  <c:v>1</c:v>
                </c:pt>
                <c:pt idx="36">
                  <c:v>4</c:v>
                </c:pt>
                <c:pt idx="37">
                  <c:v>0</c:v>
                </c:pt>
                <c:pt idx="38">
                  <c:v>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133</c:v>
                </c:pt>
                <c:pt idx="56">
                  <c:v>6</c:v>
                </c:pt>
                <c:pt idx="57">
                  <c:v>5</c:v>
                </c:pt>
                <c:pt idx="58">
                  <c:v>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20</c:v>
                </c:pt>
                <c:pt idx="82">
                  <c:v>5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2</c:v>
                </c:pt>
                <c:pt idx="98">
                  <c:v>5</c:v>
                </c:pt>
                <c:pt idx="99">
                  <c:v>37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6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3</c:v>
                </c:pt>
                <c:pt idx="114">
                  <c:v>6</c:v>
                </c:pt>
                <c:pt idx="115">
                  <c:v>4</c:v>
                </c:pt>
                <c:pt idx="116">
                  <c:v>0</c:v>
                </c:pt>
                <c:pt idx="117">
                  <c:v>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4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13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8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8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</c:v>
                </c:pt>
                <c:pt idx="161">
                  <c:v>0</c:v>
                </c:pt>
                <c:pt idx="162">
                  <c:v>8</c:v>
                </c:pt>
                <c:pt idx="163">
                  <c:v>2</c:v>
                </c:pt>
              </c:numCache>
            </c:numRef>
          </c:val>
        </c:ser>
        <c:gapWidth val="0"/>
        <c:axId val="189612800"/>
        <c:axId val="189614336"/>
      </c:barChart>
      <c:catAx>
        <c:axId val="189612800"/>
        <c:scaling>
          <c:orientation val="minMax"/>
        </c:scaling>
        <c:axPos val="b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89614336"/>
        <c:crosses val="autoZero"/>
        <c:auto val="1"/>
        <c:lblAlgn val="ctr"/>
        <c:lblOffset val="100"/>
      </c:catAx>
      <c:valAx>
        <c:axId val="189614336"/>
        <c:scaling>
          <c:orientation val="minMax"/>
        </c:scaling>
        <c:axPos val="l"/>
        <c:numFmt formatCode="General" sourceLinked="1"/>
        <c:tickLblPos val="nextTo"/>
        <c:crossAx val="189612800"/>
        <c:crosses val="autoZero"/>
        <c:crossBetween val="between"/>
      </c:valAx>
    </c:plotArea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ocart!$AD$1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ocart!$AD$2:$AD$165</c:f>
              <c:numCache>
                <c:formatCode>General</c:formatCode>
                <c:ptCount val="164"/>
                <c:pt idx="0">
                  <c:v>-4.1666666666666664E-2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2.1739130434782608E-2</c:v>
                </c:pt>
                <c:pt idx="11">
                  <c:v>2.1276595744680851E-2</c:v>
                </c:pt>
                <c:pt idx="12">
                  <c:v>-2.0833333333333332E-2</c:v>
                </c:pt>
                <c:pt idx="13">
                  <c:v>0</c:v>
                </c:pt>
                <c:pt idx="14">
                  <c:v>2.1276595744680851E-2</c:v>
                </c:pt>
                <c:pt idx="15">
                  <c:v>0</c:v>
                </c:pt>
                <c:pt idx="16">
                  <c:v>4.1666666666666664E-2</c:v>
                </c:pt>
                <c:pt idx="17">
                  <c:v>0.02</c:v>
                </c:pt>
                <c:pt idx="18">
                  <c:v>0</c:v>
                </c:pt>
                <c:pt idx="19">
                  <c:v>0</c:v>
                </c:pt>
                <c:pt idx="20">
                  <c:v>0.11764705882352941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3.5087719298245612E-2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0.44067796610169491</c:v>
                </c:pt>
                <c:pt idx="33">
                  <c:v>0</c:v>
                </c:pt>
                <c:pt idx="34">
                  <c:v>3.5294117647058823E-2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7.9545454545454544E-2</c:v>
                </c:pt>
                <c:pt idx="56">
                  <c:v>-1.0526315789473684E-2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-1.0638297872340425E-2</c:v>
                </c:pt>
                <c:pt idx="64">
                  <c:v>1.0752688172043012E-2</c:v>
                </c:pt>
                <c:pt idx="65">
                  <c:v>0</c:v>
                </c:pt>
                <c:pt idx="66">
                  <c:v>-1.0638297872340425E-2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5.3763440860215055E-2</c:v>
                </c:pt>
                <c:pt idx="82">
                  <c:v>1.020408163265306E-2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1.0101010101010102E-2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0.01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9.9009900990099011E-3</c:v>
                </c:pt>
                <c:pt idx="99">
                  <c:v>6.8627450980392163E-2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9.1743119266055051E-3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-9.0909090909090905E-3</c:v>
                </c:pt>
                <c:pt idx="114">
                  <c:v>0</c:v>
                </c:pt>
                <c:pt idx="115">
                  <c:v>9.1743119266055051E-3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9.0909090909090905E-3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9.0090090090090089E-3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8.9285714285714281E-3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8.8495575221238937E-3</c:v>
                </c:pt>
                <c:pt idx="163">
                  <c:v>0</c:v>
                </c:pt>
              </c:numCache>
            </c:numRef>
          </c:val>
        </c:ser>
        <c:marker val="1"/>
        <c:axId val="189636608"/>
        <c:axId val="189638144"/>
      </c:lineChart>
      <c:catAx>
        <c:axId val="189636608"/>
        <c:scaling>
          <c:orientation val="minMax"/>
        </c:scaling>
        <c:delete val="1"/>
        <c:axPos val="b"/>
        <c:majorTickMark val="none"/>
        <c:tickLblPos val="none"/>
        <c:crossAx val="189638144"/>
        <c:crosses val="autoZero"/>
        <c:auto val="1"/>
        <c:lblAlgn val="ctr"/>
        <c:lblOffset val="100"/>
      </c:catAx>
      <c:valAx>
        <c:axId val="189638144"/>
        <c:scaling>
          <c:orientation val="minMax"/>
        </c:scaling>
        <c:axPos val="l"/>
        <c:numFmt formatCode="General" sourceLinked="1"/>
        <c:majorTickMark val="none"/>
        <c:tickLblPos val="nextTo"/>
        <c:crossAx val="189636608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ocart!$K$2:$K$165</c:f>
              <c:numCache>
                <c:formatCode>General</c:formatCode>
                <c:ptCount val="164"/>
                <c:pt idx="0">
                  <c:v>292</c:v>
                </c:pt>
                <c:pt idx="1">
                  <c:v>292</c:v>
                </c:pt>
                <c:pt idx="2">
                  <c:v>292</c:v>
                </c:pt>
                <c:pt idx="3">
                  <c:v>292</c:v>
                </c:pt>
                <c:pt idx="4">
                  <c:v>292</c:v>
                </c:pt>
                <c:pt idx="5">
                  <c:v>292</c:v>
                </c:pt>
                <c:pt idx="6">
                  <c:v>292</c:v>
                </c:pt>
                <c:pt idx="7">
                  <c:v>292</c:v>
                </c:pt>
                <c:pt idx="8">
                  <c:v>292</c:v>
                </c:pt>
                <c:pt idx="9">
                  <c:v>294</c:v>
                </c:pt>
                <c:pt idx="10">
                  <c:v>299</c:v>
                </c:pt>
                <c:pt idx="11">
                  <c:v>301</c:v>
                </c:pt>
                <c:pt idx="12">
                  <c:v>297</c:v>
                </c:pt>
                <c:pt idx="13">
                  <c:v>297</c:v>
                </c:pt>
                <c:pt idx="14">
                  <c:v>305</c:v>
                </c:pt>
                <c:pt idx="15">
                  <c:v>304</c:v>
                </c:pt>
                <c:pt idx="16">
                  <c:v>313</c:v>
                </c:pt>
                <c:pt idx="17">
                  <c:v>320</c:v>
                </c:pt>
                <c:pt idx="18">
                  <c:v>329</c:v>
                </c:pt>
                <c:pt idx="19">
                  <c:v>329</c:v>
                </c:pt>
                <c:pt idx="20">
                  <c:v>382</c:v>
                </c:pt>
                <c:pt idx="21">
                  <c:v>383</c:v>
                </c:pt>
                <c:pt idx="22">
                  <c:v>383</c:v>
                </c:pt>
                <c:pt idx="23">
                  <c:v>385</c:v>
                </c:pt>
                <c:pt idx="24">
                  <c:v>385</c:v>
                </c:pt>
                <c:pt idx="25">
                  <c:v>395</c:v>
                </c:pt>
                <c:pt idx="26">
                  <c:v>401</c:v>
                </c:pt>
                <c:pt idx="27">
                  <c:v>401</c:v>
                </c:pt>
                <c:pt idx="28">
                  <c:v>401</c:v>
                </c:pt>
                <c:pt idx="29">
                  <c:v>401</c:v>
                </c:pt>
                <c:pt idx="30">
                  <c:v>401</c:v>
                </c:pt>
                <c:pt idx="31">
                  <c:v>402</c:v>
                </c:pt>
                <c:pt idx="32">
                  <c:v>528</c:v>
                </c:pt>
                <c:pt idx="33">
                  <c:v>528</c:v>
                </c:pt>
                <c:pt idx="34">
                  <c:v>539</c:v>
                </c:pt>
                <c:pt idx="35">
                  <c:v>540</c:v>
                </c:pt>
                <c:pt idx="36">
                  <c:v>540</c:v>
                </c:pt>
                <c:pt idx="37">
                  <c:v>540</c:v>
                </c:pt>
                <c:pt idx="38">
                  <c:v>542</c:v>
                </c:pt>
                <c:pt idx="39">
                  <c:v>542</c:v>
                </c:pt>
                <c:pt idx="40">
                  <c:v>542</c:v>
                </c:pt>
                <c:pt idx="41">
                  <c:v>542</c:v>
                </c:pt>
                <c:pt idx="42">
                  <c:v>542</c:v>
                </c:pt>
                <c:pt idx="43">
                  <c:v>542</c:v>
                </c:pt>
                <c:pt idx="44">
                  <c:v>542</c:v>
                </c:pt>
                <c:pt idx="45">
                  <c:v>542</c:v>
                </c:pt>
                <c:pt idx="46">
                  <c:v>542</c:v>
                </c:pt>
                <c:pt idx="47">
                  <c:v>542</c:v>
                </c:pt>
                <c:pt idx="48">
                  <c:v>543</c:v>
                </c:pt>
                <c:pt idx="49">
                  <c:v>543</c:v>
                </c:pt>
                <c:pt idx="50">
                  <c:v>543</c:v>
                </c:pt>
                <c:pt idx="51">
                  <c:v>543</c:v>
                </c:pt>
                <c:pt idx="52">
                  <c:v>543</c:v>
                </c:pt>
                <c:pt idx="53">
                  <c:v>543</c:v>
                </c:pt>
                <c:pt idx="54">
                  <c:v>544</c:v>
                </c:pt>
                <c:pt idx="55">
                  <c:v>643</c:v>
                </c:pt>
                <c:pt idx="56">
                  <c:v>640</c:v>
                </c:pt>
                <c:pt idx="57">
                  <c:v>640</c:v>
                </c:pt>
                <c:pt idx="58">
                  <c:v>644</c:v>
                </c:pt>
                <c:pt idx="59">
                  <c:v>644</c:v>
                </c:pt>
                <c:pt idx="60">
                  <c:v>644</c:v>
                </c:pt>
                <c:pt idx="61">
                  <c:v>644</c:v>
                </c:pt>
                <c:pt idx="62">
                  <c:v>647</c:v>
                </c:pt>
                <c:pt idx="63">
                  <c:v>644</c:v>
                </c:pt>
                <c:pt idx="64">
                  <c:v>647</c:v>
                </c:pt>
                <c:pt idx="65">
                  <c:v>647</c:v>
                </c:pt>
                <c:pt idx="66">
                  <c:v>644</c:v>
                </c:pt>
                <c:pt idx="67">
                  <c:v>644</c:v>
                </c:pt>
                <c:pt idx="68">
                  <c:v>644</c:v>
                </c:pt>
                <c:pt idx="69">
                  <c:v>644</c:v>
                </c:pt>
                <c:pt idx="70">
                  <c:v>644</c:v>
                </c:pt>
                <c:pt idx="71">
                  <c:v>644</c:v>
                </c:pt>
                <c:pt idx="72">
                  <c:v>644</c:v>
                </c:pt>
                <c:pt idx="73">
                  <c:v>644</c:v>
                </c:pt>
                <c:pt idx="74">
                  <c:v>644</c:v>
                </c:pt>
                <c:pt idx="75">
                  <c:v>644</c:v>
                </c:pt>
                <c:pt idx="76">
                  <c:v>644</c:v>
                </c:pt>
                <c:pt idx="77">
                  <c:v>644</c:v>
                </c:pt>
                <c:pt idx="78">
                  <c:v>644</c:v>
                </c:pt>
                <c:pt idx="79">
                  <c:v>644</c:v>
                </c:pt>
                <c:pt idx="80">
                  <c:v>644</c:v>
                </c:pt>
                <c:pt idx="81">
                  <c:v>659</c:v>
                </c:pt>
                <c:pt idx="82">
                  <c:v>662</c:v>
                </c:pt>
                <c:pt idx="83">
                  <c:v>663</c:v>
                </c:pt>
                <c:pt idx="84">
                  <c:v>663</c:v>
                </c:pt>
                <c:pt idx="85">
                  <c:v>663</c:v>
                </c:pt>
                <c:pt idx="86">
                  <c:v>663</c:v>
                </c:pt>
                <c:pt idx="87">
                  <c:v>663</c:v>
                </c:pt>
                <c:pt idx="88">
                  <c:v>666</c:v>
                </c:pt>
                <c:pt idx="89">
                  <c:v>666</c:v>
                </c:pt>
                <c:pt idx="90">
                  <c:v>666</c:v>
                </c:pt>
                <c:pt idx="91">
                  <c:v>666</c:v>
                </c:pt>
                <c:pt idx="92">
                  <c:v>666</c:v>
                </c:pt>
                <c:pt idx="93">
                  <c:v>668</c:v>
                </c:pt>
                <c:pt idx="94">
                  <c:v>667</c:v>
                </c:pt>
                <c:pt idx="95">
                  <c:v>665</c:v>
                </c:pt>
                <c:pt idx="96">
                  <c:v>665</c:v>
                </c:pt>
                <c:pt idx="97">
                  <c:v>665</c:v>
                </c:pt>
                <c:pt idx="98">
                  <c:v>669</c:v>
                </c:pt>
                <c:pt idx="99">
                  <c:v>699</c:v>
                </c:pt>
                <c:pt idx="100">
                  <c:v>699</c:v>
                </c:pt>
                <c:pt idx="101">
                  <c:v>699</c:v>
                </c:pt>
                <c:pt idx="102">
                  <c:v>699</c:v>
                </c:pt>
                <c:pt idx="103">
                  <c:v>699</c:v>
                </c:pt>
                <c:pt idx="104">
                  <c:v>699</c:v>
                </c:pt>
                <c:pt idx="105">
                  <c:v>699</c:v>
                </c:pt>
                <c:pt idx="106">
                  <c:v>699</c:v>
                </c:pt>
                <c:pt idx="107">
                  <c:v>701</c:v>
                </c:pt>
                <c:pt idx="108">
                  <c:v>701</c:v>
                </c:pt>
                <c:pt idx="109">
                  <c:v>701</c:v>
                </c:pt>
                <c:pt idx="110">
                  <c:v>702</c:v>
                </c:pt>
                <c:pt idx="111">
                  <c:v>702</c:v>
                </c:pt>
                <c:pt idx="112">
                  <c:v>702</c:v>
                </c:pt>
                <c:pt idx="113">
                  <c:v>700</c:v>
                </c:pt>
                <c:pt idx="114">
                  <c:v>700</c:v>
                </c:pt>
                <c:pt idx="115">
                  <c:v>698</c:v>
                </c:pt>
                <c:pt idx="116">
                  <c:v>698</c:v>
                </c:pt>
                <c:pt idx="117">
                  <c:v>698</c:v>
                </c:pt>
                <c:pt idx="118">
                  <c:v>698</c:v>
                </c:pt>
                <c:pt idx="119">
                  <c:v>698</c:v>
                </c:pt>
                <c:pt idx="120">
                  <c:v>698</c:v>
                </c:pt>
                <c:pt idx="121">
                  <c:v>698</c:v>
                </c:pt>
                <c:pt idx="122">
                  <c:v>698</c:v>
                </c:pt>
                <c:pt idx="123">
                  <c:v>698</c:v>
                </c:pt>
                <c:pt idx="124">
                  <c:v>698</c:v>
                </c:pt>
                <c:pt idx="125">
                  <c:v>698</c:v>
                </c:pt>
                <c:pt idx="126">
                  <c:v>698</c:v>
                </c:pt>
                <c:pt idx="127">
                  <c:v>694</c:v>
                </c:pt>
                <c:pt idx="128">
                  <c:v>694</c:v>
                </c:pt>
                <c:pt idx="129">
                  <c:v>694</c:v>
                </c:pt>
                <c:pt idx="130">
                  <c:v>694</c:v>
                </c:pt>
                <c:pt idx="131">
                  <c:v>695</c:v>
                </c:pt>
                <c:pt idx="132">
                  <c:v>695</c:v>
                </c:pt>
                <c:pt idx="133">
                  <c:v>695</c:v>
                </c:pt>
                <c:pt idx="134">
                  <c:v>695</c:v>
                </c:pt>
                <c:pt idx="135">
                  <c:v>695</c:v>
                </c:pt>
                <c:pt idx="136">
                  <c:v>707</c:v>
                </c:pt>
                <c:pt idx="137">
                  <c:v>707</c:v>
                </c:pt>
                <c:pt idx="138">
                  <c:v>707</c:v>
                </c:pt>
                <c:pt idx="139">
                  <c:v>707</c:v>
                </c:pt>
                <c:pt idx="140">
                  <c:v>707</c:v>
                </c:pt>
                <c:pt idx="141">
                  <c:v>707</c:v>
                </c:pt>
                <c:pt idx="142">
                  <c:v>707</c:v>
                </c:pt>
                <c:pt idx="143">
                  <c:v>714</c:v>
                </c:pt>
                <c:pt idx="144">
                  <c:v>715</c:v>
                </c:pt>
                <c:pt idx="145">
                  <c:v>715</c:v>
                </c:pt>
                <c:pt idx="146">
                  <c:v>715</c:v>
                </c:pt>
                <c:pt idx="147">
                  <c:v>715</c:v>
                </c:pt>
                <c:pt idx="148">
                  <c:v>715</c:v>
                </c:pt>
                <c:pt idx="149">
                  <c:v>716</c:v>
                </c:pt>
                <c:pt idx="150">
                  <c:v>717</c:v>
                </c:pt>
                <c:pt idx="151">
                  <c:v>718</c:v>
                </c:pt>
                <c:pt idx="152">
                  <c:v>725</c:v>
                </c:pt>
                <c:pt idx="153">
                  <c:v>725</c:v>
                </c:pt>
                <c:pt idx="154">
                  <c:v>725</c:v>
                </c:pt>
                <c:pt idx="155">
                  <c:v>725</c:v>
                </c:pt>
                <c:pt idx="156">
                  <c:v>725</c:v>
                </c:pt>
                <c:pt idx="157">
                  <c:v>725</c:v>
                </c:pt>
                <c:pt idx="158">
                  <c:v>725</c:v>
                </c:pt>
                <c:pt idx="159">
                  <c:v>725</c:v>
                </c:pt>
                <c:pt idx="160">
                  <c:v>726</c:v>
                </c:pt>
                <c:pt idx="161">
                  <c:v>726</c:v>
                </c:pt>
                <c:pt idx="162">
                  <c:v>731</c:v>
                </c:pt>
                <c:pt idx="163">
                  <c:v>731</c:v>
                </c:pt>
              </c:numCache>
            </c:numRef>
          </c:val>
        </c:ser>
        <c:marker val="1"/>
        <c:axId val="190021632"/>
        <c:axId val="190023168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ocart!$H$2:$H$165</c:f>
              <c:numCache>
                <c:formatCode>General</c:formatCode>
                <c:ptCount val="164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48</c:v>
                </c:pt>
                <c:pt idx="15">
                  <c:v>48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57</c:v>
                </c:pt>
                <c:pt idx="24">
                  <c:v>57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85</c:v>
                </c:pt>
                <c:pt idx="33">
                  <c:v>85</c:v>
                </c:pt>
                <c:pt idx="34">
                  <c:v>88</c:v>
                </c:pt>
                <c:pt idx="35">
                  <c:v>88</c:v>
                </c:pt>
                <c:pt idx="36">
                  <c:v>88</c:v>
                </c:pt>
                <c:pt idx="37">
                  <c:v>88</c:v>
                </c:pt>
                <c:pt idx="38">
                  <c:v>88</c:v>
                </c:pt>
                <c:pt idx="39">
                  <c:v>88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</c:v>
                </c:pt>
                <c:pt idx="44">
                  <c:v>88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88</c:v>
                </c:pt>
                <c:pt idx="50">
                  <c:v>88</c:v>
                </c:pt>
                <c:pt idx="51">
                  <c:v>88</c:v>
                </c:pt>
                <c:pt idx="52">
                  <c:v>88</c:v>
                </c:pt>
                <c:pt idx="53">
                  <c:v>88</c:v>
                </c:pt>
                <c:pt idx="54">
                  <c:v>88</c:v>
                </c:pt>
                <c:pt idx="55">
                  <c:v>95</c:v>
                </c:pt>
                <c:pt idx="56">
                  <c:v>94</c:v>
                </c:pt>
                <c:pt idx="57">
                  <c:v>94</c:v>
                </c:pt>
                <c:pt idx="58">
                  <c:v>94</c:v>
                </c:pt>
                <c:pt idx="59">
                  <c:v>94</c:v>
                </c:pt>
                <c:pt idx="60">
                  <c:v>94</c:v>
                </c:pt>
                <c:pt idx="61">
                  <c:v>94</c:v>
                </c:pt>
                <c:pt idx="62">
                  <c:v>94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98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101</c:v>
                </c:pt>
                <c:pt idx="94">
                  <c:v>101</c:v>
                </c:pt>
                <c:pt idx="95">
                  <c:v>101</c:v>
                </c:pt>
                <c:pt idx="96">
                  <c:v>101</c:v>
                </c:pt>
                <c:pt idx="97">
                  <c:v>101</c:v>
                </c:pt>
                <c:pt idx="98">
                  <c:v>102</c:v>
                </c:pt>
                <c:pt idx="99">
                  <c:v>109</c:v>
                </c:pt>
                <c:pt idx="100">
                  <c:v>109</c:v>
                </c:pt>
                <c:pt idx="101">
                  <c:v>109</c:v>
                </c:pt>
                <c:pt idx="102">
                  <c:v>109</c:v>
                </c:pt>
                <c:pt idx="103">
                  <c:v>109</c:v>
                </c:pt>
                <c:pt idx="104">
                  <c:v>109</c:v>
                </c:pt>
                <c:pt idx="105">
                  <c:v>109</c:v>
                </c:pt>
                <c:pt idx="106">
                  <c:v>109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109</c:v>
                </c:pt>
                <c:pt idx="114">
                  <c:v>109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111</c:v>
                </c:pt>
                <c:pt idx="137">
                  <c:v>111</c:v>
                </c:pt>
                <c:pt idx="138">
                  <c:v>111</c:v>
                </c:pt>
                <c:pt idx="139">
                  <c:v>111</c:v>
                </c:pt>
                <c:pt idx="140">
                  <c:v>111</c:v>
                </c:pt>
                <c:pt idx="141">
                  <c:v>111</c:v>
                </c:pt>
                <c:pt idx="142">
                  <c:v>111</c:v>
                </c:pt>
                <c:pt idx="143">
                  <c:v>112</c:v>
                </c:pt>
                <c:pt idx="144">
                  <c:v>112</c:v>
                </c:pt>
                <c:pt idx="145">
                  <c:v>112</c:v>
                </c:pt>
                <c:pt idx="146">
                  <c:v>112</c:v>
                </c:pt>
                <c:pt idx="147">
                  <c:v>112</c:v>
                </c:pt>
                <c:pt idx="148">
                  <c:v>112</c:v>
                </c:pt>
                <c:pt idx="149">
                  <c:v>112</c:v>
                </c:pt>
                <c:pt idx="150">
                  <c:v>112</c:v>
                </c:pt>
                <c:pt idx="151">
                  <c:v>112</c:v>
                </c:pt>
                <c:pt idx="152">
                  <c:v>113</c:v>
                </c:pt>
                <c:pt idx="153">
                  <c:v>113</c:v>
                </c:pt>
                <c:pt idx="154">
                  <c:v>113</c:v>
                </c:pt>
                <c:pt idx="155">
                  <c:v>113</c:v>
                </c:pt>
                <c:pt idx="156">
                  <c:v>113</c:v>
                </c:pt>
                <c:pt idx="157">
                  <c:v>113</c:v>
                </c:pt>
                <c:pt idx="158">
                  <c:v>113</c:v>
                </c:pt>
                <c:pt idx="159">
                  <c:v>113</c:v>
                </c:pt>
                <c:pt idx="160">
                  <c:v>113</c:v>
                </c:pt>
                <c:pt idx="161">
                  <c:v>113</c:v>
                </c:pt>
                <c:pt idx="162">
                  <c:v>114</c:v>
                </c:pt>
                <c:pt idx="163">
                  <c:v>114</c:v>
                </c:pt>
              </c:numCache>
            </c:numRef>
          </c:val>
        </c:ser>
        <c:marker val="1"/>
        <c:axId val="190039552"/>
        <c:axId val="190025088"/>
      </c:lineChart>
      <c:catAx>
        <c:axId val="190021632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0023168"/>
        <c:crosses val="autoZero"/>
        <c:auto val="1"/>
        <c:lblAlgn val="ctr"/>
        <c:lblOffset val="100"/>
        <c:tickMarkSkip val="8"/>
      </c:catAx>
      <c:valAx>
        <c:axId val="190023168"/>
        <c:scaling>
          <c:orientation val="minMax"/>
          <c:min val="25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190021632"/>
        <c:crosses val="autoZero"/>
        <c:crossBetween val="between"/>
      </c:valAx>
      <c:valAx>
        <c:axId val="190025088"/>
        <c:scaling>
          <c:orientation val="minMax"/>
          <c:min val="40"/>
        </c:scaling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190039552"/>
        <c:crosses val="max"/>
        <c:crossBetween val="between"/>
      </c:valAx>
      <c:catAx>
        <c:axId val="190039552"/>
        <c:scaling>
          <c:orientation val="minMax"/>
        </c:scaling>
        <c:delete val="1"/>
        <c:axPos val="b"/>
        <c:numFmt formatCode="General" sourceLinked="1"/>
        <c:tickLblPos val="none"/>
        <c:crossAx val="190025088"/>
        <c:crosses val="autoZero"/>
        <c:auto val="1"/>
        <c:lblAlgn val="ctr"/>
        <c:lblOffset val="100"/>
        <c:tickLblSkip val="1"/>
        <c:tickMarkSkip val="1"/>
      </c:catAx>
    </c:plotArea>
    <c:legend>
      <c:legendPos val="t"/>
      <c:layout>
        <c:manualLayout>
          <c:xMode val="edge"/>
          <c:yMode val="edge"/>
          <c:x val="0.44703893263342076"/>
          <c:y val="0.7407407407407407"/>
          <c:w val="0.38369991251093616"/>
          <c:h val="8.3717191601050026E-2"/>
        </c:manualLayout>
      </c:layout>
      <c:overlay val="1"/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v>Changes</c:v>
          </c:tx>
          <c:cat>
            <c:numRef>
              <c:f>ocart!$D$2:$D$165</c:f>
              <c:numCache>
                <c:formatCode>[$-409]d\-mmm\-yy;@</c:formatCode>
                <c:ptCount val="164"/>
                <c:pt idx="0">
                  <c:v>39888.030543981484</c:v>
                </c:pt>
                <c:pt idx="1">
                  <c:v>39888.542569444442</c:v>
                </c:pt>
                <c:pt idx="2">
                  <c:v>39888.6559837963</c:v>
                </c:pt>
                <c:pt idx="3">
                  <c:v>39889.065370370372</c:v>
                </c:pt>
                <c:pt idx="4">
                  <c:v>39890.663993055554</c:v>
                </c:pt>
                <c:pt idx="5">
                  <c:v>39890.672685185185</c:v>
                </c:pt>
                <c:pt idx="6">
                  <c:v>39891.591226851851</c:v>
                </c:pt>
                <c:pt idx="7">
                  <c:v>39891.707083333335</c:v>
                </c:pt>
                <c:pt idx="8">
                  <c:v>39892.773414351854</c:v>
                </c:pt>
                <c:pt idx="9">
                  <c:v>39896.05395833333</c:v>
                </c:pt>
                <c:pt idx="10">
                  <c:v>39899.113715277781</c:v>
                </c:pt>
                <c:pt idx="11">
                  <c:v>39912.001527777778</c:v>
                </c:pt>
                <c:pt idx="12">
                  <c:v>39937.462604166663</c:v>
                </c:pt>
                <c:pt idx="13">
                  <c:v>39940.877476851849</c:v>
                </c:pt>
                <c:pt idx="14">
                  <c:v>39983.08662037037</c:v>
                </c:pt>
                <c:pt idx="15">
                  <c:v>40016.032060185185</c:v>
                </c:pt>
                <c:pt idx="16">
                  <c:v>40121.961365740739</c:v>
                </c:pt>
                <c:pt idx="17">
                  <c:v>40121.964930555558</c:v>
                </c:pt>
                <c:pt idx="18">
                  <c:v>40122.096585648149</c:v>
                </c:pt>
                <c:pt idx="19">
                  <c:v>40246.543611111112</c:v>
                </c:pt>
                <c:pt idx="20">
                  <c:v>40246.569687499999</c:v>
                </c:pt>
                <c:pt idx="21">
                  <c:v>40249.735312500001</c:v>
                </c:pt>
                <c:pt idx="22">
                  <c:v>40252.755104166667</c:v>
                </c:pt>
                <c:pt idx="23">
                  <c:v>40264.848414351851</c:v>
                </c:pt>
                <c:pt idx="24">
                  <c:v>40266.646134259259</c:v>
                </c:pt>
                <c:pt idx="25">
                  <c:v>40279.224537037036</c:v>
                </c:pt>
                <c:pt idx="26">
                  <c:v>40331.642951388887</c:v>
                </c:pt>
                <c:pt idx="27">
                  <c:v>40331.670138888891</c:v>
                </c:pt>
                <c:pt idx="28">
                  <c:v>40417.829340277778</c:v>
                </c:pt>
                <c:pt idx="29">
                  <c:v>40478.017291666663</c:v>
                </c:pt>
                <c:pt idx="30">
                  <c:v>40503.15896990741</c:v>
                </c:pt>
                <c:pt idx="31">
                  <c:v>40660.208067129628</c:v>
                </c:pt>
                <c:pt idx="32">
                  <c:v>40660.628310185188</c:v>
                </c:pt>
                <c:pt idx="33">
                  <c:v>40661.679178240738</c:v>
                </c:pt>
                <c:pt idx="34">
                  <c:v>40662.688321759255</c:v>
                </c:pt>
                <c:pt idx="35">
                  <c:v>40670.712384259255</c:v>
                </c:pt>
                <c:pt idx="36">
                  <c:v>40673.229247685187</c:v>
                </c:pt>
                <c:pt idx="37">
                  <c:v>40676.226886574077</c:v>
                </c:pt>
                <c:pt idx="38">
                  <c:v>40686.601793981477</c:v>
                </c:pt>
                <c:pt idx="39">
                  <c:v>40687.548541666663</c:v>
                </c:pt>
                <c:pt idx="40">
                  <c:v>40687.550775462965</c:v>
                </c:pt>
                <c:pt idx="41">
                  <c:v>40687.666817129633</c:v>
                </c:pt>
                <c:pt idx="42">
                  <c:v>40689.18650462963</c:v>
                </c:pt>
                <c:pt idx="43">
                  <c:v>40693.747986111113</c:v>
                </c:pt>
                <c:pt idx="44">
                  <c:v>40699.535868055558</c:v>
                </c:pt>
                <c:pt idx="45">
                  <c:v>40726.617094907408</c:v>
                </c:pt>
                <c:pt idx="46">
                  <c:v>40726.621886574074</c:v>
                </c:pt>
                <c:pt idx="47">
                  <c:v>40726.623240740737</c:v>
                </c:pt>
                <c:pt idx="48">
                  <c:v>40726.640451388885</c:v>
                </c:pt>
                <c:pt idx="49">
                  <c:v>40728.597662037035</c:v>
                </c:pt>
                <c:pt idx="50">
                  <c:v>40740.710347222222</c:v>
                </c:pt>
                <c:pt idx="51">
                  <c:v>40742.745069444441</c:v>
                </c:pt>
                <c:pt idx="52">
                  <c:v>40743.456736111111</c:v>
                </c:pt>
                <c:pt idx="53">
                  <c:v>40746.647326388891</c:v>
                </c:pt>
                <c:pt idx="54">
                  <c:v>40748.171261574076</c:v>
                </c:pt>
                <c:pt idx="55">
                  <c:v>41082.674189814818</c:v>
                </c:pt>
                <c:pt idx="56">
                  <c:v>41113.195844907408</c:v>
                </c:pt>
                <c:pt idx="57">
                  <c:v>41113.59211805556</c:v>
                </c:pt>
                <c:pt idx="58">
                  <c:v>41113.611354166671</c:v>
                </c:pt>
                <c:pt idx="59">
                  <c:v>41114.552175925928</c:v>
                </c:pt>
                <c:pt idx="60">
                  <c:v>41115.508333333331</c:v>
                </c:pt>
                <c:pt idx="61">
                  <c:v>41125.792708333334</c:v>
                </c:pt>
                <c:pt idx="62">
                  <c:v>41131.46565972222</c:v>
                </c:pt>
                <c:pt idx="63">
                  <c:v>41132.666180555556</c:v>
                </c:pt>
                <c:pt idx="64">
                  <c:v>41132.931273148148</c:v>
                </c:pt>
                <c:pt idx="65">
                  <c:v>41134.55846064815</c:v>
                </c:pt>
                <c:pt idx="66">
                  <c:v>41134.583854166667</c:v>
                </c:pt>
                <c:pt idx="67">
                  <c:v>41134.621724537035</c:v>
                </c:pt>
                <c:pt idx="68">
                  <c:v>41134.672048611115</c:v>
                </c:pt>
                <c:pt idx="69">
                  <c:v>41135.3596875</c:v>
                </c:pt>
                <c:pt idx="70">
                  <c:v>41141.787349537037</c:v>
                </c:pt>
                <c:pt idx="71">
                  <c:v>41144.472812499997</c:v>
                </c:pt>
                <c:pt idx="72">
                  <c:v>41144.699479166666</c:v>
                </c:pt>
                <c:pt idx="73">
                  <c:v>41148.250960648147</c:v>
                </c:pt>
                <c:pt idx="74">
                  <c:v>41151.342361111107</c:v>
                </c:pt>
                <c:pt idx="75">
                  <c:v>41151.690324074072</c:v>
                </c:pt>
                <c:pt idx="76">
                  <c:v>41152.271967592591</c:v>
                </c:pt>
                <c:pt idx="77">
                  <c:v>41153.351377314815</c:v>
                </c:pt>
                <c:pt idx="78">
                  <c:v>41154.142974537041</c:v>
                </c:pt>
                <c:pt idx="79">
                  <c:v>41154.161863425928</c:v>
                </c:pt>
                <c:pt idx="80">
                  <c:v>41157.808738425927</c:v>
                </c:pt>
                <c:pt idx="81">
                  <c:v>41161.650833333333</c:v>
                </c:pt>
                <c:pt idx="82">
                  <c:v>41172.442708333336</c:v>
                </c:pt>
                <c:pt idx="83">
                  <c:v>41176.668124999997</c:v>
                </c:pt>
                <c:pt idx="84">
                  <c:v>41180.676932870367</c:v>
                </c:pt>
                <c:pt idx="85">
                  <c:v>41194.037245370375</c:v>
                </c:pt>
                <c:pt idx="86">
                  <c:v>41233.377523148149</c:v>
                </c:pt>
                <c:pt idx="87">
                  <c:v>41243.22493055556</c:v>
                </c:pt>
                <c:pt idx="88">
                  <c:v>41245.383611111109</c:v>
                </c:pt>
                <c:pt idx="89">
                  <c:v>41245.410787037035</c:v>
                </c:pt>
                <c:pt idx="90">
                  <c:v>41246.629444444443</c:v>
                </c:pt>
                <c:pt idx="91">
                  <c:v>41247.123726851853</c:v>
                </c:pt>
                <c:pt idx="92">
                  <c:v>41248.569467592592</c:v>
                </c:pt>
                <c:pt idx="93">
                  <c:v>41251.680752314816</c:v>
                </c:pt>
                <c:pt idx="94">
                  <c:v>41252.637615740743</c:v>
                </c:pt>
                <c:pt idx="95">
                  <c:v>41256.313796296294</c:v>
                </c:pt>
                <c:pt idx="96">
                  <c:v>41256.957476851851</c:v>
                </c:pt>
                <c:pt idx="97">
                  <c:v>41257.611504629633</c:v>
                </c:pt>
                <c:pt idx="98">
                  <c:v>41258.176574074074</c:v>
                </c:pt>
                <c:pt idx="99">
                  <c:v>41258.694745370369</c:v>
                </c:pt>
                <c:pt idx="100">
                  <c:v>41260.720949074072</c:v>
                </c:pt>
                <c:pt idx="101">
                  <c:v>41261.182581018518</c:v>
                </c:pt>
                <c:pt idx="102">
                  <c:v>41261.421759259261</c:v>
                </c:pt>
                <c:pt idx="103">
                  <c:v>41266.520381944443</c:v>
                </c:pt>
                <c:pt idx="104">
                  <c:v>41269.42496527778</c:v>
                </c:pt>
                <c:pt idx="105">
                  <c:v>41270.178888888891</c:v>
                </c:pt>
                <c:pt idx="106">
                  <c:v>41270.334722222222</c:v>
                </c:pt>
                <c:pt idx="107">
                  <c:v>41277.577303240745</c:v>
                </c:pt>
                <c:pt idx="108">
                  <c:v>41277.703738425924</c:v>
                </c:pt>
                <c:pt idx="109">
                  <c:v>41278.075844907406</c:v>
                </c:pt>
                <c:pt idx="110">
                  <c:v>41278.296678240738</c:v>
                </c:pt>
                <c:pt idx="111">
                  <c:v>41284.035127314812</c:v>
                </c:pt>
                <c:pt idx="112">
                  <c:v>41288.544583333336</c:v>
                </c:pt>
                <c:pt idx="113">
                  <c:v>41292.38894675926</c:v>
                </c:pt>
                <c:pt idx="114">
                  <c:v>41293.628171296295</c:v>
                </c:pt>
                <c:pt idx="115">
                  <c:v>41298.419432870374</c:v>
                </c:pt>
                <c:pt idx="116">
                  <c:v>41299.789722222224</c:v>
                </c:pt>
                <c:pt idx="117">
                  <c:v>41299.807592592595</c:v>
                </c:pt>
                <c:pt idx="118">
                  <c:v>41299.811018518521</c:v>
                </c:pt>
                <c:pt idx="119">
                  <c:v>41299.833252314813</c:v>
                </c:pt>
                <c:pt idx="120">
                  <c:v>41300.118055555555</c:v>
                </c:pt>
                <c:pt idx="121">
                  <c:v>41301.446689814817</c:v>
                </c:pt>
                <c:pt idx="122">
                  <c:v>41302.544432870374</c:v>
                </c:pt>
                <c:pt idx="123">
                  <c:v>41302.710555555554</c:v>
                </c:pt>
                <c:pt idx="124">
                  <c:v>41303.518923611111</c:v>
                </c:pt>
                <c:pt idx="125">
                  <c:v>41304.449560185181</c:v>
                </c:pt>
                <c:pt idx="126">
                  <c:v>41304.485162037039</c:v>
                </c:pt>
                <c:pt idx="127">
                  <c:v>41308.664016203707</c:v>
                </c:pt>
                <c:pt idx="128">
                  <c:v>41309.200208333335</c:v>
                </c:pt>
                <c:pt idx="129">
                  <c:v>41309.6012037037</c:v>
                </c:pt>
                <c:pt idx="130">
                  <c:v>41309.625613425924</c:v>
                </c:pt>
                <c:pt idx="131">
                  <c:v>41313.45177083333</c:v>
                </c:pt>
                <c:pt idx="132">
                  <c:v>41315.558449074073</c:v>
                </c:pt>
                <c:pt idx="133">
                  <c:v>41315.560347222221</c:v>
                </c:pt>
                <c:pt idx="134">
                  <c:v>41319.895752314813</c:v>
                </c:pt>
                <c:pt idx="135">
                  <c:v>41321.50273148148</c:v>
                </c:pt>
                <c:pt idx="136">
                  <c:v>41324.212592592594</c:v>
                </c:pt>
                <c:pt idx="137">
                  <c:v>41324.447268518517</c:v>
                </c:pt>
                <c:pt idx="138">
                  <c:v>41324.479907407411</c:v>
                </c:pt>
                <c:pt idx="139">
                  <c:v>41324.731180555558</c:v>
                </c:pt>
                <c:pt idx="140">
                  <c:v>41324.75990740741</c:v>
                </c:pt>
                <c:pt idx="141">
                  <c:v>41325.021898148145</c:v>
                </c:pt>
                <c:pt idx="142">
                  <c:v>41328.53969907407</c:v>
                </c:pt>
                <c:pt idx="143">
                  <c:v>41332.70511574074</c:v>
                </c:pt>
                <c:pt idx="144">
                  <c:v>41334.199965277774</c:v>
                </c:pt>
                <c:pt idx="145">
                  <c:v>41335.762199074074</c:v>
                </c:pt>
                <c:pt idx="146">
                  <c:v>41344.096770833334</c:v>
                </c:pt>
                <c:pt idx="147">
                  <c:v>41348.25304398148</c:v>
                </c:pt>
                <c:pt idx="148">
                  <c:v>41349.667349537034</c:v>
                </c:pt>
                <c:pt idx="149">
                  <c:v>41355.469189814816</c:v>
                </c:pt>
                <c:pt idx="150">
                  <c:v>41403.223032407404</c:v>
                </c:pt>
                <c:pt idx="151">
                  <c:v>41440.20722222222</c:v>
                </c:pt>
                <c:pt idx="152">
                  <c:v>41441.637916666667</c:v>
                </c:pt>
                <c:pt idx="153">
                  <c:v>41442.523368055554</c:v>
                </c:pt>
                <c:pt idx="154">
                  <c:v>41443.302546296298</c:v>
                </c:pt>
                <c:pt idx="155">
                  <c:v>41443.341365740736</c:v>
                </c:pt>
                <c:pt idx="156">
                  <c:v>41443.343159722222</c:v>
                </c:pt>
                <c:pt idx="157">
                  <c:v>41443.557476851856</c:v>
                </c:pt>
                <c:pt idx="158">
                  <c:v>41450.226319444446</c:v>
                </c:pt>
                <c:pt idx="159">
                  <c:v>41455.26457175926</c:v>
                </c:pt>
                <c:pt idx="160">
                  <c:v>41459.271331018521</c:v>
                </c:pt>
                <c:pt idx="161">
                  <c:v>41459.50953703704</c:v>
                </c:pt>
                <c:pt idx="162">
                  <c:v>41463.17015046296</c:v>
                </c:pt>
                <c:pt idx="163">
                  <c:v>41472.321840277778</c:v>
                </c:pt>
              </c:numCache>
            </c:numRef>
          </c:cat>
          <c:val>
            <c:numRef>
              <c:f>ocart!$AC$2:$AC$165</c:f>
              <c:numCache>
                <c:formatCode>General</c:formatCode>
                <c:ptCount val="164"/>
                <c:pt idx="0">
                  <c:v>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1</c:v>
                </c:pt>
                <c:pt idx="14">
                  <c:v>697</c:v>
                </c:pt>
                <c:pt idx="15">
                  <c:v>705</c:v>
                </c:pt>
                <c:pt idx="16">
                  <c:v>25</c:v>
                </c:pt>
                <c:pt idx="17">
                  <c:v>8</c:v>
                </c:pt>
                <c:pt idx="18">
                  <c:v>12</c:v>
                </c:pt>
                <c:pt idx="19">
                  <c:v>0</c:v>
                </c:pt>
                <c:pt idx="20">
                  <c:v>820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13</c:v>
                </c:pt>
                <c:pt idx="26">
                  <c:v>7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252</c:v>
                </c:pt>
                <c:pt idx="33">
                  <c:v>0</c:v>
                </c:pt>
                <c:pt idx="34">
                  <c:v>65</c:v>
                </c:pt>
                <c:pt idx="35">
                  <c:v>1</c:v>
                </c:pt>
                <c:pt idx="36">
                  <c:v>4</c:v>
                </c:pt>
                <c:pt idx="37">
                  <c:v>0</c:v>
                </c:pt>
                <c:pt idx="38">
                  <c:v>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133</c:v>
                </c:pt>
                <c:pt idx="56">
                  <c:v>6</c:v>
                </c:pt>
                <c:pt idx="57">
                  <c:v>5</c:v>
                </c:pt>
                <c:pt idx="58">
                  <c:v>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20</c:v>
                </c:pt>
                <c:pt idx="82">
                  <c:v>5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2</c:v>
                </c:pt>
                <c:pt idx="98">
                  <c:v>5</c:v>
                </c:pt>
                <c:pt idx="99">
                  <c:v>37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6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3</c:v>
                </c:pt>
                <c:pt idx="114">
                  <c:v>6</c:v>
                </c:pt>
                <c:pt idx="115">
                  <c:v>4</c:v>
                </c:pt>
                <c:pt idx="116">
                  <c:v>0</c:v>
                </c:pt>
                <c:pt idx="117">
                  <c:v>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4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13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8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8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</c:v>
                </c:pt>
                <c:pt idx="161">
                  <c:v>0</c:v>
                </c:pt>
                <c:pt idx="162">
                  <c:v>8</c:v>
                </c:pt>
                <c:pt idx="163">
                  <c:v>2</c:v>
                </c:pt>
              </c:numCache>
            </c:numRef>
          </c:val>
        </c:ser>
        <c:gapWidth val="0"/>
        <c:axId val="189731584"/>
        <c:axId val="189733120"/>
      </c:barChart>
      <c:dateAx>
        <c:axId val="189731584"/>
        <c:scaling>
          <c:orientation val="minMax"/>
        </c:scaling>
        <c:axPos val="b"/>
        <c:numFmt formatCode="[$-409]mmm\-yy;@" sourceLinked="0"/>
        <c:majorTickMark val="none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89733120"/>
        <c:crosses val="autoZero"/>
        <c:auto val="1"/>
        <c:lblOffset val="100"/>
      </c:dateAx>
      <c:valAx>
        <c:axId val="189733120"/>
        <c:scaling>
          <c:orientation val="minMax"/>
        </c:scaling>
        <c:axPos val="l"/>
        <c:numFmt formatCode="General" sourceLinked="1"/>
        <c:tickLblPos val="nextTo"/>
        <c:crossAx val="189731584"/>
        <c:crosses val="autoZero"/>
        <c:crossBetween val="between"/>
      </c:valAx>
    </c:plotArea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scatterChart>
        <c:scatterStyle val="lineMarker"/>
        <c:ser>
          <c:idx val="0"/>
          <c:order val="0"/>
          <c:tx>
            <c:v>Timeline</c:v>
          </c:tx>
          <c:marker>
            <c:symbol val="circle"/>
            <c:size val="4"/>
            <c:spPr>
              <a:solidFill>
                <a:schemeClr val="bg2"/>
              </a:solidFill>
            </c:spPr>
          </c:marker>
          <c:xVal>
            <c:numRef>
              <c:f>ocart!$H$2:$H$165</c:f>
              <c:numCache>
                <c:formatCode>General</c:formatCode>
                <c:ptCount val="164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48</c:v>
                </c:pt>
                <c:pt idx="15">
                  <c:v>48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57</c:v>
                </c:pt>
                <c:pt idx="24">
                  <c:v>57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85</c:v>
                </c:pt>
                <c:pt idx="33">
                  <c:v>85</c:v>
                </c:pt>
                <c:pt idx="34">
                  <c:v>88</c:v>
                </c:pt>
                <c:pt idx="35">
                  <c:v>88</c:v>
                </c:pt>
                <c:pt idx="36">
                  <c:v>88</c:v>
                </c:pt>
                <c:pt idx="37">
                  <c:v>88</c:v>
                </c:pt>
                <c:pt idx="38">
                  <c:v>88</c:v>
                </c:pt>
                <c:pt idx="39">
                  <c:v>88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</c:v>
                </c:pt>
                <c:pt idx="44">
                  <c:v>88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88</c:v>
                </c:pt>
                <c:pt idx="50">
                  <c:v>88</c:v>
                </c:pt>
                <c:pt idx="51">
                  <c:v>88</c:v>
                </c:pt>
                <c:pt idx="52">
                  <c:v>88</c:v>
                </c:pt>
                <c:pt idx="53">
                  <c:v>88</c:v>
                </c:pt>
                <c:pt idx="54">
                  <c:v>88</c:v>
                </c:pt>
                <c:pt idx="55">
                  <c:v>95</c:v>
                </c:pt>
                <c:pt idx="56">
                  <c:v>94</c:v>
                </c:pt>
                <c:pt idx="57">
                  <c:v>94</c:v>
                </c:pt>
                <c:pt idx="58">
                  <c:v>94</c:v>
                </c:pt>
                <c:pt idx="59">
                  <c:v>94</c:v>
                </c:pt>
                <c:pt idx="60">
                  <c:v>94</c:v>
                </c:pt>
                <c:pt idx="61">
                  <c:v>94</c:v>
                </c:pt>
                <c:pt idx="62">
                  <c:v>94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98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101</c:v>
                </c:pt>
                <c:pt idx="94">
                  <c:v>101</c:v>
                </c:pt>
                <c:pt idx="95">
                  <c:v>101</c:v>
                </c:pt>
                <c:pt idx="96">
                  <c:v>101</c:v>
                </c:pt>
                <c:pt idx="97">
                  <c:v>101</c:v>
                </c:pt>
                <c:pt idx="98">
                  <c:v>102</c:v>
                </c:pt>
                <c:pt idx="99">
                  <c:v>109</c:v>
                </c:pt>
                <c:pt idx="100">
                  <c:v>109</c:v>
                </c:pt>
                <c:pt idx="101">
                  <c:v>109</c:v>
                </c:pt>
                <c:pt idx="102">
                  <c:v>109</c:v>
                </c:pt>
                <c:pt idx="103">
                  <c:v>109</c:v>
                </c:pt>
                <c:pt idx="104">
                  <c:v>109</c:v>
                </c:pt>
                <c:pt idx="105">
                  <c:v>109</c:v>
                </c:pt>
                <c:pt idx="106">
                  <c:v>109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109</c:v>
                </c:pt>
                <c:pt idx="114">
                  <c:v>109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111</c:v>
                </c:pt>
                <c:pt idx="137">
                  <c:v>111</c:v>
                </c:pt>
                <c:pt idx="138">
                  <c:v>111</c:v>
                </c:pt>
                <c:pt idx="139">
                  <c:v>111</c:v>
                </c:pt>
                <c:pt idx="140">
                  <c:v>111</c:v>
                </c:pt>
                <c:pt idx="141">
                  <c:v>111</c:v>
                </c:pt>
                <c:pt idx="142">
                  <c:v>111</c:v>
                </c:pt>
                <c:pt idx="143">
                  <c:v>112</c:v>
                </c:pt>
                <c:pt idx="144">
                  <c:v>112</c:v>
                </c:pt>
                <c:pt idx="145">
                  <c:v>112</c:v>
                </c:pt>
                <c:pt idx="146">
                  <c:v>112</c:v>
                </c:pt>
                <c:pt idx="147">
                  <c:v>112</c:v>
                </c:pt>
                <c:pt idx="148">
                  <c:v>112</c:v>
                </c:pt>
                <c:pt idx="149">
                  <c:v>112</c:v>
                </c:pt>
                <c:pt idx="150">
                  <c:v>112</c:v>
                </c:pt>
                <c:pt idx="151">
                  <c:v>112</c:v>
                </c:pt>
                <c:pt idx="152">
                  <c:v>113</c:v>
                </c:pt>
                <c:pt idx="153">
                  <c:v>113</c:v>
                </c:pt>
                <c:pt idx="154">
                  <c:v>113</c:v>
                </c:pt>
                <c:pt idx="155">
                  <c:v>113</c:v>
                </c:pt>
                <c:pt idx="156">
                  <c:v>113</c:v>
                </c:pt>
                <c:pt idx="157">
                  <c:v>113</c:v>
                </c:pt>
                <c:pt idx="158">
                  <c:v>113</c:v>
                </c:pt>
                <c:pt idx="159">
                  <c:v>113</c:v>
                </c:pt>
                <c:pt idx="160">
                  <c:v>113</c:v>
                </c:pt>
                <c:pt idx="161">
                  <c:v>113</c:v>
                </c:pt>
                <c:pt idx="162">
                  <c:v>114</c:v>
                </c:pt>
                <c:pt idx="163">
                  <c:v>114</c:v>
                </c:pt>
              </c:numCache>
            </c:numRef>
          </c:xVal>
          <c:yVal>
            <c:numRef>
              <c:f>ocart!$K$2:$K$165</c:f>
              <c:numCache>
                <c:formatCode>General</c:formatCode>
                <c:ptCount val="164"/>
                <c:pt idx="0">
                  <c:v>292</c:v>
                </c:pt>
                <c:pt idx="1">
                  <c:v>292</c:v>
                </c:pt>
                <c:pt idx="2">
                  <c:v>292</c:v>
                </c:pt>
                <c:pt idx="3">
                  <c:v>292</c:v>
                </c:pt>
                <c:pt idx="4">
                  <c:v>292</c:v>
                </c:pt>
                <c:pt idx="5">
                  <c:v>292</c:v>
                </c:pt>
                <c:pt idx="6">
                  <c:v>292</c:v>
                </c:pt>
                <c:pt idx="7">
                  <c:v>292</c:v>
                </c:pt>
                <c:pt idx="8">
                  <c:v>292</c:v>
                </c:pt>
                <c:pt idx="9">
                  <c:v>294</c:v>
                </c:pt>
                <c:pt idx="10">
                  <c:v>299</c:v>
                </c:pt>
                <c:pt idx="11">
                  <c:v>301</c:v>
                </c:pt>
                <c:pt idx="12">
                  <c:v>297</c:v>
                </c:pt>
                <c:pt idx="13">
                  <c:v>297</c:v>
                </c:pt>
                <c:pt idx="14">
                  <c:v>305</c:v>
                </c:pt>
                <c:pt idx="15">
                  <c:v>304</c:v>
                </c:pt>
                <c:pt idx="16">
                  <c:v>313</c:v>
                </c:pt>
                <c:pt idx="17">
                  <c:v>320</c:v>
                </c:pt>
                <c:pt idx="18">
                  <c:v>329</c:v>
                </c:pt>
                <c:pt idx="19">
                  <c:v>329</c:v>
                </c:pt>
                <c:pt idx="20">
                  <c:v>382</c:v>
                </c:pt>
                <c:pt idx="21">
                  <c:v>383</c:v>
                </c:pt>
                <c:pt idx="22">
                  <c:v>383</c:v>
                </c:pt>
                <c:pt idx="23">
                  <c:v>385</c:v>
                </c:pt>
                <c:pt idx="24">
                  <c:v>385</c:v>
                </c:pt>
                <c:pt idx="25">
                  <c:v>395</c:v>
                </c:pt>
                <c:pt idx="26">
                  <c:v>401</c:v>
                </c:pt>
                <c:pt idx="27">
                  <c:v>401</c:v>
                </c:pt>
                <c:pt idx="28">
                  <c:v>401</c:v>
                </c:pt>
                <c:pt idx="29">
                  <c:v>401</c:v>
                </c:pt>
                <c:pt idx="30">
                  <c:v>401</c:v>
                </c:pt>
                <c:pt idx="31">
                  <c:v>402</c:v>
                </c:pt>
                <c:pt idx="32">
                  <c:v>528</c:v>
                </c:pt>
                <c:pt idx="33">
                  <c:v>528</c:v>
                </c:pt>
                <c:pt idx="34">
                  <c:v>539</c:v>
                </c:pt>
                <c:pt idx="35">
                  <c:v>540</c:v>
                </c:pt>
                <c:pt idx="36">
                  <c:v>540</c:v>
                </c:pt>
                <c:pt idx="37">
                  <c:v>540</c:v>
                </c:pt>
                <c:pt idx="38">
                  <c:v>542</c:v>
                </c:pt>
                <c:pt idx="39">
                  <c:v>542</c:v>
                </c:pt>
                <c:pt idx="40">
                  <c:v>542</c:v>
                </c:pt>
                <c:pt idx="41">
                  <c:v>542</c:v>
                </c:pt>
                <c:pt idx="42">
                  <c:v>542</c:v>
                </c:pt>
                <c:pt idx="43">
                  <c:v>542</c:v>
                </c:pt>
                <c:pt idx="44">
                  <c:v>542</c:v>
                </c:pt>
                <c:pt idx="45">
                  <c:v>542</c:v>
                </c:pt>
                <c:pt idx="46">
                  <c:v>542</c:v>
                </c:pt>
                <c:pt idx="47">
                  <c:v>542</c:v>
                </c:pt>
                <c:pt idx="48">
                  <c:v>543</c:v>
                </c:pt>
                <c:pt idx="49">
                  <c:v>543</c:v>
                </c:pt>
                <c:pt idx="50">
                  <c:v>543</c:v>
                </c:pt>
                <c:pt idx="51">
                  <c:v>543</c:v>
                </c:pt>
                <c:pt idx="52">
                  <c:v>543</c:v>
                </c:pt>
                <c:pt idx="53">
                  <c:v>543</c:v>
                </c:pt>
                <c:pt idx="54">
                  <c:v>544</c:v>
                </c:pt>
                <c:pt idx="55">
                  <c:v>643</c:v>
                </c:pt>
                <c:pt idx="56">
                  <c:v>640</c:v>
                </c:pt>
                <c:pt idx="57">
                  <c:v>640</c:v>
                </c:pt>
                <c:pt idx="58">
                  <c:v>644</c:v>
                </c:pt>
                <c:pt idx="59">
                  <c:v>644</c:v>
                </c:pt>
                <c:pt idx="60">
                  <c:v>644</c:v>
                </c:pt>
                <c:pt idx="61">
                  <c:v>644</c:v>
                </c:pt>
                <c:pt idx="62">
                  <c:v>647</c:v>
                </c:pt>
                <c:pt idx="63">
                  <c:v>644</c:v>
                </c:pt>
                <c:pt idx="64">
                  <c:v>647</c:v>
                </c:pt>
                <c:pt idx="65">
                  <c:v>647</c:v>
                </c:pt>
                <c:pt idx="66">
                  <c:v>644</c:v>
                </c:pt>
                <c:pt idx="67">
                  <c:v>644</c:v>
                </c:pt>
                <c:pt idx="68">
                  <c:v>644</c:v>
                </c:pt>
                <c:pt idx="69">
                  <c:v>644</c:v>
                </c:pt>
                <c:pt idx="70">
                  <c:v>644</c:v>
                </c:pt>
                <c:pt idx="71">
                  <c:v>644</c:v>
                </c:pt>
                <c:pt idx="72">
                  <c:v>644</c:v>
                </c:pt>
                <c:pt idx="73">
                  <c:v>644</c:v>
                </c:pt>
                <c:pt idx="74">
                  <c:v>644</c:v>
                </c:pt>
                <c:pt idx="75">
                  <c:v>644</c:v>
                </c:pt>
                <c:pt idx="76">
                  <c:v>644</c:v>
                </c:pt>
                <c:pt idx="77">
                  <c:v>644</c:v>
                </c:pt>
                <c:pt idx="78">
                  <c:v>644</c:v>
                </c:pt>
                <c:pt idx="79">
                  <c:v>644</c:v>
                </c:pt>
                <c:pt idx="80">
                  <c:v>644</c:v>
                </c:pt>
                <c:pt idx="81">
                  <c:v>659</c:v>
                </c:pt>
                <c:pt idx="82">
                  <c:v>662</c:v>
                </c:pt>
                <c:pt idx="83">
                  <c:v>663</c:v>
                </c:pt>
                <c:pt idx="84">
                  <c:v>663</c:v>
                </c:pt>
                <c:pt idx="85">
                  <c:v>663</c:v>
                </c:pt>
                <c:pt idx="86">
                  <c:v>663</c:v>
                </c:pt>
                <c:pt idx="87">
                  <c:v>663</c:v>
                </c:pt>
                <c:pt idx="88">
                  <c:v>666</c:v>
                </c:pt>
                <c:pt idx="89">
                  <c:v>666</c:v>
                </c:pt>
                <c:pt idx="90">
                  <c:v>666</c:v>
                </c:pt>
                <c:pt idx="91">
                  <c:v>666</c:v>
                </c:pt>
                <c:pt idx="92">
                  <c:v>666</c:v>
                </c:pt>
                <c:pt idx="93">
                  <c:v>668</c:v>
                </c:pt>
                <c:pt idx="94">
                  <c:v>667</c:v>
                </c:pt>
                <c:pt idx="95">
                  <c:v>665</c:v>
                </c:pt>
                <c:pt idx="96">
                  <c:v>665</c:v>
                </c:pt>
                <c:pt idx="97">
                  <c:v>665</c:v>
                </c:pt>
                <c:pt idx="98">
                  <c:v>669</c:v>
                </c:pt>
                <c:pt idx="99">
                  <c:v>699</c:v>
                </c:pt>
                <c:pt idx="100">
                  <c:v>699</c:v>
                </c:pt>
                <c:pt idx="101">
                  <c:v>699</c:v>
                </c:pt>
                <c:pt idx="102">
                  <c:v>699</c:v>
                </c:pt>
                <c:pt idx="103">
                  <c:v>699</c:v>
                </c:pt>
                <c:pt idx="104">
                  <c:v>699</c:v>
                </c:pt>
                <c:pt idx="105">
                  <c:v>699</c:v>
                </c:pt>
                <c:pt idx="106">
                  <c:v>699</c:v>
                </c:pt>
                <c:pt idx="107">
                  <c:v>701</c:v>
                </c:pt>
                <c:pt idx="108">
                  <c:v>701</c:v>
                </c:pt>
                <c:pt idx="109">
                  <c:v>701</c:v>
                </c:pt>
                <c:pt idx="110">
                  <c:v>702</c:v>
                </c:pt>
                <c:pt idx="111">
                  <c:v>702</c:v>
                </c:pt>
                <c:pt idx="112">
                  <c:v>702</c:v>
                </c:pt>
                <c:pt idx="113">
                  <c:v>700</c:v>
                </c:pt>
                <c:pt idx="114">
                  <c:v>700</c:v>
                </c:pt>
                <c:pt idx="115">
                  <c:v>698</c:v>
                </c:pt>
                <c:pt idx="116">
                  <c:v>698</c:v>
                </c:pt>
                <c:pt idx="117">
                  <c:v>698</c:v>
                </c:pt>
                <c:pt idx="118">
                  <c:v>698</c:v>
                </c:pt>
                <c:pt idx="119">
                  <c:v>698</c:v>
                </c:pt>
                <c:pt idx="120">
                  <c:v>698</c:v>
                </c:pt>
                <c:pt idx="121">
                  <c:v>698</c:v>
                </c:pt>
                <c:pt idx="122">
                  <c:v>698</c:v>
                </c:pt>
                <c:pt idx="123">
                  <c:v>698</c:v>
                </c:pt>
                <c:pt idx="124">
                  <c:v>698</c:v>
                </c:pt>
                <c:pt idx="125">
                  <c:v>698</c:v>
                </c:pt>
                <c:pt idx="126">
                  <c:v>698</c:v>
                </c:pt>
                <c:pt idx="127">
                  <c:v>694</c:v>
                </c:pt>
                <c:pt idx="128">
                  <c:v>694</c:v>
                </c:pt>
                <c:pt idx="129">
                  <c:v>694</c:v>
                </c:pt>
                <c:pt idx="130">
                  <c:v>694</c:v>
                </c:pt>
                <c:pt idx="131">
                  <c:v>695</c:v>
                </c:pt>
                <c:pt idx="132">
                  <c:v>695</c:v>
                </c:pt>
                <c:pt idx="133">
                  <c:v>695</c:v>
                </c:pt>
                <c:pt idx="134">
                  <c:v>695</c:v>
                </c:pt>
                <c:pt idx="135">
                  <c:v>695</c:v>
                </c:pt>
                <c:pt idx="136">
                  <c:v>707</c:v>
                </c:pt>
                <c:pt idx="137">
                  <c:v>707</c:v>
                </c:pt>
                <c:pt idx="138">
                  <c:v>707</c:v>
                </c:pt>
                <c:pt idx="139">
                  <c:v>707</c:v>
                </c:pt>
                <c:pt idx="140">
                  <c:v>707</c:v>
                </c:pt>
                <c:pt idx="141">
                  <c:v>707</c:v>
                </c:pt>
                <c:pt idx="142">
                  <c:v>707</c:v>
                </c:pt>
                <c:pt idx="143">
                  <c:v>714</c:v>
                </c:pt>
                <c:pt idx="144">
                  <c:v>715</c:v>
                </c:pt>
                <c:pt idx="145">
                  <c:v>715</c:v>
                </c:pt>
                <c:pt idx="146">
                  <c:v>715</c:v>
                </c:pt>
                <c:pt idx="147">
                  <c:v>715</c:v>
                </c:pt>
                <c:pt idx="148">
                  <c:v>715</c:v>
                </c:pt>
                <c:pt idx="149">
                  <c:v>716</c:v>
                </c:pt>
                <c:pt idx="150">
                  <c:v>717</c:v>
                </c:pt>
                <c:pt idx="151">
                  <c:v>718</c:v>
                </c:pt>
                <c:pt idx="152">
                  <c:v>725</c:v>
                </c:pt>
                <c:pt idx="153">
                  <c:v>725</c:v>
                </c:pt>
                <c:pt idx="154">
                  <c:v>725</c:v>
                </c:pt>
                <c:pt idx="155">
                  <c:v>725</c:v>
                </c:pt>
                <c:pt idx="156">
                  <c:v>725</c:v>
                </c:pt>
                <c:pt idx="157">
                  <c:v>725</c:v>
                </c:pt>
                <c:pt idx="158">
                  <c:v>725</c:v>
                </c:pt>
                <c:pt idx="159">
                  <c:v>725</c:v>
                </c:pt>
                <c:pt idx="160">
                  <c:v>726</c:v>
                </c:pt>
                <c:pt idx="161">
                  <c:v>726</c:v>
                </c:pt>
                <c:pt idx="162">
                  <c:v>731</c:v>
                </c:pt>
                <c:pt idx="163">
                  <c:v>731</c:v>
                </c:pt>
              </c:numCache>
            </c:numRef>
          </c:yVal>
        </c:ser>
        <c:axId val="189754752"/>
        <c:axId val="189765504"/>
      </c:scatterChart>
      <c:valAx>
        <c:axId val="189754752"/>
        <c:scaling>
          <c:orientation val="minMax"/>
          <c:min val="40"/>
        </c:scaling>
        <c:axPos val="b"/>
        <c:majorGridlines>
          <c:spPr>
            <a:ln cap="flat"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189765504"/>
        <c:crosses val="autoZero"/>
        <c:crossBetween val="midCat"/>
      </c:valAx>
      <c:valAx>
        <c:axId val="189765504"/>
        <c:scaling>
          <c:orientation val="minMax"/>
          <c:min val="250"/>
        </c:scaling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tickLblPos val="nextTo"/>
        <c:crossAx val="189754752"/>
        <c:crosses val="autoZero"/>
        <c:crossBetween val="midCat"/>
      </c:valAx>
      <c:spPr>
        <a:noFill/>
      </c:spPr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changes and size(attributes)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ocart!$AC$2:$AC$165</c:f>
              <c:numCache>
                <c:formatCode>General</c:formatCode>
                <c:ptCount val="164"/>
                <c:pt idx="0">
                  <c:v>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1</c:v>
                </c:pt>
                <c:pt idx="14">
                  <c:v>697</c:v>
                </c:pt>
                <c:pt idx="15">
                  <c:v>705</c:v>
                </c:pt>
                <c:pt idx="16">
                  <c:v>25</c:v>
                </c:pt>
                <c:pt idx="17">
                  <c:v>8</c:v>
                </c:pt>
                <c:pt idx="18">
                  <c:v>12</c:v>
                </c:pt>
                <c:pt idx="19">
                  <c:v>0</c:v>
                </c:pt>
                <c:pt idx="20">
                  <c:v>820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13</c:v>
                </c:pt>
                <c:pt idx="26">
                  <c:v>7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252</c:v>
                </c:pt>
                <c:pt idx="33">
                  <c:v>0</c:v>
                </c:pt>
                <c:pt idx="34">
                  <c:v>65</c:v>
                </c:pt>
                <c:pt idx="35">
                  <c:v>1</c:v>
                </c:pt>
                <c:pt idx="36">
                  <c:v>4</c:v>
                </c:pt>
                <c:pt idx="37">
                  <c:v>0</c:v>
                </c:pt>
                <c:pt idx="38">
                  <c:v>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133</c:v>
                </c:pt>
                <c:pt idx="56">
                  <c:v>6</c:v>
                </c:pt>
                <c:pt idx="57">
                  <c:v>5</c:v>
                </c:pt>
                <c:pt idx="58">
                  <c:v>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20</c:v>
                </c:pt>
                <c:pt idx="82">
                  <c:v>5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2</c:v>
                </c:pt>
                <c:pt idx="98">
                  <c:v>5</c:v>
                </c:pt>
                <c:pt idx="99">
                  <c:v>37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6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3</c:v>
                </c:pt>
                <c:pt idx="114">
                  <c:v>6</c:v>
                </c:pt>
                <c:pt idx="115">
                  <c:v>4</c:v>
                </c:pt>
                <c:pt idx="116">
                  <c:v>0</c:v>
                </c:pt>
                <c:pt idx="117">
                  <c:v>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4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13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8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8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</c:v>
                </c:pt>
                <c:pt idx="161">
                  <c:v>0</c:v>
                </c:pt>
                <c:pt idx="162">
                  <c:v>8</c:v>
                </c:pt>
                <c:pt idx="163">
                  <c:v>2</c:v>
                </c:pt>
              </c:numCache>
            </c:numRef>
          </c:val>
        </c:ser>
        <c:gapWidth val="0"/>
        <c:overlap val="10"/>
        <c:axId val="190196352"/>
        <c:axId val="190194816"/>
      </c:barChart>
      <c:lineChart>
        <c:grouping val="stacked"/>
        <c:ser>
          <c:idx val="2"/>
          <c:order val="0"/>
          <c:tx>
            <c:v>Attributes</c:v>
          </c:tx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ocart!$K$2:$K$165</c:f>
              <c:numCache>
                <c:formatCode>General</c:formatCode>
                <c:ptCount val="164"/>
                <c:pt idx="0">
                  <c:v>292</c:v>
                </c:pt>
                <c:pt idx="1">
                  <c:v>292</c:v>
                </c:pt>
                <c:pt idx="2">
                  <c:v>292</c:v>
                </c:pt>
                <c:pt idx="3">
                  <c:v>292</c:v>
                </c:pt>
                <c:pt idx="4">
                  <c:v>292</c:v>
                </c:pt>
                <c:pt idx="5">
                  <c:v>292</c:v>
                </c:pt>
                <c:pt idx="6">
                  <c:v>292</c:v>
                </c:pt>
                <c:pt idx="7">
                  <c:v>292</c:v>
                </c:pt>
                <c:pt idx="8">
                  <c:v>292</c:v>
                </c:pt>
                <c:pt idx="9">
                  <c:v>294</c:v>
                </c:pt>
                <c:pt idx="10">
                  <c:v>299</c:v>
                </c:pt>
                <c:pt idx="11">
                  <c:v>301</c:v>
                </c:pt>
                <c:pt idx="12">
                  <c:v>297</c:v>
                </c:pt>
                <c:pt idx="13">
                  <c:v>297</c:v>
                </c:pt>
                <c:pt idx="14">
                  <c:v>305</c:v>
                </c:pt>
                <c:pt idx="15">
                  <c:v>304</c:v>
                </c:pt>
                <c:pt idx="16">
                  <c:v>313</c:v>
                </c:pt>
                <c:pt idx="17">
                  <c:v>320</c:v>
                </c:pt>
                <c:pt idx="18">
                  <c:v>329</c:v>
                </c:pt>
                <c:pt idx="19">
                  <c:v>329</c:v>
                </c:pt>
                <c:pt idx="20">
                  <c:v>382</c:v>
                </c:pt>
                <c:pt idx="21">
                  <c:v>383</c:v>
                </c:pt>
                <c:pt idx="22">
                  <c:v>383</c:v>
                </c:pt>
                <c:pt idx="23">
                  <c:v>385</c:v>
                </c:pt>
                <c:pt idx="24">
                  <c:v>385</c:v>
                </c:pt>
                <c:pt idx="25">
                  <c:v>395</c:v>
                </c:pt>
                <c:pt idx="26">
                  <c:v>401</c:v>
                </c:pt>
                <c:pt idx="27">
                  <c:v>401</c:v>
                </c:pt>
                <c:pt idx="28">
                  <c:v>401</c:v>
                </c:pt>
                <c:pt idx="29">
                  <c:v>401</c:v>
                </c:pt>
                <c:pt idx="30">
                  <c:v>401</c:v>
                </c:pt>
                <c:pt idx="31">
                  <c:v>402</c:v>
                </c:pt>
                <c:pt idx="32">
                  <c:v>528</c:v>
                </c:pt>
                <c:pt idx="33">
                  <c:v>528</c:v>
                </c:pt>
                <c:pt idx="34">
                  <c:v>539</c:v>
                </c:pt>
                <c:pt idx="35">
                  <c:v>540</c:v>
                </c:pt>
                <c:pt idx="36">
                  <c:v>540</c:v>
                </c:pt>
                <c:pt idx="37">
                  <c:v>540</c:v>
                </c:pt>
                <c:pt idx="38">
                  <c:v>542</c:v>
                </c:pt>
                <c:pt idx="39">
                  <c:v>542</c:v>
                </c:pt>
                <c:pt idx="40">
                  <c:v>542</c:v>
                </c:pt>
                <c:pt idx="41">
                  <c:v>542</c:v>
                </c:pt>
                <c:pt idx="42">
                  <c:v>542</c:v>
                </c:pt>
                <c:pt idx="43">
                  <c:v>542</c:v>
                </c:pt>
                <c:pt idx="44">
                  <c:v>542</c:v>
                </c:pt>
                <c:pt idx="45">
                  <c:v>542</c:v>
                </c:pt>
                <c:pt idx="46">
                  <c:v>542</c:v>
                </c:pt>
                <c:pt idx="47">
                  <c:v>542</c:v>
                </c:pt>
                <c:pt idx="48">
                  <c:v>543</c:v>
                </c:pt>
                <c:pt idx="49">
                  <c:v>543</c:v>
                </c:pt>
                <c:pt idx="50">
                  <c:v>543</c:v>
                </c:pt>
                <c:pt idx="51">
                  <c:v>543</c:v>
                </c:pt>
                <c:pt idx="52">
                  <c:v>543</c:v>
                </c:pt>
                <c:pt idx="53">
                  <c:v>543</c:v>
                </c:pt>
                <c:pt idx="54">
                  <c:v>544</c:v>
                </c:pt>
                <c:pt idx="55">
                  <c:v>643</c:v>
                </c:pt>
                <c:pt idx="56">
                  <c:v>640</c:v>
                </c:pt>
                <c:pt idx="57">
                  <c:v>640</c:v>
                </c:pt>
                <c:pt idx="58">
                  <c:v>644</c:v>
                </c:pt>
                <c:pt idx="59">
                  <c:v>644</c:v>
                </c:pt>
                <c:pt idx="60">
                  <c:v>644</c:v>
                </c:pt>
                <c:pt idx="61">
                  <c:v>644</c:v>
                </c:pt>
                <c:pt idx="62">
                  <c:v>647</c:v>
                </c:pt>
                <c:pt idx="63">
                  <c:v>644</c:v>
                </c:pt>
                <c:pt idx="64">
                  <c:v>647</c:v>
                </c:pt>
                <c:pt idx="65">
                  <c:v>647</c:v>
                </c:pt>
                <c:pt idx="66">
                  <c:v>644</c:v>
                </c:pt>
                <c:pt idx="67">
                  <c:v>644</c:v>
                </c:pt>
                <c:pt idx="68">
                  <c:v>644</c:v>
                </c:pt>
                <c:pt idx="69">
                  <c:v>644</c:v>
                </c:pt>
                <c:pt idx="70">
                  <c:v>644</c:v>
                </c:pt>
                <c:pt idx="71">
                  <c:v>644</c:v>
                </c:pt>
                <c:pt idx="72">
                  <c:v>644</c:v>
                </c:pt>
                <c:pt idx="73">
                  <c:v>644</c:v>
                </c:pt>
                <c:pt idx="74">
                  <c:v>644</c:v>
                </c:pt>
                <c:pt idx="75">
                  <c:v>644</c:v>
                </c:pt>
                <c:pt idx="76">
                  <c:v>644</c:v>
                </c:pt>
                <c:pt idx="77">
                  <c:v>644</c:v>
                </c:pt>
                <c:pt idx="78">
                  <c:v>644</c:v>
                </c:pt>
                <c:pt idx="79">
                  <c:v>644</c:v>
                </c:pt>
                <c:pt idx="80">
                  <c:v>644</c:v>
                </c:pt>
                <c:pt idx="81">
                  <c:v>659</c:v>
                </c:pt>
                <c:pt idx="82">
                  <c:v>662</c:v>
                </c:pt>
                <c:pt idx="83">
                  <c:v>663</c:v>
                </c:pt>
                <c:pt idx="84">
                  <c:v>663</c:v>
                </c:pt>
                <c:pt idx="85">
                  <c:v>663</c:v>
                </c:pt>
                <c:pt idx="86">
                  <c:v>663</c:v>
                </c:pt>
                <c:pt idx="87">
                  <c:v>663</c:v>
                </c:pt>
                <c:pt idx="88">
                  <c:v>666</c:v>
                </c:pt>
                <c:pt idx="89">
                  <c:v>666</c:v>
                </c:pt>
                <c:pt idx="90">
                  <c:v>666</c:v>
                </c:pt>
                <c:pt idx="91">
                  <c:v>666</c:v>
                </c:pt>
                <c:pt idx="92">
                  <c:v>666</c:v>
                </c:pt>
                <c:pt idx="93">
                  <c:v>668</c:v>
                </c:pt>
                <c:pt idx="94">
                  <c:v>667</c:v>
                </c:pt>
                <c:pt idx="95">
                  <c:v>665</c:v>
                </c:pt>
                <c:pt idx="96">
                  <c:v>665</c:v>
                </c:pt>
                <c:pt idx="97">
                  <c:v>665</c:v>
                </c:pt>
                <c:pt idx="98">
                  <c:v>669</c:v>
                </c:pt>
                <c:pt idx="99">
                  <c:v>699</c:v>
                </c:pt>
                <c:pt idx="100">
                  <c:v>699</c:v>
                </c:pt>
                <c:pt idx="101">
                  <c:v>699</c:v>
                </c:pt>
                <c:pt idx="102">
                  <c:v>699</c:v>
                </c:pt>
                <c:pt idx="103">
                  <c:v>699</c:v>
                </c:pt>
                <c:pt idx="104">
                  <c:v>699</c:v>
                </c:pt>
                <c:pt idx="105">
                  <c:v>699</c:v>
                </c:pt>
                <c:pt idx="106">
                  <c:v>699</c:v>
                </c:pt>
                <c:pt idx="107">
                  <c:v>701</c:v>
                </c:pt>
                <c:pt idx="108">
                  <c:v>701</c:v>
                </c:pt>
                <c:pt idx="109">
                  <c:v>701</c:v>
                </c:pt>
                <c:pt idx="110">
                  <c:v>702</c:v>
                </c:pt>
                <c:pt idx="111">
                  <c:v>702</c:v>
                </c:pt>
                <c:pt idx="112">
                  <c:v>702</c:v>
                </c:pt>
                <c:pt idx="113">
                  <c:v>700</c:v>
                </c:pt>
                <c:pt idx="114">
                  <c:v>700</c:v>
                </c:pt>
                <c:pt idx="115">
                  <c:v>698</c:v>
                </c:pt>
                <c:pt idx="116">
                  <c:v>698</c:v>
                </c:pt>
                <c:pt idx="117">
                  <c:v>698</c:v>
                </c:pt>
                <c:pt idx="118">
                  <c:v>698</c:v>
                </c:pt>
                <c:pt idx="119">
                  <c:v>698</c:v>
                </c:pt>
                <c:pt idx="120">
                  <c:v>698</c:v>
                </c:pt>
                <c:pt idx="121">
                  <c:v>698</c:v>
                </c:pt>
                <c:pt idx="122">
                  <c:v>698</c:v>
                </c:pt>
                <c:pt idx="123">
                  <c:v>698</c:v>
                </c:pt>
                <c:pt idx="124">
                  <c:v>698</c:v>
                </c:pt>
                <c:pt idx="125">
                  <c:v>698</c:v>
                </c:pt>
                <c:pt idx="126">
                  <c:v>698</c:v>
                </c:pt>
                <c:pt idx="127">
                  <c:v>694</c:v>
                </c:pt>
                <c:pt idx="128">
                  <c:v>694</c:v>
                </c:pt>
                <c:pt idx="129">
                  <c:v>694</c:v>
                </c:pt>
                <c:pt idx="130">
                  <c:v>694</c:v>
                </c:pt>
                <c:pt idx="131">
                  <c:v>695</c:v>
                </c:pt>
                <c:pt idx="132">
                  <c:v>695</c:v>
                </c:pt>
                <c:pt idx="133">
                  <c:v>695</c:v>
                </c:pt>
                <c:pt idx="134">
                  <c:v>695</c:v>
                </c:pt>
                <c:pt idx="135">
                  <c:v>695</c:v>
                </c:pt>
                <c:pt idx="136">
                  <c:v>707</c:v>
                </c:pt>
                <c:pt idx="137">
                  <c:v>707</c:v>
                </c:pt>
                <c:pt idx="138">
                  <c:v>707</c:v>
                </c:pt>
                <c:pt idx="139">
                  <c:v>707</c:v>
                </c:pt>
                <c:pt idx="140">
                  <c:v>707</c:v>
                </c:pt>
                <c:pt idx="141">
                  <c:v>707</c:v>
                </c:pt>
                <c:pt idx="142">
                  <c:v>707</c:v>
                </c:pt>
                <c:pt idx="143">
                  <c:v>714</c:v>
                </c:pt>
                <c:pt idx="144">
                  <c:v>715</c:v>
                </c:pt>
                <c:pt idx="145">
                  <c:v>715</c:v>
                </c:pt>
                <c:pt idx="146">
                  <c:v>715</c:v>
                </c:pt>
                <c:pt idx="147">
                  <c:v>715</c:v>
                </c:pt>
                <c:pt idx="148">
                  <c:v>715</c:v>
                </c:pt>
                <c:pt idx="149">
                  <c:v>716</c:v>
                </c:pt>
                <c:pt idx="150">
                  <c:v>717</c:v>
                </c:pt>
                <c:pt idx="151">
                  <c:v>718</c:v>
                </c:pt>
                <c:pt idx="152">
                  <c:v>725</c:v>
                </c:pt>
                <c:pt idx="153">
                  <c:v>725</c:v>
                </c:pt>
                <c:pt idx="154">
                  <c:v>725</c:v>
                </c:pt>
                <c:pt idx="155">
                  <c:v>725</c:v>
                </c:pt>
                <c:pt idx="156">
                  <c:v>725</c:v>
                </c:pt>
                <c:pt idx="157">
                  <c:v>725</c:v>
                </c:pt>
                <c:pt idx="158">
                  <c:v>725</c:v>
                </c:pt>
                <c:pt idx="159">
                  <c:v>725</c:v>
                </c:pt>
                <c:pt idx="160">
                  <c:v>726</c:v>
                </c:pt>
                <c:pt idx="161">
                  <c:v>726</c:v>
                </c:pt>
                <c:pt idx="162">
                  <c:v>731</c:v>
                </c:pt>
                <c:pt idx="163">
                  <c:v>731</c:v>
                </c:pt>
              </c:numCache>
            </c:numRef>
          </c:val>
        </c:ser>
        <c:marker val="1"/>
        <c:axId val="190179200"/>
        <c:axId val="190180736"/>
      </c:lineChart>
      <c:catAx>
        <c:axId val="1901792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0180736"/>
        <c:crosses val="autoZero"/>
        <c:auto val="1"/>
        <c:lblAlgn val="ctr"/>
        <c:lblOffset val="100"/>
      </c:catAx>
      <c:valAx>
        <c:axId val="190180736"/>
        <c:scaling>
          <c:orientation val="minMax"/>
          <c:min val="200"/>
        </c:scaling>
        <c:axPos val="l"/>
        <c:numFmt formatCode="General" sourceLinked="1"/>
        <c:tickLblPos val="nextTo"/>
        <c:crossAx val="190179200"/>
        <c:crosses val="autoZero"/>
        <c:crossBetween val="between"/>
      </c:valAx>
      <c:valAx>
        <c:axId val="190194816"/>
        <c:scaling>
          <c:orientation val="minMax"/>
          <c:min val="0"/>
        </c:scaling>
        <c:axPos val="r"/>
        <c:numFmt formatCode="General" sourceLinked="1"/>
        <c:tickLblPos val="nextTo"/>
        <c:crossAx val="190196352"/>
        <c:crosses val="max"/>
        <c:crossBetween val="between"/>
      </c:valAx>
      <c:catAx>
        <c:axId val="190196352"/>
        <c:scaling>
          <c:orientation val="minMax"/>
        </c:scaling>
        <c:delete val="1"/>
        <c:axPos val="b"/>
        <c:numFmt formatCode="General" sourceLinked="1"/>
        <c:tickLblPos val="none"/>
        <c:crossAx val="190194816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atlas!$K$1</c:f>
              <c:strCache>
                <c:ptCount val="1"/>
                <c:pt idx="0">
                  <c:v>newA</c:v>
                </c:pt>
              </c:strCache>
            </c:strRef>
          </c:tx>
          <c:marker>
            <c:symbol val="circle"/>
            <c:size val="4"/>
            <c:spPr>
              <a:solidFill>
                <a:schemeClr val="bg2"/>
              </a:solidFill>
            </c:spPr>
          </c:marker>
          <c:xVal>
            <c:numRef>
              <c:f>atlas!$H$2:$H$86</c:f>
              <c:numCache>
                <c:formatCode>General</c:formatCode>
                <c:ptCount val="85"/>
                <c:pt idx="0">
                  <c:v>56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57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73</c:v>
                </c:pt>
              </c:numCache>
            </c:numRef>
          </c:xVal>
          <c:yVal>
            <c:numRef>
              <c:f>atlas!$K$2:$K$86</c:f>
              <c:numCache>
                <c:formatCode>General</c:formatCode>
                <c:ptCount val="85"/>
                <c:pt idx="0">
                  <c:v>709</c:v>
                </c:pt>
                <c:pt idx="1">
                  <c:v>703</c:v>
                </c:pt>
                <c:pt idx="2">
                  <c:v>716</c:v>
                </c:pt>
                <c:pt idx="3">
                  <c:v>716</c:v>
                </c:pt>
                <c:pt idx="4">
                  <c:v>716</c:v>
                </c:pt>
                <c:pt idx="5">
                  <c:v>716</c:v>
                </c:pt>
                <c:pt idx="6">
                  <c:v>716</c:v>
                </c:pt>
                <c:pt idx="7">
                  <c:v>716</c:v>
                </c:pt>
                <c:pt idx="8">
                  <c:v>716</c:v>
                </c:pt>
                <c:pt idx="9">
                  <c:v>716</c:v>
                </c:pt>
                <c:pt idx="10">
                  <c:v>718</c:v>
                </c:pt>
                <c:pt idx="11">
                  <c:v>732</c:v>
                </c:pt>
                <c:pt idx="12">
                  <c:v>732</c:v>
                </c:pt>
                <c:pt idx="13">
                  <c:v>732</c:v>
                </c:pt>
                <c:pt idx="14">
                  <c:v>732</c:v>
                </c:pt>
                <c:pt idx="15">
                  <c:v>732</c:v>
                </c:pt>
                <c:pt idx="16">
                  <c:v>740</c:v>
                </c:pt>
                <c:pt idx="17">
                  <c:v>742</c:v>
                </c:pt>
                <c:pt idx="18">
                  <c:v>742</c:v>
                </c:pt>
                <c:pt idx="19">
                  <c:v>742</c:v>
                </c:pt>
                <c:pt idx="20">
                  <c:v>742</c:v>
                </c:pt>
                <c:pt idx="21">
                  <c:v>700</c:v>
                </c:pt>
                <c:pt idx="22">
                  <c:v>700</c:v>
                </c:pt>
                <c:pt idx="23">
                  <c:v>700</c:v>
                </c:pt>
                <c:pt idx="24">
                  <c:v>700</c:v>
                </c:pt>
                <c:pt idx="25">
                  <c:v>700</c:v>
                </c:pt>
                <c:pt idx="26">
                  <c:v>700</c:v>
                </c:pt>
                <c:pt idx="27">
                  <c:v>708</c:v>
                </c:pt>
                <c:pt idx="28">
                  <c:v>706</c:v>
                </c:pt>
                <c:pt idx="29">
                  <c:v>714</c:v>
                </c:pt>
                <c:pt idx="30">
                  <c:v>715</c:v>
                </c:pt>
                <c:pt idx="31">
                  <c:v>768</c:v>
                </c:pt>
                <c:pt idx="32">
                  <c:v>728</c:v>
                </c:pt>
                <c:pt idx="33">
                  <c:v>731</c:v>
                </c:pt>
                <c:pt idx="34">
                  <c:v>738</c:v>
                </c:pt>
                <c:pt idx="35">
                  <c:v>738</c:v>
                </c:pt>
                <c:pt idx="36">
                  <c:v>738</c:v>
                </c:pt>
                <c:pt idx="37">
                  <c:v>743</c:v>
                </c:pt>
                <c:pt idx="38">
                  <c:v>744</c:v>
                </c:pt>
                <c:pt idx="39">
                  <c:v>758</c:v>
                </c:pt>
                <c:pt idx="40">
                  <c:v>758</c:v>
                </c:pt>
                <c:pt idx="41">
                  <c:v>761</c:v>
                </c:pt>
                <c:pt idx="42">
                  <c:v>761</c:v>
                </c:pt>
                <c:pt idx="43">
                  <c:v>761</c:v>
                </c:pt>
                <c:pt idx="44">
                  <c:v>761</c:v>
                </c:pt>
                <c:pt idx="45">
                  <c:v>761</c:v>
                </c:pt>
                <c:pt idx="46">
                  <c:v>761</c:v>
                </c:pt>
                <c:pt idx="47">
                  <c:v>761</c:v>
                </c:pt>
                <c:pt idx="48">
                  <c:v>760</c:v>
                </c:pt>
                <c:pt idx="49">
                  <c:v>761</c:v>
                </c:pt>
                <c:pt idx="50">
                  <c:v>768</c:v>
                </c:pt>
                <c:pt idx="51">
                  <c:v>768</c:v>
                </c:pt>
                <c:pt idx="52">
                  <c:v>778</c:v>
                </c:pt>
                <c:pt idx="53">
                  <c:v>767</c:v>
                </c:pt>
                <c:pt idx="54">
                  <c:v>768</c:v>
                </c:pt>
                <c:pt idx="55">
                  <c:v>768</c:v>
                </c:pt>
                <c:pt idx="56">
                  <c:v>757</c:v>
                </c:pt>
                <c:pt idx="57">
                  <c:v>757</c:v>
                </c:pt>
                <c:pt idx="58">
                  <c:v>758</c:v>
                </c:pt>
                <c:pt idx="59">
                  <c:v>758</c:v>
                </c:pt>
                <c:pt idx="60">
                  <c:v>758</c:v>
                </c:pt>
                <c:pt idx="61">
                  <c:v>759</c:v>
                </c:pt>
                <c:pt idx="62">
                  <c:v>759</c:v>
                </c:pt>
                <c:pt idx="63">
                  <c:v>759</c:v>
                </c:pt>
                <c:pt idx="64">
                  <c:v>759</c:v>
                </c:pt>
                <c:pt idx="65">
                  <c:v>764</c:v>
                </c:pt>
                <c:pt idx="66">
                  <c:v>773</c:v>
                </c:pt>
                <c:pt idx="67">
                  <c:v>778</c:v>
                </c:pt>
                <c:pt idx="68">
                  <c:v>790</c:v>
                </c:pt>
                <c:pt idx="69">
                  <c:v>837</c:v>
                </c:pt>
                <c:pt idx="70">
                  <c:v>840</c:v>
                </c:pt>
                <c:pt idx="71">
                  <c:v>840</c:v>
                </c:pt>
                <c:pt idx="72">
                  <c:v>849</c:v>
                </c:pt>
                <c:pt idx="73">
                  <c:v>834</c:v>
                </c:pt>
                <c:pt idx="74">
                  <c:v>849</c:v>
                </c:pt>
                <c:pt idx="75">
                  <c:v>849</c:v>
                </c:pt>
                <c:pt idx="76">
                  <c:v>856</c:v>
                </c:pt>
                <c:pt idx="77">
                  <c:v>852</c:v>
                </c:pt>
                <c:pt idx="78">
                  <c:v>852</c:v>
                </c:pt>
                <c:pt idx="79">
                  <c:v>853</c:v>
                </c:pt>
                <c:pt idx="80">
                  <c:v>854</c:v>
                </c:pt>
                <c:pt idx="81">
                  <c:v>854</c:v>
                </c:pt>
                <c:pt idx="82">
                  <c:v>857</c:v>
                </c:pt>
                <c:pt idx="83">
                  <c:v>858</c:v>
                </c:pt>
              </c:numCache>
            </c:numRef>
          </c:yVal>
        </c:ser>
        <c:axId val="102304384"/>
        <c:axId val="102311808"/>
      </c:scatterChart>
      <c:valAx>
        <c:axId val="102304384"/>
        <c:scaling>
          <c:orientation val="minMax"/>
          <c:min val="50"/>
        </c:scaling>
        <c:axPos val="b"/>
        <c:majorGridlines>
          <c:spPr>
            <a:ln cap="flat"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102311808"/>
        <c:crosses val="autoZero"/>
        <c:crossBetween val="midCat"/>
      </c:valAx>
      <c:valAx>
        <c:axId val="102311808"/>
        <c:scaling>
          <c:orientation val="minMax"/>
          <c:min val="680"/>
        </c:scaling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tickLblPos val="nextTo"/>
        <c:crossAx val="102304384"/>
        <c:crosses val="autoZero"/>
        <c:crossBetween val="midCat"/>
      </c:valAx>
      <c:spPr>
        <a:noFill/>
      </c:spPr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changes and size(tables)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val>
            <c:numRef>
              <c:f>ocart!$AC$2:$AC$165</c:f>
              <c:numCache>
                <c:formatCode>General</c:formatCode>
                <c:ptCount val="164"/>
                <c:pt idx="0">
                  <c:v>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1</c:v>
                </c:pt>
                <c:pt idx="14">
                  <c:v>697</c:v>
                </c:pt>
                <c:pt idx="15">
                  <c:v>705</c:v>
                </c:pt>
                <c:pt idx="16">
                  <c:v>25</c:v>
                </c:pt>
                <c:pt idx="17">
                  <c:v>8</c:v>
                </c:pt>
                <c:pt idx="18">
                  <c:v>12</c:v>
                </c:pt>
                <c:pt idx="19">
                  <c:v>0</c:v>
                </c:pt>
                <c:pt idx="20">
                  <c:v>820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13</c:v>
                </c:pt>
                <c:pt idx="26">
                  <c:v>7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252</c:v>
                </c:pt>
                <c:pt idx="33">
                  <c:v>0</c:v>
                </c:pt>
                <c:pt idx="34">
                  <c:v>65</c:v>
                </c:pt>
                <c:pt idx="35">
                  <c:v>1</c:v>
                </c:pt>
                <c:pt idx="36">
                  <c:v>4</c:v>
                </c:pt>
                <c:pt idx="37">
                  <c:v>0</c:v>
                </c:pt>
                <c:pt idx="38">
                  <c:v>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133</c:v>
                </c:pt>
                <c:pt idx="56">
                  <c:v>6</c:v>
                </c:pt>
                <c:pt idx="57">
                  <c:v>5</c:v>
                </c:pt>
                <c:pt idx="58">
                  <c:v>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</c:v>
                </c:pt>
                <c:pt idx="63">
                  <c:v>4</c:v>
                </c:pt>
                <c:pt idx="64">
                  <c:v>4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20</c:v>
                </c:pt>
                <c:pt idx="82">
                  <c:v>5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2</c:v>
                </c:pt>
                <c:pt idx="98">
                  <c:v>5</c:v>
                </c:pt>
                <c:pt idx="99">
                  <c:v>37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6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3</c:v>
                </c:pt>
                <c:pt idx="114">
                  <c:v>6</c:v>
                </c:pt>
                <c:pt idx="115">
                  <c:v>4</c:v>
                </c:pt>
                <c:pt idx="116">
                  <c:v>0</c:v>
                </c:pt>
                <c:pt idx="117">
                  <c:v>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1</c:v>
                </c:pt>
                <c:pt idx="128">
                  <c:v>0</c:v>
                </c:pt>
                <c:pt idx="129">
                  <c:v>4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13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8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  <c:pt idx="152">
                  <c:v>8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</c:v>
                </c:pt>
                <c:pt idx="161">
                  <c:v>0</c:v>
                </c:pt>
                <c:pt idx="162">
                  <c:v>8</c:v>
                </c:pt>
                <c:pt idx="163">
                  <c:v>2</c:v>
                </c:pt>
              </c:numCache>
            </c:numRef>
          </c:val>
        </c:ser>
        <c:gapWidth val="0"/>
        <c:overlap val="10"/>
        <c:axId val="190251392"/>
        <c:axId val="190233216"/>
      </c:barChart>
      <c:lineChart>
        <c:grouping val="stacked"/>
        <c:ser>
          <c:idx val="2"/>
          <c:order val="0"/>
          <c:tx>
            <c:v>Tables</c:v>
          </c:tx>
          <c:spPr>
            <a:ln>
              <a:solidFill>
                <a:srgbClr val="BE4B48"/>
              </a:solidFill>
            </a:ln>
          </c:spPr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ocart!$H$2:$H$165</c:f>
              <c:numCache>
                <c:formatCode>General</c:formatCode>
                <c:ptCount val="164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48</c:v>
                </c:pt>
                <c:pt idx="15">
                  <c:v>48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57</c:v>
                </c:pt>
                <c:pt idx="24">
                  <c:v>57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85</c:v>
                </c:pt>
                <c:pt idx="33">
                  <c:v>85</c:v>
                </c:pt>
                <c:pt idx="34">
                  <c:v>88</c:v>
                </c:pt>
                <c:pt idx="35">
                  <c:v>88</c:v>
                </c:pt>
                <c:pt idx="36">
                  <c:v>88</c:v>
                </c:pt>
                <c:pt idx="37">
                  <c:v>88</c:v>
                </c:pt>
                <c:pt idx="38">
                  <c:v>88</c:v>
                </c:pt>
                <c:pt idx="39">
                  <c:v>88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</c:v>
                </c:pt>
                <c:pt idx="44">
                  <c:v>88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88</c:v>
                </c:pt>
                <c:pt idx="50">
                  <c:v>88</c:v>
                </c:pt>
                <c:pt idx="51">
                  <c:v>88</c:v>
                </c:pt>
                <c:pt idx="52">
                  <c:v>88</c:v>
                </c:pt>
                <c:pt idx="53">
                  <c:v>88</c:v>
                </c:pt>
                <c:pt idx="54">
                  <c:v>88</c:v>
                </c:pt>
                <c:pt idx="55">
                  <c:v>95</c:v>
                </c:pt>
                <c:pt idx="56">
                  <c:v>94</c:v>
                </c:pt>
                <c:pt idx="57">
                  <c:v>94</c:v>
                </c:pt>
                <c:pt idx="58">
                  <c:v>94</c:v>
                </c:pt>
                <c:pt idx="59">
                  <c:v>94</c:v>
                </c:pt>
                <c:pt idx="60">
                  <c:v>94</c:v>
                </c:pt>
                <c:pt idx="61">
                  <c:v>94</c:v>
                </c:pt>
                <c:pt idx="62">
                  <c:v>94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98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101</c:v>
                </c:pt>
                <c:pt idx="94">
                  <c:v>101</c:v>
                </c:pt>
                <c:pt idx="95">
                  <c:v>101</c:v>
                </c:pt>
                <c:pt idx="96">
                  <c:v>101</c:v>
                </c:pt>
                <c:pt idx="97">
                  <c:v>101</c:v>
                </c:pt>
                <c:pt idx="98">
                  <c:v>102</c:v>
                </c:pt>
                <c:pt idx="99">
                  <c:v>109</c:v>
                </c:pt>
                <c:pt idx="100">
                  <c:v>109</c:v>
                </c:pt>
                <c:pt idx="101">
                  <c:v>109</c:v>
                </c:pt>
                <c:pt idx="102">
                  <c:v>109</c:v>
                </c:pt>
                <c:pt idx="103">
                  <c:v>109</c:v>
                </c:pt>
                <c:pt idx="104">
                  <c:v>109</c:v>
                </c:pt>
                <c:pt idx="105">
                  <c:v>109</c:v>
                </c:pt>
                <c:pt idx="106">
                  <c:v>109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109</c:v>
                </c:pt>
                <c:pt idx="114">
                  <c:v>109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111</c:v>
                </c:pt>
                <c:pt idx="137">
                  <c:v>111</c:v>
                </c:pt>
                <c:pt idx="138">
                  <c:v>111</c:v>
                </c:pt>
                <c:pt idx="139">
                  <c:v>111</c:v>
                </c:pt>
                <c:pt idx="140">
                  <c:v>111</c:v>
                </c:pt>
                <c:pt idx="141">
                  <c:v>111</c:v>
                </c:pt>
                <c:pt idx="142">
                  <c:v>111</c:v>
                </c:pt>
                <c:pt idx="143">
                  <c:v>112</c:v>
                </c:pt>
                <c:pt idx="144">
                  <c:v>112</c:v>
                </c:pt>
                <c:pt idx="145">
                  <c:v>112</c:v>
                </c:pt>
                <c:pt idx="146">
                  <c:v>112</c:v>
                </c:pt>
                <c:pt idx="147">
                  <c:v>112</c:v>
                </c:pt>
                <c:pt idx="148">
                  <c:v>112</c:v>
                </c:pt>
                <c:pt idx="149">
                  <c:v>112</c:v>
                </c:pt>
                <c:pt idx="150">
                  <c:v>112</c:v>
                </c:pt>
                <c:pt idx="151">
                  <c:v>112</c:v>
                </c:pt>
                <c:pt idx="152">
                  <c:v>113</c:v>
                </c:pt>
                <c:pt idx="153">
                  <c:v>113</c:v>
                </c:pt>
                <c:pt idx="154">
                  <c:v>113</c:v>
                </c:pt>
                <c:pt idx="155">
                  <c:v>113</c:v>
                </c:pt>
                <c:pt idx="156">
                  <c:v>113</c:v>
                </c:pt>
                <c:pt idx="157">
                  <c:v>113</c:v>
                </c:pt>
                <c:pt idx="158">
                  <c:v>113</c:v>
                </c:pt>
                <c:pt idx="159">
                  <c:v>113</c:v>
                </c:pt>
                <c:pt idx="160">
                  <c:v>113</c:v>
                </c:pt>
                <c:pt idx="161">
                  <c:v>113</c:v>
                </c:pt>
                <c:pt idx="162">
                  <c:v>114</c:v>
                </c:pt>
                <c:pt idx="163">
                  <c:v>114</c:v>
                </c:pt>
              </c:numCache>
            </c:numRef>
          </c:val>
        </c:ser>
        <c:marker val="1"/>
        <c:axId val="190225792"/>
        <c:axId val="190231680"/>
      </c:lineChart>
      <c:catAx>
        <c:axId val="1902257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0231680"/>
        <c:crosses val="autoZero"/>
        <c:auto val="1"/>
        <c:lblAlgn val="ctr"/>
        <c:lblOffset val="100"/>
      </c:catAx>
      <c:valAx>
        <c:axId val="190231680"/>
        <c:scaling>
          <c:orientation val="minMax"/>
          <c:min val="40"/>
        </c:scaling>
        <c:axPos val="l"/>
        <c:numFmt formatCode="General" sourceLinked="1"/>
        <c:tickLblPos val="nextTo"/>
        <c:crossAx val="190225792"/>
        <c:crosses val="autoZero"/>
        <c:crossBetween val="between"/>
      </c:valAx>
      <c:valAx>
        <c:axId val="190233216"/>
        <c:scaling>
          <c:orientation val="minMax"/>
          <c:min val="0"/>
        </c:scaling>
        <c:axPos val="r"/>
        <c:numFmt formatCode="General" sourceLinked="1"/>
        <c:tickLblPos val="nextTo"/>
        <c:crossAx val="190251392"/>
        <c:crosses val="max"/>
        <c:crossBetween val="between"/>
      </c:valAx>
      <c:catAx>
        <c:axId val="190251392"/>
        <c:scaling>
          <c:orientation val="minMax"/>
        </c:scaling>
        <c:delete val="1"/>
        <c:axPos val="b"/>
        <c:tickLblPos val="none"/>
        <c:crossAx val="190233216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ocart!$Y$1</c:f>
              <c:strCache>
                <c:ptCount val="1"/>
                <c:pt idx="0">
                  <c:v>maintenace rate</c:v>
                </c:pt>
              </c:strCache>
            </c:strRef>
          </c:tx>
          <c:marker>
            <c:symbol val="none"/>
          </c:marker>
          <c:val>
            <c:numRef>
              <c:f>ocart!$Y$2:$Y$166</c:f>
              <c:numCache>
                <c:formatCode>0%</c:formatCode>
                <c:ptCount val="165"/>
                <c:pt idx="0">
                  <c:v>0.3125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4.3478260869565216E-2</c:v>
                </c:pt>
                <c:pt idx="10">
                  <c:v>2.1739130434782608E-2</c:v>
                </c:pt>
                <c:pt idx="11">
                  <c:v>8.5106382978723402E-2</c:v>
                </c:pt>
                <c:pt idx="12">
                  <c:v>2.0833333333333332E-2</c:v>
                </c:pt>
                <c:pt idx="13">
                  <c:v>4.2553191489361701E-2</c:v>
                </c:pt>
                <c:pt idx="14">
                  <c:v>1.0212765957446808</c:v>
                </c:pt>
                <c:pt idx="15">
                  <c:v>1</c:v>
                </c:pt>
                <c:pt idx="16">
                  <c:v>0.14583333333333334</c:v>
                </c:pt>
                <c:pt idx="17">
                  <c:v>0.02</c:v>
                </c:pt>
                <c:pt idx="18">
                  <c:v>0.13725490196078433</c:v>
                </c:pt>
                <c:pt idx="19">
                  <c:v>0</c:v>
                </c:pt>
                <c:pt idx="20">
                  <c:v>1.1176470588235294</c:v>
                </c:pt>
                <c:pt idx="21">
                  <c:v>1.7543859649122806E-2</c:v>
                </c:pt>
                <c:pt idx="22">
                  <c:v>0</c:v>
                </c:pt>
                <c:pt idx="23">
                  <c:v>5.2631578947368418E-2</c:v>
                </c:pt>
                <c:pt idx="24">
                  <c:v>0</c:v>
                </c:pt>
                <c:pt idx="25">
                  <c:v>0.12280701754385964</c:v>
                </c:pt>
                <c:pt idx="26">
                  <c:v>8.4745762711864403E-2</c:v>
                </c:pt>
                <c:pt idx="27">
                  <c:v>0</c:v>
                </c:pt>
                <c:pt idx="28">
                  <c:v>3.3898305084745763E-2</c:v>
                </c:pt>
                <c:pt idx="29">
                  <c:v>0</c:v>
                </c:pt>
                <c:pt idx="30">
                  <c:v>0</c:v>
                </c:pt>
                <c:pt idx="31">
                  <c:v>1.6949152542372881E-2</c:v>
                </c:pt>
                <c:pt idx="32">
                  <c:v>0.76271186440677963</c:v>
                </c:pt>
                <c:pt idx="33">
                  <c:v>0</c:v>
                </c:pt>
                <c:pt idx="34">
                  <c:v>4.7058823529411764E-2</c:v>
                </c:pt>
                <c:pt idx="35">
                  <c:v>1.1363636363636364E-2</c:v>
                </c:pt>
                <c:pt idx="36">
                  <c:v>4.5454545454545456E-2</c:v>
                </c:pt>
                <c:pt idx="37">
                  <c:v>0</c:v>
                </c:pt>
                <c:pt idx="38">
                  <c:v>2.2727272727272728E-2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0.21590909090909091</c:v>
                </c:pt>
                <c:pt idx="46">
                  <c:v>0</c:v>
                </c:pt>
                <c:pt idx="47">
                  <c:v>0</c:v>
                </c:pt>
                <c:pt idx="48">
                  <c:v>1.1363636363636364E-2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1.1363636363636364E-2</c:v>
                </c:pt>
                <c:pt idx="55">
                  <c:v>0.20454545454545456</c:v>
                </c:pt>
                <c:pt idx="56">
                  <c:v>1.0526315789473684E-2</c:v>
                </c:pt>
                <c:pt idx="57">
                  <c:v>1.0638297872340425E-2</c:v>
                </c:pt>
                <c:pt idx="58">
                  <c:v>1.0638297872340425E-2</c:v>
                </c:pt>
                <c:pt idx="59">
                  <c:v>6.3829787234042548E-2</c:v>
                </c:pt>
                <c:pt idx="60">
                  <c:v>2.1276595744680851E-2</c:v>
                </c:pt>
                <c:pt idx="61">
                  <c:v>0</c:v>
                </c:pt>
                <c:pt idx="62">
                  <c:v>3.1914893617021274E-2</c:v>
                </c:pt>
                <c:pt idx="63">
                  <c:v>0</c:v>
                </c:pt>
                <c:pt idx="64">
                  <c:v>1.0752688172043012E-2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1.0752688172043012E-2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1.0752688172043012E-2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6.4516129032258063E-2</c:v>
                </c:pt>
                <c:pt idx="82">
                  <c:v>2.0408163265306121E-2</c:v>
                </c:pt>
                <c:pt idx="83">
                  <c:v>1.0101010101010102E-2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1.0101010101010102E-2</c:v>
                </c:pt>
                <c:pt idx="89">
                  <c:v>0.01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0.05</c:v>
                </c:pt>
                <c:pt idx="94">
                  <c:v>9.9009900990099011E-3</c:v>
                </c:pt>
                <c:pt idx="95">
                  <c:v>9.9009900990099011E-3</c:v>
                </c:pt>
                <c:pt idx="96">
                  <c:v>0</c:v>
                </c:pt>
                <c:pt idx="97">
                  <c:v>0</c:v>
                </c:pt>
                <c:pt idx="98">
                  <c:v>9.9009900990099011E-3</c:v>
                </c:pt>
                <c:pt idx="99">
                  <c:v>6.8627450980392163E-2</c:v>
                </c:pt>
                <c:pt idx="100">
                  <c:v>0.24770642201834864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9.1743119266055051E-3</c:v>
                </c:pt>
                <c:pt idx="105">
                  <c:v>0</c:v>
                </c:pt>
                <c:pt idx="106">
                  <c:v>0</c:v>
                </c:pt>
                <c:pt idx="107">
                  <c:v>9.1743119266055051E-3</c:v>
                </c:pt>
                <c:pt idx="108">
                  <c:v>9.0909090909090905E-3</c:v>
                </c:pt>
                <c:pt idx="109">
                  <c:v>0</c:v>
                </c:pt>
                <c:pt idx="110">
                  <c:v>9.0909090909090905E-3</c:v>
                </c:pt>
                <c:pt idx="111">
                  <c:v>0.13636363636363635</c:v>
                </c:pt>
                <c:pt idx="112">
                  <c:v>0.13636363636363635</c:v>
                </c:pt>
                <c:pt idx="113">
                  <c:v>0</c:v>
                </c:pt>
                <c:pt idx="114">
                  <c:v>9.1743119266055051E-3</c:v>
                </c:pt>
                <c:pt idx="115">
                  <c:v>2.7522935779816515E-2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9.0909090909090905E-3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9.0909090909090905E-3</c:v>
                </c:pt>
                <c:pt idx="126">
                  <c:v>0</c:v>
                </c:pt>
                <c:pt idx="127">
                  <c:v>1.8181818181818181E-2</c:v>
                </c:pt>
                <c:pt idx="128">
                  <c:v>2.7272727272727271E-2</c:v>
                </c:pt>
                <c:pt idx="129">
                  <c:v>0</c:v>
                </c:pt>
                <c:pt idx="130">
                  <c:v>0</c:v>
                </c:pt>
                <c:pt idx="131">
                  <c:v>9.0909090909090905E-3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9.0909090909090905E-3</c:v>
                </c:pt>
                <c:pt idx="137">
                  <c:v>9.0090090090090089E-3</c:v>
                </c:pt>
                <c:pt idx="138">
                  <c:v>9.0090090090090089E-3</c:v>
                </c:pt>
                <c:pt idx="139">
                  <c:v>0</c:v>
                </c:pt>
                <c:pt idx="140">
                  <c:v>9.0090090090090089E-3</c:v>
                </c:pt>
                <c:pt idx="141">
                  <c:v>0</c:v>
                </c:pt>
                <c:pt idx="142">
                  <c:v>0</c:v>
                </c:pt>
                <c:pt idx="143">
                  <c:v>9.0090090090090089E-3</c:v>
                </c:pt>
                <c:pt idx="144">
                  <c:v>8.9285714285714281E-3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8.9285714285714281E-3</c:v>
                </c:pt>
                <c:pt idx="149">
                  <c:v>8.9285714285714281E-3</c:v>
                </c:pt>
                <c:pt idx="150">
                  <c:v>8.9285714285714281E-3</c:v>
                </c:pt>
                <c:pt idx="151">
                  <c:v>8.9285714285714281E-3</c:v>
                </c:pt>
                <c:pt idx="152">
                  <c:v>1.7857142857142856E-2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2.6548672566371681E-2</c:v>
                </c:pt>
                <c:pt idx="161">
                  <c:v>0</c:v>
                </c:pt>
                <c:pt idx="162">
                  <c:v>8.8495575221238937E-3</c:v>
                </c:pt>
                <c:pt idx="163">
                  <c:v>8.771929824561403E-3</c:v>
                </c:pt>
              </c:numCache>
            </c:numRef>
          </c:val>
        </c:ser>
        <c:marker val="1"/>
        <c:axId val="190261504"/>
        <c:axId val="190263296"/>
      </c:lineChart>
      <c:catAx>
        <c:axId val="190261504"/>
        <c:scaling>
          <c:orientation val="minMax"/>
        </c:scaling>
        <c:axPos val="b"/>
        <c:tickLblPos val="nextTo"/>
        <c:crossAx val="190263296"/>
        <c:crosses val="autoZero"/>
        <c:auto val="1"/>
        <c:lblAlgn val="ctr"/>
        <c:lblOffset val="100"/>
      </c:catAx>
      <c:valAx>
        <c:axId val="190263296"/>
        <c:scaling>
          <c:orientation val="minMax"/>
        </c:scaling>
        <c:axPos val="l"/>
        <c:numFmt formatCode="0%" sourceLinked="1"/>
        <c:tickLblPos val="nextTo"/>
        <c:crossAx val="190261504"/>
        <c:crosses val="autoZero"/>
        <c:crossBetween val="between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ocart!$M$1</c:f>
              <c:strCache>
                <c:ptCount val="1"/>
                <c:pt idx="0">
                  <c:v>A/T</c:v>
                </c:pt>
              </c:strCache>
            </c:strRef>
          </c:tx>
          <c:marker>
            <c:symbol val="none"/>
          </c:marker>
          <c:val>
            <c:numRef>
              <c:f>ocart!$M$2:$M$166</c:f>
              <c:numCache>
                <c:formatCode>General</c:formatCode>
                <c:ptCount val="165"/>
                <c:pt idx="0">
                  <c:v>6.3478260869565215</c:v>
                </c:pt>
                <c:pt idx="1">
                  <c:v>6.3478260869565215</c:v>
                </c:pt>
                <c:pt idx="2">
                  <c:v>6.3478260869565215</c:v>
                </c:pt>
                <c:pt idx="3">
                  <c:v>6.3478260869565215</c:v>
                </c:pt>
                <c:pt idx="4">
                  <c:v>6.3478260869565215</c:v>
                </c:pt>
                <c:pt idx="5">
                  <c:v>6.3478260869565215</c:v>
                </c:pt>
                <c:pt idx="6">
                  <c:v>6.3478260869565215</c:v>
                </c:pt>
                <c:pt idx="7">
                  <c:v>6.3478260869565215</c:v>
                </c:pt>
                <c:pt idx="8">
                  <c:v>6.3478260869565215</c:v>
                </c:pt>
                <c:pt idx="9">
                  <c:v>6.3913043478260869</c:v>
                </c:pt>
                <c:pt idx="10">
                  <c:v>6.3617021276595747</c:v>
                </c:pt>
                <c:pt idx="11">
                  <c:v>6.270833333333333</c:v>
                </c:pt>
                <c:pt idx="12">
                  <c:v>6.3191489361702127</c:v>
                </c:pt>
                <c:pt idx="13">
                  <c:v>6.3191489361702127</c:v>
                </c:pt>
                <c:pt idx="14">
                  <c:v>6.354166666666667</c:v>
                </c:pt>
                <c:pt idx="15">
                  <c:v>6.333333333333333</c:v>
                </c:pt>
                <c:pt idx="16">
                  <c:v>6.26</c:v>
                </c:pt>
                <c:pt idx="17">
                  <c:v>6.2745098039215685</c:v>
                </c:pt>
                <c:pt idx="18">
                  <c:v>6.4509803921568629</c:v>
                </c:pt>
                <c:pt idx="19">
                  <c:v>6.4509803921568629</c:v>
                </c:pt>
                <c:pt idx="20">
                  <c:v>6.7017543859649127</c:v>
                </c:pt>
                <c:pt idx="21">
                  <c:v>6.7192982456140351</c:v>
                </c:pt>
                <c:pt idx="22">
                  <c:v>6.7192982456140351</c:v>
                </c:pt>
                <c:pt idx="23">
                  <c:v>6.7543859649122808</c:v>
                </c:pt>
                <c:pt idx="24">
                  <c:v>6.7543859649122808</c:v>
                </c:pt>
                <c:pt idx="25">
                  <c:v>6.6949152542372881</c:v>
                </c:pt>
                <c:pt idx="26">
                  <c:v>6.7966101694915251</c:v>
                </c:pt>
                <c:pt idx="27">
                  <c:v>6.7966101694915251</c:v>
                </c:pt>
                <c:pt idx="28">
                  <c:v>6.7966101694915251</c:v>
                </c:pt>
                <c:pt idx="29">
                  <c:v>6.7966101694915251</c:v>
                </c:pt>
                <c:pt idx="30">
                  <c:v>6.7966101694915251</c:v>
                </c:pt>
                <c:pt idx="31">
                  <c:v>6.8135593220338979</c:v>
                </c:pt>
                <c:pt idx="32">
                  <c:v>6.2117647058823531</c:v>
                </c:pt>
                <c:pt idx="33">
                  <c:v>6.2117647058823531</c:v>
                </c:pt>
                <c:pt idx="34">
                  <c:v>6.125</c:v>
                </c:pt>
                <c:pt idx="35">
                  <c:v>6.1363636363636367</c:v>
                </c:pt>
                <c:pt idx="36">
                  <c:v>6.1363636363636367</c:v>
                </c:pt>
                <c:pt idx="37">
                  <c:v>6.1363636363636367</c:v>
                </c:pt>
                <c:pt idx="38">
                  <c:v>6.1590909090909092</c:v>
                </c:pt>
                <c:pt idx="39">
                  <c:v>6.1590909090909092</c:v>
                </c:pt>
                <c:pt idx="40">
                  <c:v>6.1590909090909092</c:v>
                </c:pt>
                <c:pt idx="41">
                  <c:v>6.1590909090909092</c:v>
                </c:pt>
                <c:pt idx="42">
                  <c:v>6.1590909090909092</c:v>
                </c:pt>
                <c:pt idx="43">
                  <c:v>6.1590909090909092</c:v>
                </c:pt>
                <c:pt idx="44">
                  <c:v>6.1590909090909092</c:v>
                </c:pt>
                <c:pt idx="45">
                  <c:v>6.1590909090909092</c:v>
                </c:pt>
                <c:pt idx="46">
                  <c:v>6.1590909090909092</c:v>
                </c:pt>
                <c:pt idx="47">
                  <c:v>6.1590909090909092</c:v>
                </c:pt>
                <c:pt idx="48">
                  <c:v>6.1704545454545459</c:v>
                </c:pt>
                <c:pt idx="49">
                  <c:v>6.1704545454545459</c:v>
                </c:pt>
                <c:pt idx="50">
                  <c:v>6.1704545454545459</c:v>
                </c:pt>
                <c:pt idx="51">
                  <c:v>6.1704545454545459</c:v>
                </c:pt>
                <c:pt idx="52">
                  <c:v>6.1704545454545459</c:v>
                </c:pt>
                <c:pt idx="53">
                  <c:v>6.1704545454545459</c:v>
                </c:pt>
                <c:pt idx="54">
                  <c:v>6.1818181818181817</c:v>
                </c:pt>
                <c:pt idx="55">
                  <c:v>6.7684210526315791</c:v>
                </c:pt>
                <c:pt idx="56">
                  <c:v>6.8085106382978724</c:v>
                </c:pt>
                <c:pt idx="57">
                  <c:v>6.8085106382978724</c:v>
                </c:pt>
                <c:pt idx="58">
                  <c:v>6.8510638297872344</c:v>
                </c:pt>
                <c:pt idx="59">
                  <c:v>6.8510638297872344</c:v>
                </c:pt>
                <c:pt idx="60">
                  <c:v>6.8510638297872344</c:v>
                </c:pt>
                <c:pt idx="61">
                  <c:v>6.8510638297872344</c:v>
                </c:pt>
                <c:pt idx="62">
                  <c:v>6.8829787234042552</c:v>
                </c:pt>
                <c:pt idx="63">
                  <c:v>6.924731182795699</c:v>
                </c:pt>
                <c:pt idx="64">
                  <c:v>6.8829787234042552</c:v>
                </c:pt>
                <c:pt idx="65">
                  <c:v>6.8829787234042552</c:v>
                </c:pt>
                <c:pt idx="66">
                  <c:v>6.924731182795699</c:v>
                </c:pt>
                <c:pt idx="67">
                  <c:v>6.924731182795699</c:v>
                </c:pt>
                <c:pt idx="68">
                  <c:v>6.924731182795699</c:v>
                </c:pt>
                <c:pt idx="69">
                  <c:v>6.924731182795699</c:v>
                </c:pt>
                <c:pt idx="70">
                  <c:v>6.924731182795699</c:v>
                </c:pt>
                <c:pt idx="71">
                  <c:v>6.924731182795699</c:v>
                </c:pt>
                <c:pt idx="72">
                  <c:v>6.924731182795699</c:v>
                </c:pt>
                <c:pt idx="73">
                  <c:v>6.924731182795699</c:v>
                </c:pt>
                <c:pt idx="74">
                  <c:v>6.924731182795699</c:v>
                </c:pt>
                <c:pt idx="75">
                  <c:v>6.924731182795699</c:v>
                </c:pt>
                <c:pt idx="76">
                  <c:v>6.924731182795699</c:v>
                </c:pt>
                <c:pt idx="77">
                  <c:v>6.924731182795699</c:v>
                </c:pt>
                <c:pt idx="78">
                  <c:v>6.924731182795699</c:v>
                </c:pt>
                <c:pt idx="79">
                  <c:v>6.924731182795699</c:v>
                </c:pt>
                <c:pt idx="80">
                  <c:v>6.924731182795699</c:v>
                </c:pt>
                <c:pt idx="81">
                  <c:v>6.7244897959183669</c:v>
                </c:pt>
                <c:pt idx="82">
                  <c:v>6.6868686868686869</c:v>
                </c:pt>
                <c:pt idx="83">
                  <c:v>6.6969696969696972</c:v>
                </c:pt>
                <c:pt idx="84">
                  <c:v>6.6969696969696972</c:v>
                </c:pt>
                <c:pt idx="85">
                  <c:v>6.6969696969696972</c:v>
                </c:pt>
                <c:pt idx="86">
                  <c:v>6.6969696969696972</c:v>
                </c:pt>
                <c:pt idx="87">
                  <c:v>6.6969696969696972</c:v>
                </c:pt>
                <c:pt idx="88">
                  <c:v>6.66</c:v>
                </c:pt>
                <c:pt idx="89">
                  <c:v>6.66</c:v>
                </c:pt>
                <c:pt idx="90">
                  <c:v>6.66</c:v>
                </c:pt>
                <c:pt idx="91">
                  <c:v>6.66</c:v>
                </c:pt>
                <c:pt idx="92">
                  <c:v>6.66</c:v>
                </c:pt>
                <c:pt idx="93">
                  <c:v>6.6138613861386135</c:v>
                </c:pt>
                <c:pt idx="94">
                  <c:v>6.6039603960396036</c:v>
                </c:pt>
                <c:pt idx="95">
                  <c:v>6.5841584158415838</c:v>
                </c:pt>
                <c:pt idx="96">
                  <c:v>6.5841584158415838</c:v>
                </c:pt>
                <c:pt idx="97">
                  <c:v>6.5841584158415838</c:v>
                </c:pt>
                <c:pt idx="98">
                  <c:v>6.5588235294117645</c:v>
                </c:pt>
                <c:pt idx="99">
                  <c:v>6.4128440366972477</c:v>
                </c:pt>
                <c:pt idx="100">
                  <c:v>6.4128440366972477</c:v>
                </c:pt>
                <c:pt idx="101">
                  <c:v>6.4128440366972477</c:v>
                </c:pt>
                <c:pt idx="102">
                  <c:v>6.4128440366972477</c:v>
                </c:pt>
                <c:pt idx="103">
                  <c:v>6.4128440366972477</c:v>
                </c:pt>
                <c:pt idx="104">
                  <c:v>6.4128440366972477</c:v>
                </c:pt>
                <c:pt idx="105">
                  <c:v>6.4128440366972477</c:v>
                </c:pt>
                <c:pt idx="106">
                  <c:v>6.4128440366972477</c:v>
                </c:pt>
                <c:pt idx="107">
                  <c:v>6.372727272727273</c:v>
                </c:pt>
                <c:pt idx="108">
                  <c:v>6.372727272727273</c:v>
                </c:pt>
                <c:pt idx="109">
                  <c:v>6.372727272727273</c:v>
                </c:pt>
                <c:pt idx="110">
                  <c:v>6.3818181818181818</c:v>
                </c:pt>
                <c:pt idx="111">
                  <c:v>6.3818181818181818</c:v>
                </c:pt>
                <c:pt idx="112">
                  <c:v>6.3818181818181818</c:v>
                </c:pt>
                <c:pt idx="113">
                  <c:v>6.4220183486238529</c:v>
                </c:pt>
                <c:pt idx="114">
                  <c:v>6.4220183486238529</c:v>
                </c:pt>
                <c:pt idx="115">
                  <c:v>6.3454545454545457</c:v>
                </c:pt>
                <c:pt idx="116">
                  <c:v>6.3454545454545457</c:v>
                </c:pt>
                <c:pt idx="117">
                  <c:v>6.3454545454545457</c:v>
                </c:pt>
                <c:pt idx="118">
                  <c:v>6.3454545454545457</c:v>
                </c:pt>
                <c:pt idx="119">
                  <c:v>6.3454545454545457</c:v>
                </c:pt>
                <c:pt idx="120">
                  <c:v>6.3454545454545457</c:v>
                </c:pt>
                <c:pt idx="121">
                  <c:v>6.3454545454545457</c:v>
                </c:pt>
                <c:pt idx="122">
                  <c:v>6.3454545454545457</c:v>
                </c:pt>
                <c:pt idx="123">
                  <c:v>6.3454545454545457</c:v>
                </c:pt>
                <c:pt idx="124">
                  <c:v>6.3454545454545457</c:v>
                </c:pt>
                <c:pt idx="125">
                  <c:v>6.3454545454545457</c:v>
                </c:pt>
                <c:pt idx="126">
                  <c:v>6.3454545454545457</c:v>
                </c:pt>
                <c:pt idx="127">
                  <c:v>6.3090909090909095</c:v>
                </c:pt>
                <c:pt idx="128">
                  <c:v>6.3090909090909095</c:v>
                </c:pt>
                <c:pt idx="129">
                  <c:v>6.3090909090909095</c:v>
                </c:pt>
                <c:pt idx="130">
                  <c:v>6.3090909090909095</c:v>
                </c:pt>
                <c:pt idx="131">
                  <c:v>6.3181818181818183</c:v>
                </c:pt>
                <c:pt idx="132">
                  <c:v>6.3181818181818183</c:v>
                </c:pt>
                <c:pt idx="133">
                  <c:v>6.3181818181818183</c:v>
                </c:pt>
                <c:pt idx="134">
                  <c:v>6.3181818181818183</c:v>
                </c:pt>
                <c:pt idx="135">
                  <c:v>6.3181818181818183</c:v>
                </c:pt>
                <c:pt idx="136">
                  <c:v>6.3693693693693696</c:v>
                </c:pt>
                <c:pt idx="137">
                  <c:v>6.3693693693693696</c:v>
                </c:pt>
                <c:pt idx="138">
                  <c:v>6.3693693693693696</c:v>
                </c:pt>
                <c:pt idx="139">
                  <c:v>6.3693693693693696</c:v>
                </c:pt>
                <c:pt idx="140">
                  <c:v>6.3693693693693696</c:v>
                </c:pt>
                <c:pt idx="141">
                  <c:v>6.3693693693693696</c:v>
                </c:pt>
                <c:pt idx="142">
                  <c:v>6.3693693693693696</c:v>
                </c:pt>
                <c:pt idx="143">
                  <c:v>6.375</c:v>
                </c:pt>
                <c:pt idx="144">
                  <c:v>6.3839285714285712</c:v>
                </c:pt>
                <c:pt idx="145">
                  <c:v>6.3839285714285712</c:v>
                </c:pt>
                <c:pt idx="146">
                  <c:v>6.3839285714285712</c:v>
                </c:pt>
                <c:pt idx="147">
                  <c:v>6.3839285714285712</c:v>
                </c:pt>
                <c:pt idx="148">
                  <c:v>6.3839285714285712</c:v>
                </c:pt>
                <c:pt idx="149">
                  <c:v>6.3928571428571432</c:v>
                </c:pt>
                <c:pt idx="150">
                  <c:v>6.4017857142857144</c:v>
                </c:pt>
                <c:pt idx="151">
                  <c:v>6.4107142857142856</c:v>
                </c:pt>
                <c:pt idx="152">
                  <c:v>6.4159292035398234</c:v>
                </c:pt>
                <c:pt idx="153">
                  <c:v>6.4159292035398234</c:v>
                </c:pt>
                <c:pt idx="154">
                  <c:v>6.4159292035398234</c:v>
                </c:pt>
                <c:pt idx="155">
                  <c:v>6.4159292035398234</c:v>
                </c:pt>
                <c:pt idx="156">
                  <c:v>6.4159292035398234</c:v>
                </c:pt>
                <c:pt idx="157">
                  <c:v>6.4159292035398234</c:v>
                </c:pt>
                <c:pt idx="158">
                  <c:v>6.4159292035398234</c:v>
                </c:pt>
                <c:pt idx="159">
                  <c:v>6.4159292035398234</c:v>
                </c:pt>
                <c:pt idx="160">
                  <c:v>6.4247787610619467</c:v>
                </c:pt>
                <c:pt idx="161">
                  <c:v>6.4247787610619467</c:v>
                </c:pt>
                <c:pt idx="162">
                  <c:v>6.4122807017543861</c:v>
                </c:pt>
                <c:pt idx="163">
                  <c:v>6.4122807017543861</c:v>
                </c:pt>
              </c:numCache>
            </c:numRef>
          </c:val>
        </c:ser>
        <c:marker val="1"/>
        <c:axId val="190270080"/>
        <c:axId val="190296448"/>
      </c:lineChart>
      <c:catAx>
        <c:axId val="190270080"/>
        <c:scaling>
          <c:orientation val="minMax"/>
        </c:scaling>
        <c:axPos val="b"/>
        <c:majorTickMark val="none"/>
        <c:tickLblPos val="nextTo"/>
        <c:crossAx val="190296448"/>
        <c:crosses val="autoZero"/>
        <c:auto val="1"/>
        <c:lblAlgn val="ctr"/>
        <c:lblOffset val="100"/>
      </c:catAx>
      <c:valAx>
        <c:axId val="190296448"/>
        <c:scaling>
          <c:orientation val="minMax"/>
          <c:min val="6"/>
        </c:scaling>
        <c:axPos val="l"/>
        <c:numFmt formatCode="General" sourceLinked="1"/>
        <c:majorTickMark val="none"/>
        <c:tickLblPos val="nextTo"/>
        <c:crossAx val="190270080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ocart!$Z$1</c:f>
              <c:strCache>
                <c:ptCount val="1"/>
                <c:pt idx="0">
                  <c:v>complexity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ocart!$Z$2:$Z$166</c:f>
              <c:numCache>
                <c:formatCode>General</c:formatCode>
                <c:ptCount val="165"/>
                <c:pt idx="0">
                  <c:v>7.5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1</c:v>
                </c:pt>
                <c:pt idx="13">
                  <c:v>0</c:v>
                </c:pt>
                <c:pt idx="14">
                  <c:v>48</c:v>
                </c:pt>
                <c:pt idx="15">
                  <c:v>0</c:v>
                </c:pt>
                <c:pt idx="16">
                  <c:v>3.5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9.5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1.7307692307692308</c:v>
                </c:pt>
                <c:pt idx="33">
                  <c:v>0</c:v>
                </c:pt>
                <c:pt idx="34">
                  <c:v>1.3333333333333333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2.5714285714285716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1.2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</c:numCache>
            </c:numRef>
          </c:val>
        </c:ser>
        <c:marker val="1"/>
        <c:axId val="190311808"/>
        <c:axId val="190313600"/>
      </c:lineChart>
      <c:catAx>
        <c:axId val="190311808"/>
        <c:scaling>
          <c:orientation val="minMax"/>
        </c:scaling>
        <c:axPos val="b"/>
        <c:tickLblPos val="nextTo"/>
        <c:crossAx val="190313600"/>
        <c:crosses val="autoZero"/>
        <c:auto val="1"/>
        <c:lblAlgn val="ctr"/>
        <c:lblOffset val="100"/>
      </c:catAx>
      <c:valAx>
        <c:axId val="190313600"/>
        <c:scaling>
          <c:orientation val="minMax"/>
        </c:scaling>
        <c:axPos val="l"/>
        <c:numFmt formatCode="General" sourceLinked="1"/>
        <c:tickLblPos val="nextTo"/>
        <c:crossAx val="190311808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Opencart Tables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v>Tables</c:v>
          </c:tx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ocart!$H$2:$H$165</c:f>
              <c:numCache>
                <c:formatCode>General</c:formatCode>
                <c:ptCount val="164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47</c:v>
                </c:pt>
                <c:pt idx="13">
                  <c:v>47</c:v>
                </c:pt>
                <c:pt idx="14">
                  <c:v>48</c:v>
                </c:pt>
                <c:pt idx="15">
                  <c:v>48</c:v>
                </c:pt>
                <c:pt idx="16">
                  <c:v>50</c:v>
                </c:pt>
                <c:pt idx="17">
                  <c:v>51</c:v>
                </c:pt>
                <c:pt idx="18">
                  <c:v>51</c:v>
                </c:pt>
                <c:pt idx="19">
                  <c:v>51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57</c:v>
                </c:pt>
                <c:pt idx="24">
                  <c:v>57</c:v>
                </c:pt>
                <c:pt idx="25">
                  <c:v>59</c:v>
                </c:pt>
                <c:pt idx="26">
                  <c:v>59</c:v>
                </c:pt>
                <c:pt idx="27">
                  <c:v>59</c:v>
                </c:pt>
                <c:pt idx="28">
                  <c:v>59</c:v>
                </c:pt>
                <c:pt idx="29">
                  <c:v>59</c:v>
                </c:pt>
                <c:pt idx="30">
                  <c:v>59</c:v>
                </c:pt>
                <c:pt idx="31">
                  <c:v>59</c:v>
                </c:pt>
                <c:pt idx="32">
                  <c:v>85</c:v>
                </c:pt>
                <c:pt idx="33">
                  <c:v>85</c:v>
                </c:pt>
                <c:pt idx="34">
                  <c:v>88</c:v>
                </c:pt>
                <c:pt idx="35">
                  <c:v>88</c:v>
                </c:pt>
                <c:pt idx="36">
                  <c:v>88</c:v>
                </c:pt>
                <c:pt idx="37">
                  <c:v>88</c:v>
                </c:pt>
                <c:pt idx="38">
                  <c:v>88</c:v>
                </c:pt>
                <c:pt idx="39">
                  <c:v>88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</c:v>
                </c:pt>
                <c:pt idx="44">
                  <c:v>88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88</c:v>
                </c:pt>
                <c:pt idx="50">
                  <c:v>88</c:v>
                </c:pt>
                <c:pt idx="51">
                  <c:v>88</c:v>
                </c:pt>
                <c:pt idx="52">
                  <c:v>88</c:v>
                </c:pt>
                <c:pt idx="53">
                  <c:v>88</c:v>
                </c:pt>
                <c:pt idx="54">
                  <c:v>88</c:v>
                </c:pt>
                <c:pt idx="55">
                  <c:v>95</c:v>
                </c:pt>
                <c:pt idx="56">
                  <c:v>94</c:v>
                </c:pt>
                <c:pt idx="57">
                  <c:v>94</c:v>
                </c:pt>
                <c:pt idx="58">
                  <c:v>94</c:v>
                </c:pt>
                <c:pt idx="59">
                  <c:v>94</c:v>
                </c:pt>
                <c:pt idx="60">
                  <c:v>94</c:v>
                </c:pt>
                <c:pt idx="61">
                  <c:v>94</c:v>
                </c:pt>
                <c:pt idx="62">
                  <c:v>94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93</c:v>
                </c:pt>
                <c:pt idx="67">
                  <c:v>93</c:v>
                </c:pt>
                <c:pt idx="68">
                  <c:v>93</c:v>
                </c:pt>
                <c:pt idx="69">
                  <c:v>93</c:v>
                </c:pt>
                <c:pt idx="70">
                  <c:v>93</c:v>
                </c:pt>
                <c:pt idx="71">
                  <c:v>93</c:v>
                </c:pt>
                <c:pt idx="72">
                  <c:v>93</c:v>
                </c:pt>
                <c:pt idx="73">
                  <c:v>93</c:v>
                </c:pt>
                <c:pt idx="74">
                  <c:v>93</c:v>
                </c:pt>
                <c:pt idx="75">
                  <c:v>93</c:v>
                </c:pt>
                <c:pt idx="76">
                  <c:v>93</c:v>
                </c:pt>
                <c:pt idx="77">
                  <c:v>93</c:v>
                </c:pt>
                <c:pt idx="78">
                  <c:v>93</c:v>
                </c:pt>
                <c:pt idx="79">
                  <c:v>93</c:v>
                </c:pt>
                <c:pt idx="80">
                  <c:v>93</c:v>
                </c:pt>
                <c:pt idx="81">
                  <c:v>98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101</c:v>
                </c:pt>
                <c:pt idx="94">
                  <c:v>101</c:v>
                </c:pt>
                <c:pt idx="95">
                  <c:v>101</c:v>
                </c:pt>
                <c:pt idx="96">
                  <c:v>101</c:v>
                </c:pt>
                <c:pt idx="97">
                  <c:v>101</c:v>
                </c:pt>
                <c:pt idx="98">
                  <c:v>102</c:v>
                </c:pt>
                <c:pt idx="99">
                  <c:v>109</c:v>
                </c:pt>
                <c:pt idx="100">
                  <c:v>109</c:v>
                </c:pt>
                <c:pt idx="101">
                  <c:v>109</c:v>
                </c:pt>
                <c:pt idx="102">
                  <c:v>109</c:v>
                </c:pt>
                <c:pt idx="103">
                  <c:v>109</c:v>
                </c:pt>
                <c:pt idx="104">
                  <c:v>109</c:v>
                </c:pt>
                <c:pt idx="105">
                  <c:v>109</c:v>
                </c:pt>
                <c:pt idx="106">
                  <c:v>109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109</c:v>
                </c:pt>
                <c:pt idx="114">
                  <c:v>109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111</c:v>
                </c:pt>
                <c:pt idx="137">
                  <c:v>111</c:v>
                </c:pt>
                <c:pt idx="138">
                  <c:v>111</c:v>
                </c:pt>
                <c:pt idx="139">
                  <c:v>111</c:v>
                </c:pt>
                <c:pt idx="140">
                  <c:v>111</c:v>
                </c:pt>
                <c:pt idx="141">
                  <c:v>111</c:v>
                </c:pt>
                <c:pt idx="142">
                  <c:v>111</c:v>
                </c:pt>
                <c:pt idx="143">
                  <c:v>112</c:v>
                </c:pt>
                <c:pt idx="144">
                  <c:v>112</c:v>
                </c:pt>
                <c:pt idx="145">
                  <c:v>112</c:v>
                </c:pt>
                <c:pt idx="146">
                  <c:v>112</c:v>
                </c:pt>
                <c:pt idx="147">
                  <c:v>112</c:v>
                </c:pt>
                <c:pt idx="148">
                  <c:v>112</c:v>
                </c:pt>
                <c:pt idx="149">
                  <c:v>112</c:v>
                </c:pt>
                <c:pt idx="150">
                  <c:v>112</c:v>
                </c:pt>
                <c:pt idx="151">
                  <c:v>112</c:v>
                </c:pt>
                <c:pt idx="152">
                  <c:v>113</c:v>
                </c:pt>
                <c:pt idx="153">
                  <c:v>113</c:v>
                </c:pt>
                <c:pt idx="154">
                  <c:v>113</c:v>
                </c:pt>
                <c:pt idx="155">
                  <c:v>113</c:v>
                </c:pt>
                <c:pt idx="156">
                  <c:v>113</c:v>
                </c:pt>
                <c:pt idx="157">
                  <c:v>113</c:v>
                </c:pt>
                <c:pt idx="158">
                  <c:v>113</c:v>
                </c:pt>
                <c:pt idx="159">
                  <c:v>113</c:v>
                </c:pt>
                <c:pt idx="160">
                  <c:v>113</c:v>
                </c:pt>
                <c:pt idx="161">
                  <c:v>113</c:v>
                </c:pt>
                <c:pt idx="162">
                  <c:v>114</c:v>
                </c:pt>
                <c:pt idx="163">
                  <c:v>114</c:v>
                </c:pt>
              </c:numCache>
            </c:numRef>
          </c:val>
        </c:ser>
        <c:marker val="1"/>
        <c:axId val="190446208"/>
        <c:axId val="190456192"/>
      </c:lineChart>
      <c:catAx>
        <c:axId val="190446208"/>
        <c:scaling>
          <c:orientation val="minMax"/>
        </c:scaling>
        <c:axPos val="b"/>
        <c:numFmt formatCode="#,##0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90456192"/>
        <c:crosses val="autoZero"/>
        <c:auto val="1"/>
        <c:lblAlgn val="ctr"/>
        <c:lblOffset val="100"/>
        <c:tickLblSkip val="7"/>
      </c:catAx>
      <c:valAx>
        <c:axId val="190456192"/>
        <c:scaling>
          <c:orientation val="minMax"/>
          <c:min val="40"/>
        </c:scaling>
        <c:axPos val="l"/>
        <c:numFmt formatCode="General" sourceLinked="1"/>
        <c:tickLblPos val="nextTo"/>
        <c:crossAx val="190446208"/>
        <c:crosses val="autoZero"/>
        <c:crossBetween val="between"/>
      </c:valAx>
    </c:plotArea>
    <c:plotVisOnly val="1"/>
  </c:chart>
  <c:printSettings>
    <c:headerFooter/>
    <c:pageMargins b="0.74803149606299235" l="0.70866141732283494" r="0.70866141732283494" t="0.74803149606299235" header="0.31496062992126006" footer="0.31496062992126006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as running average)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phpbb!$H$2:$H$134</c:f>
              <c:numCache>
                <c:formatCode>General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62</c:v>
                </c:pt>
                <c:pt idx="24">
                  <c:v>62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62</c:v>
                </c:pt>
                <c:pt idx="37">
                  <c:v>62</c:v>
                </c:pt>
                <c:pt idx="38">
                  <c:v>62</c:v>
                </c:pt>
                <c:pt idx="39">
                  <c:v>62</c:v>
                </c:pt>
                <c:pt idx="40">
                  <c:v>62</c:v>
                </c:pt>
                <c:pt idx="41">
                  <c:v>62</c:v>
                </c:pt>
                <c:pt idx="42">
                  <c:v>62</c:v>
                </c:pt>
                <c:pt idx="43">
                  <c:v>62</c:v>
                </c:pt>
                <c:pt idx="44">
                  <c:v>62</c:v>
                </c:pt>
                <c:pt idx="45">
                  <c:v>62</c:v>
                </c:pt>
                <c:pt idx="46">
                  <c:v>62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62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62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61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60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60</c:v>
                </c:pt>
                <c:pt idx="82">
                  <c:v>63</c:v>
                </c:pt>
                <c:pt idx="83">
                  <c:v>63</c:v>
                </c:pt>
                <c:pt idx="84">
                  <c:v>60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63</c:v>
                </c:pt>
                <c:pt idx="96">
                  <c:v>59</c:v>
                </c:pt>
                <c:pt idx="97">
                  <c:v>59</c:v>
                </c:pt>
                <c:pt idx="98">
                  <c:v>61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59</c:v>
                </c:pt>
                <c:pt idx="103">
                  <c:v>61</c:v>
                </c:pt>
                <c:pt idx="104">
                  <c:v>59</c:v>
                </c:pt>
                <c:pt idx="105">
                  <c:v>60</c:v>
                </c:pt>
                <c:pt idx="106">
                  <c:v>60</c:v>
                </c:pt>
                <c:pt idx="107">
                  <c:v>59</c:v>
                </c:pt>
                <c:pt idx="108">
                  <c:v>59</c:v>
                </c:pt>
                <c:pt idx="109">
                  <c:v>61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62</c:v>
                </c:pt>
                <c:pt idx="114">
                  <c:v>60</c:v>
                </c:pt>
                <c:pt idx="115">
                  <c:v>60</c:v>
                </c:pt>
                <c:pt idx="116">
                  <c:v>59</c:v>
                </c:pt>
                <c:pt idx="117">
                  <c:v>59</c:v>
                </c:pt>
                <c:pt idx="118">
                  <c:v>62</c:v>
                </c:pt>
                <c:pt idx="119">
                  <c:v>59</c:v>
                </c:pt>
                <c:pt idx="120">
                  <c:v>62</c:v>
                </c:pt>
                <c:pt idx="121">
                  <c:v>59</c:v>
                </c:pt>
                <c:pt idx="122">
                  <c:v>60</c:v>
                </c:pt>
                <c:pt idx="123">
                  <c:v>60</c:v>
                </c:pt>
                <c:pt idx="124">
                  <c:v>63</c:v>
                </c:pt>
                <c:pt idx="125">
                  <c:v>61</c:v>
                </c:pt>
                <c:pt idx="126">
                  <c:v>63</c:v>
                </c:pt>
                <c:pt idx="127">
                  <c:v>64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65</c:v>
                </c:pt>
                <c:pt idx="132">
                  <c:v>65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phpbb!$AJ$2:$AJ$134</c:f>
              <c:numCache>
                <c:formatCode>0.0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61.043478260869563</c:v>
                </c:pt>
                <c:pt idx="24">
                  <c:v>61.085085594447754</c:v>
                </c:pt>
                <c:pt idx="25">
                  <c:v>61.12497423982083</c:v>
                </c:pt>
                <c:pt idx="26">
                  <c:v>61.1632786645077</c:v>
                </c:pt>
                <c:pt idx="27">
                  <c:v>61.200118220762057</c:v>
                </c:pt>
                <c:pt idx="28">
                  <c:v>61.235599324109849</c:v>
                </c:pt>
                <c:pt idx="29">
                  <c:v>61.269817253570487</c:v>
                </c:pt>
                <c:pt idx="30">
                  <c:v>61.302857649683808</c:v>
                </c:pt>
                <c:pt idx="31">
                  <c:v>61.334797769185805</c:v>
                </c:pt>
                <c:pt idx="32">
                  <c:v>61.365707542237082</c:v>
                </c:pt>
                <c:pt idx="33">
                  <c:v>61.395650468319893</c:v>
                </c:pt>
                <c:pt idx="34">
                  <c:v>61.424684379445267</c:v>
                </c:pt>
                <c:pt idx="35">
                  <c:v>61.452862093553733</c:v>
                </c:pt>
                <c:pt idx="36">
                  <c:v>61.480231976520379</c:v>
                </c:pt>
                <c:pt idx="37">
                  <c:v>61.506838427673905</c:v>
                </c:pt>
                <c:pt idx="38">
                  <c:v>61.532722300978605</c:v>
                </c:pt>
                <c:pt idx="39">
                  <c:v>61.5579212718363</c:v>
                </c:pt>
                <c:pt idx="40">
                  <c:v>61.582470157713871</c:v>
                </c:pt>
                <c:pt idx="41">
                  <c:v>61.606401199393822</c:v>
                </c:pt>
                <c:pt idx="42">
                  <c:v>61.629744308506545</c:v>
                </c:pt>
                <c:pt idx="43">
                  <c:v>61.652527286077103</c:v>
                </c:pt>
                <c:pt idx="44">
                  <c:v>61.674776016062523</c:v>
                </c:pt>
                <c:pt idx="45">
                  <c:v>61.696514637233925</c:v>
                </c:pt>
                <c:pt idx="46">
                  <c:v>61.717765696244733</c:v>
                </c:pt>
                <c:pt idx="47">
                  <c:v>61.738550284300985</c:v>
                </c:pt>
                <c:pt idx="48">
                  <c:v>61.758888159495505</c:v>
                </c:pt>
                <c:pt idx="49">
                  <c:v>61.778797856571757</c:v>
                </c:pt>
                <c:pt idx="50">
                  <c:v>61.798296785634669</c:v>
                </c:pt>
                <c:pt idx="51">
                  <c:v>61.817401321116449</c:v>
                </c:pt>
                <c:pt idx="52">
                  <c:v>61.83612688212839</c:v>
                </c:pt>
                <c:pt idx="53">
                  <c:v>61.854488005179547</c:v>
                </c:pt>
                <c:pt idx="54">
                  <c:v>61.872498410115433</c:v>
                </c:pt>
                <c:pt idx="55">
                  <c:v>61.890171060020599</c:v>
                </c:pt>
                <c:pt idx="56">
                  <c:v>61.90751821573572</c:v>
                </c:pt>
                <c:pt idx="57">
                  <c:v>61.924551485559299</c:v>
                </c:pt>
                <c:pt idx="58">
                  <c:v>61.941281870635059</c:v>
                </c:pt>
                <c:pt idx="59">
                  <c:v>61.957719806466386</c:v>
                </c:pt>
                <c:pt idx="60">
                  <c:v>61.973875200947262</c:v>
                </c:pt>
                <c:pt idx="61">
                  <c:v>61.989757469254414</c:v>
                </c:pt>
                <c:pt idx="62">
                  <c:v>62.005375565906164</c:v>
                </c:pt>
                <c:pt idx="63">
                  <c:v>62.020738014259372</c:v>
                </c:pt>
                <c:pt idx="64">
                  <c:v>62.020238381072197</c:v>
                </c:pt>
                <c:pt idx="65">
                  <c:v>62.034629048612949</c:v>
                </c:pt>
                <c:pt idx="66">
                  <c:v>62.04879510102446</c:v>
                </c:pt>
                <c:pt idx="67">
                  <c:v>62.062743348725753</c:v>
                </c:pt>
                <c:pt idx="68">
                  <c:v>62.076480298452886</c:v>
                </c:pt>
                <c:pt idx="69">
                  <c:v>62.090012171007601</c:v>
                </c:pt>
                <c:pt idx="70">
                  <c:v>62.089100593549659</c:v>
                </c:pt>
                <c:pt idx="71">
                  <c:v>62.115391288634434</c:v>
                </c:pt>
                <c:pt idx="72">
                  <c:v>62.141294893548718</c:v>
                </c:pt>
                <c:pt idx="73">
                  <c:v>62.16682235899242</c:v>
                </c:pt>
                <c:pt idx="74">
                  <c:v>62.191984181631788</c:v>
                </c:pt>
                <c:pt idx="75">
                  <c:v>62.216790428740424</c:v>
                </c:pt>
                <c:pt idx="76">
                  <c:v>62.241250761195772</c:v>
                </c:pt>
                <c:pt idx="77">
                  <c:v>62.225457720433212</c:v>
                </c:pt>
                <c:pt idx="78">
                  <c:v>62.221779114589097</c:v>
                </c:pt>
                <c:pt idx="79">
                  <c:v>62.218146643904333</c:v>
                </c:pt>
                <c:pt idx="80">
                  <c:v>62.214559160245003</c:v>
                </c:pt>
                <c:pt idx="81">
                  <c:v>62.199147201052078</c:v>
                </c:pt>
                <c:pt idx="82">
                  <c:v>62.217959683236238</c:v>
                </c:pt>
                <c:pt idx="83">
                  <c:v>62.236534271331898</c:v>
                </c:pt>
                <c:pt idx="84">
                  <c:v>62.218280893709256</c:v>
                </c:pt>
                <c:pt idx="85">
                  <c:v>62.211172437676836</c:v>
                </c:pt>
                <c:pt idx="86">
                  <c:v>62.204145032435605</c:v>
                </c:pt>
                <c:pt idx="87">
                  <c:v>62.197196832311583</c:v>
                </c:pt>
                <c:pt idx="88">
                  <c:v>62.168465288453405</c:v>
                </c:pt>
                <c:pt idx="89">
                  <c:v>62.14003030633107</c:v>
                </c:pt>
                <c:pt idx="90">
                  <c:v>62.111885528290792</c:v>
                </c:pt>
                <c:pt idx="91">
                  <c:v>62.084024801597465</c:v>
                </c:pt>
                <c:pt idx="92">
                  <c:v>62.056442169669374</c:v>
                </c:pt>
                <c:pt idx="93">
                  <c:v>62.029131863778147</c:v>
                </c:pt>
                <c:pt idx="94">
                  <c:v>62.002088295184642</c:v>
                </c:pt>
                <c:pt idx="95">
                  <c:v>62.013432621061071</c:v>
                </c:pt>
                <c:pt idx="96">
                  <c:v>61.981651713528422</c:v>
                </c:pt>
                <c:pt idx="97">
                  <c:v>61.950166180807848</c:v>
                </c:pt>
                <c:pt idx="98">
                  <c:v>61.937480949537445</c:v>
                </c:pt>
                <c:pt idx="99">
                  <c:v>61.924918707825881</c:v>
                </c:pt>
                <c:pt idx="100">
                  <c:v>61.912477042173109</c:v>
                </c:pt>
                <c:pt idx="101">
                  <c:v>61.900153609893245</c:v>
                </c:pt>
                <c:pt idx="102">
                  <c:v>61.868904422253038</c:v>
                </c:pt>
                <c:pt idx="103">
                  <c:v>61.855585780344519</c:v>
                </c:pt>
                <c:pt idx="104">
                  <c:v>61.823687072381219</c:v>
                </c:pt>
                <c:pt idx="105">
                  <c:v>61.800733260086133</c:v>
                </c:pt>
                <c:pt idx="106">
                  <c:v>61.777979100061089</c:v>
                </c:pt>
                <c:pt idx="107">
                  <c:v>61.746605398759932</c:v>
                </c:pt>
                <c:pt idx="108">
                  <c:v>61.715490599663532</c:v>
                </c:pt>
                <c:pt idx="109">
                  <c:v>61.701399626210133</c:v>
                </c:pt>
                <c:pt idx="110">
                  <c:v>61.696315773670996</c:v>
                </c:pt>
                <c:pt idx="111">
                  <c:v>61.691276891287565</c:v>
                </c:pt>
                <c:pt idx="112">
                  <c:v>61.686282183099735</c:v>
                </c:pt>
                <c:pt idx="113">
                  <c:v>61.681330874156551</c:v>
                </c:pt>
                <c:pt idx="114">
                  <c:v>61.658696605409332</c:v>
                </c:pt>
                <c:pt idx="115">
                  <c:v>61.636242680256629</c:v>
                </c:pt>
                <c:pt idx="116">
                  <c:v>61.605797039566681</c:v>
                </c:pt>
                <c:pt idx="117">
                  <c:v>61.575581775330285</c:v>
                </c:pt>
                <c:pt idx="118">
                  <c:v>61.568934526913459</c:v>
                </c:pt>
                <c:pt idx="119">
                  <c:v>61.536777385486424</c:v>
                </c:pt>
                <c:pt idx="120">
                  <c:v>61.527836179950654</c:v>
                </c:pt>
                <c:pt idx="121">
                  <c:v>61.493790914499158</c:v>
                </c:pt>
                <c:pt idx="122">
                  <c:v>61.467532699200362</c:v>
                </c:pt>
                <c:pt idx="123">
                  <c:v>61.441465708558873</c:v>
                </c:pt>
                <c:pt idx="124">
                  <c:v>61.438658655994317</c:v>
                </c:pt>
                <c:pt idx="125">
                  <c:v>61.419050255886148</c:v>
                </c:pt>
                <c:pt idx="126">
                  <c:v>61.415242212947689</c:v>
                </c:pt>
                <c:pt idx="127">
                  <c:v>61.419749306611415</c:v>
                </c:pt>
                <c:pt idx="128">
                  <c:v>61.424220532320192</c:v>
                </c:pt>
                <c:pt idx="129">
                  <c:v>61.43707216474678</c:v>
                </c:pt>
                <c:pt idx="130">
                  <c:v>61.449819603676325</c:v>
                </c:pt>
                <c:pt idx="131">
                  <c:v>61.462464486051374</c:v>
                </c:pt>
                <c:pt idx="132">
                  <c:v>61.475008410860887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phpbb!$AK$2:$AK$134</c:f>
              <c:numCache>
                <c:formatCode>0.0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61.001890359168243</c:v>
                </c:pt>
                <c:pt idx="24">
                  <c:v>61.005440162220047</c:v>
                </c:pt>
                <c:pt idx="25">
                  <c:v>61.010451396737054</c:v>
                </c:pt>
                <c:pt idx="26">
                  <c:v>61.016753363105565</c:v>
                </c:pt>
                <c:pt idx="27">
                  <c:v>61.024198188797513</c:v>
                </c:pt>
                <c:pt idx="28">
                  <c:v>61.032657199397441</c:v>
                </c:pt>
                <c:pt idx="29">
                  <c:v>61.042017960559434</c:v>
                </c:pt>
                <c:pt idx="30">
                  <c:v>61.052181849964384</c:v>
                </c:pt>
                <c:pt idx="31">
                  <c:v>61.063062051341383</c:v>
                </c:pt>
                <c:pt idx="32">
                  <c:v>61.074581887131998</c:v>
                </c:pt>
                <c:pt idx="33">
                  <c:v>61.086673424774979</c:v>
                </c:pt>
                <c:pt idx="34">
                  <c:v>61.099276305527695</c:v>
                </c:pt>
                <c:pt idx="35">
                  <c:v>61.112336755393009</c:v>
                </c:pt>
                <c:pt idx="36">
                  <c:v>61.125806745928465</c:v>
                </c:pt>
                <c:pt idx="37">
                  <c:v>61.139643279088141</c:v>
                </c:pt>
                <c:pt idx="38">
                  <c:v>61.15380777523265</c:v>
                </c:pt>
                <c:pt idx="39">
                  <c:v>61.168265547368271</c:v>
                </c:pt>
                <c:pt idx="40">
                  <c:v>61.182985347787827</c:v>
                </c:pt>
                <c:pt idx="41">
                  <c:v>61.19793897576703</c:v>
                </c:pt>
                <c:pt idx="42">
                  <c:v>61.213100936960132</c:v>
                </c:pt>
                <c:pt idx="43">
                  <c:v>61.228448146743567</c:v>
                </c:pt>
                <c:pt idx="44">
                  <c:v>61.243959671057382</c:v>
                </c:pt>
                <c:pt idx="45">
                  <c:v>61.259616499354209</c:v>
                </c:pt>
                <c:pt idx="46">
                  <c:v>61.275401345133112</c:v>
                </c:pt>
                <c:pt idx="47">
                  <c:v>61.291298470248989</c:v>
                </c:pt>
                <c:pt idx="48">
                  <c:v>61.307293529777326</c:v>
                </c:pt>
                <c:pt idx="49">
                  <c:v>61.323373434702511</c:v>
                </c:pt>
                <c:pt idx="50">
                  <c:v>61.33952623010439</c:v>
                </c:pt>
                <c:pt idx="51">
                  <c:v>61.355740986857555</c:v>
                </c:pt>
                <c:pt idx="52">
                  <c:v>61.372007705142586</c:v>
                </c:pt>
                <c:pt idx="53">
                  <c:v>61.38831722830821</c:v>
                </c:pt>
                <c:pt idx="54">
                  <c:v>61.404661165825587</c:v>
                </c:pt>
                <c:pt idx="55">
                  <c:v>61.421031824247358</c:v>
                </c:pt>
                <c:pt idx="56">
                  <c:v>61.437422145229661</c:v>
                </c:pt>
                <c:pt idx="57">
                  <c:v>61.453825649799228</c:v>
                </c:pt>
                <c:pt idx="58">
                  <c:v>61.470236388153751</c:v>
                </c:pt>
                <c:pt idx="59">
                  <c:v>61.486648894374454</c:v>
                </c:pt>
                <c:pt idx="60">
                  <c:v>61.503058145507715</c:v>
                </c:pt>
                <c:pt idx="61">
                  <c:v>61.51945952453984</c:v>
                </c:pt>
                <c:pt idx="62">
                  <c:v>61.535848786847005</c:v>
                </c:pt>
                <c:pt idx="63">
                  <c:v>61.552222029752521</c:v>
                </c:pt>
                <c:pt idx="64">
                  <c:v>61.56833086723119</c:v>
                </c:pt>
                <c:pt idx="65">
                  <c:v>61.584420700551853</c:v>
                </c:pt>
                <c:pt idx="66">
                  <c:v>61.600488383139556</c:v>
                </c:pt>
                <c:pt idx="67">
                  <c:v>61.616531018516824</c:v>
                </c:pt>
                <c:pt idx="68">
                  <c:v>61.632545940955595</c:v>
                </c:pt>
                <c:pt idx="69">
                  <c:v>61.648530697788097</c:v>
                </c:pt>
                <c:pt idx="70">
                  <c:v>61.664278931101684</c:v>
                </c:pt>
                <c:pt idx="71">
                  <c:v>61.68019389275738</c:v>
                </c:pt>
                <c:pt idx="72">
                  <c:v>61.696265272415516</c:v>
                </c:pt>
                <c:pt idx="73">
                  <c:v>61.71248332586736</c:v>
                </c:pt>
                <c:pt idx="74">
                  <c:v>61.728838839337513</c:v>
                </c:pt>
                <c:pt idx="75">
                  <c:v>61.745323096403055</c:v>
                </c:pt>
                <c:pt idx="76">
                  <c:v>61.761927847309359</c:v>
                </c:pt>
                <c:pt idx="77">
                  <c:v>61.778139571007685</c:v>
                </c:pt>
                <c:pt idx="78">
                  <c:v>61.794135053769203</c:v>
                </c:pt>
                <c:pt idx="79">
                  <c:v>61.809919887046938</c:v>
                </c:pt>
                <c:pt idx="80">
                  <c:v>61.825499449534938</c:v>
                </c:pt>
                <c:pt idx="81">
                  <c:v>61.840727147566007</c:v>
                </c:pt>
                <c:pt idx="82">
                  <c:v>61.856057564657739</c:v>
                </c:pt>
                <c:pt idx="83">
                  <c:v>61.871484517540758</c:v>
                </c:pt>
                <c:pt idx="84">
                  <c:v>61.886579260757998</c:v>
                </c:pt>
                <c:pt idx="85">
                  <c:v>61.901489142766295</c:v>
                </c:pt>
                <c:pt idx="86">
                  <c:v>61.916218555898539</c:v>
                </c:pt>
                <c:pt idx="87">
                  <c:v>61.930771738769558</c:v>
                </c:pt>
                <c:pt idx="88">
                  <c:v>61.944896780771913</c:v>
                </c:pt>
                <c:pt idx="89">
                  <c:v>61.958606836694869</c:v>
                </c:pt>
                <c:pt idx="90">
                  <c:v>61.97191452785431</c:v>
                </c:pt>
                <c:pt idx="91">
                  <c:v>61.98483196924127</c:v>
                </c:pt>
                <c:pt idx="92">
                  <c:v>61.997370795008273</c:v>
                </c:pt>
                <c:pt idx="93">
                  <c:v>62.009542182412218</c:v>
                </c:pt>
                <c:pt idx="94">
                  <c:v>62.02135687432289</c:v>
                </c:pt>
                <c:pt idx="95">
                  <c:v>62.033260294817147</c:v>
                </c:pt>
                <c:pt idx="96">
                  <c:v>62.044822136476427</c:v>
                </c:pt>
                <c:pt idx="97">
                  <c:v>62.056052086649544</c:v>
                </c:pt>
                <c:pt idx="98">
                  <c:v>62.067163422884889</c:v>
                </c:pt>
                <c:pt idx="99">
                  <c:v>62.078158585609501</c:v>
                </c:pt>
                <c:pt idx="100">
                  <c:v>62.089039941113498</c:v>
                </c:pt>
                <c:pt idx="101">
                  <c:v>62.099809784514527</c:v>
                </c:pt>
                <c:pt idx="102">
                  <c:v>62.110282438933311</c:v>
                </c:pt>
                <c:pt idx="103">
                  <c:v>62.12064992000915</c:v>
                </c:pt>
                <c:pt idx="104">
                  <c:v>62.13073382844108</c:v>
                </c:pt>
                <c:pt idx="105">
                  <c:v>62.140630036789695</c:v>
                </c:pt>
                <c:pt idx="106">
                  <c:v>62.15034306673509</c:v>
                </c:pt>
                <c:pt idx="107">
                  <c:v>62.159792271870096</c:v>
                </c:pt>
                <c:pt idx="108">
                  <c:v>62.168984405648693</c:v>
                </c:pt>
                <c:pt idx="109">
                  <c:v>62.178089514815028</c:v>
                </c:pt>
                <c:pt idx="110">
                  <c:v>62.187189458220807</c:v>
                </c:pt>
                <c:pt idx="111">
                  <c:v>62.196283585383426</c:v>
                </c:pt>
                <c:pt idx="112">
                  <c:v>62.205371276203451</c:v>
                </c:pt>
                <c:pt idx="113">
                  <c:v>62.214451939560057</c:v>
                </c:pt>
                <c:pt idx="114">
                  <c:v>62.223375629297074</c:v>
                </c:pt>
                <c:pt idx="115">
                  <c:v>62.232145835501633</c:v>
                </c:pt>
                <c:pt idx="116">
                  <c:v>62.240693900576098</c:v>
                </c:pt>
                <c:pt idx="117">
                  <c:v>62.249025078412842</c:v>
                </c:pt>
                <c:pt idx="118">
                  <c:v>62.257352933124352</c:v>
                </c:pt>
                <c:pt idx="119">
                  <c:v>62.265471948974273</c:v>
                </c:pt>
                <c:pt idx="120">
                  <c:v>62.273588335949192</c:v>
                </c:pt>
                <c:pt idx="121">
                  <c:v>62.281503506056438</c:v>
                </c:pt>
                <c:pt idx="122">
                  <c:v>62.289286917141197</c:v>
                </c:pt>
                <c:pt idx="123">
                  <c:v>62.296941321630847</c:v>
                </c:pt>
                <c:pt idx="124">
                  <c:v>62.30465760527737</c:v>
                </c:pt>
                <c:pt idx="125">
                  <c:v>62.312310262775675</c:v>
                </c:pt>
                <c:pt idx="126">
                  <c:v>62.32002183143188</c:v>
                </c:pt>
                <c:pt idx="127">
                  <c:v>62.327850228722895</c:v>
                </c:pt>
                <c:pt idx="128">
                  <c:v>62.335792239100442</c:v>
                </c:pt>
                <c:pt idx="129">
                  <c:v>62.343902760965712</c:v>
                </c:pt>
                <c:pt idx="130">
                  <c:v>62.352177466427456</c:v>
                </c:pt>
                <c:pt idx="131">
                  <c:v>62.360612146744138</c:v>
                </c:pt>
                <c:pt idx="132">
                  <c:v>62.369202708409361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phpbb!$AL$2:$AL$134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61.008695652173913</c:v>
                </c:pt>
                <c:pt idx="24">
                  <c:v>61.025411226186591</c:v>
                </c:pt>
                <c:pt idx="25">
                  <c:v>61.049546360990028</c:v>
                </c:pt>
                <c:pt idx="26">
                  <c:v>61.080565032143262</c:v>
                </c:pt>
                <c:pt idx="27">
                  <c:v>61.117986498907776</c:v>
                </c:pt>
                <c:pt idx="28">
                  <c:v>61.154027309841688</c:v>
                </c:pt>
                <c:pt idx="29">
                  <c:v>61.18878433020523</c:v>
                </c:pt>
                <c:pt idx="30">
                  <c:v>61.222344624254774</c:v>
                </c:pt>
                <c:pt idx="31">
                  <c:v>61.254786731283112</c:v>
                </c:pt>
                <c:pt idx="32">
                  <c:v>61.286181740823451</c:v>
                </c:pt>
                <c:pt idx="33">
                  <c:v>61.31659420375702</c:v>
                </c:pt>
                <c:pt idx="34">
                  <c:v>61.346082908460062</c:v>
                </c:pt>
                <c:pt idx="35">
                  <c:v>61.374701545267826</c:v>
                </c:pt>
                <c:pt idx="36">
                  <c:v>61.402499277983189</c:v>
                </c:pt>
                <c:pt idx="37">
                  <c:v>61.429521237595623</c:v>
                </c:pt>
                <c:pt idx="38">
                  <c:v>61.455808950567906</c:v>
                </c:pt>
                <c:pt idx="39">
                  <c:v>61.481400711818239</c:v>
                </c:pt>
                <c:pt idx="40">
                  <c:v>61.50633191074386</c:v>
                </c:pt>
                <c:pt idx="41">
                  <c:v>61.530635317199767</c:v>
                </c:pt>
                <c:pt idx="42">
                  <c:v>61.554341333187843</c:v>
                </c:pt>
                <c:pt idx="43">
                  <c:v>61.577478215069938</c:v>
                </c:pt>
                <c:pt idx="44">
                  <c:v>61.600072270348619</c:v>
                </c:pt>
                <c:pt idx="45">
                  <c:v>61.622148032426992</c:v>
                </c:pt>
                <c:pt idx="46">
                  <c:v>61.643728416237202</c:v>
                </c:pt>
                <c:pt idx="47">
                  <c:v>61.664834857194556</c:v>
                </c:pt>
                <c:pt idx="48">
                  <c:v>61.685487435574146</c:v>
                </c:pt>
                <c:pt idx="49">
                  <c:v>61.705704988105609</c:v>
                </c:pt>
                <c:pt idx="50">
                  <c:v>61.725505208329075</c:v>
                </c:pt>
                <c:pt idx="51">
                  <c:v>61.74490473704244</c:v>
                </c:pt>
                <c:pt idx="52">
                  <c:v>61.763919243990067</c:v>
                </c:pt>
                <c:pt idx="53">
                  <c:v>61.782563501790399</c:v>
                </c:pt>
                <c:pt idx="54">
                  <c:v>61.800851452969965</c:v>
                </c:pt>
                <c:pt idx="55">
                  <c:v>61.818796270860304</c:v>
                </c:pt>
                <c:pt idx="56">
                  <c:v>61.836410415019223</c:v>
                </c:pt>
                <c:pt idx="57">
                  <c:v>61.853705681756253</c:v>
                </c:pt>
                <c:pt idx="58">
                  <c:v>61.870693250271735</c:v>
                </c:pt>
                <c:pt idx="59">
                  <c:v>61.887383724858275</c:v>
                </c:pt>
                <c:pt idx="60">
                  <c:v>61.903787173560666</c:v>
                </c:pt>
                <c:pt idx="61">
                  <c:v>61.919913163644694</c:v>
                </c:pt>
                <c:pt idx="62">
                  <c:v>61.935770794185416</c:v>
                </c:pt>
                <c:pt idx="63">
                  <c:v>61.951368726050973</c:v>
                </c:pt>
                <c:pt idx="64">
                  <c:v>61.963585301407328</c:v>
                </c:pt>
                <c:pt idx="65">
                  <c:v>61.975609186853575</c:v>
                </c:pt>
                <c:pt idx="66">
                  <c:v>61.987446297845459</c:v>
                </c:pt>
                <c:pt idx="67">
                  <c:v>61.999102282614217</c:v>
                </c:pt>
                <c:pt idx="68">
                  <c:v>62.010582537991766</c:v>
                </c:pt>
                <c:pt idx="69">
                  <c:v>62.024770755243843</c:v>
                </c:pt>
                <c:pt idx="70">
                  <c:v>62.035895024801931</c:v>
                </c:pt>
                <c:pt idx="71">
                  <c:v>62.049653844805967</c:v>
                </c:pt>
                <c:pt idx="72">
                  <c:v>62.065988021748396</c:v>
                </c:pt>
                <c:pt idx="73">
                  <c:v>62.084840332773261</c:v>
                </c:pt>
                <c:pt idx="74">
                  <c:v>62.106155436001977</c:v>
                </c:pt>
                <c:pt idx="75">
                  <c:v>62.132587668672038</c:v>
                </c:pt>
                <c:pt idx="76">
                  <c:v>62.158649920021318</c:v>
                </c:pt>
                <c:pt idx="77">
                  <c:v>62.176347555171034</c:v>
                </c:pt>
                <c:pt idx="78">
                  <c:v>62.18864914503591</c:v>
                </c:pt>
                <c:pt idx="79">
                  <c:v>62.195763979606937</c:v>
                </c:pt>
                <c:pt idx="80">
                  <c:v>62.19788916746645</c:v>
                </c:pt>
                <c:pt idx="81">
                  <c:v>62.192821761097633</c:v>
                </c:pt>
                <c:pt idx="82">
                  <c:v>62.194761045859707</c:v>
                </c:pt>
                <c:pt idx="83">
                  <c:v>62.201339671307807</c:v>
                </c:pt>
                <c:pt idx="84">
                  <c:v>62.205506116459553</c:v>
                </c:pt>
                <c:pt idx="85">
                  <c:v>62.209622993067853</c:v>
                </c:pt>
                <c:pt idx="86">
                  <c:v>62.215953608629825</c:v>
                </c:pt>
                <c:pt idx="87">
                  <c:v>62.217708185208714</c:v>
                </c:pt>
                <c:pt idx="88">
                  <c:v>62.210653428909957</c:v>
                </c:pt>
                <c:pt idx="89">
                  <c:v>62.201559204175695</c:v>
                </c:pt>
                <c:pt idx="90">
                  <c:v>62.188403718681158</c:v>
                </c:pt>
                <c:pt idx="91">
                  <c:v>62.171326083506891</c:v>
                </c:pt>
                <c:pt idx="92">
                  <c:v>62.150458044996327</c:v>
                </c:pt>
                <c:pt idx="93">
                  <c:v>62.12980052877856</c:v>
                </c:pt>
                <c:pt idx="94">
                  <c:v>62.109349180427571</c:v>
                </c:pt>
                <c:pt idx="95">
                  <c:v>62.096698780640438</c:v>
                </c:pt>
                <c:pt idx="96">
                  <c:v>62.084175054718735</c:v>
                </c:pt>
                <c:pt idx="97">
                  <c:v>62.071775438343195</c:v>
                </c:pt>
                <c:pt idx="98">
                  <c:v>62.063278061540721</c:v>
                </c:pt>
                <c:pt idx="99">
                  <c:v>62.058657837479288</c:v>
                </c:pt>
                <c:pt idx="100">
                  <c:v>62.050275861554667</c:v>
                </c:pt>
                <c:pt idx="101">
                  <c:v>62.045699373007395</c:v>
                </c:pt>
                <c:pt idx="102">
                  <c:v>62.041167083465844</c:v>
                </c:pt>
                <c:pt idx="103">
                  <c:v>62.036678140946357</c:v>
                </c:pt>
                <c:pt idx="104">
                  <c:v>62.028563614117999</c:v>
                </c:pt>
                <c:pt idx="105">
                  <c:v>62.018731588696035</c:v>
                </c:pt>
                <c:pt idx="106">
                  <c:v>62.007224447020597</c:v>
                </c:pt>
                <c:pt idx="107">
                  <c:v>61.995820617316291</c:v>
                </c:pt>
                <c:pt idx="108">
                  <c:v>61.981073843237063</c:v>
                </c:pt>
                <c:pt idx="109">
                  <c:v>61.969825174699153</c:v>
                </c:pt>
                <c:pt idx="110">
                  <c:v>61.962059311079798</c:v>
                </c:pt>
                <c:pt idx="111">
                  <c:v>61.957759249133154</c:v>
                </c:pt>
                <c:pt idx="112">
                  <c:v>61.95861416052356</c:v>
                </c:pt>
                <c:pt idx="113">
                  <c:v>61.964636178784325</c:v>
                </c:pt>
                <c:pt idx="114">
                  <c:v>61.968859358570903</c:v>
                </c:pt>
                <c:pt idx="115">
                  <c:v>61.969610052846051</c:v>
                </c:pt>
                <c:pt idx="116">
                  <c:v>61.965313431826459</c:v>
                </c:pt>
                <c:pt idx="117">
                  <c:v>61.956153984550959</c:v>
                </c:pt>
                <c:pt idx="118">
                  <c:v>61.947069474241665</c:v>
                </c:pt>
                <c:pt idx="119">
                  <c:v>61.936483522714418</c:v>
                </c:pt>
                <c:pt idx="120">
                  <c:v>61.929086092135357</c:v>
                </c:pt>
                <c:pt idx="121">
                  <c:v>61.921748044600406</c:v>
                </c:pt>
                <c:pt idx="122">
                  <c:v>61.916015134974558</c:v>
                </c:pt>
                <c:pt idx="123">
                  <c:v>61.907237702081233</c:v>
                </c:pt>
                <c:pt idx="124">
                  <c:v>61.90458287181243</c:v>
                </c:pt>
                <c:pt idx="125">
                  <c:v>61.900408318113236</c:v>
                </c:pt>
                <c:pt idx="126">
                  <c:v>61.902342630097635</c:v>
                </c:pt>
                <c:pt idx="127">
                  <c:v>61.910449967932024</c:v>
                </c:pt>
                <c:pt idx="128">
                  <c:v>61.924789778852691</c:v>
                </c:pt>
                <c:pt idx="129">
                  <c:v>61.942218254301174</c:v>
                </c:pt>
                <c:pt idx="130">
                  <c:v>61.965940797619332</c:v>
                </c:pt>
                <c:pt idx="131">
                  <c:v>61.992740463458162</c:v>
                </c:pt>
                <c:pt idx="132">
                  <c:v>62.020959104379379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phpbb!$AM$2:$AM$134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61.004347826086956</c:v>
                </c:pt>
                <c:pt idx="24">
                  <c:v>61.012693344974437</c:v>
                </c:pt>
                <c:pt idx="25">
                  <c:v>61.024726939831645</c:v>
                </c:pt>
                <c:pt idx="26">
                  <c:v>61.040173427152311</c:v>
                </c:pt>
                <c:pt idx="27">
                  <c:v>61.058787081121608</c:v>
                </c:pt>
                <c:pt idx="28">
                  <c:v>61.0803475312253</c:v>
                </c:pt>
                <c:pt idx="29">
                  <c:v>61.104656354798387</c:v>
                </c:pt>
                <c:pt idx="30">
                  <c:v>61.131534227373791</c:v>
                </c:pt>
                <c:pt idx="31">
                  <c:v>61.16081852432648</c:v>
                </c:pt>
                <c:pt idx="32">
                  <c:v>61.192361290353347</c:v>
                </c:pt>
                <c:pt idx="33">
                  <c:v>61.222916689889011</c:v>
                </c:pt>
                <c:pt idx="34">
                  <c:v>61.252543806189152</c:v>
                </c:pt>
                <c:pt idx="35">
                  <c:v>61.281296598501271</c:v>
                </c:pt>
                <c:pt idx="36">
                  <c:v>61.309224476518764</c:v>
                </c:pt>
                <c:pt idx="37">
                  <c:v>61.33637279664061</c:v>
                </c:pt>
                <c:pt idx="38">
                  <c:v>61.362783292458815</c:v>
                </c:pt>
                <c:pt idx="39">
                  <c:v>61.388494449654402</c:v>
                </c:pt>
                <c:pt idx="40">
                  <c:v>61.41354183369161</c:v>
                </c:pt>
                <c:pt idx="41">
                  <c:v>61.437958377260053</c:v>
                </c:pt>
                <c:pt idx="42">
                  <c:v>61.461774633250144</c:v>
                </c:pt>
                <c:pt idx="43">
                  <c:v>61.485018998100408</c:v>
                </c:pt>
                <c:pt idx="44">
                  <c:v>61.507717909581395</c:v>
                </c:pt>
                <c:pt idx="45">
                  <c:v>61.52989602244535</c:v>
                </c:pt>
                <c:pt idx="46">
                  <c:v>61.551576364846213</c:v>
                </c:pt>
                <c:pt idx="47">
                  <c:v>61.572780477999679</c:v>
                </c:pt>
                <c:pt idx="48">
                  <c:v>61.593528541190921</c:v>
                </c:pt>
                <c:pt idx="49">
                  <c:v>61.613839483935067</c:v>
                </c:pt>
                <c:pt idx="50">
                  <c:v>61.633731086841287</c:v>
                </c:pt>
                <c:pt idx="51">
                  <c:v>61.653220072517605</c:v>
                </c:pt>
                <c:pt idx="52">
                  <c:v>61.672322187672371</c:v>
                </c:pt>
                <c:pt idx="53">
                  <c:v>61.691052277415118</c:v>
                </c:pt>
                <c:pt idx="54">
                  <c:v>61.709424352628631</c:v>
                </c:pt>
                <c:pt idx="55">
                  <c:v>61.727451651172707</c:v>
                </c:pt>
                <c:pt idx="56">
                  <c:v>61.74514669358441</c:v>
                </c:pt>
                <c:pt idx="57">
                  <c:v>61.762521333857649</c:v>
                </c:pt>
                <c:pt idx="58">
                  <c:v>61.779586805814091</c:v>
                </c:pt>
                <c:pt idx="59">
                  <c:v>61.796353765516528</c:v>
                </c:pt>
                <c:pt idx="60">
                  <c:v>61.812832330122703</c:v>
                </c:pt>
                <c:pt idx="61">
                  <c:v>61.829032113531873</c:v>
                </c:pt>
                <c:pt idx="62">
                  <c:v>61.844962259136338</c:v>
                </c:pt>
                <c:pt idx="63">
                  <c:v>61.860631469955244</c:v>
                </c:pt>
                <c:pt idx="64">
                  <c:v>61.874478488017139</c:v>
                </c:pt>
                <c:pt idx="65">
                  <c:v>61.888106373358212</c:v>
                </c:pt>
                <c:pt idx="66">
                  <c:v>61.901521865399381</c:v>
                </c:pt>
                <c:pt idx="67">
                  <c:v>61.914731398731185</c:v>
                </c:pt>
                <c:pt idx="68">
                  <c:v>61.927741121183587</c:v>
                </c:pt>
                <c:pt idx="69">
                  <c:v>61.940556910578181</c:v>
                </c:pt>
                <c:pt idx="70">
                  <c:v>61.951757791303173</c:v>
                </c:pt>
                <c:pt idx="71">
                  <c:v>61.964198300705846</c:v>
                </c:pt>
                <c:pt idx="72">
                  <c:v>61.977846797189258</c:v>
                </c:pt>
                <c:pt idx="73">
                  <c:v>61.992672814213627</c:v>
                </c:pt>
                <c:pt idx="74">
                  <c:v>62.01000251791065</c:v>
                </c:pt>
                <c:pt idx="75">
                  <c:v>62.028437008056002</c:v>
                </c:pt>
                <c:pt idx="76">
                  <c:v>62.047949272360874</c:v>
                </c:pt>
                <c:pt idx="77">
                  <c:v>62.064561556513418</c:v>
                </c:pt>
                <c:pt idx="78">
                  <c:v>62.079661323896339</c:v>
                </c:pt>
                <c:pt idx="79">
                  <c:v>62.093293134913033</c:v>
                </c:pt>
                <c:pt idx="80">
                  <c:v>62.106748638368707</c:v>
                </c:pt>
                <c:pt idx="81">
                  <c:v>62.116333138542956</c:v>
                </c:pt>
                <c:pt idx="82">
                  <c:v>62.125797833103093</c:v>
                </c:pt>
                <c:pt idx="83">
                  <c:v>62.135145646320332</c:v>
                </c:pt>
                <c:pt idx="84">
                  <c:v>62.140850747097069</c:v>
                </c:pt>
                <c:pt idx="85">
                  <c:v>62.144186036861861</c:v>
                </c:pt>
                <c:pt idx="86">
                  <c:v>62.145221878157948</c:v>
                </c:pt>
                <c:pt idx="87">
                  <c:v>62.147355910470075</c:v>
                </c:pt>
                <c:pt idx="88">
                  <c:v>62.147263245695193</c:v>
                </c:pt>
                <c:pt idx="89">
                  <c:v>62.145009055034045</c:v>
                </c:pt>
                <c:pt idx="90">
                  <c:v>62.140655683936323</c:v>
                </c:pt>
                <c:pt idx="91">
                  <c:v>62.135306176082246</c:v>
                </c:pt>
                <c:pt idx="92">
                  <c:v>62.125899391114352</c:v>
                </c:pt>
                <c:pt idx="93">
                  <c:v>62.112571306036607</c:v>
                </c:pt>
                <c:pt idx="94">
                  <c:v>62.098397218644806</c:v>
                </c:pt>
                <c:pt idx="95">
                  <c:v>62.086303847209507</c:v>
                </c:pt>
                <c:pt idx="96">
                  <c:v>62.072401803006258</c:v>
                </c:pt>
                <c:pt idx="97">
                  <c:v>62.0567385342232</c:v>
                </c:pt>
                <c:pt idx="98">
                  <c:v>62.043094949475197</c:v>
                </c:pt>
                <c:pt idx="99">
                  <c:v>62.031445025579515</c:v>
                </c:pt>
                <c:pt idx="100">
                  <c:v>62.021763330473966</c:v>
                </c:pt>
                <c:pt idx="101">
                  <c:v>62.014025003774336</c:v>
                </c:pt>
                <c:pt idx="102">
                  <c:v>62.006360630606181</c:v>
                </c:pt>
                <c:pt idx="103">
                  <c:v>62.000596438210103</c:v>
                </c:pt>
                <c:pt idx="104">
                  <c:v>61.99488660920391</c:v>
                </c:pt>
                <c:pt idx="105">
                  <c:v>61.986521711157124</c:v>
                </c:pt>
                <c:pt idx="106">
                  <c:v>61.979119679306237</c:v>
                </c:pt>
                <c:pt idx="107">
                  <c:v>61.971785073724831</c:v>
                </c:pt>
                <c:pt idx="108">
                  <c:v>61.962770292716904</c:v>
                </c:pt>
                <c:pt idx="109">
                  <c:v>61.953835616929787</c:v>
                </c:pt>
                <c:pt idx="110">
                  <c:v>61.945831698506773</c:v>
                </c:pt>
                <c:pt idx="111">
                  <c:v>61.938745087320072</c:v>
                </c:pt>
                <c:pt idx="112">
                  <c:v>61.934247617081148</c:v>
                </c:pt>
                <c:pt idx="113">
                  <c:v>61.930632740145008</c:v>
                </c:pt>
                <c:pt idx="114">
                  <c:v>61.927887930413007</c:v>
                </c:pt>
                <c:pt idx="115">
                  <c:v>61.925166747387529</c:v>
                </c:pt>
                <c:pt idx="116">
                  <c:v>61.921641444510513</c:v>
                </c:pt>
                <c:pt idx="117">
                  <c:v>61.918145874443979</c:v>
                </c:pt>
                <c:pt idx="118">
                  <c:v>61.917111546060219</c:v>
                </c:pt>
                <c:pt idx="119">
                  <c:v>61.914461950033896</c:v>
                </c:pt>
                <c:pt idx="120">
                  <c:v>61.911834209083381</c:v>
                </c:pt>
                <c:pt idx="121">
                  <c:v>61.906848263459203</c:v>
                </c:pt>
                <c:pt idx="122">
                  <c:v>61.900344224437966</c:v>
                </c:pt>
                <c:pt idx="123">
                  <c:v>61.892355751169092</c:v>
                </c:pt>
                <c:pt idx="124">
                  <c:v>61.8867011045987</c:v>
                </c:pt>
                <c:pt idx="125">
                  <c:v>61.881848942675276</c:v>
                </c:pt>
                <c:pt idx="126">
                  <c:v>61.880053926047282</c:v>
                </c:pt>
                <c:pt idx="127">
                  <c:v>61.882066479435345</c:v>
                </c:pt>
                <c:pt idx="128">
                  <c:v>61.885592988893848</c:v>
                </c:pt>
                <c:pt idx="129">
                  <c:v>61.893672581681209</c:v>
                </c:pt>
                <c:pt idx="130">
                  <c:v>61.904004327879235</c:v>
                </c:pt>
                <c:pt idx="131">
                  <c:v>61.9188915144967</c:v>
                </c:pt>
                <c:pt idx="132">
                  <c:v>61.937569227508021</c:v>
                </c:pt>
              </c:numCache>
            </c:numRef>
          </c:val>
        </c:ser>
        <c:marker val="1"/>
        <c:axId val="190580608"/>
        <c:axId val="190582144"/>
      </c:lineChart>
      <c:catAx>
        <c:axId val="190580608"/>
        <c:scaling>
          <c:orientation val="minMax"/>
        </c:scaling>
        <c:axPos val="b"/>
        <c:numFmt formatCode="#,##0" sourceLinked="0"/>
        <c:tickLblPos val="nextTo"/>
        <c:crossAx val="190582144"/>
        <c:crosses val="autoZero"/>
        <c:auto val="1"/>
        <c:lblAlgn val="ctr"/>
        <c:lblOffset val="100"/>
        <c:tickLblSkip val="10"/>
      </c:catAx>
      <c:valAx>
        <c:axId val="190582144"/>
        <c:scaling>
          <c:orientation val="minMax"/>
        </c:scaling>
        <c:axPos val="l"/>
        <c:numFmt formatCode="General" sourceLinked="1"/>
        <c:tickLblPos val="nextTo"/>
        <c:crossAx val="190580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48172043010753"/>
          <c:y val="0.2414510529358164"/>
          <c:w val="0.21281720430107634"/>
          <c:h val="0.17180911046462044"/>
        </c:manualLayout>
      </c:layout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over last 1/5/10 v.)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spPr>
            <a:ln w="38100"/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phpbb!$H$2:$H$134</c:f>
              <c:numCache>
                <c:formatCode>General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62</c:v>
                </c:pt>
                <c:pt idx="24">
                  <c:v>62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62</c:v>
                </c:pt>
                <c:pt idx="37">
                  <c:v>62</c:v>
                </c:pt>
                <c:pt idx="38">
                  <c:v>62</c:v>
                </c:pt>
                <c:pt idx="39">
                  <c:v>62</c:v>
                </c:pt>
                <c:pt idx="40">
                  <c:v>62</c:v>
                </c:pt>
                <c:pt idx="41">
                  <c:v>62</c:v>
                </c:pt>
                <c:pt idx="42">
                  <c:v>62</c:v>
                </c:pt>
                <c:pt idx="43">
                  <c:v>62</c:v>
                </c:pt>
                <c:pt idx="44">
                  <c:v>62</c:v>
                </c:pt>
                <c:pt idx="45">
                  <c:v>62</c:v>
                </c:pt>
                <c:pt idx="46">
                  <c:v>62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62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62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61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60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60</c:v>
                </c:pt>
                <c:pt idx="82">
                  <c:v>63</c:v>
                </c:pt>
                <c:pt idx="83">
                  <c:v>63</c:v>
                </c:pt>
                <c:pt idx="84">
                  <c:v>60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63</c:v>
                </c:pt>
                <c:pt idx="96">
                  <c:v>59</c:v>
                </c:pt>
                <c:pt idx="97">
                  <c:v>59</c:v>
                </c:pt>
                <c:pt idx="98">
                  <c:v>61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59</c:v>
                </c:pt>
                <c:pt idx="103">
                  <c:v>61</c:v>
                </c:pt>
                <c:pt idx="104">
                  <c:v>59</c:v>
                </c:pt>
                <c:pt idx="105">
                  <c:v>60</c:v>
                </c:pt>
                <c:pt idx="106">
                  <c:v>60</c:v>
                </c:pt>
                <c:pt idx="107">
                  <c:v>59</c:v>
                </c:pt>
                <c:pt idx="108">
                  <c:v>59</c:v>
                </c:pt>
                <c:pt idx="109">
                  <c:v>61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62</c:v>
                </c:pt>
                <c:pt idx="114">
                  <c:v>60</c:v>
                </c:pt>
                <c:pt idx="115">
                  <c:v>60</c:v>
                </c:pt>
                <c:pt idx="116">
                  <c:v>59</c:v>
                </c:pt>
                <c:pt idx="117">
                  <c:v>59</c:v>
                </c:pt>
                <c:pt idx="118">
                  <c:v>62</c:v>
                </c:pt>
                <c:pt idx="119">
                  <c:v>59</c:v>
                </c:pt>
                <c:pt idx="120">
                  <c:v>62</c:v>
                </c:pt>
                <c:pt idx="121">
                  <c:v>59</c:v>
                </c:pt>
                <c:pt idx="122">
                  <c:v>60</c:v>
                </c:pt>
                <c:pt idx="123">
                  <c:v>60</c:v>
                </c:pt>
                <c:pt idx="124">
                  <c:v>63</c:v>
                </c:pt>
                <c:pt idx="125">
                  <c:v>61</c:v>
                </c:pt>
                <c:pt idx="126">
                  <c:v>63</c:v>
                </c:pt>
                <c:pt idx="127">
                  <c:v>64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65</c:v>
                </c:pt>
                <c:pt idx="132">
                  <c:v>65</c:v>
                </c:pt>
              </c:numCache>
            </c:numRef>
          </c:val>
        </c:ser>
        <c:ser>
          <c:idx val="4"/>
          <c:order val="1"/>
          <c:tx>
            <c:v>Est - last 5 last 1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phpbb!$AO$2:$AO$134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61.2</c:v>
                </c:pt>
                <c:pt idx="24">
                  <c:v>61.399974701239991</c:v>
                </c:pt>
                <c:pt idx="25">
                  <c:v>61.599936837759735</c:v>
                </c:pt>
                <c:pt idx="26">
                  <c:v>61.799899137043177</c:v>
                </c:pt>
                <c:pt idx="27">
                  <c:v>61.999874325972058</c:v>
                </c:pt>
                <c:pt idx="28">
                  <c:v>61.999874325972058</c:v>
                </c:pt>
                <c:pt idx="29">
                  <c:v>61.999874325972058</c:v>
                </c:pt>
                <c:pt idx="30">
                  <c:v>61.999874325972058</c:v>
                </c:pt>
                <c:pt idx="31">
                  <c:v>61.999874325972058</c:v>
                </c:pt>
                <c:pt idx="32">
                  <c:v>61.999874325972058</c:v>
                </c:pt>
                <c:pt idx="33">
                  <c:v>61.999874325972058</c:v>
                </c:pt>
                <c:pt idx="34">
                  <c:v>61.999874325972058</c:v>
                </c:pt>
                <c:pt idx="35">
                  <c:v>61.999874325972058</c:v>
                </c:pt>
                <c:pt idx="36">
                  <c:v>61.999874325972058</c:v>
                </c:pt>
                <c:pt idx="37">
                  <c:v>61.999874325972058</c:v>
                </c:pt>
                <c:pt idx="38">
                  <c:v>61.999874325972058</c:v>
                </c:pt>
                <c:pt idx="39">
                  <c:v>61.999874325972058</c:v>
                </c:pt>
                <c:pt idx="40">
                  <c:v>61.999874325972058</c:v>
                </c:pt>
                <c:pt idx="41">
                  <c:v>61.999874325972058</c:v>
                </c:pt>
                <c:pt idx="42">
                  <c:v>61.999874325972058</c:v>
                </c:pt>
                <c:pt idx="43">
                  <c:v>61.999874325972058</c:v>
                </c:pt>
                <c:pt idx="44">
                  <c:v>61.999874325972058</c:v>
                </c:pt>
                <c:pt idx="45">
                  <c:v>61.999874325972058</c:v>
                </c:pt>
                <c:pt idx="46">
                  <c:v>61.999874325972058</c:v>
                </c:pt>
                <c:pt idx="47">
                  <c:v>61.999874325972058</c:v>
                </c:pt>
                <c:pt idx="48">
                  <c:v>61.999874325972058</c:v>
                </c:pt>
                <c:pt idx="49">
                  <c:v>61.999874325972058</c:v>
                </c:pt>
                <c:pt idx="50">
                  <c:v>61.999874325972058</c:v>
                </c:pt>
                <c:pt idx="51">
                  <c:v>61.999874325972058</c:v>
                </c:pt>
                <c:pt idx="52">
                  <c:v>61.999874325972058</c:v>
                </c:pt>
                <c:pt idx="53">
                  <c:v>61.999874325972058</c:v>
                </c:pt>
                <c:pt idx="54">
                  <c:v>61.999874325972058</c:v>
                </c:pt>
                <c:pt idx="55">
                  <c:v>61.999874325972058</c:v>
                </c:pt>
                <c:pt idx="56">
                  <c:v>61.999874325972058</c:v>
                </c:pt>
                <c:pt idx="57">
                  <c:v>61.999874325972058</c:v>
                </c:pt>
                <c:pt idx="58">
                  <c:v>61.999874325972058</c:v>
                </c:pt>
                <c:pt idx="59">
                  <c:v>61.999874325972058</c:v>
                </c:pt>
                <c:pt idx="60">
                  <c:v>61.999874325972058</c:v>
                </c:pt>
                <c:pt idx="61">
                  <c:v>61.999874325972058</c:v>
                </c:pt>
                <c:pt idx="62">
                  <c:v>61.999874325972058</c:v>
                </c:pt>
                <c:pt idx="63">
                  <c:v>61.999874325972058</c:v>
                </c:pt>
                <c:pt idx="64">
                  <c:v>61.799873515169416</c:v>
                </c:pt>
                <c:pt idx="65">
                  <c:v>61.799873515169416</c:v>
                </c:pt>
                <c:pt idx="66">
                  <c:v>61.799873515169416</c:v>
                </c:pt>
                <c:pt idx="67">
                  <c:v>61.799873515169416</c:v>
                </c:pt>
                <c:pt idx="68">
                  <c:v>61.799873515169416</c:v>
                </c:pt>
                <c:pt idx="69">
                  <c:v>61.999848869915468</c:v>
                </c:pt>
                <c:pt idx="70">
                  <c:v>61.7998478948791</c:v>
                </c:pt>
                <c:pt idx="71">
                  <c:v>61.999823415432282</c:v>
                </c:pt>
                <c:pt idx="72">
                  <c:v>62.199762111794428</c:v>
                </c:pt>
                <c:pt idx="73">
                  <c:v>62.399676313466969</c:v>
                </c:pt>
                <c:pt idx="74">
                  <c:v>62.599578338221647</c:v>
                </c:pt>
                <c:pt idx="75">
                  <c:v>62.999382657146228</c:v>
                </c:pt>
                <c:pt idx="76">
                  <c:v>62.999382657146228</c:v>
                </c:pt>
                <c:pt idx="77">
                  <c:v>62.399370898061882</c:v>
                </c:pt>
                <c:pt idx="78">
                  <c:v>61.999824096176198</c:v>
                </c:pt>
                <c:pt idx="79">
                  <c:v>61.600329278391712</c:v>
                </c:pt>
                <c:pt idx="80">
                  <c:v>61.200787511542039</c:v>
                </c:pt>
                <c:pt idx="81">
                  <c:v>60.601255940707439</c:v>
                </c:pt>
                <c:pt idx="82">
                  <c:v>61.201112931298489</c:v>
                </c:pt>
                <c:pt idx="83">
                  <c:v>61.60079639474484</c:v>
                </c:pt>
                <c:pt idx="84">
                  <c:v>61.40102854101761</c:v>
                </c:pt>
                <c:pt idx="85">
                  <c:v>61.40102854101761</c:v>
                </c:pt>
                <c:pt idx="86">
                  <c:v>61.600730967163244</c:v>
                </c:pt>
                <c:pt idx="87">
                  <c:v>61.201194410995832</c:v>
                </c:pt>
                <c:pt idx="88">
                  <c:v>60.401829612562629</c:v>
                </c:pt>
                <c:pt idx="89">
                  <c:v>60.201948557584117</c:v>
                </c:pt>
                <c:pt idx="90">
                  <c:v>59.802295032567351</c:v>
                </c:pt>
                <c:pt idx="91">
                  <c:v>59.402644890882257</c:v>
                </c:pt>
                <c:pt idx="92">
                  <c:v>59.002892387874724</c:v>
                </c:pt>
                <c:pt idx="93">
                  <c:v>59.002892387874724</c:v>
                </c:pt>
                <c:pt idx="94">
                  <c:v>59.002892387874724</c:v>
                </c:pt>
                <c:pt idx="95">
                  <c:v>59.802813956004996</c:v>
                </c:pt>
                <c:pt idx="96">
                  <c:v>59.802813956004996</c:v>
                </c:pt>
                <c:pt idx="97">
                  <c:v>59.802813956004996</c:v>
                </c:pt>
                <c:pt idx="98">
                  <c:v>60.201961837306172</c:v>
                </c:pt>
                <c:pt idx="99">
                  <c:v>60.601113210128318</c:v>
                </c:pt>
                <c:pt idx="100">
                  <c:v>60.201851581573905</c:v>
                </c:pt>
                <c:pt idx="101">
                  <c:v>60.601506394153581</c:v>
                </c:pt>
                <c:pt idx="102">
                  <c:v>60.601506394153581</c:v>
                </c:pt>
                <c:pt idx="103">
                  <c:v>60.601506394153581</c:v>
                </c:pt>
                <c:pt idx="104">
                  <c:v>60.201741008932949</c:v>
                </c:pt>
                <c:pt idx="105">
                  <c:v>60.00191286859576</c:v>
                </c:pt>
                <c:pt idx="106">
                  <c:v>59.802058918117545</c:v>
                </c:pt>
                <c:pt idx="107">
                  <c:v>59.802058918117545</c:v>
                </c:pt>
                <c:pt idx="108">
                  <c:v>59.402273290001247</c:v>
                </c:pt>
                <c:pt idx="109">
                  <c:v>59.802161429184352</c:v>
                </c:pt>
                <c:pt idx="110">
                  <c:v>60.201945686700817</c:v>
                </c:pt>
                <c:pt idx="111">
                  <c:v>60.601473806218678</c:v>
                </c:pt>
                <c:pt idx="112">
                  <c:v>61.200537538250622</c:v>
                </c:pt>
                <c:pt idx="113">
                  <c:v>61.799853974700603</c:v>
                </c:pt>
                <c:pt idx="114">
                  <c:v>61.599878493494295</c:v>
                </c:pt>
                <c:pt idx="115">
                  <c:v>61.200084651118523</c:v>
                </c:pt>
                <c:pt idx="116">
                  <c:v>60.600551563589583</c:v>
                </c:pt>
                <c:pt idx="117">
                  <c:v>60.001266034647301</c:v>
                </c:pt>
                <c:pt idx="118">
                  <c:v>60.001266034647301</c:v>
                </c:pt>
                <c:pt idx="119">
                  <c:v>59.801470099263234</c:v>
                </c:pt>
                <c:pt idx="120">
                  <c:v>60.201007481558648</c:v>
                </c:pt>
                <c:pt idx="121">
                  <c:v>60.201007481558648</c:v>
                </c:pt>
                <c:pt idx="122">
                  <c:v>60.400648156871469</c:v>
                </c:pt>
                <c:pt idx="123">
                  <c:v>60.001257846745659</c:v>
                </c:pt>
                <c:pt idx="124">
                  <c:v>60.800441806398638</c:v>
                </c:pt>
                <c:pt idx="125">
                  <c:v>60.600791295028486</c:v>
                </c:pt>
                <c:pt idx="126">
                  <c:v>61.399594289554805</c:v>
                </c:pt>
                <c:pt idx="127">
                  <c:v>62.198441313842203</c:v>
                </c:pt>
                <c:pt idx="128">
                  <c:v>62.997127015407457</c:v>
                </c:pt>
                <c:pt idx="129">
                  <c:v>63.396792847629627</c:v>
                </c:pt>
                <c:pt idx="130">
                  <c:v>64.195751071327734</c:v>
                </c:pt>
                <c:pt idx="131">
                  <c:v>64.595640086595836</c:v>
                </c:pt>
                <c:pt idx="132">
                  <c:v>64.795632434470974</c:v>
                </c:pt>
              </c:numCache>
            </c:numRef>
          </c:val>
        </c:ser>
        <c:ser>
          <c:idx val="5"/>
          <c:order val="2"/>
          <c:tx>
            <c:v>Est - last 10 last 1</c:v>
          </c:tx>
          <c:spPr>
            <a:ln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phpbb!$AP$2:$AP$134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61.1</c:v>
                </c:pt>
                <c:pt idx="24">
                  <c:v>61.199992892068209</c:v>
                </c:pt>
                <c:pt idx="25">
                  <c:v>61.299980265913803</c:v>
                </c:pt>
                <c:pt idx="26">
                  <c:v>61.399963710580913</c:v>
                </c:pt>
                <c:pt idx="27">
                  <c:v>61.499944814634226</c:v>
                </c:pt>
                <c:pt idx="28">
                  <c:v>61.599925166344377</c:v>
                </c:pt>
                <c:pt idx="29">
                  <c:v>61.69990635387321</c:v>
                </c:pt>
                <c:pt idx="30">
                  <c:v>61.799889965458938</c:v>
                </c:pt>
                <c:pt idx="31">
                  <c:v>61.899877589601253</c:v>
                </c:pt>
                <c:pt idx="32">
                  <c:v>61.999870815246481</c:v>
                </c:pt>
                <c:pt idx="33">
                  <c:v>61.999870815246481</c:v>
                </c:pt>
                <c:pt idx="34">
                  <c:v>61.999870815246481</c:v>
                </c:pt>
                <c:pt idx="35">
                  <c:v>61.999870815246481</c:v>
                </c:pt>
                <c:pt idx="36">
                  <c:v>61.999870815246481</c:v>
                </c:pt>
                <c:pt idx="37">
                  <c:v>61.999870815246481</c:v>
                </c:pt>
                <c:pt idx="38">
                  <c:v>61.999870815246481</c:v>
                </c:pt>
                <c:pt idx="39">
                  <c:v>61.999870815246481</c:v>
                </c:pt>
                <c:pt idx="40">
                  <c:v>61.999870815246481</c:v>
                </c:pt>
                <c:pt idx="41">
                  <c:v>61.999870815246481</c:v>
                </c:pt>
                <c:pt idx="42">
                  <c:v>61.999870815246481</c:v>
                </c:pt>
                <c:pt idx="43">
                  <c:v>61.999870815246481</c:v>
                </c:pt>
                <c:pt idx="44">
                  <c:v>61.999870815246481</c:v>
                </c:pt>
                <c:pt idx="45">
                  <c:v>61.999870815246481</c:v>
                </c:pt>
                <c:pt idx="46">
                  <c:v>61.999870815246481</c:v>
                </c:pt>
                <c:pt idx="47">
                  <c:v>61.999870815246481</c:v>
                </c:pt>
                <c:pt idx="48">
                  <c:v>61.999870815246481</c:v>
                </c:pt>
                <c:pt idx="49">
                  <c:v>61.999870815246481</c:v>
                </c:pt>
                <c:pt idx="50">
                  <c:v>61.999870815246481</c:v>
                </c:pt>
                <c:pt idx="51">
                  <c:v>61.999870815246481</c:v>
                </c:pt>
                <c:pt idx="52">
                  <c:v>61.999870815246481</c:v>
                </c:pt>
                <c:pt idx="53">
                  <c:v>61.999870815246481</c:v>
                </c:pt>
                <c:pt idx="54">
                  <c:v>61.999870815246481</c:v>
                </c:pt>
                <c:pt idx="55">
                  <c:v>61.999870815246481</c:v>
                </c:pt>
                <c:pt idx="56">
                  <c:v>61.999870815246481</c:v>
                </c:pt>
                <c:pt idx="57">
                  <c:v>61.999870815246481</c:v>
                </c:pt>
                <c:pt idx="58">
                  <c:v>61.999870815246481</c:v>
                </c:pt>
                <c:pt idx="59">
                  <c:v>61.999870815246481</c:v>
                </c:pt>
                <c:pt idx="60">
                  <c:v>61.999870815246481</c:v>
                </c:pt>
                <c:pt idx="61">
                  <c:v>61.999870815246481</c:v>
                </c:pt>
                <c:pt idx="62">
                  <c:v>61.999870815246481</c:v>
                </c:pt>
                <c:pt idx="63">
                  <c:v>61.999870815246481</c:v>
                </c:pt>
                <c:pt idx="64">
                  <c:v>61.899870398520164</c:v>
                </c:pt>
                <c:pt idx="65">
                  <c:v>61.899870398520164</c:v>
                </c:pt>
                <c:pt idx="66">
                  <c:v>61.899870398520164</c:v>
                </c:pt>
                <c:pt idx="67">
                  <c:v>61.899870398520164</c:v>
                </c:pt>
                <c:pt idx="68">
                  <c:v>61.899870398520164</c:v>
                </c:pt>
                <c:pt idx="69">
                  <c:v>61.899870398520164</c:v>
                </c:pt>
                <c:pt idx="70">
                  <c:v>61.799877149641951</c:v>
                </c:pt>
                <c:pt idx="71">
                  <c:v>61.899864815254354</c:v>
                </c:pt>
                <c:pt idx="72">
                  <c:v>61.999842521577875</c:v>
                </c:pt>
                <c:pt idx="73">
                  <c:v>62.099811808144963</c:v>
                </c:pt>
                <c:pt idx="74">
                  <c:v>62.299736618888531</c:v>
                </c:pt>
                <c:pt idx="75">
                  <c:v>62.399705611994577</c:v>
                </c:pt>
                <c:pt idx="76">
                  <c:v>62.499672334989611</c:v>
                </c:pt>
                <c:pt idx="77">
                  <c:v>62.299740354937718</c:v>
                </c:pt>
                <c:pt idx="78">
                  <c:v>62.199819680895786</c:v>
                </c:pt>
                <c:pt idx="79">
                  <c:v>62.09991090578702</c:v>
                </c:pt>
                <c:pt idx="80">
                  <c:v>62.09991090578702</c:v>
                </c:pt>
                <c:pt idx="81">
                  <c:v>61.800215529979099</c:v>
                </c:pt>
                <c:pt idx="82">
                  <c:v>61.800215529979099</c:v>
                </c:pt>
                <c:pt idx="83">
                  <c:v>61.800215529979099</c:v>
                </c:pt>
                <c:pt idx="84">
                  <c:v>61.500587434974697</c:v>
                </c:pt>
                <c:pt idx="85">
                  <c:v>61.300851875981671</c:v>
                </c:pt>
                <c:pt idx="86">
                  <c:v>61.101079761210784</c:v>
                </c:pt>
                <c:pt idx="87">
                  <c:v>61.200990309914765</c:v>
                </c:pt>
                <c:pt idx="88">
                  <c:v>61.001147777391012</c:v>
                </c:pt>
                <c:pt idx="89">
                  <c:v>60.801379033025945</c:v>
                </c:pt>
                <c:pt idx="90">
                  <c:v>60.601670775845854</c:v>
                </c:pt>
                <c:pt idx="91">
                  <c:v>60.501840255411551</c:v>
                </c:pt>
                <c:pt idx="92">
                  <c:v>60.102589304016718</c:v>
                </c:pt>
                <c:pt idx="93">
                  <c:v>59.703170919065229</c:v>
                </c:pt>
                <c:pt idx="94">
                  <c:v>59.603248850075275</c:v>
                </c:pt>
                <c:pt idx="95">
                  <c:v>59.80308771756652</c:v>
                </c:pt>
                <c:pt idx="96">
                  <c:v>59.60339185084414</c:v>
                </c:pt>
                <c:pt idx="97">
                  <c:v>59.403677045806667</c:v>
                </c:pt>
                <c:pt idx="98">
                  <c:v>59.603424032689233</c:v>
                </c:pt>
                <c:pt idx="99">
                  <c:v>59.80313862206161</c:v>
                </c:pt>
                <c:pt idx="100">
                  <c:v>60.002834148821471</c:v>
                </c:pt>
                <c:pt idx="101">
                  <c:v>60.202523937772121</c:v>
                </c:pt>
                <c:pt idx="102">
                  <c:v>60.202523937772121</c:v>
                </c:pt>
                <c:pt idx="103">
                  <c:v>60.402221310160016</c:v>
                </c:pt>
                <c:pt idx="104">
                  <c:v>60.402221310160016</c:v>
                </c:pt>
                <c:pt idx="105">
                  <c:v>60.102643890095322</c:v>
                </c:pt>
                <c:pt idx="106">
                  <c:v>60.202560889093093</c:v>
                </c:pt>
                <c:pt idx="107">
                  <c:v>60.202560889093093</c:v>
                </c:pt>
                <c:pt idx="108">
                  <c:v>60.002704671070944</c:v>
                </c:pt>
                <c:pt idx="109">
                  <c:v>60.002704671070944</c:v>
                </c:pt>
                <c:pt idx="110">
                  <c:v>60.102629009032121</c:v>
                </c:pt>
                <c:pt idx="111">
                  <c:v>60.20253042514419</c:v>
                </c:pt>
                <c:pt idx="112">
                  <c:v>60.502170693972865</c:v>
                </c:pt>
                <c:pt idx="113">
                  <c:v>60.602044709647288</c:v>
                </c:pt>
                <c:pt idx="114">
                  <c:v>60.701903743711746</c:v>
                </c:pt>
                <c:pt idx="115">
                  <c:v>60.701903743711746</c:v>
                </c:pt>
                <c:pt idx="116">
                  <c:v>60.602025153927457</c:v>
                </c:pt>
                <c:pt idx="117">
                  <c:v>60.602025153927457</c:v>
                </c:pt>
                <c:pt idx="118">
                  <c:v>60.901602449462452</c:v>
                </c:pt>
                <c:pt idx="119">
                  <c:v>60.701856987246487</c:v>
                </c:pt>
                <c:pt idx="120">
                  <c:v>60.701856987246487</c:v>
                </c:pt>
                <c:pt idx="121">
                  <c:v>60.402319607583365</c:v>
                </c:pt>
                <c:pt idx="122">
                  <c:v>60.202635504281155</c:v>
                </c:pt>
                <c:pt idx="123">
                  <c:v>60.002907367816505</c:v>
                </c:pt>
                <c:pt idx="124">
                  <c:v>60.302584875326538</c:v>
                </c:pt>
                <c:pt idx="125">
                  <c:v>60.402414211309825</c:v>
                </c:pt>
                <c:pt idx="126">
                  <c:v>60.801722078625453</c:v>
                </c:pt>
                <c:pt idx="127">
                  <c:v>61.300742043420342</c:v>
                </c:pt>
                <c:pt idx="128">
                  <c:v>61.500289106879443</c:v>
                </c:pt>
                <c:pt idx="129">
                  <c:v>62.098642390380093</c:v>
                </c:pt>
                <c:pt idx="130">
                  <c:v>62.397789406167014</c:v>
                </c:pt>
                <c:pt idx="131">
                  <c:v>62.995754608504235</c:v>
                </c:pt>
                <c:pt idx="132">
                  <c:v>63.494432591688017</c:v>
                </c:pt>
              </c:numCache>
            </c:numRef>
          </c:val>
        </c:ser>
        <c:ser>
          <c:idx val="1"/>
          <c:order val="3"/>
          <c:tx>
            <c:v>Est - last 5 last 5</c:v>
          </c:tx>
          <c:spPr>
            <a:ln w="12700">
              <a:solidFill>
                <a:srgbClr val="D60093"/>
              </a:solidFill>
              <a:prstDash val="sysDash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phpbb!$AQ$2:$AQ$134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61.04</c:v>
                </c:pt>
                <c:pt idx="24">
                  <c:v>61.120152479617836</c:v>
                </c:pt>
                <c:pt idx="25">
                  <c:v>61.240454329188097</c:v>
                </c:pt>
                <c:pt idx="26">
                  <c:v>61.400747347483225</c:v>
                </c:pt>
                <c:pt idx="27">
                  <c:v>61.600721259727244</c:v>
                </c:pt>
                <c:pt idx="28">
                  <c:v>61.7601752764607</c:v>
                </c:pt>
                <c:pt idx="29">
                  <c:v>61.879534282330837</c:v>
                </c:pt>
                <c:pt idx="30">
                  <c:v>61.959058315309335</c:v>
                </c:pt>
                <c:pt idx="31">
                  <c:v>61.998848140116145</c:v>
                </c:pt>
                <c:pt idx="32">
                  <c:v>61.998848140116145</c:v>
                </c:pt>
                <c:pt idx="33">
                  <c:v>61.998848140116145</c:v>
                </c:pt>
                <c:pt idx="34">
                  <c:v>61.998848140116145</c:v>
                </c:pt>
                <c:pt idx="35">
                  <c:v>61.998848140116145</c:v>
                </c:pt>
                <c:pt idx="36">
                  <c:v>61.998848140116145</c:v>
                </c:pt>
                <c:pt idx="37">
                  <c:v>61.998848140116145</c:v>
                </c:pt>
                <c:pt idx="38">
                  <c:v>61.998848140116145</c:v>
                </c:pt>
                <c:pt idx="39">
                  <c:v>61.998848140116145</c:v>
                </c:pt>
                <c:pt idx="40">
                  <c:v>61.998848140116145</c:v>
                </c:pt>
                <c:pt idx="41">
                  <c:v>61.998848140116145</c:v>
                </c:pt>
                <c:pt idx="42">
                  <c:v>61.998848140116145</c:v>
                </c:pt>
                <c:pt idx="43">
                  <c:v>61.998848140116145</c:v>
                </c:pt>
                <c:pt idx="44">
                  <c:v>61.998848140116145</c:v>
                </c:pt>
                <c:pt idx="45">
                  <c:v>61.998848140116145</c:v>
                </c:pt>
                <c:pt idx="46">
                  <c:v>61.998848140116145</c:v>
                </c:pt>
                <c:pt idx="47">
                  <c:v>61.998848140116145</c:v>
                </c:pt>
                <c:pt idx="48">
                  <c:v>61.998848140116145</c:v>
                </c:pt>
                <c:pt idx="49">
                  <c:v>61.998848140116145</c:v>
                </c:pt>
                <c:pt idx="50">
                  <c:v>61.998848140116145</c:v>
                </c:pt>
                <c:pt idx="51">
                  <c:v>61.998848140116145</c:v>
                </c:pt>
                <c:pt idx="52">
                  <c:v>61.998848140116145</c:v>
                </c:pt>
                <c:pt idx="53">
                  <c:v>61.998848140116145</c:v>
                </c:pt>
                <c:pt idx="54">
                  <c:v>61.998848140116145</c:v>
                </c:pt>
                <c:pt idx="55">
                  <c:v>61.998848140116145</c:v>
                </c:pt>
                <c:pt idx="56">
                  <c:v>61.998848140116145</c:v>
                </c:pt>
                <c:pt idx="57">
                  <c:v>61.998848140116145</c:v>
                </c:pt>
                <c:pt idx="58">
                  <c:v>61.998848140116145</c:v>
                </c:pt>
                <c:pt idx="59">
                  <c:v>61.998848140116145</c:v>
                </c:pt>
                <c:pt idx="60">
                  <c:v>61.998848140116145</c:v>
                </c:pt>
                <c:pt idx="61">
                  <c:v>61.998848140116145</c:v>
                </c:pt>
                <c:pt idx="62">
                  <c:v>61.998848140116145</c:v>
                </c:pt>
                <c:pt idx="63">
                  <c:v>61.998848140116145</c:v>
                </c:pt>
                <c:pt idx="64">
                  <c:v>61.95884665380391</c:v>
                </c:pt>
                <c:pt idx="65">
                  <c:v>61.918793499795356</c:v>
                </c:pt>
                <c:pt idx="66">
                  <c:v>61.878688510990791</c:v>
                </c:pt>
                <c:pt idx="67">
                  <c:v>61.838531519424393</c:v>
                </c:pt>
                <c:pt idx="68">
                  <c:v>61.798322356258005</c:v>
                </c:pt>
                <c:pt idx="69">
                  <c:v>61.838319435012181</c:v>
                </c:pt>
                <c:pt idx="70">
                  <c:v>61.83805535123421</c:v>
                </c:pt>
                <c:pt idx="71">
                  <c:v>61.877736961576709</c:v>
                </c:pt>
                <c:pt idx="72">
                  <c:v>61.957513382079085</c:v>
                </c:pt>
                <c:pt idx="73">
                  <c:v>62.077380605533264</c:v>
                </c:pt>
                <c:pt idx="74">
                  <c:v>62.197543704158043</c:v>
                </c:pt>
                <c:pt idx="75">
                  <c:v>62.437987181144585</c:v>
                </c:pt>
                <c:pt idx="76">
                  <c:v>62.637400615911005</c:v>
                </c:pt>
                <c:pt idx="77">
                  <c:v>62.674975188212919</c:v>
                </c:pt>
                <c:pt idx="78">
                  <c:v>62.593917770957084</c:v>
                </c:pt>
                <c:pt idx="79">
                  <c:v>62.394528146696196</c:v>
                </c:pt>
                <c:pt idx="80">
                  <c:v>62.035487803488316</c:v>
                </c:pt>
                <c:pt idx="81">
                  <c:v>61.555578132360601</c:v>
                </c:pt>
                <c:pt idx="82">
                  <c:v>61.310134242799563</c:v>
                </c:pt>
                <c:pt idx="83">
                  <c:v>61.225147823662283</c:v>
                </c:pt>
                <c:pt idx="84">
                  <c:v>61.181413618642445</c:v>
                </c:pt>
                <c:pt idx="85">
                  <c:v>61.218623248108756</c:v>
                </c:pt>
                <c:pt idx="86">
                  <c:v>61.415802965202246</c:v>
                </c:pt>
                <c:pt idx="87">
                  <c:v>61.414519163548093</c:v>
                </c:pt>
                <c:pt idx="88">
                  <c:v>61.175088942570447</c:v>
                </c:pt>
                <c:pt idx="89">
                  <c:v>60.935320440130745</c:v>
                </c:pt>
                <c:pt idx="90">
                  <c:v>60.615643031087295</c:v>
                </c:pt>
                <c:pt idx="91">
                  <c:v>60.173803282470935</c:v>
                </c:pt>
                <c:pt idx="92">
                  <c:v>59.731278677135187</c:v>
                </c:pt>
                <c:pt idx="93">
                  <c:v>59.450011159906943</c:v>
                </c:pt>
                <c:pt idx="94">
                  <c:v>59.207342432008005</c:v>
                </c:pt>
                <c:pt idx="95">
                  <c:v>59.204200466683758</c:v>
                </c:pt>
                <c:pt idx="96">
                  <c:v>59.282611296838944</c:v>
                </c:pt>
                <c:pt idx="97">
                  <c:v>59.441089433154659</c:v>
                </c:pt>
                <c:pt idx="98">
                  <c:v>59.679527773838629</c:v>
                </c:pt>
                <c:pt idx="99">
                  <c:v>59.997298708609662</c:v>
                </c:pt>
                <c:pt idx="100">
                  <c:v>60.075519732059206</c:v>
                </c:pt>
                <c:pt idx="101">
                  <c:v>60.233804680616259</c:v>
                </c:pt>
                <c:pt idx="102">
                  <c:v>60.391258826406464</c:v>
                </c:pt>
                <c:pt idx="103">
                  <c:v>60.469611546179848</c:v>
                </c:pt>
                <c:pt idx="104">
                  <c:v>60.38833395626154</c:v>
                </c:pt>
                <c:pt idx="105">
                  <c:v>60.347534441228504</c:v>
                </c:pt>
                <c:pt idx="106">
                  <c:v>60.187619968284729</c:v>
                </c:pt>
                <c:pt idx="107">
                  <c:v>60.0268546023811</c:v>
                </c:pt>
                <c:pt idx="108">
                  <c:v>59.785867570864603</c:v>
                </c:pt>
                <c:pt idx="109">
                  <c:v>59.704037995854598</c:v>
                </c:pt>
                <c:pt idx="110">
                  <c:v>59.742838569158032</c:v>
                </c:pt>
                <c:pt idx="111">
                  <c:v>59.90304541548953</c:v>
                </c:pt>
                <c:pt idx="112">
                  <c:v>60.185019384346568</c:v>
                </c:pt>
                <c:pt idx="113">
                  <c:v>60.667242584371522</c:v>
                </c:pt>
                <c:pt idx="114">
                  <c:v>61.023650623346732</c:v>
                </c:pt>
                <c:pt idx="115">
                  <c:v>61.217643723070793</c:v>
                </c:pt>
                <c:pt idx="116">
                  <c:v>61.213295338783745</c:v>
                </c:pt>
                <c:pt idx="117">
                  <c:v>60.974047075725515</c:v>
                </c:pt>
                <c:pt idx="118">
                  <c:v>60.612162203100453</c:v>
                </c:pt>
                <c:pt idx="119">
                  <c:v>60.248363252500873</c:v>
                </c:pt>
                <c:pt idx="120">
                  <c:v>60.042470349284415</c:v>
                </c:pt>
                <c:pt idx="121">
                  <c:v>59.959737731338812</c:v>
                </c:pt>
                <c:pt idx="122">
                  <c:v>60.03945947682179</c:v>
                </c:pt>
                <c:pt idx="123">
                  <c:v>60.038127627683409</c:v>
                </c:pt>
                <c:pt idx="124">
                  <c:v>60.23634639284024</c:v>
                </c:pt>
                <c:pt idx="125">
                  <c:v>60.313823425553736</c:v>
                </c:pt>
                <c:pt idx="126">
                  <c:v>60.552386006819063</c:v>
                </c:pt>
                <c:pt idx="127">
                  <c:v>60.913877897032755</c:v>
                </c:pt>
                <c:pt idx="128">
                  <c:v>61.516175008221552</c:v>
                </c:pt>
                <c:pt idx="129">
                  <c:v>62.038502630416644</c:v>
                </c:pt>
                <c:pt idx="130">
                  <c:v>62.757289483514853</c:v>
                </c:pt>
                <c:pt idx="131">
                  <c:v>63.394421941910437</c:v>
                </c:pt>
                <c:pt idx="132">
                  <c:v>63.910467961110932</c:v>
                </c:pt>
              </c:numCache>
            </c:numRef>
          </c:val>
        </c:ser>
        <c:ser>
          <c:idx val="2"/>
          <c:order val="4"/>
          <c:tx>
            <c:v>Est - last 5 last 10</c:v>
          </c:tx>
          <c:spPr>
            <a:ln w="12700"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phpbb!$AR$2:$AR$134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61.02</c:v>
                </c:pt>
                <c:pt idx="24">
                  <c:v>61.06010251500232</c:v>
                </c:pt>
                <c:pt idx="25">
                  <c:v>61.120371809620082</c:v>
                </c:pt>
                <c:pt idx="26">
                  <c:v>61.200833554056388</c:v>
                </c:pt>
                <c:pt idx="27">
                  <c:v>61.301474795991112</c:v>
                </c:pt>
                <c:pt idx="28">
                  <c:v>61.401785855159893</c:v>
                </c:pt>
                <c:pt idx="29">
                  <c:v>61.501769429088959</c:v>
                </c:pt>
                <c:pt idx="30">
                  <c:v>61.601428180194013</c:v>
                </c:pt>
                <c:pt idx="31">
                  <c:v>61.70076473640583</c:v>
                </c:pt>
                <c:pt idx="32">
                  <c:v>61.799781691781703</c:v>
                </c:pt>
                <c:pt idx="33">
                  <c:v>61.878995917337832</c:v>
                </c:pt>
                <c:pt idx="34">
                  <c:v>61.938446446016698</c:v>
                </c:pt>
                <c:pt idx="35">
                  <c:v>61.978132859950477</c:v>
                </c:pt>
                <c:pt idx="36">
                  <c:v>61.998015528422627</c:v>
                </c:pt>
                <c:pt idx="37">
                  <c:v>61.998015528422627</c:v>
                </c:pt>
                <c:pt idx="38">
                  <c:v>61.998015528422627</c:v>
                </c:pt>
                <c:pt idx="39">
                  <c:v>61.998015528422627</c:v>
                </c:pt>
                <c:pt idx="40">
                  <c:v>61.998015528422627</c:v>
                </c:pt>
                <c:pt idx="41">
                  <c:v>61.998015528422627</c:v>
                </c:pt>
                <c:pt idx="42">
                  <c:v>61.998015528422627</c:v>
                </c:pt>
                <c:pt idx="43">
                  <c:v>61.998015528422627</c:v>
                </c:pt>
                <c:pt idx="44">
                  <c:v>61.998015528422627</c:v>
                </c:pt>
                <c:pt idx="45">
                  <c:v>61.998015528422627</c:v>
                </c:pt>
                <c:pt idx="46">
                  <c:v>61.998015528422627</c:v>
                </c:pt>
                <c:pt idx="47">
                  <c:v>61.998015528422627</c:v>
                </c:pt>
                <c:pt idx="48">
                  <c:v>61.998015528422627</c:v>
                </c:pt>
                <c:pt idx="49">
                  <c:v>61.998015528422627</c:v>
                </c:pt>
                <c:pt idx="50">
                  <c:v>61.998015528422627</c:v>
                </c:pt>
                <c:pt idx="51">
                  <c:v>61.998015528422627</c:v>
                </c:pt>
                <c:pt idx="52">
                  <c:v>61.998015528422627</c:v>
                </c:pt>
                <c:pt idx="53">
                  <c:v>61.998015528422627</c:v>
                </c:pt>
                <c:pt idx="54">
                  <c:v>61.998015528422627</c:v>
                </c:pt>
                <c:pt idx="55">
                  <c:v>61.998015528422627</c:v>
                </c:pt>
                <c:pt idx="56">
                  <c:v>61.998015528422627</c:v>
                </c:pt>
                <c:pt idx="57">
                  <c:v>61.998015528422627</c:v>
                </c:pt>
                <c:pt idx="58">
                  <c:v>61.998015528422627</c:v>
                </c:pt>
                <c:pt idx="59">
                  <c:v>61.998015528422627</c:v>
                </c:pt>
                <c:pt idx="60">
                  <c:v>61.998015528422627</c:v>
                </c:pt>
                <c:pt idx="61">
                  <c:v>61.998015528422627</c:v>
                </c:pt>
                <c:pt idx="62">
                  <c:v>61.998015528422627</c:v>
                </c:pt>
                <c:pt idx="63">
                  <c:v>61.998015528422627</c:v>
                </c:pt>
                <c:pt idx="64">
                  <c:v>61.978014248056908</c:v>
                </c:pt>
                <c:pt idx="65">
                  <c:v>61.9580000561524</c:v>
                </c:pt>
                <c:pt idx="66">
                  <c:v>61.937972931855796</c:v>
                </c:pt>
                <c:pt idx="67">
                  <c:v>61.917932854259874</c:v>
                </c:pt>
                <c:pt idx="68">
                  <c:v>61.897879802403267</c:v>
                </c:pt>
                <c:pt idx="69">
                  <c:v>61.897748014502938</c:v>
                </c:pt>
                <c:pt idx="70">
                  <c:v>61.877550093462219</c:v>
                </c:pt>
                <c:pt idx="71">
                  <c:v>61.877286344438815</c:v>
                </c:pt>
                <c:pt idx="72">
                  <c:v>61.89709572988987</c:v>
                </c:pt>
                <c:pt idx="73">
                  <c:v>61.937079845413535</c:v>
                </c:pt>
                <c:pt idx="74">
                  <c:v>62.017342932577989</c:v>
                </c:pt>
                <c:pt idx="75">
                  <c:v>62.138133050309008</c:v>
                </c:pt>
                <c:pt idx="76">
                  <c:v>62.258454017428207</c:v>
                </c:pt>
                <c:pt idx="77">
                  <c:v>62.316872564155275</c:v>
                </c:pt>
                <c:pt idx="78">
                  <c:v>62.335121095645945</c:v>
                </c:pt>
                <c:pt idx="79">
                  <c:v>62.294182490797958</c:v>
                </c:pt>
                <c:pt idx="80">
                  <c:v>62.233932519414246</c:v>
                </c:pt>
                <c:pt idx="81">
                  <c:v>62.095867159825566</c:v>
                </c:pt>
                <c:pt idx="82">
                  <c:v>61.994387903569418</c:v>
                </c:pt>
                <c:pt idx="83">
                  <c:v>61.91140408369256</c:v>
                </c:pt>
                <c:pt idx="84">
                  <c:v>61.788114058934404</c:v>
                </c:pt>
                <c:pt idx="85">
                  <c:v>61.62329407051034</c:v>
                </c:pt>
                <c:pt idx="86">
                  <c:v>61.477417678856028</c:v>
                </c:pt>
                <c:pt idx="87">
                  <c:v>61.353742871272836</c:v>
                </c:pt>
                <c:pt idx="88">
                  <c:v>61.191357641643435</c:v>
                </c:pt>
                <c:pt idx="89">
                  <c:v>61.049645868802266</c:v>
                </c:pt>
                <c:pt idx="90">
                  <c:v>60.909090465453829</c:v>
                </c:pt>
                <c:pt idx="91">
                  <c:v>60.789888604762574</c:v>
                </c:pt>
                <c:pt idx="92">
                  <c:v>60.572433228393315</c:v>
                </c:pt>
                <c:pt idx="93">
                  <c:v>60.312611404672339</c:v>
                </c:pt>
                <c:pt idx="94">
                  <c:v>60.071385422107788</c:v>
                </c:pt>
                <c:pt idx="95">
                  <c:v>59.905390003720839</c:v>
                </c:pt>
                <c:pt idx="96">
                  <c:v>59.717493505604025</c:v>
                </c:pt>
                <c:pt idx="97">
                  <c:v>59.570926072320837</c:v>
                </c:pt>
                <c:pt idx="98">
                  <c:v>59.54823423384515</c:v>
                </c:pt>
                <c:pt idx="99">
                  <c:v>59.586886684384893</c:v>
                </c:pt>
                <c:pt idx="100">
                  <c:v>59.624986775066958</c:v>
                </c:pt>
                <c:pt idx="101">
                  <c:v>59.743983792091015</c:v>
                </c:pt>
                <c:pt idx="102">
                  <c:v>59.902027018046468</c:v>
                </c:pt>
                <c:pt idx="103">
                  <c:v>60.059237393680917</c:v>
                </c:pt>
                <c:pt idx="104">
                  <c:v>60.17492413631561</c:v>
                </c:pt>
                <c:pt idx="105">
                  <c:v>60.193259385385097</c:v>
                </c:pt>
                <c:pt idx="106">
                  <c:v>60.191724931010555</c:v>
                </c:pt>
                <c:pt idx="107">
                  <c:v>60.190190398399999</c:v>
                </c:pt>
                <c:pt idx="108">
                  <c:v>60.109788490895298</c:v>
                </c:pt>
                <c:pt idx="109">
                  <c:v>60.028186693459347</c:v>
                </c:pt>
                <c:pt idx="110">
                  <c:v>60.026732750931437</c:v>
                </c:pt>
                <c:pt idx="111">
                  <c:v>60.025266120268775</c:v>
                </c:pt>
                <c:pt idx="112">
                  <c:v>60.084861444207668</c:v>
                </c:pt>
                <c:pt idx="113">
                  <c:v>60.206516576483182</c:v>
                </c:pt>
                <c:pt idx="114">
                  <c:v>60.347113357797994</c:v>
                </c:pt>
                <c:pt idx="115">
                  <c:v>60.46528592936999</c:v>
                </c:pt>
                <c:pt idx="116">
                  <c:v>60.54125798014914</c:v>
                </c:pt>
                <c:pt idx="117">
                  <c:v>60.556993481467551</c:v>
                </c:pt>
                <c:pt idx="118">
                  <c:v>60.611708795699521</c:v>
                </c:pt>
                <c:pt idx="119">
                  <c:v>60.608337316996774</c:v>
                </c:pt>
                <c:pt idx="120">
                  <c:v>60.604940528721478</c:v>
                </c:pt>
                <c:pt idx="121">
                  <c:v>60.562120116614835</c:v>
                </c:pt>
                <c:pt idx="122">
                  <c:v>60.478981575717832</c:v>
                </c:pt>
                <c:pt idx="123">
                  <c:v>60.294408437218422</c:v>
                </c:pt>
                <c:pt idx="124">
                  <c:v>60.208855322205267</c:v>
                </c:pt>
                <c:pt idx="125">
                  <c:v>60.144547623249224</c:v>
                </c:pt>
                <c:pt idx="126">
                  <c:v>60.223275274657382</c:v>
                </c:pt>
                <c:pt idx="127">
                  <c:v>60.445514887052873</c:v>
                </c:pt>
                <c:pt idx="128">
                  <c:v>60.750691424319953</c:v>
                </c:pt>
                <c:pt idx="129">
                  <c:v>61.115276290405738</c:v>
                </c:pt>
                <c:pt idx="130">
                  <c:v>61.523242240057307</c:v>
                </c:pt>
                <c:pt idx="131">
                  <c:v>61.969354128595228</c:v>
                </c:pt>
                <c:pt idx="132">
                  <c:v>62.411955461298547</c:v>
                </c:pt>
              </c:numCache>
            </c:numRef>
          </c:val>
        </c:ser>
        <c:ser>
          <c:idx val="3"/>
          <c:order val="5"/>
          <c:tx>
            <c:v>Est - last 10 last 10</c:v>
          </c:tx>
          <c:spPr>
            <a:ln w="12700">
              <a:solidFill>
                <a:srgbClr val="0000FF"/>
              </a:solidFill>
              <a:prstDash val="dash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phpbb!$AS$2:$AS$134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61.01</c:v>
                </c:pt>
                <c:pt idx="24">
                  <c:v>61.03002553434704</c:v>
                </c:pt>
                <c:pt idx="25">
                  <c:v>61.060092436544821</c:v>
                </c:pt>
                <c:pt idx="26">
                  <c:v>61.100206795372003</c:v>
                </c:pt>
                <c:pt idx="27">
                  <c:v>61.150364950892246</c:v>
                </c:pt>
                <c:pt idx="28">
                  <c:v>61.210553530378121</c:v>
                </c:pt>
                <c:pt idx="29">
                  <c:v>61.280749523806143</c:v>
                </c:pt>
                <c:pt idx="30">
                  <c:v>61.360920398221012</c:v>
                </c:pt>
                <c:pt idx="31">
                  <c:v>61.451024249918888</c:v>
                </c:pt>
                <c:pt idx="32">
                  <c:v>61.55100999306817</c:v>
                </c:pt>
                <c:pt idx="33">
                  <c:v>61.640849399301779</c:v>
                </c:pt>
                <c:pt idx="34">
                  <c:v>61.720602533309417</c:v>
                </c:pt>
                <c:pt idx="35">
                  <c:v>61.790318920982664</c:v>
                </c:pt>
                <c:pt idx="36">
                  <c:v>61.850037789228836</c:v>
                </c:pt>
                <c:pt idx="37">
                  <c:v>61.899788260755535</c:v>
                </c:pt>
                <c:pt idx="38">
                  <c:v>61.939589505763209</c:v>
                </c:pt>
                <c:pt idx="39">
                  <c:v>61.969450852060341</c:v>
                </c:pt>
                <c:pt idx="40">
                  <c:v>61.989371854719344</c:v>
                </c:pt>
                <c:pt idx="41">
                  <c:v>61.99934232601386</c:v>
                </c:pt>
                <c:pt idx="42">
                  <c:v>61.99934232601386</c:v>
                </c:pt>
                <c:pt idx="43">
                  <c:v>61.99934232601386</c:v>
                </c:pt>
                <c:pt idx="44">
                  <c:v>61.99934232601386</c:v>
                </c:pt>
                <c:pt idx="45">
                  <c:v>61.99934232601386</c:v>
                </c:pt>
                <c:pt idx="46">
                  <c:v>61.99934232601386</c:v>
                </c:pt>
                <c:pt idx="47">
                  <c:v>61.99934232601386</c:v>
                </c:pt>
                <c:pt idx="48">
                  <c:v>61.99934232601386</c:v>
                </c:pt>
                <c:pt idx="49">
                  <c:v>61.99934232601386</c:v>
                </c:pt>
                <c:pt idx="50">
                  <c:v>61.99934232601386</c:v>
                </c:pt>
                <c:pt idx="51">
                  <c:v>61.99934232601386</c:v>
                </c:pt>
                <c:pt idx="52">
                  <c:v>61.99934232601386</c:v>
                </c:pt>
                <c:pt idx="53">
                  <c:v>61.99934232601386</c:v>
                </c:pt>
                <c:pt idx="54">
                  <c:v>61.99934232601386</c:v>
                </c:pt>
                <c:pt idx="55">
                  <c:v>61.99934232601386</c:v>
                </c:pt>
                <c:pt idx="56">
                  <c:v>61.99934232601386</c:v>
                </c:pt>
                <c:pt idx="57">
                  <c:v>61.99934232601386</c:v>
                </c:pt>
                <c:pt idx="58">
                  <c:v>61.99934232601386</c:v>
                </c:pt>
                <c:pt idx="59">
                  <c:v>61.99934232601386</c:v>
                </c:pt>
                <c:pt idx="60">
                  <c:v>61.99934232601386</c:v>
                </c:pt>
                <c:pt idx="61">
                  <c:v>61.99934232601386</c:v>
                </c:pt>
                <c:pt idx="62">
                  <c:v>61.99934232601386</c:v>
                </c:pt>
                <c:pt idx="63">
                  <c:v>61.99934232601386</c:v>
                </c:pt>
                <c:pt idx="64">
                  <c:v>61.989342113857589</c:v>
                </c:pt>
                <c:pt idx="65">
                  <c:v>61.979338674943094</c:v>
                </c:pt>
                <c:pt idx="66">
                  <c:v>61.969332006666434</c:v>
                </c:pt>
                <c:pt idx="67">
                  <c:v>61.959322106420302</c:v>
                </c:pt>
                <c:pt idx="68">
                  <c:v>61.949308971594022</c:v>
                </c:pt>
                <c:pt idx="69">
                  <c:v>61.939292599573534</c:v>
                </c:pt>
                <c:pt idx="70">
                  <c:v>61.919286387246572</c:v>
                </c:pt>
                <c:pt idx="71">
                  <c:v>61.90922748394199</c:v>
                </c:pt>
                <c:pt idx="72">
                  <c:v>61.909160058557042</c:v>
                </c:pt>
                <c:pt idx="73">
                  <c:v>61.919118869462935</c:v>
                </c:pt>
                <c:pt idx="74">
                  <c:v>61.959209954801615</c:v>
                </c:pt>
                <c:pt idx="75">
                  <c:v>62.009356261382237</c:v>
                </c:pt>
                <c:pt idx="76">
                  <c:v>62.069544421877495</c:v>
                </c:pt>
                <c:pt idx="77">
                  <c:v>62.109344656561447</c:v>
                </c:pt>
                <c:pt idx="78">
                  <c:v>62.13904047637466</c:v>
                </c:pt>
                <c:pt idx="79">
                  <c:v>62.158697488565686</c:v>
                </c:pt>
                <c:pt idx="80">
                  <c:v>62.188258294530343</c:v>
                </c:pt>
                <c:pt idx="81">
                  <c:v>62.178032291138464</c:v>
                </c:pt>
                <c:pt idx="82">
                  <c:v>62.157894407707438</c:v>
                </c:pt>
                <c:pt idx="83">
                  <c:v>62.127797319695965</c:v>
                </c:pt>
                <c:pt idx="84">
                  <c:v>62.04804891821221</c:v>
                </c:pt>
                <c:pt idx="85">
                  <c:v>61.93839457341403</c:v>
                </c:pt>
                <c:pt idx="86">
                  <c:v>61.79863742025821</c:v>
                </c:pt>
                <c:pt idx="87">
                  <c:v>61.688463581565465</c:v>
                </c:pt>
                <c:pt idx="88">
                  <c:v>61.568417267099079</c:v>
                </c:pt>
                <c:pt idx="89">
                  <c:v>61.438488759230005</c:v>
                </c:pt>
                <c:pt idx="90">
                  <c:v>61.288451348315029</c:v>
                </c:pt>
                <c:pt idx="91">
                  <c:v>61.158686252744133</c:v>
                </c:pt>
                <c:pt idx="92">
                  <c:v>60.989297800626083</c:v>
                </c:pt>
                <c:pt idx="93">
                  <c:v>60.780178268876377</c:v>
                </c:pt>
                <c:pt idx="94">
                  <c:v>60.590952991434243</c:v>
                </c:pt>
                <c:pt idx="95">
                  <c:v>60.440459416148229</c:v>
                </c:pt>
                <c:pt idx="96">
                  <c:v>60.290214860515327</c:v>
                </c:pt>
                <c:pt idx="97">
                  <c:v>60.109439893381257</c:v>
                </c:pt>
                <c:pt idx="98">
                  <c:v>59.967800996251498</c:v>
                </c:pt>
                <c:pt idx="99">
                  <c:v>59.865893002353225</c:v>
                </c:pt>
                <c:pt idx="100">
                  <c:v>59.804165316423273</c:v>
                </c:pt>
                <c:pt idx="101">
                  <c:v>59.772663092312413</c:v>
                </c:pt>
                <c:pt idx="102">
                  <c:v>59.782032797179475</c:v>
                </c:pt>
                <c:pt idx="103">
                  <c:v>59.852022544417736</c:v>
                </c:pt>
                <c:pt idx="104">
                  <c:v>59.931791265751137</c:v>
                </c:pt>
                <c:pt idx="105">
                  <c:v>59.961152509118115</c:v>
                </c:pt>
                <c:pt idx="106">
                  <c:v>60.020388356526226</c:v>
                </c:pt>
                <c:pt idx="107">
                  <c:v>60.099202276059458</c:v>
                </c:pt>
                <c:pt idx="108">
                  <c:v>60.138240153506267</c:v>
                </c:pt>
                <c:pt idx="109">
                  <c:v>60.157609544068208</c:v>
                </c:pt>
                <c:pt idx="110">
                  <c:v>60.167172592951836</c:v>
                </c:pt>
                <c:pt idx="111">
                  <c:v>60.166841278884199</c:v>
                </c:pt>
                <c:pt idx="112">
                  <c:v>60.196509546098191</c:v>
                </c:pt>
                <c:pt idx="113">
                  <c:v>60.216263933775089</c:v>
                </c:pt>
                <c:pt idx="114">
                  <c:v>60.246119626837434</c:v>
                </c:pt>
                <c:pt idx="115">
                  <c:v>60.306058924648433</c:v>
                </c:pt>
                <c:pt idx="116">
                  <c:v>60.345835314914574</c:v>
                </c:pt>
                <c:pt idx="117">
                  <c:v>60.385559285994503</c:v>
                </c:pt>
                <c:pt idx="118">
                  <c:v>60.475268578043348</c:v>
                </c:pt>
                <c:pt idx="119">
                  <c:v>60.544454748191484</c:v>
                </c:pt>
                <c:pt idx="120">
                  <c:v>60.603668476172295</c:v>
                </c:pt>
                <c:pt idx="121">
                  <c:v>60.62289003429224</c:v>
                </c:pt>
                <c:pt idx="122">
                  <c:v>60.592726110842221</c:v>
                </c:pt>
                <c:pt idx="123">
                  <c:v>60.532858101145621</c:v>
                </c:pt>
                <c:pt idx="124">
                  <c:v>60.492308195178765</c:v>
                </c:pt>
                <c:pt idx="125">
                  <c:v>60.461624319643342</c:v>
                </c:pt>
                <c:pt idx="126">
                  <c:v>60.480829310863108</c:v>
                </c:pt>
                <c:pt idx="127">
                  <c:v>60.550455038049208</c:v>
                </c:pt>
                <c:pt idx="128">
                  <c:v>60.61036424619865</c:v>
                </c:pt>
                <c:pt idx="129">
                  <c:v>60.751927365151289</c:v>
                </c:pt>
                <c:pt idx="130">
                  <c:v>60.924087183313681</c:v>
                </c:pt>
                <c:pt idx="131">
                  <c:v>61.187735372084219</c:v>
                </c:pt>
                <c:pt idx="132">
                  <c:v>61.521433883144432</c:v>
                </c:pt>
              </c:numCache>
            </c:numRef>
          </c:val>
        </c:ser>
        <c:marker val="1"/>
        <c:axId val="190929920"/>
        <c:axId val="190657280"/>
      </c:lineChart>
      <c:catAx>
        <c:axId val="190929920"/>
        <c:scaling>
          <c:orientation val="minMax"/>
        </c:scaling>
        <c:axPos val="b"/>
        <c:numFmt formatCode="#,##0" sourceLinked="0"/>
        <c:tickLblPos val="nextTo"/>
        <c:crossAx val="190657280"/>
        <c:crosses val="autoZero"/>
        <c:auto val="1"/>
        <c:lblAlgn val="ctr"/>
        <c:lblOffset val="100"/>
        <c:tickLblSkip val="10"/>
      </c:catAx>
      <c:valAx>
        <c:axId val="190657280"/>
        <c:scaling>
          <c:orientation val="minMax"/>
        </c:scaling>
        <c:axPos val="l"/>
        <c:numFmt formatCode="General" sourceLinked="1"/>
        <c:tickLblPos val="nextTo"/>
        <c:crossAx val="190929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011972091348227"/>
          <c:y val="0.56361776763678162"/>
          <c:w val="0.24122785559043286"/>
          <c:h val="0.30932988156315955"/>
        </c:manualLayout>
      </c:layout>
    </c:legend>
    <c:plotVisOnly val="1"/>
  </c:chart>
  <c:printSettings>
    <c:headerFooter/>
    <c:pageMargins b="0.74803149606299624" l="0.70866141732283938" r="0.70866141732283938" t="0.74803149606299624" header="0.31496062992126372" footer="0.31496062992126372"/>
    <c:pageSetup orientation="landscape"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as total average over the</a:t>
            </a:r>
            <a:r>
              <a:rPr lang="fr-FR" baseline="0"/>
              <a:t> entire data set</a:t>
            </a:r>
            <a:r>
              <a:rPr lang="fr-FR"/>
              <a:t>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phpbb!$H$2:$H$134</c:f>
              <c:numCache>
                <c:formatCode>General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62</c:v>
                </c:pt>
                <c:pt idx="24">
                  <c:v>62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62</c:v>
                </c:pt>
                <c:pt idx="37">
                  <c:v>62</c:v>
                </c:pt>
                <c:pt idx="38">
                  <c:v>62</c:v>
                </c:pt>
                <c:pt idx="39">
                  <c:v>62</c:v>
                </c:pt>
                <c:pt idx="40">
                  <c:v>62</c:v>
                </c:pt>
                <c:pt idx="41">
                  <c:v>62</c:v>
                </c:pt>
                <c:pt idx="42">
                  <c:v>62</c:v>
                </c:pt>
                <c:pt idx="43">
                  <c:v>62</c:v>
                </c:pt>
                <c:pt idx="44">
                  <c:v>62</c:v>
                </c:pt>
                <c:pt idx="45">
                  <c:v>62</c:v>
                </c:pt>
                <c:pt idx="46">
                  <c:v>62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62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62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61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60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60</c:v>
                </c:pt>
                <c:pt idx="82">
                  <c:v>63</c:v>
                </c:pt>
                <c:pt idx="83">
                  <c:v>63</c:v>
                </c:pt>
                <c:pt idx="84">
                  <c:v>60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63</c:v>
                </c:pt>
                <c:pt idx="96">
                  <c:v>59</c:v>
                </c:pt>
                <c:pt idx="97">
                  <c:v>59</c:v>
                </c:pt>
                <c:pt idx="98">
                  <c:v>61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59</c:v>
                </c:pt>
                <c:pt idx="103">
                  <c:v>61</c:v>
                </c:pt>
                <c:pt idx="104">
                  <c:v>59</c:v>
                </c:pt>
                <c:pt idx="105">
                  <c:v>60</c:v>
                </c:pt>
                <c:pt idx="106">
                  <c:v>60</c:v>
                </c:pt>
                <c:pt idx="107">
                  <c:v>59</c:v>
                </c:pt>
                <c:pt idx="108">
                  <c:v>59</c:v>
                </c:pt>
                <c:pt idx="109">
                  <c:v>61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62</c:v>
                </c:pt>
                <c:pt idx="114">
                  <c:v>60</c:v>
                </c:pt>
                <c:pt idx="115">
                  <c:v>60</c:v>
                </c:pt>
                <c:pt idx="116">
                  <c:v>59</c:v>
                </c:pt>
                <c:pt idx="117">
                  <c:v>59</c:v>
                </c:pt>
                <c:pt idx="118">
                  <c:v>62</c:v>
                </c:pt>
                <c:pt idx="119">
                  <c:v>59</c:v>
                </c:pt>
                <c:pt idx="120">
                  <c:v>62</c:v>
                </c:pt>
                <c:pt idx="121">
                  <c:v>59</c:v>
                </c:pt>
                <c:pt idx="122">
                  <c:v>60</c:v>
                </c:pt>
                <c:pt idx="123">
                  <c:v>60</c:v>
                </c:pt>
                <c:pt idx="124">
                  <c:v>63</c:v>
                </c:pt>
                <c:pt idx="125">
                  <c:v>61</c:v>
                </c:pt>
                <c:pt idx="126">
                  <c:v>63</c:v>
                </c:pt>
                <c:pt idx="127">
                  <c:v>64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65</c:v>
                </c:pt>
                <c:pt idx="132">
                  <c:v>65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phpbb!$AV$2:$AV$134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61.01932373406553</c:v>
                </c:pt>
                <c:pt idx="2">
                  <c:v>61.038635231103513</c:v>
                </c:pt>
                <c:pt idx="3">
                  <c:v>61.057934510472421</c:v>
                </c:pt>
                <c:pt idx="4">
                  <c:v>61.077221591481752</c:v>
                </c:pt>
                <c:pt idx="5">
                  <c:v>61.09649649339223</c:v>
                </c:pt>
                <c:pt idx="6">
                  <c:v>61.11575923541595</c:v>
                </c:pt>
                <c:pt idx="7">
                  <c:v>61.13500983671657</c:v>
                </c:pt>
                <c:pt idx="8">
                  <c:v>61.154248316409451</c:v>
                </c:pt>
                <c:pt idx="9">
                  <c:v>61.173474693561843</c:v>
                </c:pt>
                <c:pt idx="10">
                  <c:v>61.192688987193051</c:v>
                </c:pt>
                <c:pt idx="11">
                  <c:v>61.211891216274594</c:v>
                </c:pt>
                <c:pt idx="12">
                  <c:v>61.231081399730371</c:v>
                </c:pt>
                <c:pt idx="13">
                  <c:v>61.250259556436831</c:v>
                </c:pt>
                <c:pt idx="14">
                  <c:v>61.269425705223135</c:v>
                </c:pt>
                <c:pt idx="15">
                  <c:v>61.288579864871309</c:v>
                </c:pt>
                <c:pt idx="16">
                  <c:v>61.307722054116418</c:v>
                </c:pt>
                <c:pt idx="17">
                  <c:v>61.326852291646723</c:v>
                </c:pt>
                <c:pt idx="18">
                  <c:v>61.34597059610384</c:v>
                </c:pt>
                <c:pt idx="19">
                  <c:v>61.365076986082897</c:v>
                </c:pt>
                <c:pt idx="20">
                  <c:v>61.384171480132707</c:v>
                </c:pt>
                <c:pt idx="21">
                  <c:v>61.403254096755909</c:v>
                </c:pt>
                <c:pt idx="22">
                  <c:v>61.422324854409133</c:v>
                </c:pt>
                <c:pt idx="23">
                  <c:v>61.441383771503169</c:v>
                </c:pt>
                <c:pt idx="24">
                  <c:v>61.460430866403101</c:v>
                </c:pt>
                <c:pt idx="25">
                  <c:v>61.479466157428476</c:v>
                </c:pt>
                <c:pt idx="26">
                  <c:v>61.498489662853459</c:v>
                </c:pt>
                <c:pt idx="27">
                  <c:v>61.517501400906987</c:v>
                </c:pt>
                <c:pt idx="28">
                  <c:v>61.53650138977293</c:v>
                </c:pt>
                <c:pt idx="29">
                  <c:v>61.555489647590214</c:v>
                </c:pt>
                <c:pt idx="30">
                  <c:v>61.574466192453016</c:v>
                </c:pt>
                <c:pt idx="31">
                  <c:v>61.593431042410892</c:v>
                </c:pt>
                <c:pt idx="32">
                  <c:v>61.612384215468921</c:v>
                </c:pt>
                <c:pt idx="33">
                  <c:v>61.631325729587871</c:v>
                </c:pt>
                <c:pt idx="34">
                  <c:v>61.650255602684346</c:v>
                </c:pt>
                <c:pt idx="35">
                  <c:v>61.669173852630934</c:v>
                </c:pt>
                <c:pt idx="36">
                  <c:v>61.688080497256344</c:v>
                </c:pt>
                <c:pt idx="37">
                  <c:v>61.706975554345576</c:v>
                </c:pt>
                <c:pt idx="38">
                  <c:v>61.725859041640057</c:v>
                </c:pt>
                <c:pt idx="39">
                  <c:v>61.744730976837779</c:v>
                </c:pt>
                <c:pt idx="40">
                  <c:v>61.763591377593457</c:v>
                </c:pt>
                <c:pt idx="41">
                  <c:v>61.782440261518666</c:v>
                </c:pt>
                <c:pt idx="42">
                  <c:v>61.801277646182001</c:v>
                </c:pt>
                <c:pt idx="43">
                  <c:v>61.820103549109206</c:v>
                </c:pt>
                <c:pt idx="44">
                  <c:v>61.838917987783326</c:v>
                </c:pt>
                <c:pt idx="45">
                  <c:v>61.857720979644832</c:v>
                </c:pt>
                <c:pt idx="46">
                  <c:v>61.876512542091795</c:v>
                </c:pt>
                <c:pt idx="47">
                  <c:v>61.895292692479998</c:v>
                </c:pt>
                <c:pt idx="48">
                  <c:v>61.914061448123093</c:v>
                </c:pt>
                <c:pt idx="49">
                  <c:v>61.932818826292745</c:v>
                </c:pt>
                <c:pt idx="50">
                  <c:v>61.951564844218751</c:v>
                </c:pt>
                <c:pt idx="51">
                  <c:v>61.97029951908921</c:v>
                </c:pt>
                <c:pt idx="52">
                  <c:v>61.989022868050633</c:v>
                </c:pt>
                <c:pt idx="53">
                  <c:v>62.007734908208093</c:v>
                </c:pt>
                <c:pt idx="54">
                  <c:v>62.026435656625367</c:v>
                </c:pt>
                <c:pt idx="55">
                  <c:v>62.045125130325069</c:v>
                </c:pt>
                <c:pt idx="56">
                  <c:v>62.063803346288786</c:v>
                </c:pt>
                <c:pt idx="57">
                  <c:v>62.082470321457215</c:v>
                </c:pt>
                <c:pt idx="58">
                  <c:v>62.101126072730288</c:v>
                </c:pt>
                <c:pt idx="59">
                  <c:v>62.11977061696733</c:v>
                </c:pt>
                <c:pt idx="60">
                  <c:v>62.13840397098717</c:v>
                </c:pt>
                <c:pt idx="61">
                  <c:v>62.157026151568289</c:v>
                </c:pt>
                <c:pt idx="62">
                  <c:v>62.175637175448941</c:v>
                </c:pt>
                <c:pt idx="63">
                  <c:v>62.1942370593273</c:v>
                </c:pt>
                <c:pt idx="64">
                  <c:v>62.212825819861578</c:v>
                </c:pt>
                <c:pt idx="65">
                  <c:v>62.231403473670163</c:v>
                </c:pt>
                <c:pt idx="66">
                  <c:v>62.249970037331757</c:v>
                </c:pt>
                <c:pt idx="67">
                  <c:v>62.268525527385485</c:v>
                </c:pt>
                <c:pt idx="68">
                  <c:v>62.287069960331053</c:v>
                </c:pt>
                <c:pt idx="69">
                  <c:v>62.30560335262885</c:v>
                </c:pt>
                <c:pt idx="70">
                  <c:v>62.324125720700096</c:v>
                </c:pt>
                <c:pt idx="71">
                  <c:v>62.342637080926956</c:v>
                </c:pt>
                <c:pt idx="72">
                  <c:v>62.361137449652688</c:v>
                </c:pt>
                <c:pt idx="73">
                  <c:v>62.379626843181747</c:v>
                </c:pt>
                <c:pt idx="74">
                  <c:v>62.398105277779919</c:v>
                </c:pt>
                <c:pt idx="75">
                  <c:v>62.41657276967446</c:v>
                </c:pt>
                <c:pt idx="76">
                  <c:v>62.435029335054196</c:v>
                </c:pt>
                <c:pt idx="77">
                  <c:v>62.45347499006968</c:v>
                </c:pt>
                <c:pt idx="78">
                  <c:v>62.471909750833284</c:v>
                </c:pt>
                <c:pt idx="79">
                  <c:v>62.490333633419347</c:v>
                </c:pt>
                <c:pt idx="80">
                  <c:v>62.508746653864279</c:v>
                </c:pt>
                <c:pt idx="81">
                  <c:v>62.527148828166709</c:v>
                </c:pt>
                <c:pt idx="82">
                  <c:v>62.545540172287581</c:v>
                </c:pt>
                <c:pt idx="83">
                  <c:v>62.563920702150298</c:v>
                </c:pt>
                <c:pt idx="84">
                  <c:v>62.582290433640821</c:v>
                </c:pt>
                <c:pt idx="85">
                  <c:v>62.600649382607806</c:v>
                </c:pt>
                <c:pt idx="86">
                  <c:v>62.618997564862724</c:v>
                </c:pt>
                <c:pt idx="87">
                  <c:v>62.63733499617998</c:v>
                </c:pt>
                <c:pt idx="88">
                  <c:v>62.655661692297016</c:v>
                </c:pt>
                <c:pt idx="89">
                  <c:v>62.673977668914453</c:v>
                </c:pt>
                <c:pt idx="90">
                  <c:v>62.692282941696206</c:v>
                </c:pt>
                <c:pt idx="91">
                  <c:v>62.710577526269581</c:v>
                </c:pt>
                <c:pt idx="92">
                  <c:v>62.728861438225415</c:v>
                </c:pt>
                <c:pt idx="93">
                  <c:v>62.747134693118184</c:v>
                </c:pt>
                <c:pt idx="94">
                  <c:v>62.765397306466127</c:v>
                </c:pt>
                <c:pt idx="95">
                  <c:v>62.783649293751346</c:v>
                </c:pt>
                <c:pt idx="96">
                  <c:v>62.801890670419937</c:v>
                </c:pt>
                <c:pt idx="97">
                  <c:v>62.820121451882095</c:v>
                </c:pt>
                <c:pt idx="98">
                  <c:v>62.838341653512238</c:v>
                </c:pt>
                <c:pt idx="99">
                  <c:v>62.856551290649115</c:v>
                </c:pt>
                <c:pt idx="100">
                  <c:v>62.87475037859592</c:v>
                </c:pt>
                <c:pt idx="101">
                  <c:v>62.892938932620403</c:v>
                </c:pt>
                <c:pt idx="102">
                  <c:v>62.911116967954989</c:v>
                </c:pt>
                <c:pt idx="103">
                  <c:v>62.929284499796886</c:v>
                </c:pt>
                <c:pt idx="104">
                  <c:v>62.947441543308202</c:v>
                </c:pt>
                <c:pt idx="105">
                  <c:v>62.965588113616043</c:v>
                </c:pt>
                <c:pt idx="106">
                  <c:v>62.983724225812651</c:v>
                </c:pt>
                <c:pt idx="107">
                  <c:v>63.001849894955477</c:v>
                </c:pt>
                <c:pt idx="108">
                  <c:v>63.01996513606732</c:v>
                </c:pt>
                <c:pt idx="109">
                  <c:v>63.038069964136426</c:v>
                </c:pt>
                <c:pt idx="110">
                  <c:v>63.0561643941166</c:v>
                </c:pt>
                <c:pt idx="111">
                  <c:v>63.074248440927313</c:v>
                </c:pt>
                <c:pt idx="112">
                  <c:v>63.092322119453819</c:v>
                </c:pt>
                <c:pt idx="113">
                  <c:v>63.110385444547234</c:v>
                </c:pt>
                <c:pt idx="114">
                  <c:v>63.128438431024684</c:v>
                </c:pt>
                <c:pt idx="115">
                  <c:v>63.146481093669387</c:v>
                </c:pt>
                <c:pt idx="116">
                  <c:v>63.164513447230753</c:v>
                </c:pt>
                <c:pt idx="117">
                  <c:v>63.182535506424522</c:v>
                </c:pt>
                <c:pt idx="118">
                  <c:v>63.200547285932835</c:v>
                </c:pt>
                <c:pt idx="119">
                  <c:v>63.218548800404356</c:v>
                </c:pt>
                <c:pt idx="120">
                  <c:v>63.236540064454374</c:v>
                </c:pt>
                <c:pt idx="121">
                  <c:v>63.254521092664916</c:v>
                </c:pt>
                <c:pt idx="122">
                  <c:v>63.272491899584836</c:v>
                </c:pt>
                <c:pt idx="123">
                  <c:v>63.290452499729923</c:v>
                </c:pt>
                <c:pt idx="124">
                  <c:v>63.308402907583016</c:v>
                </c:pt>
                <c:pt idx="125">
                  <c:v>63.326343137594094</c:v>
                </c:pt>
                <c:pt idx="126">
                  <c:v>63.344273204180382</c:v>
                </c:pt>
                <c:pt idx="127">
                  <c:v>63.362193121726456</c:v>
                </c:pt>
                <c:pt idx="128">
                  <c:v>63.380102904584334</c:v>
                </c:pt>
                <c:pt idx="129">
                  <c:v>63.398002567073597</c:v>
                </c:pt>
                <c:pt idx="130">
                  <c:v>63.41589212348147</c:v>
                </c:pt>
                <c:pt idx="131">
                  <c:v>63.433771588062932</c:v>
                </c:pt>
                <c:pt idx="132">
                  <c:v>63.45164097504081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phpbb!$AW$2:$AW$134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61.015862986553906</c:v>
                </c:pt>
                <c:pt idx="2">
                  <c:v>61.031717726018613</c:v>
                </c:pt>
                <c:pt idx="3">
                  <c:v>61.047564229106491</c:v>
                </c:pt>
                <c:pt idx="4">
                  <c:v>61.063402506507664</c:v>
                </c:pt>
                <c:pt idx="5">
                  <c:v>61.079232568890063</c:v>
                </c:pt>
                <c:pt idx="6">
                  <c:v>61.095054426899509</c:v>
                </c:pt>
                <c:pt idx="7">
                  <c:v>61.110868091159759</c:v>
                </c:pt>
                <c:pt idx="8">
                  <c:v>61.126673572272573</c:v>
                </c:pt>
                <c:pt idx="9">
                  <c:v>61.142470880817783</c:v>
                </c:pt>
                <c:pt idx="10">
                  <c:v>61.158260027353343</c:v>
                </c:pt>
                <c:pt idx="11">
                  <c:v>61.174041022415402</c:v>
                </c:pt>
                <c:pt idx="12">
                  <c:v>61.189813876518365</c:v>
                </c:pt>
                <c:pt idx="13">
                  <c:v>61.205578600154944</c:v>
                </c:pt>
                <c:pt idx="14">
                  <c:v>61.221335203796237</c:v>
                </c:pt>
                <c:pt idx="15">
                  <c:v>61.237083697891777</c:v>
                </c:pt>
                <c:pt idx="16">
                  <c:v>61.252824092869595</c:v>
                </c:pt>
                <c:pt idx="17">
                  <c:v>61.26855639913628</c:v>
                </c:pt>
                <c:pt idx="18">
                  <c:v>61.284280627077038</c:v>
                </c:pt>
                <c:pt idx="19">
                  <c:v>61.299996787055768</c:v>
                </c:pt>
                <c:pt idx="20">
                  <c:v>61.315704889415095</c:v>
                </c:pt>
                <c:pt idx="21">
                  <c:v>61.331404944476454</c:v>
                </c:pt>
                <c:pt idx="22">
                  <c:v>61.347096962540135</c:v>
                </c:pt>
                <c:pt idx="23">
                  <c:v>61.362780953885348</c:v>
                </c:pt>
                <c:pt idx="24">
                  <c:v>61.378456928770284</c:v>
                </c:pt>
                <c:pt idx="25">
                  <c:v>61.394124897432171</c:v>
                </c:pt>
                <c:pt idx="26">
                  <c:v>61.409784870087336</c:v>
                </c:pt>
                <c:pt idx="27">
                  <c:v>61.425436856931263</c:v>
                </c:pt>
                <c:pt idx="28">
                  <c:v>61.441080868138641</c:v>
                </c:pt>
                <c:pt idx="29">
                  <c:v>61.456716913863438</c:v>
                </c:pt>
                <c:pt idx="30">
                  <c:v>61.472345004238953</c:v>
                </c:pt>
                <c:pt idx="31">
                  <c:v>61.487965149377871</c:v>
                </c:pt>
                <c:pt idx="32">
                  <c:v>61.503577359372322</c:v>
                </c:pt>
                <c:pt idx="33">
                  <c:v>61.519181644293944</c:v>
                </c:pt>
                <c:pt idx="34">
                  <c:v>61.534778014193925</c:v>
                </c:pt>
                <c:pt idx="35">
                  <c:v>61.550366479103083</c:v>
                </c:pt>
                <c:pt idx="36">
                  <c:v>61.565947049031898</c:v>
                </c:pt>
                <c:pt idx="37">
                  <c:v>61.581519733970588</c:v>
                </c:pt>
                <c:pt idx="38">
                  <c:v>61.597084543889153</c:v>
                </c:pt>
                <c:pt idx="39">
                  <c:v>61.612641488737445</c:v>
                </c:pt>
                <c:pt idx="40">
                  <c:v>61.628190578445206</c:v>
                </c:pt>
                <c:pt idx="41">
                  <c:v>61.643731822922142</c:v>
                </c:pt>
                <c:pt idx="42">
                  <c:v>61.659265232057955</c:v>
                </c:pt>
                <c:pt idx="43">
                  <c:v>61.674790815722424</c:v>
                </c:pt>
                <c:pt idx="44">
                  <c:v>61.690308583765457</c:v>
                </c:pt>
                <c:pt idx="45">
                  <c:v>61.70581854601712</c:v>
                </c:pt>
                <c:pt idx="46">
                  <c:v>61.721320712287721</c:v>
                </c:pt>
                <c:pt idx="47">
                  <c:v>61.736815092367848</c:v>
                </c:pt>
                <c:pt idx="48">
                  <c:v>61.752301696028439</c:v>
                </c:pt>
                <c:pt idx="49">
                  <c:v>61.767780533020819</c:v>
                </c:pt>
                <c:pt idx="50">
                  <c:v>61.783251613076757</c:v>
                </c:pt>
                <c:pt idx="51">
                  <c:v>61.798714945908536</c:v>
                </c:pt>
                <c:pt idx="52">
                  <c:v>61.814170541208981</c:v>
                </c:pt>
                <c:pt idx="53">
                  <c:v>61.829618408651541</c:v>
                </c:pt>
                <c:pt idx="54">
                  <c:v>61.845058557890319</c:v>
                </c:pt>
                <c:pt idx="55">
                  <c:v>61.860490998560131</c:v>
                </c:pt>
                <c:pt idx="56">
                  <c:v>61.875915740276568</c:v>
                </c:pt>
                <c:pt idx="57">
                  <c:v>61.891332792636042</c:v>
                </c:pt>
                <c:pt idx="58">
                  <c:v>61.906742165215846</c:v>
                </c:pt>
                <c:pt idx="59">
                  <c:v>61.922143867574185</c:v>
                </c:pt>
                <c:pt idx="60">
                  <c:v>61.937537909250246</c:v>
                </c:pt>
                <c:pt idx="61">
                  <c:v>61.952924299764256</c:v>
                </c:pt>
                <c:pt idx="62">
                  <c:v>61.968303048617514</c:v>
                </c:pt>
                <c:pt idx="63">
                  <c:v>61.983674165292456</c:v>
                </c:pt>
                <c:pt idx="64">
                  <c:v>61.999037659252707</c:v>
                </c:pt>
                <c:pt idx="65">
                  <c:v>62.014393539943129</c:v>
                </c:pt>
                <c:pt idx="66">
                  <c:v>62.029741816789873</c:v>
                </c:pt>
                <c:pt idx="67">
                  <c:v>62.045082499200419</c:v>
                </c:pt>
                <c:pt idx="68">
                  <c:v>62.060415596563651</c:v>
                </c:pt>
                <c:pt idx="69">
                  <c:v>62.07574111824988</c:v>
                </c:pt>
                <c:pt idx="70">
                  <c:v>62.091059073610921</c:v>
                </c:pt>
                <c:pt idx="71">
                  <c:v>62.106369471980116</c:v>
                </c:pt>
                <c:pt idx="72">
                  <c:v>62.12167232267241</c:v>
                </c:pt>
                <c:pt idx="73">
                  <c:v>62.13696763498438</c:v>
                </c:pt>
                <c:pt idx="74">
                  <c:v>62.152255418194301</c:v>
                </c:pt>
                <c:pt idx="75">
                  <c:v>62.167535681562185</c:v>
                </c:pt>
                <c:pt idx="76">
                  <c:v>62.182808434329836</c:v>
                </c:pt>
                <c:pt idx="77">
                  <c:v>62.198073685720892</c:v>
                </c:pt>
                <c:pt idx="78">
                  <c:v>62.213331444940877</c:v>
                </c:pt>
                <c:pt idx="79">
                  <c:v>62.228581721177264</c:v>
                </c:pt>
                <c:pt idx="80">
                  <c:v>62.2438245235995</c:v>
                </c:pt>
                <c:pt idx="81">
                  <c:v>62.259059861359063</c:v>
                </c:pt>
                <c:pt idx="82">
                  <c:v>62.274287743589525</c:v>
                </c:pt>
                <c:pt idx="83">
                  <c:v>62.289508179406589</c:v>
                </c:pt>
                <c:pt idx="84">
                  <c:v>62.304721177908121</c:v>
                </c:pt>
                <c:pt idx="85">
                  <c:v>62.319926748174225</c:v>
                </c:pt>
                <c:pt idx="86">
                  <c:v>62.335124899267285</c:v>
                </c:pt>
                <c:pt idx="87">
                  <c:v>62.35031564023199</c:v>
                </c:pt>
                <c:pt idx="88">
                  <c:v>62.36549898009541</c:v>
                </c:pt>
                <c:pt idx="89">
                  <c:v>62.380674927867034</c:v>
                </c:pt>
                <c:pt idx="90">
                  <c:v>62.395843492538802</c:v>
                </c:pt>
                <c:pt idx="91">
                  <c:v>62.411004683085174</c:v>
                </c:pt>
                <c:pt idx="92">
                  <c:v>62.426158508463161</c:v>
                </c:pt>
                <c:pt idx="93">
                  <c:v>62.441304977612383</c:v>
                </c:pt>
                <c:pt idx="94">
                  <c:v>62.456444099455112</c:v>
                </c:pt>
                <c:pt idx="95">
                  <c:v>62.471575882896303</c:v>
                </c:pt>
                <c:pt idx="96">
                  <c:v>62.486700336823667</c:v>
                </c:pt>
                <c:pt idx="97">
                  <c:v>62.501817470107703</c:v>
                </c:pt>
                <c:pt idx="98">
                  <c:v>62.516927291601732</c:v>
                </c:pt>
                <c:pt idx="99">
                  <c:v>62.532029810141971</c:v>
                </c:pt>
                <c:pt idx="100">
                  <c:v>62.547125034547548</c:v>
                </c:pt>
                <c:pt idx="101">
                  <c:v>62.562212973620575</c:v>
                </c:pt>
                <c:pt idx="102">
                  <c:v>62.577293636146166</c:v>
                </c:pt>
                <c:pt idx="103">
                  <c:v>62.592367030892504</c:v>
                </c:pt>
                <c:pt idx="104">
                  <c:v>62.607433166610875</c:v>
                </c:pt>
                <c:pt idx="105">
                  <c:v>62.622492052035724</c:v>
                </c:pt>
                <c:pt idx="106">
                  <c:v>62.637543695884673</c:v>
                </c:pt>
                <c:pt idx="107">
                  <c:v>62.652588106858602</c:v>
                </c:pt>
                <c:pt idx="108">
                  <c:v>62.667625293641663</c:v>
                </c:pt>
                <c:pt idx="109">
                  <c:v>62.682655264901342</c:v>
                </c:pt>
                <c:pt idx="110">
                  <c:v>62.697678029288497</c:v>
                </c:pt>
                <c:pt idx="111">
                  <c:v>62.712693595437401</c:v>
                </c:pt>
                <c:pt idx="112">
                  <c:v>62.727701971965779</c:v>
                </c:pt>
                <c:pt idx="113">
                  <c:v>62.742703167474865</c:v>
                </c:pt>
                <c:pt idx="114">
                  <c:v>62.757697190549443</c:v>
                </c:pt>
                <c:pt idx="115">
                  <c:v>62.772684049757878</c:v>
                </c:pt>
                <c:pt idx="116">
                  <c:v>62.787663753652176</c:v>
                </c:pt>
                <c:pt idx="117">
                  <c:v>62.802636310768015</c:v>
                </c:pt>
                <c:pt idx="118">
                  <c:v>62.817601729624798</c:v>
                </c:pt>
                <c:pt idx="119">
                  <c:v>62.832560018725673</c:v>
                </c:pt>
                <c:pt idx="120">
                  <c:v>62.847511186557604</c:v>
                </c:pt>
                <c:pt idx="121">
                  <c:v>62.862455241591398</c:v>
                </c:pt>
                <c:pt idx="122">
                  <c:v>62.877392192281754</c:v>
                </c:pt>
                <c:pt idx="123">
                  <c:v>62.892322047067296</c:v>
                </c:pt>
                <c:pt idx="124">
                  <c:v>62.907244814370621</c:v>
                </c:pt>
                <c:pt idx="125">
                  <c:v>62.922160502598345</c:v>
                </c:pt>
                <c:pt idx="126">
                  <c:v>62.937069120141132</c:v>
                </c:pt>
                <c:pt idx="127">
                  <c:v>62.951970675373751</c:v>
                </c:pt>
                <c:pt idx="128">
                  <c:v>62.966865176655105</c:v>
                </c:pt>
                <c:pt idx="129">
                  <c:v>62.981752632328281</c:v>
                </c:pt>
                <c:pt idx="130">
                  <c:v>62.99663305072059</c:v>
                </c:pt>
                <c:pt idx="131">
                  <c:v>63.011506440143592</c:v>
                </c:pt>
                <c:pt idx="132">
                  <c:v>63.026372808893164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phpbb!$AX$2:$AX$134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61.006838850308689</c:v>
                </c:pt>
                <c:pt idx="2">
                  <c:v>61.013676167436735</c:v>
                </c:pt>
                <c:pt idx="3">
                  <c:v>61.020511952243211</c:v>
                </c:pt>
                <c:pt idx="4">
                  <c:v>61.027346205586412</c:v>
                </c:pt>
                <c:pt idx="5">
                  <c:v>61.034178928323861</c:v>
                </c:pt>
                <c:pt idx="6">
                  <c:v>61.041010121312318</c:v>
                </c:pt>
                <c:pt idx="7">
                  <c:v>61.047839785407781</c:v>
                </c:pt>
                <c:pt idx="8">
                  <c:v>61.054667921465473</c:v>
                </c:pt>
                <c:pt idx="9">
                  <c:v>61.061494530339857</c:v>
                </c:pt>
                <c:pt idx="10">
                  <c:v>61.068319612884622</c:v>
                </c:pt>
                <c:pt idx="11">
                  <c:v>61.07514316995271</c:v>
                </c:pt>
                <c:pt idx="12">
                  <c:v>61.08196520239629</c:v>
                </c:pt>
                <c:pt idx="13">
                  <c:v>61.08878571106677</c:v>
                </c:pt>
                <c:pt idx="14">
                  <c:v>61.095604696814803</c:v>
                </c:pt>
                <c:pt idx="15">
                  <c:v>61.102422160490271</c:v>
                </c:pt>
                <c:pt idx="16">
                  <c:v>61.109238102942314</c:v>
                </c:pt>
                <c:pt idx="17">
                  <c:v>61.116052525019299</c:v>
                </c:pt>
                <c:pt idx="18">
                  <c:v>61.12286542756884</c:v>
                </c:pt>
                <c:pt idx="19">
                  <c:v>61.129676811437804</c:v>
                </c:pt>
                <c:pt idx="20">
                  <c:v>61.136486677472291</c:v>
                </c:pt>
                <c:pt idx="21">
                  <c:v>61.143295026517656</c:v>
                </c:pt>
                <c:pt idx="22">
                  <c:v>61.150101859418498</c:v>
                </c:pt>
                <c:pt idx="23">
                  <c:v>61.156907177018667</c:v>
                </c:pt>
                <c:pt idx="24">
                  <c:v>61.163710980161248</c:v>
                </c:pt>
                <c:pt idx="25">
                  <c:v>61.170513269688591</c:v>
                </c:pt>
                <c:pt idx="26">
                  <c:v>61.177314046442291</c:v>
                </c:pt>
                <c:pt idx="27">
                  <c:v>61.184113311263197</c:v>
                </c:pt>
                <c:pt idx="28">
                  <c:v>61.190911064991404</c:v>
                </c:pt>
                <c:pt idx="29">
                  <c:v>61.197707308466271</c:v>
                </c:pt>
                <c:pt idx="30">
                  <c:v>61.2045020425264</c:v>
                </c:pt>
                <c:pt idx="31">
                  <c:v>61.211295268009657</c:v>
                </c:pt>
                <c:pt idx="32">
                  <c:v>61.218086985753153</c:v>
                </c:pt>
                <c:pt idx="33">
                  <c:v>61.224877196593269</c:v>
                </c:pt>
                <c:pt idx="34">
                  <c:v>61.231665901365638</c:v>
                </c:pt>
                <c:pt idx="35">
                  <c:v>61.238453100905147</c:v>
                </c:pt>
                <c:pt idx="36">
                  <c:v>61.245238796045953</c:v>
                </c:pt>
                <c:pt idx="37">
                  <c:v>61.252022987621466</c:v>
                </c:pt>
                <c:pt idx="38">
                  <c:v>61.258805676464355</c:v>
                </c:pt>
                <c:pt idx="39">
                  <c:v>61.265586863406561</c:v>
                </c:pt>
                <c:pt idx="40">
                  <c:v>61.272366549279283</c:v>
                </c:pt>
                <c:pt idx="41">
                  <c:v>61.279144734912983</c:v>
                </c:pt>
                <c:pt idx="42">
                  <c:v>61.285921421137395</c:v>
                </c:pt>
                <c:pt idx="43">
                  <c:v>61.292696608781505</c:v>
                </c:pt>
                <c:pt idx="44">
                  <c:v>61.299470298673583</c:v>
                </c:pt>
                <c:pt idx="45">
                  <c:v>61.30624249164115</c:v>
                </c:pt>
                <c:pt idx="46">
                  <c:v>61.313013188511007</c:v>
                </c:pt>
                <c:pt idx="47">
                  <c:v>61.319782390109225</c:v>
                </c:pt>
                <c:pt idx="48">
                  <c:v>61.326550097261133</c:v>
                </c:pt>
                <c:pt idx="49">
                  <c:v>61.333316310791353</c:v>
                </c:pt>
                <c:pt idx="50">
                  <c:v>61.340081031523759</c:v>
                </c:pt>
                <c:pt idx="51">
                  <c:v>61.3468442602815</c:v>
                </c:pt>
                <c:pt idx="52">
                  <c:v>61.353605997887016</c:v>
                </c:pt>
                <c:pt idx="53">
                  <c:v>61.360366245161998</c:v>
                </c:pt>
                <c:pt idx="54">
                  <c:v>61.367125002927438</c:v>
                </c:pt>
                <c:pt idx="55">
                  <c:v>61.373882272003584</c:v>
                </c:pt>
                <c:pt idx="56">
                  <c:v>61.380638053209971</c:v>
                </c:pt>
                <c:pt idx="57">
                  <c:v>61.387392347365406</c:v>
                </c:pt>
                <c:pt idx="58">
                  <c:v>61.39414515528798</c:v>
                </c:pt>
                <c:pt idx="59">
                  <c:v>61.400896477795072</c:v>
                </c:pt>
                <c:pt idx="60">
                  <c:v>61.407646315703325</c:v>
                </c:pt>
                <c:pt idx="61">
                  <c:v>61.414394669828674</c:v>
                </c:pt>
                <c:pt idx="62">
                  <c:v>61.421141540986341</c:v>
                </c:pt>
                <c:pt idx="63">
                  <c:v>61.427886929990819</c:v>
                </c:pt>
                <c:pt idx="64">
                  <c:v>61.434630837655895</c:v>
                </c:pt>
                <c:pt idx="65">
                  <c:v>61.441373264794642</c:v>
                </c:pt>
                <c:pt idx="66">
                  <c:v>61.448114212219416</c:v>
                </c:pt>
                <c:pt idx="67">
                  <c:v>61.454853680741856</c:v>
                </c:pt>
                <c:pt idx="68">
                  <c:v>61.46159167117289</c:v>
                </c:pt>
                <c:pt idx="69">
                  <c:v>61.468328184322743</c:v>
                </c:pt>
                <c:pt idx="70">
                  <c:v>61.475063221000923</c:v>
                </c:pt>
                <c:pt idx="71">
                  <c:v>61.481796782016225</c:v>
                </c:pt>
                <c:pt idx="72">
                  <c:v>61.488528868176743</c:v>
                </c:pt>
                <c:pt idx="73">
                  <c:v>61.49525948028986</c:v>
                </c:pt>
                <c:pt idx="74">
                  <c:v>61.501988619162255</c:v>
                </c:pt>
                <c:pt idx="75">
                  <c:v>61.508716285599895</c:v>
                </c:pt>
                <c:pt idx="76">
                  <c:v>61.515442480408041</c:v>
                </c:pt>
                <c:pt idx="77">
                  <c:v>61.522167204391259</c:v>
                </c:pt>
                <c:pt idx="78">
                  <c:v>61.528890458353402</c:v>
                </c:pt>
                <c:pt idx="79">
                  <c:v>61.535612243097624</c:v>
                </c:pt>
                <c:pt idx="80">
                  <c:v>61.542332559426377</c:v>
                </c:pt>
                <c:pt idx="81">
                  <c:v>61.549051408141416</c:v>
                </c:pt>
                <c:pt idx="82">
                  <c:v>61.555768790043786</c:v>
                </c:pt>
                <c:pt idx="83">
                  <c:v>61.562484705933841</c:v>
                </c:pt>
                <c:pt idx="84">
                  <c:v>61.569199156611234</c:v>
                </c:pt>
                <c:pt idx="85">
                  <c:v>61.57591214287492</c:v>
                </c:pt>
                <c:pt idx="86">
                  <c:v>61.582623665523158</c:v>
                </c:pt>
                <c:pt idx="87">
                  <c:v>61.589333725353512</c:v>
                </c:pt>
                <c:pt idx="88">
                  <c:v>61.596042323162848</c:v>
                </c:pt>
                <c:pt idx="89">
                  <c:v>61.602749459747336</c:v>
                </c:pt>
                <c:pt idx="90">
                  <c:v>61.609455135902458</c:v>
                </c:pt>
                <c:pt idx="91">
                  <c:v>61.616159352422997</c:v>
                </c:pt>
                <c:pt idx="92">
                  <c:v>61.62286211010305</c:v>
                </c:pt>
                <c:pt idx="93">
                  <c:v>61.629563409736022</c:v>
                </c:pt>
                <c:pt idx="94">
                  <c:v>61.636263252114624</c:v>
                </c:pt>
                <c:pt idx="95">
                  <c:v>61.642961638030883</c:v>
                </c:pt>
                <c:pt idx="96">
                  <c:v>61.649658568276131</c:v>
                </c:pt>
                <c:pt idx="97">
                  <c:v>61.656354043641016</c:v>
                </c:pt>
                <c:pt idx="98">
                  <c:v>61.663048064915507</c:v>
                </c:pt>
                <c:pt idx="99">
                  <c:v>61.669740632888868</c:v>
                </c:pt>
                <c:pt idx="100">
                  <c:v>61.676431748349692</c:v>
                </c:pt>
                <c:pt idx="101">
                  <c:v>61.683121412085889</c:v>
                </c:pt>
                <c:pt idx="102">
                  <c:v>61.689809624884674</c:v>
                </c:pt>
                <c:pt idx="103">
                  <c:v>61.696496387532591</c:v>
                </c:pt>
                <c:pt idx="104">
                  <c:v>61.703181700815492</c:v>
                </c:pt>
                <c:pt idx="105">
                  <c:v>61.709865565518555</c:v>
                </c:pt>
                <c:pt idx="106">
                  <c:v>61.71654798242627</c:v>
                </c:pt>
                <c:pt idx="107">
                  <c:v>61.723228952322458</c:v>
                </c:pt>
                <c:pt idx="108">
                  <c:v>61.729908475990257</c:v>
                </c:pt>
                <c:pt idx="109">
                  <c:v>61.736586554212117</c:v>
                </c:pt>
                <c:pt idx="110">
                  <c:v>61.743263187769827</c:v>
                </c:pt>
                <c:pt idx="111">
                  <c:v>61.749938377444494</c:v>
                </c:pt>
                <c:pt idx="112">
                  <c:v>61.756612124016542</c:v>
                </c:pt>
                <c:pt idx="113">
                  <c:v>61.763284428265727</c:v>
                </c:pt>
                <c:pt idx="114">
                  <c:v>61.769955290971133</c:v>
                </c:pt>
                <c:pt idx="115">
                  <c:v>61.776624712911165</c:v>
                </c:pt>
                <c:pt idx="116">
                  <c:v>61.783292694863562</c:v>
                </c:pt>
                <c:pt idx="117">
                  <c:v>61.789959237605387</c:v>
                </c:pt>
                <c:pt idx="118">
                  <c:v>61.796624341913031</c:v>
                </c:pt>
                <c:pt idx="119">
                  <c:v>61.80328800856222</c:v>
                </c:pt>
                <c:pt idx="120">
                  <c:v>61.809950238328007</c:v>
                </c:pt>
                <c:pt idx="121">
                  <c:v>61.816611031984777</c:v>
                </c:pt>
                <c:pt idx="122">
                  <c:v>61.823270390306256</c:v>
                </c:pt>
                <c:pt idx="123">
                  <c:v>61.829928314065484</c:v>
                </c:pt>
                <c:pt idx="124">
                  <c:v>61.836584804034857</c:v>
                </c:pt>
                <c:pt idx="125">
                  <c:v>61.843239860986088</c:v>
                </c:pt>
                <c:pt idx="126">
                  <c:v>61.849893485690231</c:v>
                </c:pt>
                <c:pt idx="127">
                  <c:v>61.856545678917684</c:v>
                </c:pt>
                <c:pt idx="128">
                  <c:v>61.863196441438177</c:v>
                </c:pt>
                <c:pt idx="129">
                  <c:v>61.869845774020774</c:v>
                </c:pt>
                <c:pt idx="130">
                  <c:v>61.876493677433885</c:v>
                </c:pt>
                <c:pt idx="131">
                  <c:v>61.88314015244525</c:v>
                </c:pt>
                <c:pt idx="132">
                  <c:v>61.889785199821958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phpbb!$AY$2:$AY$134</c:f>
              <c:numCache>
                <c:formatCode>0.0</c:formatCode>
                <c:ptCount val="133"/>
                <c:pt idx="0" formatCode="General">
                  <c:v>61</c:v>
                </c:pt>
                <c:pt idx="1">
                  <c:v>61.009696038116992</c:v>
                </c:pt>
                <c:pt idx="2">
                  <c:v>61.019388994570228</c:v>
                </c:pt>
                <c:pt idx="3">
                  <c:v>61.029078871807364</c:v>
                </c:pt>
                <c:pt idx="4">
                  <c:v>61.038765672272945</c:v>
                </c:pt>
                <c:pt idx="5">
                  <c:v>61.048449398408415</c:v>
                </c:pt>
                <c:pt idx="6">
                  <c:v>61.058130052652125</c:v>
                </c:pt>
                <c:pt idx="7">
                  <c:v>61.067807637439323</c:v>
                </c:pt>
                <c:pt idx="8">
                  <c:v>61.077482155202176</c:v>
                </c:pt>
                <c:pt idx="9">
                  <c:v>61.087153608369768</c:v>
                </c:pt>
                <c:pt idx="10">
                  <c:v>61.096821999368096</c:v>
                </c:pt>
                <c:pt idx="11">
                  <c:v>61.106487330620105</c:v>
                </c:pt>
                <c:pt idx="12">
                  <c:v>61.116149604545662</c:v>
                </c:pt>
                <c:pt idx="13">
                  <c:v>61.12580882356157</c:v>
                </c:pt>
                <c:pt idx="14">
                  <c:v>61.135464990081587</c:v>
                </c:pt>
                <c:pt idx="15">
                  <c:v>61.145118106516406</c:v>
                </c:pt>
                <c:pt idx="16">
                  <c:v>61.154768175273695</c:v>
                </c:pt>
                <c:pt idx="17">
                  <c:v>61.164415198758064</c:v>
                </c:pt>
                <c:pt idx="18">
                  <c:v>61.174059179371099</c:v>
                </c:pt>
                <c:pt idx="19">
                  <c:v>61.18370011951135</c:v>
                </c:pt>
                <c:pt idx="20">
                  <c:v>61.193338021574348</c:v>
                </c:pt>
                <c:pt idx="21">
                  <c:v>61.202972887952612</c:v>
                </c:pt>
                <c:pt idx="22">
                  <c:v>61.212604721035632</c:v>
                </c:pt>
                <c:pt idx="23">
                  <c:v>61.222233523209901</c:v>
                </c:pt>
                <c:pt idx="24">
                  <c:v>61.231859296858907</c:v>
                </c:pt>
                <c:pt idx="25">
                  <c:v>61.241482044363138</c:v>
                </c:pt>
                <c:pt idx="26">
                  <c:v>61.251101768100092</c:v>
                </c:pt>
                <c:pt idx="27">
                  <c:v>61.260718470444274</c:v>
                </c:pt>
                <c:pt idx="28">
                  <c:v>61.270332153767221</c:v>
                </c:pt>
                <c:pt idx="29">
                  <c:v>61.279942820437476</c:v>
                </c:pt>
                <c:pt idx="30">
                  <c:v>61.289550472820615</c:v>
                </c:pt>
                <c:pt idx="31">
                  <c:v>61.299155113279255</c:v>
                </c:pt>
                <c:pt idx="32">
                  <c:v>61.308756744173046</c:v>
                </c:pt>
                <c:pt idx="33">
                  <c:v>61.318355367858679</c:v>
                </c:pt>
                <c:pt idx="34">
                  <c:v>61.327950986689892</c:v>
                </c:pt>
                <c:pt idx="35">
                  <c:v>61.337543603017487</c:v>
                </c:pt>
                <c:pt idx="36">
                  <c:v>61.34713321918931</c:v>
                </c:pt>
                <c:pt idx="37">
                  <c:v>61.356719837550287</c:v>
                </c:pt>
                <c:pt idx="38">
                  <c:v>61.366303460442396</c:v>
                </c:pt>
                <c:pt idx="39">
                  <c:v>61.3758840902047</c:v>
                </c:pt>
                <c:pt idx="40">
                  <c:v>61.385461729173343</c:v>
                </c:pt>
                <c:pt idx="41">
                  <c:v>61.395036379681542</c:v>
                </c:pt>
                <c:pt idx="42">
                  <c:v>61.404608044059607</c:v>
                </c:pt>
                <c:pt idx="43">
                  <c:v>61.414176724634949</c:v>
                </c:pt>
                <c:pt idx="44">
                  <c:v>61.423742423732072</c:v>
                </c:pt>
                <c:pt idx="45">
                  <c:v>61.433305143672577</c:v>
                </c:pt>
                <c:pt idx="46">
                  <c:v>61.44286488677519</c:v>
                </c:pt>
                <c:pt idx="47">
                  <c:v>61.452421655355735</c:v>
                </c:pt>
                <c:pt idx="48">
                  <c:v>61.461975451727163</c:v>
                </c:pt>
                <c:pt idx="49">
                  <c:v>61.471526278199548</c:v>
                </c:pt>
                <c:pt idx="50">
                  <c:v>61.481074137080086</c:v>
                </c:pt>
                <c:pt idx="51">
                  <c:v>61.490619030673116</c:v>
                </c:pt>
                <c:pt idx="52">
                  <c:v>61.500160961280109</c:v>
                </c:pt>
                <c:pt idx="53">
                  <c:v>61.509699931199677</c:v>
                </c:pt>
                <c:pt idx="54">
                  <c:v>61.51923594272759</c:v>
                </c:pt>
                <c:pt idx="55">
                  <c:v>61.528768998156757</c:v>
                </c:pt>
                <c:pt idx="56">
                  <c:v>61.538299099777262</c:v>
                </c:pt>
                <c:pt idx="57">
                  <c:v>61.547826249876337</c:v>
                </c:pt>
                <c:pt idx="58">
                  <c:v>61.557350450738383</c:v>
                </c:pt>
                <c:pt idx="59">
                  <c:v>61.566871704644981</c:v>
                </c:pt>
                <c:pt idx="60">
                  <c:v>61.576390013874885</c:v>
                </c:pt>
                <c:pt idx="61">
                  <c:v>61.585905380704027</c:v>
                </c:pt>
                <c:pt idx="62">
                  <c:v>61.595417807405532</c:v>
                </c:pt>
                <c:pt idx="63">
                  <c:v>61.604927296249713</c:v>
                </c:pt>
                <c:pt idx="64">
                  <c:v>61.614433849504081</c:v>
                </c:pt>
                <c:pt idx="65">
                  <c:v>61.623937469433343</c:v>
                </c:pt>
                <c:pt idx="66">
                  <c:v>61.63343815829942</c:v>
                </c:pt>
                <c:pt idx="67">
                  <c:v>61.642935918361431</c:v>
                </c:pt>
                <c:pt idx="68">
                  <c:v>61.652430751875727</c:v>
                </c:pt>
                <c:pt idx="69">
                  <c:v>61.661922661095865</c:v>
                </c:pt>
                <c:pt idx="70">
                  <c:v>61.671411648272631</c:v>
                </c:pt>
                <c:pt idx="71">
                  <c:v>61.680897715654041</c:v>
                </c:pt>
                <c:pt idx="72">
                  <c:v>61.690380865485345</c:v>
                </c:pt>
                <c:pt idx="73">
                  <c:v>61.699861100009038</c:v>
                </c:pt>
                <c:pt idx="74">
                  <c:v>61.709338421464842</c:v>
                </c:pt>
                <c:pt idx="75">
                  <c:v>61.718812832089739</c:v>
                </c:pt>
                <c:pt idx="76">
                  <c:v>61.728284334117966</c:v>
                </c:pt>
                <c:pt idx="77">
                  <c:v>61.73775292978101</c:v>
                </c:pt>
                <c:pt idx="78">
                  <c:v>61.747218621307617</c:v>
                </c:pt>
                <c:pt idx="79">
                  <c:v>61.756681410923811</c:v>
                </c:pt>
                <c:pt idx="80">
                  <c:v>61.76614130085288</c:v>
                </c:pt>
                <c:pt idx="81">
                  <c:v>61.775598293315383</c:v>
                </c:pt>
                <c:pt idx="82">
                  <c:v>61.785052390529174</c:v>
                </c:pt>
                <c:pt idx="83">
                  <c:v>61.794503594709376</c:v>
                </c:pt>
                <c:pt idx="84">
                  <c:v>61.803951908068413</c:v>
                </c:pt>
                <c:pt idx="85">
                  <c:v>61.813397332815995</c:v>
                </c:pt>
                <c:pt idx="86">
                  <c:v>61.82283987115914</c:v>
                </c:pt>
                <c:pt idx="87">
                  <c:v>61.832279525302155</c:v>
                </c:pt>
                <c:pt idx="88">
                  <c:v>61.841716297446666</c:v>
                </c:pt>
                <c:pt idx="89">
                  <c:v>61.851150189791603</c:v>
                </c:pt>
                <c:pt idx="90">
                  <c:v>61.860581204533226</c:v>
                </c:pt>
                <c:pt idx="91">
                  <c:v>61.8700093438651</c:v>
                </c:pt>
                <c:pt idx="92">
                  <c:v>61.879434609978127</c:v>
                </c:pt>
                <c:pt idx="93">
                  <c:v>61.888857005060537</c:v>
                </c:pt>
                <c:pt idx="94">
                  <c:v>61.898276531297888</c:v>
                </c:pt>
                <c:pt idx="95">
                  <c:v>61.90769319087309</c:v>
                </c:pt>
                <c:pt idx="96">
                  <c:v>61.917106985966377</c:v>
                </c:pt>
                <c:pt idx="97">
                  <c:v>61.926517918755351</c:v>
                </c:pt>
                <c:pt idx="98">
                  <c:v>61.935925991414955</c:v>
                </c:pt>
                <c:pt idx="99">
                  <c:v>61.945331206117494</c:v>
                </c:pt>
                <c:pt idx="100">
                  <c:v>61.954733565032633</c:v>
                </c:pt>
                <c:pt idx="101">
                  <c:v>61.964133070327399</c:v>
                </c:pt>
                <c:pt idx="102">
                  <c:v>61.973529724166191</c:v>
                </c:pt>
                <c:pt idx="103">
                  <c:v>61.982923528710778</c:v>
                </c:pt>
                <c:pt idx="104">
                  <c:v>61.992314486120321</c:v>
                </c:pt>
                <c:pt idx="105">
                  <c:v>62.001702598551354</c:v>
                </c:pt>
                <c:pt idx="106">
                  <c:v>62.011087868157794</c:v>
                </c:pt>
                <c:pt idx="107">
                  <c:v>62.020470297090966</c:v>
                </c:pt>
                <c:pt idx="108">
                  <c:v>62.029849887499573</c:v>
                </c:pt>
                <c:pt idx="109">
                  <c:v>62.03922664152973</c:v>
                </c:pt>
                <c:pt idx="110">
                  <c:v>62.048600561324953</c:v>
                </c:pt>
                <c:pt idx="111">
                  <c:v>62.057971649026172</c:v>
                </c:pt>
                <c:pt idx="112">
                  <c:v>62.067339906771728</c:v>
                </c:pt>
                <c:pt idx="113">
                  <c:v>62.076705336697373</c:v>
                </c:pt>
                <c:pt idx="114">
                  <c:v>62.086067940936289</c:v>
                </c:pt>
                <c:pt idx="115">
                  <c:v>62.095427721619082</c:v>
                </c:pt>
                <c:pt idx="116">
                  <c:v>62.104784680873784</c:v>
                </c:pt>
                <c:pt idx="117">
                  <c:v>62.114138820825872</c:v>
                </c:pt>
                <c:pt idx="118">
                  <c:v>62.123490143598254</c:v>
                </c:pt>
                <c:pt idx="119">
                  <c:v>62.132838651311282</c:v>
                </c:pt>
                <c:pt idx="120">
                  <c:v>62.142184346082757</c:v>
                </c:pt>
                <c:pt idx="121">
                  <c:v>62.151527230027938</c:v>
                </c:pt>
                <c:pt idx="122">
                  <c:v>62.160867305259529</c:v>
                </c:pt>
                <c:pt idx="123">
                  <c:v>62.170204573887702</c:v>
                </c:pt>
                <c:pt idx="124">
                  <c:v>62.179539038020089</c:v>
                </c:pt>
                <c:pt idx="125">
                  <c:v>62.188870699761793</c:v>
                </c:pt>
                <c:pt idx="126">
                  <c:v>62.19819956121539</c:v>
                </c:pt>
                <c:pt idx="127">
                  <c:v>62.20752562448093</c:v>
                </c:pt>
                <c:pt idx="128">
                  <c:v>62.216848891655943</c:v>
                </c:pt>
                <c:pt idx="129">
                  <c:v>62.226169364835457</c:v>
                </c:pt>
                <c:pt idx="130">
                  <c:v>62.23548704611197</c:v>
                </c:pt>
                <c:pt idx="131">
                  <c:v>62.244801937575488</c:v>
                </c:pt>
                <c:pt idx="132">
                  <c:v>62.254114041313514</c:v>
                </c:pt>
              </c:numCache>
            </c:numRef>
          </c:val>
        </c:ser>
        <c:marker val="1"/>
        <c:axId val="190971904"/>
        <c:axId val="190973440"/>
      </c:lineChart>
      <c:catAx>
        <c:axId val="190971904"/>
        <c:scaling>
          <c:orientation val="minMax"/>
        </c:scaling>
        <c:axPos val="b"/>
        <c:numFmt formatCode="#,##0" sourceLinked="0"/>
        <c:tickLblPos val="nextTo"/>
        <c:crossAx val="190973440"/>
        <c:crosses val="autoZero"/>
        <c:auto val="1"/>
        <c:lblAlgn val="ctr"/>
        <c:lblOffset val="100"/>
        <c:tickLblSkip val="10"/>
      </c:catAx>
      <c:valAx>
        <c:axId val="190973440"/>
        <c:scaling>
          <c:orientation val="minMax"/>
        </c:scaling>
        <c:axPos val="l"/>
        <c:numFmt formatCode="General" sourceLinked="1"/>
        <c:tickLblPos val="nextTo"/>
        <c:crossAx val="1909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168552114937977"/>
          <c:y val="0.68621218060013556"/>
          <c:w val="0.21281720430107642"/>
          <c:h val="0.17180911046462044"/>
        </c:manualLayout>
      </c:layout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phpbb!$AA$1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phpbb!$AA$2:$AA$134</c:f>
              <c:numCache>
                <c:formatCode>General</c:formatCode>
                <c:ptCount val="1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-1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-3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-1</c:v>
                </c:pt>
                <c:pt idx="82">
                  <c:v>3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4</c:v>
                </c:pt>
                <c:pt idx="96">
                  <c:v>-4</c:v>
                </c:pt>
                <c:pt idx="97">
                  <c:v>0</c:v>
                </c:pt>
                <c:pt idx="98">
                  <c:v>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-2</c:v>
                </c:pt>
                <c:pt idx="103">
                  <c:v>2</c:v>
                </c:pt>
                <c:pt idx="104">
                  <c:v>-2</c:v>
                </c:pt>
                <c:pt idx="105">
                  <c:v>1</c:v>
                </c:pt>
                <c:pt idx="106">
                  <c:v>0</c:v>
                </c:pt>
                <c:pt idx="107">
                  <c:v>-1</c:v>
                </c:pt>
                <c:pt idx="108">
                  <c:v>0</c:v>
                </c:pt>
                <c:pt idx="109">
                  <c:v>2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-2</c:v>
                </c:pt>
                <c:pt idx="115">
                  <c:v>0</c:v>
                </c:pt>
                <c:pt idx="116">
                  <c:v>-1</c:v>
                </c:pt>
                <c:pt idx="117">
                  <c:v>0</c:v>
                </c:pt>
                <c:pt idx="118">
                  <c:v>3</c:v>
                </c:pt>
                <c:pt idx="119">
                  <c:v>-3</c:v>
                </c:pt>
                <c:pt idx="120">
                  <c:v>3</c:v>
                </c:pt>
                <c:pt idx="121">
                  <c:v>-3</c:v>
                </c:pt>
                <c:pt idx="122">
                  <c:v>1</c:v>
                </c:pt>
                <c:pt idx="123">
                  <c:v>0</c:v>
                </c:pt>
                <c:pt idx="124">
                  <c:v>3</c:v>
                </c:pt>
                <c:pt idx="125">
                  <c:v>-2</c:v>
                </c:pt>
                <c:pt idx="126">
                  <c:v>2</c:v>
                </c:pt>
                <c:pt idx="127">
                  <c:v>1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</c:numCache>
            </c:numRef>
          </c:val>
        </c:ser>
        <c:marker val="1"/>
        <c:axId val="191219968"/>
        <c:axId val="191221760"/>
      </c:lineChart>
      <c:catAx>
        <c:axId val="191219968"/>
        <c:scaling>
          <c:orientation val="minMax"/>
        </c:scaling>
        <c:delete val="1"/>
        <c:axPos val="b"/>
        <c:majorTickMark val="none"/>
        <c:tickLblPos val="none"/>
        <c:crossAx val="191221760"/>
        <c:crosses val="autoZero"/>
        <c:auto val="1"/>
        <c:lblAlgn val="ctr"/>
        <c:lblOffset val="100"/>
      </c:catAx>
      <c:valAx>
        <c:axId val="191221760"/>
        <c:scaling>
          <c:orientation val="minMax"/>
        </c:scaling>
        <c:axPos val="l"/>
        <c:numFmt formatCode="General" sourceLinked="1"/>
        <c:majorTickMark val="none"/>
        <c:tickLblPos val="nextTo"/>
        <c:crossAx val="191219968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phpbb!$AB$1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phpbb!$AB$2:$AB$134</c:f>
              <c:numCache>
                <c:formatCode>General</c:formatCode>
                <c:ptCount val="133"/>
                <c:pt idx="0">
                  <c:v>-2</c:v>
                </c:pt>
                <c:pt idx="1">
                  <c:v>2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-87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3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-10</c:v>
                </c:pt>
                <c:pt idx="65">
                  <c:v>12</c:v>
                </c:pt>
                <c:pt idx="66">
                  <c:v>-2</c:v>
                </c:pt>
                <c:pt idx="67">
                  <c:v>1</c:v>
                </c:pt>
                <c:pt idx="68">
                  <c:v>-1</c:v>
                </c:pt>
                <c:pt idx="69">
                  <c:v>1</c:v>
                </c:pt>
                <c:pt idx="70">
                  <c:v>-11</c:v>
                </c:pt>
                <c:pt idx="71">
                  <c:v>18</c:v>
                </c:pt>
                <c:pt idx="72">
                  <c:v>2</c:v>
                </c:pt>
                <c:pt idx="73">
                  <c:v>-2</c:v>
                </c:pt>
                <c:pt idx="74">
                  <c:v>2</c:v>
                </c:pt>
                <c:pt idx="75">
                  <c:v>-3</c:v>
                </c:pt>
                <c:pt idx="76">
                  <c:v>2</c:v>
                </c:pt>
                <c:pt idx="77">
                  <c:v>-18</c:v>
                </c:pt>
                <c:pt idx="78">
                  <c:v>-1</c:v>
                </c:pt>
                <c:pt idx="79">
                  <c:v>1</c:v>
                </c:pt>
                <c:pt idx="80">
                  <c:v>6</c:v>
                </c:pt>
                <c:pt idx="81">
                  <c:v>-9</c:v>
                </c:pt>
                <c:pt idx="82">
                  <c:v>19</c:v>
                </c:pt>
                <c:pt idx="83">
                  <c:v>0</c:v>
                </c:pt>
                <c:pt idx="84">
                  <c:v>-19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-10</c:v>
                </c:pt>
                <c:pt idx="89">
                  <c:v>2</c:v>
                </c:pt>
                <c:pt idx="90">
                  <c:v>-1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-3</c:v>
                </c:pt>
                <c:pt idx="95">
                  <c:v>26</c:v>
                </c:pt>
                <c:pt idx="96">
                  <c:v>-26</c:v>
                </c:pt>
                <c:pt idx="97">
                  <c:v>1</c:v>
                </c:pt>
                <c:pt idx="98">
                  <c:v>12</c:v>
                </c:pt>
                <c:pt idx="99">
                  <c:v>1</c:v>
                </c:pt>
                <c:pt idx="100">
                  <c:v>0</c:v>
                </c:pt>
                <c:pt idx="101">
                  <c:v>1</c:v>
                </c:pt>
                <c:pt idx="102">
                  <c:v>-12</c:v>
                </c:pt>
                <c:pt idx="103">
                  <c:v>14</c:v>
                </c:pt>
                <c:pt idx="104">
                  <c:v>-14</c:v>
                </c:pt>
                <c:pt idx="105">
                  <c:v>5</c:v>
                </c:pt>
                <c:pt idx="106">
                  <c:v>-1</c:v>
                </c:pt>
                <c:pt idx="107">
                  <c:v>-4</c:v>
                </c:pt>
                <c:pt idx="108">
                  <c:v>3</c:v>
                </c:pt>
                <c:pt idx="109">
                  <c:v>11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-9</c:v>
                </c:pt>
                <c:pt idx="115">
                  <c:v>1</c:v>
                </c:pt>
                <c:pt idx="116">
                  <c:v>-8</c:v>
                </c:pt>
                <c:pt idx="117">
                  <c:v>1</c:v>
                </c:pt>
                <c:pt idx="118">
                  <c:v>18</c:v>
                </c:pt>
                <c:pt idx="119">
                  <c:v>-16</c:v>
                </c:pt>
                <c:pt idx="120">
                  <c:v>16</c:v>
                </c:pt>
                <c:pt idx="121">
                  <c:v>-15</c:v>
                </c:pt>
                <c:pt idx="122">
                  <c:v>7</c:v>
                </c:pt>
                <c:pt idx="123">
                  <c:v>0</c:v>
                </c:pt>
                <c:pt idx="124">
                  <c:v>15</c:v>
                </c:pt>
                <c:pt idx="125">
                  <c:v>-11</c:v>
                </c:pt>
                <c:pt idx="126">
                  <c:v>11</c:v>
                </c:pt>
                <c:pt idx="127">
                  <c:v>4</c:v>
                </c:pt>
                <c:pt idx="128">
                  <c:v>0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0</c:v>
                </c:pt>
              </c:numCache>
            </c:numRef>
          </c:val>
        </c:ser>
        <c:marker val="1"/>
        <c:axId val="191238144"/>
        <c:axId val="191239680"/>
      </c:lineChart>
      <c:catAx>
        <c:axId val="191238144"/>
        <c:scaling>
          <c:orientation val="minMax"/>
        </c:scaling>
        <c:delete val="1"/>
        <c:axPos val="b"/>
        <c:majorTickMark val="none"/>
        <c:tickLblPos val="none"/>
        <c:crossAx val="191239680"/>
        <c:crosses val="autoZero"/>
        <c:auto val="1"/>
        <c:lblAlgn val="ctr"/>
        <c:lblOffset val="100"/>
      </c:catAx>
      <c:valAx>
        <c:axId val="191239680"/>
        <c:scaling>
          <c:orientation val="minMax"/>
        </c:scaling>
        <c:axPos val="l"/>
        <c:numFmt formatCode="General" sourceLinked="1"/>
        <c:majorTickMark val="none"/>
        <c:tickLblPos val="nextTo"/>
        <c:crossAx val="191238144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changes and </a:t>
            </a:r>
            <a:r>
              <a:rPr lang="fr-FR" baseline="0"/>
              <a:t>size (</a:t>
            </a:r>
            <a:r>
              <a:rPr lang="fr-FR" sz="1800" b="1" i="0" u="none" strike="noStrike" baseline="0"/>
              <a:t>attributes)</a:t>
            </a:r>
            <a:endParaRPr lang="fr-FR"/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val>
            <c:numRef>
              <c:f>atlas!$AD$2:$AD$85</c:f>
              <c:numCache>
                <c:formatCode>0</c:formatCode>
                <c:ptCount val="84"/>
                <c:pt idx="0">
                  <c:v>0</c:v>
                </c:pt>
                <c:pt idx="1">
                  <c:v>7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  <c:pt idx="10">
                  <c:v>4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9</c:v>
                </c:pt>
                <c:pt idx="28">
                  <c:v>2</c:v>
                </c:pt>
                <c:pt idx="29">
                  <c:v>9</c:v>
                </c:pt>
                <c:pt idx="30">
                  <c:v>1</c:v>
                </c:pt>
                <c:pt idx="31">
                  <c:v>53</c:v>
                </c:pt>
                <c:pt idx="32">
                  <c:v>66</c:v>
                </c:pt>
                <c:pt idx="33">
                  <c:v>3</c:v>
                </c:pt>
                <c:pt idx="34">
                  <c:v>18</c:v>
                </c:pt>
                <c:pt idx="35">
                  <c:v>0</c:v>
                </c:pt>
                <c:pt idx="36">
                  <c:v>0</c:v>
                </c:pt>
                <c:pt idx="37">
                  <c:v>18</c:v>
                </c:pt>
                <c:pt idx="38">
                  <c:v>1</c:v>
                </c:pt>
                <c:pt idx="39">
                  <c:v>24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9</c:v>
                </c:pt>
                <c:pt idx="49">
                  <c:v>1</c:v>
                </c:pt>
                <c:pt idx="50">
                  <c:v>14</c:v>
                </c:pt>
                <c:pt idx="51">
                  <c:v>0</c:v>
                </c:pt>
                <c:pt idx="52">
                  <c:v>42</c:v>
                </c:pt>
                <c:pt idx="53">
                  <c:v>41</c:v>
                </c:pt>
                <c:pt idx="54">
                  <c:v>1</c:v>
                </c:pt>
                <c:pt idx="55">
                  <c:v>2</c:v>
                </c:pt>
                <c:pt idx="56">
                  <c:v>21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12</c:v>
                </c:pt>
                <c:pt idx="66">
                  <c:v>23</c:v>
                </c:pt>
                <c:pt idx="67">
                  <c:v>5</c:v>
                </c:pt>
                <c:pt idx="68">
                  <c:v>42</c:v>
                </c:pt>
                <c:pt idx="69">
                  <c:v>54</c:v>
                </c:pt>
                <c:pt idx="70">
                  <c:v>3</c:v>
                </c:pt>
                <c:pt idx="71">
                  <c:v>0</c:v>
                </c:pt>
                <c:pt idx="72">
                  <c:v>10</c:v>
                </c:pt>
                <c:pt idx="73">
                  <c:v>16</c:v>
                </c:pt>
                <c:pt idx="74">
                  <c:v>16</c:v>
                </c:pt>
                <c:pt idx="75">
                  <c:v>0</c:v>
                </c:pt>
                <c:pt idx="76">
                  <c:v>12</c:v>
                </c:pt>
                <c:pt idx="77">
                  <c:v>8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4</c:v>
                </c:pt>
                <c:pt idx="83">
                  <c:v>1</c:v>
                </c:pt>
              </c:numCache>
            </c:numRef>
          </c:val>
        </c:ser>
        <c:gapWidth val="0"/>
        <c:overlap val="10"/>
        <c:axId val="102365056"/>
        <c:axId val="102363520"/>
      </c:barChart>
      <c:lineChart>
        <c:grouping val="stacked"/>
        <c:ser>
          <c:idx val="2"/>
          <c:order val="0"/>
          <c:tx>
            <c:v>Attributes</c:v>
          </c:tx>
          <c:marker>
            <c:symbol val="none"/>
          </c:marker>
          <c:val>
            <c:numRef>
              <c:f>atlas!$K$2:$K$85</c:f>
              <c:numCache>
                <c:formatCode>General</c:formatCode>
                <c:ptCount val="84"/>
                <c:pt idx="0">
                  <c:v>709</c:v>
                </c:pt>
                <c:pt idx="1">
                  <c:v>703</c:v>
                </c:pt>
                <c:pt idx="2">
                  <c:v>716</c:v>
                </c:pt>
                <c:pt idx="3">
                  <c:v>716</c:v>
                </c:pt>
                <c:pt idx="4">
                  <c:v>716</c:v>
                </c:pt>
                <c:pt idx="5">
                  <c:v>716</c:v>
                </c:pt>
                <c:pt idx="6">
                  <c:v>716</c:v>
                </c:pt>
                <c:pt idx="7">
                  <c:v>716</c:v>
                </c:pt>
                <c:pt idx="8">
                  <c:v>716</c:v>
                </c:pt>
                <c:pt idx="9">
                  <c:v>716</c:v>
                </c:pt>
                <c:pt idx="10">
                  <c:v>718</c:v>
                </c:pt>
                <c:pt idx="11">
                  <c:v>732</c:v>
                </c:pt>
                <c:pt idx="12">
                  <c:v>732</c:v>
                </c:pt>
                <c:pt idx="13">
                  <c:v>732</c:v>
                </c:pt>
                <c:pt idx="14">
                  <c:v>732</c:v>
                </c:pt>
                <c:pt idx="15">
                  <c:v>732</c:v>
                </c:pt>
                <c:pt idx="16">
                  <c:v>740</c:v>
                </c:pt>
                <c:pt idx="17">
                  <c:v>742</c:v>
                </c:pt>
                <c:pt idx="18">
                  <c:v>742</c:v>
                </c:pt>
                <c:pt idx="19">
                  <c:v>742</c:v>
                </c:pt>
                <c:pt idx="20">
                  <c:v>742</c:v>
                </c:pt>
                <c:pt idx="21">
                  <c:v>700</c:v>
                </c:pt>
                <c:pt idx="22">
                  <c:v>700</c:v>
                </c:pt>
                <c:pt idx="23">
                  <c:v>700</c:v>
                </c:pt>
                <c:pt idx="24">
                  <c:v>700</c:v>
                </c:pt>
                <c:pt idx="25">
                  <c:v>700</c:v>
                </c:pt>
                <c:pt idx="26">
                  <c:v>700</c:v>
                </c:pt>
                <c:pt idx="27">
                  <c:v>708</c:v>
                </c:pt>
                <c:pt idx="28">
                  <c:v>706</c:v>
                </c:pt>
                <c:pt idx="29">
                  <c:v>714</c:v>
                </c:pt>
                <c:pt idx="30">
                  <c:v>715</c:v>
                </c:pt>
                <c:pt idx="31">
                  <c:v>768</c:v>
                </c:pt>
                <c:pt idx="32">
                  <c:v>728</c:v>
                </c:pt>
                <c:pt idx="33">
                  <c:v>731</c:v>
                </c:pt>
                <c:pt idx="34">
                  <c:v>738</c:v>
                </c:pt>
                <c:pt idx="35">
                  <c:v>738</c:v>
                </c:pt>
                <c:pt idx="36">
                  <c:v>738</c:v>
                </c:pt>
                <c:pt idx="37">
                  <c:v>743</c:v>
                </c:pt>
                <c:pt idx="38">
                  <c:v>744</c:v>
                </c:pt>
                <c:pt idx="39">
                  <c:v>758</c:v>
                </c:pt>
                <c:pt idx="40">
                  <c:v>758</c:v>
                </c:pt>
                <c:pt idx="41">
                  <c:v>761</c:v>
                </c:pt>
                <c:pt idx="42">
                  <c:v>761</c:v>
                </c:pt>
                <c:pt idx="43">
                  <c:v>761</c:v>
                </c:pt>
                <c:pt idx="44">
                  <c:v>761</c:v>
                </c:pt>
                <c:pt idx="45">
                  <c:v>761</c:v>
                </c:pt>
                <c:pt idx="46">
                  <c:v>761</c:v>
                </c:pt>
                <c:pt idx="47">
                  <c:v>761</c:v>
                </c:pt>
                <c:pt idx="48">
                  <c:v>760</c:v>
                </c:pt>
                <c:pt idx="49">
                  <c:v>761</c:v>
                </c:pt>
                <c:pt idx="50">
                  <c:v>768</c:v>
                </c:pt>
                <c:pt idx="51">
                  <c:v>768</c:v>
                </c:pt>
                <c:pt idx="52">
                  <c:v>778</c:v>
                </c:pt>
                <c:pt idx="53">
                  <c:v>767</c:v>
                </c:pt>
                <c:pt idx="54">
                  <c:v>768</c:v>
                </c:pt>
                <c:pt idx="55">
                  <c:v>768</c:v>
                </c:pt>
                <c:pt idx="56">
                  <c:v>757</c:v>
                </c:pt>
                <c:pt idx="57">
                  <c:v>757</c:v>
                </c:pt>
                <c:pt idx="58">
                  <c:v>758</c:v>
                </c:pt>
                <c:pt idx="59">
                  <c:v>758</c:v>
                </c:pt>
                <c:pt idx="60">
                  <c:v>758</c:v>
                </c:pt>
                <c:pt idx="61">
                  <c:v>759</c:v>
                </c:pt>
                <c:pt idx="62">
                  <c:v>759</c:v>
                </c:pt>
                <c:pt idx="63">
                  <c:v>759</c:v>
                </c:pt>
                <c:pt idx="64">
                  <c:v>759</c:v>
                </c:pt>
                <c:pt idx="65">
                  <c:v>764</c:v>
                </c:pt>
                <c:pt idx="66">
                  <c:v>773</c:v>
                </c:pt>
                <c:pt idx="67">
                  <c:v>778</c:v>
                </c:pt>
                <c:pt idx="68">
                  <c:v>790</c:v>
                </c:pt>
                <c:pt idx="69">
                  <c:v>837</c:v>
                </c:pt>
                <c:pt idx="70">
                  <c:v>840</c:v>
                </c:pt>
                <c:pt idx="71">
                  <c:v>840</c:v>
                </c:pt>
                <c:pt idx="72">
                  <c:v>849</c:v>
                </c:pt>
                <c:pt idx="73">
                  <c:v>834</c:v>
                </c:pt>
                <c:pt idx="74">
                  <c:v>849</c:v>
                </c:pt>
                <c:pt idx="75">
                  <c:v>849</c:v>
                </c:pt>
                <c:pt idx="76">
                  <c:v>856</c:v>
                </c:pt>
                <c:pt idx="77">
                  <c:v>852</c:v>
                </c:pt>
                <c:pt idx="78">
                  <c:v>852</c:v>
                </c:pt>
                <c:pt idx="79">
                  <c:v>853</c:v>
                </c:pt>
                <c:pt idx="80">
                  <c:v>854</c:v>
                </c:pt>
                <c:pt idx="81">
                  <c:v>854</c:v>
                </c:pt>
                <c:pt idx="82">
                  <c:v>857</c:v>
                </c:pt>
                <c:pt idx="83">
                  <c:v>858</c:v>
                </c:pt>
              </c:numCache>
            </c:numRef>
          </c:val>
        </c:ser>
        <c:marker val="1"/>
        <c:axId val="102356096"/>
        <c:axId val="102357632"/>
      </c:lineChart>
      <c:catAx>
        <c:axId val="102356096"/>
        <c:scaling>
          <c:orientation val="minMax"/>
        </c:scaling>
        <c:axPos val="b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02357632"/>
        <c:crosses val="autoZero"/>
        <c:auto val="1"/>
        <c:lblAlgn val="ctr"/>
        <c:lblOffset val="100"/>
      </c:catAx>
      <c:valAx>
        <c:axId val="102357632"/>
        <c:scaling>
          <c:orientation val="minMax"/>
          <c:min val="650"/>
        </c:scaling>
        <c:axPos val="l"/>
        <c:numFmt formatCode="General" sourceLinked="1"/>
        <c:tickLblPos val="nextTo"/>
        <c:crossAx val="102356096"/>
        <c:crosses val="autoZero"/>
        <c:crossBetween val="between"/>
      </c:valAx>
      <c:valAx>
        <c:axId val="102363520"/>
        <c:scaling>
          <c:orientation val="minMax"/>
          <c:min val="0"/>
        </c:scaling>
        <c:axPos val="r"/>
        <c:numFmt formatCode="0" sourceLinked="1"/>
        <c:tickLblPos val="nextTo"/>
        <c:crossAx val="102365056"/>
        <c:crosses val="max"/>
        <c:crossBetween val="between"/>
      </c:valAx>
      <c:catAx>
        <c:axId val="102365056"/>
        <c:scaling>
          <c:orientation val="minMax"/>
        </c:scaling>
        <c:delete val="1"/>
        <c:axPos val="b"/>
        <c:tickLblPos val="none"/>
        <c:crossAx val="102363520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Attributes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strRef>
              <c:f>phpbb!$K$1</c:f>
              <c:strCache>
                <c:ptCount val="1"/>
                <c:pt idx="0">
                  <c:v>newA</c:v>
                </c:pt>
              </c:strCache>
            </c:strRef>
          </c:tx>
          <c:marker>
            <c:symbol val="none"/>
          </c:marker>
          <c:cat>
            <c:numRef>
              <c:f>phpbb!$D$2:$D$134</c:f>
              <c:numCache>
                <c:formatCode>[$-409]d\-mmm\-yy;@</c:formatCode>
                <c:ptCount val="133"/>
                <c:pt idx="0">
                  <c:v>38977.918379629627</c:v>
                </c:pt>
                <c:pt idx="1">
                  <c:v>38983.527638888889</c:v>
                </c:pt>
                <c:pt idx="2">
                  <c:v>38991.367037037038</c:v>
                </c:pt>
                <c:pt idx="3">
                  <c:v>38993.774988425925</c:v>
                </c:pt>
                <c:pt idx="4">
                  <c:v>39000.074293981481</c:v>
                </c:pt>
                <c:pt idx="5">
                  <c:v>39001.830868055556</c:v>
                </c:pt>
                <c:pt idx="6">
                  <c:v>39003.923819444448</c:v>
                </c:pt>
                <c:pt idx="7">
                  <c:v>39031.576296296298</c:v>
                </c:pt>
                <c:pt idx="8">
                  <c:v>39045.624606481484</c:v>
                </c:pt>
                <c:pt idx="9">
                  <c:v>39046.833981481483</c:v>
                </c:pt>
                <c:pt idx="10">
                  <c:v>39054.7340162037</c:v>
                </c:pt>
                <c:pt idx="11">
                  <c:v>39061.73940972222</c:v>
                </c:pt>
                <c:pt idx="12">
                  <c:v>39074.743611111109</c:v>
                </c:pt>
                <c:pt idx="13">
                  <c:v>39078.004618055558</c:v>
                </c:pt>
                <c:pt idx="14">
                  <c:v>39091.590787037036</c:v>
                </c:pt>
                <c:pt idx="15">
                  <c:v>39099.779039351852</c:v>
                </c:pt>
                <c:pt idx="16">
                  <c:v>39100.417118055557</c:v>
                </c:pt>
                <c:pt idx="17">
                  <c:v>39135.832002314812</c:v>
                </c:pt>
                <c:pt idx="18">
                  <c:v>39138.877245370371</c:v>
                </c:pt>
                <c:pt idx="19">
                  <c:v>39145.670335648145</c:v>
                </c:pt>
                <c:pt idx="20">
                  <c:v>39154.917303240742</c:v>
                </c:pt>
                <c:pt idx="21">
                  <c:v>39158.10564814815</c:v>
                </c:pt>
                <c:pt idx="22">
                  <c:v>39159.504062499997</c:v>
                </c:pt>
                <c:pt idx="23">
                  <c:v>39180.736527777779</c:v>
                </c:pt>
                <c:pt idx="24">
                  <c:v>39181.215277777781</c:v>
                </c:pt>
                <c:pt idx="25">
                  <c:v>39201.872754629629</c:v>
                </c:pt>
                <c:pt idx="26">
                  <c:v>39207.203969907408</c:v>
                </c:pt>
                <c:pt idx="27">
                  <c:v>39209.555543981478</c:v>
                </c:pt>
                <c:pt idx="28">
                  <c:v>39225.984074074076</c:v>
                </c:pt>
                <c:pt idx="29">
                  <c:v>39227.515324074076</c:v>
                </c:pt>
                <c:pt idx="30">
                  <c:v>39227.792407407411</c:v>
                </c:pt>
                <c:pt idx="31">
                  <c:v>39266.217349537037</c:v>
                </c:pt>
                <c:pt idx="32">
                  <c:v>39275.726944444446</c:v>
                </c:pt>
                <c:pt idx="33">
                  <c:v>39291.490995370368</c:v>
                </c:pt>
                <c:pt idx="34">
                  <c:v>39294.852534722224</c:v>
                </c:pt>
                <c:pt idx="35">
                  <c:v>39358.62909722222</c:v>
                </c:pt>
                <c:pt idx="36">
                  <c:v>39359.196284722224</c:v>
                </c:pt>
                <c:pt idx="37">
                  <c:v>39361.472708333335</c:v>
                </c:pt>
                <c:pt idx="38">
                  <c:v>39369.508703703701</c:v>
                </c:pt>
                <c:pt idx="39">
                  <c:v>39369.657453703701</c:v>
                </c:pt>
                <c:pt idx="40">
                  <c:v>39421.637743055559</c:v>
                </c:pt>
                <c:pt idx="41">
                  <c:v>39481.954976851848</c:v>
                </c:pt>
                <c:pt idx="42">
                  <c:v>39529.521724537037</c:v>
                </c:pt>
                <c:pt idx="43">
                  <c:v>39620.669594907406</c:v>
                </c:pt>
                <c:pt idx="44">
                  <c:v>39658.525081018517</c:v>
                </c:pt>
                <c:pt idx="45">
                  <c:v>39659.599340277782</c:v>
                </c:pt>
                <c:pt idx="46">
                  <c:v>39714.544131944444</c:v>
                </c:pt>
                <c:pt idx="47">
                  <c:v>39778.832349537035</c:v>
                </c:pt>
                <c:pt idx="48">
                  <c:v>39779.572500000002</c:v>
                </c:pt>
                <c:pt idx="49">
                  <c:v>39892.557164351849</c:v>
                </c:pt>
                <c:pt idx="50">
                  <c:v>39972.525300925925</c:v>
                </c:pt>
                <c:pt idx="51">
                  <c:v>39983.410995370374</c:v>
                </c:pt>
                <c:pt idx="52">
                  <c:v>39987.340208333335</c:v>
                </c:pt>
                <c:pt idx="53">
                  <c:v>39991.358796296292</c:v>
                </c:pt>
                <c:pt idx="54">
                  <c:v>40015.874432870369</c:v>
                </c:pt>
                <c:pt idx="55">
                  <c:v>40028.657592592594</c:v>
                </c:pt>
                <c:pt idx="56">
                  <c:v>40030.644976851851</c:v>
                </c:pt>
                <c:pt idx="57">
                  <c:v>40037.625543981485</c:v>
                </c:pt>
                <c:pt idx="58">
                  <c:v>40060.655671296292</c:v>
                </c:pt>
                <c:pt idx="59">
                  <c:v>40060.727233796293</c:v>
                </c:pt>
                <c:pt idx="60">
                  <c:v>40090.760405092595</c:v>
                </c:pt>
                <c:pt idx="61">
                  <c:v>40203.779212962967</c:v>
                </c:pt>
                <c:pt idx="62">
                  <c:v>40206.969039351854</c:v>
                </c:pt>
                <c:pt idx="63">
                  <c:v>40240.938993055555</c:v>
                </c:pt>
                <c:pt idx="64">
                  <c:v>40366.932766203703</c:v>
                </c:pt>
                <c:pt idx="65">
                  <c:v>40470.629432870366</c:v>
                </c:pt>
                <c:pt idx="66">
                  <c:v>40554.716956018521</c:v>
                </c:pt>
                <c:pt idx="67">
                  <c:v>40583.835844907408</c:v>
                </c:pt>
                <c:pt idx="68">
                  <c:v>40598.127569444448</c:v>
                </c:pt>
                <c:pt idx="69">
                  <c:v>40603.914583333331</c:v>
                </c:pt>
                <c:pt idx="70">
                  <c:v>40703.134328703702</c:v>
                </c:pt>
                <c:pt idx="71">
                  <c:v>40704.418738425928</c:v>
                </c:pt>
                <c:pt idx="72">
                  <c:v>40705.737546296295</c:v>
                </c:pt>
                <c:pt idx="73">
                  <c:v>40706.994652777779</c:v>
                </c:pt>
                <c:pt idx="74">
                  <c:v>40707.014293981483</c:v>
                </c:pt>
                <c:pt idx="75">
                  <c:v>40727.260879629626</c:v>
                </c:pt>
                <c:pt idx="76">
                  <c:v>40728.963449074072</c:v>
                </c:pt>
                <c:pt idx="77">
                  <c:v>40739.665196759262</c:v>
                </c:pt>
                <c:pt idx="78">
                  <c:v>40776.296481481484</c:v>
                </c:pt>
                <c:pt idx="79">
                  <c:v>40784.88726851852</c:v>
                </c:pt>
                <c:pt idx="80">
                  <c:v>40789.663541666669</c:v>
                </c:pt>
                <c:pt idx="81">
                  <c:v>40806.797534722224</c:v>
                </c:pt>
                <c:pt idx="82">
                  <c:v>40830.070162037038</c:v>
                </c:pt>
                <c:pt idx="83">
                  <c:v>40830.103796296295</c:v>
                </c:pt>
                <c:pt idx="84">
                  <c:v>40830.110648148147</c:v>
                </c:pt>
                <c:pt idx="85">
                  <c:v>40865.759791666671</c:v>
                </c:pt>
                <c:pt idx="86">
                  <c:v>40942.871111111112</c:v>
                </c:pt>
                <c:pt idx="87">
                  <c:v>40954.919120370367</c:v>
                </c:pt>
                <c:pt idx="88">
                  <c:v>40982.887708333335</c:v>
                </c:pt>
                <c:pt idx="89">
                  <c:v>40992.83997685185</c:v>
                </c:pt>
                <c:pt idx="90">
                  <c:v>40997.818136574075</c:v>
                </c:pt>
                <c:pt idx="91">
                  <c:v>41003.936527777776</c:v>
                </c:pt>
                <c:pt idx="92">
                  <c:v>41007.591041666667</c:v>
                </c:pt>
                <c:pt idx="93">
                  <c:v>41025.401122685187</c:v>
                </c:pt>
                <c:pt idx="94">
                  <c:v>41064.673321759255</c:v>
                </c:pt>
                <c:pt idx="95">
                  <c:v>41107.700115740743</c:v>
                </c:pt>
                <c:pt idx="96">
                  <c:v>41110.942916666667</c:v>
                </c:pt>
                <c:pt idx="97">
                  <c:v>41113.577013888891</c:v>
                </c:pt>
                <c:pt idx="98">
                  <c:v>41187.075219907405</c:v>
                </c:pt>
                <c:pt idx="99">
                  <c:v>41196.183680555558</c:v>
                </c:pt>
                <c:pt idx="100">
                  <c:v>41203.079375000001</c:v>
                </c:pt>
                <c:pt idx="101">
                  <c:v>41211.964814814812</c:v>
                </c:pt>
                <c:pt idx="102">
                  <c:v>41219.89135416667</c:v>
                </c:pt>
                <c:pt idx="103">
                  <c:v>41223.707453703704</c:v>
                </c:pt>
                <c:pt idx="104">
                  <c:v>41225.581574074073</c:v>
                </c:pt>
                <c:pt idx="105">
                  <c:v>41226.437094907407</c:v>
                </c:pt>
                <c:pt idx="106">
                  <c:v>41226.641689814816</c:v>
                </c:pt>
                <c:pt idx="107">
                  <c:v>41243.566875000004</c:v>
                </c:pt>
                <c:pt idx="108">
                  <c:v>41245.907847222225</c:v>
                </c:pt>
                <c:pt idx="109">
                  <c:v>41251.841956018521</c:v>
                </c:pt>
                <c:pt idx="110">
                  <c:v>41259.054467592592</c:v>
                </c:pt>
                <c:pt idx="111">
                  <c:v>41259.126712962963</c:v>
                </c:pt>
                <c:pt idx="112">
                  <c:v>41259.130856481483</c:v>
                </c:pt>
                <c:pt idx="113">
                  <c:v>41259.136863425927</c:v>
                </c:pt>
                <c:pt idx="114">
                  <c:v>41283.173078703701</c:v>
                </c:pt>
                <c:pt idx="115">
                  <c:v>41284.881840277776</c:v>
                </c:pt>
                <c:pt idx="116">
                  <c:v>41284.986840277779</c:v>
                </c:pt>
                <c:pt idx="117">
                  <c:v>41285.560474537036</c:v>
                </c:pt>
                <c:pt idx="118">
                  <c:v>41289.730312500003</c:v>
                </c:pt>
                <c:pt idx="119">
                  <c:v>41290.037627314814</c:v>
                </c:pt>
                <c:pt idx="120">
                  <c:v>41305.676874999997</c:v>
                </c:pt>
                <c:pt idx="121">
                  <c:v>41309.020879629628</c:v>
                </c:pt>
                <c:pt idx="122">
                  <c:v>41311.725844907407</c:v>
                </c:pt>
                <c:pt idx="123">
                  <c:v>41311.963877314818</c:v>
                </c:pt>
                <c:pt idx="124">
                  <c:v>41317.150868055556</c:v>
                </c:pt>
                <c:pt idx="125">
                  <c:v>41330.835810185185</c:v>
                </c:pt>
                <c:pt idx="126">
                  <c:v>41336.97378472222</c:v>
                </c:pt>
                <c:pt idx="127">
                  <c:v>41337.809641203705</c:v>
                </c:pt>
                <c:pt idx="128">
                  <c:v>41337.815069444448</c:v>
                </c:pt>
                <c:pt idx="129">
                  <c:v>41338.05704861111</c:v>
                </c:pt>
                <c:pt idx="130">
                  <c:v>41338.902557870373</c:v>
                </c:pt>
                <c:pt idx="131">
                  <c:v>41393.161863425928</c:v>
                </c:pt>
                <c:pt idx="132">
                  <c:v>41394.098692129628</c:v>
                </c:pt>
              </c:numCache>
            </c:numRef>
          </c:cat>
          <c:val>
            <c:numRef>
              <c:f>phpbb!$K$2:$K$134</c:f>
              <c:numCache>
                <c:formatCode>General</c:formatCode>
                <c:ptCount val="133"/>
                <c:pt idx="0">
                  <c:v>611</c:v>
                </c:pt>
                <c:pt idx="1">
                  <c:v>613</c:v>
                </c:pt>
                <c:pt idx="2">
                  <c:v>613</c:v>
                </c:pt>
                <c:pt idx="3">
                  <c:v>612</c:v>
                </c:pt>
                <c:pt idx="4">
                  <c:v>612</c:v>
                </c:pt>
                <c:pt idx="5">
                  <c:v>612</c:v>
                </c:pt>
                <c:pt idx="6">
                  <c:v>613</c:v>
                </c:pt>
                <c:pt idx="7">
                  <c:v>613</c:v>
                </c:pt>
                <c:pt idx="8">
                  <c:v>614</c:v>
                </c:pt>
                <c:pt idx="9">
                  <c:v>615</c:v>
                </c:pt>
                <c:pt idx="10">
                  <c:v>616</c:v>
                </c:pt>
                <c:pt idx="11">
                  <c:v>617</c:v>
                </c:pt>
                <c:pt idx="12">
                  <c:v>617</c:v>
                </c:pt>
                <c:pt idx="13">
                  <c:v>617</c:v>
                </c:pt>
                <c:pt idx="14">
                  <c:v>617</c:v>
                </c:pt>
                <c:pt idx="15">
                  <c:v>617</c:v>
                </c:pt>
                <c:pt idx="16">
                  <c:v>617</c:v>
                </c:pt>
                <c:pt idx="17">
                  <c:v>617</c:v>
                </c:pt>
                <c:pt idx="18">
                  <c:v>617</c:v>
                </c:pt>
                <c:pt idx="19">
                  <c:v>617</c:v>
                </c:pt>
                <c:pt idx="20">
                  <c:v>618</c:v>
                </c:pt>
                <c:pt idx="21">
                  <c:v>619</c:v>
                </c:pt>
                <c:pt idx="22">
                  <c:v>619</c:v>
                </c:pt>
                <c:pt idx="23">
                  <c:v>532</c:v>
                </c:pt>
                <c:pt idx="24">
                  <c:v>532</c:v>
                </c:pt>
                <c:pt idx="25">
                  <c:v>532</c:v>
                </c:pt>
                <c:pt idx="26">
                  <c:v>532</c:v>
                </c:pt>
                <c:pt idx="27">
                  <c:v>531</c:v>
                </c:pt>
                <c:pt idx="28">
                  <c:v>531</c:v>
                </c:pt>
                <c:pt idx="29">
                  <c:v>532</c:v>
                </c:pt>
                <c:pt idx="30">
                  <c:v>532</c:v>
                </c:pt>
                <c:pt idx="31">
                  <c:v>532</c:v>
                </c:pt>
                <c:pt idx="32">
                  <c:v>532</c:v>
                </c:pt>
                <c:pt idx="33">
                  <c:v>532</c:v>
                </c:pt>
                <c:pt idx="34">
                  <c:v>532</c:v>
                </c:pt>
                <c:pt idx="35">
                  <c:v>533</c:v>
                </c:pt>
                <c:pt idx="36">
                  <c:v>533</c:v>
                </c:pt>
                <c:pt idx="37">
                  <c:v>533</c:v>
                </c:pt>
                <c:pt idx="38">
                  <c:v>533</c:v>
                </c:pt>
                <c:pt idx="39">
                  <c:v>533</c:v>
                </c:pt>
                <c:pt idx="40">
                  <c:v>533</c:v>
                </c:pt>
                <c:pt idx="41">
                  <c:v>534</c:v>
                </c:pt>
                <c:pt idx="42">
                  <c:v>535</c:v>
                </c:pt>
                <c:pt idx="43">
                  <c:v>535</c:v>
                </c:pt>
                <c:pt idx="44">
                  <c:v>537</c:v>
                </c:pt>
                <c:pt idx="45">
                  <c:v>537</c:v>
                </c:pt>
                <c:pt idx="46">
                  <c:v>538</c:v>
                </c:pt>
                <c:pt idx="47">
                  <c:v>539</c:v>
                </c:pt>
                <c:pt idx="48">
                  <c:v>539</c:v>
                </c:pt>
                <c:pt idx="49">
                  <c:v>539</c:v>
                </c:pt>
                <c:pt idx="50">
                  <c:v>539</c:v>
                </c:pt>
                <c:pt idx="51">
                  <c:v>540</c:v>
                </c:pt>
                <c:pt idx="52">
                  <c:v>542</c:v>
                </c:pt>
                <c:pt idx="53">
                  <c:v>542</c:v>
                </c:pt>
                <c:pt idx="54">
                  <c:v>544</c:v>
                </c:pt>
                <c:pt idx="55">
                  <c:v>547</c:v>
                </c:pt>
                <c:pt idx="56">
                  <c:v>547</c:v>
                </c:pt>
                <c:pt idx="57">
                  <c:v>548</c:v>
                </c:pt>
                <c:pt idx="58">
                  <c:v>548</c:v>
                </c:pt>
                <c:pt idx="59">
                  <c:v>548</c:v>
                </c:pt>
                <c:pt idx="60">
                  <c:v>548</c:v>
                </c:pt>
                <c:pt idx="61">
                  <c:v>548</c:v>
                </c:pt>
                <c:pt idx="62">
                  <c:v>548</c:v>
                </c:pt>
                <c:pt idx="63">
                  <c:v>548</c:v>
                </c:pt>
                <c:pt idx="64">
                  <c:v>538</c:v>
                </c:pt>
                <c:pt idx="65">
                  <c:v>550</c:v>
                </c:pt>
                <c:pt idx="66">
                  <c:v>548</c:v>
                </c:pt>
                <c:pt idx="67">
                  <c:v>549</c:v>
                </c:pt>
                <c:pt idx="68">
                  <c:v>548</c:v>
                </c:pt>
                <c:pt idx="69">
                  <c:v>549</c:v>
                </c:pt>
                <c:pt idx="70">
                  <c:v>538</c:v>
                </c:pt>
                <c:pt idx="71">
                  <c:v>556</c:v>
                </c:pt>
                <c:pt idx="72">
                  <c:v>558</c:v>
                </c:pt>
                <c:pt idx="73">
                  <c:v>556</c:v>
                </c:pt>
                <c:pt idx="74">
                  <c:v>558</c:v>
                </c:pt>
                <c:pt idx="75">
                  <c:v>555</c:v>
                </c:pt>
                <c:pt idx="76">
                  <c:v>557</c:v>
                </c:pt>
                <c:pt idx="77">
                  <c:v>539</c:v>
                </c:pt>
                <c:pt idx="78">
                  <c:v>538</c:v>
                </c:pt>
                <c:pt idx="79">
                  <c:v>539</c:v>
                </c:pt>
                <c:pt idx="80">
                  <c:v>545</c:v>
                </c:pt>
                <c:pt idx="81">
                  <c:v>536</c:v>
                </c:pt>
                <c:pt idx="82">
                  <c:v>555</c:v>
                </c:pt>
                <c:pt idx="83">
                  <c:v>555</c:v>
                </c:pt>
                <c:pt idx="84">
                  <c:v>536</c:v>
                </c:pt>
                <c:pt idx="85">
                  <c:v>539</c:v>
                </c:pt>
                <c:pt idx="86">
                  <c:v>540</c:v>
                </c:pt>
                <c:pt idx="87">
                  <c:v>540</c:v>
                </c:pt>
                <c:pt idx="88">
                  <c:v>530</c:v>
                </c:pt>
                <c:pt idx="89">
                  <c:v>532</c:v>
                </c:pt>
                <c:pt idx="90">
                  <c:v>531</c:v>
                </c:pt>
                <c:pt idx="91">
                  <c:v>531</c:v>
                </c:pt>
                <c:pt idx="92">
                  <c:v>531</c:v>
                </c:pt>
                <c:pt idx="93">
                  <c:v>533</c:v>
                </c:pt>
                <c:pt idx="94">
                  <c:v>530</c:v>
                </c:pt>
                <c:pt idx="95">
                  <c:v>556</c:v>
                </c:pt>
                <c:pt idx="96">
                  <c:v>530</c:v>
                </c:pt>
                <c:pt idx="97">
                  <c:v>531</c:v>
                </c:pt>
                <c:pt idx="98">
                  <c:v>543</c:v>
                </c:pt>
                <c:pt idx="99">
                  <c:v>544</c:v>
                </c:pt>
                <c:pt idx="100">
                  <c:v>544</c:v>
                </c:pt>
                <c:pt idx="101">
                  <c:v>545</c:v>
                </c:pt>
                <c:pt idx="102">
                  <c:v>533</c:v>
                </c:pt>
                <c:pt idx="103">
                  <c:v>547</c:v>
                </c:pt>
                <c:pt idx="104">
                  <c:v>533</c:v>
                </c:pt>
                <c:pt idx="105">
                  <c:v>538</c:v>
                </c:pt>
                <c:pt idx="106">
                  <c:v>537</c:v>
                </c:pt>
                <c:pt idx="107">
                  <c:v>533</c:v>
                </c:pt>
                <c:pt idx="108">
                  <c:v>536</c:v>
                </c:pt>
                <c:pt idx="109">
                  <c:v>547</c:v>
                </c:pt>
                <c:pt idx="110">
                  <c:v>548</c:v>
                </c:pt>
                <c:pt idx="111">
                  <c:v>548</c:v>
                </c:pt>
                <c:pt idx="112">
                  <c:v>548</c:v>
                </c:pt>
                <c:pt idx="113">
                  <c:v>548</c:v>
                </c:pt>
                <c:pt idx="114">
                  <c:v>539</c:v>
                </c:pt>
                <c:pt idx="115">
                  <c:v>540</c:v>
                </c:pt>
                <c:pt idx="116">
                  <c:v>532</c:v>
                </c:pt>
                <c:pt idx="117">
                  <c:v>533</c:v>
                </c:pt>
                <c:pt idx="118">
                  <c:v>551</c:v>
                </c:pt>
                <c:pt idx="119">
                  <c:v>535</c:v>
                </c:pt>
                <c:pt idx="120">
                  <c:v>551</c:v>
                </c:pt>
                <c:pt idx="121">
                  <c:v>536</c:v>
                </c:pt>
                <c:pt idx="122">
                  <c:v>543</c:v>
                </c:pt>
                <c:pt idx="123">
                  <c:v>543</c:v>
                </c:pt>
                <c:pt idx="124">
                  <c:v>558</c:v>
                </c:pt>
                <c:pt idx="125">
                  <c:v>547</c:v>
                </c:pt>
                <c:pt idx="126">
                  <c:v>558</c:v>
                </c:pt>
                <c:pt idx="127">
                  <c:v>562</c:v>
                </c:pt>
                <c:pt idx="128">
                  <c:v>562</c:v>
                </c:pt>
                <c:pt idx="129">
                  <c:v>564</c:v>
                </c:pt>
                <c:pt idx="130">
                  <c:v>564</c:v>
                </c:pt>
                <c:pt idx="131">
                  <c:v>565</c:v>
                </c:pt>
                <c:pt idx="132">
                  <c:v>565</c:v>
                </c:pt>
              </c:numCache>
            </c:numRef>
          </c:val>
        </c:ser>
        <c:marker val="1"/>
        <c:axId val="191264640"/>
        <c:axId val="191266176"/>
      </c:lineChart>
      <c:dateAx>
        <c:axId val="191264640"/>
        <c:scaling>
          <c:orientation val="minMax"/>
        </c:scaling>
        <c:axPos val="b"/>
        <c:numFmt formatCode="[$-409]yyyy;@" sourceLinked="0"/>
        <c:tickLblPos val="nextTo"/>
        <c:txPr>
          <a:bodyPr rot="0" vert="horz" anchor="ctr" anchorCtr="1"/>
          <a:lstStyle/>
          <a:p>
            <a:pPr>
              <a:defRPr/>
            </a:pPr>
            <a:endParaRPr lang="el-GR"/>
          </a:p>
        </c:txPr>
        <c:crossAx val="191266176"/>
        <c:crosses val="autoZero"/>
        <c:auto val="1"/>
        <c:lblOffset val="100"/>
        <c:majorUnit val="1"/>
        <c:majorTimeUnit val="years"/>
      </c:dateAx>
      <c:valAx>
        <c:axId val="191266176"/>
        <c:scaling>
          <c:orientation val="minMax"/>
          <c:min val="500"/>
        </c:scaling>
        <c:axPos val="l"/>
        <c:numFmt formatCode="General" sourceLinked="1"/>
        <c:tickLblPos val="nextTo"/>
        <c:crossAx val="191264640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strRef>
              <c:f>phpbb!$H$1</c:f>
              <c:strCache>
                <c:ptCount val="1"/>
                <c:pt idx="0">
                  <c:v>#newT</c:v>
                </c:pt>
              </c:strCache>
            </c:strRef>
          </c:tx>
          <c:marker>
            <c:symbol val="none"/>
          </c:marker>
          <c:cat>
            <c:numRef>
              <c:f>phpbb!$D$2:$D$134</c:f>
              <c:numCache>
                <c:formatCode>[$-409]d\-mmm\-yy;@</c:formatCode>
                <c:ptCount val="133"/>
                <c:pt idx="0">
                  <c:v>38977.918379629627</c:v>
                </c:pt>
                <c:pt idx="1">
                  <c:v>38983.527638888889</c:v>
                </c:pt>
                <c:pt idx="2">
                  <c:v>38991.367037037038</c:v>
                </c:pt>
                <c:pt idx="3">
                  <c:v>38993.774988425925</c:v>
                </c:pt>
                <c:pt idx="4">
                  <c:v>39000.074293981481</c:v>
                </c:pt>
                <c:pt idx="5">
                  <c:v>39001.830868055556</c:v>
                </c:pt>
                <c:pt idx="6">
                  <c:v>39003.923819444448</c:v>
                </c:pt>
                <c:pt idx="7">
                  <c:v>39031.576296296298</c:v>
                </c:pt>
                <c:pt idx="8">
                  <c:v>39045.624606481484</c:v>
                </c:pt>
                <c:pt idx="9">
                  <c:v>39046.833981481483</c:v>
                </c:pt>
                <c:pt idx="10">
                  <c:v>39054.7340162037</c:v>
                </c:pt>
                <c:pt idx="11">
                  <c:v>39061.73940972222</c:v>
                </c:pt>
                <c:pt idx="12">
                  <c:v>39074.743611111109</c:v>
                </c:pt>
                <c:pt idx="13">
                  <c:v>39078.004618055558</c:v>
                </c:pt>
                <c:pt idx="14">
                  <c:v>39091.590787037036</c:v>
                </c:pt>
                <c:pt idx="15">
                  <c:v>39099.779039351852</c:v>
                </c:pt>
                <c:pt idx="16">
                  <c:v>39100.417118055557</c:v>
                </c:pt>
                <c:pt idx="17">
                  <c:v>39135.832002314812</c:v>
                </c:pt>
                <c:pt idx="18">
                  <c:v>39138.877245370371</c:v>
                </c:pt>
                <c:pt idx="19">
                  <c:v>39145.670335648145</c:v>
                </c:pt>
                <c:pt idx="20">
                  <c:v>39154.917303240742</c:v>
                </c:pt>
                <c:pt idx="21">
                  <c:v>39158.10564814815</c:v>
                </c:pt>
                <c:pt idx="22">
                  <c:v>39159.504062499997</c:v>
                </c:pt>
                <c:pt idx="23">
                  <c:v>39180.736527777779</c:v>
                </c:pt>
                <c:pt idx="24">
                  <c:v>39181.215277777781</c:v>
                </c:pt>
                <c:pt idx="25">
                  <c:v>39201.872754629629</c:v>
                </c:pt>
                <c:pt idx="26">
                  <c:v>39207.203969907408</c:v>
                </c:pt>
                <c:pt idx="27">
                  <c:v>39209.555543981478</c:v>
                </c:pt>
                <c:pt idx="28">
                  <c:v>39225.984074074076</c:v>
                </c:pt>
                <c:pt idx="29">
                  <c:v>39227.515324074076</c:v>
                </c:pt>
                <c:pt idx="30">
                  <c:v>39227.792407407411</c:v>
                </c:pt>
                <c:pt idx="31">
                  <c:v>39266.217349537037</c:v>
                </c:pt>
                <c:pt idx="32">
                  <c:v>39275.726944444446</c:v>
                </c:pt>
                <c:pt idx="33">
                  <c:v>39291.490995370368</c:v>
                </c:pt>
                <c:pt idx="34">
                  <c:v>39294.852534722224</c:v>
                </c:pt>
                <c:pt idx="35">
                  <c:v>39358.62909722222</c:v>
                </c:pt>
                <c:pt idx="36">
                  <c:v>39359.196284722224</c:v>
                </c:pt>
                <c:pt idx="37">
                  <c:v>39361.472708333335</c:v>
                </c:pt>
                <c:pt idx="38">
                  <c:v>39369.508703703701</c:v>
                </c:pt>
                <c:pt idx="39">
                  <c:v>39369.657453703701</c:v>
                </c:pt>
                <c:pt idx="40">
                  <c:v>39421.637743055559</c:v>
                </c:pt>
                <c:pt idx="41">
                  <c:v>39481.954976851848</c:v>
                </c:pt>
                <c:pt idx="42">
                  <c:v>39529.521724537037</c:v>
                </c:pt>
                <c:pt idx="43">
                  <c:v>39620.669594907406</c:v>
                </c:pt>
                <c:pt idx="44">
                  <c:v>39658.525081018517</c:v>
                </c:pt>
                <c:pt idx="45">
                  <c:v>39659.599340277782</c:v>
                </c:pt>
                <c:pt idx="46">
                  <c:v>39714.544131944444</c:v>
                </c:pt>
                <c:pt idx="47">
                  <c:v>39778.832349537035</c:v>
                </c:pt>
                <c:pt idx="48">
                  <c:v>39779.572500000002</c:v>
                </c:pt>
                <c:pt idx="49">
                  <c:v>39892.557164351849</c:v>
                </c:pt>
                <c:pt idx="50">
                  <c:v>39972.525300925925</c:v>
                </c:pt>
                <c:pt idx="51">
                  <c:v>39983.410995370374</c:v>
                </c:pt>
                <c:pt idx="52">
                  <c:v>39987.340208333335</c:v>
                </c:pt>
                <c:pt idx="53">
                  <c:v>39991.358796296292</c:v>
                </c:pt>
                <c:pt idx="54">
                  <c:v>40015.874432870369</c:v>
                </c:pt>
                <c:pt idx="55">
                  <c:v>40028.657592592594</c:v>
                </c:pt>
                <c:pt idx="56">
                  <c:v>40030.644976851851</c:v>
                </c:pt>
                <c:pt idx="57">
                  <c:v>40037.625543981485</c:v>
                </c:pt>
                <c:pt idx="58">
                  <c:v>40060.655671296292</c:v>
                </c:pt>
                <c:pt idx="59">
                  <c:v>40060.727233796293</c:v>
                </c:pt>
                <c:pt idx="60">
                  <c:v>40090.760405092595</c:v>
                </c:pt>
                <c:pt idx="61">
                  <c:v>40203.779212962967</c:v>
                </c:pt>
                <c:pt idx="62">
                  <c:v>40206.969039351854</c:v>
                </c:pt>
                <c:pt idx="63">
                  <c:v>40240.938993055555</c:v>
                </c:pt>
                <c:pt idx="64">
                  <c:v>40366.932766203703</c:v>
                </c:pt>
                <c:pt idx="65">
                  <c:v>40470.629432870366</c:v>
                </c:pt>
                <c:pt idx="66">
                  <c:v>40554.716956018521</c:v>
                </c:pt>
                <c:pt idx="67">
                  <c:v>40583.835844907408</c:v>
                </c:pt>
                <c:pt idx="68">
                  <c:v>40598.127569444448</c:v>
                </c:pt>
                <c:pt idx="69">
                  <c:v>40603.914583333331</c:v>
                </c:pt>
                <c:pt idx="70">
                  <c:v>40703.134328703702</c:v>
                </c:pt>
                <c:pt idx="71">
                  <c:v>40704.418738425928</c:v>
                </c:pt>
                <c:pt idx="72">
                  <c:v>40705.737546296295</c:v>
                </c:pt>
                <c:pt idx="73">
                  <c:v>40706.994652777779</c:v>
                </c:pt>
                <c:pt idx="74">
                  <c:v>40707.014293981483</c:v>
                </c:pt>
                <c:pt idx="75">
                  <c:v>40727.260879629626</c:v>
                </c:pt>
                <c:pt idx="76">
                  <c:v>40728.963449074072</c:v>
                </c:pt>
                <c:pt idx="77">
                  <c:v>40739.665196759262</c:v>
                </c:pt>
                <c:pt idx="78">
                  <c:v>40776.296481481484</c:v>
                </c:pt>
                <c:pt idx="79">
                  <c:v>40784.88726851852</c:v>
                </c:pt>
                <c:pt idx="80">
                  <c:v>40789.663541666669</c:v>
                </c:pt>
                <c:pt idx="81">
                  <c:v>40806.797534722224</c:v>
                </c:pt>
                <c:pt idx="82">
                  <c:v>40830.070162037038</c:v>
                </c:pt>
                <c:pt idx="83">
                  <c:v>40830.103796296295</c:v>
                </c:pt>
                <c:pt idx="84">
                  <c:v>40830.110648148147</c:v>
                </c:pt>
                <c:pt idx="85">
                  <c:v>40865.759791666671</c:v>
                </c:pt>
                <c:pt idx="86">
                  <c:v>40942.871111111112</c:v>
                </c:pt>
                <c:pt idx="87">
                  <c:v>40954.919120370367</c:v>
                </c:pt>
                <c:pt idx="88">
                  <c:v>40982.887708333335</c:v>
                </c:pt>
                <c:pt idx="89">
                  <c:v>40992.83997685185</c:v>
                </c:pt>
                <c:pt idx="90">
                  <c:v>40997.818136574075</c:v>
                </c:pt>
                <c:pt idx="91">
                  <c:v>41003.936527777776</c:v>
                </c:pt>
                <c:pt idx="92">
                  <c:v>41007.591041666667</c:v>
                </c:pt>
                <c:pt idx="93">
                  <c:v>41025.401122685187</c:v>
                </c:pt>
                <c:pt idx="94">
                  <c:v>41064.673321759255</c:v>
                </c:pt>
                <c:pt idx="95">
                  <c:v>41107.700115740743</c:v>
                </c:pt>
                <c:pt idx="96">
                  <c:v>41110.942916666667</c:v>
                </c:pt>
                <c:pt idx="97">
                  <c:v>41113.577013888891</c:v>
                </c:pt>
                <c:pt idx="98">
                  <c:v>41187.075219907405</c:v>
                </c:pt>
                <c:pt idx="99">
                  <c:v>41196.183680555558</c:v>
                </c:pt>
                <c:pt idx="100">
                  <c:v>41203.079375000001</c:v>
                </c:pt>
                <c:pt idx="101">
                  <c:v>41211.964814814812</c:v>
                </c:pt>
                <c:pt idx="102">
                  <c:v>41219.89135416667</c:v>
                </c:pt>
                <c:pt idx="103">
                  <c:v>41223.707453703704</c:v>
                </c:pt>
                <c:pt idx="104">
                  <c:v>41225.581574074073</c:v>
                </c:pt>
                <c:pt idx="105">
                  <c:v>41226.437094907407</c:v>
                </c:pt>
                <c:pt idx="106">
                  <c:v>41226.641689814816</c:v>
                </c:pt>
                <c:pt idx="107">
                  <c:v>41243.566875000004</c:v>
                </c:pt>
                <c:pt idx="108">
                  <c:v>41245.907847222225</c:v>
                </c:pt>
                <c:pt idx="109">
                  <c:v>41251.841956018521</c:v>
                </c:pt>
                <c:pt idx="110">
                  <c:v>41259.054467592592</c:v>
                </c:pt>
                <c:pt idx="111">
                  <c:v>41259.126712962963</c:v>
                </c:pt>
                <c:pt idx="112">
                  <c:v>41259.130856481483</c:v>
                </c:pt>
                <c:pt idx="113">
                  <c:v>41259.136863425927</c:v>
                </c:pt>
                <c:pt idx="114">
                  <c:v>41283.173078703701</c:v>
                </c:pt>
                <c:pt idx="115">
                  <c:v>41284.881840277776</c:v>
                </c:pt>
                <c:pt idx="116">
                  <c:v>41284.986840277779</c:v>
                </c:pt>
                <c:pt idx="117">
                  <c:v>41285.560474537036</c:v>
                </c:pt>
                <c:pt idx="118">
                  <c:v>41289.730312500003</c:v>
                </c:pt>
                <c:pt idx="119">
                  <c:v>41290.037627314814</c:v>
                </c:pt>
                <c:pt idx="120">
                  <c:v>41305.676874999997</c:v>
                </c:pt>
                <c:pt idx="121">
                  <c:v>41309.020879629628</c:v>
                </c:pt>
                <c:pt idx="122">
                  <c:v>41311.725844907407</c:v>
                </c:pt>
                <c:pt idx="123">
                  <c:v>41311.963877314818</c:v>
                </c:pt>
                <c:pt idx="124">
                  <c:v>41317.150868055556</c:v>
                </c:pt>
                <c:pt idx="125">
                  <c:v>41330.835810185185</c:v>
                </c:pt>
                <c:pt idx="126">
                  <c:v>41336.97378472222</c:v>
                </c:pt>
                <c:pt idx="127">
                  <c:v>41337.809641203705</c:v>
                </c:pt>
                <c:pt idx="128">
                  <c:v>41337.815069444448</c:v>
                </c:pt>
                <c:pt idx="129">
                  <c:v>41338.05704861111</c:v>
                </c:pt>
                <c:pt idx="130">
                  <c:v>41338.902557870373</c:v>
                </c:pt>
                <c:pt idx="131">
                  <c:v>41393.161863425928</c:v>
                </c:pt>
                <c:pt idx="132">
                  <c:v>41394.098692129628</c:v>
                </c:pt>
              </c:numCache>
            </c:numRef>
          </c:cat>
          <c:val>
            <c:numRef>
              <c:f>phpbb!$H$2:$H$134</c:f>
              <c:numCache>
                <c:formatCode>General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62</c:v>
                </c:pt>
                <c:pt idx="24">
                  <c:v>62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62</c:v>
                </c:pt>
                <c:pt idx="37">
                  <c:v>62</c:v>
                </c:pt>
                <c:pt idx="38">
                  <c:v>62</c:v>
                </c:pt>
                <c:pt idx="39">
                  <c:v>62</c:v>
                </c:pt>
                <c:pt idx="40">
                  <c:v>62</c:v>
                </c:pt>
                <c:pt idx="41">
                  <c:v>62</c:v>
                </c:pt>
                <c:pt idx="42">
                  <c:v>62</c:v>
                </c:pt>
                <c:pt idx="43">
                  <c:v>62</c:v>
                </c:pt>
                <c:pt idx="44">
                  <c:v>62</c:v>
                </c:pt>
                <c:pt idx="45">
                  <c:v>62</c:v>
                </c:pt>
                <c:pt idx="46">
                  <c:v>62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62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62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61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60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60</c:v>
                </c:pt>
                <c:pt idx="82">
                  <c:v>63</c:v>
                </c:pt>
                <c:pt idx="83">
                  <c:v>63</c:v>
                </c:pt>
                <c:pt idx="84">
                  <c:v>60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63</c:v>
                </c:pt>
                <c:pt idx="96">
                  <c:v>59</c:v>
                </c:pt>
                <c:pt idx="97">
                  <c:v>59</c:v>
                </c:pt>
                <c:pt idx="98">
                  <c:v>61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59</c:v>
                </c:pt>
                <c:pt idx="103">
                  <c:v>61</c:v>
                </c:pt>
                <c:pt idx="104">
                  <c:v>59</c:v>
                </c:pt>
                <c:pt idx="105">
                  <c:v>60</c:v>
                </c:pt>
                <c:pt idx="106">
                  <c:v>60</c:v>
                </c:pt>
                <c:pt idx="107">
                  <c:v>59</c:v>
                </c:pt>
                <c:pt idx="108">
                  <c:v>59</c:v>
                </c:pt>
                <c:pt idx="109">
                  <c:v>61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62</c:v>
                </c:pt>
                <c:pt idx="114">
                  <c:v>60</c:v>
                </c:pt>
                <c:pt idx="115">
                  <c:v>60</c:v>
                </c:pt>
                <c:pt idx="116">
                  <c:v>59</c:v>
                </c:pt>
                <c:pt idx="117">
                  <c:v>59</c:v>
                </c:pt>
                <c:pt idx="118">
                  <c:v>62</c:v>
                </c:pt>
                <c:pt idx="119">
                  <c:v>59</c:v>
                </c:pt>
                <c:pt idx="120">
                  <c:v>62</c:v>
                </c:pt>
                <c:pt idx="121">
                  <c:v>59</c:v>
                </c:pt>
                <c:pt idx="122">
                  <c:v>60</c:v>
                </c:pt>
                <c:pt idx="123">
                  <c:v>60</c:v>
                </c:pt>
                <c:pt idx="124">
                  <c:v>63</c:v>
                </c:pt>
                <c:pt idx="125">
                  <c:v>61</c:v>
                </c:pt>
                <c:pt idx="126">
                  <c:v>63</c:v>
                </c:pt>
                <c:pt idx="127">
                  <c:v>64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65</c:v>
                </c:pt>
                <c:pt idx="132">
                  <c:v>65</c:v>
                </c:pt>
              </c:numCache>
            </c:numRef>
          </c:val>
        </c:ser>
        <c:marker val="1"/>
        <c:axId val="191298176"/>
        <c:axId val="191304064"/>
      </c:lineChart>
      <c:dateAx>
        <c:axId val="191298176"/>
        <c:scaling>
          <c:orientation val="minMax"/>
        </c:scaling>
        <c:axPos val="b"/>
        <c:numFmt formatCode="[$-409]yy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91304064"/>
        <c:crosses val="autoZero"/>
        <c:auto val="1"/>
        <c:lblOffset val="100"/>
        <c:majorUnit val="1"/>
        <c:majorTimeUnit val="years"/>
      </c:dateAx>
      <c:valAx>
        <c:axId val="191304064"/>
        <c:scaling>
          <c:orientation val="minMax"/>
          <c:min val="58"/>
        </c:scaling>
        <c:axPos val="l"/>
        <c:numFmt formatCode="General" sourceLinked="1"/>
        <c:tickLblPos val="nextTo"/>
        <c:crossAx val="191298176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phpbb!$D$2:$D$134</c:f>
              <c:numCache>
                <c:formatCode>[$-409]d\-mmm\-yy;@</c:formatCode>
                <c:ptCount val="133"/>
                <c:pt idx="0">
                  <c:v>38977.918379629627</c:v>
                </c:pt>
                <c:pt idx="1">
                  <c:v>38983.527638888889</c:v>
                </c:pt>
                <c:pt idx="2">
                  <c:v>38991.367037037038</c:v>
                </c:pt>
                <c:pt idx="3">
                  <c:v>38993.774988425925</c:v>
                </c:pt>
                <c:pt idx="4">
                  <c:v>39000.074293981481</c:v>
                </c:pt>
                <c:pt idx="5">
                  <c:v>39001.830868055556</c:v>
                </c:pt>
                <c:pt idx="6">
                  <c:v>39003.923819444448</c:v>
                </c:pt>
                <c:pt idx="7">
                  <c:v>39031.576296296298</c:v>
                </c:pt>
                <c:pt idx="8">
                  <c:v>39045.624606481484</c:v>
                </c:pt>
                <c:pt idx="9">
                  <c:v>39046.833981481483</c:v>
                </c:pt>
                <c:pt idx="10">
                  <c:v>39054.7340162037</c:v>
                </c:pt>
                <c:pt idx="11">
                  <c:v>39061.73940972222</c:v>
                </c:pt>
                <c:pt idx="12">
                  <c:v>39074.743611111109</c:v>
                </c:pt>
                <c:pt idx="13">
                  <c:v>39078.004618055558</c:v>
                </c:pt>
                <c:pt idx="14">
                  <c:v>39091.590787037036</c:v>
                </c:pt>
                <c:pt idx="15">
                  <c:v>39099.779039351852</c:v>
                </c:pt>
                <c:pt idx="16">
                  <c:v>39100.417118055557</c:v>
                </c:pt>
                <c:pt idx="17">
                  <c:v>39135.832002314812</c:v>
                </c:pt>
                <c:pt idx="18">
                  <c:v>39138.877245370371</c:v>
                </c:pt>
                <c:pt idx="19">
                  <c:v>39145.670335648145</c:v>
                </c:pt>
                <c:pt idx="20">
                  <c:v>39154.917303240742</c:v>
                </c:pt>
                <c:pt idx="21">
                  <c:v>39158.10564814815</c:v>
                </c:pt>
                <c:pt idx="22">
                  <c:v>39159.504062499997</c:v>
                </c:pt>
                <c:pt idx="23">
                  <c:v>39180.736527777779</c:v>
                </c:pt>
                <c:pt idx="24">
                  <c:v>39181.215277777781</c:v>
                </c:pt>
                <c:pt idx="25">
                  <c:v>39201.872754629629</c:v>
                </c:pt>
                <c:pt idx="26">
                  <c:v>39207.203969907408</c:v>
                </c:pt>
                <c:pt idx="27">
                  <c:v>39209.555543981478</c:v>
                </c:pt>
                <c:pt idx="28">
                  <c:v>39225.984074074076</c:v>
                </c:pt>
                <c:pt idx="29">
                  <c:v>39227.515324074076</c:v>
                </c:pt>
                <c:pt idx="30">
                  <c:v>39227.792407407411</c:v>
                </c:pt>
                <c:pt idx="31">
                  <c:v>39266.217349537037</c:v>
                </c:pt>
                <c:pt idx="32">
                  <c:v>39275.726944444446</c:v>
                </c:pt>
                <c:pt idx="33">
                  <c:v>39291.490995370368</c:v>
                </c:pt>
                <c:pt idx="34">
                  <c:v>39294.852534722224</c:v>
                </c:pt>
                <c:pt idx="35">
                  <c:v>39358.62909722222</c:v>
                </c:pt>
                <c:pt idx="36">
                  <c:v>39359.196284722224</c:v>
                </c:pt>
                <c:pt idx="37">
                  <c:v>39361.472708333335</c:v>
                </c:pt>
                <c:pt idx="38">
                  <c:v>39369.508703703701</c:v>
                </c:pt>
                <c:pt idx="39">
                  <c:v>39369.657453703701</c:v>
                </c:pt>
                <c:pt idx="40">
                  <c:v>39421.637743055559</c:v>
                </c:pt>
                <c:pt idx="41">
                  <c:v>39481.954976851848</c:v>
                </c:pt>
                <c:pt idx="42">
                  <c:v>39529.521724537037</c:v>
                </c:pt>
                <c:pt idx="43">
                  <c:v>39620.669594907406</c:v>
                </c:pt>
                <c:pt idx="44">
                  <c:v>39658.525081018517</c:v>
                </c:pt>
                <c:pt idx="45">
                  <c:v>39659.599340277782</c:v>
                </c:pt>
                <c:pt idx="46">
                  <c:v>39714.544131944444</c:v>
                </c:pt>
                <c:pt idx="47">
                  <c:v>39778.832349537035</c:v>
                </c:pt>
                <c:pt idx="48">
                  <c:v>39779.572500000002</c:v>
                </c:pt>
                <c:pt idx="49">
                  <c:v>39892.557164351849</c:v>
                </c:pt>
                <c:pt idx="50">
                  <c:v>39972.525300925925</c:v>
                </c:pt>
                <c:pt idx="51">
                  <c:v>39983.410995370374</c:v>
                </c:pt>
                <c:pt idx="52">
                  <c:v>39987.340208333335</c:v>
                </c:pt>
                <c:pt idx="53">
                  <c:v>39991.358796296292</c:v>
                </c:pt>
                <c:pt idx="54">
                  <c:v>40015.874432870369</c:v>
                </c:pt>
                <c:pt idx="55">
                  <c:v>40028.657592592594</c:v>
                </c:pt>
                <c:pt idx="56">
                  <c:v>40030.644976851851</c:v>
                </c:pt>
                <c:pt idx="57">
                  <c:v>40037.625543981485</c:v>
                </c:pt>
                <c:pt idx="58">
                  <c:v>40060.655671296292</c:v>
                </c:pt>
                <c:pt idx="59">
                  <c:v>40060.727233796293</c:v>
                </c:pt>
                <c:pt idx="60">
                  <c:v>40090.760405092595</c:v>
                </c:pt>
                <c:pt idx="61">
                  <c:v>40203.779212962967</c:v>
                </c:pt>
                <c:pt idx="62">
                  <c:v>40206.969039351854</c:v>
                </c:pt>
                <c:pt idx="63">
                  <c:v>40240.938993055555</c:v>
                </c:pt>
                <c:pt idx="64">
                  <c:v>40366.932766203703</c:v>
                </c:pt>
                <c:pt idx="65">
                  <c:v>40470.629432870366</c:v>
                </c:pt>
                <c:pt idx="66">
                  <c:v>40554.716956018521</c:v>
                </c:pt>
                <c:pt idx="67">
                  <c:v>40583.835844907408</c:v>
                </c:pt>
                <c:pt idx="68">
                  <c:v>40598.127569444448</c:v>
                </c:pt>
                <c:pt idx="69">
                  <c:v>40603.914583333331</c:v>
                </c:pt>
                <c:pt idx="70">
                  <c:v>40703.134328703702</c:v>
                </c:pt>
                <c:pt idx="71">
                  <c:v>40704.418738425928</c:v>
                </c:pt>
                <c:pt idx="72">
                  <c:v>40705.737546296295</c:v>
                </c:pt>
                <c:pt idx="73">
                  <c:v>40706.994652777779</c:v>
                </c:pt>
                <c:pt idx="74">
                  <c:v>40707.014293981483</c:v>
                </c:pt>
                <c:pt idx="75">
                  <c:v>40727.260879629626</c:v>
                </c:pt>
                <c:pt idx="76">
                  <c:v>40728.963449074072</c:v>
                </c:pt>
                <c:pt idx="77">
                  <c:v>40739.665196759262</c:v>
                </c:pt>
                <c:pt idx="78">
                  <c:v>40776.296481481484</c:v>
                </c:pt>
                <c:pt idx="79">
                  <c:v>40784.88726851852</c:v>
                </c:pt>
                <c:pt idx="80">
                  <c:v>40789.663541666669</c:v>
                </c:pt>
                <c:pt idx="81">
                  <c:v>40806.797534722224</c:v>
                </c:pt>
                <c:pt idx="82">
                  <c:v>40830.070162037038</c:v>
                </c:pt>
                <c:pt idx="83">
                  <c:v>40830.103796296295</c:v>
                </c:pt>
                <c:pt idx="84">
                  <c:v>40830.110648148147</c:v>
                </c:pt>
                <c:pt idx="85">
                  <c:v>40865.759791666671</c:v>
                </c:pt>
                <c:pt idx="86">
                  <c:v>40942.871111111112</c:v>
                </c:pt>
                <c:pt idx="87">
                  <c:v>40954.919120370367</c:v>
                </c:pt>
                <c:pt idx="88">
                  <c:v>40982.887708333335</c:v>
                </c:pt>
                <c:pt idx="89">
                  <c:v>40992.83997685185</c:v>
                </c:pt>
                <c:pt idx="90">
                  <c:v>40997.818136574075</c:v>
                </c:pt>
                <c:pt idx="91">
                  <c:v>41003.936527777776</c:v>
                </c:pt>
                <c:pt idx="92">
                  <c:v>41007.591041666667</c:v>
                </c:pt>
                <c:pt idx="93">
                  <c:v>41025.401122685187</c:v>
                </c:pt>
                <c:pt idx="94">
                  <c:v>41064.673321759255</c:v>
                </c:pt>
                <c:pt idx="95">
                  <c:v>41107.700115740743</c:v>
                </c:pt>
                <c:pt idx="96">
                  <c:v>41110.942916666667</c:v>
                </c:pt>
                <c:pt idx="97">
                  <c:v>41113.577013888891</c:v>
                </c:pt>
                <c:pt idx="98">
                  <c:v>41187.075219907405</c:v>
                </c:pt>
                <c:pt idx="99">
                  <c:v>41196.183680555558</c:v>
                </c:pt>
                <c:pt idx="100">
                  <c:v>41203.079375000001</c:v>
                </c:pt>
                <c:pt idx="101">
                  <c:v>41211.964814814812</c:v>
                </c:pt>
                <c:pt idx="102">
                  <c:v>41219.89135416667</c:v>
                </c:pt>
                <c:pt idx="103">
                  <c:v>41223.707453703704</c:v>
                </c:pt>
                <c:pt idx="104">
                  <c:v>41225.581574074073</c:v>
                </c:pt>
                <c:pt idx="105">
                  <c:v>41226.437094907407</c:v>
                </c:pt>
                <c:pt idx="106">
                  <c:v>41226.641689814816</c:v>
                </c:pt>
                <c:pt idx="107">
                  <c:v>41243.566875000004</c:v>
                </c:pt>
                <c:pt idx="108">
                  <c:v>41245.907847222225</c:v>
                </c:pt>
                <c:pt idx="109">
                  <c:v>41251.841956018521</c:v>
                </c:pt>
                <c:pt idx="110">
                  <c:v>41259.054467592592</c:v>
                </c:pt>
                <c:pt idx="111">
                  <c:v>41259.126712962963</c:v>
                </c:pt>
                <c:pt idx="112">
                  <c:v>41259.130856481483</c:v>
                </c:pt>
                <c:pt idx="113">
                  <c:v>41259.136863425927</c:v>
                </c:pt>
                <c:pt idx="114">
                  <c:v>41283.173078703701</c:v>
                </c:pt>
                <c:pt idx="115">
                  <c:v>41284.881840277776</c:v>
                </c:pt>
                <c:pt idx="116">
                  <c:v>41284.986840277779</c:v>
                </c:pt>
                <c:pt idx="117">
                  <c:v>41285.560474537036</c:v>
                </c:pt>
                <c:pt idx="118">
                  <c:v>41289.730312500003</c:v>
                </c:pt>
                <c:pt idx="119">
                  <c:v>41290.037627314814</c:v>
                </c:pt>
                <c:pt idx="120">
                  <c:v>41305.676874999997</c:v>
                </c:pt>
                <c:pt idx="121">
                  <c:v>41309.020879629628</c:v>
                </c:pt>
                <c:pt idx="122">
                  <c:v>41311.725844907407</c:v>
                </c:pt>
                <c:pt idx="123">
                  <c:v>41311.963877314818</c:v>
                </c:pt>
                <c:pt idx="124">
                  <c:v>41317.150868055556</c:v>
                </c:pt>
                <c:pt idx="125">
                  <c:v>41330.835810185185</c:v>
                </c:pt>
                <c:pt idx="126">
                  <c:v>41336.97378472222</c:v>
                </c:pt>
                <c:pt idx="127">
                  <c:v>41337.809641203705</c:v>
                </c:pt>
                <c:pt idx="128">
                  <c:v>41337.815069444448</c:v>
                </c:pt>
                <c:pt idx="129">
                  <c:v>41338.05704861111</c:v>
                </c:pt>
                <c:pt idx="130">
                  <c:v>41338.902557870373</c:v>
                </c:pt>
                <c:pt idx="131">
                  <c:v>41393.161863425928</c:v>
                </c:pt>
                <c:pt idx="132">
                  <c:v>41394.098692129628</c:v>
                </c:pt>
              </c:numCache>
            </c:numRef>
          </c:cat>
          <c:val>
            <c:numRef>
              <c:f>phpbb!$K$2:$K$134</c:f>
              <c:numCache>
                <c:formatCode>General</c:formatCode>
                <c:ptCount val="133"/>
                <c:pt idx="0">
                  <c:v>611</c:v>
                </c:pt>
                <c:pt idx="1">
                  <c:v>613</c:v>
                </c:pt>
                <c:pt idx="2">
                  <c:v>613</c:v>
                </c:pt>
                <c:pt idx="3">
                  <c:v>612</c:v>
                </c:pt>
                <c:pt idx="4">
                  <c:v>612</c:v>
                </c:pt>
                <c:pt idx="5">
                  <c:v>612</c:v>
                </c:pt>
                <c:pt idx="6">
                  <c:v>613</c:v>
                </c:pt>
                <c:pt idx="7">
                  <c:v>613</c:v>
                </c:pt>
                <c:pt idx="8">
                  <c:v>614</c:v>
                </c:pt>
                <c:pt idx="9">
                  <c:v>615</c:v>
                </c:pt>
                <c:pt idx="10">
                  <c:v>616</c:v>
                </c:pt>
                <c:pt idx="11">
                  <c:v>617</c:v>
                </c:pt>
                <c:pt idx="12">
                  <c:v>617</c:v>
                </c:pt>
                <c:pt idx="13">
                  <c:v>617</c:v>
                </c:pt>
                <c:pt idx="14">
                  <c:v>617</c:v>
                </c:pt>
                <c:pt idx="15">
                  <c:v>617</c:v>
                </c:pt>
                <c:pt idx="16">
                  <c:v>617</c:v>
                </c:pt>
                <c:pt idx="17">
                  <c:v>617</c:v>
                </c:pt>
                <c:pt idx="18">
                  <c:v>617</c:v>
                </c:pt>
                <c:pt idx="19">
                  <c:v>617</c:v>
                </c:pt>
                <c:pt idx="20">
                  <c:v>618</c:v>
                </c:pt>
                <c:pt idx="21">
                  <c:v>619</c:v>
                </c:pt>
                <c:pt idx="22">
                  <c:v>619</c:v>
                </c:pt>
                <c:pt idx="23">
                  <c:v>532</c:v>
                </c:pt>
                <c:pt idx="24">
                  <c:v>532</c:v>
                </c:pt>
                <c:pt idx="25">
                  <c:v>532</c:v>
                </c:pt>
                <c:pt idx="26">
                  <c:v>532</c:v>
                </c:pt>
                <c:pt idx="27">
                  <c:v>531</c:v>
                </c:pt>
                <c:pt idx="28">
                  <c:v>531</c:v>
                </c:pt>
                <c:pt idx="29">
                  <c:v>532</c:v>
                </c:pt>
                <c:pt idx="30">
                  <c:v>532</c:v>
                </c:pt>
                <c:pt idx="31">
                  <c:v>532</c:v>
                </c:pt>
                <c:pt idx="32">
                  <c:v>532</c:v>
                </c:pt>
                <c:pt idx="33">
                  <c:v>532</c:v>
                </c:pt>
                <c:pt idx="34">
                  <c:v>532</c:v>
                </c:pt>
                <c:pt idx="35">
                  <c:v>533</c:v>
                </c:pt>
                <c:pt idx="36">
                  <c:v>533</c:v>
                </c:pt>
                <c:pt idx="37">
                  <c:v>533</c:v>
                </c:pt>
                <c:pt idx="38">
                  <c:v>533</c:v>
                </c:pt>
                <c:pt idx="39">
                  <c:v>533</c:v>
                </c:pt>
                <c:pt idx="40">
                  <c:v>533</c:v>
                </c:pt>
                <c:pt idx="41">
                  <c:v>534</c:v>
                </c:pt>
                <c:pt idx="42">
                  <c:v>535</c:v>
                </c:pt>
                <c:pt idx="43">
                  <c:v>535</c:v>
                </c:pt>
                <c:pt idx="44">
                  <c:v>537</c:v>
                </c:pt>
                <c:pt idx="45">
                  <c:v>537</c:v>
                </c:pt>
                <c:pt idx="46">
                  <c:v>538</c:v>
                </c:pt>
                <c:pt idx="47">
                  <c:v>539</c:v>
                </c:pt>
                <c:pt idx="48">
                  <c:v>539</c:v>
                </c:pt>
                <c:pt idx="49">
                  <c:v>539</c:v>
                </c:pt>
                <c:pt idx="50">
                  <c:v>539</c:v>
                </c:pt>
                <c:pt idx="51">
                  <c:v>540</c:v>
                </c:pt>
                <c:pt idx="52">
                  <c:v>542</c:v>
                </c:pt>
                <c:pt idx="53">
                  <c:v>542</c:v>
                </c:pt>
                <c:pt idx="54">
                  <c:v>544</c:v>
                </c:pt>
                <c:pt idx="55">
                  <c:v>547</c:v>
                </c:pt>
                <c:pt idx="56">
                  <c:v>547</c:v>
                </c:pt>
                <c:pt idx="57">
                  <c:v>548</c:v>
                </c:pt>
                <c:pt idx="58">
                  <c:v>548</c:v>
                </c:pt>
                <c:pt idx="59">
                  <c:v>548</c:v>
                </c:pt>
                <c:pt idx="60">
                  <c:v>548</c:v>
                </c:pt>
                <c:pt idx="61">
                  <c:v>548</c:v>
                </c:pt>
                <c:pt idx="62">
                  <c:v>548</c:v>
                </c:pt>
                <c:pt idx="63">
                  <c:v>548</c:v>
                </c:pt>
                <c:pt idx="64">
                  <c:v>538</c:v>
                </c:pt>
                <c:pt idx="65">
                  <c:v>550</c:v>
                </c:pt>
                <c:pt idx="66">
                  <c:v>548</c:v>
                </c:pt>
                <c:pt idx="67">
                  <c:v>549</c:v>
                </c:pt>
                <c:pt idx="68">
                  <c:v>548</c:v>
                </c:pt>
                <c:pt idx="69">
                  <c:v>549</c:v>
                </c:pt>
                <c:pt idx="70">
                  <c:v>538</c:v>
                </c:pt>
                <c:pt idx="71">
                  <c:v>556</c:v>
                </c:pt>
                <c:pt idx="72">
                  <c:v>558</c:v>
                </c:pt>
                <c:pt idx="73">
                  <c:v>556</c:v>
                </c:pt>
                <c:pt idx="74">
                  <c:v>558</c:v>
                </c:pt>
                <c:pt idx="75">
                  <c:v>555</c:v>
                </c:pt>
                <c:pt idx="76">
                  <c:v>557</c:v>
                </c:pt>
                <c:pt idx="77">
                  <c:v>539</c:v>
                </c:pt>
                <c:pt idx="78">
                  <c:v>538</c:v>
                </c:pt>
                <c:pt idx="79">
                  <c:v>539</c:v>
                </c:pt>
                <c:pt idx="80">
                  <c:v>545</c:v>
                </c:pt>
                <c:pt idx="81">
                  <c:v>536</c:v>
                </c:pt>
                <c:pt idx="82">
                  <c:v>555</c:v>
                </c:pt>
                <c:pt idx="83">
                  <c:v>555</c:v>
                </c:pt>
                <c:pt idx="84">
                  <c:v>536</c:v>
                </c:pt>
                <c:pt idx="85">
                  <c:v>539</c:v>
                </c:pt>
                <c:pt idx="86">
                  <c:v>540</c:v>
                </c:pt>
                <c:pt idx="87">
                  <c:v>540</c:v>
                </c:pt>
                <c:pt idx="88">
                  <c:v>530</c:v>
                </c:pt>
                <c:pt idx="89">
                  <c:v>532</c:v>
                </c:pt>
                <c:pt idx="90">
                  <c:v>531</c:v>
                </c:pt>
                <c:pt idx="91">
                  <c:v>531</c:v>
                </c:pt>
                <c:pt idx="92">
                  <c:v>531</c:v>
                </c:pt>
                <c:pt idx="93">
                  <c:v>533</c:v>
                </c:pt>
                <c:pt idx="94">
                  <c:v>530</c:v>
                </c:pt>
                <c:pt idx="95">
                  <c:v>556</c:v>
                </c:pt>
                <c:pt idx="96">
                  <c:v>530</c:v>
                </c:pt>
                <c:pt idx="97">
                  <c:v>531</c:v>
                </c:pt>
                <c:pt idx="98">
                  <c:v>543</c:v>
                </c:pt>
                <c:pt idx="99">
                  <c:v>544</c:v>
                </c:pt>
                <c:pt idx="100">
                  <c:v>544</c:v>
                </c:pt>
                <c:pt idx="101">
                  <c:v>545</c:v>
                </c:pt>
                <c:pt idx="102">
                  <c:v>533</c:v>
                </c:pt>
                <c:pt idx="103">
                  <c:v>547</c:v>
                </c:pt>
                <c:pt idx="104">
                  <c:v>533</c:v>
                </c:pt>
                <c:pt idx="105">
                  <c:v>538</c:v>
                </c:pt>
                <c:pt idx="106">
                  <c:v>537</c:v>
                </c:pt>
                <c:pt idx="107">
                  <c:v>533</c:v>
                </c:pt>
                <c:pt idx="108">
                  <c:v>536</c:v>
                </c:pt>
                <c:pt idx="109">
                  <c:v>547</c:v>
                </c:pt>
                <c:pt idx="110">
                  <c:v>548</c:v>
                </c:pt>
                <c:pt idx="111">
                  <c:v>548</c:v>
                </c:pt>
                <c:pt idx="112">
                  <c:v>548</c:v>
                </c:pt>
                <c:pt idx="113">
                  <c:v>548</c:v>
                </c:pt>
                <c:pt idx="114">
                  <c:v>539</c:v>
                </c:pt>
                <c:pt idx="115">
                  <c:v>540</c:v>
                </c:pt>
                <c:pt idx="116">
                  <c:v>532</c:v>
                </c:pt>
                <c:pt idx="117">
                  <c:v>533</c:v>
                </c:pt>
                <c:pt idx="118">
                  <c:v>551</c:v>
                </c:pt>
                <c:pt idx="119">
                  <c:v>535</c:v>
                </c:pt>
                <c:pt idx="120">
                  <c:v>551</c:v>
                </c:pt>
                <c:pt idx="121">
                  <c:v>536</c:v>
                </c:pt>
                <c:pt idx="122">
                  <c:v>543</c:v>
                </c:pt>
                <c:pt idx="123">
                  <c:v>543</c:v>
                </c:pt>
                <c:pt idx="124">
                  <c:v>558</c:v>
                </c:pt>
                <c:pt idx="125">
                  <c:v>547</c:v>
                </c:pt>
                <c:pt idx="126">
                  <c:v>558</c:v>
                </c:pt>
                <c:pt idx="127">
                  <c:v>562</c:v>
                </c:pt>
                <c:pt idx="128">
                  <c:v>562</c:v>
                </c:pt>
                <c:pt idx="129">
                  <c:v>564</c:v>
                </c:pt>
                <c:pt idx="130">
                  <c:v>564</c:v>
                </c:pt>
                <c:pt idx="131">
                  <c:v>565</c:v>
                </c:pt>
                <c:pt idx="132">
                  <c:v>565</c:v>
                </c:pt>
              </c:numCache>
            </c:numRef>
          </c:val>
        </c:ser>
        <c:marker val="1"/>
        <c:axId val="191321600"/>
        <c:axId val="191323136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ocart!$D$2:$D$165</c:f>
              <c:numCache>
                <c:formatCode>[$-409]d\-mmm\-yy;@</c:formatCode>
                <c:ptCount val="164"/>
                <c:pt idx="0">
                  <c:v>39888.030543981484</c:v>
                </c:pt>
                <c:pt idx="1">
                  <c:v>39888.542569444442</c:v>
                </c:pt>
                <c:pt idx="2">
                  <c:v>39888.6559837963</c:v>
                </c:pt>
                <c:pt idx="3">
                  <c:v>39889.065370370372</c:v>
                </c:pt>
                <c:pt idx="4">
                  <c:v>39890.663993055554</c:v>
                </c:pt>
                <c:pt idx="5">
                  <c:v>39890.672685185185</c:v>
                </c:pt>
                <c:pt idx="6">
                  <c:v>39891.591226851851</c:v>
                </c:pt>
                <c:pt idx="7">
                  <c:v>39891.707083333335</c:v>
                </c:pt>
                <c:pt idx="8">
                  <c:v>39892.773414351854</c:v>
                </c:pt>
                <c:pt idx="9">
                  <c:v>39896.05395833333</c:v>
                </c:pt>
                <c:pt idx="10">
                  <c:v>39899.113715277781</c:v>
                </c:pt>
                <c:pt idx="11">
                  <c:v>39912.001527777778</c:v>
                </c:pt>
                <c:pt idx="12">
                  <c:v>39937.462604166663</c:v>
                </c:pt>
                <c:pt idx="13">
                  <c:v>39940.877476851849</c:v>
                </c:pt>
                <c:pt idx="14">
                  <c:v>39983.08662037037</c:v>
                </c:pt>
                <c:pt idx="15">
                  <c:v>40016.032060185185</c:v>
                </c:pt>
                <c:pt idx="16">
                  <c:v>40121.961365740739</c:v>
                </c:pt>
                <c:pt idx="17">
                  <c:v>40121.964930555558</c:v>
                </c:pt>
                <c:pt idx="18">
                  <c:v>40122.096585648149</c:v>
                </c:pt>
                <c:pt idx="19">
                  <c:v>40246.543611111112</c:v>
                </c:pt>
                <c:pt idx="20">
                  <c:v>40246.569687499999</c:v>
                </c:pt>
                <c:pt idx="21">
                  <c:v>40249.735312500001</c:v>
                </c:pt>
                <c:pt idx="22">
                  <c:v>40252.755104166667</c:v>
                </c:pt>
                <c:pt idx="23">
                  <c:v>40264.848414351851</c:v>
                </c:pt>
                <c:pt idx="24">
                  <c:v>40266.646134259259</c:v>
                </c:pt>
                <c:pt idx="25">
                  <c:v>40279.224537037036</c:v>
                </c:pt>
                <c:pt idx="26">
                  <c:v>40331.642951388887</c:v>
                </c:pt>
                <c:pt idx="27">
                  <c:v>40331.670138888891</c:v>
                </c:pt>
                <c:pt idx="28">
                  <c:v>40417.829340277778</c:v>
                </c:pt>
                <c:pt idx="29">
                  <c:v>40478.017291666663</c:v>
                </c:pt>
                <c:pt idx="30">
                  <c:v>40503.15896990741</c:v>
                </c:pt>
                <c:pt idx="31">
                  <c:v>40660.208067129628</c:v>
                </c:pt>
                <c:pt idx="32">
                  <c:v>40660.628310185188</c:v>
                </c:pt>
                <c:pt idx="33">
                  <c:v>40661.679178240738</c:v>
                </c:pt>
                <c:pt idx="34">
                  <c:v>40662.688321759255</c:v>
                </c:pt>
                <c:pt idx="35">
                  <c:v>40670.712384259255</c:v>
                </c:pt>
                <c:pt idx="36">
                  <c:v>40673.229247685187</c:v>
                </c:pt>
                <c:pt idx="37">
                  <c:v>40676.226886574077</c:v>
                </c:pt>
                <c:pt idx="38">
                  <c:v>40686.601793981477</c:v>
                </c:pt>
                <c:pt idx="39">
                  <c:v>40687.548541666663</c:v>
                </c:pt>
                <c:pt idx="40">
                  <c:v>40687.550775462965</c:v>
                </c:pt>
                <c:pt idx="41">
                  <c:v>40687.666817129633</c:v>
                </c:pt>
                <c:pt idx="42">
                  <c:v>40689.18650462963</c:v>
                </c:pt>
                <c:pt idx="43">
                  <c:v>40693.747986111113</c:v>
                </c:pt>
                <c:pt idx="44">
                  <c:v>40699.535868055558</c:v>
                </c:pt>
                <c:pt idx="45">
                  <c:v>40726.617094907408</c:v>
                </c:pt>
                <c:pt idx="46">
                  <c:v>40726.621886574074</c:v>
                </c:pt>
                <c:pt idx="47">
                  <c:v>40726.623240740737</c:v>
                </c:pt>
                <c:pt idx="48">
                  <c:v>40726.640451388885</c:v>
                </c:pt>
                <c:pt idx="49">
                  <c:v>40728.597662037035</c:v>
                </c:pt>
                <c:pt idx="50">
                  <c:v>40740.710347222222</c:v>
                </c:pt>
                <c:pt idx="51">
                  <c:v>40742.745069444441</c:v>
                </c:pt>
                <c:pt idx="52">
                  <c:v>40743.456736111111</c:v>
                </c:pt>
                <c:pt idx="53">
                  <c:v>40746.647326388891</c:v>
                </c:pt>
                <c:pt idx="54">
                  <c:v>40748.171261574076</c:v>
                </c:pt>
                <c:pt idx="55">
                  <c:v>41082.674189814818</c:v>
                </c:pt>
                <c:pt idx="56">
                  <c:v>41113.195844907408</c:v>
                </c:pt>
                <c:pt idx="57">
                  <c:v>41113.59211805556</c:v>
                </c:pt>
                <c:pt idx="58">
                  <c:v>41113.611354166671</c:v>
                </c:pt>
                <c:pt idx="59">
                  <c:v>41114.552175925928</c:v>
                </c:pt>
                <c:pt idx="60">
                  <c:v>41115.508333333331</c:v>
                </c:pt>
                <c:pt idx="61">
                  <c:v>41125.792708333334</c:v>
                </c:pt>
                <c:pt idx="62">
                  <c:v>41131.46565972222</c:v>
                </c:pt>
                <c:pt idx="63">
                  <c:v>41132.666180555556</c:v>
                </c:pt>
                <c:pt idx="64">
                  <c:v>41132.931273148148</c:v>
                </c:pt>
                <c:pt idx="65">
                  <c:v>41134.55846064815</c:v>
                </c:pt>
                <c:pt idx="66">
                  <c:v>41134.583854166667</c:v>
                </c:pt>
                <c:pt idx="67">
                  <c:v>41134.621724537035</c:v>
                </c:pt>
                <c:pt idx="68">
                  <c:v>41134.672048611115</c:v>
                </c:pt>
                <c:pt idx="69">
                  <c:v>41135.3596875</c:v>
                </c:pt>
                <c:pt idx="70">
                  <c:v>41141.787349537037</c:v>
                </c:pt>
                <c:pt idx="71">
                  <c:v>41144.472812499997</c:v>
                </c:pt>
                <c:pt idx="72">
                  <c:v>41144.699479166666</c:v>
                </c:pt>
                <c:pt idx="73">
                  <c:v>41148.250960648147</c:v>
                </c:pt>
                <c:pt idx="74">
                  <c:v>41151.342361111107</c:v>
                </c:pt>
                <c:pt idx="75">
                  <c:v>41151.690324074072</c:v>
                </c:pt>
                <c:pt idx="76">
                  <c:v>41152.271967592591</c:v>
                </c:pt>
                <c:pt idx="77">
                  <c:v>41153.351377314815</c:v>
                </c:pt>
                <c:pt idx="78">
                  <c:v>41154.142974537041</c:v>
                </c:pt>
                <c:pt idx="79">
                  <c:v>41154.161863425928</c:v>
                </c:pt>
                <c:pt idx="80">
                  <c:v>41157.808738425927</c:v>
                </c:pt>
                <c:pt idx="81">
                  <c:v>41161.650833333333</c:v>
                </c:pt>
                <c:pt idx="82">
                  <c:v>41172.442708333336</c:v>
                </c:pt>
                <c:pt idx="83">
                  <c:v>41176.668124999997</c:v>
                </c:pt>
                <c:pt idx="84">
                  <c:v>41180.676932870367</c:v>
                </c:pt>
                <c:pt idx="85">
                  <c:v>41194.037245370375</c:v>
                </c:pt>
                <c:pt idx="86">
                  <c:v>41233.377523148149</c:v>
                </c:pt>
                <c:pt idx="87">
                  <c:v>41243.22493055556</c:v>
                </c:pt>
                <c:pt idx="88">
                  <c:v>41245.383611111109</c:v>
                </c:pt>
                <c:pt idx="89">
                  <c:v>41245.410787037035</c:v>
                </c:pt>
                <c:pt idx="90">
                  <c:v>41246.629444444443</c:v>
                </c:pt>
                <c:pt idx="91">
                  <c:v>41247.123726851853</c:v>
                </c:pt>
                <c:pt idx="92">
                  <c:v>41248.569467592592</c:v>
                </c:pt>
                <c:pt idx="93">
                  <c:v>41251.680752314816</c:v>
                </c:pt>
                <c:pt idx="94">
                  <c:v>41252.637615740743</c:v>
                </c:pt>
                <c:pt idx="95">
                  <c:v>41256.313796296294</c:v>
                </c:pt>
                <c:pt idx="96">
                  <c:v>41256.957476851851</c:v>
                </c:pt>
                <c:pt idx="97">
                  <c:v>41257.611504629633</c:v>
                </c:pt>
                <c:pt idx="98">
                  <c:v>41258.176574074074</c:v>
                </c:pt>
                <c:pt idx="99">
                  <c:v>41258.694745370369</c:v>
                </c:pt>
                <c:pt idx="100">
                  <c:v>41260.720949074072</c:v>
                </c:pt>
                <c:pt idx="101">
                  <c:v>41261.182581018518</c:v>
                </c:pt>
                <c:pt idx="102">
                  <c:v>41261.421759259261</c:v>
                </c:pt>
                <c:pt idx="103">
                  <c:v>41266.520381944443</c:v>
                </c:pt>
                <c:pt idx="104">
                  <c:v>41269.42496527778</c:v>
                </c:pt>
                <c:pt idx="105">
                  <c:v>41270.178888888891</c:v>
                </c:pt>
                <c:pt idx="106">
                  <c:v>41270.334722222222</c:v>
                </c:pt>
                <c:pt idx="107">
                  <c:v>41277.577303240745</c:v>
                </c:pt>
                <c:pt idx="108">
                  <c:v>41277.703738425924</c:v>
                </c:pt>
                <c:pt idx="109">
                  <c:v>41278.075844907406</c:v>
                </c:pt>
                <c:pt idx="110">
                  <c:v>41278.296678240738</c:v>
                </c:pt>
                <c:pt idx="111">
                  <c:v>41284.035127314812</c:v>
                </c:pt>
                <c:pt idx="112">
                  <c:v>41288.544583333336</c:v>
                </c:pt>
                <c:pt idx="113">
                  <c:v>41292.38894675926</c:v>
                </c:pt>
                <c:pt idx="114">
                  <c:v>41293.628171296295</c:v>
                </c:pt>
                <c:pt idx="115">
                  <c:v>41298.419432870374</c:v>
                </c:pt>
                <c:pt idx="116">
                  <c:v>41299.789722222224</c:v>
                </c:pt>
                <c:pt idx="117">
                  <c:v>41299.807592592595</c:v>
                </c:pt>
                <c:pt idx="118">
                  <c:v>41299.811018518521</c:v>
                </c:pt>
                <c:pt idx="119">
                  <c:v>41299.833252314813</c:v>
                </c:pt>
                <c:pt idx="120">
                  <c:v>41300.118055555555</c:v>
                </c:pt>
                <c:pt idx="121">
                  <c:v>41301.446689814817</c:v>
                </c:pt>
                <c:pt idx="122">
                  <c:v>41302.544432870374</c:v>
                </c:pt>
                <c:pt idx="123">
                  <c:v>41302.710555555554</c:v>
                </c:pt>
                <c:pt idx="124">
                  <c:v>41303.518923611111</c:v>
                </c:pt>
                <c:pt idx="125">
                  <c:v>41304.449560185181</c:v>
                </c:pt>
                <c:pt idx="126">
                  <c:v>41304.485162037039</c:v>
                </c:pt>
                <c:pt idx="127">
                  <c:v>41308.664016203707</c:v>
                </c:pt>
                <c:pt idx="128">
                  <c:v>41309.200208333335</c:v>
                </c:pt>
                <c:pt idx="129">
                  <c:v>41309.6012037037</c:v>
                </c:pt>
                <c:pt idx="130">
                  <c:v>41309.625613425924</c:v>
                </c:pt>
                <c:pt idx="131">
                  <c:v>41313.45177083333</c:v>
                </c:pt>
                <c:pt idx="132">
                  <c:v>41315.558449074073</c:v>
                </c:pt>
                <c:pt idx="133">
                  <c:v>41315.560347222221</c:v>
                </c:pt>
                <c:pt idx="134">
                  <c:v>41319.895752314813</c:v>
                </c:pt>
                <c:pt idx="135">
                  <c:v>41321.50273148148</c:v>
                </c:pt>
                <c:pt idx="136">
                  <c:v>41324.212592592594</c:v>
                </c:pt>
                <c:pt idx="137">
                  <c:v>41324.447268518517</c:v>
                </c:pt>
                <c:pt idx="138">
                  <c:v>41324.479907407411</c:v>
                </c:pt>
                <c:pt idx="139">
                  <c:v>41324.731180555558</c:v>
                </c:pt>
                <c:pt idx="140">
                  <c:v>41324.75990740741</c:v>
                </c:pt>
                <c:pt idx="141">
                  <c:v>41325.021898148145</c:v>
                </c:pt>
                <c:pt idx="142">
                  <c:v>41328.53969907407</c:v>
                </c:pt>
                <c:pt idx="143">
                  <c:v>41332.70511574074</c:v>
                </c:pt>
                <c:pt idx="144">
                  <c:v>41334.199965277774</c:v>
                </c:pt>
                <c:pt idx="145">
                  <c:v>41335.762199074074</c:v>
                </c:pt>
                <c:pt idx="146">
                  <c:v>41344.096770833334</c:v>
                </c:pt>
                <c:pt idx="147">
                  <c:v>41348.25304398148</c:v>
                </c:pt>
                <c:pt idx="148">
                  <c:v>41349.667349537034</c:v>
                </c:pt>
                <c:pt idx="149">
                  <c:v>41355.469189814816</c:v>
                </c:pt>
                <c:pt idx="150">
                  <c:v>41403.223032407404</c:v>
                </c:pt>
                <c:pt idx="151">
                  <c:v>41440.20722222222</c:v>
                </c:pt>
                <c:pt idx="152">
                  <c:v>41441.637916666667</c:v>
                </c:pt>
                <c:pt idx="153">
                  <c:v>41442.523368055554</c:v>
                </c:pt>
                <c:pt idx="154">
                  <c:v>41443.302546296298</c:v>
                </c:pt>
                <c:pt idx="155">
                  <c:v>41443.341365740736</c:v>
                </c:pt>
                <c:pt idx="156">
                  <c:v>41443.343159722222</c:v>
                </c:pt>
                <c:pt idx="157">
                  <c:v>41443.557476851856</c:v>
                </c:pt>
                <c:pt idx="158">
                  <c:v>41450.226319444446</c:v>
                </c:pt>
                <c:pt idx="159">
                  <c:v>41455.26457175926</c:v>
                </c:pt>
                <c:pt idx="160">
                  <c:v>41459.271331018521</c:v>
                </c:pt>
                <c:pt idx="161">
                  <c:v>41459.50953703704</c:v>
                </c:pt>
                <c:pt idx="162">
                  <c:v>41463.17015046296</c:v>
                </c:pt>
                <c:pt idx="163">
                  <c:v>41472.321840277778</c:v>
                </c:pt>
              </c:numCache>
            </c:numRef>
          </c:cat>
          <c:val>
            <c:numRef>
              <c:f>phpbb!$H$2:$H$134</c:f>
              <c:numCache>
                <c:formatCode>General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62</c:v>
                </c:pt>
                <c:pt idx="24">
                  <c:v>62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62</c:v>
                </c:pt>
                <c:pt idx="37">
                  <c:v>62</c:v>
                </c:pt>
                <c:pt idx="38">
                  <c:v>62</c:v>
                </c:pt>
                <c:pt idx="39">
                  <c:v>62</c:v>
                </c:pt>
                <c:pt idx="40">
                  <c:v>62</c:v>
                </c:pt>
                <c:pt idx="41">
                  <c:v>62</c:v>
                </c:pt>
                <c:pt idx="42">
                  <c:v>62</c:v>
                </c:pt>
                <c:pt idx="43">
                  <c:v>62</c:v>
                </c:pt>
                <c:pt idx="44">
                  <c:v>62</c:v>
                </c:pt>
                <c:pt idx="45">
                  <c:v>62</c:v>
                </c:pt>
                <c:pt idx="46">
                  <c:v>62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62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62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61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60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60</c:v>
                </c:pt>
                <c:pt idx="82">
                  <c:v>63</c:v>
                </c:pt>
                <c:pt idx="83">
                  <c:v>63</c:v>
                </c:pt>
                <c:pt idx="84">
                  <c:v>60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63</c:v>
                </c:pt>
                <c:pt idx="96">
                  <c:v>59</c:v>
                </c:pt>
                <c:pt idx="97">
                  <c:v>59</c:v>
                </c:pt>
                <c:pt idx="98">
                  <c:v>61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59</c:v>
                </c:pt>
                <c:pt idx="103">
                  <c:v>61</c:v>
                </c:pt>
                <c:pt idx="104">
                  <c:v>59</c:v>
                </c:pt>
                <c:pt idx="105">
                  <c:v>60</c:v>
                </c:pt>
                <c:pt idx="106">
                  <c:v>60</c:v>
                </c:pt>
                <c:pt idx="107">
                  <c:v>59</c:v>
                </c:pt>
                <c:pt idx="108">
                  <c:v>59</c:v>
                </c:pt>
                <c:pt idx="109">
                  <c:v>61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62</c:v>
                </c:pt>
                <c:pt idx="114">
                  <c:v>60</c:v>
                </c:pt>
                <c:pt idx="115">
                  <c:v>60</c:v>
                </c:pt>
                <c:pt idx="116">
                  <c:v>59</c:v>
                </c:pt>
                <c:pt idx="117">
                  <c:v>59</c:v>
                </c:pt>
                <c:pt idx="118">
                  <c:v>62</c:v>
                </c:pt>
                <c:pt idx="119">
                  <c:v>59</c:v>
                </c:pt>
                <c:pt idx="120">
                  <c:v>62</c:v>
                </c:pt>
                <c:pt idx="121">
                  <c:v>59</c:v>
                </c:pt>
                <c:pt idx="122">
                  <c:v>60</c:v>
                </c:pt>
                <c:pt idx="123">
                  <c:v>60</c:v>
                </c:pt>
                <c:pt idx="124">
                  <c:v>63</c:v>
                </c:pt>
                <c:pt idx="125">
                  <c:v>61</c:v>
                </c:pt>
                <c:pt idx="126">
                  <c:v>63</c:v>
                </c:pt>
                <c:pt idx="127">
                  <c:v>64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65</c:v>
                </c:pt>
                <c:pt idx="132">
                  <c:v>65</c:v>
                </c:pt>
              </c:numCache>
            </c:numRef>
          </c:val>
        </c:ser>
        <c:marker val="1"/>
        <c:axId val="191334656"/>
        <c:axId val="191333120"/>
      </c:lineChart>
      <c:dateAx>
        <c:axId val="191321600"/>
        <c:scaling>
          <c:orientation val="minMax"/>
        </c:scaling>
        <c:axPos val="b"/>
        <c:numFmt formatCode="[$-409]yy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91323136"/>
        <c:crosses val="autoZero"/>
        <c:auto val="1"/>
        <c:lblOffset val="100"/>
        <c:majorUnit val="1"/>
        <c:majorTimeUnit val="years"/>
      </c:dateAx>
      <c:valAx>
        <c:axId val="191323136"/>
        <c:scaling>
          <c:orientation val="minMax"/>
          <c:min val="500"/>
        </c:scaling>
        <c:axPos val="l"/>
        <c:numFmt formatCode="General" sourceLinked="1"/>
        <c:tickLblPos val="nextTo"/>
        <c:crossAx val="191321600"/>
        <c:crosses val="autoZero"/>
        <c:crossBetween val="between"/>
      </c:valAx>
      <c:valAx>
        <c:axId val="191333120"/>
        <c:scaling>
          <c:orientation val="minMax"/>
          <c:min val="58"/>
        </c:scaling>
        <c:axPos val="r"/>
        <c:numFmt formatCode="General" sourceLinked="1"/>
        <c:tickLblPos val="nextTo"/>
        <c:crossAx val="191334656"/>
        <c:crosses val="max"/>
        <c:crossBetween val="between"/>
      </c:valAx>
      <c:dateAx>
        <c:axId val="191334656"/>
        <c:scaling>
          <c:orientation val="minMax"/>
        </c:scaling>
        <c:delete val="1"/>
        <c:axPos val="b"/>
        <c:numFmt formatCode="[$-409]d\-mmm\-yy;@" sourceLinked="1"/>
        <c:tickLblPos val="none"/>
        <c:crossAx val="191333120"/>
        <c:crosses val="autoZero"/>
        <c:auto val="1"/>
        <c:lblOffset val="100"/>
        <c:majorUnit val="1"/>
        <c:minorUnit val="1"/>
      </c:dateAx>
    </c:plotArea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phpbb!$AC$1</c:f>
              <c:strCache>
                <c:ptCount val="1"/>
                <c:pt idx="0">
                  <c:v>changes</c:v>
                </c:pt>
              </c:strCache>
            </c:strRef>
          </c:tx>
          <c:val>
            <c:numRef>
              <c:f>phpbb!$AC$2:$AC$134</c:f>
              <c:numCache>
                <c:formatCode>General</c:formatCode>
                <c:ptCount val="133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3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39</c:v>
                </c:pt>
                <c:pt idx="65">
                  <c:v>37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36</c:v>
                </c:pt>
                <c:pt idx="71">
                  <c:v>30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59</c:v>
                </c:pt>
                <c:pt idx="78">
                  <c:v>32</c:v>
                </c:pt>
                <c:pt idx="79">
                  <c:v>1</c:v>
                </c:pt>
                <c:pt idx="80">
                  <c:v>14</c:v>
                </c:pt>
                <c:pt idx="81">
                  <c:v>10</c:v>
                </c:pt>
                <c:pt idx="82">
                  <c:v>26</c:v>
                </c:pt>
                <c:pt idx="83">
                  <c:v>0</c:v>
                </c:pt>
                <c:pt idx="84">
                  <c:v>26</c:v>
                </c:pt>
                <c:pt idx="85">
                  <c:v>4</c:v>
                </c:pt>
                <c:pt idx="86">
                  <c:v>1</c:v>
                </c:pt>
                <c:pt idx="87">
                  <c:v>2</c:v>
                </c:pt>
                <c:pt idx="88">
                  <c:v>20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52</c:v>
                </c:pt>
                <c:pt idx="96">
                  <c:v>52</c:v>
                </c:pt>
                <c:pt idx="97">
                  <c:v>1</c:v>
                </c:pt>
                <c:pt idx="98">
                  <c:v>14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18</c:v>
                </c:pt>
                <c:pt idx="103">
                  <c:v>16</c:v>
                </c:pt>
                <c:pt idx="104">
                  <c:v>16</c:v>
                </c:pt>
                <c:pt idx="105">
                  <c:v>6</c:v>
                </c:pt>
                <c:pt idx="106">
                  <c:v>1</c:v>
                </c:pt>
                <c:pt idx="107">
                  <c:v>7</c:v>
                </c:pt>
                <c:pt idx="108">
                  <c:v>3</c:v>
                </c:pt>
                <c:pt idx="109">
                  <c:v>19</c:v>
                </c:pt>
                <c:pt idx="110">
                  <c:v>4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25</c:v>
                </c:pt>
                <c:pt idx="115">
                  <c:v>1</c:v>
                </c:pt>
                <c:pt idx="116">
                  <c:v>9</c:v>
                </c:pt>
                <c:pt idx="117">
                  <c:v>1</c:v>
                </c:pt>
                <c:pt idx="118">
                  <c:v>21</c:v>
                </c:pt>
                <c:pt idx="119">
                  <c:v>19</c:v>
                </c:pt>
                <c:pt idx="120">
                  <c:v>19</c:v>
                </c:pt>
                <c:pt idx="121">
                  <c:v>18</c:v>
                </c:pt>
                <c:pt idx="122">
                  <c:v>8</c:v>
                </c:pt>
                <c:pt idx="123">
                  <c:v>0</c:v>
                </c:pt>
                <c:pt idx="124">
                  <c:v>18</c:v>
                </c:pt>
                <c:pt idx="125">
                  <c:v>25</c:v>
                </c:pt>
                <c:pt idx="126">
                  <c:v>25</c:v>
                </c:pt>
                <c:pt idx="127">
                  <c:v>7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7</c:v>
                </c:pt>
                <c:pt idx="132">
                  <c:v>2</c:v>
                </c:pt>
              </c:numCache>
            </c:numRef>
          </c:val>
        </c:ser>
        <c:gapWidth val="0"/>
        <c:axId val="191362176"/>
        <c:axId val="191363712"/>
      </c:barChart>
      <c:catAx>
        <c:axId val="191362176"/>
        <c:scaling>
          <c:orientation val="minMax"/>
        </c:scaling>
        <c:axPos val="b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1363712"/>
        <c:crosses val="autoZero"/>
        <c:auto val="1"/>
        <c:lblAlgn val="ctr"/>
        <c:lblOffset val="100"/>
      </c:catAx>
      <c:valAx>
        <c:axId val="191363712"/>
        <c:scaling>
          <c:orientation val="minMax"/>
        </c:scaling>
        <c:axPos val="l"/>
        <c:numFmt formatCode="General" sourceLinked="1"/>
        <c:tickLblPos val="nextTo"/>
        <c:crossAx val="191362176"/>
        <c:crosses val="autoZero"/>
        <c:crossBetween val="between"/>
      </c:valAx>
    </c:plotArea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phpbb!$AD$1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phpbb!$AD$2:$AD$134</c:f>
              <c:numCache>
                <c:formatCode>General</c:formatCode>
                <c:ptCount val="1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1.6393442622950821E-2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-1.6129032258064516E-2</c:v>
                </c:pt>
                <c:pt idx="65">
                  <c:v>1.6393442622950821E-2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-1.6129032258064516E-2</c:v>
                </c:pt>
                <c:pt idx="71">
                  <c:v>3.2786885245901641E-2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-4.7619047619047616E-2</c:v>
                </c:pt>
                <c:pt idx="78">
                  <c:v>1.6666666666666666E-2</c:v>
                </c:pt>
                <c:pt idx="79">
                  <c:v>0</c:v>
                </c:pt>
                <c:pt idx="80">
                  <c:v>0</c:v>
                </c:pt>
                <c:pt idx="81">
                  <c:v>-1.6393442622950821E-2</c:v>
                </c:pt>
                <c:pt idx="82">
                  <c:v>0.05</c:v>
                </c:pt>
                <c:pt idx="83">
                  <c:v>0</c:v>
                </c:pt>
                <c:pt idx="84">
                  <c:v>-4.7619047619047616E-2</c:v>
                </c:pt>
                <c:pt idx="85">
                  <c:v>1.6666666666666666E-2</c:v>
                </c:pt>
                <c:pt idx="86">
                  <c:v>0</c:v>
                </c:pt>
                <c:pt idx="87">
                  <c:v>0</c:v>
                </c:pt>
                <c:pt idx="88">
                  <c:v>-3.2786885245901641E-2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6.7796610169491525E-2</c:v>
                </c:pt>
                <c:pt idx="96">
                  <c:v>-6.3492063492063489E-2</c:v>
                </c:pt>
                <c:pt idx="97">
                  <c:v>0</c:v>
                </c:pt>
                <c:pt idx="98">
                  <c:v>3.3898305084745763E-2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-3.2786885245901641E-2</c:v>
                </c:pt>
                <c:pt idx="103">
                  <c:v>3.3898305084745763E-2</c:v>
                </c:pt>
                <c:pt idx="104">
                  <c:v>-3.2786885245901641E-2</c:v>
                </c:pt>
                <c:pt idx="105">
                  <c:v>1.6949152542372881E-2</c:v>
                </c:pt>
                <c:pt idx="106">
                  <c:v>0</c:v>
                </c:pt>
                <c:pt idx="107">
                  <c:v>-1.6666666666666666E-2</c:v>
                </c:pt>
                <c:pt idx="108">
                  <c:v>0</c:v>
                </c:pt>
                <c:pt idx="109">
                  <c:v>3.3898305084745763E-2</c:v>
                </c:pt>
                <c:pt idx="110">
                  <c:v>1.6393442622950821E-2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-3.2258064516129031E-2</c:v>
                </c:pt>
                <c:pt idx="115">
                  <c:v>0</c:v>
                </c:pt>
                <c:pt idx="116">
                  <c:v>-1.6666666666666666E-2</c:v>
                </c:pt>
                <c:pt idx="117">
                  <c:v>0</c:v>
                </c:pt>
                <c:pt idx="118">
                  <c:v>5.0847457627118647E-2</c:v>
                </c:pt>
                <c:pt idx="119">
                  <c:v>-4.8387096774193547E-2</c:v>
                </c:pt>
                <c:pt idx="120">
                  <c:v>5.0847457627118647E-2</c:v>
                </c:pt>
                <c:pt idx="121">
                  <c:v>-4.8387096774193547E-2</c:v>
                </c:pt>
                <c:pt idx="122">
                  <c:v>1.6949152542372881E-2</c:v>
                </c:pt>
                <c:pt idx="123">
                  <c:v>0</c:v>
                </c:pt>
                <c:pt idx="124">
                  <c:v>0.05</c:v>
                </c:pt>
                <c:pt idx="125">
                  <c:v>-3.1746031746031744E-2</c:v>
                </c:pt>
                <c:pt idx="126">
                  <c:v>3.2786885245901641E-2</c:v>
                </c:pt>
                <c:pt idx="127">
                  <c:v>1.5873015873015872E-2</c:v>
                </c:pt>
                <c:pt idx="128">
                  <c:v>0</c:v>
                </c:pt>
                <c:pt idx="129">
                  <c:v>1.5625E-2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</c:numCache>
            </c:numRef>
          </c:val>
        </c:ser>
        <c:marker val="1"/>
        <c:axId val="191459712"/>
        <c:axId val="191461248"/>
      </c:lineChart>
      <c:catAx>
        <c:axId val="191459712"/>
        <c:scaling>
          <c:orientation val="minMax"/>
        </c:scaling>
        <c:delete val="1"/>
        <c:axPos val="b"/>
        <c:majorTickMark val="none"/>
        <c:tickLblPos val="none"/>
        <c:crossAx val="191461248"/>
        <c:crosses val="autoZero"/>
        <c:auto val="1"/>
        <c:lblAlgn val="ctr"/>
        <c:lblOffset val="100"/>
      </c:catAx>
      <c:valAx>
        <c:axId val="191461248"/>
        <c:scaling>
          <c:orientation val="minMax"/>
        </c:scaling>
        <c:axPos val="l"/>
        <c:numFmt formatCode="General" sourceLinked="1"/>
        <c:majorTickMark val="none"/>
        <c:tickLblPos val="nextTo"/>
        <c:crossAx val="191459712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phpbb!$K$2:$K$134</c:f>
              <c:numCache>
                <c:formatCode>General</c:formatCode>
                <c:ptCount val="133"/>
                <c:pt idx="0">
                  <c:v>611</c:v>
                </c:pt>
                <c:pt idx="1">
                  <c:v>613</c:v>
                </c:pt>
                <c:pt idx="2">
                  <c:v>613</c:v>
                </c:pt>
                <c:pt idx="3">
                  <c:v>612</c:v>
                </c:pt>
                <c:pt idx="4">
                  <c:v>612</c:v>
                </c:pt>
                <c:pt idx="5">
                  <c:v>612</c:v>
                </c:pt>
                <c:pt idx="6">
                  <c:v>613</c:v>
                </c:pt>
                <c:pt idx="7">
                  <c:v>613</c:v>
                </c:pt>
                <c:pt idx="8">
                  <c:v>614</c:v>
                </c:pt>
                <c:pt idx="9">
                  <c:v>615</c:v>
                </c:pt>
                <c:pt idx="10">
                  <c:v>616</c:v>
                </c:pt>
                <c:pt idx="11">
                  <c:v>617</c:v>
                </c:pt>
                <c:pt idx="12">
                  <c:v>617</c:v>
                </c:pt>
                <c:pt idx="13">
                  <c:v>617</c:v>
                </c:pt>
                <c:pt idx="14">
                  <c:v>617</c:v>
                </c:pt>
                <c:pt idx="15">
                  <c:v>617</c:v>
                </c:pt>
                <c:pt idx="16">
                  <c:v>617</c:v>
                </c:pt>
                <c:pt idx="17">
                  <c:v>617</c:v>
                </c:pt>
                <c:pt idx="18">
                  <c:v>617</c:v>
                </c:pt>
                <c:pt idx="19">
                  <c:v>617</c:v>
                </c:pt>
                <c:pt idx="20">
                  <c:v>618</c:v>
                </c:pt>
                <c:pt idx="21">
                  <c:v>619</c:v>
                </c:pt>
                <c:pt idx="22">
                  <c:v>619</c:v>
                </c:pt>
                <c:pt idx="23">
                  <c:v>532</c:v>
                </c:pt>
                <c:pt idx="24">
                  <c:v>532</c:v>
                </c:pt>
                <c:pt idx="25">
                  <c:v>532</c:v>
                </c:pt>
                <c:pt idx="26">
                  <c:v>532</c:v>
                </c:pt>
                <c:pt idx="27">
                  <c:v>531</c:v>
                </c:pt>
                <c:pt idx="28">
                  <c:v>531</c:v>
                </c:pt>
                <c:pt idx="29">
                  <c:v>532</c:v>
                </c:pt>
                <c:pt idx="30">
                  <c:v>532</c:v>
                </c:pt>
                <c:pt idx="31">
                  <c:v>532</c:v>
                </c:pt>
                <c:pt idx="32">
                  <c:v>532</c:v>
                </c:pt>
                <c:pt idx="33">
                  <c:v>532</c:v>
                </c:pt>
                <c:pt idx="34">
                  <c:v>532</c:v>
                </c:pt>
                <c:pt idx="35">
                  <c:v>533</c:v>
                </c:pt>
                <c:pt idx="36">
                  <c:v>533</c:v>
                </c:pt>
                <c:pt idx="37">
                  <c:v>533</c:v>
                </c:pt>
                <c:pt idx="38">
                  <c:v>533</c:v>
                </c:pt>
                <c:pt idx="39">
                  <c:v>533</c:v>
                </c:pt>
                <c:pt idx="40">
                  <c:v>533</c:v>
                </c:pt>
                <c:pt idx="41">
                  <c:v>534</c:v>
                </c:pt>
                <c:pt idx="42">
                  <c:v>535</c:v>
                </c:pt>
                <c:pt idx="43">
                  <c:v>535</c:v>
                </c:pt>
                <c:pt idx="44">
                  <c:v>537</c:v>
                </c:pt>
                <c:pt idx="45">
                  <c:v>537</c:v>
                </c:pt>
                <c:pt idx="46">
                  <c:v>538</c:v>
                </c:pt>
                <c:pt idx="47">
                  <c:v>539</c:v>
                </c:pt>
                <c:pt idx="48">
                  <c:v>539</c:v>
                </c:pt>
                <c:pt idx="49">
                  <c:v>539</c:v>
                </c:pt>
                <c:pt idx="50">
                  <c:v>539</c:v>
                </c:pt>
                <c:pt idx="51">
                  <c:v>540</c:v>
                </c:pt>
                <c:pt idx="52">
                  <c:v>542</c:v>
                </c:pt>
                <c:pt idx="53">
                  <c:v>542</c:v>
                </c:pt>
                <c:pt idx="54">
                  <c:v>544</c:v>
                </c:pt>
                <c:pt idx="55">
                  <c:v>547</c:v>
                </c:pt>
                <c:pt idx="56">
                  <c:v>547</c:v>
                </c:pt>
                <c:pt idx="57">
                  <c:v>548</c:v>
                </c:pt>
                <c:pt idx="58">
                  <c:v>548</c:v>
                </c:pt>
                <c:pt idx="59">
                  <c:v>548</c:v>
                </c:pt>
                <c:pt idx="60">
                  <c:v>548</c:v>
                </c:pt>
                <c:pt idx="61">
                  <c:v>548</c:v>
                </c:pt>
                <c:pt idx="62">
                  <c:v>548</c:v>
                </c:pt>
                <c:pt idx="63">
                  <c:v>548</c:v>
                </c:pt>
                <c:pt idx="64">
                  <c:v>538</c:v>
                </c:pt>
                <c:pt idx="65">
                  <c:v>550</c:v>
                </c:pt>
                <c:pt idx="66">
                  <c:v>548</c:v>
                </c:pt>
                <c:pt idx="67">
                  <c:v>549</c:v>
                </c:pt>
                <c:pt idx="68">
                  <c:v>548</c:v>
                </c:pt>
                <c:pt idx="69">
                  <c:v>549</c:v>
                </c:pt>
                <c:pt idx="70">
                  <c:v>538</c:v>
                </c:pt>
                <c:pt idx="71">
                  <c:v>556</c:v>
                </c:pt>
                <c:pt idx="72">
                  <c:v>558</c:v>
                </c:pt>
                <c:pt idx="73">
                  <c:v>556</c:v>
                </c:pt>
                <c:pt idx="74">
                  <c:v>558</c:v>
                </c:pt>
                <c:pt idx="75">
                  <c:v>555</c:v>
                </c:pt>
                <c:pt idx="76">
                  <c:v>557</c:v>
                </c:pt>
                <c:pt idx="77">
                  <c:v>539</c:v>
                </c:pt>
                <c:pt idx="78">
                  <c:v>538</c:v>
                </c:pt>
                <c:pt idx="79">
                  <c:v>539</c:v>
                </c:pt>
                <c:pt idx="80">
                  <c:v>545</c:v>
                </c:pt>
                <c:pt idx="81">
                  <c:v>536</c:v>
                </c:pt>
                <c:pt idx="82">
                  <c:v>555</c:v>
                </c:pt>
                <c:pt idx="83">
                  <c:v>555</c:v>
                </c:pt>
                <c:pt idx="84">
                  <c:v>536</c:v>
                </c:pt>
                <c:pt idx="85">
                  <c:v>539</c:v>
                </c:pt>
                <c:pt idx="86">
                  <c:v>540</c:v>
                </c:pt>
                <c:pt idx="87">
                  <c:v>540</c:v>
                </c:pt>
                <c:pt idx="88">
                  <c:v>530</c:v>
                </c:pt>
                <c:pt idx="89">
                  <c:v>532</c:v>
                </c:pt>
                <c:pt idx="90">
                  <c:v>531</c:v>
                </c:pt>
                <c:pt idx="91">
                  <c:v>531</c:v>
                </c:pt>
                <c:pt idx="92">
                  <c:v>531</c:v>
                </c:pt>
                <c:pt idx="93">
                  <c:v>533</c:v>
                </c:pt>
                <c:pt idx="94">
                  <c:v>530</c:v>
                </c:pt>
                <c:pt idx="95">
                  <c:v>556</c:v>
                </c:pt>
                <c:pt idx="96">
                  <c:v>530</c:v>
                </c:pt>
                <c:pt idx="97">
                  <c:v>531</c:v>
                </c:pt>
                <c:pt idx="98">
                  <c:v>543</c:v>
                </c:pt>
                <c:pt idx="99">
                  <c:v>544</c:v>
                </c:pt>
                <c:pt idx="100">
                  <c:v>544</c:v>
                </c:pt>
                <c:pt idx="101">
                  <c:v>545</c:v>
                </c:pt>
                <c:pt idx="102">
                  <c:v>533</c:v>
                </c:pt>
                <c:pt idx="103">
                  <c:v>547</c:v>
                </c:pt>
                <c:pt idx="104">
                  <c:v>533</c:v>
                </c:pt>
                <c:pt idx="105">
                  <c:v>538</c:v>
                </c:pt>
                <c:pt idx="106">
                  <c:v>537</c:v>
                </c:pt>
                <c:pt idx="107">
                  <c:v>533</c:v>
                </c:pt>
                <c:pt idx="108">
                  <c:v>536</c:v>
                </c:pt>
                <c:pt idx="109">
                  <c:v>547</c:v>
                </c:pt>
                <c:pt idx="110">
                  <c:v>548</c:v>
                </c:pt>
                <c:pt idx="111">
                  <c:v>548</c:v>
                </c:pt>
                <c:pt idx="112">
                  <c:v>548</c:v>
                </c:pt>
                <c:pt idx="113">
                  <c:v>548</c:v>
                </c:pt>
                <c:pt idx="114">
                  <c:v>539</c:v>
                </c:pt>
                <c:pt idx="115">
                  <c:v>540</c:v>
                </c:pt>
                <c:pt idx="116">
                  <c:v>532</c:v>
                </c:pt>
                <c:pt idx="117">
                  <c:v>533</c:v>
                </c:pt>
                <c:pt idx="118">
                  <c:v>551</c:v>
                </c:pt>
                <c:pt idx="119">
                  <c:v>535</c:v>
                </c:pt>
                <c:pt idx="120">
                  <c:v>551</c:v>
                </c:pt>
                <c:pt idx="121">
                  <c:v>536</c:v>
                </c:pt>
                <c:pt idx="122">
                  <c:v>543</c:v>
                </c:pt>
                <c:pt idx="123">
                  <c:v>543</c:v>
                </c:pt>
                <c:pt idx="124">
                  <c:v>558</c:v>
                </c:pt>
                <c:pt idx="125">
                  <c:v>547</c:v>
                </c:pt>
                <c:pt idx="126">
                  <c:v>558</c:v>
                </c:pt>
                <c:pt idx="127">
                  <c:v>562</c:v>
                </c:pt>
                <c:pt idx="128">
                  <c:v>562</c:v>
                </c:pt>
                <c:pt idx="129">
                  <c:v>564</c:v>
                </c:pt>
                <c:pt idx="130">
                  <c:v>564</c:v>
                </c:pt>
                <c:pt idx="131">
                  <c:v>565</c:v>
                </c:pt>
                <c:pt idx="132">
                  <c:v>565</c:v>
                </c:pt>
              </c:numCache>
            </c:numRef>
          </c:val>
        </c:ser>
        <c:marker val="1"/>
        <c:axId val="191496576"/>
        <c:axId val="191498112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phpbb!$H$2:$H$134</c:f>
              <c:numCache>
                <c:formatCode>General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62</c:v>
                </c:pt>
                <c:pt idx="24">
                  <c:v>62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62</c:v>
                </c:pt>
                <c:pt idx="37">
                  <c:v>62</c:v>
                </c:pt>
                <c:pt idx="38">
                  <c:v>62</c:v>
                </c:pt>
                <c:pt idx="39">
                  <c:v>62</c:v>
                </c:pt>
                <c:pt idx="40">
                  <c:v>62</c:v>
                </c:pt>
                <c:pt idx="41">
                  <c:v>62</c:v>
                </c:pt>
                <c:pt idx="42">
                  <c:v>62</c:v>
                </c:pt>
                <c:pt idx="43">
                  <c:v>62</c:v>
                </c:pt>
                <c:pt idx="44">
                  <c:v>62</c:v>
                </c:pt>
                <c:pt idx="45">
                  <c:v>62</c:v>
                </c:pt>
                <c:pt idx="46">
                  <c:v>62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62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62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61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60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60</c:v>
                </c:pt>
                <c:pt idx="82">
                  <c:v>63</c:v>
                </c:pt>
                <c:pt idx="83">
                  <c:v>63</c:v>
                </c:pt>
                <c:pt idx="84">
                  <c:v>60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63</c:v>
                </c:pt>
                <c:pt idx="96">
                  <c:v>59</c:v>
                </c:pt>
                <c:pt idx="97">
                  <c:v>59</c:v>
                </c:pt>
                <c:pt idx="98">
                  <c:v>61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59</c:v>
                </c:pt>
                <c:pt idx="103">
                  <c:v>61</c:v>
                </c:pt>
                <c:pt idx="104">
                  <c:v>59</c:v>
                </c:pt>
                <c:pt idx="105">
                  <c:v>60</c:v>
                </c:pt>
                <c:pt idx="106">
                  <c:v>60</c:v>
                </c:pt>
                <c:pt idx="107">
                  <c:v>59</c:v>
                </c:pt>
                <c:pt idx="108">
                  <c:v>59</c:v>
                </c:pt>
                <c:pt idx="109">
                  <c:v>61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62</c:v>
                </c:pt>
                <c:pt idx="114">
                  <c:v>60</c:v>
                </c:pt>
                <c:pt idx="115">
                  <c:v>60</c:v>
                </c:pt>
                <c:pt idx="116">
                  <c:v>59</c:v>
                </c:pt>
                <c:pt idx="117">
                  <c:v>59</c:v>
                </c:pt>
                <c:pt idx="118">
                  <c:v>62</c:v>
                </c:pt>
                <c:pt idx="119">
                  <c:v>59</c:v>
                </c:pt>
                <c:pt idx="120">
                  <c:v>62</c:v>
                </c:pt>
                <c:pt idx="121">
                  <c:v>59</c:v>
                </c:pt>
                <c:pt idx="122">
                  <c:v>60</c:v>
                </c:pt>
                <c:pt idx="123">
                  <c:v>60</c:v>
                </c:pt>
                <c:pt idx="124">
                  <c:v>63</c:v>
                </c:pt>
                <c:pt idx="125">
                  <c:v>61</c:v>
                </c:pt>
                <c:pt idx="126">
                  <c:v>63</c:v>
                </c:pt>
                <c:pt idx="127">
                  <c:v>64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65</c:v>
                </c:pt>
                <c:pt idx="132">
                  <c:v>65</c:v>
                </c:pt>
              </c:numCache>
            </c:numRef>
          </c:val>
        </c:ser>
        <c:marker val="1"/>
        <c:axId val="191510400"/>
        <c:axId val="191508480"/>
      </c:lineChart>
      <c:catAx>
        <c:axId val="19149657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1498112"/>
        <c:crosses val="autoZero"/>
        <c:auto val="1"/>
        <c:lblAlgn val="ctr"/>
        <c:lblOffset val="100"/>
      </c:catAx>
      <c:valAx>
        <c:axId val="191498112"/>
        <c:scaling>
          <c:orientation val="minMax"/>
          <c:min val="5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191496576"/>
        <c:crosses val="autoZero"/>
        <c:crossBetween val="between"/>
      </c:valAx>
      <c:valAx>
        <c:axId val="191508480"/>
        <c:scaling>
          <c:orientation val="minMax"/>
          <c:min val="58"/>
        </c:scaling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191510400"/>
        <c:crosses val="max"/>
        <c:crossBetween val="between"/>
      </c:valAx>
      <c:catAx>
        <c:axId val="191510400"/>
        <c:scaling>
          <c:orientation val="minMax"/>
        </c:scaling>
        <c:delete val="1"/>
        <c:axPos val="b"/>
        <c:numFmt formatCode="General" sourceLinked="1"/>
        <c:tickLblPos val="none"/>
        <c:crossAx val="191508480"/>
        <c:crosses val="autoZero"/>
        <c:auto val="1"/>
        <c:lblAlgn val="ctr"/>
        <c:lblOffset val="100"/>
        <c:tickLblSkip val="1"/>
        <c:tickMarkSkip val="1"/>
      </c:catAx>
    </c:plotArea>
    <c:legend>
      <c:legendPos val="b"/>
      <c:layout>
        <c:manualLayout>
          <c:xMode val="edge"/>
          <c:yMode val="edge"/>
          <c:x val="0.33037226596675801"/>
          <c:y val="6.9060586176727903E-2"/>
          <c:w val="0.38369991251093616"/>
          <c:h val="8.3717191601050026E-2"/>
        </c:manualLayout>
      </c:layout>
      <c:overlay val="1"/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phpbb!$AC$1</c:f>
              <c:strCache>
                <c:ptCount val="1"/>
                <c:pt idx="0">
                  <c:v>changes</c:v>
                </c:pt>
              </c:strCache>
            </c:strRef>
          </c:tx>
          <c:cat>
            <c:numRef>
              <c:f>phpbb!$D$2:$D$134</c:f>
              <c:numCache>
                <c:formatCode>[$-409]d\-mmm\-yy;@</c:formatCode>
                <c:ptCount val="133"/>
                <c:pt idx="0">
                  <c:v>38977.918379629627</c:v>
                </c:pt>
                <c:pt idx="1">
                  <c:v>38983.527638888889</c:v>
                </c:pt>
                <c:pt idx="2">
                  <c:v>38991.367037037038</c:v>
                </c:pt>
                <c:pt idx="3">
                  <c:v>38993.774988425925</c:v>
                </c:pt>
                <c:pt idx="4">
                  <c:v>39000.074293981481</c:v>
                </c:pt>
                <c:pt idx="5">
                  <c:v>39001.830868055556</c:v>
                </c:pt>
                <c:pt idx="6">
                  <c:v>39003.923819444448</c:v>
                </c:pt>
                <c:pt idx="7">
                  <c:v>39031.576296296298</c:v>
                </c:pt>
                <c:pt idx="8">
                  <c:v>39045.624606481484</c:v>
                </c:pt>
                <c:pt idx="9">
                  <c:v>39046.833981481483</c:v>
                </c:pt>
                <c:pt idx="10">
                  <c:v>39054.7340162037</c:v>
                </c:pt>
                <c:pt idx="11">
                  <c:v>39061.73940972222</c:v>
                </c:pt>
                <c:pt idx="12">
                  <c:v>39074.743611111109</c:v>
                </c:pt>
                <c:pt idx="13">
                  <c:v>39078.004618055558</c:v>
                </c:pt>
                <c:pt idx="14">
                  <c:v>39091.590787037036</c:v>
                </c:pt>
                <c:pt idx="15">
                  <c:v>39099.779039351852</c:v>
                </c:pt>
                <c:pt idx="16">
                  <c:v>39100.417118055557</c:v>
                </c:pt>
                <c:pt idx="17">
                  <c:v>39135.832002314812</c:v>
                </c:pt>
                <c:pt idx="18">
                  <c:v>39138.877245370371</c:v>
                </c:pt>
                <c:pt idx="19">
                  <c:v>39145.670335648145</c:v>
                </c:pt>
                <c:pt idx="20">
                  <c:v>39154.917303240742</c:v>
                </c:pt>
                <c:pt idx="21">
                  <c:v>39158.10564814815</c:v>
                </c:pt>
                <c:pt idx="22">
                  <c:v>39159.504062499997</c:v>
                </c:pt>
                <c:pt idx="23">
                  <c:v>39180.736527777779</c:v>
                </c:pt>
                <c:pt idx="24">
                  <c:v>39181.215277777781</c:v>
                </c:pt>
                <c:pt idx="25">
                  <c:v>39201.872754629629</c:v>
                </c:pt>
                <c:pt idx="26">
                  <c:v>39207.203969907408</c:v>
                </c:pt>
                <c:pt idx="27">
                  <c:v>39209.555543981478</c:v>
                </c:pt>
                <c:pt idx="28">
                  <c:v>39225.984074074076</c:v>
                </c:pt>
                <c:pt idx="29">
                  <c:v>39227.515324074076</c:v>
                </c:pt>
                <c:pt idx="30">
                  <c:v>39227.792407407411</c:v>
                </c:pt>
                <c:pt idx="31">
                  <c:v>39266.217349537037</c:v>
                </c:pt>
                <c:pt idx="32">
                  <c:v>39275.726944444446</c:v>
                </c:pt>
                <c:pt idx="33">
                  <c:v>39291.490995370368</c:v>
                </c:pt>
                <c:pt idx="34">
                  <c:v>39294.852534722224</c:v>
                </c:pt>
                <c:pt idx="35">
                  <c:v>39358.62909722222</c:v>
                </c:pt>
                <c:pt idx="36">
                  <c:v>39359.196284722224</c:v>
                </c:pt>
                <c:pt idx="37">
                  <c:v>39361.472708333335</c:v>
                </c:pt>
                <c:pt idx="38">
                  <c:v>39369.508703703701</c:v>
                </c:pt>
                <c:pt idx="39">
                  <c:v>39369.657453703701</c:v>
                </c:pt>
                <c:pt idx="40">
                  <c:v>39421.637743055559</c:v>
                </c:pt>
                <c:pt idx="41">
                  <c:v>39481.954976851848</c:v>
                </c:pt>
                <c:pt idx="42">
                  <c:v>39529.521724537037</c:v>
                </c:pt>
                <c:pt idx="43">
                  <c:v>39620.669594907406</c:v>
                </c:pt>
                <c:pt idx="44">
                  <c:v>39658.525081018517</c:v>
                </c:pt>
                <c:pt idx="45">
                  <c:v>39659.599340277782</c:v>
                </c:pt>
                <c:pt idx="46">
                  <c:v>39714.544131944444</c:v>
                </c:pt>
                <c:pt idx="47">
                  <c:v>39778.832349537035</c:v>
                </c:pt>
                <c:pt idx="48">
                  <c:v>39779.572500000002</c:v>
                </c:pt>
                <c:pt idx="49">
                  <c:v>39892.557164351849</c:v>
                </c:pt>
                <c:pt idx="50">
                  <c:v>39972.525300925925</c:v>
                </c:pt>
                <c:pt idx="51">
                  <c:v>39983.410995370374</c:v>
                </c:pt>
                <c:pt idx="52">
                  <c:v>39987.340208333335</c:v>
                </c:pt>
                <c:pt idx="53">
                  <c:v>39991.358796296292</c:v>
                </c:pt>
                <c:pt idx="54">
                  <c:v>40015.874432870369</c:v>
                </c:pt>
                <c:pt idx="55">
                  <c:v>40028.657592592594</c:v>
                </c:pt>
                <c:pt idx="56">
                  <c:v>40030.644976851851</c:v>
                </c:pt>
                <c:pt idx="57">
                  <c:v>40037.625543981485</c:v>
                </c:pt>
                <c:pt idx="58">
                  <c:v>40060.655671296292</c:v>
                </c:pt>
                <c:pt idx="59">
                  <c:v>40060.727233796293</c:v>
                </c:pt>
                <c:pt idx="60">
                  <c:v>40090.760405092595</c:v>
                </c:pt>
                <c:pt idx="61">
                  <c:v>40203.779212962967</c:v>
                </c:pt>
                <c:pt idx="62">
                  <c:v>40206.969039351854</c:v>
                </c:pt>
                <c:pt idx="63">
                  <c:v>40240.938993055555</c:v>
                </c:pt>
                <c:pt idx="64">
                  <c:v>40366.932766203703</c:v>
                </c:pt>
                <c:pt idx="65">
                  <c:v>40470.629432870366</c:v>
                </c:pt>
                <c:pt idx="66">
                  <c:v>40554.716956018521</c:v>
                </c:pt>
                <c:pt idx="67">
                  <c:v>40583.835844907408</c:v>
                </c:pt>
                <c:pt idx="68">
                  <c:v>40598.127569444448</c:v>
                </c:pt>
                <c:pt idx="69">
                  <c:v>40603.914583333331</c:v>
                </c:pt>
                <c:pt idx="70">
                  <c:v>40703.134328703702</c:v>
                </c:pt>
                <c:pt idx="71">
                  <c:v>40704.418738425928</c:v>
                </c:pt>
                <c:pt idx="72">
                  <c:v>40705.737546296295</c:v>
                </c:pt>
                <c:pt idx="73">
                  <c:v>40706.994652777779</c:v>
                </c:pt>
                <c:pt idx="74">
                  <c:v>40707.014293981483</c:v>
                </c:pt>
                <c:pt idx="75">
                  <c:v>40727.260879629626</c:v>
                </c:pt>
                <c:pt idx="76">
                  <c:v>40728.963449074072</c:v>
                </c:pt>
                <c:pt idx="77">
                  <c:v>40739.665196759262</c:v>
                </c:pt>
                <c:pt idx="78">
                  <c:v>40776.296481481484</c:v>
                </c:pt>
                <c:pt idx="79">
                  <c:v>40784.88726851852</c:v>
                </c:pt>
                <c:pt idx="80">
                  <c:v>40789.663541666669</c:v>
                </c:pt>
                <c:pt idx="81">
                  <c:v>40806.797534722224</c:v>
                </c:pt>
                <c:pt idx="82">
                  <c:v>40830.070162037038</c:v>
                </c:pt>
                <c:pt idx="83">
                  <c:v>40830.103796296295</c:v>
                </c:pt>
                <c:pt idx="84">
                  <c:v>40830.110648148147</c:v>
                </c:pt>
                <c:pt idx="85">
                  <c:v>40865.759791666671</c:v>
                </c:pt>
                <c:pt idx="86">
                  <c:v>40942.871111111112</c:v>
                </c:pt>
                <c:pt idx="87">
                  <c:v>40954.919120370367</c:v>
                </c:pt>
                <c:pt idx="88">
                  <c:v>40982.887708333335</c:v>
                </c:pt>
                <c:pt idx="89">
                  <c:v>40992.83997685185</c:v>
                </c:pt>
                <c:pt idx="90">
                  <c:v>40997.818136574075</c:v>
                </c:pt>
                <c:pt idx="91">
                  <c:v>41003.936527777776</c:v>
                </c:pt>
                <c:pt idx="92">
                  <c:v>41007.591041666667</c:v>
                </c:pt>
                <c:pt idx="93">
                  <c:v>41025.401122685187</c:v>
                </c:pt>
                <c:pt idx="94">
                  <c:v>41064.673321759255</c:v>
                </c:pt>
                <c:pt idx="95">
                  <c:v>41107.700115740743</c:v>
                </c:pt>
                <c:pt idx="96">
                  <c:v>41110.942916666667</c:v>
                </c:pt>
                <c:pt idx="97">
                  <c:v>41113.577013888891</c:v>
                </c:pt>
                <c:pt idx="98">
                  <c:v>41187.075219907405</c:v>
                </c:pt>
                <c:pt idx="99">
                  <c:v>41196.183680555558</c:v>
                </c:pt>
                <c:pt idx="100">
                  <c:v>41203.079375000001</c:v>
                </c:pt>
                <c:pt idx="101">
                  <c:v>41211.964814814812</c:v>
                </c:pt>
                <c:pt idx="102">
                  <c:v>41219.89135416667</c:v>
                </c:pt>
                <c:pt idx="103">
                  <c:v>41223.707453703704</c:v>
                </c:pt>
                <c:pt idx="104">
                  <c:v>41225.581574074073</c:v>
                </c:pt>
                <c:pt idx="105">
                  <c:v>41226.437094907407</c:v>
                </c:pt>
                <c:pt idx="106">
                  <c:v>41226.641689814816</c:v>
                </c:pt>
                <c:pt idx="107">
                  <c:v>41243.566875000004</c:v>
                </c:pt>
                <c:pt idx="108">
                  <c:v>41245.907847222225</c:v>
                </c:pt>
                <c:pt idx="109">
                  <c:v>41251.841956018521</c:v>
                </c:pt>
                <c:pt idx="110">
                  <c:v>41259.054467592592</c:v>
                </c:pt>
                <c:pt idx="111">
                  <c:v>41259.126712962963</c:v>
                </c:pt>
                <c:pt idx="112">
                  <c:v>41259.130856481483</c:v>
                </c:pt>
                <c:pt idx="113">
                  <c:v>41259.136863425927</c:v>
                </c:pt>
                <c:pt idx="114">
                  <c:v>41283.173078703701</c:v>
                </c:pt>
                <c:pt idx="115">
                  <c:v>41284.881840277776</c:v>
                </c:pt>
                <c:pt idx="116">
                  <c:v>41284.986840277779</c:v>
                </c:pt>
                <c:pt idx="117">
                  <c:v>41285.560474537036</c:v>
                </c:pt>
                <c:pt idx="118">
                  <c:v>41289.730312500003</c:v>
                </c:pt>
                <c:pt idx="119">
                  <c:v>41290.037627314814</c:v>
                </c:pt>
                <c:pt idx="120">
                  <c:v>41305.676874999997</c:v>
                </c:pt>
                <c:pt idx="121">
                  <c:v>41309.020879629628</c:v>
                </c:pt>
                <c:pt idx="122">
                  <c:v>41311.725844907407</c:v>
                </c:pt>
                <c:pt idx="123">
                  <c:v>41311.963877314818</c:v>
                </c:pt>
                <c:pt idx="124">
                  <c:v>41317.150868055556</c:v>
                </c:pt>
                <c:pt idx="125">
                  <c:v>41330.835810185185</c:v>
                </c:pt>
                <c:pt idx="126">
                  <c:v>41336.97378472222</c:v>
                </c:pt>
                <c:pt idx="127">
                  <c:v>41337.809641203705</c:v>
                </c:pt>
                <c:pt idx="128">
                  <c:v>41337.815069444448</c:v>
                </c:pt>
                <c:pt idx="129">
                  <c:v>41338.05704861111</c:v>
                </c:pt>
                <c:pt idx="130">
                  <c:v>41338.902557870373</c:v>
                </c:pt>
                <c:pt idx="131">
                  <c:v>41393.161863425928</c:v>
                </c:pt>
                <c:pt idx="132">
                  <c:v>41394.098692129628</c:v>
                </c:pt>
              </c:numCache>
            </c:numRef>
          </c:cat>
          <c:val>
            <c:numRef>
              <c:f>phpbb!$AC$2:$AC$134</c:f>
              <c:numCache>
                <c:formatCode>General</c:formatCode>
                <c:ptCount val="133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3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39</c:v>
                </c:pt>
                <c:pt idx="65">
                  <c:v>37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36</c:v>
                </c:pt>
                <c:pt idx="71">
                  <c:v>30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59</c:v>
                </c:pt>
                <c:pt idx="78">
                  <c:v>32</c:v>
                </c:pt>
                <c:pt idx="79">
                  <c:v>1</c:v>
                </c:pt>
                <c:pt idx="80">
                  <c:v>14</c:v>
                </c:pt>
                <c:pt idx="81">
                  <c:v>10</c:v>
                </c:pt>
                <c:pt idx="82">
                  <c:v>26</c:v>
                </c:pt>
                <c:pt idx="83">
                  <c:v>0</c:v>
                </c:pt>
                <c:pt idx="84">
                  <c:v>26</c:v>
                </c:pt>
                <c:pt idx="85">
                  <c:v>4</c:v>
                </c:pt>
                <c:pt idx="86">
                  <c:v>1</c:v>
                </c:pt>
                <c:pt idx="87">
                  <c:v>2</c:v>
                </c:pt>
                <c:pt idx="88">
                  <c:v>20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52</c:v>
                </c:pt>
                <c:pt idx="96">
                  <c:v>52</c:v>
                </c:pt>
                <c:pt idx="97">
                  <c:v>1</c:v>
                </c:pt>
                <c:pt idx="98">
                  <c:v>14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18</c:v>
                </c:pt>
                <c:pt idx="103">
                  <c:v>16</c:v>
                </c:pt>
                <c:pt idx="104">
                  <c:v>16</c:v>
                </c:pt>
                <c:pt idx="105">
                  <c:v>6</c:v>
                </c:pt>
                <c:pt idx="106">
                  <c:v>1</c:v>
                </c:pt>
                <c:pt idx="107">
                  <c:v>7</c:v>
                </c:pt>
                <c:pt idx="108">
                  <c:v>3</c:v>
                </c:pt>
                <c:pt idx="109">
                  <c:v>19</c:v>
                </c:pt>
                <c:pt idx="110">
                  <c:v>4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25</c:v>
                </c:pt>
                <c:pt idx="115">
                  <c:v>1</c:v>
                </c:pt>
                <c:pt idx="116">
                  <c:v>9</c:v>
                </c:pt>
                <c:pt idx="117">
                  <c:v>1</c:v>
                </c:pt>
                <c:pt idx="118">
                  <c:v>21</c:v>
                </c:pt>
                <c:pt idx="119">
                  <c:v>19</c:v>
                </c:pt>
                <c:pt idx="120">
                  <c:v>19</c:v>
                </c:pt>
                <c:pt idx="121">
                  <c:v>18</c:v>
                </c:pt>
                <c:pt idx="122">
                  <c:v>8</c:v>
                </c:pt>
                <c:pt idx="123">
                  <c:v>0</c:v>
                </c:pt>
                <c:pt idx="124">
                  <c:v>18</c:v>
                </c:pt>
                <c:pt idx="125">
                  <c:v>25</c:v>
                </c:pt>
                <c:pt idx="126">
                  <c:v>25</c:v>
                </c:pt>
                <c:pt idx="127">
                  <c:v>7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7</c:v>
                </c:pt>
                <c:pt idx="132">
                  <c:v>2</c:v>
                </c:pt>
              </c:numCache>
            </c:numRef>
          </c:val>
        </c:ser>
        <c:gapWidth val="0"/>
        <c:axId val="191546496"/>
        <c:axId val="191548032"/>
      </c:barChart>
      <c:dateAx>
        <c:axId val="191546496"/>
        <c:scaling>
          <c:orientation val="minMax"/>
        </c:scaling>
        <c:axPos val="b"/>
        <c:numFmt formatCode="[$-409]yyyy;@" sourceLinked="0"/>
        <c:majorTickMark val="none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91548032"/>
        <c:crosses val="autoZero"/>
        <c:auto val="1"/>
        <c:lblOffset val="100"/>
        <c:majorUnit val="1"/>
        <c:majorTimeUnit val="years"/>
      </c:dateAx>
      <c:valAx>
        <c:axId val="191548032"/>
        <c:scaling>
          <c:orientation val="minMax"/>
        </c:scaling>
        <c:axPos val="l"/>
        <c:numFmt formatCode="General" sourceLinked="1"/>
        <c:tickLblPos val="nextTo"/>
        <c:crossAx val="191546496"/>
        <c:crosses val="autoZero"/>
        <c:crossBetween val="between"/>
      </c:valAx>
    </c:plotArea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scatterChart>
        <c:scatterStyle val="lineMarker"/>
        <c:ser>
          <c:idx val="0"/>
          <c:order val="0"/>
          <c:tx>
            <c:v>Timeline</c:v>
          </c:tx>
          <c:marker>
            <c:symbol val="circle"/>
            <c:size val="4"/>
            <c:spPr>
              <a:solidFill>
                <a:schemeClr val="bg2"/>
              </a:solidFill>
            </c:spPr>
          </c:marker>
          <c:xVal>
            <c:numRef>
              <c:f>phpbb!$H$2:$H$134</c:f>
              <c:numCache>
                <c:formatCode>General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62</c:v>
                </c:pt>
                <c:pt idx="24">
                  <c:v>62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62</c:v>
                </c:pt>
                <c:pt idx="37">
                  <c:v>62</c:v>
                </c:pt>
                <c:pt idx="38">
                  <c:v>62</c:v>
                </c:pt>
                <c:pt idx="39">
                  <c:v>62</c:v>
                </c:pt>
                <c:pt idx="40">
                  <c:v>62</c:v>
                </c:pt>
                <c:pt idx="41">
                  <c:v>62</c:v>
                </c:pt>
                <c:pt idx="42">
                  <c:v>62</c:v>
                </c:pt>
                <c:pt idx="43">
                  <c:v>62</c:v>
                </c:pt>
                <c:pt idx="44">
                  <c:v>62</c:v>
                </c:pt>
                <c:pt idx="45">
                  <c:v>62</c:v>
                </c:pt>
                <c:pt idx="46">
                  <c:v>62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62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62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61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60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60</c:v>
                </c:pt>
                <c:pt idx="82">
                  <c:v>63</c:v>
                </c:pt>
                <c:pt idx="83">
                  <c:v>63</c:v>
                </c:pt>
                <c:pt idx="84">
                  <c:v>60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63</c:v>
                </c:pt>
                <c:pt idx="96">
                  <c:v>59</c:v>
                </c:pt>
                <c:pt idx="97">
                  <c:v>59</c:v>
                </c:pt>
                <c:pt idx="98">
                  <c:v>61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59</c:v>
                </c:pt>
                <c:pt idx="103">
                  <c:v>61</c:v>
                </c:pt>
                <c:pt idx="104">
                  <c:v>59</c:v>
                </c:pt>
                <c:pt idx="105">
                  <c:v>60</c:v>
                </c:pt>
                <c:pt idx="106">
                  <c:v>60</c:v>
                </c:pt>
                <c:pt idx="107">
                  <c:v>59</c:v>
                </c:pt>
                <c:pt idx="108">
                  <c:v>59</c:v>
                </c:pt>
                <c:pt idx="109">
                  <c:v>61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62</c:v>
                </c:pt>
                <c:pt idx="114">
                  <c:v>60</c:v>
                </c:pt>
                <c:pt idx="115">
                  <c:v>60</c:v>
                </c:pt>
                <c:pt idx="116">
                  <c:v>59</c:v>
                </c:pt>
                <c:pt idx="117">
                  <c:v>59</c:v>
                </c:pt>
                <c:pt idx="118">
                  <c:v>62</c:v>
                </c:pt>
                <c:pt idx="119">
                  <c:v>59</c:v>
                </c:pt>
                <c:pt idx="120">
                  <c:v>62</c:v>
                </c:pt>
                <c:pt idx="121">
                  <c:v>59</c:v>
                </c:pt>
                <c:pt idx="122">
                  <c:v>60</c:v>
                </c:pt>
                <c:pt idx="123">
                  <c:v>60</c:v>
                </c:pt>
                <c:pt idx="124">
                  <c:v>63</c:v>
                </c:pt>
                <c:pt idx="125">
                  <c:v>61</c:v>
                </c:pt>
                <c:pt idx="126">
                  <c:v>63</c:v>
                </c:pt>
                <c:pt idx="127">
                  <c:v>64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65</c:v>
                </c:pt>
                <c:pt idx="132">
                  <c:v>65</c:v>
                </c:pt>
              </c:numCache>
            </c:numRef>
          </c:xVal>
          <c:yVal>
            <c:numRef>
              <c:f>phpbb!$K$2:$K$134</c:f>
              <c:numCache>
                <c:formatCode>General</c:formatCode>
                <c:ptCount val="133"/>
                <c:pt idx="0">
                  <c:v>611</c:v>
                </c:pt>
                <c:pt idx="1">
                  <c:v>613</c:v>
                </c:pt>
                <c:pt idx="2">
                  <c:v>613</c:v>
                </c:pt>
                <c:pt idx="3">
                  <c:v>612</c:v>
                </c:pt>
                <c:pt idx="4">
                  <c:v>612</c:v>
                </c:pt>
                <c:pt idx="5">
                  <c:v>612</c:v>
                </c:pt>
                <c:pt idx="6">
                  <c:v>613</c:v>
                </c:pt>
                <c:pt idx="7">
                  <c:v>613</c:v>
                </c:pt>
                <c:pt idx="8">
                  <c:v>614</c:v>
                </c:pt>
                <c:pt idx="9">
                  <c:v>615</c:v>
                </c:pt>
                <c:pt idx="10">
                  <c:v>616</c:v>
                </c:pt>
                <c:pt idx="11">
                  <c:v>617</c:v>
                </c:pt>
                <c:pt idx="12">
                  <c:v>617</c:v>
                </c:pt>
                <c:pt idx="13">
                  <c:v>617</c:v>
                </c:pt>
                <c:pt idx="14">
                  <c:v>617</c:v>
                </c:pt>
                <c:pt idx="15">
                  <c:v>617</c:v>
                </c:pt>
                <c:pt idx="16">
                  <c:v>617</c:v>
                </c:pt>
                <c:pt idx="17">
                  <c:v>617</c:v>
                </c:pt>
                <c:pt idx="18">
                  <c:v>617</c:v>
                </c:pt>
                <c:pt idx="19">
                  <c:v>617</c:v>
                </c:pt>
                <c:pt idx="20">
                  <c:v>618</c:v>
                </c:pt>
                <c:pt idx="21">
                  <c:v>619</c:v>
                </c:pt>
                <c:pt idx="22">
                  <c:v>619</c:v>
                </c:pt>
                <c:pt idx="23">
                  <c:v>532</c:v>
                </c:pt>
                <c:pt idx="24">
                  <c:v>532</c:v>
                </c:pt>
                <c:pt idx="25">
                  <c:v>532</c:v>
                </c:pt>
                <c:pt idx="26">
                  <c:v>532</c:v>
                </c:pt>
                <c:pt idx="27">
                  <c:v>531</c:v>
                </c:pt>
                <c:pt idx="28">
                  <c:v>531</c:v>
                </c:pt>
                <c:pt idx="29">
                  <c:v>532</c:v>
                </c:pt>
                <c:pt idx="30">
                  <c:v>532</c:v>
                </c:pt>
                <c:pt idx="31">
                  <c:v>532</c:v>
                </c:pt>
                <c:pt idx="32">
                  <c:v>532</c:v>
                </c:pt>
                <c:pt idx="33">
                  <c:v>532</c:v>
                </c:pt>
                <c:pt idx="34">
                  <c:v>532</c:v>
                </c:pt>
                <c:pt idx="35">
                  <c:v>533</c:v>
                </c:pt>
                <c:pt idx="36">
                  <c:v>533</c:v>
                </c:pt>
                <c:pt idx="37">
                  <c:v>533</c:v>
                </c:pt>
                <c:pt idx="38">
                  <c:v>533</c:v>
                </c:pt>
                <c:pt idx="39">
                  <c:v>533</c:v>
                </c:pt>
                <c:pt idx="40">
                  <c:v>533</c:v>
                </c:pt>
                <c:pt idx="41">
                  <c:v>534</c:v>
                </c:pt>
                <c:pt idx="42">
                  <c:v>535</c:v>
                </c:pt>
                <c:pt idx="43">
                  <c:v>535</c:v>
                </c:pt>
                <c:pt idx="44">
                  <c:v>537</c:v>
                </c:pt>
                <c:pt idx="45">
                  <c:v>537</c:v>
                </c:pt>
                <c:pt idx="46">
                  <c:v>538</c:v>
                </c:pt>
                <c:pt idx="47">
                  <c:v>539</c:v>
                </c:pt>
                <c:pt idx="48">
                  <c:v>539</c:v>
                </c:pt>
                <c:pt idx="49">
                  <c:v>539</c:v>
                </c:pt>
                <c:pt idx="50">
                  <c:v>539</c:v>
                </c:pt>
                <c:pt idx="51">
                  <c:v>540</c:v>
                </c:pt>
                <c:pt idx="52">
                  <c:v>542</c:v>
                </c:pt>
                <c:pt idx="53">
                  <c:v>542</c:v>
                </c:pt>
                <c:pt idx="54">
                  <c:v>544</c:v>
                </c:pt>
                <c:pt idx="55">
                  <c:v>547</c:v>
                </c:pt>
                <c:pt idx="56">
                  <c:v>547</c:v>
                </c:pt>
                <c:pt idx="57">
                  <c:v>548</c:v>
                </c:pt>
                <c:pt idx="58">
                  <c:v>548</c:v>
                </c:pt>
                <c:pt idx="59">
                  <c:v>548</c:v>
                </c:pt>
                <c:pt idx="60">
                  <c:v>548</c:v>
                </c:pt>
                <c:pt idx="61">
                  <c:v>548</c:v>
                </c:pt>
                <c:pt idx="62">
                  <c:v>548</c:v>
                </c:pt>
                <c:pt idx="63">
                  <c:v>548</c:v>
                </c:pt>
                <c:pt idx="64">
                  <c:v>538</c:v>
                </c:pt>
                <c:pt idx="65">
                  <c:v>550</c:v>
                </c:pt>
                <c:pt idx="66">
                  <c:v>548</c:v>
                </c:pt>
                <c:pt idx="67">
                  <c:v>549</c:v>
                </c:pt>
                <c:pt idx="68">
                  <c:v>548</c:v>
                </c:pt>
                <c:pt idx="69">
                  <c:v>549</c:v>
                </c:pt>
                <c:pt idx="70">
                  <c:v>538</c:v>
                </c:pt>
                <c:pt idx="71">
                  <c:v>556</c:v>
                </c:pt>
                <c:pt idx="72">
                  <c:v>558</c:v>
                </c:pt>
                <c:pt idx="73">
                  <c:v>556</c:v>
                </c:pt>
                <c:pt idx="74">
                  <c:v>558</c:v>
                </c:pt>
                <c:pt idx="75">
                  <c:v>555</c:v>
                </c:pt>
                <c:pt idx="76">
                  <c:v>557</c:v>
                </c:pt>
                <c:pt idx="77">
                  <c:v>539</c:v>
                </c:pt>
                <c:pt idx="78">
                  <c:v>538</c:v>
                </c:pt>
                <c:pt idx="79">
                  <c:v>539</c:v>
                </c:pt>
                <c:pt idx="80">
                  <c:v>545</c:v>
                </c:pt>
                <c:pt idx="81">
                  <c:v>536</c:v>
                </c:pt>
                <c:pt idx="82">
                  <c:v>555</c:v>
                </c:pt>
                <c:pt idx="83">
                  <c:v>555</c:v>
                </c:pt>
                <c:pt idx="84">
                  <c:v>536</c:v>
                </c:pt>
                <c:pt idx="85">
                  <c:v>539</c:v>
                </c:pt>
                <c:pt idx="86">
                  <c:v>540</c:v>
                </c:pt>
                <c:pt idx="87">
                  <c:v>540</c:v>
                </c:pt>
                <c:pt idx="88">
                  <c:v>530</c:v>
                </c:pt>
                <c:pt idx="89">
                  <c:v>532</c:v>
                </c:pt>
                <c:pt idx="90">
                  <c:v>531</c:v>
                </c:pt>
                <c:pt idx="91">
                  <c:v>531</c:v>
                </c:pt>
                <c:pt idx="92">
                  <c:v>531</c:v>
                </c:pt>
                <c:pt idx="93">
                  <c:v>533</c:v>
                </c:pt>
                <c:pt idx="94">
                  <c:v>530</c:v>
                </c:pt>
                <c:pt idx="95">
                  <c:v>556</c:v>
                </c:pt>
                <c:pt idx="96">
                  <c:v>530</c:v>
                </c:pt>
                <c:pt idx="97">
                  <c:v>531</c:v>
                </c:pt>
                <c:pt idx="98">
                  <c:v>543</c:v>
                </c:pt>
                <c:pt idx="99">
                  <c:v>544</c:v>
                </c:pt>
                <c:pt idx="100">
                  <c:v>544</c:v>
                </c:pt>
                <c:pt idx="101">
                  <c:v>545</c:v>
                </c:pt>
                <c:pt idx="102">
                  <c:v>533</c:v>
                </c:pt>
                <c:pt idx="103">
                  <c:v>547</c:v>
                </c:pt>
                <c:pt idx="104">
                  <c:v>533</c:v>
                </c:pt>
                <c:pt idx="105">
                  <c:v>538</c:v>
                </c:pt>
                <c:pt idx="106">
                  <c:v>537</c:v>
                </c:pt>
                <c:pt idx="107">
                  <c:v>533</c:v>
                </c:pt>
                <c:pt idx="108">
                  <c:v>536</c:v>
                </c:pt>
                <c:pt idx="109">
                  <c:v>547</c:v>
                </c:pt>
                <c:pt idx="110">
                  <c:v>548</c:v>
                </c:pt>
                <c:pt idx="111">
                  <c:v>548</c:v>
                </c:pt>
                <c:pt idx="112">
                  <c:v>548</c:v>
                </c:pt>
                <c:pt idx="113">
                  <c:v>548</c:v>
                </c:pt>
                <c:pt idx="114">
                  <c:v>539</c:v>
                </c:pt>
                <c:pt idx="115">
                  <c:v>540</c:v>
                </c:pt>
                <c:pt idx="116">
                  <c:v>532</c:v>
                </c:pt>
                <c:pt idx="117">
                  <c:v>533</c:v>
                </c:pt>
                <c:pt idx="118">
                  <c:v>551</c:v>
                </c:pt>
                <c:pt idx="119">
                  <c:v>535</c:v>
                </c:pt>
                <c:pt idx="120">
                  <c:v>551</c:v>
                </c:pt>
                <c:pt idx="121">
                  <c:v>536</c:v>
                </c:pt>
                <c:pt idx="122">
                  <c:v>543</c:v>
                </c:pt>
                <c:pt idx="123">
                  <c:v>543</c:v>
                </c:pt>
                <c:pt idx="124">
                  <c:v>558</c:v>
                </c:pt>
                <c:pt idx="125">
                  <c:v>547</c:v>
                </c:pt>
                <c:pt idx="126">
                  <c:v>558</c:v>
                </c:pt>
                <c:pt idx="127">
                  <c:v>562</c:v>
                </c:pt>
                <c:pt idx="128">
                  <c:v>562</c:v>
                </c:pt>
                <c:pt idx="129">
                  <c:v>564</c:v>
                </c:pt>
                <c:pt idx="130">
                  <c:v>564</c:v>
                </c:pt>
                <c:pt idx="131">
                  <c:v>565</c:v>
                </c:pt>
                <c:pt idx="132">
                  <c:v>565</c:v>
                </c:pt>
              </c:numCache>
            </c:numRef>
          </c:yVal>
        </c:ser>
        <c:axId val="191643648"/>
        <c:axId val="191645952"/>
      </c:scatterChart>
      <c:valAx>
        <c:axId val="191643648"/>
        <c:scaling>
          <c:orientation val="minMax"/>
        </c:scaling>
        <c:axPos val="b"/>
        <c:majorGridlines>
          <c:spPr>
            <a:ln cap="flat"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191645952"/>
        <c:crosses val="autoZero"/>
        <c:crossBetween val="midCat"/>
      </c:valAx>
      <c:valAx>
        <c:axId val="191645952"/>
        <c:scaling>
          <c:orientation val="minMax"/>
        </c:scaling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tickLblPos val="nextTo"/>
        <c:crossAx val="191643648"/>
        <c:crosses val="autoZero"/>
        <c:crossBetween val="midCat"/>
      </c:valAx>
      <c:spPr>
        <a:noFill/>
      </c:spPr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changes and size(attributes)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val>
            <c:numRef>
              <c:f>phpbb!$AC$2:$AC$134</c:f>
              <c:numCache>
                <c:formatCode>General</c:formatCode>
                <c:ptCount val="133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3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39</c:v>
                </c:pt>
                <c:pt idx="65">
                  <c:v>37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36</c:v>
                </c:pt>
                <c:pt idx="71">
                  <c:v>30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59</c:v>
                </c:pt>
                <c:pt idx="78">
                  <c:v>32</c:v>
                </c:pt>
                <c:pt idx="79">
                  <c:v>1</c:v>
                </c:pt>
                <c:pt idx="80">
                  <c:v>14</c:v>
                </c:pt>
                <c:pt idx="81">
                  <c:v>10</c:v>
                </c:pt>
                <c:pt idx="82">
                  <c:v>26</c:v>
                </c:pt>
                <c:pt idx="83">
                  <c:v>0</c:v>
                </c:pt>
                <c:pt idx="84">
                  <c:v>26</c:v>
                </c:pt>
                <c:pt idx="85">
                  <c:v>4</c:v>
                </c:pt>
                <c:pt idx="86">
                  <c:v>1</c:v>
                </c:pt>
                <c:pt idx="87">
                  <c:v>2</c:v>
                </c:pt>
                <c:pt idx="88">
                  <c:v>20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52</c:v>
                </c:pt>
                <c:pt idx="96">
                  <c:v>52</c:v>
                </c:pt>
                <c:pt idx="97">
                  <c:v>1</c:v>
                </c:pt>
                <c:pt idx="98">
                  <c:v>14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18</c:v>
                </c:pt>
                <c:pt idx="103">
                  <c:v>16</c:v>
                </c:pt>
                <c:pt idx="104">
                  <c:v>16</c:v>
                </c:pt>
                <c:pt idx="105">
                  <c:v>6</c:v>
                </c:pt>
                <c:pt idx="106">
                  <c:v>1</c:v>
                </c:pt>
                <c:pt idx="107">
                  <c:v>7</c:v>
                </c:pt>
                <c:pt idx="108">
                  <c:v>3</c:v>
                </c:pt>
                <c:pt idx="109">
                  <c:v>19</c:v>
                </c:pt>
                <c:pt idx="110">
                  <c:v>4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25</c:v>
                </c:pt>
                <c:pt idx="115">
                  <c:v>1</c:v>
                </c:pt>
                <c:pt idx="116">
                  <c:v>9</c:v>
                </c:pt>
                <c:pt idx="117">
                  <c:v>1</c:v>
                </c:pt>
                <c:pt idx="118">
                  <c:v>21</c:v>
                </c:pt>
                <c:pt idx="119">
                  <c:v>19</c:v>
                </c:pt>
                <c:pt idx="120">
                  <c:v>19</c:v>
                </c:pt>
                <c:pt idx="121">
                  <c:v>18</c:v>
                </c:pt>
                <c:pt idx="122">
                  <c:v>8</c:v>
                </c:pt>
                <c:pt idx="123">
                  <c:v>0</c:v>
                </c:pt>
                <c:pt idx="124">
                  <c:v>18</c:v>
                </c:pt>
                <c:pt idx="125">
                  <c:v>25</c:v>
                </c:pt>
                <c:pt idx="126">
                  <c:v>25</c:v>
                </c:pt>
                <c:pt idx="127">
                  <c:v>7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7</c:v>
                </c:pt>
                <c:pt idx="132">
                  <c:v>2</c:v>
                </c:pt>
              </c:numCache>
            </c:numRef>
          </c:val>
        </c:ser>
        <c:gapWidth val="0"/>
        <c:overlap val="10"/>
        <c:axId val="191859712"/>
        <c:axId val="191858176"/>
      </c:barChart>
      <c:lineChart>
        <c:grouping val="stacked"/>
        <c:ser>
          <c:idx val="2"/>
          <c:order val="0"/>
          <c:tx>
            <c:v>Attributes</c:v>
          </c:tx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phpbb!$K$2:$K$134</c:f>
              <c:numCache>
                <c:formatCode>General</c:formatCode>
                <c:ptCount val="133"/>
                <c:pt idx="0">
                  <c:v>611</c:v>
                </c:pt>
                <c:pt idx="1">
                  <c:v>613</c:v>
                </c:pt>
                <c:pt idx="2">
                  <c:v>613</c:v>
                </c:pt>
                <c:pt idx="3">
                  <c:v>612</c:v>
                </c:pt>
                <c:pt idx="4">
                  <c:v>612</c:v>
                </c:pt>
                <c:pt idx="5">
                  <c:v>612</c:v>
                </c:pt>
                <c:pt idx="6">
                  <c:v>613</c:v>
                </c:pt>
                <c:pt idx="7">
                  <c:v>613</c:v>
                </c:pt>
                <c:pt idx="8">
                  <c:v>614</c:v>
                </c:pt>
                <c:pt idx="9">
                  <c:v>615</c:v>
                </c:pt>
                <c:pt idx="10">
                  <c:v>616</c:v>
                </c:pt>
                <c:pt idx="11">
                  <c:v>617</c:v>
                </c:pt>
                <c:pt idx="12">
                  <c:v>617</c:v>
                </c:pt>
                <c:pt idx="13">
                  <c:v>617</c:v>
                </c:pt>
                <c:pt idx="14">
                  <c:v>617</c:v>
                </c:pt>
                <c:pt idx="15">
                  <c:v>617</c:v>
                </c:pt>
                <c:pt idx="16">
                  <c:v>617</c:v>
                </c:pt>
                <c:pt idx="17">
                  <c:v>617</c:v>
                </c:pt>
                <c:pt idx="18">
                  <c:v>617</c:v>
                </c:pt>
                <c:pt idx="19">
                  <c:v>617</c:v>
                </c:pt>
                <c:pt idx="20">
                  <c:v>618</c:v>
                </c:pt>
                <c:pt idx="21">
                  <c:v>619</c:v>
                </c:pt>
                <c:pt idx="22">
                  <c:v>619</c:v>
                </c:pt>
                <c:pt idx="23">
                  <c:v>532</c:v>
                </c:pt>
                <c:pt idx="24">
                  <c:v>532</c:v>
                </c:pt>
                <c:pt idx="25">
                  <c:v>532</c:v>
                </c:pt>
                <c:pt idx="26">
                  <c:v>532</c:v>
                </c:pt>
                <c:pt idx="27">
                  <c:v>531</c:v>
                </c:pt>
                <c:pt idx="28">
                  <c:v>531</c:v>
                </c:pt>
                <c:pt idx="29">
                  <c:v>532</c:v>
                </c:pt>
                <c:pt idx="30">
                  <c:v>532</c:v>
                </c:pt>
                <c:pt idx="31">
                  <c:v>532</c:v>
                </c:pt>
                <c:pt idx="32">
                  <c:v>532</c:v>
                </c:pt>
                <c:pt idx="33">
                  <c:v>532</c:v>
                </c:pt>
                <c:pt idx="34">
                  <c:v>532</c:v>
                </c:pt>
                <c:pt idx="35">
                  <c:v>533</c:v>
                </c:pt>
                <c:pt idx="36">
                  <c:v>533</c:v>
                </c:pt>
                <c:pt idx="37">
                  <c:v>533</c:v>
                </c:pt>
                <c:pt idx="38">
                  <c:v>533</c:v>
                </c:pt>
                <c:pt idx="39">
                  <c:v>533</c:v>
                </c:pt>
                <c:pt idx="40">
                  <c:v>533</c:v>
                </c:pt>
                <c:pt idx="41">
                  <c:v>534</c:v>
                </c:pt>
                <c:pt idx="42">
                  <c:v>535</c:v>
                </c:pt>
                <c:pt idx="43">
                  <c:v>535</c:v>
                </c:pt>
                <c:pt idx="44">
                  <c:v>537</c:v>
                </c:pt>
                <c:pt idx="45">
                  <c:v>537</c:v>
                </c:pt>
                <c:pt idx="46">
                  <c:v>538</c:v>
                </c:pt>
                <c:pt idx="47">
                  <c:v>539</c:v>
                </c:pt>
                <c:pt idx="48">
                  <c:v>539</c:v>
                </c:pt>
                <c:pt idx="49">
                  <c:v>539</c:v>
                </c:pt>
                <c:pt idx="50">
                  <c:v>539</c:v>
                </c:pt>
                <c:pt idx="51">
                  <c:v>540</c:v>
                </c:pt>
                <c:pt idx="52">
                  <c:v>542</c:v>
                </c:pt>
                <c:pt idx="53">
                  <c:v>542</c:v>
                </c:pt>
                <c:pt idx="54">
                  <c:v>544</c:v>
                </c:pt>
                <c:pt idx="55">
                  <c:v>547</c:v>
                </c:pt>
                <c:pt idx="56">
                  <c:v>547</c:v>
                </c:pt>
                <c:pt idx="57">
                  <c:v>548</c:v>
                </c:pt>
                <c:pt idx="58">
                  <c:v>548</c:v>
                </c:pt>
                <c:pt idx="59">
                  <c:v>548</c:v>
                </c:pt>
                <c:pt idx="60">
                  <c:v>548</c:v>
                </c:pt>
                <c:pt idx="61">
                  <c:v>548</c:v>
                </c:pt>
                <c:pt idx="62">
                  <c:v>548</c:v>
                </c:pt>
                <c:pt idx="63">
                  <c:v>548</c:v>
                </c:pt>
                <c:pt idx="64">
                  <c:v>538</c:v>
                </c:pt>
                <c:pt idx="65">
                  <c:v>550</c:v>
                </c:pt>
                <c:pt idx="66">
                  <c:v>548</c:v>
                </c:pt>
                <c:pt idx="67">
                  <c:v>549</c:v>
                </c:pt>
                <c:pt idx="68">
                  <c:v>548</c:v>
                </c:pt>
                <c:pt idx="69">
                  <c:v>549</c:v>
                </c:pt>
                <c:pt idx="70">
                  <c:v>538</c:v>
                </c:pt>
                <c:pt idx="71">
                  <c:v>556</c:v>
                </c:pt>
                <c:pt idx="72">
                  <c:v>558</c:v>
                </c:pt>
                <c:pt idx="73">
                  <c:v>556</c:v>
                </c:pt>
                <c:pt idx="74">
                  <c:v>558</c:v>
                </c:pt>
                <c:pt idx="75">
                  <c:v>555</c:v>
                </c:pt>
                <c:pt idx="76">
                  <c:v>557</c:v>
                </c:pt>
                <c:pt idx="77">
                  <c:v>539</c:v>
                </c:pt>
                <c:pt idx="78">
                  <c:v>538</c:v>
                </c:pt>
                <c:pt idx="79">
                  <c:v>539</c:v>
                </c:pt>
                <c:pt idx="80">
                  <c:v>545</c:v>
                </c:pt>
                <c:pt idx="81">
                  <c:v>536</c:v>
                </c:pt>
                <c:pt idx="82">
                  <c:v>555</c:v>
                </c:pt>
                <c:pt idx="83">
                  <c:v>555</c:v>
                </c:pt>
                <c:pt idx="84">
                  <c:v>536</c:v>
                </c:pt>
                <c:pt idx="85">
                  <c:v>539</c:v>
                </c:pt>
                <c:pt idx="86">
                  <c:v>540</c:v>
                </c:pt>
                <c:pt idx="87">
                  <c:v>540</c:v>
                </c:pt>
                <c:pt idx="88">
                  <c:v>530</c:v>
                </c:pt>
                <c:pt idx="89">
                  <c:v>532</c:v>
                </c:pt>
                <c:pt idx="90">
                  <c:v>531</c:v>
                </c:pt>
                <c:pt idx="91">
                  <c:v>531</c:v>
                </c:pt>
                <c:pt idx="92">
                  <c:v>531</c:v>
                </c:pt>
                <c:pt idx="93">
                  <c:v>533</c:v>
                </c:pt>
                <c:pt idx="94">
                  <c:v>530</c:v>
                </c:pt>
                <c:pt idx="95">
                  <c:v>556</c:v>
                </c:pt>
                <c:pt idx="96">
                  <c:v>530</c:v>
                </c:pt>
                <c:pt idx="97">
                  <c:v>531</c:v>
                </c:pt>
                <c:pt idx="98">
                  <c:v>543</c:v>
                </c:pt>
                <c:pt idx="99">
                  <c:v>544</c:v>
                </c:pt>
                <c:pt idx="100">
                  <c:v>544</c:v>
                </c:pt>
                <c:pt idx="101">
                  <c:v>545</c:v>
                </c:pt>
                <c:pt idx="102">
                  <c:v>533</c:v>
                </c:pt>
                <c:pt idx="103">
                  <c:v>547</c:v>
                </c:pt>
                <c:pt idx="104">
                  <c:v>533</c:v>
                </c:pt>
                <c:pt idx="105">
                  <c:v>538</c:v>
                </c:pt>
                <c:pt idx="106">
                  <c:v>537</c:v>
                </c:pt>
                <c:pt idx="107">
                  <c:v>533</c:v>
                </c:pt>
                <c:pt idx="108">
                  <c:v>536</c:v>
                </c:pt>
                <c:pt idx="109">
                  <c:v>547</c:v>
                </c:pt>
                <c:pt idx="110">
                  <c:v>548</c:v>
                </c:pt>
                <c:pt idx="111">
                  <c:v>548</c:v>
                </c:pt>
                <c:pt idx="112">
                  <c:v>548</c:v>
                </c:pt>
                <c:pt idx="113">
                  <c:v>548</c:v>
                </c:pt>
                <c:pt idx="114">
                  <c:v>539</c:v>
                </c:pt>
                <c:pt idx="115">
                  <c:v>540</c:v>
                </c:pt>
                <c:pt idx="116">
                  <c:v>532</c:v>
                </c:pt>
                <c:pt idx="117">
                  <c:v>533</c:v>
                </c:pt>
                <c:pt idx="118">
                  <c:v>551</c:v>
                </c:pt>
                <c:pt idx="119">
                  <c:v>535</c:v>
                </c:pt>
                <c:pt idx="120">
                  <c:v>551</c:v>
                </c:pt>
                <c:pt idx="121">
                  <c:v>536</c:v>
                </c:pt>
                <c:pt idx="122">
                  <c:v>543</c:v>
                </c:pt>
                <c:pt idx="123">
                  <c:v>543</c:v>
                </c:pt>
                <c:pt idx="124">
                  <c:v>558</c:v>
                </c:pt>
                <c:pt idx="125">
                  <c:v>547</c:v>
                </c:pt>
                <c:pt idx="126">
                  <c:v>558</c:v>
                </c:pt>
                <c:pt idx="127">
                  <c:v>562</c:v>
                </c:pt>
                <c:pt idx="128">
                  <c:v>562</c:v>
                </c:pt>
                <c:pt idx="129">
                  <c:v>564</c:v>
                </c:pt>
                <c:pt idx="130">
                  <c:v>564</c:v>
                </c:pt>
                <c:pt idx="131">
                  <c:v>565</c:v>
                </c:pt>
                <c:pt idx="132">
                  <c:v>565</c:v>
                </c:pt>
              </c:numCache>
            </c:numRef>
          </c:val>
        </c:ser>
        <c:marker val="1"/>
        <c:axId val="191846656"/>
        <c:axId val="191856640"/>
      </c:lineChart>
      <c:catAx>
        <c:axId val="1918466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1856640"/>
        <c:crosses val="autoZero"/>
        <c:auto val="1"/>
        <c:lblAlgn val="ctr"/>
        <c:lblOffset val="100"/>
      </c:catAx>
      <c:valAx>
        <c:axId val="191856640"/>
        <c:scaling>
          <c:orientation val="minMax"/>
          <c:min val="500"/>
        </c:scaling>
        <c:axPos val="l"/>
        <c:numFmt formatCode="General" sourceLinked="1"/>
        <c:tickLblPos val="nextTo"/>
        <c:crossAx val="191846656"/>
        <c:crosses val="autoZero"/>
        <c:crossBetween val="between"/>
      </c:valAx>
      <c:valAx>
        <c:axId val="191858176"/>
        <c:scaling>
          <c:orientation val="minMax"/>
          <c:min val="0"/>
        </c:scaling>
        <c:axPos val="r"/>
        <c:numFmt formatCode="General" sourceLinked="1"/>
        <c:tickLblPos val="nextTo"/>
        <c:crossAx val="191859712"/>
        <c:crosses val="max"/>
        <c:crossBetween val="between"/>
      </c:valAx>
      <c:catAx>
        <c:axId val="191859712"/>
        <c:scaling>
          <c:orientation val="minMax"/>
        </c:scaling>
        <c:delete val="1"/>
        <c:axPos val="b"/>
        <c:tickLblPos val="none"/>
        <c:crossAx val="191858176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changes and size(tables)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val>
            <c:numRef>
              <c:f>phpbb!$AC$2:$AC$134</c:f>
              <c:numCache>
                <c:formatCode>General</c:formatCode>
                <c:ptCount val="133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102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3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39</c:v>
                </c:pt>
                <c:pt idx="65">
                  <c:v>37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36</c:v>
                </c:pt>
                <c:pt idx="71">
                  <c:v>30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59</c:v>
                </c:pt>
                <c:pt idx="78">
                  <c:v>32</c:v>
                </c:pt>
                <c:pt idx="79">
                  <c:v>1</c:v>
                </c:pt>
                <c:pt idx="80">
                  <c:v>14</c:v>
                </c:pt>
                <c:pt idx="81">
                  <c:v>10</c:v>
                </c:pt>
                <c:pt idx="82">
                  <c:v>26</c:v>
                </c:pt>
                <c:pt idx="83">
                  <c:v>0</c:v>
                </c:pt>
                <c:pt idx="84">
                  <c:v>26</c:v>
                </c:pt>
                <c:pt idx="85">
                  <c:v>4</c:v>
                </c:pt>
                <c:pt idx="86">
                  <c:v>1</c:v>
                </c:pt>
                <c:pt idx="87">
                  <c:v>2</c:v>
                </c:pt>
                <c:pt idx="88">
                  <c:v>20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52</c:v>
                </c:pt>
                <c:pt idx="96">
                  <c:v>52</c:v>
                </c:pt>
                <c:pt idx="97">
                  <c:v>1</c:v>
                </c:pt>
                <c:pt idx="98">
                  <c:v>14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18</c:v>
                </c:pt>
                <c:pt idx="103">
                  <c:v>16</c:v>
                </c:pt>
                <c:pt idx="104">
                  <c:v>16</c:v>
                </c:pt>
                <c:pt idx="105">
                  <c:v>6</c:v>
                </c:pt>
                <c:pt idx="106">
                  <c:v>1</c:v>
                </c:pt>
                <c:pt idx="107">
                  <c:v>7</c:v>
                </c:pt>
                <c:pt idx="108">
                  <c:v>3</c:v>
                </c:pt>
                <c:pt idx="109">
                  <c:v>19</c:v>
                </c:pt>
                <c:pt idx="110">
                  <c:v>4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25</c:v>
                </c:pt>
                <c:pt idx="115">
                  <c:v>1</c:v>
                </c:pt>
                <c:pt idx="116">
                  <c:v>9</c:v>
                </c:pt>
                <c:pt idx="117">
                  <c:v>1</c:v>
                </c:pt>
                <c:pt idx="118">
                  <c:v>21</c:v>
                </c:pt>
                <c:pt idx="119">
                  <c:v>19</c:v>
                </c:pt>
                <c:pt idx="120">
                  <c:v>19</c:v>
                </c:pt>
                <c:pt idx="121">
                  <c:v>18</c:v>
                </c:pt>
                <c:pt idx="122">
                  <c:v>8</c:v>
                </c:pt>
                <c:pt idx="123">
                  <c:v>0</c:v>
                </c:pt>
                <c:pt idx="124">
                  <c:v>18</c:v>
                </c:pt>
                <c:pt idx="125">
                  <c:v>25</c:v>
                </c:pt>
                <c:pt idx="126">
                  <c:v>25</c:v>
                </c:pt>
                <c:pt idx="127">
                  <c:v>7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7</c:v>
                </c:pt>
                <c:pt idx="132">
                  <c:v>2</c:v>
                </c:pt>
              </c:numCache>
            </c:numRef>
          </c:val>
        </c:ser>
        <c:gapWidth val="0"/>
        <c:overlap val="10"/>
        <c:axId val="191902464"/>
        <c:axId val="191896576"/>
      </c:barChart>
      <c:lineChart>
        <c:grouping val="stacked"/>
        <c:ser>
          <c:idx val="2"/>
          <c:order val="0"/>
          <c:tx>
            <c:v>Tables</c:v>
          </c:tx>
          <c:spPr>
            <a:ln>
              <a:solidFill>
                <a:srgbClr val="BE4B48"/>
              </a:solidFill>
            </a:ln>
          </c:spPr>
          <c:marker>
            <c:symbol val="none"/>
          </c:marker>
          <c:cat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cat>
          <c:val>
            <c:numRef>
              <c:f>phpbb!$H$2:$H$134</c:f>
              <c:numCache>
                <c:formatCode>General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62</c:v>
                </c:pt>
                <c:pt idx="24">
                  <c:v>62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62</c:v>
                </c:pt>
                <c:pt idx="37">
                  <c:v>62</c:v>
                </c:pt>
                <c:pt idx="38">
                  <c:v>62</c:v>
                </c:pt>
                <c:pt idx="39">
                  <c:v>62</c:v>
                </c:pt>
                <c:pt idx="40">
                  <c:v>62</c:v>
                </c:pt>
                <c:pt idx="41">
                  <c:v>62</c:v>
                </c:pt>
                <c:pt idx="42">
                  <c:v>62</c:v>
                </c:pt>
                <c:pt idx="43">
                  <c:v>62</c:v>
                </c:pt>
                <c:pt idx="44">
                  <c:v>62</c:v>
                </c:pt>
                <c:pt idx="45">
                  <c:v>62</c:v>
                </c:pt>
                <c:pt idx="46">
                  <c:v>62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62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62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61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60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60</c:v>
                </c:pt>
                <c:pt idx="82">
                  <c:v>63</c:v>
                </c:pt>
                <c:pt idx="83">
                  <c:v>63</c:v>
                </c:pt>
                <c:pt idx="84">
                  <c:v>60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63</c:v>
                </c:pt>
                <c:pt idx="96">
                  <c:v>59</c:v>
                </c:pt>
                <c:pt idx="97">
                  <c:v>59</c:v>
                </c:pt>
                <c:pt idx="98">
                  <c:v>61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59</c:v>
                </c:pt>
                <c:pt idx="103">
                  <c:v>61</c:v>
                </c:pt>
                <c:pt idx="104">
                  <c:v>59</c:v>
                </c:pt>
                <c:pt idx="105">
                  <c:v>60</c:v>
                </c:pt>
                <c:pt idx="106">
                  <c:v>60</c:v>
                </c:pt>
                <c:pt idx="107">
                  <c:v>59</c:v>
                </c:pt>
                <c:pt idx="108">
                  <c:v>59</c:v>
                </c:pt>
                <c:pt idx="109">
                  <c:v>61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62</c:v>
                </c:pt>
                <c:pt idx="114">
                  <c:v>60</c:v>
                </c:pt>
                <c:pt idx="115">
                  <c:v>60</c:v>
                </c:pt>
                <c:pt idx="116">
                  <c:v>59</c:v>
                </c:pt>
                <c:pt idx="117">
                  <c:v>59</c:v>
                </c:pt>
                <c:pt idx="118">
                  <c:v>62</c:v>
                </c:pt>
                <c:pt idx="119">
                  <c:v>59</c:v>
                </c:pt>
                <c:pt idx="120">
                  <c:v>62</c:v>
                </c:pt>
                <c:pt idx="121">
                  <c:v>59</c:v>
                </c:pt>
                <c:pt idx="122">
                  <c:v>60</c:v>
                </c:pt>
                <c:pt idx="123">
                  <c:v>60</c:v>
                </c:pt>
                <c:pt idx="124">
                  <c:v>63</c:v>
                </c:pt>
                <c:pt idx="125">
                  <c:v>61</c:v>
                </c:pt>
                <c:pt idx="126">
                  <c:v>63</c:v>
                </c:pt>
                <c:pt idx="127">
                  <c:v>64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65</c:v>
                </c:pt>
                <c:pt idx="132">
                  <c:v>65</c:v>
                </c:pt>
              </c:numCache>
            </c:numRef>
          </c:val>
        </c:ser>
        <c:marker val="1"/>
        <c:axId val="191893504"/>
        <c:axId val="191895040"/>
      </c:lineChart>
      <c:catAx>
        <c:axId val="1918935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1895040"/>
        <c:crosses val="autoZero"/>
        <c:auto val="1"/>
        <c:lblAlgn val="ctr"/>
        <c:lblOffset val="100"/>
      </c:catAx>
      <c:valAx>
        <c:axId val="191895040"/>
        <c:scaling>
          <c:orientation val="minMax"/>
          <c:min val="58"/>
        </c:scaling>
        <c:axPos val="l"/>
        <c:numFmt formatCode="General" sourceLinked="1"/>
        <c:tickLblPos val="nextTo"/>
        <c:crossAx val="191893504"/>
        <c:crosses val="autoZero"/>
        <c:crossBetween val="between"/>
      </c:valAx>
      <c:valAx>
        <c:axId val="191896576"/>
        <c:scaling>
          <c:orientation val="minMax"/>
          <c:min val="0"/>
        </c:scaling>
        <c:axPos val="r"/>
        <c:numFmt formatCode="General" sourceLinked="1"/>
        <c:tickLblPos val="nextTo"/>
        <c:crossAx val="191902464"/>
        <c:crosses val="max"/>
        <c:crossBetween val="between"/>
      </c:valAx>
      <c:catAx>
        <c:axId val="191902464"/>
        <c:scaling>
          <c:orientation val="minMax"/>
        </c:scaling>
        <c:delete val="1"/>
        <c:axPos val="b"/>
        <c:tickLblPos val="none"/>
        <c:crossAx val="191896576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changes and size (tables)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Changes</c:v>
          </c:tx>
          <c:val>
            <c:numRef>
              <c:f>atlas!$AD$2:$AD$85</c:f>
              <c:numCache>
                <c:formatCode>0</c:formatCode>
                <c:ptCount val="84"/>
                <c:pt idx="0">
                  <c:v>0</c:v>
                </c:pt>
                <c:pt idx="1">
                  <c:v>7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  <c:pt idx="10">
                  <c:v>4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9</c:v>
                </c:pt>
                <c:pt idx="28">
                  <c:v>2</c:v>
                </c:pt>
                <c:pt idx="29">
                  <c:v>9</c:v>
                </c:pt>
                <c:pt idx="30">
                  <c:v>1</c:v>
                </c:pt>
                <c:pt idx="31">
                  <c:v>53</c:v>
                </c:pt>
                <c:pt idx="32">
                  <c:v>66</c:v>
                </c:pt>
                <c:pt idx="33">
                  <c:v>3</c:v>
                </c:pt>
                <c:pt idx="34">
                  <c:v>18</c:v>
                </c:pt>
                <c:pt idx="35">
                  <c:v>0</c:v>
                </c:pt>
                <c:pt idx="36">
                  <c:v>0</c:v>
                </c:pt>
                <c:pt idx="37">
                  <c:v>18</c:v>
                </c:pt>
                <c:pt idx="38">
                  <c:v>1</c:v>
                </c:pt>
                <c:pt idx="39">
                  <c:v>24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9</c:v>
                </c:pt>
                <c:pt idx="49">
                  <c:v>1</c:v>
                </c:pt>
                <c:pt idx="50">
                  <c:v>14</c:v>
                </c:pt>
                <c:pt idx="51">
                  <c:v>0</c:v>
                </c:pt>
                <c:pt idx="52">
                  <c:v>42</c:v>
                </c:pt>
                <c:pt idx="53">
                  <c:v>41</c:v>
                </c:pt>
                <c:pt idx="54">
                  <c:v>1</c:v>
                </c:pt>
                <c:pt idx="55">
                  <c:v>2</c:v>
                </c:pt>
                <c:pt idx="56">
                  <c:v>21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12</c:v>
                </c:pt>
                <c:pt idx="66">
                  <c:v>23</c:v>
                </c:pt>
                <c:pt idx="67">
                  <c:v>5</c:v>
                </c:pt>
                <c:pt idx="68">
                  <c:v>42</c:v>
                </c:pt>
                <c:pt idx="69">
                  <c:v>54</c:v>
                </c:pt>
                <c:pt idx="70">
                  <c:v>3</c:v>
                </c:pt>
                <c:pt idx="71">
                  <c:v>0</c:v>
                </c:pt>
                <c:pt idx="72">
                  <c:v>10</c:v>
                </c:pt>
                <c:pt idx="73">
                  <c:v>16</c:v>
                </c:pt>
                <c:pt idx="74">
                  <c:v>16</c:v>
                </c:pt>
                <c:pt idx="75">
                  <c:v>0</c:v>
                </c:pt>
                <c:pt idx="76">
                  <c:v>12</c:v>
                </c:pt>
                <c:pt idx="77">
                  <c:v>8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4</c:v>
                </c:pt>
                <c:pt idx="83">
                  <c:v>1</c:v>
                </c:pt>
              </c:numCache>
            </c:numRef>
          </c:val>
        </c:ser>
        <c:gapWidth val="0"/>
        <c:overlap val="10"/>
        <c:axId val="81052032"/>
        <c:axId val="81050240"/>
      </c:barChart>
      <c:lineChart>
        <c:grouping val="stacked"/>
        <c:ser>
          <c:idx val="2"/>
          <c:order val="1"/>
          <c:tx>
            <c:v>Tables</c:v>
          </c:tx>
          <c:spPr>
            <a:ln>
              <a:solidFill>
                <a:srgbClr val="BE4B48"/>
              </a:solidFill>
            </a:ln>
          </c:spPr>
          <c:marker>
            <c:symbol val="none"/>
          </c:marker>
          <c:val>
            <c:numRef>
              <c:f>atlas!$H$2:$H$85</c:f>
              <c:numCache>
                <c:formatCode>General</c:formatCode>
                <c:ptCount val="84"/>
                <c:pt idx="0">
                  <c:v>56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57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73</c:v>
                </c:pt>
              </c:numCache>
            </c:numRef>
          </c:val>
        </c:ser>
        <c:marker val="1"/>
        <c:axId val="81038720"/>
        <c:axId val="81048704"/>
      </c:lineChart>
      <c:catAx>
        <c:axId val="81038720"/>
        <c:scaling>
          <c:orientation val="minMax"/>
        </c:scaling>
        <c:axPos val="b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81048704"/>
        <c:crosses val="autoZero"/>
        <c:auto val="1"/>
        <c:lblAlgn val="ctr"/>
        <c:lblOffset val="100"/>
      </c:catAx>
      <c:valAx>
        <c:axId val="81048704"/>
        <c:scaling>
          <c:orientation val="minMax"/>
          <c:min val="50"/>
        </c:scaling>
        <c:axPos val="l"/>
        <c:numFmt formatCode="General" sourceLinked="1"/>
        <c:tickLblPos val="nextTo"/>
        <c:crossAx val="81038720"/>
        <c:crosses val="autoZero"/>
        <c:crossBetween val="between"/>
      </c:valAx>
      <c:valAx>
        <c:axId val="81050240"/>
        <c:scaling>
          <c:orientation val="minMax"/>
          <c:min val="0"/>
        </c:scaling>
        <c:axPos val="r"/>
        <c:numFmt formatCode="0" sourceLinked="1"/>
        <c:tickLblPos val="nextTo"/>
        <c:crossAx val="81052032"/>
        <c:crosses val="max"/>
        <c:crossBetween val="between"/>
      </c:valAx>
      <c:catAx>
        <c:axId val="81052032"/>
        <c:scaling>
          <c:orientation val="minMax"/>
        </c:scaling>
        <c:delete val="1"/>
        <c:axPos val="b"/>
        <c:tickLblPos val="none"/>
        <c:crossAx val="81050240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phpbb!$Y$1</c:f>
              <c:strCache>
                <c:ptCount val="1"/>
                <c:pt idx="0">
                  <c:v>maintenace rate</c:v>
                </c:pt>
              </c:strCache>
            </c:strRef>
          </c:tx>
          <c:marker>
            <c:symbol val="none"/>
          </c:marker>
          <c:val>
            <c:numRef>
              <c:f>phpbb!$Y$2:$Y$134</c:f>
              <c:numCache>
                <c:formatCode>0%</c:formatCode>
                <c:ptCount val="133"/>
                <c:pt idx="0">
                  <c:v>3.2786885245901641E-2</c:v>
                </c:pt>
                <c:pt idx="1">
                  <c:v>1.6393442622950821E-2</c:v>
                </c:pt>
                <c:pt idx="2">
                  <c:v>0.24590163934426229</c:v>
                </c:pt>
                <c:pt idx="3">
                  <c:v>1.6393442622950821E-2</c:v>
                </c:pt>
                <c:pt idx="4">
                  <c:v>0</c:v>
                </c:pt>
                <c:pt idx="5">
                  <c:v>0</c:v>
                </c:pt>
                <c:pt idx="6">
                  <c:v>1.6393442622950821E-2</c:v>
                </c:pt>
                <c:pt idx="7">
                  <c:v>0</c:v>
                </c:pt>
                <c:pt idx="8">
                  <c:v>3.2786885245901641E-2</c:v>
                </c:pt>
                <c:pt idx="9">
                  <c:v>1.6393442622950821E-2</c:v>
                </c:pt>
                <c:pt idx="10">
                  <c:v>1.6393442622950821E-2</c:v>
                </c:pt>
                <c:pt idx="11">
                  <c:v>1.6393442622950821E-2</c:v>
                </c:pt>
                <c:pt idx="12">
                  <c:v>1.6393442622950821E-2</c:v>
                </c:pt>
                <c:pt idx="13">
                  <c:v>0</c:v>
                </c:pt>
                <c:pt idx="14">
                  <c:v>1.6393442622950821E-2</c:v>
                </c:pt>
                <c:pt idx="15">
                  <c:v>3.2786885245901641E-2</c:v>
                </c:pt>
                <c:pt idx="16">
                  <c:v>3.2786885245901641E-2</c:v>
                </c:pt>
                <c:pt idx="17">
                  <c:v>1.6393442622950821E-2</c:v>
                </c:pt>
                <c:pt idx="18">
                  <c:v>0</c:v>
                </c:pt>
                <c:pt idx="19">
                  <c:v>0</c:v>
                </c:pt>
                <c:pt idx="20">
                  <c:v>1.6393442622950821E-2</c:v>
                </c:pt>
                <c:pt idx="21">
                  <c:v>1.6393442622950821E-2</c:v>
                </c:pt>
                <c:pt idx="22">
                  <c:v>1.6393442622950821E-2</c:v>
                </c:pt>
                <c:pt idx="23">
                  <c:v>3.2786885245901641E-2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1.6129032258064516E-2</c:v>
                </c:pt>
                <c:pt idx="28">
                  <c:v>0</c:v>
                </c:pt>
                <c:pt idx="29">
                  <c:v>1.6129032258064516E-2</c:v>
                </c:pt>
                <c:pt idx="30">
                  <c:v>3.2258064516129031E-2</c:v>
                </c:pt>
                <c:pt idx="31">
                  <c:v>1.6129032258064516E-2</c:v>
                </c:pt>
                <c:pt idx="32">
                  <c:v>0.12903225806451613</c:v>
                </c:pt>
                <c:pt idx="33">
                  <c:v>1.6129032258064516E-2</c:v>
                </c:pt>
                <c:pt idx="34">
                  <c:v>0</c:v>
                </c:pt>
                <c:pt idx="35">
                  <c:v>1.6129032258064516E-2</c:v>
                </c:pt>
                <c:pt idx="36">
                  <c:v>1.6129032258064516E-2</c:v>
                </c:pt>
                <c:pt idx="37">
                  <c:v>3.2258064516129031E-2</c:v>
                </c:pt>
                <c:pt idx="38">
                  <c:v>3.2258064516129031E-2</c:v>
                </c:pt>
                <c:pt idx="39">
                  <c:v>1.6129032258064516E-2</c:v>
                </c:pt>
                <c:pt idx="40">
                  <c:v>1.6129032258064516E-2</c:v>
                </c:pt>
                <c:pt idx="41">
                  <c:v>1.6129032258064516E-2</c:v>
                </c:pt>
                <c:pt idx="42">
                  <c:v>1.6129032258064516E-2</c:v>
                </c:pt>
                <c:pt idx="43">
                  <c:v>8.0645161290322578E-2</c:v>
                </c:pt>
                <c:pt idx="44">
                  <c:v>1.6129032258064516E-2</c:v>
                </c:pt>
                <c:pt idx="45">
                  <c:v>0</c:v>
                </c:pt>
                <c:pt idx="46">
                  <c:v>1.6129032258064516E-2</c:v>
                </c:pt>
                <c:pt idx="47">
                  <c:v>1.6129032258064516E-2</c:v>
                </c:pt>
                <c:pt idx="48">
                  <c:v>0.12903225806451613</c:v>
                </c:pt>
                <c:pt idx="49">
                  <c:v>0</c:v>
                </c:pt>
                <c:pt idx="50">
                  <c:v>0</c:v>
                </c:pt>
                <c:pt idx="51">
                  <c:v>1.6129032258064516E-2</c:v>
                </c:pt>
                <c:pt idx="52">
                  <c:v>3.2258064516129031E-2</c:v>
                </c:pt>
                <c:pt idx="53">
                  <c:v>0</c:v>
                </c:pt>
                <c:pt idx="54">
                  <c:v>3.2258064516129031E-2</c:v>
                </c:pt>
                <c:pt idx="55">
                  <c:v>3.2258064516129031E-2</c:v>
                </c:pt>
                <c:pt idx="56">
                  <c:v>0</c:v>
                </c:pt>
                <c:pt idx="57">
                  <c:v>1.6129032258064516E-2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0.14516129032258066</c:v>
                </c:pt>
                <c:pt idx="65">
                  <c:v>0.11475409836065574</c:v>
                </c:pt>
                <c:pt idx="66">
                  <c:v>3.2258064516129031E-2</c:v>
                </c:pt>
                <c:pt idx="67">
                  <c:v>3.2258064516129031E-2</c:v>
                </c:pt>
                <c:pt idx="68">
                  <c:v>3.2258064516129031E-2</c:v>
                </c:pt>
                <c:pt idx="69">
                  <c:v>1.6129032258064516E-2</c:v>
                </c:pt>
                <c:pt idx="70">
                  <c:v>9.6774193548387094E-2</c:v>
                </c:pt>
                <c:pt idx="71">
                  <c:v>0.14754098360655737</c:v>
                </c:pt>
                <c:pt idx="72">
                  <c:v>3.1746031746031744E-2</c:v>
                </c:pt>
                <c:pt idx="73">
                  <c:v>3.1746031746031744E-2</c:v>
                </c:pt>
                <c:pt idx="74">
                  <c:v>3.1746031746031744E-2</c:v>
                </c:pt>
                <c:pt idx="75">
                  <c:v>4.7619047619047616E-2</c:v>
                </c:pt>
                <c:pt idx="76">
                  <c:v>3.1746031746031744E-2</c:v>
                </c:pt>
                <c:pt idx="77">
                  <c:v>9.5238095238095233E-2</c:v>
                </c:pt>
                <c:pt idx="78">
                  <c:v>0.11666666666666667</c:v>
                </c:pt>
                <c:pt idx="79">
                  <c:v>1.6393442622950821E-2</c:v>
                </c:pt>
                <c:pt idx="80">
                  <c:v>4.9180327868852458E-2</c:v>
                </c:pt>
                <c:pt idx="81">
                  <c:v>3.2786885245901641E-2</c:v>
                </c:pt>
                <c:pt idx="82">
                  <c:v>0.13333333333333333</c:v>
                </c:pt>
                <c:pt idx="83">
                  <c:v>0</c:v>
                </c:pt>
                <c:pt idx="84">
                  <c:v>7.9365079365079361E-2</c:v>
                </c:pt>
                <c:pt idx="85">
                  <c:v>1.6666666666666666E-2</c:v>
                </c:pt>
                <c:pt idx="86">
                  <c:v>1.6393442622950821E-2</c:v>
                </c:pt>
                <c:pt idx="87">
                  <c:v>1.6393442622950821E-2</c:v>
                </c:pt>
                <c:pt idx="88">
                  <c:v>3.2786885245901641E-2</c:v>
                </c:pt>
                <c:pt idx="89">
                  <c:v>3.3898305084745763E-2</c:v>
                </c:pt>
                <c:pt idx="90">
                  <c:v>1.6949152542372881E-2</c:v>
                </c:pt>
                <c:pt idx="91">
                  <c:v>0</c:v>
                </c:pt>
                <c:pt idx="92">
                  <c:v>3.3898305084745763E-2</c:v>
                </c:pt>
                <c:pt idx="93">
                  <c:v>5.0847457627118647E-2</c:v>
                </c:pt>
                <c:pt idx="94">
                  <c:v>3.3898305084745763E-2</c:v>
                </c:pt>
                <c:pt idx="95">
                  <c:v>0.16949152542372881</c:v>
                </c:pt>
                <c:pt idx="96">
                  <c:v>9.5238095238095233E-2</c:v>
                </c:pt>
                <c:pt idx="97">
                  <c:v>5.0847457627118647E-2</c:v>
                </c:pt>
                <c:pt idx="98">
                  <c:v>3.3898305084745763E-2</c:v>
                </c:pt>
                <c:pt idx="99">
                  <c:v>1.6393442622950821E-2</c:v>
                </c:pt>
                <c:pt idx="100">
                  <c:v>3.2786885245901641E-2</c:v>
                </c:pt>
                <c:pt idx="101">
                  <c:v>1.6393442622950821E-2</c:v>
                </c:pt>
                <c:pt idx="102">
                  <c:v>1.6393442622950821E-2</c:v>
                </c:pt>
                <c:pt idx="103">
                  <c:v>3.3898305084745763E-2</c:v>
                </c:pt>
                <c:pt idx="104">
                  <c:v>3.2786885245901641E-2</c:v>
                </c:pt>
                <c:pt idx="105">
                  <c:v>5.0847457627118647E-2</c:v>
                </c:pt>
                <c:pt idx="106">
                  <c:v>1.6666666666666666E-2</c:v>
                </c:pt>
                <c:pt idx="107">
                  <c:v>3.3333333333333333E-2</c:v>
                </c:pt>
                <c:pt idx="108">
                  <c:v>5.0847457627118647E-2</c:v>
                </c:pt>
                <c:pt idx="109">
                  <c:v>5.0847457627118647E-2</c:v>
                </c:pt>
                <c:pt idx="110">
                  <c:v>3.2786885245901641E-2</c:v>
                </c:pt>
                <c:pt idx="111">
                  <c:v>1.6129032258064516E-2</c:v>
                </c:pt>
                <c:pt idx="112">
                  <c:v>1.6129032258064516E-2</c:v>
                </c:pt>
                <c:pt idx="113">
                  <c:v>1.6129032258064516E-2</c:v>
                </c:pt>
                <c:pt idx="114">
                  <c:v>1.6129032258064516E-2</c:v>
                </c:pt>
                <c:pt idx="115">
                  <c:v>1.6666666666666666E-2</c:v>
                </c:pt>
                <c:pt idx="116">
                  <c:v>1.6666666666666666E-2</c:v>
                </c:pt>
                <c:pt idx="117">
                  <c:v>1.6949152542372881E-2</c:v>
                </c:pt>
                <c:pt idx="118">
                  <c:v>6.7796610169491525E-2</c:v>
                </c:pt>
                <c:pt idx="119">
                  <c:v>1.6129032258064516E-2</c:v>
                </c:pt>
                <c:pt idx="120">
                  <c:v>6.7796610169491525E-2</c:v>
                </c:pt>
                <c:pt idx="121">
                  <c:v>0</c:v>
                </c:pt>
                <c:pt idx="122">
                  <c:v>1.6949152542372881E-2</c:v>
                </c:pt>
                <c:pt idx="123">
                  <c:v>3.3333333333333333E-2</c:v>
                </c:pt>
                <c:pt idx="124">
                  <c:v>8.3333333333333329E-2</c:v>
                </c:pt>
                <c:pt idx="125">
                  <c:v>3.1746031746031744E-2</c:v>
                </c:pt>
                <c:pt idx="126">
                  <c:v>8.1967213114754092E-2</c:v>
                </c:pt>
                <c:pt idx="127">
                  <c:v>4.7619047619047616E-2</c:v>
                </c:pt>
                <c:pt idx="128">
                  <c:v>3.125E-2</c:v>
                </c:pt>
                <c:pt idx="129">
                  <c:v>1.5625E-2</c:v>
                </c:pt>
                <c:pt idx="130">
                  <c:v>1.5384615384615385E-2</c:v>
                </c:pt>
                <c:pt idx="131">
                  <c:v>4.6153846153846156E-2</c:v>
                </c:pt>
                <c:pt idx="132">
                  <c:v>1.5384615384615385E-2</c:v>
                </c:pt>
              </c:numCache>
            </c:numRef>
          </c:val>
        </c:ser>
        <c:marker val="1"/>
        <c:axId val="191920384"/>
        <c:axId val="191926272"/>
      </c:lineChart>
      <c:catAx>
        <c:axId val="191920384"/>
        <c:scaling>
          <c:orientation val="minMax"/>
        </c:scaling>
        <c:axPos val="b"/>
        <c:tickLblPos val="nextTo"/>
        <c:crossAx val="191926272"/>
        <c:crosses val="autoZero"/>
        <c:auto val="1"/>
        <c:lblAlgn val="ctr"/>
        <c:lblOffset val="100"/>
      </c:catAx>
      <c:valAx>
        <c:axId val="191926272"/>
        <c:scaling>
          <c:orientation val="minMax"/>
          <c:max val="1"/>
        </c:scaling>
        <c:axPos val="l"/>
        <c:numFmt formatCode="0%" sourceLinked="1"/>
        <c:tickLblPos val="nextTo"/>
        <c:crossAx val="191920384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phpbb!$M$1</c:f>
              <c:strCache>
                <c:ptCount val="1"/>
                <c:pt idx="0">
                  <c:v>A/T</c:v>
                </c:pt>
              </c:strCache>
            </c:strRef>
          </c:tx>
          <c:marker>
            <c:symbol val="none"/>
          </c:marker>
          <c:val>
            <c:numRef>
              <c:f>phpbb!$M$2:$M$134</c:f>
              <c:numCache>
                <c:formatCode>General</c:formatCode>
                <c:ptCount val="133"/>
                <c:pt idx="0">
                  <c:v>10.016393442622951</c:v>
                </c:pt>
                <c:pt idx="1">
                  <c:v>10.049180327868852</c:v>
                </c:pt>
                <c:pt idx="2">
                  <c:v>10.049180327868852</c:v>
                </c:pt>
                <c:pt idx="3">
                  <c:v>10.032786885245901</c:v>
                </c:pt>
                <c:pt idx="4">
                  <c:v>10.032786885245901</c:v>
                </c:pt>
                <c:pt idx="5">
                  <c:v>10.032786885245901</c:v>
                </c:pt>
                <c:pt idx="6">
                  <c:v>10.049180327868852</c:v>
                </c:pt>
                <c:pt idx="7">
                  <c:v>10.049180327868852</c:v>
                </c:pt>
                <c:pt idx="8">
                  <c:v>10.065573770491802</c:v>
                </c:pt>
                <c:pt idx="9">
                  <c:v>10.081967213114755</c:v>
                </c:pt>
                <c:pt idx="10">
                  <c:v>10.098360655737705</c:v>
                </c:pt>
                <c:pt idx="11">
                  <c:v>10.114754098360656</c:v>
                </c:pt>
                <c:pt idx="12">
                  <c:v>10.114754098360656</c:v>
                </c:pt>
                <c:pt idx="13">
                  <c:v>10.114754098360656</c:v>
                </c:pt>
                <c:pt idx="14">
                  <c:v>10.114754098360656</c:v>
                </c:pt>
                <c:pt idx="15">
                  <c:v>10.114754098360656</c:v>
                </c:pt>
                <c:pt idx="16">
                  <c:v>10.114754098360656</c:v>
                </c:pt>
                <c:pt idx="17">
                  <c:v>10.114754098360656</c:v>
                </c:pt>
                <c:pt idx="18">
                  <c:v>10.114754098360656</c:v>
                </c:pt>
                <c:pt idx="19">
                  <c:v>10.114754098360656</c:v>
                </c:pt>
                <c:pt idx="20">
                  <c:v>10.131147540983607</c:v>
                </c:pt>
                <c:pt idx="21">
                  <c:v>10.147540983606557</c:v>
                </c:pt>
                <c:pt idx="22">
                  <c:v>10.147540983606557</c:v>
                </c:pt>
                <c:pt idx="23">
                  <c:v>8.5806451612903221</c:v>
                </c:pt>
                <c:pt idx="24">
                  <c:v>8.5806451612903221</c:v>
                </c:pt>
                <c:pt idx="25">
                  <c:v>8.5806451612903221</c:v>
                </c:pt>
                <c:pt idx="26">
                  <c:v>8.5806451612903221</c:v>
                </c:pt>
                <c:pt idx="27">
                  <c:v>8.564516129032258</c:v>
                </c:pt>
                <c:pt idx="28">
                  <c:v>8.564516129032258</c:v>
                </c:pt>
                <c:pt idx="29">
                  <c:v>8.5806451612903221</c:v>
                </c:pt>
                <c:pt idx="30">
                  <c:v>8.5806451612903221</c:v>
                </c:pt>
                <c:pt idx="31">
                  <c:v>8.5806451612903221</c:v>
                </c:pt>
                <c:pt idx="32">
                  <c:v>8.5806451612903221</c:v>
                </c:pt>
                <c:pt idx="33">
                  <c:v>8.5806451612903221</c:v>
                </c:pt>
                <c:pt idx="34">
                  <c:v>8.5806451612903221</c:v>
                </c:pt>
                <c:pt idx="35">
                  <c:v>8.5967741935483879</c:v>
                </c:pt>
                <c:pt idx="36">
                  <c:v>8.5967741935483879</c:v>
                </c:pt>
                <c:pt idx="37">
                  <c:v>8.5967741935483879</c:v>
                </c:pt>
                <c:pt idx="38">
                  <c:v>8.5967741935483879</c:v>
                </c:pt>
                <c:pt idx="39">
                  <c:v>8.5967741935483879</c:v>
                </c:pt>
                <c:pt idx="40">
                  <c:v>8.5967741935483879</c:v>
                </c:pt>
                <c:pt idx="41">
                  <c:v>8.612903225806452</c:v>
                </c:pt>
                <c:pt idx="42">
                  <c:v>8.629032258064516</c:v>
                </c:pt>
                <c:pt idx="43">
                  <c:v>8.629032258064516</c:v>
                </c:pt>
                <c:pt idx="44">
                  <c:v>8.6612903225806459</c:v>
                </c:pt>
                <c:pt idx="45">
                  <c:v>8.6612903225806459</c:v>
                </c:pt>
                <c:pt idx="46">
                  <c:v>8.67741935483871</c:v>
                </c:pt>
                <c:pt idx="47">
                  <c:v>8.693548387096774</c:v>
                </c:pt>
                <c:pt idx="48">
                  <c:v>8.693548387096774</c:v>
                </c:pt>
                <c:pt idx="49">
                  <c:v>8.693548387096774</c:v>
                </c:pt>
                <c:pt idx="50">
                  <c:v>8.693548387096774</c:v>
                </c:pt>
                <c:pt idx="51">
                  <c:v>8.7096774193548381</c:v>
                </c:pt>
                <c:pt idx="52">
                  <c:v>8.741935483870968</c:v>
                </c:pt>
                <c:pt idx="53">
                  <c:v>8.741935483870968</c:v>
                </c:pt>
                <c:pt idx="54">
                  <c:v>8.7741935483870961</c:v>
                </c:pt>
                <c:pt idx="55">
                  <c:v>8.82258064516129</c:v>
                </c:pt>
                <c:pt idx="56">
                  <c:v>8.82258064516129</c:v>
                </c:pt>
                <c:pt idx="57">
                  <c:v>8.8387096774193541</c:v>
                </c:pt>
                <c:pt idx="58">
                  <c:v>8.8387096774193541</c:v>
                </c:pt>
                <c:pt idx="59">
                  <c:v>8.8387096774193541</c:v>
                </c:pt>
                <c:pt idx="60">
                  <c:v>8.8387096774193541</c:v>
                </c:pt>
                <c:pt idx="61">
                  <c:v>8.8387096774193541</c:v>
                </c:pt>
                <c:pt idx="62">
                  <c:v>8.8387096774193541</c:v>
                </c:pt>
                <c:pt idx="63">
                  <c:v>8.8387096774193541</c:v>
                </c:pt>
                <c:pt idx="64">
                  <c:v>8.8196721311475414</c:v>
                </c:pt>
                <c:pt idx="65">
                  <c:v>8.870967741935484</c:v>
                </c:pt>
                <c:pt idx="66">
                  <c:v>8.8387096774193541</c:v>
                </c:pt>
                <c:pt idx="67">
                  <c:v>8.8548387096774199</c:v>
                </c:pt>
                <c:pt idx="68">
                  <c:v>8.8387096774193541</c:v>
                </c:pt>
                <c:pt idx="69">
                  <c:v>8.8548387096774199</c:v>
                </c:pt>
                <c:pt idx="70">
                  <c:v>8.8196721311475414</c:v>
                </c:pt>
                <c:pt idx="71">
                  <c:v>8.825396825396826</c:v>
                </c:pt>
                <c:pt idx="72">
                  <c:v>8.8571428571428577</c:v>
                </c:pt>
                <c:pt idx="73">
                  <c:v>8.825396825396826</c:v>
                </c:pt>
                <c:pt idx="74">
                  <c:v>8.8571428571428577</c:v>
                </c:pt>
                <c:pt idx="75">
                  <c:v>8.8095238095238102</c:v>
                </c:pt>
                <c:pt idx="76">
                  <c:v>8.8412698412698418</c:v>
                </c:pt>
                <c:pt idx="77">
                  <c:v>8.9833333333333325</c:v>
                </c:pt>
                <c:pt idx="78">
                  <c:v>8.8196721311475414</c:v>
                </c:pt>
                <c:pt idx="79">
                  <c:v>8.8360655737704921</c:v>
                </c:pt>
                <c:pt idx="80">
                  <c:v>8.9344262295081975</c:v>
                </c:pt>
                <c:pt idx="81">
                  <c:v>8.9333333333333336</c:v>
                </c:pt>
                <c:pt idx="82">
                  <c:v>8.8095238095238102</c:v>
                </c:pt>
                <c:pt idx="83">
                  <c:v>8.8095238095238102</c:v>
                </c:pt>
                <c:pt idx="84">
                  <c:v>8.9333333333333336</c:v>
                </c:pt>
                <c:pt idx="85">
                  <c:v>8.8360655737704921</c:v>
                </c:pt>
                <c:pt idx="86">
                  <c:v>8.8524590163934427</c:v>
                </c:pt>
                <c:pt idx="87">
                  <c:v>8.8524590163934427</c:v>
                </c:pt>
                <c:pt idx="88">
                  <c:v>8.9830508474576263</c:v>
                </c:pt>
                <c:pt idx="89">
                  <c:v>9.0169491525423737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9.0338983050847457</c:v>
                </c:pt>
                <c:pt idx="94">
                  <c:v>8.9830508474576263</c:v>
                </c:pt>
                <c:pt idx="95">
                  <c:v>8.825396825396826</c:v>
                </c:pt>
                <c:pt idx="96">
                  <c:v>8.9830508474576263</c:v>
                </c:pt>
                <c:pt idx="97">
                  <c:v>9</c:v>
                </c:pt>
                <c:pt idx="98">
                  <c:v>8.9016393442622945</c:v>
                </c:pt>
                <c:pt idx="99">
                  <c:v>8.9180327868852451</c:v>
                </c:pt>
                <c:pt idx="100">
                  <c:v>8.9180327868852451</c:v>
                </c:pt>
                <c:pt idx="101">
                  <c:v>8.9344262295081975</c:v>
                </c:pt>
                <c:pt idx="102">
                  <c:v>9.0338983050847457</c:v>
                </c:pt>
                <c:pt idx="103">
                  <c:v>8.9672131147540988</c:v>
                </c:pt>
                <c:pt idx="104">
                  <c:v>9.0338983050847457</c:v>
                </c:pt>
                <c:pt idx="105">
                  <c:v>8.9666666666666668</c:v>
                </c:pt>
                <c:pt idx="106">
                  <c:v>8.9499999999999993</c:v>
                </c:pt>
                <c:pt idx="107">
                  <c:v>9.0338983050847457</c:v>
                </c:pt>
                <c:pt idx="108">
                  <c:v>9.0847457627118651</c:v>
                </c:pt>
                <c:pt idx="109">
                  <c:v>8.9672131147540988</c:v>
                </c:pt>
                <c:pt idx="110">
                  <c:v>8.8387096774193541</c:v>
                </c:pt>
                <c:pt idx="111">
                  <c:v>8.8387096774193541</c:v>
                </c:pt>
                <c:pt idx="112">
                  <c:v>8.8387096774193541</c:v>
                </c:pt>
                <c:pt idx="113">
                  <c:v>8.8387096774193541</c:v>
                </c:pt>
                <c:pt idx="114">
                  <c:v>8.9833333333333325</c:v>
                </c:pt>
                <c:pt idx="115">
                  <c:v>9</c:v>
                </c:pt>
                <c:pt idx="116">
                  <c:v>9.0169491525423737</c:v>
                </c:pt>
                <c:pt idx="117">
                  <c:v>9.0338983050847457</c:v>
                </c:pt>
                <c:pt idx="118">
                  <c:v>8.887096774193548</c:v>
                </c:pt>
                <c:pt idx="119">
                  <c:v>9.0677966101694913</c:v>
                </c:pt>
                <c:pt idx="120">
                  <c:v>8.887096774193548</c:v>
                </c:pt>
                <c:pt idx="121">
                  <c:v>9.0847457627118651</c:v>
                </c:pt>
                <c:pt idx="122">
                  <c:v>9.0500000000000007</c:v>
                </c:pt>
                <c:pt idx="123">
                  <c:v>9.0500000000000007</c:v>
                </c:pt>
                <c:pt idx="124">
                  <c:v>8.8571428571428577</c:v>
                </c:pt>
                <c:pt idx="125">
                  <c:v>8.9672131147540988</c:v>
                </c:pt>
                <c:pt idx="126">
                  <c:v>8.8571428571428577</c:v>
                </c:pt>
                <c:pt idx="127">
                  <c:v>8.78125</c:v>
                </c:pt>
                <c:pt idx="128">
                  <c:v>8.78125</c:v>
                </c:pt>
                <c:pt idx="129">
                  <c:v>8.6769230769230763</c:v>
                </c:pt>
                <c:pt idx="130">
                  <c:v>8.6769230769230763</c:v>
                </c:pt>
                <c:pt idx="131">
                  <c:v>8.6923076923076916</c:v>
                </c:pt>
                <c:pt idx="132">
                  <c:v>8.6923076923076916</c:v>
                </c:pt>
              </c:numCache>
            </c:numRef>
          </c:val>
        </c:ser>
        <c:marker val="1"/>
        <c:axId val="191941248"/>
        <c:axId val="191947136"/>
      </c:lineChart>
      <c:catAx>
        <c:axId val="191941248"/>
        <c:scaling>
          <c:orientation val="minMax"/>
        </c:scaling>
        <c:axPos val="b"/>
        <c:majorTickMark val="none"/>
        <c:tickLblPos val="nextTo"/>
        <c:crossAx val="191947136"/>
        <c:crosses val="autoZero"/>
        <c:auto val="1"/>
        <c:lblAlgn val="ctr"/>
        <c:lblOffset val="100"/>
      </c:catAx>
      <c:valAx>
        <c:axId val="191947136"/>
        <c:scaling>
          <c:orientation val="minMax"/>
        </c:scaling>
        <c:axPos val="l"/>
        <c:numFmt formatCode="General" sourceLinked="1"/>
        <c:majorTickMark val="none"/>
        <c:tickLblPos val="nextTo"/>
        <c:crossAx val="191941248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phpbb!$Z$1</c:f>
              <c:strCache>
                <c:ptCount val="1"/>
                <c:pt idx="0">
                  <c:v>complexity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phpbb!$Z$2:$Z$166</c:f>
              <c:numCache>
                <c:formatCode>General</c:formatCode>
                <c:ptCount val="1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9</c:v>
                </c:pt>
                <c:pt idx="65">
                  <c:v>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6</c:v>
                </c:pt>
                <c:pt idx="71">
                  <c:v>4.5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7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2.6666666666666665</c:v>
                </c:pt>
                <c:pt idx="83">
                  <c:v>0</c:v>
                </c:pt>
                <c:pt idx="84">
                  <c:v>1.6666666666666667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2.5</c:v>
                </c:pt>
                <c:pt idx="96">
                  <c:v>1.5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0.5</c:v>
                </c:pt>
                <c:pt idx="103">
                  <c:v>1</c:v>
                </c:pt>
                <c:pt idx="104">
                  <c:v>1</c:v>
                </c:pt>
                <c:pt idx="105">
                  <c:v>3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1.5</c:v>
                </c:pt>
                <c:pt idx="110">
                  <c:v>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0.5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1.3333333333333333</c:v>
                </c:pt>
                <c:pt idx="119">
                  <c:v>0.33333333333333331</c:v>
                </c:pt>
                <c:pt idx="120">
                  <c:v>1.3333333333333333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1.6666666666666667</c:v>
                </c:pt>
                <c:pt idx="125">
                  <c:v>1</c:v>
                </c:pt>
                <c:pt idx="126">
                  <c:v>2.5</c:v>
                </c:pt>
                <c:pt idx="127">
                  <c:v>3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</c:numCache>
            </c:numRef>
          </c:val>
        </c:ser>
        <c:marker val="1"/>
        <c:axId val="191971328"/>
        <c:axId val="191972864"/>
      </c:lineChart>
      <c:catAx>
        <c:axId val="191971328"/>
        <c:scaling>
          <c:orientation val="minMax"/>
        </c:scaling>
        <c:axPos val="b"/>
        <c:tickLblPos val="nextTo"/>
        <c:crossAx val="191972864"/>
        <c:crosses val="autoZero"/>
        <c:auto val="1"/>
        <c:lblAlgn val="ctr"/>
        <c:lblOffset val="100"/>
      </c:catAx>
      <c:valAx>
        <c:axId val="191972864"/>
        <c:scaling>
          <c:orientation val="minMax"/>
        </c:scaling>
        <c:axPos val="l"/>
        <c:numFmt formatCode="General" sourceLinked="1"/>
        <c:tickLblPos val="nextTo"/>
        <c:crossAx val="191971328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6.3390945426427509E-2"/>
          <c:y val="0.19943314377369506"/>
          <c:w val="0.87685104714607842"/>
          <c:h val="0.68921660834062359"/>
        </c:manualLayout>
      </c:layout>
      <c:scatterChart>
        <c:scatterStyle val="smoothMarker"/>
        <c:ser>
          <c:idx val="0"/>
          <c:order val="0"/>
          <c:tx>
            <c:strRef>
              <c:f>phpbb!$H$1</c:f>
              <c:strCache>
                <c:ptCount val="1"/>
                <c:pt idx="0">
                  <c:v>#newT</c:v>
                </c:pt>
              </c:strCache>
            </c:strRef>
          </c:tx>
          <c:trendline>
            <c:trendlineType val="linear"/>
            <c:dispRSqr val="1"/>
            <c:dispEq val="1"/>
            <c:trendlineLbl>
              <c:layout>
                <c:manualLayout>
                  <c:x val="1.5397349190272381E-3"/>
                  <c:y val="-0.29215879265091882"/>
                </c:manualLayout>
              </c:layout>
              <c:numFmt formatCode="General" sourceLinked="0"/>
            </c:trendlineLbl>
          </c:trendline>
          <c:trendline>
            <c:trendlineType val="poly"/>
            <c:order val="3"/>
            <c:dispRSqr val="1"/>
            <c:dispEq val="1"/>
            <c:trendlineLbl>
              <c:layout>
                <c:manualLayout>
                  <c:x val="-0.18811448361485941"/>
                  <c:y val="-3.1644794400699942E-2"/>
                </c:manualLayout>
              </c:layout>
              <c:numFmt formatCode="General" sourceLinked="0"/>
            </c:trendlineLbl>
          </c:trendline>
          <c:trendline>
            <c:trendlineType val="log"/>
            <c:dispRSqr val="1"/>
            <c:dispEq val="1"/>
            <c:trendlineLbl>
              <c:layout>
                <c:manualLayout>
                  <c:x val="-0.37591553130547523"/>
                  <c:y val="0.18649351122776331"/>
                </c:manualLayout>
              </c:layout>
              <c:numFmt formatCode="General" sourceLinked="0"/>
            </c:trendlineLbl>
          </c:trendline>
          <c:xVal>
            <c:numRef>
              <c:f>phpbb!$A$2:$A$134</c:f>
              <c:numCache>
                <c:formatCode>General</c:formatCode>
                <c:ptCount val="13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</c:numCache>
            </c:numRef>
          </c:xVal>
          <c:yVal>
            <c:numRef>
              <c:f>phpbb!$H$2:$H$134</c:f>
              <c:numCache>
                <c:formatCode>General</c:formatCode>
                <c:ptCount val="13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  <c:pt idx="13">
                  <c:v>61</c:v>
                </c:pt>
                <c:pt idx="14">
                  <c:v>61</c:v>
                </c:pt>
                <c:pt idx="15">
                  <c:v>61</c:v>
                </c:pt>
                <c:pt idx="16">
                  <c:v>61</c:v>
                </c:pt>
                <c:pt idx="17">
                  <c:v>61</c:v>
                </c:pt>
                <c:pt idx="18">
                  <c:v>61</c:v>
                </c:pt>
                <c:pt idx="19">
                  <c:v>61</c:v>
                </c:pt>
                <c:pt idx="20">
                  <c:v>61</c:v>
                </c:pt>
                <c:pt idx="21">
                  <c:v>61</c:v>
                </c:pt>
                <c:pt idx="22">
                  <c:v>61</c:v>
                </c:pt>
                <c:pt idx="23">
                  <c:v>62</c:v>
                </c:pt>
                <c:pt idx="24">
                  <c:v>62</c:v>
                </c:pt>
                <c:pt idx="25">
                  <c:v>62</c:v>
                </c:pt>
                <c:pt idx="26">
                  <c:v>62</c:v>
                </c:pt>
                <c:pt idx="27">
                  <c:v>62</c:v>
                </c:pt>
                <c:pt idx="28">
                  <c:v>62</c:v>
                </c:pt>
                <c:pt idx="29">
                  <c:v>62</c:v>
                </c:pt>
                <c:pt idx="30">
                  <c:v>62</c:v>
                </c:pt>
                <c:pt idx="31">
                  <c:v>62</c:v>
                </c:pt>
                <c:pt idx="32">
                  <c:v>62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  <c:pt idx="36">
                  <c:v>62</c:v>
                </c:pt>
                <c:pt idx="37">
                  <c:v>62</c:v>
                </c:pt>
                <c:pt idx="38">
                  <c:v>62</c:v>
                </c:pt>
                <c:pt idx="39">
                  <c:v>62</c:v>
                </c:pt>
                <c:pt idx="40">
                  <c:v>62</c:v>
                </c:pt>
                <c:pt idx="41">
                  <c:v>62</c:v>
                </c:pt>
                <c:pt idx="42">
                  <c:v>62</c:v>
                </c:pt>
                <c:pt idx="43">
                  <c:v>62</c:v>
                </c:pt>
                <c:pt idx="44">
                  <c:v>62</c:v>
                </c:pt>
                <c:pt idx="45">
                  <c:v>62</c:v>
                </c:pt>
                <c:pt idx="46">
                  <c:v>62</c:v>
                </c:pt>
                <c:pt idx="47">
                  <c:v>62</c:v>
                </c:pt>
                <c:pt idx="48">
                  <c:v>62</c:v>
                </c:pt>
                <c:pt idx="49">
                  <c:v>62</c:v>
                </c:pt>
                <c:pt idx="50">
                  <c:v>62</c:v>
                </c:pt>
                <c:pt idx="51">
                  <c:v>62</c:v>
                </c:pt>
                <c:pt idx="52">
                  <c:v>62</c:v>
                </c:pt>
                <c:pt idx="53">
                  <c:v>62</c:v>
                </c:pt>
                <c:pt idx="54">
                  <c:v>62</c:v>
                </c:pt>
                <c:pt idx="55">
                  <c:v>62</c:v>
                </c:pt>
                <c:pt idx="56">
                  <c:v>62</c:v>
                </c:pt>
                <c:pt idx="57">
                  <c:v>62</c:v>
                </c:pt>
                <c:pt idx="58">
                  <c:v>62</c:v>
                </c:pt>
                <c:pt idx="59">
                  <c:v>62</c:v>
                </c:pt>
                <c:pt idx="60">
                  <c:v>62</c:v>
                </c:pt>
                <c:pt idx="61">
                  <c:v>62</c:v>
                </c:pt>
                <c:pt idx="62">
                  <c:v>62</c:v>
                </c:pt>
                <c:pt idx="63">
                  <c:v>62</c:v>
                </c:pt>
                <c:pt idx="64">
                  <c:v>61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61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60</c:v>
                </c:pt>
                <c:pt idx="78">
                  <c:v>61</c:v>
                </c:pt>
                <c:pt idx="79">
                  <c:v>61</c:v>
                </c:pt>
                <c:pt idx="80">
                  <c:v>61</c:v>
                </c:pt>
                <c:pt idx="81">
                  <c:v>60</c:v>
                </c:pt>
                <c:pt idx="82">
                  <c:v>63</c:v>
                </c:pt>
                <c:pt idx="83">
                  <c:v>63</c:v>
                </c:pt>
                <c:pt idx="84">
                  <c:v>60</c:v>
                </c:pt>
                <c:pt idx="85">
                  <c:v>61</c:v>
                </c:pt>
                <c:pt idx="86">
                  <c:v>61</c:v>
                </c:pt>
                <c:pt idx="87">
                  <c:v>61</c:v>
                </c:pt>
                <c:pt idx="88">
                  <c:v>59</c:v>
                </c:pt>
                <c:pt idx="89">
                  <c:v>59</c:v>
                </c:pt>
                <c:pt idx="90">
                  <c:v>59</c:v>
                </c:pt>
                <c:pt idx="91">
                  <c:v>59</c:v>
                </c:pt>
                <c:pt idx="92">
                  <c:v>59</c:v>
                </c:pt>
                <c:pt idx="93">
                  <c:v>59</c:v>
                </c:pt>
                <c:pt idx="94">
                  <c:v>59</c:v>
                </c:pt>
                <c:pt idx="95">
                  <c:v>63</c:v>
                </c:pt>
                <c:pt idx="96">
                  <c:v>59</c:v>
                </c:pt>
                <c:pt idx="97">
                  <c:v>59</c:v>
                </c:pt>
                <c:pt idx="98">
                  <c:v>61</c:v>
                </c:pt>
                <c:pt idx="99">
                  <c:v>61</c:v>
                </c:pt>
                <c:pt idx="100">
                  <c:v>61</c:v>
                </c:pt>
                <c:pt idx="101">
                  <c:v>61</c:v>
                </c:pt>
                <c:pt idx="102">
                  <c:v>59</c:v>
                </c:pt>
                <c:pt idx="103">
                  <c:v>61</c:v>
                </c:pt>
                <c:pt idx="104">
                  <c:v>59</c:v>
                </c:pt>
                <c:pt idx="105">
                  <c:v>60</c:v>
                </c:pt>
                <c:pt idx="106">
                  <c:v>60</c:v>
                </c:pt>
                <c:pt idx="107">
                  <c:v>59</c:v>
                </c:pt>
                <c:pt idx="108">
                  <c:v>59</c:v>
                </c:pt>
                <c:pt idx="109">
                  <c:v>61</c:v>
                </c:pt>
                <c:pt idx="110">
                  <c:v>62</c:v>
                </c:pt>
                <c:pt idx="111">
                  <c:v>62</c:v>
                </c:pt>
                <c:pt idx="112">
                  <c:v>62</c:v>
                </c:pt>
                <c:pt idx="113">
                  <c:v>62</c:v>
                </c:pt>
                <c:pt idx="114">
                  <c:v>60</c:v>
                </c:pt>
                <c:pt idx="115">
                  <c:v>60</c:v>
                </c:pt>
                <c:pt idx="116">
                  <c:v>59</c:v>
                </c:pt>
                <c:pt idx="117">
                  <c:v>59</c:v>
                </c:pt>
                <c:pt idx="118">
                  <c:v>62</c:v>
                </c:pt>
                <c:pt idx="119">
                  <c:v>59</c:v>
                </c:pt>
                <c:pt idx="120">
                  <c:v>62</c:v>
                </c:pt>
                <c:pt idx="121">
                  <c:v>59</c:v>
                </c:pt>
                <c:pt idx="122">
                  <c:v>60</c:v>
                </c:pt>
                <c:pt idx="123">
                  <c:v>60</c:v>
                </c:pt>
                <c:pt idx="124">
                  <c:v>63</c:v>
                </c:pt>
                <c:pt idx="125">
                  <c:v>61</c:v>
                </c:pt>
                <c:pt idx="126">
                  <c:v>63</c:v>
                </c:pt>
                <c:pt idx="127">
                  <c:v>64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65</c:v>
                </c:pt>
                <c:pt idx="132">
                  <c:v>65</c:v>
                </c:pt>
              </c:numCache>
            </c:numRef>
          </c:yVal>
          <c:smooth val="1"/>
        </c:ser>
        <c:axId val="192038784"/>
        <c:axId val="192040320"/>
      </c:scatterChart>
      <c:valAx>
        <c:axId val="1920387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92040320"/>
        <c:crosses val="autoZero"/>
        <c:crossBetween val="midCat"/>
        <c:majorUnit val="1"/>
      </c:valAx>
      <c:valAx>
        <c:axId val="192040320"/>
        <c:scaling>
          <c:orientation val="minMax"/>
          <c:min val="58"/>
        </c:scaling>
        <c:axPos val="l"/>
        <c:numFmt formatCode="General" sourceLinked="1"/>
        <c:tickLblPos val="nextTo"/>
        <c:crossAx val="192038784"/>
        <c:crosses val="autoZero"/>
        <c:crossBetween val="midCat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 computed as running average)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typo!$H$2:$H$97</c:f>
              <c:numCache>
                <c:formatCode>General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typo!$AJ$2:$AJ$97</c:f>
              <c:numCache>
                <c:formatCode>0.0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10.25</c:v>
                </c:pt>
                <c:pt idx="5">
                  <c:v>10.440362879238549</c:v>
                </c:pt>
                <c:pt idx="6">
                  <c:v>10.778279719497769</c:v>
                </c:pt>
                <c:pt idx="7">
                  <c:v>11.050045851451555</c:v>
                </c:pt>
                <c:pt idx="8">
                  <c:v>11.276288317774268</c:v>
                </c:pt>
                <c:pt idx="9">
                  <c:v>11.469403945907068</c:v>
                </c:pt>
                <c:pt idx="10">
                  <c:v>11.637404446754591</c:v>
                </c:pt>
                <c:pt idx="11">
                  <c:v>11.785754372199257</c:v>
                </c:pt>
                <c:pt idx="12">
                  <c:v>11.918339941045385</c:v>
                </c:pt>
                <c:pt idx="13">
                  <c:v>12.115999569772912</c:v>
                </c:pt>
                <c:pt idx="14">
                  <c:v>12.293600947435543</c:v>
                </c:pt>
                <c:pt idx="15">
                  <c:v>12.454607437287203</c:v>
                </c:pt>
                <c:pt idx="16">
                  <c:v>12.601673611596949</c:v>
                </c:pt>
                <c:pt idx="17">
                  <c:v>12.799477981401175</c:v>
                </c:pt>
                <c:pt idx="18">
                  <c:v>13.047029639654857</c:v>
                </c:pt>
                <c:pt idx="19">
                  <c:v>13.272737124454157</c:v>
                </c:pt>
                <c:pt idx="20">
                  <c:v>13.479928597698811</c:v>
                </c:pt>
                <c:pt idx="21">
                  <c:v>13.8481269544629</c:v>
                </c:pt>
                <c:pt idx="22">
                  <c:v>14.181147916248957</c:v>
                </c:pt>
                <c:pt idx="23">
                  <c:v>14.484904510164741</c:v>
                </c:pt>
                <c:pt idx="24">
                  <c:v>14.828266706689305</c:v>
                </c:pt>
                <c:pt idx="25">
                  <c:v>15.142805493226035</c:v>
                </c:pt>
                <c:pt idx="26">
                  <c:v>15.432812811529548</c:v>
                </c:pt>
                <c:pt idx="27">
                  <c:v>15.7016820096977</c:v>
                </c:pt>
                <c:pt idx="28">
                  <c:v>15.95214560266521</c:v>
                </c:pt>
                <c:pt idx="29">
                  <c:v>16.186438317855174</c:v>
                </c:pt>
                <c:pt idx="30">
                  <c:v>16.406412213129737</c:v>
                </c:pt>
                <c:pt idx="31">
                  <c:v>16.613619994828493</c:v>
                </c:pt>
                <c:pt idx="32">
                  <c:v>16.809376620267617</c:v>
                </c:pt>
                <c:pt idx="33">
                  <c:v>16.994805697777785</c:v>
                </c:pt>
                <c:pt idx="34">
                  <c:v>17.170875010482078</c:v>
                </c:pt>
                <c:pt idx="35">
                  <c:v>17.33842410882977</c:v>
                </c:pt>
                <c:pt idx="36">
                  <c:v>17.498186020584395</c:v>
                </c:pt>
                <c:pt idx="37">
                  <c:v>17.650804531169921</c:v>
                </c:pt>
                <c:pt idx="38">
                  <c:v>17.796848082681823</c:v>
                </c:pt>
                <c:pt idx="39">
                  <c:v>17.93682105978851</c:v>
                </c:pt>
                <c:pt idx="40">
                  <c:v>18.071173033476217</c:v>
                </c:pt>
                <c:pt idx="41">
                  <c:v>18.200306392444052</c:v>
                </c:pt>
                <c:pt idx="42">
                  <c:v>18.324582689511466</c:v>
                </c:pt>
                <c:pt idx="43">
                  <c:v>18.444327955065724</c:v>
                </c:pt>
                <c:pt idx="44">
                  <c:v>18.559837173507404</c:v>
                </c:pt>
                <c:pt idx="45">
                  <c:v>18.671378076455557</c:v>
                </c:pt>
                <c:pt idx="46">
                  <c:v>18.779194374390709</c:v>
                </c:pt>
                <c:pt idx="47">
                  <c:v>18.883508523786521</c:v>
                </c:pt>
                <c:pt idx="48">
                  <c:v>18.984524107708602</c:v>
                </c:pt>
                <c:pt idx="49">
                  <c:v>19.082427892966198</c:v>
                </c:pt>
                <c:pt idx="50">
                  <c:v>19.19721920553626</c:v>
                </c:pt>
                <c:pt idx="51">
                  <c:v>19.308417842054848</c:v>
                </c:pt>
                <c:pt idx="52">
                  <c:v>19.436858530977489</c:v>
                </c:pt>
                <c:pt idx="53">
                  <c:v>19.561215844103248</c:v>
                </c:pt>
                <c:pt idx="54">
                  <c:v>19.703066179874831</c:v>
                </c:pt>
                <c:pt idx="55">
                  <c:v>19.840339297399044</c:v>
                </c:pt>
                <c:pt idx="56">
                  <c:v>19.973301928844808</c:v>
                </c:pt>
                <c:pt idx="57">
                  <c:v>20.102198459609326</c:v>
                </c:pt>
                <c:pt idx="58">
                  <c:v>20.227253359346292</c:v>
                </c:pt>
                <c:pt idx="59">
                  <c:v>20.348673289347808</c:v>
                </c:pt>
                <c:pt idx="60">
                  <c:v>20.466648936983386</c:v>
                </c:pt>
                <c:pt idx="61">
                  <c:v>20.600298453679386</c:v>
                </c:pt>
                <c:pt idx="62">
                  <c:v>20.730091669756533</c:v>
                </c:pt>
                <c:pt idx="63">
                  <c:v>20.836690719224901</c:v>
                </c:pt>
                <c:pt idx="64">
                  <c:v>20.940553240697341</c:v>
                </c:pt>
                <c:pt idx="65">
                  <c:v>21.041805953391648</c:v>
                </c:pt>
                <c:pt idx="66">
                  <c:v>21.140567155788862</c:v>
                </c:pt>
                <c:pt idx="67">
                  <c:v>21.236947451716926</c:v>
                </c:pt>
                <c:pt idx="68">
                  <c:v>21.31526875497709</c:v>
                </c:pt>
                <c:pt idx="69">
                  <c:v>21.349687158997721</c:v>
                </c:pt>
                <c:pt idx="70">
                  <c:v>21.383504571377497</c:v>
                </c:pt>
                <c:pt idx="71">
                  <c:v>21.416740309500259</c:v>
                </c:pt>
                <c:pt idx="72">
                  <c:v>21.429791136491218</c:v>
                </c:pt>
                <c:pt idx="73">
                  <c:v>21.435011242372759</c:v>
                </c:pt>
                <c:pt idx="74">
                  <c:v>21.43354065492964</c:v>
                </c:pt>
                <c:pt idx="75">
                  <c:v>21.432089476204482</c:v>
                </c:pt>
                <c:pt idx="76">
                  <c:v>21.430657197995217</c:v>
                </c:pt>
                <c:pt idx="77">
                  <c:v>21.42924333183436</c:v>
                </c:pt>
                <c:pt idx="78">
                  <c:v>21.427847407979463</c:v>
                </c:pt>
                <c:pt idx="79">
                  <c:v>21.426468974467358</c:v>
                </c:pt>
                <c:pt idx="80">
                  <c:v>21.435780801628713</c:v>
                </c:pt>
                <c:pt idx="81">
                  <c:v>21.444969679352585</c:v>
                </c:pt>
                <c:pt idx="82">
                  <c:v>21.454038720672301</c:v>
                </c:pt>
                <c:pt idx="83">
                  <c:v>21.462990923090459</c:v>
                </c:pt>
                <c:pt idx="84">
                  <c:v>21.47182917419498</c:v>
                </c:pt>
                <c:pt idx="85">
                  <c:v>21.513219022765217</c:v>
                </c:pt>
                <c:pt idx="86">
                  <c:v>21.553970335294334</c:v>
                </c:pt>
                <c:pt idx="87">
                  <c:v>21.615923074085018</c:v>
                </c:pt>
                <c:pt idx="88">
                  <c:v>21.676821221357539</c:v>
                </c:pt>
                <c:pt idx="89">
                  <c:v>21.736697269140798</c:v>
                </c:pt>
                <c:pt idx="90">
                  <c:v>21.795582272106223</c:v>
                </c:pt>
                <c:pt idx="91">
                  <c:v>21.853505930114533</c:v>
                </c:pt>
                <c:pt idx="92">
                  <c:v>21.910496664950092</c:v>
                </c:pt>
                <c:pt idx="93">
                  <c:v>21.966581691726358</c:v>
                </c:pt>
                <c:pt idx="94">
                  <c:v>22.021787085399705</c:v>
                </c:pt>
                <c:pt idx="95">
                  <c:v>22.076137842787517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typo!$AK$2:$AK$97</c:f>
              <c:numCache>
                <c:formatCode>0.0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10.0625</c:v>
                </c:pt>
                <c:pt idx="5">
                  <c:v>10.152806003541848</c:v>
                </c:pt>
                <c:pt idx="6">
                  <c:v>10.28393346478032</c:v>
                </c:pt>
                <c:pt idx="7">
                  <c:v>10.436042459113212</c:v>
                </c:pt>
                <c:pt idx="8">
                  <c:v>10.597883892688953</c:v>
                </c:pt>
                <c:pt idx="9">
                  <c:v>10.762957977646755</c:v>
                </c:pt>
                <c:pt idx="10">
                  <c:v>10.927481200062036</c:v>
                </c:pt>
                <c:pt idx="11">
                  <c:v>11.089264200426635</c:v>
                </c:pt>
                <c:pt idx="12">
                  <c:v>11.247071968501819</c:v>
                </c:pt>
                <c:pt idx="13">
                  <c:v>11.406032849740035</c:v>
                </c:pt>
                <c:pt idx="14">
                  <c:v>11.564385030144061</c:v>
                </c:pt>
                <c:pt idx="15">
                  <c:v>11.720945368365177</c:v>
                </c:pt>
                <c:pt idx="16">
                  <c:v>11.874931733412462</c:v>
                </c:pt>
                <c:pt idx="17">
                  <c:v>12.029079769220651</c:v>
                </c:pt>
                <c:pt idx="18">
                  <c:v>12.185292368552622</c:v>
                </c:pt>
                <c:pt idx="19">
                  <c:v>12.342323156890529</c:v>
                </c:pt>
                <c:pt idx="20">
                  <c:v>12.499223176425794</c:v>
                </c:pt>
                <c:pt idx="21">
                  <c:v>12.661484073499569</c:v>
                </c:pt>
                <c:pt idx="22">
                  <c:v>12.82751377590945</c:v>
                </c:pt>
                <c:pt idx="23">
                  <c:v>12.99601890505406</c:v>
                </c:pt>
                <c:pt idx="24">
                  <c:v>13.167529446724602</c:v>
                </c:pt>
                <c:pt idx="25">
                  <c:v>13.340954468212951</c:v>
                </c:pt>
                <c:pt idx="26">
                  <c:v>13.515404316354205</c:v>
                </c:pt>
                <c:pt idx="27">
                  <c:v>13.690156464855169</c:v>
                </c:pt>
                <c:pt idx="28">
                  <c:v>13.86462668194226</c:v>
                </c:pt>
                <c:pt idx="29">
                  <c:v>14.038344887057747</c:v>
                </c:pt>
                <c:pt idx="30">
                  <c:v>14.210935053292234</c:v>
                </c:pt>
                <c:pt idx="31">
                  <c:v>14.382098547714808</c:v>
                </c:pt>
                <c:pt idx="32">
                  <c:v>14.551600361180402</c:v>
                </c:pt>
                <c:pt idx="33">
                  <c:v>14.719257747606626</c:v>
                </c:pt>
                <c:pt idx="34">
                  <c:v>14.884930861263697</c:v>
                </c:pt>
                <c:pt idx="35">
                  <c:v>15.048515044515653</c:v>
                </c:pt>
                <c:pt idx="36">
                  <c:v>15.209934475462189</c:v>
                </c:pt>
                <c:pt idx="37">
                  <c:v>15.369136934373623</c:v>
                </c:pt>
                <c:pt idx="38">
                  <c:v>15.526089489868376</c:v>
                </c:pt>
                <c:pt idx="39">
                  <c:v>15.680774941075965</c:v>
                </c:pt>
                <c:pt idx="40">
                  <c:v>15.833188881365158</c:v>
                </c:pt>
                <c:pt idx="41">
                  <c:v>15.983337273439011</c:v>
                </c:pt>
                <c:pt idx="42">
                  <c:v>16.131234445504813</c:v>
                </c:pt>
                <c:pt idx="43">
                  <c:v>16.276901434535493</c:v>
                </c:pt>
                <c:pt idx="44">
                  <c:v>16.420364615973995</c:v>
                </c:pt>
                <c:pt idx="45">
                  <c:v>16.561654570124023</c:v>
                </c:pt>
                <c:pt idx="46">
                  <c:v>16.700805144363532</c:v>
                </c:pt>
                <c:pt idx="47">
                  <c:v>16.83785267757942</c:v>
                </c:pt>
                <c:pt idx="48">
                  <c:v>16.972835359155383</c:v>
                </c:pt>
                <c:pt idx="49">
                  <c:v>17.10579269969719</c:v>
                </c:pt>
                <c:pt idx="50">
                  <c:v>17.237064189530258</c:v>
                </c:pt>
                <c:pt idx="51">
                  <c:v>17.366665521438087</c:v>
                </c:pt>
                <c:pt idx="52">
                  <c:v>17.494887921613046</c:v>
                </c:pt>
                <c:pt idx="53">
                  <c:v>17.621729564779329</c:v>
                </c:pt>
                <c:pt idx="54">
                  <c:v>17.747442631555515</c:v>
                </c:pt>
                <c:pt idx="55">
                  <c:v>17.872012355416157</c:v>
                </c:pt>
                <c:pt idx="56">
                  <c:v>17.995428079446814</c:v>
                </c:pt>
                <c:pt idx="57">
                  <c:v>18.117682735375986</c:v>
                </c:pt>
                <c:pt idx="58">
                  <c:v>18.238772385128776</c:v>
                </c:pt>
                <c:pt idx="59">
                  <c:v>18.358695817258027</c:v>
                </c:pt>
                <c:pt idx="60">
                  <c:v>18.47745419156454</c:v>
                </c:pt>
                <c:pt idx="61">
                  <c:v>18.595240870752558</c:v>
                </c:pt>
                <c:pt idx="62">
                  <c:v>18.712047761621871</c:v>
                </c:pt>
                <c:pt idx="63">
                  <c:v>18.827692380266306</c:v>
                </c:pt>
                <c:pt idx="64">
                  <c:v>18.94218312515315</c:v>
                </c:pt>
                <c:pt idx="65">
                  <c:v>19.055529502616054</c:v>
                </c:pt>
                <c:pt idx="66">
                  <c:v>19.16774196181883</c:v>
                </c:pt>
                <c:pt idx="67">
                  <c:v>19.278831749356154</c:v>
                </c:pt>
                <c:pt idx="68">
                  <c:v>19.388662388324533</c:v>
                </c:pt>
                <c:pt idx="69">
                  <c:v>19.496825440367246</c:v>
                </c:pt>
                <c:pt idx="70">
                  <c:v>19.603368998072401</c:v>
                </c:pt>
                <c:pt idx="71">
                  <c:v>19.708339142306539</c:v>
                </c:pt>
                <c:pt idx="72">
                  <c:v>19.811522951927415</c:v>
                </c:pt>
                <c:pt idx="73">
                  <c:v>19.912854618440623</c:v>
                </c:pt>
                <c:pt idx="74">
                  <c:v>20.012277951866213</c:v>
                </c:pt>
                <c:pt idx="75">
                  <c:v>20.109860004665297</c:v>
                </c:pt>
                <c:pt idx="76">
                  <c:v>20.2056644060862</c:v>
                </c:pt>
                <c:pt idx="77">
                  <c:v>20.299751590565126</c:v>
                </c:pt>
                <c:pt idx="78">
                  <c:v>20.392179007358976</c:v>
                </c:pt>
                <c:pt idx="79">
                  <c:v>20.483001313238269</c:v>
                </c:pt>
                <c:pt idx="80">
                  <c:v>20.572458448241271</c:v>
                </c:pt>
                <c:pt idx="81">
                  <c:v>20.660589649197878</c:v>
                </c:pt>
                <c:pt idx="82">
                  <c:v>20.747432492816287</c:v>
                </c:pt>
                <c:pt idx="83">
                  <c:v>20.83302298832059</c:v>
                </c:pt>
                <c:pt idx="84">
                  <c:v>20.917395663675769</c:v>
                </c:pt>
                <c:pt idx="85">
                  <c:v>21.000982992375796</c:v>
                </c:pt>
                <c:pt idx="86">
                  <c:v>21.083797723077232</c:v>
                </c:pt>
                <c:pt idx="87">
                  <c:v>21.166003938117548</c:v>
                </c:pt>
                <c:pt idx="88">
                  <c:v>21.247607054241943</c:v>
                </c:pt>
                <c:pt idx="89">
                  <c:v>21.328612593612899</c:v>
                </c:pt>
                <c:pt idx="90">
                  <c:v>21.4090261666434</c:v>
                </c:pt>
                <c:pt idx="91">
                  <c:v>21.488853456410023</c:v>
                </c:pt>
                <c:pt idx="92">
                  <c:v>21.568100204506639</c:v>
                </c:pt>
                <c:pt idx="93">
                  <c:v>21.646772198212183</c:v>
                </c:pt>
                <c:pt idx="94">
                  <c:v>21.724875258857342</c:v>
                </c:pt>
                <c:pt idx="95">
                  <c:v>21.802415231285433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typo!$AL$2:$AL$97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10.0625</c:v>
                </c:pt>
                <c:pt idx="5">
                  <c:v>10.152806003541848</c:v>
                </c:pt>
                <c:pt idx="6">
                  <c:v>10.296228019763475</c:v>
                </c:pt>
                <c:pt idx="7">
                  <c:v>10.477754601134103</c:v>
                </c:pt>
                <c:pt idx="8">
                  <c:v>10.687476194149747</c:v>
                </c:pt>
                <c:pt idx="9">
                  <c:v>10.892686907421396</c:v>
                </c:pt>
                <c:pt idx="10">
                  <c:v>11.093867214581918</c:v>
                </c:pt>
                <c:pt idx="11">
                  <c:v>11.270185314237391</c:v>
                </c:pt>
                <c:pt idx="12">
                  <c:v>11.426792666827751</c:v>
                </c:pt>
                <c:pt idx="13">
                  <c:v>11.584384786128995</c:v>
                </c:pt>
                <c:pt idx="14">
                  <c:v>11.742562474143776</c:v>
                </c:pt>
                <c:pt idx="15">
                  <c:v>11.901044530141062</c:v>
                </c:pt>
                <c:pt idx="16">
                  <c:v>12.059637310557461</c:v>
                </c:pt>
                <c:pt idx="17">
                  <c:v>12.231425490839033</c:v>
                </c:pt>
                <c:pt idx="18">
                  <c:v>12.414958376191484</c:v>
                </c:pt>
                <c:pt idx="19">
                  <c:v>12.608746999559646</c:v>
                </c:pt>
                <c:pt idx="20">
                  <c:v>12.811587015391249</c:v>
                </c:pt>
                <c:pt idx="21">
                  <c:v>13.058265624262413</c:v>
                </c:pt>
                <c:pt idx="22">
                  <c:v>13.334463037927069</c:v>
                </c:pt>
                <c:pt idx="23">
                  <c:v>13.625428038253713</c:v>
                </c:pt>
                <c:pt idx="24">
                  <c:v>13.941954643806895</c:v>
                </c:pt>
                <c:pt idx="25">
                  <c:v>14.282145916295672</c:v>
                </c:pt>
                <c:pt idx="26">
                  <c:v>14.606596298420484</c:v>
                </c:pt>
                <c:pt idx="27">
                  <c:v>14.917290303815086</c:v>
                </c:pt>
                <c:pt idx="28">
                  <c:v>15.215867152352438</c:v>
                </c:pt>
                <c:pt idx="29">
                  <c:v>15.49294552654149</c:v>
                </c:pt>
                <c:pt idx="30">
                  <c:v>15.751293346856727</c:v>
                </c:pt>
                <c:pt idx="31">
                  <c:v>15.993173319574952</c:v>
                </c:pt>
                <c:pt idx="32">
                  <c:v>16.220460414855104</c:v>
                </c:pt>
                <c:pt idx="33">
                  <c:v>16.434726655332685</c:v>
                </c:pt>
                <c:pt idx="34">
                  <c:v>16.637303665338134</c:v>
                </c:pt>
                <c:pt idx="35">
                  <c:v>16.829329699627152</c:v>
                </c:pt>
                <c:pt idx="36">
                  <c:v>17.011785597361328</c:v>
                </c:pt>
                <c:pt idx="37">
                  <c:v>17.185522677749255</c:v>
                </c:pt>
                <c:pt idx="38">
                  <c:v>17.351284669767765</c:v>
                </c:pt>
                <c:pt idx="39">
                  <c:v>17.509725156258639</c:v>
                </c:pt>
                <c:pt idx="40">
                  <c:v>17.661421598234288</c:v>
                </c:pt>
                <c:pt idx="41">
                  <c:v>17.806886719056994</c:v>
                </c:pt>
                <c:pt idx="42">
                  <c:v>17.946577827053574</c:v>
                </c:pt>
                <c:pt idx="43">
                  <c:v>18.08090451152697</c:v>
                </c:pt>
                <c:pt idx="44">
                  <c:v>18.210235043082893</c:v>
                </c:pt>
                <c:pt idx="45">
                  <c:v>18.334901732796194</c:v>
                </c:pt>
                <c:pt idx="46">
                  <c:v>18.455205447960331</c:v>
                </c:pt>
                <c:pt idx="47">
                  <c:v>18.571419439480835</c:v>
                </c:pt>
                <c:pt idx="48">
                  <c:v>18.683792603553769</c:v>
                </c:pt>
                <c:pt idx="49">
                  <c:v>18.79255227540612</c:v>
                </c:pt>
                <c:pt idx="50">
                  <c:v>18.901995431668922</c:v>
                </c:pt>
                <c:pt idx="51">
                  <c:v>19.012094874257688</c:v>
                </c:pt>
                <c:pt idx="52">
                  <c:v>19.126824288755845</c:v>
                </c:pt>
                <c:pt idx="53">
                  <c:v>19.246096350254508</c:v>
                </c:pt>
                <c:pt idx="54">
                  <c:v>19.373901795133079</c:v>
                </c:pt>
                <c:pt idx="55">
                  <c:v>19.506084209227353</c:v>
                </c:pt>
                <c:pt idx="56">
                  <c:v>19.642557962333989</c:v>
                </c:pt>
                <c:pt idx="57">
                  <c:v>19.779017092270177</c:v>
                </c:pt>
                <c:pt idx="58">
                  <c:v>19.91546397615376</c:v>
                </c:pt>
                <c:pt idx="59">
                  <c:v>20.047766508784722</c:v>
                </c:pt>
                <c:pt idx="60">
                  <c:v>20.176152543460056</c:v>
                </c:pt>
                <c:pt idx="61">
                  <c:v>20.304730123291424</c:v>
                </c:pt>
                <c:pt idx="62">
                  <c:v>20.433489290681635</c:v>
                </c:pt>
                <c:pt idx="63">
                  <c:v>20.558612730055259</c:v>
                </c:pt>
                <c:pt idx="64">
                  <c:v>20.680286427851588</c:v>
                </c:pt>
                <c:pt idx="65">
                  <c:v>20.798682647696751</c:v>
                </c:pt>
                <c:pt idx="66">
                  <c:v>20.910451351056654</c:v>
                </c:pt>
                <c:pt idx="67">
                  <c:v>21.016016565810389</c:v>
                </c:pt>
                <c:pt idx="68">
                  <c:v>21.115764005833434</c:v>
                </c:pt>
                <c:pt idx="69">
                  <c:v>21.200794475415918</c:v>
                </c:pt>
                <c:pt idx="70">
                  <c:v>21.272934308668514</c:v>
                </c:pt>
                <c:pt idx="71">
                  <c:v>21.33367458417009</c:v>
                </c:pt>
                <c:pt idx="72">
                  <c:v>21.379760469411551</c:v>
                </c:pt>
                <c:pt idx="73">
                  <c:v>21.413368106850914</c:v>
                </c:pt>
                <c:pt idx="74">
                  <c:v>21.439723380204171</c:v>
                </c:pt>
                <c:pt idx="75">
                  <c:v>21.459751309000499</c:v>
                </c:pt>
                <c:pt idx="76">
                  <c:v>21.474197843016956</c:v>
                </c:pt>
                <c:pt idx="77">
                  <c:v>21.48605663774919</c:v>
                </c:pt>
                <c:pt idx="78">
                  <c:v>21.496633048440099</c:v>
                </c:pt>
                <c:pt idx="79">
                  <c:v>21.507065307525583</c:v>
                </c:pt>
                <c:pt idx="80">
                  <c:v>21.519475843919214</c:v>
                </c:pt>
                <c:pt idx="81">
                  <c:v>21.533911924844812</c:v>
                </c:pt>
                <c:pt idx="82">
                  <c:v>21.550427983945035</c:v>
                </c:pt>
                <c:pt idx="83">
                  <c:v>21.569086754780852</c:v>
                </c:pt>
                <c:pt idx="84">
                  <c:v>21.58996067696507</c:v>
                </c:pt>
                <c:pt idx="85">
                  <c:v>21.617010416255653</c:v>
                </c:pt>
                <c:pt idx="86">
                  <c:v>21.650632321397445</c:v>
                </c:pt>
                <c:pt idx="87">
                  <c:v>21.694325016973274</c:v>
                </c:pt>
                <c:pt idx="88">
                  <c:v>21.74921801776533</c:v>
                </c:pt>
                <c:pt idx="89">
                  <c:v>21.816824854718707</c:v>
                </c:pt>
                <c:pt idx="90">
                  <c:v>21.887841250721191</c:v>
                </c:pt>
                <c:pt idx="91">
                  <c:v>21.96228959419453</c:v>
                </c:pt>
                <c:pt idx="92">
                  <c:v>22.035430315080035</c:v>
                </c:pt>
                <c:pt idx="93">
                  <c:v>22.107305052488382</c:v>
                </c:pt>
                <c:pt idx="94">
                  <c:v>22.177953533706528</c:v>
                </c:pt>
                <c:pt idx="95">
                  <c:v>22.247413688655879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typo!$AM$2:$AM$97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10.0625</c:v>
                </c:pt>
                <c:pt idx="5">
                  <c:v>10.152806003541848</c:v>
                </c:pt>
                <c:pt idx="6">
                  <c:v>10.28393346478032</c:v>
                </c:pt>
                <c:pt idx="7">
                  <c:v>10.436042459113212</c:v>
                </c:pt>
                <c:pt idx="8">
                  <c:v>10.597883892688953</c:v>
                </c:pt>
                <c:pt idx="9">
                  <c:v>10.762957977646755</c:v>
                </c:pt>
                <c:pt idx="10">
                  <c:v>10.927481200062036</c:v>
                </c:pt>
                <c:pt idx="11">
                  <c:v>11.091317864158254</c:v>
                </c:pt>
                <c:pt idx="12">
                  <c:v>11.254423408823243</c:v>
                </c:pt>
                <c:pt idx="13">
                  <c:v>11.424897133322043</c:v>
                </c:pt>
                <c:pt idx="14">
                  <c:v>11.593907860325068</c:v>
                </c:pt>
                <c:pt idx="15">
                  <c:v>11.761522133731367</c:v>
                </c:pt>
                <c:pt idx="16">
                  <c:v>11.92102180667333</c:v>
                </c:pt>
                <c:pt idx="17">
                  <c:v>12.079819832614859</c:v>
                </c:pt>
                <c:pt idx="18">
                  <c:v>12.24386739747241</c:v>
                </c:pt>
                <c:pt idx="19">
                  <c:v>12.412412573143891</c:v>
                </c:pt>
                <c:pt idx="20">
                  <c:v>12.584856296362759</c:v>
                </c:pt>
                <c:pt idx="21">
                  <c:v>12.776836763268305</c:v>
                </c:pt>
                <c:pt idx="22">
                  <c:v>12.98666969140289</c:v>
                </c:pt>
                <c:pt idx="23">
                  <c:v>13.2076456631974</c:v>
                </c:pt>
                <c:pt idx="24">
                  <c:v>13.443922388405102</c:v>
                </c:pt>
                <c:pt idx="25">
                  <c:v>13.694237899663493</c:v>
                </c:pt>
                <c:pt idx="26">
                  <c:v>13.957637599270635</c:v>
                </c:pt>
                <c:pt idx="27">
                  <c:v>14.22819989863839</c:v>
                </c:pt>
                <c:pt idx="28">
                  <c:v>14.500227737180378</c:v>
                </c:pt>
                <c:pt idx="29">
                  <c:v>14.773614399257699</c:v>
                </c:pt>
                <c:pt idx="30">
                  <c:v>15.048343261354892</c:v>
                </c:pt>
                <c:pt idx="31">
                  <c:v>15.309563055861661</c:v>
                </c:pt>
                <c:pt idx="32">
                  <c:v>15.558763531590376</c:v>
                </c:pt>
                <c:pt idx="33">
                  <c:v>15.79720160328494</c:v>
                </c:pt>
                <c:pt idx="34">
                  <c:v>16.021693393388766</c:v>
                </c:pt>
                <c:pt idx="35">
                  <c:v>16.233702650468395</c:v>
                </c:pt>
                <c:pt idx="36">
                  <c:v>16.43447413347506</c:v>
                </c:pt>
                <c:pt idx="37">
                  <c:v>16.625075650488721</c:v>
                </c:pt>
                <c:pt idx="38">
                  <c:v>16.806430362633698</c:v>
                </c:pt>
                <c:pt idx="39">
                  <c:v>16.979341964295834</c:v>
                </c:pt>
                <c:pt idx="40">
                  <c:v>17.144514562264554</c:v>
                </c:pt>
                <c:pt idx="41">
                  <c:v>17.302568550489617</c:v>
                </c:pt>
                <c:pt idx="42">
                  <c:v>17.454053418856457</c:v>
                </c:pt>
                <c:pt idx="43">
                  <c:v>17.599458185630652</c:v>
                </c:pt>
                <c:pt idx="44">
                  <c:v>17.739219967529895</c:v>
                </c:pt>
                <c:pt idx="45">
                  <c:v>17.873731075345798</c:v>
                </c:pt>
                <c:pt idx="46">
                  <c:v>18.003344931331213</c:v>
                </c:pt>
                <c:pt idx="47">
                  <c:v>18.128381036967649</c:v>
                </c:pt>
                <c:pt idx="48">
                  <c:v>18.24912916929674</c:v>
                </c:pt>
                <c:pt idx="49">
                  <c:v>18.36585294596107</c:v>
                </c:pt>
                <c:pt idx="50">
                  <c:v>18.480933368931865</c:v>
                </c:pt>
                <c:pt idx="51">
                  <c:v>18.594449462879716</c:v>
                </c:pt>
                <c:pt idx="52">
                  <c:v>18.708522982954232</c:v>
                </c:pt>
                <c:pt idx="53">
                  <c:v>18.82312779042341</c:v>
                </c:pt>
                <c:pt idx="54">
                  <c:v>18.940239606646553</c:v>
                </c:pt>
                <c:pt idx="55">
                  <c:v>19.059778669297287</c:v>
                </c:pt>
                <c:pt idx="56">
                  <c:v>19.181673900795133</c:v>
                </c:pt>
                <c:pt idx="57">
                  <c:v>19.30586277588991</c:v>
                </c:pt>
                <c:pt idx="58">
                  <c:v>19.432291228185015</c:v>
                </c:pt>
                <c:pt idx="59">
                  <c:v>19.560913599875082</c:v>
                </c:pt>
                <c:pt idx="60">
                  <c:v>19.689706565936252</c:v>
                </c:pt>
                <c:pt idx="61">
                  <c:v>19.820637175753212</c:v>
                </c:pt>
                <c:pt idx="62">
                  <c:v>19.951690696352948</c:v>
                </c:pt>
                <c:pt idx="63">
                  <c:v>20.080919300008556</c:v>
                </c:pt>
                <c:pt idx="64">
                  <c:v>20.206496690015655</c:v>
                </c:pt>
                <c:pt idx="65">
                  <c:v>20.328610056249495</c:v>
                </c:pt>
                <c:pt idx="66">
                  <c:v>20.447432724887996</c:v>
                </c:pt>
                <c:pt idx="67">
                  <c:v>20.563125497573388</c:v>
                </c:pt>
                <c:pt idx="68">
                  <c:v>20.674125410718791</c:v>
                </c:pt>
                <c:pt idx="69">
                  <c:v>20.775732604896291</c:v>
                </c:pt>
                <c:pt idx="70">
                  <c:v>20.868762398415313</c:v>
                </c:pt>
                <c:pt idx="71">
                  <c:v>20.952495668207959</c:v>
                </c:pt>
                <c:pt idx="72">
                  <c:v>21.02508185713971</c:v>
                </c:pt>
                <c:pt idx="73">
                  <c:v>21.087760631559878</c:v>
                </c:pt>
                <c:pt idx="74">
                  <c:v>21.140586795414947</c:v>
                </c:pt>
                <c:pt idx="75">
                  <c:v>21.184793409614727</c:v>
                </c:pt>
                <c:pt idx="76">
                  <c:v>21.221381187898963</c:v>
                </c:pt>
                <c:pt idx="77">
                  <c:v>21.251175994130374</c:v>
                </c:pt>
                <c:pt idx="78">
                  <c:v>21.27557367556987</c:v>
                </c:pt>
                <c:pt idx="79">
                  <c:v>21.297013190055178</c:v>
                </c:pt>
                <c:pt idx="80">
                  <c:v>21.316920920119191</c:v>
                </c:pt>
                <c:pt idx="81">
                  <c:v>21.335363787385752</c:v>
                </c:pt>
                <c:pt idx="82">
                  <c:v>21.353550259062164</c:v>
                </c:pt>
                <c:pt idx="83">
                  <c:v>21.372051914593392</c:v>
                </c:pt>
                <c:pt idx="84">
                  <c:v>21.391429043433281</c:v>
                </c:pt>
                <c:pt idx="85">
                  <c:v>21.414539176777524</c:v>
                </c:pt>
                <c:pt idx="86">
                  <c:v>21.441536621914956</c:v>
                </c:pt>
                <c:pt idx="87">
                  <c:v>21.473871615667989</c:v>
                </c:pt>
                <c:pt idx="88">
                  <c:v>21.511876357288617</c:v>
                </c:pt>
                <c:pt idx="89">
                  <c:v>21.555953528902759</c:v>
                </c:pt>
                <c:pt idx="90">
                  <c:v>21.604991697930497</c:v>
                </c:pt>
                <c:pt idx="91">
                  <c:v>21.659215778466198</c:v>
                </c:pt>
                <c:pt idx="92">
                  <c:v>21.718891760080943</c:v>
                </c:pt>
                <c:pt idx="93">
                  <c:v>21.784337730259551</c:v>
                </c:pt>
                <c:pt idx="94">
                  <c:v>21.855939093469015</c:v>
                </c:pt>
                <c:pt idx="95">
                  <c:v>21.928565275083155</c:v>
                </c:pt>
              </c:numCache>
            </c:numRef>
          </c:val>
        </c:ser>
        <c:marker val="1"/>
        <c:axId val="192128128"/>
        <c:axId val="192129664"/>
      </c:lineChart>
      <c:catAx>
        <c:axId val="192128128"/>
        <c:scaling>
          <c:orientation val="minMax"/>
        </c:scaling>
        <c:axPos val="b"/>
        <c:numFmt formatCode="#,##0" sourceLinked="0"/>
        <c:tickLblPos val="nextTo"/>
        <c:crossAx val="192129664"/>
        <c:crosses val="autoZero"/>
        <c:auto val="1"/>
        <c:lblAlgn val="ctr"/>
        <c:lblOffset val="100"/>
        <c:tickLblSkip val="10"/>
      </c:catAx>
      <c:valAx>
        <c:axId val="192129664"/>
        <c:scaling>
          <c:orientation val="minMax"/>
        </c:scaling>
        <c:axPos val="l"/>
        <c:numFmt formatCode="General" sourceLinked="1"/>
        <c:tickLblPos val="nextTo"/>
        <c:crossAx val="19212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118702848349474"/>
          <c:y val="0.62723063779894361"/>
          <c:w val="0.21281720430107623"/>
          <c:h val="0.17180911046462044"/>
        </c:manualLayout>
      </c:layout>
    </c:legend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 computed over last 1/5/10 v.)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spPr>
            <a:ln w="38100"/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typo!$H$2:$H$97</c:f>
              <c:numCache>
                <c:formatCode>General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</c:numCache>
            </c:numRef>
          </c:val>
        </c:ser>
        <c:ser>
          <c:idx val="4"/>
          <c:order val="1"/>
          <c:tx>
            <c:v>Est - last 5 last 1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typo!$AO$2:$AO$97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10.25</c:v>
                </c:pt>
                <c:pt idx="5">
                  <c:v>10.447208119759113</c:v>
                </c:pt>
                <c:pt idx="6">
                  <c:v>10.841036018522747</c:v>
                </c:pt>
                <c:pt idx="7">
                  <c:v>11.232475937542068</c:v>
                </c:pt>
                <c:pt idx="8">
                  <c:v>11.624674660664542</c:v>
                </c:pt>
                <c:pt idx="9">
                  <c:v>11.822738530210136</c:v>
                </c:pt>
                <c:pt idx="10">
                  <c:v>12.021234662472883</c:v>
                </c:pt>
                <c:pt idx="11">
                  <c:v>12.021234662472883</c:v>
                </c:pt>
                <c:pt idx="12">
                  <c:v>12.021234662472883</c:v>
                </c:pt>
                <c:pt idx="13">
                  <c:v>12.220528714762771</c:v>
                </c:pt>
                <c:pt idx="14">
                  <c:v>12.41925501749971</c:v>
                </c:pt>
                <c:pt idx="15">
                  <c:v>12.61772323905492</c:v>
                </c:pt>
                <c:pt idx="16">
                  <c:v>12.816239678459684</c:v>
                </c:pt>
                <c:pt idx="17">
                  <c:v>13.213981884678835</c:v>
                </c:pt>
                <c:pt idx="18">
                  <c:v>13.612100474256721</c:v>
                </c:pt>
                <c:pt idx="19">
                  <c:v>14.007512103590674</c:v>
                </c:pt>
                <c:pt idx="20">
                  <c:v>14.402208772741869</c:v>
                </c:pt>
                <c:pt idx="21">
                  <c:v>15.392054797533254</c:v>
                </c:pt>
                <c:pt idx="22">
                  <c:v>16.176546440458569</c:v>
                </c:pt>
                <c:pt idx="23">
                  <c:v>16.764276047398969</c:v>
                </c:pt>
                <c:pt idx="24">
                  <c:v>17.54853244196541</c:v>
                </c:pt>
                <c:pt idx="25">
                  <c:v>18.337002025158959</c:v>
                </c:pt>
                <c:pt idx="26">
                  <c:v>18.537956868719125</c:v>
                </c:pt>
                <c:pt idx="27">
                  <c:v>18.738873122278122</c:v>
                </c:pt>
                <c:pt idx="28">
                  <c:v>18.939894739392233</c:v>
                </c:pt>
                <c:pt idx="29">
                  <c:v>18.939894739392233</c:v>
                </c:pt>
                <c:pt idx="30">
                  <c:v>18.939894739392233</c:v>
                </c:pt>
                <c:pt idx="31">
                  <c:v>18.939894739392233</c:v>
                </c:pt>
                <c:pt idx="32">
                  <c:v>18.939894739392233</c:v>
                </c:pt>
                <c:pt idx="33">
                  <c:v>18.939894739392233</c:v>
                </c:pt>
                <c:pt idx="34">
                  <c:v>18.939894739392233</c:v>
                </c:pt>
                <c:pt idx="35">
                  <c:v>18.939894739392233</c:v>
                </c:pt>
                <c:pt idx="36">
                  <c:v>18.939894739392233</c:v>
                </c:pt>
                <c:pt idx="37">
                  <c:v>18.939894739392233</c:v>
                </c:pt>
                <c:pt idx="38">
                  <c:v>18.939894739392233</c:v>
                </c:pt>
                <c:pt idx="39">
                  <c:v>18.939894739392233</c:v>
                </c:pt>
                <c:pt idx="40">
                  <c:v>18.939894739392233</c:v>
                </c:pt>
                <c:pt idx="41">
                  <c:v>18.939894739392233</c:v>
                </c:pt>
                <c:pt idx="42">
                  <c:v>18.939894739392233</c:v>
                </c:pt>
                <c:pt idx="43">
                  <c:v>18.939894739392233</c:v>
                </c:pt>
                <c:pt idx="44">
                  <c:v>18.939894739392233</c:v>
                </c:pt>
                <c:pt idx="45">
                  <c:v>18.939894739392233</c:v>
                </c:pt>
                <c:pt idx="46">
                  <c:v>18.939894739392233</c:v>
                </c:pt>
                <c:pt idx="47">
                  <c:v>18.939894739392233</c:v>
                </c:pt>
                <c:pt idx="48">
                  <c:v>18.939894739392233</c:v>
                </c:pt>
                <c:pt idx="49">
                  <c:v>18.939894739392233</c:v>
                </c:pt>
                <c:pt idx="50">
                  <c:v>19.141166143118017</c:v>
                </c:pt>
                <c:pt idx="51">
                  <c:v>19.342146130101117</c:v>
                </c:pt>
                <c:pt idx="52">
                  <c:v>19.743783843079303</c:v>
                </c:pt>
                <c:pt idx="53">
                  <c:v>20.14437072283113</c:v>
                </c:pt>
                <c:pt idx="54">
                  <c:v>20.74516265364872</c:v>
                </c:pt>
                <c:pt idx="55">
                  <c:v>21.14574428531035</c:v>
                </c:pt>
                <c:pt idx="56">
                  <c:v>21.546272206002079</c:v>
                </c:pt>
                <c:pt idx="57">
                  <c:v>21.746957051050444</c:v>
                </c:pt>
                <c:pt idx="58">
                  <c:v>21.947723274957667</c:v>
                </c:pt>
                <c:pt idx="59">
                  <c:v>21.947723274957667</c:v>
                </c:pt>
                <c:pt idx="60">
                  <c:v>21.947723274957667</c:v>
                </c:pt>
                <c:pt idx="61">
                  <c:v>22.148677159471134</c:v>
                </c:pt>
                <c:pt idx="62">
                  <c:v>22.349416318289286</c:v>
                </c:pt>
                <c:pt idx="63">
                  <c:v>22.349416318289286</c:v>
                </c:pt>
                <c:pt idx="64">
                  <c:v>22.349416318289286</c:v>
                </c:pt>
                <c:pt idx="65">
                  <c:v>22.349416318289286</c:v>
                </c:pt>
                <c:pt idx="66">
                  <c:v>22.148794686629685</c:v>
                </c:pt>
                <c:pt idx="67">
                  <c:v>21.948057658152319</c:v>
                </c:pt>
                <c:pt idx="68">
                  <c:v>21.747109896740135</c:v>
                </c:pt>
                <c:pt idx="69">
                  <c:v>20.944056289468826</c:v>
                </c:pt>
                <c:pt idx="70">
                  <c:v>20.154708466883253</c:v>
                </c:pt>
                <c:pt idx="71">
                  <c:v>19.371494703447134</c:v>
                </c:pt>
                <c:pt idx="72">
                  <c:v>18.195213087343493</c:v>
                </c:pt>
                <c:pt idx="73">
                  <c:v>17.020899008455114</c:v>
                </c:pt>
                <c:pt idx="74">
                  <c:v>16.236861594855355</c:v>
                </c:pt>
                <c:pt idx="75">
                  <c:v>15.463765589444161</c:v>
                </c:pt>
                <c:pt idx="76">
                  <c:v>14.690821250223197</c:v>
                </c:pt>
                <c:pt idx="77">
                  <c:v>14.299096025623623</c:v>
                </c:pt>
                <c:pt idx="78">
                  <c:v>14.102302471163181</c:v>
                </c:pt>
                <c:pt idx="79">
                  <c:v>14.102302471163181</c:v>
                </c:pt>
                <c:pt idx="80">
                  <c:v>14.496520073319338</c:v>
                </c:pt>
                <c:pt idx="81">
                  <c:v>14.887936167706521</c:v>
                </c:pt>
                <c:pt idx="82">
                  <c:v>15.278236613157254</c:v>
                </c:pt>
                <c:pt idx="83">
                  <c:v>15.669065705366966</c:v>
                </c:pt>
                <c:pt idx="84">
                  <c:v>16.062078319435113</c:v>
                </c:pt>
                <c:pt idx="85">
                  <c:v>17.054363457763021</c:v>
                </c:pt>
                <c:pt idx="86">
                  <c:v>18.015148340322558</c:v>
                </c:pt>
                <c:pt idx="87">
                  <c:v>19.342129757511437</c:v>
                </c:pt>
                <c:pt idx="88">
                  <c:v>20.65626561741302</c:v>
                </c:pt>
                <c:pt idx="89">
                  <c:v>21.998560793168636</c:v>
                </c:pt>
                <c:pt idx="90">
                  <c:v>22.40348740887756</c:v>
                </c:pt>
                <c:pt idx="91">
                  <c:v>22.808892265879596</c:v>
                </c:pt>
                <c:pt idx="92">
                  <c:v>22.808892265879596</c:v>
                </c:pt>
                <c:pt idx="93">
                  <c:v>22.808892265879596</c:v>
                </c:pt>
                <c:pt idx="94">
                  <c:v>22.808892265879596</c:v>
                </c:pt>
                <c:pt idx="95">
                  <c:v>22.808892265879596</c:v>
                </c:pt>
              </c:numCache>
            </c:numRef>
          </c:val>
        </c:ser>
        <c:ser>
          <c:idx val="5"/>
          <c:order val="2"/>
          <c:tx>
            <c:v>Est - last 10 last 1</c:v>
          </c:tx>
          <c:spPr>
            <a:ln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typo!$AP$2:$AP$97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10.25</c:v>
                </c:pt>
                <c:pt idx="5">
                  <c:v>10.447208119759113</c:v>
                </c:pt>
                <c:pt idx="6">
                  <c:v>10.771367632922747</c:v>
                </c:pt>
                <c:pt idx="7">
                  <c:v>11.042946980408567</c:v>
                </c:pt>
                <c:pt idx="8">
                  <c:v>11.275851265753067</c:v>
                </c:pt>
                <c:pt idx="9">
                  <c:v>11.479181600576158</c:v>
                </c:pt>
                <c:pt idx="10">
                  <c:v>11.659212078780811</c:v>
                </c:pt>
                <c:pt idx="11">
                  <c:v>11.840288576676532</c:v>
                </c:pt>
                <c:pt idx="12">
                  <c:v>12.022729872180792</c:v>
                </c:pt>
                <c:pt idx="13">
                  <c:v>12.298942591034733</c:v>
                </c:pt>
                <c:pt idx="14">
                  <c:v>12.485016884355051</c:v>
                </c:pt>
                <c:pt idx="15">
                  <c:v>12.671754776628282</c:v>
                </c:pt>
                <c:pt idx="16">
                  <c:v>12.765598050471452</c:v>
                </c:pt>
                <c:pt idx="17">
                  <c:v>12.953443092426511</c:v>
                </c:pt>
                <c:pt idx="18">
                  <c:v>13.235038542775849</c:v>
                </c:pt>
                <c:pt idx="19">
                  <c:v>13.515834943085476</c:v>
                </c:pt>
                <c:pt idx="20">
                  <c:v>13.796593063693335</c:v>
                </c:pt>
                <c:pt idx="21">
                  <c:v>14.359549207830801</c:v>
                </c:pt>
                <c:pt idx="22">
                  <c:v>14.917686808801065</c:v>
                </c:pt>
                <c:pt idx="23">
                  <c:v>15.383088636644098</c:v>
                </c:pt>
                <c:pt idx="24">
                  <c:v>15.941002848471461</c:v>
                </c:pt>
                <c:pt idx="25">
                  <c:v>16.499202423299963</c:v>
                </c:pt>
                <c:pt idx="26">
                  <c:v>17.062155046820017</c:v>
                </c:pt>
                <c:pt idx="27">
                  <c:v>17.539179712092935</c:v>
                </c:pt>
                <c:pt idx="28">
                  <c:v>17.925333760396434</c:v>
                </c:pt>
                <c:pt idx="29">
                  <c:v>18.314374431305726</c:v>
                </c:pt>
                <c:pt idx="30">
                  <c:v>18.70764045576351</c:v>
                </c:pt>
                <c:pt idx="31">
                  <c:v>18.807373656059159</c:v>
                </c:pt>
                <c:pt idx="32">
                  <c:v>18.90715363363994</c:v>
                </c:pt>
                <c:pt idx="33">
                  <c:v>19.006997976835596</c:v>
                </c:pt>
                <c:pt idx="34">
                  <c:v>19.006997976835596</c:v>
                </c:pt>
                <c:pt idx="35">
                  <c:v>19.006997976835596</c:v>
                </c:pt>
                <c:pt idx="36">
                  <c:v>19.006997976835596</c:v>
                </c:pt>
                <c:pt idx="37">
                  <c:v>19.006997976835596</c:v>
                </c:pt>
                <c:pt idx="38">
                  <c:v>19.006997976835596</c:v>
                </c:pt>
                <c:pt idx="39">
                  <c:v>19.006997976835596</c:v>
                </c:pt>
                <c:pt idx="40">
                  <c:v>19.006997976835596</c:v>
                </c:pt>
                <c:pt idx="41">
                  <c:v>19.006997976835596</c:v>
                </c:pt>
                <c:pt idx="42">
                  <c:v>19.006997976835596</c:v>
                </c:pt>
                <c:pt idx="43">
                  <c:v>19.006997976835596</c:v>
                </c:pt>
                <c:pt idx="44">
                  <c:v>19.006997976835596</c:v>
                </c:pt>
                <c:pt idx="45">
                  <c:v>19.006997976835596</c:v>
                </c:pt>
                <c:pt idx="46">
                  <c:v>19.006997976835596</c:v>
                </c:pt>
                <c:pt idx="47">
                  <c:v>19.006997976835596</c:v>
                </c:pt>
                <c:pt idx="48">
                  <c:v>19.006997976835596</c:v>
                </c:pt>
                <c:pt idx="49">
                  <c:v>19.006997976835596</c:v>
                </c:pt>
                <c:pt idx="50">
                  <c:v>19.106924354598249</c:v>
                </c:pt>
                <c:pt idx="51">
                  <c:v>19.206781876075066</c:v>
                </c:pt>
                <c:pt idx="52">
                  <c:v>19.406391001116255</c:v>
                </c:pt>
                <c:pt idx="53">
                  <c:v>19.605600638759647</c:v>
                </c:pt>
                <c:pt idx="54">
                  <c:v>19.903998358398404</c:v>
                </c:pt>
                <c:pt idx="55">
                  <c:v>20.2015238420312</c:v>
                </c:pt>
                <c:pt idx="56">
                  <c:v>20.498565906445165</c:v>
                </c:pt>
                <c:pt idx="57">
                  <c:v>20.795508300580259</c:v>
                </c:pt>
                <c:pt idx="58">
                  <c:v>21.09273340142494</c:v>
                </c:pt>
                <c:pt idx="59">
                  <c:v>21.390625858698574</c:v>
                </c:pt>
                <c:pt idx="60">
                  <c:v>21.589926140038944</c:v>
                </c:pt>
                <c:pt idx="61">
                  <c:v>21.889305424039648</c:v>
                </c:pt>
                <c:pt idx="62">
                  <c:v>22.089136301190631</c:v>
                </c:pt>
                <c:pt idx="63">
                  <c:v>22.189056556875585</c:v>
                </c:pt>
                <c:pt idx="64">
                  <c:v>22.189056556875585</c:v>
                </c:pt>
                <c:pt idx="65">
                  <c:v>22.189056556875585</c:v>
                </c:pt>
                <c:pt idx="66">
                  <c:v>22.189056556875585</c:v>
                </c:pt>
                <c:pt idx="67">
                  <c:v>22.189056556875585</c:v>
                </c:pt>
                <c:pt idx="68">
                  <c:v>22.089051947959629</c:v>
                </c:pt>
                <c:pt idx="69">
                  <c:v>21.689367872626157</c:v>
                </c:pt>
                <c:pt idx="70">
                  <c:v>21.294461800631346</c:v>
                </c:pt>
                <c:pt idx="71">
                  <c:v>20.805519975945622</c:v>
                </c:pt>
                <c:pt idx="72">
                  <c:v>20.124565551819899</c:v>
                </c:pt>
                <c:pt idx="73">
                  <c:v>19.453697007959061</c:v>
                </c:pt>
                <c:pt idx="74">
                  <c:v>18.702539721323646</c:v>
                </c:pt>
                <c:pt idx="75">
                  <c:v>17.968969417224361</c:v>
                </c:pt>
                <c:pt idx="76">
                  <c:v>17.244797261441562</c:v>
                </c:pt>
                <c:pt idx="77">
                  <c:v>16.522609278738511</c:v>
                </c:pt>
                <c:pt idx="78">
                  <c:v>15.886121659233995</c:v>
                </c:pt>
                <c:pt idx="79">
                  <c:v>15.518548423253819</c:v>
                </c:pt>
                <c:pt idx="80">
                  <c:v>15.334553066539561</c:v>
                </c:pt>
                <c:pt idx="81">
                  <c:v>15.149477442030602</c:v>
                </c:pt>
                <c:pt idx="82">
                  <c:v>15.149477442030602</c:v>
                </c:pt>
                <c:pt idx="83">
                  <c:v>15.242628291371926</c:v>
                </c:pt>
                <c:pt idx="84">
                  <c:v>15.428801991146948</c:v>
                </c:pt>
                <c:pt idx="85">
                  <c:v>16.081663743839751</c:v>
                </c:pt>
                <c:pt idx="86">
                  <c:v>16.722949709534209</c:v>
                </c:pt>
                <c:pt idx="87">
                  <c:v>17.540328814526976</c:v>
                </c:pt>
                <c:pt idx="88">
                  <c:v>18.349291630686917</c:v>
                </c:pt>
                <c:pt idx="89">
                  <c:v>19.160550768365763</c:v>
                </c:pt>
                <c:pt idx="90">
                  <c:v>19.801727826043976</c:v>
                </c:pt>
                <c:pt idx="91">
                  <c:v>20.445709966461976</c:v>
                </c:pt>
                <c:pt idx="92">
                  <c:v>21.097134825945435</c:v>
                </c:pt>
                <c:pt idx="93">
                  <c:v>21.761014917285724</c:v>
                </c:pt>
                <c:pt idx="94">
                  <c:v>22.443043302067938</c:v>
                </c:pt>
                <c:pt idx="95">
                  <c:v>22.645031833654976</c:v>
                </c:pt>
              </c:numCache>
            </c:numRef>
          </c:val>
        </c:ser>
        <c:ser>
          <c:idx val="1"/>
          <c:order val="3"/>
          <c:tx>
            <c:v>Est - last 5 last 5</c:v>
          </c:tx>
          <c:spPr>
            <a:ln w="12700">
              <a:solidFill>
                <a:srgbClr val="D60093"/>
              </a:solidFill>
              <a:prstDash val="sysDash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typo!$AQ$2:$AQ$97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10.0625</c:v>
                </c:pt>
                <c:pt idx="5">
                  <c:v>10.152806003541848</c:v>
                </c:pt>
                <c:pt idx="6">
                  <c:v>10.324912423007801</c:v>
                </c:pt>
                <c:pt idx="7">
                  <c:v>10.577639523621221</c:v>
                </c:pt>
                <c:pt idx="8">
                  <c:v>10.906886693596199</c:v>
                </c:pt>
                <c:pt idx="9">
                  <c:v>11.219523206423473</c:v>
                </c:pt>
                <c:pt idx="10">
                  <c:v>11.526142279383071</c:v>
                </c:pt>
                <c:pt idx="11">
                  <c:v>11.751955297700913</c:v>
                </c:pt>
                <c:pt idx="12">
                  <c:v>11.902551916720343</c:v>
                </c:pt>
                <c:pt idx="13">
                  <c:v>12.02016293313174</c:v>
                </c:pt>
                <c:pt idx="14">
                  <c:v>12.139516055376566</c:v>
                </c:pt>
                <c:pt idx="15">
                  <c:v>12.260423525356879</c:v>
                </c:pt>
                <c:pt idx="16">
                  <c:v>12.421009185580356</c:v>
                </c:pt>
                <c:pt idx="17">
                  <c:v>12.662160775519586</c:v>
                </c:pt>
                <c:pt idx="18">
                  <c:v>12.945003508486725</c:v>
                </c:pt>
                <c:pt idx="19">
                  <c:v>13.267643340994693</c:v>
                </c:pt>
                <c:pt idx="20">
                  <c:v>13.627991498189775</c:v>
                </c:pt>
                <c:pt idx="21">
                  <c:v>14.15660192113678</c:v>
                </c:pt>
                <c:pt idx="22">
                  <c:v>14.766752905882216</c:v>
                </c:pt>
                <c:pt idx="23">
                  <c:v>15.404826599721245</c:v>
                </c:pt>
                <c:pt idx="24">
                  <c:v>16.115145976247394</c:v>
                </c:pt>
                <c:pt idx="25">
                  <c:v>16.891579718162632</c:v>
                </c:pt>
                <c:pt idx="26">
                  <c:v>17.501720788735277</c:v>
                </c:pt>
                <c:pt idx="27">
                  <c:v>17.993791755573884</c:v>
                </c:pt>
                <c:pt idx="28">
                  <c:v>18.407918235440754</c:v>
                </c:pt>
                <c:pt idx="29">
                  <c:v>18.673529628996871</c:v>
                </c:pt>
                <c:pt idx="30">
                  <c:v>18.792373118308639</c:v>
                </c:pt>
                <c:pt idx="31">
                  <c:v>18.871451444425404</c:v>
                </c:pt>
                <c:pt idx="32">
                  <c:v>18.911092854237282</c:v>
                </c:pt>
                <c:pt idx="33">
                  <c:v>18.911092854237282</c:v>
                </c:pt>
                <c:pt idx="34">
                  <c:v>18.911092854237282</c:v>
                </c:pt>
                <c:pt idx="35">
                  <c:v>18.911092854237282</c:v>
                </c:pt>
                <c:pt idx="36">
                  <c:v>18.911092854237282</c:v>
                </c:pt>
                <c:pt idx="37">
                  <c:v>18.911092854237282</c:v>
                </c:pt>
                <c:pt idx="38">
                  <c:v>18.911092854237282</c:v>
                </c:pt>
                <c:pt idx="39">
                  <c:v>18.911092854237282</c:v>
                </c:pt>
                <c:pt idx="40">
                  <c:v>18.911092854237282</c:v>
                </c:pt>
                <c:pt idx="41">
                  <c:v>18.911092854237282</c:v>
                </c:pt>
                <c:pt idx="42">
                  <c:v>18.911092854237282</c:v>
                </c:pt>
                <c:pt idx="43">
                  <c:v>18.911092854237282</c:v>
                </c:pt>
                <c:pt idx="44">
                  <c:v>18.911092854237282</c:v>
                </c:pt>
                <c:pt idx="45">
                  <c:v>18.911092854237282</c:v>
                </c:pt>
                <c:pt idx="46">
                  <c:v>18.911092854237282</c:v>
                </c:pt>
                <c:pt idx="47">
                  <c:v>18.911092854237282</c:v>
                </c:pt>
                <c:pt idx="48">
                  <c:v>18.911092854237282</c:v>
                </c:pt>
                <c:pt idx="49">
                  <c:v>18.911092854237282</c:v>
                </c:pt>
                <c:pt idx="50">
                  <c:v>18.951469844132177</c:v>
                </c:pt>
                <c:pt idx="51">
                  <c:v>19.032679682188945</c:v>
                </c:pt>
                <c:pt idx="52">
                  <c:v>19.19615896589406</c:v>
                </c:pt>
                <c:pt idx="53">
                  <c:v>19.441619374581546</c:v>
                </c:pt>
                <c:pt idx="54">
                  <c:v>19.809922837426047</c:v>
                </c:pt>
                <c:pt idx="55">
                  <c:v>20.215722207691069</c:v>
                </c:pt>
                <c:pt idx="56">
                  <c:v>20.657002750017845</c:v>
                </c:pt>
                <c:pt idx="57">
                  <c:v>21.052871247570078</c:v>
                </c:pt>
                <c:pt idx="58">
                  <c:v>21.406373145749342</c:v>
                </c:pt>
                <c:pt idx="59">
                  <c:v>21.641887829997977</c:v>
                </c:pt>
                <c:pt idx="60">
                  <c:v>21.798689816326345</c:v>
                </c:pt>
                <c:pt idx="61">
                  <c:v>21.918607732087541</c:v>
                </c:pt>
                <c:pt idx="62">
                  <c:v>22.039427240959384</c:v>
                </c:pt>
                <c:pt idx="63">
                  <c:v>22.11983109929335</c:v>
                </c:pt>
                <c:pt idx="64">
                  <c:v>22.199651496486041</c:v>
                </c:pt>
                <c:pt idx="65">
                  <c:v>22.278898925982411</c:v>
                </c:pt>
                <c:pt idx="66">
                  <c:v>22.278200063310539</c:v>
                </c:pt>
                <c:pt idx="67">
                  <c:v>22.198136438753771</c:v>
                </c:pt>
                <c:pt idx="68">
                  <c:v>22.078205108451485</c:v>
                </c:pt>
                <c:pt idx="69">
                  <c:v>21.801137624771535</c:v>
                </c:pt>
                <c:pt idx="70">
                  <c:v>21.371282252310181</c:v>
                </c:pt>
                <c:pt idx="71">
                  <c:v>20.828525886287558</c:v>
                </c:pt>
                <c:pt idx="72">
                  <c:v>20.099019258363924</c:v>
                </c:pt>
                <c:pt idx="73">
                  <c:v>19.171043079009177</c:v>
                </c:pt>
                <c:pt idx="74">
                  <c:v>18.234122983891282</c:v>
                </c:pt>
                <c:pt idx="75">
                  <c:v>17.284125307283176</c:v>
                </c:pt>
                <c:pt idx="76">
                  <c:v>16.316080600749366</c:v>
                </c:pt>
                <c:pt idx="77">
                  <c:v>15.497860622562566</c:v>
                </c:pt>
                <c:pt idx="78">
                  <c:v>14.881189195096745</c:v>
                </c:pt>
                <c:pt idx="79">
                  <c:v>14.417492384989327</c:v>
                </c:pt>
                <c:pt idx="80">
                  <c:v>14.195027670354014</c:v>
                </c:pt>
                <c:pt idx="81">
                  <c:v>14.230637095190769</c:v>
                </c:pt>
                <c:pt idx="82">
                  <c:v>14.435000140575049</c:v>
                </c:pt>
                <c:pt idx="83">
                  <c:v>14.759803543621427</c:v>
                </c:pt>
                <c:pt idx="84">
                  <c:v>15.159054300185041</c:v>
                </c:pt>
                <c:pt idx="85">
                  <c:v>15.692122769284611</c:v>
                </c:pt>
                <c:pt idx="86">
                  <c:v>16.349748138129712</c:v>
                </c:pt>
                <c:pt idx="87">
                  <c:v>17.21302633747953</c:v>
                </c:pt>
                <c:pt idx="88">
                  <c:v>18.262170551291074</c:v>
                </c:pt>
                <c:pt idx="89">
                  <c:v>19.479827978187451</c:v>
                </c:pt>
                <c:pt idx="90">
                  <c:v>20.518369718297837</c:v>
                </c:pt>
                <c:pt idx="91">
                  <c:v>21.418351882411969</c:v>
                </c:pt>
                <c:pt idx="92">
                  <c:v>22.056532005284879</c:v>
                </c:pt>
                <c:pt idx="93">
                  <c:v>22.456198671161008</c:v>
                </c:pt>
                <c:pt idx="94">
                  <c:v>22.614617583425975</c:v>
                </c:pt>
                <c:pt idx="95">
                  <c:v>22.694191677274112</c:v>
                </c:pt>
              </c:numCache>
            </c:numRef>
          </c:val>
        </c:ser>
        <c:ser>
          <c:idx val="2"/>
          <c:order val="4"/>
          <c:tx>
            <c:v>Est - last 5 last 10</c:v>
          </c:tx>
          <c:spPr>
            <a:ln w="12700"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typo!$AR$2:$AR$97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10.0625</c:v>
                </c:pt>
                <c:pt idx="5">
                  <c:v>10.152806003541848</c:v>
                </c:pt>
                <c:pt idx="6">
                  <c:v>10.296228019763475</c:v>
                </c:pt>
                <c:pt idx="7">
                  <c:v>10.477754601134103</c:v>
                </c:pt>
                <c:pt idx="8">
                  <c:v>10.687476194149747</c:v>
                </c:pt>
                <c:pt idx="9">
                  <c:v>10.892686907421396</c:v>
                </c:pt>
                <c:pt idx="10">
                  <c:v>11.093867214581918</c:v>
                </c:pt>
                <c:pt idx="11">
                  <c:v>11.287817124202938</c:v>
                </c:pt>
                <c:pt idx="12">
                  <c:v>11.475159308218755</c:v>
                </c:pt>
                <c:pt idx="13">
                  <c:v>11.678305692107777</c:v>
                </c:pt>
                <c:pt idx="14">
                  <c:v>11.877876091888039</c:v>
                </c:pt>
                <c:pt idx="15">
                  <c:v>12.077808053336014</c:v>
                </c:pt>
                <c:pt idx="16">
                  <c:v>12.263375114996851</c:v>
                </c:pt>
                <c:pt idx="17">
                  <c:v>12.456219537232933</c:v>
                </c:pt>
                <c:pt idx="18">
                  <c:v>12.656049846746027</c:v>
                </c:pt>
                <c:pt idx="19">
                  <c:v>12.878650596739856</c:v>
                </c:pt>
                <c:pt idx="20">
                  <c:v>13.123586884722805</c:v>
                </c:pt>
                <c:pt idx="21">
                  <c:v>13.478677810716142</c:v>
                </c:pt>
                <c:pt idx="22">
                  <c:v>13.917608361200504</c:v>
                </c:pt>
                <c:pt idx="23">
                  <c:v>14.393821225511227</c:v>
                </c:pt>
                <c:pt idx="24">
                  <c:v>14.931103955979689</c:v>
                </c:pt>
                <c:pt idx="25">
                  <c:v>15.525597966213425</c:v>
                </c:pt>
                <c:pt idx="26">
                  <c:v>16.090356336609357</c:v>
                </c:pt>
                <c:pt idx="27">
                  <c:v>16.617600073901819</c:v>
                </c:pt>
                <c:pt idx="28">
                  <c:v>17.112306176392789</c:v>
                </c:pt>
                <c:pt idx="29">
                  <c:v>17.55380270897723</c:v>
                </c:pt>
                <c:pt idx="30">
                  <c:v>17.948237394695514</c:v>
                </c:pt>
                <c:pt idx="31">
                  <c:v>18.261790572480312</c:v>
                </c:pt>
                <c:pt idx="32">
                  <c:v>18.50893809233947</c:v>
                </c:pt>
                <c:pt idx="33">
                  <c:v>18.704635638262999</c:v>
                </c:pt>
                <c:pt idx="34">
                  <c:v>18.833261279432197</c:v>
                </c:pt>
                <c:pt idx="35">
                  <c:v>18.89167934419914</c:v>
                </c:pt>
                <c:pt idx="36">
                  <c:v>18.930803915734675</c:v>
                </c:pt>
                <c:pt idx="37">
                  <c:v>18.950500530436258</c:v>
                </c:pt>
                <c:pt idx="38">
                  <c:v>18.950500530436258</c:v>
                </c:pt>
                <c:pt idx="39">
                  <c:v>18.950500530436258</c:v>
                </c:pt>
                <c:pt idx="40">
                  <c:v>18.950500530436258</c:v>
                </c:pt>
                <c:pt idx="41">
                  <c:v>18.950500530436258</c:v>
                </c:pt>
                <c:pt idx="42">
                  <c:v>18.950500530436258</c:v>
                </c:pt>
                <c:pt idx="43">
                  <c:v>18.950500530436258</c:v>
                </c:pt>
                <c:pt idx="44">
                  <c:v>18.950500530436258</c:v>
                </c:pt>
                <c:pt idx="45">
                  <c:v>18.950500530436258</c:v>
                </c:pt>
                <c:pt idx="46">
                  <c:v>18.950500530436258</c:v>
                </c:pt>
                <c:pt idx="47">
                  <c:v>18.950500530436258</c:v>
                </c:pt>
                <c:pt idx="48">
                  <c:v>18.950500530436258</c:v>
                </c:pt>
                <c:pt idx="49">
                  <c:v>18.950500530436258</c:v>
                </c:pt>
                <c:pt idx="50">
                  <c:v>18.970605148500116</c:v>
                </c:pt>
                <c:pt idx="51">
                  <c:v>19.01112819395496</c:v>
                </c:pt>
                <c:pt idx="52">
                  <c:v>19.093053265037668</c:v>
                </c:pt>
                <c:pt idx="53">
                  <c:v>19.217112575933395</c:v>
                </c:pt>
                <c:pt idx="54">
                  <c:v>19.405592201597262</c:v>
                </c:pt>
                <c:pt idx="55">
                  <c:v>19.636207822890139</c:v>
                </c:pt>
                <c:pt idx="56">
                  <c:v>19.907885990287085</c:v>
                </c:pt>
                <c:pt idx="57">
                  <c:v>20.195707314383821</c:v>
                </c:pt>
                <c:pt idx="58">
                  <c:v>20.498662541527594</c:v>
                </c:pt>
                <c:pt idx="59">
                  <c:v>20.792729029218727</c:v>
                </c:pt>
                <c:pt idx="60">
                  <c:v>21.061836601310986</c:v>
                </c:pt>
                <c:pt idx="61">
                  <c:v>21.329333151205422</c:v>
                </c:pt>
                <c:pt idx="62">
                  <c:v>21.578779534416402</c:v>
                </c:pt>
                <c:pt idx="63">
                  <c:v>21.788956730848899</c:v>
                </c:pt>
                <c:pt idx="64">
                  <c:v>21.943746577534387</c:v>
                </c:pt>
                <c:pt idx="65">
                  <c:v>22.060558710215737</c:v>
                </c:pt>
                <c:pt idx="66">
                  <c:v>22.118746253994779</c:v>
                </c:pt>
                <c:pt idx="67">
                  <c:v>22.137456664621013</c:v>
                </c:pt>
                <c:pt idx="68">
                  <c:v>22.117008483601705</c:v>
                </c:pt>
                <c:pt idx="69">
                  <c:v>22.018880804840602</c:v>
                </c:pt>
                <c:pt idx="70">
                  <c:v>21.848459901765139</c:v>
                </c:pt>
                <c:pt idx="71">
                  <c:v>21.588442915991582</c:v>
                </c:pt>
                <c:pt idx="72">
                  <c:v>21.206285682411981</c:v>
                </c:pt>
                <c:pt idx="73">
                  <c:v>20.723779810072184</c:v>
                </c:pt>
                <c:pt idx="74">
                  <c:v>20.165655469319876</c:v>
                </c:pt>
                <c:pt idx="75">
                  <c:v>19.526088995745312</c:v>
                </c:pt>
                <c:pt idx="76">
                  <c:v>18.82174394338681</c:v>
                </c:pt>
                <c:pt idx="77">
                  <c:v>18.067629748568706</c:v>
                </c:pt>
                <c:pt idx="78">
                  <c:v>17.266577953282749</c:v>
                </c:pt>
                <c:pt idx="79">
                  <c:v>16.516865246393085</c:v>
                </c:pt>
                <c:pt idx="80">
                  <c:v>15.853207519911317</c:v>
                </c:pt>
                <c:pt idx="81">
                  <c:v>15.292140603807352</c:v>
                </c:pt>
                <c:pt idx="82">
                  <c:v>14.914897566420168</c:v>
                </c:pt>
                <c:pt idx="83">
                  <c:v>14.734106663034096</c:v>
                </c:pt>
                <c:pt idx="84">
                  <c:v>14.69792861768431</c:v>
                </c:pt>
                <c:pt idx="85">
                  <c:v>14.874421204812569</c:v>
                </c:pt>
                <c:pt idx="86">
                  <c:v>15.256595063750801</c:v>
                </c:pt>
                <c:pt idx="87">
                  <c:v>15.841205886118422</c:v>
                </c:pt>
                <c:pt idx="88">
                  <c:v>16.595414913858974</c:v>
                </c:pt>
                <c:pt idx="89">
                  <c:v>17.49058677214181</c:v>
                </c:pt>
                <c:pt idx="90">
                  <c:v>18.334901182862257</c:v>
                </c:pt>
                <c:pt idx="91">
                  <c:v>19.139305717825888</c:v>
                </c:pt>
                <c:pt idx="92">
                  <c:v>19.853898146406937</c:v>
                </c:pt>
                <c:pt idx="93">
                  <c:v>20.494832117212788</c:v>
                </c:pt>
                <c:pt idx="94">
                  <c:v>21.073332848340957</c:v>
                </c:pt>
                <c:pt idx="95">
                  <c:v>21.562861200339473</c:v>
                </c:pt>
              </c:numCache>
            </c:numRef>
          </c:val>
        </c:ser>
        <c:ser>
          <c:idx val="3"/>
          <c:order val="5"/>
          <c:tx>
            <c:v>Est - last 10 last 10</c:v>
          </c:tx>
          <c:spPr>
            <a:ln w="12700">
              <a:solidFill>
                <a:srgbClr val="0000FF"/>
              </a:solidFill>
              <a:prstDash val="dash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typo!$AS$2:$AS$97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10.0625</c:v>
                </c:pt>
                <c:pt idx="5">
                  <c:v>10.152806003541848</c:v>
                </c:pt>
                <c:pt idx="6">
                  <c:v>10.28393346478032</c:v>
                </c:pt>
                <c:pt idx="7">
                  <c:v>10.436042459113212</c:v>
                </c:pt>
                <c:pt idx="8">
                  <c:v>10.597883892688953</c:v>
                </c:pt>
                <c:pt idx="9">
                  <c:v>10.762957977646755</c:v>
                </c:pt>
                <c:pt idx="10">
                  <c:v>10.927481200062036</c:v>
                </c:pt>
                <c:pt idx="11">
                  <c:v>11.107701530567876</c:v>
                </c:pt>
                <c:pt idx="12">
                  <c:v>11.302851223169393</c:v>
                </c:pt>
                <c:pt idx="13">
                  <c:v>11.522572077840341</c:v>
                </c:pt>
                <c:pt idx="14">
                  <c:v>11.736363002951544</c:v>
                </c:pt>
                <c:pt idx="15">
                  <c:v>11.948526142860636</c:v>
                </c:pt>
                <c:pt idx="16">
                  <c:v>12.138994736936262</c:v>
                </c:pt>
                <c:pt idx="17">
                  <c:v>12.322923693286072</c:v>
                </c:pt>
                <c:pt idx="18">
                  <c:v>12.513814605084759</c:v>
                </c:pt>
                <c:pt idx="19">
                  <c:v>12.713826662296254</c:v>
                </c:pt>
                <c:pt idx="20">
                  <c:v>12.924648509690034</c:v>
                </c:pt>
                <c:pt idx="21">
                  <c:v>13.178060981228118</c:v>
                </c:pt>
                <c:pt idx="22">
                  <c:v>13.473363392039502</c:v>
                </c:pt>
                <c:pt idx="23">
                  <c:v>13.790922472970834</c:v>
                </c:pt>
                <c:pt idx="24">
                  <c:v>14.148643499018005</c:v>
                </c:pt>
                <c:pt idx="25">
                  <c:v>14.544822439755569</c:v>
                </c:pt>
                <c:pt idx="26">
                  <c:v>14.985030152066029</c:v>
                </c:pt>
                <c:pt idx="27">
                  <c:v>15.447965405009507</c:v>
                </c:pt>
                <c:pt idx="28">
                  <c:v>15.913548902069524</c:v>
                </c:pt>
                <c:pt idx="29">
                  <c:v>16.382227408857609</c:v>
                </c:pt>
                <c:pt idx="30">
                  <c:v>16.854512333791831</c:v>
                </c:pt>
                <c:pt idx="31">
                  <c:v>17.275265794674404</c:v>
                </c:pt>
                <c:pt idx="32">
                  <c:v>17.649036353721165</c:v>
                </c:pt>
                <c:pt idx="33">
                  <c:v>17.985352013102638</c:v>
                </c:pt>
                <c:pt idx="34">
                  <c:v>18.268392754077862</c:v>
                </c:pt>
                <c:pt idx="35">
                  <c:v>18.500227823086316</c:v>
                </c:pt>
                <c:pt idx="36">
                  <c:v>18.681513005130917</c:v>
                </c:pt>
                <c:pt idx="37">
                  <c:v>18.819505911220311</c:v>
                </c:pt>
                <c:pt idx="38">
                  <c:v>18.921942613530543</c:v>
                </c:pt>
                <c:pt idx="39">
                  <c:v>18.988359329900526</c:v>
                </c:pt>
                <c:pt idx="40">
                  <c:v>19.017727857459118</c:v>
                </c:pt>
                <c:pt idx="41">
                  <c:v>19.037355011072734</c:v>
                </c:pt>
                <c:pt idx="42">
                  <c:v>19.047203340179458</c:v>
                </c:pt>
                <c:pt idx="43">
                  <c:v>19.047203340179458</c:v>
                </c:pt>
                <c:pt idx="44">
                  <c:v>19.047203340179458</c:v>
                </c:pt>
                <c:pt idx="45">
                  <c:v>19.047203340179458</c:v>
                </c:pt>
                <c:pt idx="46">
                  <c:v>19.047203340179458</c:v>
                </c:pt>
                <c:pt idx="47">
                  <c:v>19.047203340179458</c:v>
                </c:pt>
                <c:pt idx="48">
                  <c:v>19.047203340179458</c:v>
                </c:pt>
                <c:pt idx="49">
                  <c:v>19.047203340179458</c:v>
                </c:pt>
                <c:pt idx="50">
                  <c:v>19.057153837006751</c:v>
                </c:pt>
                <c:pt idx="51">
                  <c:v>19.077131924181383</c:v>
                </c:pt>
                <c:pt idx="52">
                  <c:v>19.117301336931082</c:v>
                </c:pt>
                <c:pt idx="53">
                  <c:v>19.177830122739394</c:v>
                </c:pt>
                <c:pt idx="54">
                  <c:v>19.269163229922111</c:v>
                </c:pt>
                <c:pt idx="55">
                  <c:v>19.391377853416287</c:v>
                </c:pt>
                <c:pt idx="56">
                  <c:v>19.544294868692312</c:v>
                </c:pt>
                <c:pt idx="57">
                  <c:v>19.727493097086306</c:v>
                </c:pt>
                <c:pt idx="58">
                  <c:v>19.940332489505344</c:v>
                </c:pt>
                <c:pt idx="59">
                  <c:v>20.181984443361738</c:v>
                </c:pt>
                <c:pt idx="60">
                  <c:v>20.431409769810095</c:v>
                </c:pt>
                <c:pt idx="61">
                  <c:v>20.699478596196091</c:v>
                </c:pt>
                <c:pt idx="62">
                  <c:v>20.965809693497604</c:v>
                </c:pt>
                <c:pt idx="63">
                  <c:v>21.219440970197347</c:v>
                </c:pt>
                <c:pt idx="64">
                  <c:v>21.441571826634117</c:v>
                </c:pt>
                <c:pt idx="65">
                  <c:v>21.633485612060486</c:v>
                </c:pt>
                <c:pt idx="66">
                  <c:v>21.796107515456868</c:v>
                </c:pt>
                <c:pt idx="67">
                  <c:v>21.930047785639594</c:v>
                </c:pt>
                <c:pt idx="68">
                  <c:v>22.02539215662771</c:v>
                </c:pt>
                <c:pt idx="69">
                  <c:v>22.052393245022415</c:v>
                </c:pt>
                <c:pt idx="70">
                  <c:v>22.022375308479077</c:v>
                </c:pt>
                <c:pt idx="71">
                  <c:v>21.917786414993635</c:v>
                </c:pt>
                <c:pt idx="72">
                  <c:v>21.730906282367897</c:v>
                </c:pt>
                <c:pt idx="73">
                  <c:v>21.472938561169858</c:v>
                </c:pt>
                <c:pt idx="74">
                  <c:v>21.147082639548056</c:v>
                </c:pt>
                <c:pt idx="75">
                  <c:v>20.753729554834074</c:v>
                </c:pt>
                <c:pt idx="76">
                  <c:v>20.291037432263302</c:v>
                </c:pt>
                <c:pt idx="77">
                  <c:v>19.754840944069617</c:v>
                </c:pt>
                <c:pt idx="78">
                  <c:v>19.157234193068774</c:v>
                </c:pt>
                <c:pt idx="79">
                  <c:v>18.5496231035881</c:v>
                </c:pt>
                <c:pt idx="80">
                  <c:v>17.942667073410238</c:v>
                </c:pt>
                <c:pt idx="81">
                  <c:v>17.349302555086545</c:v>
                </c:pt>
                <c:pt idx="82">
                  <c:v>16.812585543596587</c:v>
                </c:pt>
                <c:pt idx="83">
                  <c:v>16.344738789497477</c:v>
                </c:pt>
                <c:pt idx="84">
                  <c:v>15.972326240627217</c:v>
                </c:pt>
                <c:pt idx="85">
                  <c:v>15.743842148111408</c:v>
                </c:pt>
                <c:pt idx="86">
                  <c:v>15.669921987435288</c:v>
                </c:pt>
                <c:pt idx="87">
                  <c:v>15.775860164031281</c:v>
                </c:pt>
                <c:pt idx="88">
                  <c:v>16.050201442923672</c:v>
                </c:pt>
                <c:pt idx="89">
                  <c:v>16.4572861066403</c:v>
                </c:pt>
                <c:pt idx="90">
                  <c:v>16.947752598565195</c:v>
                </c:pt>
                <c:pt idx="91">
                  <c:v>17.513307194224311</c:v>
                </c:pt>
                <c:pt idx="92">
                  <c:v>18.131708353030284</c:v>
                </c:pt>
                <c:pt idx="93">
                  <c:v>18.79202272113594</c:v>
                </c:pt>
                <c:pt idx="94">
                  <c:v>19.485955678658556</c:v>
                </c:pt>
                <c:pt idx="95">
                  <c:v>20.117208597779531</c:v>
                </c:pt>
              </c:numCache>
            </c:numRef>
          </c:val>
        </c:ser>
        <c:marker val="1"/>
        <c:axId val="192605184"/>
        <c:axId val="192164608"/>
      </c:lineChart>
      <c:catAx>
        <c:axId val="192605184"/>
        <c:scaling>
          <c:orientation val="minMax"/>
        </c:scaling>
        <c:axPos val="b"/>
        <c:numFmt formatCode="#,##0" sourceLinked="0"/>
        <c:tickLblPos val="nextTo"/>
        <c:crossAx val="192164608"/>
        <c:crosses val="autoZero"/>
        <c:auto val="1"/>
        <c:lblAlgn val="ctr"/>
        <c:lblOffset val="100"/>
        <c:tickLblSkip val="10"/>
      </c:catAx>
      <c:valAx>
        <c:axId val="192164608"/>
        <c:scaling>
          <c:orientation val="minMax"/>
        </c:scaling>
        <c:axPos val="l"/>
        <c:numFmt formatCode="General" sourceLinked="1"/>
        <c:tickLblPos val="nextTo"/>
        <c:crossAx val="192605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83655913978495"/>
          <c:y val="0.58414344786801853"/>
          <c:w val="0.24122785559043264"/>
          <c:h val="0.30932988156315916"/>
        </c:manualLayout>
      </c:layout>
    </c:legend>
    <c:plotVisOnly val="1"/>
  </c:chart>
  <c:printSettings>
    <c:headerFooter/>
    <c:pageMargins b="0.74803149606299579" l="0.70866141732283883" r="0.70866141732283883" t="0.74803149606299579" header="0.31496062992126328" footer="0.31496062992126328"/>
    <c:pageSetup orientation="landscape"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 computed as total average over the</a:t>
            </a:r>
            <a:r>
              <a:rPr lang="fr-FR" baseline="0"/>
              <a:t> entire data set</a:t>
            </a:r>
            <a:r>
              <a:rPr lang="fr-FR"/>
              <a:t>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6705324440382441"/>
          <c:w val="0.89074676149352294"/>
          <c:h val="0.75360663614399137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typo!$H$2:$H$97</c:f>
              <c:numCache>
                <c:formatCode>General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typo!$AV$2:$AV$97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10.041204819277109</c:v>
                </c:pt>
                <c:pt idx="2">
                  <c:v>10.082072158428543</c:v>
                </c:pt>
                <c:pt idx="3">
                  <c:v>10.122608860295049</c:v>
                </c:pt>
                <c:pt idx="4">
                  <c:v>10.162821548062585</c:v>
                </c:pt>
                <c:pt idx="5">
                  <c:v>10.202716634852242</c:v>
                </c:pt>
                <c:pt idx="6">
                  <c:v>10.242300332783135</c:v>
                </c:pt>
                <c:pt idx="7">
                  <c:v>10.281578661543024</c:v>
                </c:pt>
                <c:pt idx="8">
                  <c:v>10.320557456498809</c:v>
                </c:pt>
                <c:pt idx="9">
                  <c:v>10.35924237637655</c:v>
                </c:pt>
                <c:pt idx="10">
                  <c:v>10.397638910538474</c:v>
                </c:pt>
                <c:pt idx="11">
                  <c:v>10.435752385882386</c:v>
                </c:pt>
                <c:pt idx="12">
                  <c:v>10.473587973387009</c:v>
                </c:pt>
                <c:pt idx="13">
                  <c:v>10.511150694325108</c:v>
                </c:pt>
                <c:pt idx="14">
                  <c:v>10.548445426164662</c:v>
                </c:pt>
                <c:pt idx="15">
                  <c:v>10.585476908176904</c:v>
                </c:pt>
                <c:pt idx="16">
                  <c:v>10.622249746768748</c:v>
                </c:pt>
                <c:pt idx="17">
                  <c:v>10.658768420555875</c:v>
                </c:pt>
                <c:pt idx="18">
                  <c:v>10.695037285191658</c:v>
                </c:pt>
                <c:pt idx="19">
                  <c:v>10.731060577966046</c:v>
                </c:pt>
                <c:pt idx="20">
                  <c:v>10.766842422187596</c:v>
                </c:pt>
                <c:pt idx="21">
                  <c:v>10.802386831360948</c:v>
                </c:pt>
                <c:pt idx="22">
                  <c:v>10.837697713171238</c:v>
                </c:pt>
                <c:pt idx="23">
                  <c:v>10.872778873286158</c:v>
                </c:pt>
                <c:pt idx="24">
                  <c:v>10.907634018985744</c:v>
                </c:pt>
                <c:pt idx="25">
                  <c:v>10.942266762629249</c:v>
                </c:pt>
                <c:pt idx="26">
                  <c:v>10.976680624967917</c:v>
                </c:pt>
                <c:pt idx="27">
                  <c:v>11.010879038311904</c:v>
                </c:pt>
                <c:pt idx="28">
                  <c:v>11.044865349559059</c:v>
                </c:pt>
                <c:pt idx="29">
                  <c:v>11.078642823092837</c:v>
                </c:pt>
                <c:pt idx="30">
                  <c:v>11.11221464355614</c:v>
                </c:pt>
                <c:pt idx="31">
                  <c:v>11.145583918507478</c:v>
                </c:pt>
                <c:pt idx="32">
                  <c:v>11.178753680965473</c:v>
                </c:pt>
                <c:pt idx="33">
                  <c:v>11.211726891847347</c:v>
                </c:pt>
                <c:pt idx="34">
                  <c:v>11.244506442306715</c:v>
                </c:pt>
                <c:pt idx="35">
                  <c:v>11.277095155975699</c:v>
                </c:pt>
                <c:pt idx="36">
                  <c:v>11.309495791116063</c:v>
                </c:pt>
                <c:pt idx="37">
                  <c:v>11.34171104268383</c:v>
                </c:pt>
                <c:pt idx="38">
                  <c:v>11.373743544311564</c:v>
                </c:pt>
                <c:pt idx="39">
                  <c:v>11.405595870212275</c:v>
                </c:pt>
                <c:pt idx="40">
                  <c:v>11.437270537008684</c:v>
                </c:pt>
                <c:pt idx="41">
                  <c:v>11.468770005491363</c:v>
                </c:pt>
                <c:pt idx="42">
                  <c:v>11.50009668230909</c:v>
                </c:pt>
                <c:pt idx="43">
                  <c:v>11.531252921594572</c:v>
                </c:pt>
                <c:pt idx="44">
                  <c:v>11.5622410265285</c:v>
                </c:pt>
                <c:pt idx="45">
                  <c:v>11.59306325084477</c:v>
                </c:pt>
                <c:pt idx="46">
                  <c:v>11.623721800279517</c:v>
                </c:pt>
                <c:pt idx="47">
                  <c:v>11.654218833966526</c:v>
                </c:pt>
                <c:pt idx="48">
                  <c:v>11.684556465781363</c:v>
                </c:pt>
                <c:pt idx="49">
                  <c:v>11.714736765636539</c:v>
                </c:pt>
                <c:pt idx="50">
                  <c:v>11.74476176072984</c:v>
                </c:pt>
                <c:pt idx="51">
                  <c:v>11.774633436747857</c:v>
                </c:pt>
                <c:pt idx="52">
                  <c:v>11.80435373902667</c:v>
                </c:pt>
                <c:pt idx="53">
                  <c:v>11.833924573671519</c:v>
                </c:pt>
                <c:pt idx="54">
                  <c:v>11.863347808637206</c:v>
                </c:pt>
                <c:pt idx="55">
                  <c:v>11.892625274770889</c:v>
                </c:pt>
                <c:pt idx="56">
                  <c:v>11.921758766818852</c:v>
                </c:pt>
                <c:pt idx="57">
                  <c:v>11.950750044398745</c:v>
                </c:pt>
                <c:pt idx="58">
                  <c:v>11.979600832938731</c:v>
                </c:pt>
                <c:pt idx="59">
                  <c:v>12.008312824584884</c:v>
                </c:pt>
                <c:pt idx="60">
                  <c:v>12.036887679078152</c:v>
                </c:pt>
                <c:pt idx="61">
                  <c:v>12.065327024602094</c:v>
                </c:pt>
                <c:pt idx="62">
                  <c:v>12.093632458602587</c:v>
                </c:pt>
                <c:pt idx="63">
                  <c:v>12.121805548580602</c:v>
                </c:pt>
                <c:pt idx="64">
                  <c:v>12.149847832859141</c:v>
                </c:pt>
                <c:pt idx="65">
                  <c:v>12.177760821325316</c:v>
                </c:pt>
                <c:pt idx="66">
                  <c:v>12.205545996148576</c:v>
                </c:pt>
                <c:pt idx="67">
                  <c:v>12.233204812475986</c:v>
                </c:pt>
                <c:pt idx="68">
                  <c:v>12.260738699105449</c:v>
                </c:pt>
                <c:pt idx="69">
                  <c:v>12.288149059137721</c:v>
                </c:pt>
                <c:pt idx="70">
                  <c:v>12.315437270608014</c:v>
                </c:pt>
                <c:pt idx="71">
                  <c:v>12.342604687097962</c:v>
                </c:pt>
                <c:pt idx="72">
                  <c:v>12.369652638328697</c:v>
                </c:pt>
                <c:pt idx="73">
                  <c:v>12.396582430735718</c:v>
                </c:pt>
                <c:pt idx="74">
                  <c:v>12.423395348026247</c:v>
                </c:pt>
                <c:pt idx="75">
                  <c:v>12.450092651719714</c:v>
                </c:pt>
                <c:pt idx="76">
                  <c:v>12.476675581671964</c:v>
                </c:pt>
                <c:pt idx="77">
                  <c:v>12.503145356583813</c:v>
                </c:pt>
                <c:pt idx="78">
                  <c:v>12.52950317449449</c:v>
                </c:pt>
                <c:pt idx="79">
                  <c:v>12.55575021326052</c:v>
                </c:pt>
                <c:pt idx="80">
                  <c:v>12.58188763102056</c:v>
                </c:pt>
                <c:pt idx="81">
                  <c:v>12.607916566646693</c:v>
                </c:pt>
                <c:pt idx="82">
                  <c:v>12.633838140182649</c:v>
                </c:pt>
                <c:pt idx="83">
                  <c:v>12.65965345326941</c:v>
                </c:pt>
                <c:pt idx="84">
                  <c:v>12.685363589558648</c:v>
                </c:pt>
                <c:pt idx="85">
                  <c:v>12.710969615114402</c:v>
                </c:pt>
                <c:pt idx="86">
                  <c:v>12.736472578803408</c:v>
                </c:pt>
                <c:pt idx="87">
                  <c:v>12.761873512674457</c:v>
                </c:pt>
                <c:pt idx="88">
                  <c:v>12.78717343232718</c:v>
                </c:pt>
                <c:pt idx="89">
                  <c:v>12.812373337270573</c:v>
                </c:pt>
                <c:pt idx="90">
                  <c:v>12.837474211271655</c:v>
                </c:pt>
                <c:pt idx="91">
                  <c:v>12.862477022694543</c:v>
                </c:pt>
                <c:pt idx="92">
                  <c:v>12.887382724830301</c:v>
                </c:pt>
                <c:pt idx="93">
                  <c:v>12.912192256217827</c:v>
                </c:pt>
                <c:pt idx="94">
                  <c:v>12.936906540956107</c:v>
                </c:pt>
                <c:pt idx="95">
                  <c:v>12.961526489008104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typo!$AW$2:$AW$97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10.368429384849907</c:v>
                </c:pt>
                <c:pt idx="2">
                  <c:v>10.71114059659115</c:v>
                </c:pt>
                <c:pt idx="3">
                  <c:v>11.032272032339089</c:v>
                </c:pt>
                <c:pt idx="4">
                  <c:v>11.334980337713178</c:v>
                </c:pt>
                <c:pt idx="5">
                  <c:v>11.621736473083022</c:v>
                </c:pt>
                <c:pt idx="6">
                  <c:v>11.894516277773018</c:v>
                </c:pt>
                <c:pt idx="7">
                  <c:v>12.154928096675526</c:v>
                </c:pt>
                <c:pt idx="8">
                  <c:v>12.404301121271423</c:v>
                </c:pt>
                <c:pt idx="9">
                  <c:v>12.643748264569476</c:v>
                </c:pt>
                <c:pt idx="10">
                  <c:v>12.874211991064714</c:v>
                </c:pt>
                <c:pt idx="11">
                  <c:v>13.096498419943035</c:v>
                </c:pt>
                <c:pt idx="12">
                  <c:v>13.311303165230472</c:v>
                </c:pt>
                <c:pt idx="13">
                  <c:v>13.519231230104177</c:v>
                </c:pt>
                <c:pt idx="14">
                  <c:v>13.720812542607705</c:v>
                </c:pt>
                <c:pt idx="15">
                  <c:v>13.916514242991727</c:v>
                </c:pt>
                <c:pt idx="16">
                  <c:v>14.106750513894964</c:v>
                </c:pt>
                <c:pt idx="17">
                  <c:v>14.291890526790645</c:v>
                </c:pt>
                <c:pt idx="18">
                  <c:v>14.472264926643538</c:v>
                </c:pt>
                <c:pt idx="19">
                  <c:v>14.648171169572763</c:v>
                </c:pt>
                <c:pt idx="20">
                  <c:v>14.819877951352391</c:v>
                </c:pt>
                <c:pt idx="21">
                  <c:v>14.987628908521076</c:v>
                </c:pt>
                <c:pt idx="22">
                  <c:v>15.15164573250874</c:v>
                </c:pt>
                <c:pt idx="23">
                  <c:v>15.312130806305788</c:v>
                </c:pt>
                <c:pt idx="24">
                  <c:v>15.469269449889456</c:v>
                </c:pt>
                <c:pt idx="25">
                  <c:v>15.623231842846883</c:v>
                </c:pt>
                <c:pt idx="26">
                  <c:v>15.77417467895237</c:v>
                </c:pt>
                <c:pt idx="27">
                  <c:v>15.922242596831776</c:v>
                </c:pt>
                <c:pt idx="28">
                  <c:v>16.067569422528646</c:v>
                </c:pt>
                <c:pt idx="29">
                  <c:v>16.210279253223874</c:v>
                </c:pt>
                <c:pt idx="30">
                  <c:v>16.350487406145202</c:v>
                </c:pt>
                <c:pt idx="31">
                  <c:v>16.48830125253011</c:v>
                </c:pt>
                <c:pt idx="32">
                  <c:v>16.623820953145632</c:v>
                </c:pt>
                <c:pt idx="33">
                  <c:v>16.757140109146597</c:v>
                </c:pt>
                <c:pt idx="34">
                  <c:v>16.888346339836311</c:v>
                </c:pt>
                <c:pt idx="35">
                  <c:v>17.017521797076977</c:v>
                </c:pt>
                <c:pt idx="36">
                  <c:v>17.14474362460167</c:v>
                </c:pt>
                <c:pt idx="37">
                  <c:v>17.270084369242134</c:v>
                </c:pt>
                <c:pt idx="38">
                  <c:v>17.393612350058213</c:v>
                </c:pt>
                <c:pt idx="39">
                  <c:v>17.515391990496006</c:v>
                </c:pt>
                <c:pt idx="40">
                  <c:v>17.635484117982006</c:v>
                </c:pt>
                <c:pt idx="41">
                  <c:v>17.753946234754459</c:v>
                </c:pt>
                <c:pt idx="42">
                  <c:v>17.870832763221255</c:v>
                </c:pt>
                <c:pt idx="43">
                  <c:v>17.98619526869944</c:v>
                </c:pt>
                <c:pt idx="44">
                  <c:v>18.100082662021912</c:v>
                </c:pt>
                <c:pt idx="45">
                  <c:v>18.212541384181357</c:v>
                </c:pt>
                <c:pt idx="46">
                  <c:v>18.323615574911198</c:v>
                </c:pt>
                <c:pt idx="47">
                  <c:v>18.433347226871053</c:v>
                </c:pt>
                <c:pt idx="48">
                  <c:v>18.541776326904095</c:v>
                </c:pt>
                <c:pt idx="49">
                  <c:v>18.648940985660612</c:v>
                </c:pt>
                <c:pt idx="50">
                  <c:v>18.754877556732225</c:v>
                </c:pt>
                <c:pt idx="51">
                  <c:v>18.859620746310853</c:v>
                </c:pt>
                <c:pt idx="52">
                  <c:v>18.963203714273071</c:v>
                </c:pt>
                <c:pt idx="53">
                  <c:v>19.065658167491335</c:v>
                </c:pt>
                <c:pt idx="54">
                  <c:v>19.167014446086807</c:v>
                </c:pt>
                <c:pt idx="55">
                  <c:v>19.267301603262311</c:v>
                </c:pt>
                <c:pt idx="56">
                  <c:v>19.366547479287135</c:v>
                </c:pt>
                <c:pt idx="57">
                  <c:v>19.464778770146211</c:v>
                </c:pt>
                <c:pt idx="58">
                  <c:v>19.562021091314268</c:v>
                </c:pt>
                <c:pt idx="59">
                  <c:v>19.658299037069384</c:v>
                </c:pt>
                <c:pt idx="60">
                  <c:v>19.753636235719473</c:v>
                </c:pt>
                <c:pt idx="61">
                  <c:v>19.848055401079034</c:v>
                </c:pt>
                <c:pt idx="62">
                  <c:v>19.941578380501088</c:v>
                </c:pt>
                <c:pt idx="63">
                  <c:v>20.034226199740516</c:v>
                </c:pt>
                <c:pt idx="64">
                  <c:v>20.126019104899282</c:v>
                </c:pt>
                <c:pt idx="65">
                  <c:v>20.216976601681026</c:v>
                </c:pt>
                <c:pt idx="66">
                  <c:v>20.307117492161918</c:v>
                </c:pt>
                <c:pt idx="67">
                  <c:v>20.396459909266216</c:v>
                </c:pt>
                <c:pt idx="68">
                  <c:v>20.485021349118309</c:v>
                </c:pt>
                <c:pt idx="69">
                  <c:v>20.572818701428147</c:v>
                </c:pt>
                <c:pt idx="70">
                  <c:v>20.659868278053452</c:v>
                </c:pt>
                <c:pt idx="71">
                  <c:v>20.746185839869931</c:v>
                </c:pt>
                <c:pt idx="72">
                  <c:v>20.831786622069831</c:v>
                </c:pt>
                <c:pt idx="73">
                  <c:v>20.916685357999086</c:v>
                </c:pt>
                <c:pt idx="74">
                  <c:v>21.00089630163442</c:v>
                </c:pt>
                <c:pt idx="75">
                  <c:v>21.08443324879357</c:v>
                </c:pt>
                <c:pt idx="76">
                  <c:v>21.167309557164334</c:v>
                </c:pt>
                <c:pt idx="77">
                  <c:v>21.249538165231435</c:v>
                </c:pt>
                <c:pt idx="78">
                  <c:v>21.331131610174054</c:v>
                </c:pt>
                <c:pt idx="79">
                  <c:v>21.412102044801269</c:v>
                </c:pt>
                <c:pt idx="80">
                  <c:v>21.492461253587493</c:v>
                </c:pt>
                <c:pt idx="81">
                  <c:v>21.572220667865423</c:v>
                </c:pt>
                <c:pt idx="82">
                  <c:v>21.651391380229644</c:v>
                </c:pt>
                <c:pt idx="83">
                  <c:v>21.729984158200185</c:v>
                </c:pt>
                <c:pt idx="84">
                  <c:v>21.808009457191741</c:v>
                </c:pt>
                <c:pt idx="85">
                  <c:v>21.885477432830918</c:v>
                </c:pt>
                <c:pt idx="86">
                  <c:v>21.962397952660965</c:v>
                </c:pt>
                <c:pt idx="87">
                  <c:v>22.038780607270567</c:v>
                </c:pt>
                <c:pt idx="88">
                  <c:v>22.114634720880787</c:v>
                </c:pt>
                <c:pt idx="89">
                  <c:v>22.18996936142188</c:v>
                </c:pt>
                <c:pt idx="90">
                  <c:v>22.264793350129544</c:v>
                </c:pt>
                <c:pt idx="91">
                  <c:v>22.339115270688158</c:v>
                </c:pt>
                <c:pt idx="92">
                  <c:v>22.412943477946744</c:v>
                </c:pt>
                <c:pt idx="93">
                  <c:v>22.486286106231667</c:v>
                </c:pt>
                <c:pt idx="94">
                  <c:v>22.559151077278518</c:v>
                </c:pt>
                <c:pt idx="95">
                  <c:v>22.631546107804162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typo!$AX$2:$AX$97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10.08665524008201</c:v>
                </c:pt>
                <c:pt idx="2">
                  <c:v>10.171827952072615</c:v>
                </c:pt>
                <c:pt idx="3">
                  <c:v>10.255580266673613</c:v>
                </c:pt>
                <c:pt idx="4">
                  <c:v>10.337970238389058</c:v>
                </c:pt>
                <c:pt idx="5">
                  <c:v>10.419052205172411</c:v>
                </c:pt>
                <c:pt idx="6">
                  <c:v>10.498877108572357</c:v>
                </c:pt>
                <c:pt idx="7">
                  <c:v>10.577492779531074</c:v>
                </c:pt>
                <c:pt idx="8">
                  <c:v>10.65494419421468</c:v>
                </c:pt>
                <c:pt idx="9">
                  <c:v>10.731273703612304</c:v>
                </c:pt>
                <c:pt idx="10">
                  <c:v>10.806521240103422</c:v>
                </c:pt>
                <c:pt idx="11">
                  <c:v>10.880724503743163</c:v>
                </c:pt>
                <c:pt idx="12">
                  <c:v>10.953919130636669</c:v>
                </c:pt>
                <c:pt idx="13">
                  <c:v>11.026138845453739</c:v>
                </c:pt>
                <c:pt idx="14">
                  <c:v>11.097415599863904</c:v>
                </c:pt>
                <c:pt idx="15">
                  <c:v>11.167779698441278</c:v>
                </c:pt>
                <c:pt idx="16">
                  <c:v>11.237259913391652</c:v>
                </c:pt>
                <c:pt idx="17">
                  <c:v>11.305883589285589</c:v>
                </c:pt>
                <c:pt idx="18">
                  <c:v>11.373676738836366</c:v>
                </c:pt>
                <c:pt idx="19">
                  <c:v>11.440664130636767</c:v>
                </c:pt>
                <c:pt idx="20">
                  <c:v>11.506869369660814</c:v>
                </c:pt>
                <c:pt idx="21">
                  <c:v>11.572314971243042</c:v>
                </c:pt>
                <c:pt idx="22">
                  <c:v>11.637022429166681</c:v>
                </c:pt>
                <c:pt idx="23">
                  <c:v>11.701012278421382</c:v>
                </c:pt>
                <c:pt idx="24">
                  <c:v>11.764304153129311</c:v>
                </c:pt>
                <c:pt idx="25">
                  <c:v>11.826916840084396</c:v>
                </c:pt>
                <c:pt idx="26">
                  <c:v>11.888868328302058</c:v>
                </c:pt>
                <c:pt idx="27">
                  <c:v>11.950175854935059</c:v>
                </c:pt>
                <c:pt idx="28">
                  <c:v>12.010855947874346</c:v>
                </c:pt>
                <c:pt idx="29">
                  <c:v>12.070924465321337</c:v>
                </c:pt>
                <c:pt idx="30">
                  <c:v>12.130396632589397</c:v>
                </c:pt>
                <c:pt idx="31">
                  <c:v>12.189287076366787</c:v>
                </c:pt>
                <c:pt idx="32">
                  <c:v>12.247609856650801</c:v>
                </c:pt>
                <c:pt idx="33">
                  <c:v>12.305378496542691</c:v>
                </c:pt>
                <c:pt idx="34">
                  <c:v>12.362606010075059</c:v>
                </c:pt>
                <c:pt idx="35">
                  <c:v>12.419304928227426</c:v>
                </c:pt>
                <c:pt idx="36">
                  <c:v>12.475487323271347</c:v>
                </c:pt>
                <c:pt idx="37">
                  <c:v>12.531164831573649</c:v>
                </c:pt>
                <c:pt idx="38">
                  <c:v>12.586348674974891</c:v>
                </c:pt>
                <c:pt idx="39">
                  <c:v>12.641049680849772</c:v>
                </c:pt>
                <c:pt idx="40">
                  <c:v>12.695278300946971</c:v>
                </c:pt>
                <c:pt idx="41">
                  <c:v>12.749044629097487</c:v>
                </c:pt>
                <c:pt idx="42">
                  <c:v>12.802358417873025</c:v>
                </c:pt>
                <c:pt idx="43">
                  <c:v>12.855229094269106</c:v>
                </c:pt>
                <c:pt idx="44">
                  <c:v>12.907665774481444</c:v>
                </c:pt>
                <c:pt idx="45">
                  <c:v>12.959677277838503</c:v>
                </c:pt>
                <c:pt idx="46">
                  <c:v>13.01127213994808</c:v>
                </c:pt>
                <c:pt idx="47">
                  <c:v>13.062458625111148</c:v>
                </c:pt>
                <c:pt idx="48">
                  <c:v>13.113244738052002</c:v>
                </c:pt>
                <c:pt idx="49">
                  <c:v>13.163638235009929</c:v>
                </c:pt>
                <c:pt idx="50">
                  <c:v>13.213646634234133</c:v>
                </c:pt>
                <c:pt idx="51">
                  <c:v>13.263277225920493</c:v>
                </c:pt>
                <c:pt idx="52">
                  <c:v>13.312537081625818</c:v>
                </c:pt>
                <c:pt idx="53">
                  <c:v>13.361433063192592</c:v>
                </c:pt>
                <c:pt idx="54">
                  <c:v>13.409971831214831</c:v>
                </c:pt>
                <c:pt idx="55">
                  <c:v>13.458159853073361</c:v>
                </c:pt>
                <c:pt idx="56">
                  <c:v>13.50600341056689</c:v>
                </c:pt>
                <c:pt idx="57">
                  <c:v>13.553508607163268</c:v>
                </c:pt>
                <c:pt idx="58">
                  <c:v>13.600681374893702</c:v>
                </c:pt>
                <c:pt idx="59">
                  <c:v>13.647527480911034</c:v>
                </c:pt>
                <c:pt idx="60">
                  <c:v>13.694052533731783</c:v>
                </c:pt>
                <c:pt idx="61">
                  <c:v>13.740261989180281</c:v>
                </c:pt>
                <c:pt idx="62">
                  <c:v>13.786161156052003</c:v>
                </c:pt>
                <c:pt idx="63">
                  <c:v>13.831755201512049</c:v>
                </c:pt>
                <c:pt idx="64">
                  <c:v>13.877049156243682</c:v>
                </c:pt>
                <c:pt idx="65">
                  <c:v>13.922047919360828</c:v>
                </c:pt>
                <c:pt idx="66">
                  <c:v>13.966756263097576</c:v>
                </c:pt>
                <c:pt idx="67">
                  <c:v>14.011178837286849</c:v>
                </c:pt>
                <c:pt idx="68">
                  <c:v>14.05532017363965</c:v>
                </c:pt>
                <c:pt idx="69">
                  <c:v>14.099184689835578</c:v>
                </c:pt>
                <c:pt idx="70">
                  <c:v>14.142776693434623</c:v>
                </c:pt>
                <c:pt idx="71">
                  <c:v>14.186100385619646</c:v>
                </c:pt>
                <c:pt idx="72">
                  <c:v>14.22915986477836</c:v>
                </c:pt>
                <c:pt idx="73">
                  <c:v>14.271959129933107</c:v>
                </c:pt>
                <c:pt idx="74">
                  <c:v>14.314502084026202</c:v>
                </c:pt>
                <c:pt idx="75">
                  <c:v>14.356792537068191</c:v>
                </c:pt>
                <c:pt idx="76">
                  <c:v>14.398834209155883</c:v>
                </c:pt>
                <c:pt idx="77">
                  <c:v>14.440630733366664</c:v>
                </c:pt>
                <c:pt idx="78">
                  <c:v>14.482185658535196</c:v>
                </c:pt>
                <c:pt idx="79">
                  <c:v>14.523502451918246</c:v>
                </c:pt>
                <c:pt idx="80">
                  <c:v>14.564584501753094</c:v>
                </c:pt>
                <c:pt idx="81">
                  <c:v>14.605435119714622</c:v>
                </c:pt>
                <c:pt idx="82">
                  <c:v>14.646057543275923</c:v>
                </c:pt>
                <c:pt idx="83">
                  <c:v>14.686454937976993</c:v>
                </c:pt>
                <c:pt idx="84">
                  <c:v>14.726630399605835</c:v>
                </c:pt>
                <c:pt idx="85">
                  <c:v>14.766586956296008</c:v>
                </c:pt>
                <c:pt idx="86">
                  <c:v>14.806327570544532</c:v>
                </c:pt>
                <c:pt idx="87">
                  <c:v>14.845855141153747</c:v>
                </c:pt>
                <c:pt idx="88">
                  <c:v>14.8851725051006</c:v>
                </c:pt>
                <c:pt idx="89">
                  <c:v>14.924282439336643</c:v>
                </c:pt>
                <c:pt idx="90">
                  <c:v>14.963187662521795</c:v>
                </c:pt>
                <c:pt idx="91">
                  <c:v>15.001890836694855</c:v>
                </c:pt>
                <c:pt idx="92">
                  <c:v>15.040394568883515</c:v>
                </c:pt>
                <c:pt idx="93">
                  <c:v>15.078701412656525</c:v>
                </c:pt>
                <c:pt idx="94">
                  <c:v>15.116813869620509</c:v>
                </c:pt>
                <c:pt idx="95">
                  <c:v>15.154734390863833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typo!$AY$2:$AY$97</c:f>
              <c:numCache>
                <c:formatCode>0.0</c:formatCode>
                <c:ptCount val="96"/>
                <c:pt idx="0" formatCode="General">
                  <c:v>10</c:v>
                </c:pt>
                <c:pt idx="1">
                  <c:v>10.08436275889702</c:v>
                </c:pt>
                <c:pt idx="2">
                  <c:v>10.167319914763143</c:v>
                </c:pt>
                <c:pt idx="3">
                  <c:v>10.248928865906015</c:v>
                </c:pt>
                <c:pt idx="4">
                  <c:v>10.329243339317122</c:v>
                </c:pt>
                <c:pt idx="5">
                  <c:v>10.4083137066494</c:v>
                </c:pt>
                <c:pt idx="6">
                  <c:v>10.486187266323006</c:v>
                </c:pt>
                <c:pt idx="7">
                  <c:v>10.562908496074728</c:v>
                </c:pt>
                <c:pt idx="8">
                  <c:v>10.638519279633263</c:v>
                </c:pt>
                <c:pt idx="9">
                  <c:v>10.713059110673889</c:v>
                </c:pt>
                <c:pt idx="10">
                  <c:v>10.786565276763051</c:v>
                </c:pt>
                <c:pt idx="11">
                  <c:v>10.85907302563035</c:v>
                </c:pt>
                <c:pt idx="12">
                  <c:v>10.930615715790415</c:v>
                </c:pt>
                <c:pt idx="13">
                  <c:v>11.001224953269963</c:v>
                </c:pt>
                <c:pt idx="14">
                  <c:v>11.07093071596802</c:v>
                </c:pt>
                <c:pt idx="15">
                  <c:v>11.139761466983167</c:v>
                </c:pt>
                <c:pt idx="16">
                  <c:v>11.207744258075472</c:v>
                </c:pt>
                <c:pt idx="17">
                  <c:v>11.274904824287871</c:v>
                </c:pt>
                <c:pt idx="18">
                  <c:v>11.341267670628714</c:v>
                </c:pt>
                <c:pt idx="19">
                  <c:v>11.4068561516108</c:v>
                </c:pt>
                <c:pt idx="20">
                  <c:v>11.471692544350038</c:v>
                </c:pt>
                <c:pt idx="21">
                  <c:v>11.53579811584677</c:v>
                </c:pt>
                <c:pt idx="22">
                  <c:v>11.599193185003012</c:v>
                </c:pt>
                <c:pt idx="23">
                  <c:v>11.661897179867967</c:v>
                </c:pt>
                <c:pt idx="24">
                  <c:v>11.723928690550787</c:v>
                </c:pt>
                <c:pt idx="25">
                  <c:v>11.7853055181928</c:v>
                </c:pt>
                <c:pt idx="26">
                  <c:v>11.846044720350266</c:v>
                </c:pt>
                <c:pt idx="27">
                  <c:v>11.906162653102466</c:v>
                </c:pt>
                <c:pt idx="28">
                  <c:v>11.965675010167935</c:v>
                </c:pt>
                <c:pt idx="29">
                  <c:v>12.024596859283292</c:v>
                </c:pt>
                <c:pt idx="30">
                  <c:v>12.082942676074083</c:v>
                </c:pt>
                <c:pt idx="31">
                  <c:v>12.140726375624652</c:v>
                </c:pt>
                <c:pt idx="32">
                  <c:v>12.197961341934333</c:v>
                </c:pt>
                <c:pt idx="33">
                  <c:v>12.254660455429471</c:v>
                </c:pt>
                <c:pt idx="34">
                  <c:v>12.310836118685062</c:v>
                </c:pt>
                <c:pt idx="35">
                  <c:v>12.366500280495643</c:v>
                </c:pt>
                <c:pt idx="36">
                  <c:v>12.421664458422434</c:v>
                </c:pt>
                <c:pt idx="37">
                  <c:v>12.476339759932378</c:v>
                </c:pt>
                <c:pt idx="38">
                  <c:v>12.530536902234527</c:v>
                </c:pt>
                <c:pt idx="39">
                  <c:v>12.584266230910059</c:v>
                </c:pt>
                <c:pt idx="40">
                  <c:v>12.637537737423926</c:v>
                </c:pt>
                <c:pt idx="41">
                  <c:v>12.690361075598688</c:v>
                </c:pt>
                <c:pt idx="42">
                  <c:v>12.74274557712431</c:v>
                </c:pt>
                <c:pt idx="43">
                  <c:v>12.794700266171668</c:v>
                </c:pt>
                <c:pt idx="44">
                  <c:v>12.84623387317189</c:v>
                </c:pt>
                <c:pt idx="45">
                  <c:v>12.89735484781872</c:v>
                </c:pt>
                <c:pt idx="46">
                  <c:v>12.94807137134649</c:v>
                </c:pt>
                <c:pt idx="47">
                  <c:v>12.998391368132175</c:v>
                </c:pt>
                <c:pt idx="48">
                  <c:v>13.0483225166662</c:v>
                </c:pt>
                <c:pt idx="49">
                  <c:v>13.097872259933268</c:v>
                </c:pt>
                <c:pt idx="50">
                  <c:v>13.14704781524131</c:v>
                </c:pt>
                <c:pt idx="51">
                  <c:v>13.195856183533806</c:v>
                </c:pt>
                <c:pt idx="52">
                  <c:v>13.244304158218116</c:v>
                </c:pt>
                <c:pt idx="53">
                  <c:v>13.292398333540024</c:v>
                </c:pt>
                <c:pt idx="54">
                  <c:v>13.340145112532568</c:v>
                </c:pt>
                <c:pt idx="55">
                  <c:v>13.387550714565112</c:v>
                </c:pt>
                <c:pt idx="56">
                  <c:v>13.434621182516885</c:v>
                </c:pt>
                <c:pt idx="57">
                  <c:v>13.481362389597402</c:v>
                </c:pt>
                <c:pt idx="58">
                  <c:v>13.527780045834687</c:v>
                </c:pt>
                <c:pt idx="59">
                  <c:v>13.57387970425075</c:v>
                </c:pt>
                <c:pt idx="60">
                  <c:v>13.619666766742448</c:v>
                </c:pt>
                <c:pt idx="61">
                  <c:v>13.665146489684629</c:v>
                </c:pt>
                <c:pt idx="62">
                  <c:v>13.710323989271339</c:v>
                </c:pt>
                <c:pt idx="63">
                  <c:v>13.755204246609827</c:v>
                </c:pt>
                <c:pt idx="64">
                  <c:v>13.799792112581091</c:v>
                </c:pt>
                <c:pt idx="65">
                  <c:v>13.844092312479871</c:v>
                </c:pt>
                <c:pt idx="66">
                  <c:v>13.888109450446098</c:v>
                </c:pt>
                <c:pt idx="67">
                  <c:v>13.931848013699101</c:v>
                </c:pt>
                <c:pt idx="68">
                  <c:v>13.975312376585128</c:v>
                </c:pt>
                <c:pt idx="69">
                  <c:v>14.018506804448085</c:v>
                </c:pt>
                <c:pt idx="70">
                  <c:v>14.0614354573328</c:v>
                </c:pt>
                <c:pt idx="71">
                  <c:v>14.104102393529516</c:v>
                </c:pt>
                <c:pt idx="72">
                  <c:v>14.146511572967821</c:v>
                </c:pt>
                <c:pt idx="73">
                  <c:v>14.188666860467714</c:v>
                </c:pt>
                <c:pt idx="74">
                  <c:v>14.230572028855043</c:v>
                </c:pt>
                <c:pt idx="75">
                  <c:v>14.272230761948128</c:v>
                </c:pt>
                <c:pt idx="76">
                  <c:v>14.313646657421989</c:v>
                </c:pt>
                <c:pt idx="77">
                  <c:v>14.354823229556219</c:v>
                </c:pt>
                <c:pt idx="78">
                  <c:v>14.39576391187218</c:v>
                </c:pt>
                <c:pt idx="79">
                  <c:v>14.436472059664919</c:v>
                </c:pt>
                <c:pt idx="80">
                  <c:v>14.476950952434839</c:v>
                </c:pt>
                <c:pt idx="81">
                  <c:v>14.517203796223926</c:v>
                </c:pt>
                <c:pt idx="82">
                  <c:v>14.557233725861034</c:v>
                </c:pt>
                <c:pt idx="83">
                  <c:v>14.597043807120494</c:v>
                </c:pt>
                <c:pt idx="84">
                  <c:v>14.636637038798092</c:v>
                </c:pt>
                <c:pt idx="85">
                  <c:v>14.676016354708203</c:v>
                </c:pt>
                <c:pt idx="86">
                  <c:v>14.715184625605714</c:v>
                </c:pt>
                <c:pt idx="87">
                  <c:v>14.754144661036129</c:v>
                </c:pt>
                <c:pt idx="88">
                  <c:v>14.792899211117113</c:v>
                </c:pt>
                <c:pt idx="89">
                  <c:v>14.831450968254511</c:v>
                </c:pt>
                <c:pt idx="90">
                  <c:v>14.869802568795768</c:v>
                </c:pt>
                <c:pt idx="91">
                  <c:v>14.90795659462349</c:v>
                </c:pt>
                <c:pt idx="92">
                  <c:v>14.945915574691773</c:v>
                </c:pt>
                <c:pt idx="93">
                  <c:v>14.983681986507751</c:v>
                </c:pt>
                <c:pt idx="94">
                  <c:v>15.021258257560751</c:v>
                </c:pt>
                <c:pt idx="95">
                  <c:v>15.058646766701266</c:v>
                </c:pt>
              </c:numCache>
            </c:numRef>
          </c:val>
        </c:ser>
        <c:marker val="1"/>
        <c:axId val="192491520"/>
        <c:axId val="192493056"/>
      </c:lineChart>
      <c:catAx>
        <c:axId val="192491520"/>
        <c:scaling>
          <c:orientation val="minMax"/>
        </c:scaling>
        <c:axPos val="b"/>
        <c:numFmt formatCode="#,##0" sourceLinked="0"/>
        <c:tickLblPos val="nextTo"/>
        <c:crossAx val="192493056"/>
        <c:crosses val="autoZero"/>
        <c:auto val="1"/>
        <c:lblAlgn val="ctr"/>
        <c:lblOffset val="100"/>
        <c:tickLblSkip val="10"/>
      </c:catAx>
      <c:valAx>
        <c:axId val="192493056"/>
        <c:scaling>
          <c:orientation val="minMax"/>
        </c:scaling>
        <c:axPos val="l"/>
        <c:numFmt formatCode="General" sourceLinked="1"/>
        <c:tickLblPos val="nextTo"/>
        <c:crossAx val="19249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288740239196708"/>
          <c:y val="0.65820563629675954"/>
          <c:w val="0.21281720430107628"/>
          <c:h val="0.17180911046462044"/>
        </c:manualLayout>
      </c:layout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typo!$AA$1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typo!$AA$2:$AA$98</c:f>
              <c:numCache>
                <c:formatCode>General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-1</c:v>
                </c:pt>
                <c:pt idx="69">
                  <c:v>-3</c:v>
                </c:pt>
                <c:pt idx="70">
                  <c:v>0</c:v>
                </c:pt>
                <c:pt idx="71">
                  <c:v>0</c:v>
                </c:pt>
                <c:pt idx="72">
                  <c:v>-2</c:v>
                </c:pt>
                <c:pt idx="73">
                  <c:v>-1</c:v>
                </c:pt>
                <c:pt idx="74">
                  <c:v>-1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5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</c:numCache>
            </c:numRef>
          </c:val>
        </c:ser>
        <c:marker val="1"/>
        <c:axId val="192645376"/>
        <c:axId val="192663552"/>
      </c:lineChart>
      <c:catAx>
        <c:axId val="192645376"/>
        <c:scaling>
          <c:orientation val="minMax"/>
        </c:scaling>
        <c:delete val="1"/>
        <c:axPos val="b"/>
        <c:majorTickMark val="none"/>
        <c:tickLblPos val="none"/>
        <c:crossAx val="192663552"/>
        <c:crosses val="autoZero"/>
        <c:auto val="1"/>
        <c:lblAlgn val="ctr"/>
        <c:lblOffset val="100"/>
      </c:catAx>
      <c:valAx>
        <c:axId val="192663552"/>
        <c:scaling>
          <c:orientation val="minMax"/>
        </c:scaling>
        <c:axPos val="l"/>
        <c:numFmt formatCode="General" sourceLinked="1"/>
        <c:majorTickMark val="none"/>
        <c:tickLblPos val="nextTo"/>
        <c:crossAx val="192645376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typo!$AB$1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typo!$AB$2:$AB$98</c:f>
              <c:numCache>
                <c:formatCode>General</c:formatCode>
                <c:ptCount val="9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0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27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11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8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5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11</c:v>
                </c:pt>
                <c:pt idx="62">
                  <c:v>33</c:v>
                </c:pt>
                <c:pt idx="63">
                  <c:v>-20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-21</c:v>
                </c:pt>
                <c:pt idx="69">
                  <c:v>-7</c:v>
                </c:pt>
                <c:pt idx="70">
                  <c:v>0</c:v>
                </c:pt>
                <c:pt idx="71">
                  <c:v>0</c:v>
                </c:pt>
                <c:pt idx="72">
                  <c:v>-8</c:v>
                </c:pt>
                <c:pt idx="73">
                  <c:v>-5</c:v>
                </c:pt>
                <c:pt idx="74">
                  <c:v>-4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34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122</c:v>
                </c:pt>
                <c:pt idx="86">
                  <c:v>-1</c:v>
                </c:pt>
                <c:pt idx="87">
                  <c:v>31</c:v>
                </c:pt>
                <c:pt idx="88">
                  <c:v>0</c:v>
                </c:pt>
                <c:pt idx="89">
                  <c:v>0</c:v>
                </c:pt>
                <c:pt idx="90">
                  <c:v>6</c:v>
                </c:pt>
                <c:pt idx="91">
                  <c:v>-6</c:v>
                </c:pt>
                <c:pt idx="92">
                  <c:v>7</c:v>
                </c:pt>
                <c:pt idx="93">
                  <c:v>3</c:v>
                </c:pt>
                <c:pt idx="94">
                  <c:v>-7</c:v>
                </c:pt>
                <c:pt idx="95">
                  <c:v>7</c:v>
                </c:pt>
                <c:pt idx="96">
                  <c:v>-7</c:v>
                </c:pt>
              </c:numCache>
            </c:numRef>
          </c:val>
        </c:ser>
        <c:marker val="1"/>
        <c:axId val="192675840"/>
        <c:axId val="192677376"/>
      </c:lineChart>
      <c:catAx>
        <c:axId val="192675840"/>
        <c:scaling>
          <c:orientation val="minMax"/>
        </c:scaling>
        <c:delete val="1"/>
        <c:axPos val="b"/>
        <c:majorTickMark val="none"/>
        <c:tickLblPos val="none"/>
        <c:crossAx val="192677376"/>
        <c:crosses val="autoZero"/>
        <c:auto val="1"/>
        <c:lblAlgn val="ctr"/>
        <c:lblOffset val="100"/>
      </c:catAx>
      <c:valAx>
        <c:axId val="192677376"/>
        <c:scaling>
          <c:orientation val="minMax"/>
        </c:scaling>
        <c:axPos val="l"/>
        <c:numFmt formatCode="General" sourceLinked="1"/>
        <c:majorTickMark val="none"/>
        <c:tickLblPos val="nextTo"/>
        <c:crossAx val="192675840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v>Tables</c:v>
          </c:tx>
          <c:marker>
            <c:symbol val="none"/>
          </c:marker>
          <c:cat>
            <c:numRef>
              <c:f>typo!$D$2:$D$98</c:f>
              <c:numCache>
                <c:formatCode>[$-409]d\-mmm\-yy;@</c:formatCode>
                <c:ptCount val="97"/>
                <c:pt idx="0">
                  <c:v>37920.713703703703</c:v>
                </c:pt>
                <c:pt idx="1">
                  <c:v>38068.63653935185</c:v>
                </c:pt>
                <c:pt idx="2">
                  <c:v>38069.384872685187</c:v>
                </c:pt>
                <c:pt idx="3">
                  <c:v>38100.429513888885</c:v>
                </c:pt>
                <c:pt idx="4">
                  <c:v>38107.527002314819</c:v>
                </c:pt>
                <c:pt idx="5">
                  <c:v>38146.306944444441</c:v>
                </c:pt>
                <c:pt idx="6">
                  <c:v>38206.894201388888</c:v>
                </c:pt>
                <c:pt idx="7">
                  <c:v>38222.918946759259</c:v>
                </c:pt>
                <c:pt idx="8">
                  <c:v>38306.450787037036</c:v>
                </c:pt>
                <c:pt idx="9">
                  <c:v>38374.502256944441</c:v>
                </c:pt>
                <c:pt idx="10">
                  <c:v>38448.638402777782</c:v>
                </c:pt>
                <c:pt idx="11">
                  <c:v>38459.901990740742</c:v>
                </c:pt>
                <c:pt idx="12">
                  <c:v>38469.415231481486</c:v>
                </c:pt>
                <c:pt idx="13">
                  <c:v>38629.502314814818</c:v>
                </c:pt>
                <c:pt idx="14">
                  <c:v>38651.401886574073</c:v>
                </c:pt>
                <c:pt idx="15">
                  <c:v>38653.804189814815</c:v>
                </c:pt>
                <c:pt idx="16">
                  <c:v>38668.818287037036</c:v>
                </c:pt>
                <c:pt idx="17">
                  <c:v>38703.601643518516</c:v>
                </c:pt>
                <c:pt idx="18">
                  <c:v>38817.393923611111</c:v>
                </c:pt>
                <c:pt idx="19">
                  <c:v>38896.4762962963</c:v>
                </c:pt>
                <c:pt idx="20">
                  <c:v>38960.964803240742</c:v>
                </c:pt>
                <c:pt idx="21">
                  <c:v>39015.435497685183</c:v>
                </c:pt>
                <c:pt idx="22">
                  <c:v>39037.898113425923</c:v>
                </c:pt>
                <c:pt idx="23">
                  <c:v>39054.685219907406</c:v>
                </c:pt>
                <c:pt idx="24">
                  <c:v>39063.498518518521</c:v>
                </c:pt>
                <c:pt idx="25">
                  <c:v>39066.468229166669</c:v>
                </c:pt>
                <c:pt idx="26">
                  <c:v>39086.365405092591</c:v>
                </c:pt>
                <c:pt idx="27">
                  <c:v>39111.343090277776</c:v>
                </c:pt>
                <c:pt idx="28">
                  <c:v>39111.533275462964</c:v>
                </c:pt>
                <c:pt idx="29">
                  <c:v>39112.670439814814</c:v>
                </c:pt>
                <c:pt idx="30">
                  <c:v>39117.706736111111</c:v>
                </c:pt>
                <c:pt idx="31">
                  <c:v>39133.763703703706</c:v>
                </c:pt>
                <c:pt idx="32">
                  <c:v>39133.858912037038</c:v>
                </c:pt>
                <c:pt idx="33">
                  <c:v>39146.996238425927</c:v>
                </c:pt>
                <c:pt idx="34">
                  <c:v>39153.832604166666</c:v>
                </c:pt>
                <c:pt idx="35">
                  <c:v>39174.80096064815</c:v>
                </c:pt>
                <c:pt idx="36">
                  <c:v>39323.661550925928</c:v>
                </c:pt>
                <c:pt idx="37">
                  <c:v>39523.682071759264</c:v>
                </c:pt>
                <c:pt idx="38">
                  <c:v>39582.311724537038</c:v>
                </c:pt>
                <c:pt idx="39">
                  <c:v>39604.716180555552</c:v>
                </c:pt>
                <c:pt idx="40">
                  <c:v>39741.860937500001</c:v>
                </c:pt>
                <c:pt idx="41">
                  <c:v>39749.752592592595</c:v>
                </c:pt>
                <c:pt idx="42">
                  <c:v>39752.47483796296</c:v>
                </c:pt>
                <c:pt idx="43">
                  <c:v>39760.730949074074</c:v>
                </c:pt>
                <c:pt idx="44">
                  <c:v>39802.730914351851</c:v>
                </c:pt>
                <c:pt idx="45">
                  <c:v>39880.652384259258</c:v>
                </c:pt>
                <c:pt idx="46">
                  <c:v>39882.858414351853</c:v>
                </c:pt>
                <c:pt idx="47">
                  <c:v>40000.657361111109</c:v>
                </c:pt>
                <c:pt idx="48">
                  <c:v>40024.751504629632</c:v>
                </c:pt>
                <c:pt idx="49">
                  <c:v>40036.566458333335</c:v>
                </c:pt>
                <c:pt idx="50">
                  <c:v>40039.370266203703</c:v>
                </c:pt>
                <c:pt idx="51">
                  <c:v>40058.663171296299</c:v>
                </c:pt>
                <c:pt idx="52">
                  <c:v>40074.532939814817</c:v>
                </c:pt>
                <c:pt idx="53">
                  <c:v>40075.874606481484</c:v>
                </c:pt>
                <c:pt idx="54">
                  <c:v>40077.549317129626</c:v>
                </c:pt>
                <c:pt idx="55">
                  <c:v>40105.493622685186</c:v>
                </c:pt>
                <c:pt idx="56">
                  <c:v>40142.477476851855</c:v>
                </c:pt>
                <c:pt idx="57">
                  <c:v>40230.787812499999</c:v>
                </c:pt>
                <c:pt idx="58">
                  <c:v>40288.479490740741</c:v>
                </c:pt>
                <c:pt idx="59">
                  <c:v>40400.485358796301</c:v>
                </c:pt>
                <c:pt idx="60">
                  <c:v>40445.520624999997</c:v>
                </c:pt>
                <c:pt idx="61">
                  <c:v>40449.413043981483</c:v>
                </c:pt>
                <c:pt idx="62">
                  <c:v>40466.534618055557</c:v>
                </c:pt>
                <c:pt idx="63">
                  <c:v>40494.993206018517</c:v>
                </c:pt>
                <c:pt idx="64">
                  <c:v>40495.692256944443</c:v>
                </c:pt>
                <c:pt idx="65">
                  <c:v>40498.491585648146</c:v>
                </c:pt>
                <c:pt idx="66">
                  <c:v>40538.415752314817</c:v>
                </c:pt>
                <c:pt idx="67">
                  <c:v>40557.438206018516</c:v>
                </c:pt>
                <c:pt idx="68">
                  <c:v>40563.691134259258</c:v>
                </c:pt>
                <c:pt idx="69">
                  <c:v>40563.961030092592</c:v>
                </c:pt>
                <c:pt idx="70">
                  <c:v>40564.471747685187</c:v>
                </c:pt>
                <c:pt idx="71">
                  <c:v>40627.374374999999</c:v>
                </c:pt>
                <c:pt idx="72">
                  <c:v>40712.875393518516</c:v>
                </c:pt>
                <c:pt idx="73">
                  <c:v>40717.916875000003</c:v>
                </c:pt>
                <c:pt idx="74">
                  <c:v>40738.951863425929</c:v>
                </c:pt>
                <c:pt idx="75">
                  <c:v>40741.461655092593</c:v>
                </c:pt>
                <c:pt idx="76">
                  <c:v>40741.750405092593</c:v>
                </c:pt>
                <c:pt idx="77">
                  <c:v>40754.833113425928</c:v>
                </c:pt>
                <c:pt idx="78">
                  <c:v>40769.563969907409</c:v>
                </c:pt>
                <c:pt idx="79">
                  <c:v>40802.5081712963</c:v>
                </c:pt>
                <c:pt idx="80">
                  <c:v>40876.271099537036</c:v>
                </c:pt>
                <c:pt idx="81">
                  <c:v>40938.552719907406</c:v>
                </c:pt>
                <c:pt idx="82">
                  <c:v>40947.649039351854</c:v>
                </c:pt>
                <c:pt idx="83">
                  <c:v>40966.884594907409</c:v>
                </c:pt>
                <c:pt idx="84">
                  <c:v>40981.298171296294</c:v>
                </c:pt>
                <c:pt idx="85">
                  <c:v>41019.679826388892</c:v>
                </c:pt>
                <c:pt idx="86">
                  <c:v>41093.820567129631</c:v>
                </c:pt>
                <c:pt idx="87">
                  <c:v>41096.524236111109</c:v>
                </c:pt>
                <c:pt idx="88">
                  <c:v>41119.380277777775</c:v>
                </c:pt>
                <c:pt idx="89">
                  <c:v>41130.365277777775</c:v>
                </c:pt>
                <c:pt idx="90">
                  <c:v>41133.079814814817</c:v>
                </c:pt>
                <c:pt idx="91">
                  <c:v>41134.849722222221</c:v>
                </c:pt>
                <c:pt idx="92">
                  <c:v>41153.681006944447</c:v>
                </c:pt>
                <c:pt idx="93">
                  <c:v>41156.572222222225</c:v>
                </c:pt>
                <c:pt idx="94">
                  <c:v>41201.639027777775</c:v>
                </c:pt>
                <c:pt idx="95">
                  <c:v>41233.703078703707</c:v>
                </c:pt>
                <c:pt idx="96">
                  <c:v>41318.686226851853</c:v>
                </c:pt>
              </c:numCache>
            </c:numRef>
          </c:cat>
          <c:val>
            <c:numRef>
              <c:f>typo!$H$2:$H$98</c:f>
              <c:numCache>
                <c:formatCode>General</c:formatCode>
                <c:ptCount val="9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</c:numCache>
            </c:numRef>
          </c:val>
        </c:ser>
        <c:marker val="1"/>
        <c:axId val="192710528"/>
        <c:axId val="192712064"/>
      </c:lineChart>
      <c:dateAx>
        <c:axId val="192710528"/>
        <c:scaling>
          <c:orientation val="minMax"/>
        </c:scaling>
        <c:axPos val="b"/>
        <c:numFmt formatCode="[$-409]yy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92712064"/>
        <c:crosses val="autoZero"/>
        <c:auto val="1"/>
        <c:lblOffset val="100"/>
        <c:majorUnit val="1"/>
        <c:majorTimeUnit val="years"/>
      </c:dateAx>
      <c:valAx>
        <c:axId val="192712064"/>
        <c:scaling>
          <c:orientation val="minMax"/>
          <c:min val="9"/>
        </c:scaling>
        <c:axPos val="l"/>
        <c:numFmt formatCode="General" sourceLinked="1"/>
        <c:tickLblPos val="nextTo"/>
        <c:crossAx val="192710528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cked"/>
        <c:ser>
          <c:idx val="0"/>
          <c:order val="0"/>
          <c:tx>
            <c:strRef>
              <c:f>atlas!$Y$1</c:f>
              <c:strCache>
                <c:ptCount val="1"/>
                <c:pt idx="0">
                  <c:v>maintenace rate</c:v>
                </c:pt>
              </c:strCache>
            </c:strRef>
          </c:tx>
          <c:marker>
            <c:symbol val="none"/>
          </c:marker>
          <c:val>
            <c:numRef>
              <c:f>atlas!$Y$2:$Y$86</c:f>
              <c:numCache>
                <c:formatCode>0%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5.4545454545454543E-2</c:v>
                </c:pt>
                <c:pt idx="3">
                  <c:v>0</c:v>
                </c:pt>
                <c:pt idx="4">
                  <c:v>3.5087719298245612E-2</c:v>
                </c:pt>
                <c:pt idx="5">
                  <c:v>1.7543859649122806E-2</c:v>
                </c:pt>
                <c:pt idx="6">
                  <c:v>0.15789473684210525</c:v>
                </c:pt>
                <c:pt idx="7">
                  <c:v>1.7543859649122806E-2</c:v>
                </c:pt>
                <c:pt idx="8">
                  <c:v>1.7543859649122806E-2</c:v>
                </c:pt>
                <c:pt idx="9">
                  <c:v>0</c:v>
                </c:pt>
                <c:pt idx="10">
                  <c:v>1.7543859649122806E-2</c:v>
                </c:pt>
                <c:pt idx="11">
                  <c:v>1.7543859649122806E-2</c:v>
                </c:pt>
                <c:pt idx="12">
                  <c:v>1.7241379310344827E-2</c:v>
                </c:pt>
                <c:pt idx="13">
                  <c:v>0.34482758620689657</c:v>
                </c:pt>
                <c:pt idx="14">
                  <c:v>1.7241379310344827E-2</c:v>
                </c:pt>
                <c:pt idx="15">
                  <c:v>1.7241379310344827E-2</c:v>
                </c:pt>
                <c:pt idx="16">
                  <c:v>8.6206896551724144E-2</c:v>
                </c:pt>
                <c:pt idx="17">
                  <c:v>1.6949152542372881E-2</c:v>
                </c:pt>
                <c:pt idx="18">
                  <c:v>0.94915254237288138</c:v>
                </c:pt>
                <c:pt idx="19">
                  <c:v>0</c:v>
                </c:pt>
                <c:pt idx="20">
                  <c:v>0</c:v>
                </c:pt>
                <c:pt idx="21">
                  <c:v>1.6949152542372881E-2</c:v>
                </c:pt>
                <c:pt idx="22">
                  <c:v>9.8039215686274508E-2</c:v>
                </c:pt>
                <c:pt idx="23">
                  <c:v>3.9215686274509803E-2</c:v>
                </c:pt>
                <c:pt idx="24">
                  <c:v>3.9215686274509803E-2</c:v>
                </c:pt>
                <c:pt idx="25">
                  <c:v>9.8039215686274508E-2</c:v>
                </c:pt>
                <c:pt idx="26">
                  <c:v>3.9215686274509803E-2</c:v>
                </c:pt>
                <c:pt idx="27">
                  <c:v>1.9607843137254902E-2</c:v>
                </c:pt>
                <c:pt idx="28">
                  <c:v>1.9230769230769232E-2</c:v>
                </c:pt>
                <c:pt idx="29">
                  <c:v>3.8461538461538464E-2</c:v>
                </c:pt>
                <c:pt idx="30">
                  <c:v>1.8867924528301886E-2</c:v>
                </c:pt>
                <c:pt idx="31">
                  <c:v>1</c:v>
                </c:pt>
                <c:pt idx="32">
                  <c:v>0.98113207547169812</c:v>
                </c:pt>
                <c:pt idx="33">
                  <c:v>3.6363636363636362E-2</c:v>
                </c:pt>
                <c:pt idx="34">
                  <c:v>9.0909090909090912E-2</c:v>
                </c:pt>
                <c:pt idx="35">
                  <c:v>0</c:v>
                </c:pt>
                <c:pt idx="36">
                  <c:v>0</c:v>
                </c:pt>
                <c:pt idx="37">
                  <c:v>3.5714285714285712E-2</c:v>
                </c:pt>
                <c:pt idx="38">
                  <c:v>3.6363636363636362E-2</c:v>
                </c:pt>
                <c:pt idx="39">
                  <c:v>7.2727272727272724E-2</c:v>
                </c:pt>
                <c:pt idx="40">
                  <c:v>1.7543859649122806E-2</c:v>
                </c:pt>
                <c:pt idx="41">
                  <c:v>1.7543859649122806E-2</c:v>
                </c:pt>
                <c:pt idx="42">
                  <c:v>0</c:v>
                </c:pt>
                <c:pt idx="43">
                  <c:v>1.7241379310344827E-2</c:v>
                </c:pt>
                <c:pt idx="44">
                  <c:v>1.7241379310344827E-2</c:v>
                </c:pt>
                <c:pt idx="45">
                  <c:v>1.7241379310344827E-2</c:v>
                </c:pt>
                <c:pt idx="46">
                  <c:v>1.7241379310344827E-2</c:v>
                </c:pt>
                <c:pt idx="47">
                  <c:v>1.7241379310344827E-2</c:v>
                </c:pt>
                <c:pt idx="48">
                  <c:v>0.98275862068965514</c:v>
                </c:pt>
                <c:pt idx="49">
                  <c:v>1.7241379310344827E-2</c:v>
                </c:pt>
                <c:pt idx="50">
                  <c:v>0.10344827586206896</c:v>
                </c:pt>
                <c:pt idx="51">
                  <c:v>0</c:v>
                </c:pt>
                <c:pt idx="52">
                  <c:v>0.11864406779661017</c:v>
                </c:pt>
                <c:pt idx="53">
                  <c:v>4.9180327868852458E-2</c:v>
                </c:pt>
                <c:pt idx="54">
                  <c:v>1.6949152542372881E-2</c:v>
                </c:pt>
                <c:pt idx="55">
                  <c:v>1.6949152542372881E-2</c:v>
                </c:pt>
                <c:pt idx="56">
                  <c:v>3.3898305084745763E-2</c:v>
                </c:pt>
                <c:pt idx="57">
                  <c:v>1.6949152542372881E-2</c:v>
                </c:pt>
                <c:pt idx="58">
                  <c:v>1.6949152542372881E-2</c:v>
                </c:pt>
                <c:pt idx="59">
                  <c:v>0</c:v>
                </c:pt>
                <c:pt idx="60">
                  <c:v>1.6949152542372881E-2</c:v>
                </c:pt>
                <c:pt idx="61">
                  <c:v>1.6949152542372881E-2</c:v>
                </c:pt>
                <c:pt idx="62">
                  <c:v>1.6949152542372881E-2</c:v>
                </c:pt>
                <c:pt idx="63">
                  <c:v>0</c:v>
                </c:pt>
                <c:pt idx="64">
                  <c:v>3.3898305084745763E-2</c:v>
                </c:pt>
                <c:pt idx="65">
                  <c:v>5.0847457627118647E-2</c:v>
                </c:pt>
                <c:pt idx="66">
                  <c:v>0.16666666666666666</c:v>
                </c:pt>
                <c:pt idx="67">
                  <c:v>6.4516129032258063E-2</c:v>
                </c:pt>
                <c:pt idx="68">
                  <c:v>4.8387096774193547E-2</c:v>
                </c:pt>
                <c:pt idx="69">
                  <c:v>0.11290322580645161</c:v>
                </c:pt>
                <c:pt idx="70">
                  <c:v>2.8985507246376812E-2</c:v>
                </c:pt>
                <c:pt idx="71">
                  <c:v>0</c:v>
                </c:pt>
                <c:pt idx="72">
                  <c:v>4.3478260869565216E-2</c:v>
                </c:pt>
                <c:pt idx="73">
                  <c:v>0</c:v>
                </c:pt>
                <c:pt idx="74">
                  <c:v>1.4492753623188406E-2</c:v>
                </c:pt>
                <c:pt idx="75">
                  <c:v>0</c:v>
                </c:pt>
                <c:pt idx="76">
                  <c:v>4.2857142857142858E-2</c:v>
                </c:pt>
                <c:pt idx="77">
                  <c:v>0.11267605633802817</c:v>
                </c:pt>
                <c:pt idx="78">
                  <c:v>0</c:v>
                </c:pt>
                <c:pt idx="79">
                  <c:v>1.4084507042253521E-2</c:v>
                </c:pt>
                <c:pt idx="80">
                  <c:v>1.3888888888888888E-2</c:v>
                </c:pt>
                <c:pt idx="81">
                  <c:v>0</c:v>
                </c:pt>
                <c:pt idx="82">
                  <c:v>1.3888888888888888E-2</c:v>
                </c:pt>
                <c:pt idx="83">
                  <c:v>1.3698630136986301E-2</c:v>
                </c:pt>
              </c:numCache>
            </c:numRef>
          </c:val>
        </c:ser>
        <c:marker val="1"/>
        <c:axId val="81058048"/>
        <c:axId val="81063936"/>
      </c:lineChart>
      <c:catAx>
        <c:axId val="81058048"/>
        <c:scaling>
          <c:orientation val="minMax"/>
        </c:scaling>
        <c:axPos val="b"/>
        <c:tickLblPos val="nextTo"/>
        <c:crossAx val="81063936"/>
        <c:crosses val="autoZero"/>
        <c:auto val="1"/>
        <c:lblAlgn val="ctr"/>
        <c:lblOffset val="100"/>
      </c:catAx>
      <c:valAx>
        <c:axId val="81063936"/>
        <c:scaling>
          <c:orientation val="minMax"/>
        </c:scaling>
        <c:axPos val="l"/>
        <c:numFmt formatCode="0%" sourceLinked="1"/>
        <c:tickLblPos val="nextTo"/>
        <c:crossAx val="81058048"/>
        <c:crosses val="autoZero"/>
        <c:crossBetween val="between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Attributes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typo!$D$2:$D$98</c:f>
              <c:numCache>
                <c:formatCode>[$-409]d\-mmm\-yy;@</c:formatCode>
                <c:ptCount val="97"/>
                <c:pt idx="0">
                  <c:v>37920.713703703703</c:v>
                </c:pt>
                <c:pt idx="1">
                  <c:v>38068.63653935185</c:v>
                </c:pt>
                <c:pt idx="2">
                  <c:v>38069.384872685187</c:v>
                </c:pt>
                <c:pt idx="3">
                  <c:v>38100.429513888885</c:v>
                </c:pt>
                <c:pt idx="4">
                  <c:v>38107.527002314819</c:v>
                </c:pt>
                <c:pt idx="5">
                  <c:v>38146.306944444441</c:v>
                </c:pt>
                <c:pt idx="6">
                  <c:v>38206.894201388888</c:v>
                </c:pt>
                <c:pt idx="7">
                  <c:v>38222.918946759259</c:v>
                </c:pt>
                <c:pt idx="8">
                  <c:v>38306.450787037036</c:v>
                </c:pt>
                <c:pt idx="9">
                  <c:v>38374.502256944441</c:v>
                </c:pt>
                <c:pt idx="10">
                  <c:v>38448.638402777782</c:v>
                </c:pt>
                <c:pt idx="11">
                  <c:v>38459.901990740742</c:v>
                </c:pt>
                <c:pt idx="12">
                  <c:v>38469.415231481486</c:v>
                </c:pt>
                <c:pt idx="13">
                  <c:v>38629.502314814818</c:v>
                </c:pt>
                <c:pt idx="14">
                  <c:v>38651.401886574073</c:v>
                </c:pt>
                <c:pt idx="15">
                  <c:v>38653.804189814815</c:v>
                </c:pt>
                <c:pt idx="16">
                  <c:v>38668.818287037036</c:v>
                </c:pt>
                <c:pt idx="17">
                  <c:v>38703.601643518516</c:v>
                </c:pt>
                <c:pt idx="18">
                  <c:v>38817.393923611111</c:v>
                </c:pt>
                <c:pt idx="19">
                  <c:v>38896.4762962963</c:v>
                </c:pt>
                <c:pt idx="20">
                  <c:v>38960.964803240742</c:v>
                </c:pt>
                <c:pt idx="21">
                  <c:v>39015.435497685183</c:v>
                </c:pt>
                <c:pt idx="22">
                  <c:v>39037.898113425923</c:v>
                </c:pt>
                <c:pt idx="23">
                  <c:v>39054.685219907406</c:v>
                </c:pt>
                <c:pt idx="24">
                  <c:v>39063.498518518521</c:v>
                </c:pt>
                <c:pt idx="25">
                  <c:v>39066.468229166669</c:v>
                </c:pt>
                <c:pt idx="26">
                  <c:v>39086.365405092591</c:v>
                </c:pt>
                <c:pt idx="27">
                  <c:v>39111.343090277776</c:v>
                </c:pt>
                <c:pt idx="28">
                  <c:v>39111.533275462964</c:v>
                </c:pt>
                <c:pt idx="29">
                  <c:v>39112.670439814814</c:v>
                </c:pt>
                <c:pt idx="30">
                  <c:v>39117.706736111111</c:v>
                </c:pt>
                <c:pt idx="31">
                  <c:v>39133.763703703706</c:v>
                </c:pt>
                <c:pt idx="32">
                  <c:v>39133.858912037038</c:v>
                </c:pt>
                <c:pt idx="33">
                  <c:v>39146.996238425927</c:v>
                </c:pt>
                <c:pt idx="34">
                  <c:v>39153.832604166666</c:v>
                </c:pt>
                <c:pt idx="35">
                  <c:v>39174.80096064815</c:v>
                </c:pt>
                <c:pt idx="36">
                  <c:v>39323.661550925928</c:v>
                </c:pt>
                <c:pt idx="37">
                  <c:v>39523.682071759264</c:v>
                </c:pt>
                <c:pt idx="38">
                  <c:v>39582.311724537038</c:v>
                </c:pt>
                <c:pt idx="39">
                  <c:v>39604.716180555552</c:v>
                </c:pt>
                <c:pt idx="40">
                  <c:v>39741.860937500001</c:v>
                </c:pt>
                <c:pt idx="41">
                  <c:v>39749.752592592595</c:v>
                </c:pt>
                <c:pt idx="42">
                  <c:v>39752.47483796296</c:v>
                </c:pt>
                <c:pt idx="43">
                  <c:v>39760.730949074074</c:v>
                </c:pt>
                <c:pt idx="44">
                  <c:v>39802.730914351851</c:v>
                </c:pt>
                <c:pt idx="45">
                  <c:v>39880.652384259258</c:v>
                </c:pt>
                <c:pt idx="46">
                  <c:v>39882.858414351853</c:v>
                </c:pt>
                <c:pt idx="47">
                  <c:v>40000.657361111109</c:v>
                </c:pt>
                <c:pt idx="48">
                  <c:v>40024.751504629632</c:v>
                </c:pt>
                <c:pt idx="49">
                  <c:v>40036.566458333335</c:v>
                </c:pt>
                <c:pt idx="50">
                  <c:v>40039.370266203703</c:v>
                </c:pt>
                <c:pt idx="51">
                  <c:v>40058.663171296299</c:v>
                </c:pt>
                <c:pt idx="52">
                  <c:v>40074.532939814817</c:v>
                </c:pt>
                <c:pt idx="53">
                  <c:v>40075.874606481484</c:v>
                </c:pt>
                <c:pt idx="54">
                  <c:v>40077.549317129626</c:v>
                </c:pt>
                <c:pt idx="55">
                  <c:v>40105.493622685186</c:v>
                </c:pt>
                <c:pt idx="56">
                  <c:v>40142.477476851855</c:v>
                </c:pt>
                <c:pt idx="57">
                  <c:v>40230.787812499999</c:v>
                </c:pt>
                <c:pt idx="58">
                  <c:v>40288.479490740741</c:v>
                </c:pt>
                <c:pt idx="59">
                  <c:v>40400.485358796301</c:v>
                </c:pt>
                <c:pt idx="60">
                  <c:v>40445.520624999997</c:v>
                </c:pt>
                <c:pt idx="61">
                  <c:v>40449.413043981483</c:v>
                </c:pt>
                <c:pt idx="62">
                  <c:v>40466.534618055557</c:v>
                </c:pt>
                <c:pt idx="63">
                  <c:v>40494.993206018517</c:v>
                </c:pt>
                <c:pt idx="64">
                  <c:v>40495.692256944443</c:v>
                </c:pt>
                <c:pt idx="65">
                  <c:v>40498.491585648146</c:v>
                </c:pt>
                <c:pt idx="66">
                  <c:v>40538.415752314817</c:v>
                </c:pt>
                <c:pt idx="67">
                  <c:v>40557.438206018516</c:v>
                </c:pt>
                <c:pt idx="68">
                  <c:v>40563.691134259258</c:v>
                </c:pt>
                <c:pt idx="69">
                  <c:v>40563.961030092592</c:v>
                </c:pt>
                <c:pt idx="70">
                  <c:v>40564.471747685187</c:v>
                </c:pt>
                <c:pt idx="71">
                  <c:v>40627.374374999999</c:v>
                </c:pt>
                <c:pt idx="72">
                  <c:v>40712.875393518516</c:v>
                </c:pt>
                <c:pt idx="73">
                  <c:v>40717.916875000003</c:v>
                </c:pt>
                <c:pt idx="74">
                  <c:v>40738.951863425929</c:v>
                </c:pt>
                <c:pt idx="75">
                  <c:v>40741.461655092593</c:v>
                </c:pt>
                <c:pt idx="76">
                  <c:v>40741.750405092593</c:v>
                </c:pt>
                <c:pt idx="77">
                  <c:v>40754.833113425928</c:v>
                </c:pt>
                <c:pt idx="78">
                  <c:v>40769.563969907409</c:v>
                </c:pt>
                <c:pt idx="79">
                  <c:v>40802.5081712963</c:v>
                </c:pt>
                <c:pt idx="80">
                  <c:v>40876.271099537036</c:v>
                </c:pt>
                <c:pt idx="81">
                  <c:v>40938.552719907406</c:v>
                </c:pt>
                <c:pt idx="82">
                  <c:v>40947.649039351854</c:v>
                </c:pt>
                <c:pt idx="83">
                  <c:v>40966.884594907409</c:v>
                </c:pt>
                <c:pt idx="84">
                  <c:v>40981.298171296294</c:v>
                </c:pt>
                <c:pt idx="85">
                  <c:v>41019.679826388892</c:v>
                </c:pt>
                <c:pt idx="86">
                  <c:v>41093.820567129631</c:v>
                </c:pt>
                <c:pt idx="87">
                  <c:v>41096.524236111109</c:v>
                </c:pt>
                <c:pt idx="88">
                  <c:v>41119.380277777775</c:v>
                </c:pt>
                <c:pt idx="89">
                  <c:v>41130.365277777775</c:v>
                </c:pt>
                <c:pt idx="90">
                  <c:v>41133.079814814817</c:v>
                </c:pt>
                <c:pt idx="91">
                  <c:v>41134.849722222221</c:v>
                </c:pt>
                <c:pt idx="92">
                  <c:v>41153.681006944447</c:v>
                </c:pt>
                <c:pt idx="93">
                  <c:v>41156.572222222225</c:v>
                </c:pt>
                <c:pt idx="94">
                  <c:v>41201.639027777775</c:v>
                </c:pt>
                <c:pt idx="95">
                  <c:v>41233.703078703707</c:v>
                </c:pt>
                <c:pt idx="96">
                  <c:v>41318.686226851853</c:v>
                </c:pt>
              </c:numCache>
            </c:numRef>
          </c:cat>
          <c:val>
            <c:numRef>
              <c:f>typo!$K$2:$K$98</c:f>
              <c:numCache>
                <c:formatCode>General</c:formatCode>
                <c:ptCount val="97"/>
                <c:pt idx="0">
                  <c:v>122</c:v>
                </c:pt>
                <c:pt idx="1">
                  <c:v>123</c:v>
                </c:pt>
                <c:pt idx="2">
                  <c:v>124</c:v>
                </c:pt>
                <c:pt idx="3">
                  <c:v>125</c:v>
                </c:pt>
                <c:pt idx="4">
                  <c:v>131</c:v>
                </c:pt>
                <c:pt idx="5">
                  <c:v>131</c:v>
                </c:pt>
                <c:pt idx="6">
                  <c:v>142</c:v>
                </c:pt>
                <c:pt idx="7">
                  <c:v>146</c:v>
                </c:pt>
                <c:pt idx="8">
                  <c:v>146</c:v>
                </c:pt>
                <c:pt idx="9">
                  <c:v>146</c:v>
                </c:pt>
                <c:pt idx="10">
                  <c:v>146</c:v>
                </c:pt>
                <c:pt idx="11">
                  <c:v>146</c:v>
                </c:pt>
                <c:pt idx="12">
                  <c:v>146</c:v>
                </c:pt>
                <c:pt idx="13">
                  <c:v>173</c:v>
                </c:pt>
                <c:pt idx="14">
                  <c:v>176</c:v>
                </c:pt>
                <c:pt idx="15">
                  <c:v>178</c:v>
                </c:pt>
                <c:pt idx="16">
                  <c:v>179</c:v>
                </c:pt>
                <c:pt idx="17">
                  <c:v>190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  <c:pt idx="21">
                  <c:v>203</c:v>
                </c:pt>
                <c:pt idx="22">
                  <c:v>203</c:v>
                </c:pt>
                <c:pt idx="23">
                  <c:v>203</c:v>
                </c:pt>
                <c:pt idx="24">
                  <c:v>223</c:v>
                </c:pt>
                <c:pt idx="25">
                  <c:v>223</c:v>
                </c:pt>
                <c:pt idx="26">
                  <c:v>223</c:v>
                </c:pt>
                <c:pt idx="27">
                  <c:v>223</c:v>
                </c:pt>
                <c:pt idx="28">
                  <c:v>223</c:v>
                </c:pt>
                <c:pt idx="29">
                  <c:v>223</c:v>
                </c:pt>
                <c:pt idx="30">
                  <c:v>223</c:v>
                </c:pt>
                <c:pt idx="31">
                  <c:v>223</c:v>
                </c:pt>
                <c:pt idx="32">
                  <c:v>223</c:v>
                </c:pt>
                <c:pt idx="33">
                  <c:v>223</c:v>
                </c:pt>
                <c:pt idx="34">
                  <c:v>223</c:v>
                </c:pt>
                <c:pt idx="35">
                  <c:v>223</c:v>
                </c:pt>
                <c:pt idx="36">
                  <c:v>224</c:v>
                </c:pt>
                <c:pt idx="37">
                  <c:v>224</c:v>
                </c:pt>
                <c:pt idx="38">
                  <c:v>224</c:v>
                </c:pt>
                <c:pt idx="39">
                  <c:v>225</c:v>
                </c:pt>
                <c:pt idx="40">
                  <c:v>227</c:v>
                </c:pt>
                <c:pt idx="41">
                  <c:v>228</c:v>
                </c:pt>
                <c:pt idx="42">
                  <c:v>228</c:v>
                </c:pt>
                <c:pt idx="43">
                  <c:v>228</c:v>
                </c:pt>
                <c:pt idx="44">
                  <c:v>229</c:v>
                </c:pt>
                <c:pt idx="45">
                  <c:v>229</c:v>
                </c:pt>
                <c:pt idx="46">
                  <c:v>229</c:v>
                </c:pt>
                <c:pt idx="47">
                  <c:v>229</c:v>
                </c:pt>
                <c:pt idx="48">
                  <c:v>229</c:v>
                </c:pt>
                <c:pt idx="49">
                  <c:v>229</c:v>
                </c:pt>
                <c:pt idx="50">
                  <c:v>233</c:v>
                </c:pt>
                <c:pt idx="51">
                  <c:v>233</c:v>
                </c:pt>
                <c:pt idx="52">
                  <c:v>238</c:v>
                </c:pt>
                <c:pt idx="53">
                  <c:v>238</c:v>
                </c:pt>
                <c:pt idx="54">
                  <c:v>240</c:v>
                </c:pt>
                <c:pt idx="55">
                  <c:v>240</c:v>
                </c:pt>
                <c:pt idx="56">
                  <c:v>240</c:v>
                </c:pt>
                <c:pt idx="57">
                  <c:v>241</c:v>
                </c:pt>
                <c:pt idx="58">
                  <c:v>241</c:v>
                </c:pt>
                <c:pt idx="59">
                  <c:v>241</c:v>
                </c:pt>
                <c:pt idx="60">
                  <c:v>241</c:v>
                </c:pt>
                <c:pt idx="61">
                  <c:v>252</c:v>
                </c:pt>
                <c:pt idx="62">
                  <c:v>285</c:v>
                </c:pt>
                <c:pt idx="63">
                  <c:v>265</c:v>
                </c:pt>
                <c:pt idx="64">
                  <c:v>265</c:v>
                </c:pt>
                <c:pt idx="65">
                  <c:v>267</c:v>
                </c:pt>
                <c:pt idx="66">
                  <c:v>267</c:v>
                </c:pt>
                <c:pt idx="67">
                  <c:v>267</c:v>
                </c:pt>
                <c:pt idx="68">
                  <c:v>246</c:v>
                </c:pt>
                <c:pt idx="69">
                  <c:v>239</c:v>
                </c:pt>
                <c:pt idx="70">
                  <c:v>239</c:v>
                </c:pt>
                <c:pt idx="71">
                  <c:v>239</c:v>
                </c:pt>
                <c:pt idx="72">
                  <c:v>231</c:v>
                </c:pt>
                <c:pt idx="73">
                  <c:v>226</c:v>
                </c:pt>
                <c:pt idx="74">
                  <c:v>222</c:v>
                </c:pt>
                <c:pt idx="75">
                  <c:v>222</c:v>
                </c:pt>
                <c:pt idx="76">
                  <c:v>222</c:v>
                </c:pt>
                <c:pt idx="77">
                  <c:v>222</c:v>
                </c:pt>
                <c:pt idx="78">
                  <c:v>222</c:v>
                </c:pt>
                <c:pt idx="79">
                  <c:v>222</c:v>
                </c:pt>
                <c:pt idx="80">
                  <c:v>256</c:v>
                </c:pt>
                <c:pt idx="81">
                  <c:v>256</c:v>
                </c:pt>
                <c:pt idx="82">
                  <c:v>256</c:v>
                </c:pt>
                <c:pt idx="83">
                  <c:v>257</c:v>
                </c:pt>
                <c:pt idx="84">
                  <c:v>259</c:v>
                </c:pt>
                <c:pt idx="85">
                  <c:v>381</c:v>
                </c:pt>
                <c:pt idx="86">
                  <c:v>380</c:v>
                </c:pt>
                <c:pt idx="87">
                  <c:v>411</c:v>
                </c:pt>
                <c:pt idx="88">
                  <c:v>411</c:v>
                </c:pt>
                <c:pt idx="89">
                  <c:v>411</c:v>
                </c:pt>
                <c:pt idx="90">
                  <c:v>417</c:v>
                </c:pt>
                <c:pt idx="91">
                  <c:v>411</c:v>
                </c:pt>
                <c:pt idx="92">
                  <c:v>418</c:v>
                </c:pt>
                <c:pt idx="93">
                  <c:v>421</c:v>
                </c:pt>
                <c:pt idx="94">
                  <c:v>414</c:v>
                </c:pt>
                <c:pt idx="95">
                  <c:v>421</c:v>
                </c:pt>
                <c:pt idx="96">
                  <c:v>414</c:v>
                </c:pt>
              </c:numCache>
            </c:numRef>
          </c:val>
        </c:ser>
        <c:marker val="1"/>
        <c:axId val="192727680"/>
        <c:axId val="192737664"/>
      </c:lineChart>
      <c:dateAx>
        <c:axId val="192727680"/>
        <c:scaling>
          <c:orientation val="minMax"/>
        </c:scaling>
        <c:axPos val="b"/>
        <c:numFmt formatCode="[$-409]yy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92737664"/>
        <c:crosses val="autoZero"/>
        <c:auto val="1"/>
        <c:lblOffset val="100"/>
        <c:majorUnit val="1"/>
        <c:majorTimeUnit val="years"/>
      </c:dateAx>
      <c:valAx>
        <c:axId val="192737664"/>
        <c:scaling>
          <c:orientation val="minMax"/>
          <c:min val="110"/>
        </c:scaling>
        <c:axPos val="l"/>
        <c:numFmt formatCode="General" sourceLinked="1"/>
        <c:tickLblPos val="nextTo"/>
        <c:crossAx val="192727680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typo!$D$2:$D$97</c:f>
              <c:numCache>
                <c:formatCode>[$-409]d\-mmm\-yy;@</c:formatCode>
                <c:ptCount val="96"/>
                <c:pt idx="0">
                  <c:v>37920.713703703703</c:v>
                </c:pt>
                <c:pt idx="1">
                  <c:v>38068.63653935185</c:v>
                </c:pt>
                <c:pt idx="2">
                  <c:v>38069.384872685187</c:v>
                </c:pt>
                <c:pt idx="3">
                  <c:v>38100.429513888885</c:v>
                </c:pt>
                <c:pt idx="4">
                  <c:v>38107.527002314819</c:v>
                </c:pt>
                <c:pt idx="5">
                  <c:v>38146.306944444441</c:v>
                </c:pt>
                <c:pt idx="6">
                  <c:v>38206.894201388888</c:v>
                </c:pt>
                <c:pt idx="7">
                  <c:v>38222.918946759259</c:v>
                </c:pt>
                <c:pt idx="8">
                  <c:v>38306.450787037036</c:v>
                </c:pt>
                <c:pt idx="9">
                  <c:v>38374.502256944441</c:v>
                </c:pt>
                <c:pt idx="10">
                  <c:v>38448.638402777782</c:v>
                </c:pt>
                <c:pt idx="11">
                  <c:v>38459.901990740742</c:v>
                </c:pt>
                <c:pt idx="12">
                  <c:v>38469.415231481486</c:v>
                </c:pt>
                <c:pt idx="13">
                  <c:v>38629.502314814818</c:v>
                </c:pt>
                <c:pt idx="14">
                  <c:v>38651.401886574073</c:v>
                </c:pt>
                <c:pt idx="15">
                  <c:v>38653.804189814815</c:v>
                </c:pt>
                <c:pt idx="16">
                  <c:v>38668.818287037036</c:v>
                </c:pt>
                <c:pt idx="17">
                  <c:v>38703.601643518516</c:v>
                </c:pt>
                <c:pt idx="18">
                  <c:v>38817.393923611111</c:v>
                </c:pt>
                <c:pt idx="19">
                  <c:v>38896.4762962963</c:v>
                </c:pt>
                <c:pt idx="20">
                  <c:v>38960.964803240742</c:v>
                </c:pt>
                <c:pt idx="21">
                  <c:v>39015.435497685183</c:v>
                </c:pt>
                <c:pt idx="22">
                  <c:v>39037.898113425923</c:v>
                </c:pt>
                <c:pt idx="23">
                  <c:v>39054.685219907406</c:v>
                </c:pt>
                <c:pt idx="24">
                  <c:v>39063.498518518521</c:v>
                </c:pt>
                <c:pt idx="25">
                  <c:v>39066.468229166669</c:v>
                </c:pt>
                <c:pt idx="26">
                  <c:v>39086.365405092591</c:v>
                </c:pt>
                <c:pt idx="27">
                  <c:v>39111.343090277776</c:v>
                </c:pt>
                <c:pt idx="28">
                  <c:v>39111.533275462964</c:v>
                </c:pt>
                <c:pt idx="29">
                  <c:v>39112.670439814814</c:v>
                </c:pt>
                <c:pt idx="30">
                  <c:v>39117.706736111111</c:v>
                </c:pt>
                <c:pt idx="31">
                  <c:v>39133.763703703706</c:v>
                </c:pt>
                <c:pt idx="32">
                  <c:v>39133.858912037038</c:v>
                </c:pt>
                <c:pt idx="33">
                  <c:v>39146.996238425927</c:v>
                </c:pt>
                <c:pt idx="34">
                  <c:v>39153.832604166666</c:v>
                </c:pt>
                <c:pt idx="35">
                  <c:v>39174.80096064815</c:v>
                </c:pt>
                <c:pt idx="36">
                  <c:v>39323.661550925928</c:v>
                </c:pt>
                <c:pt idx="37">
                  <c:v>39523.682071759264</c:v>
                </c:pt>
                <c:pt idx="38">
                  <c:v>39582.311724537038</c:v>
                </c:pt>
                <c:pt idx="39">
                  <c:v>39604.716180555552</c:v>
                </c:pt>
                <c:pt idx="40">
                  <c:v>39741.860937500001</c:v>
                </c:pt>
                <c:pt idx="41">
                  <c:v>39749.752592592595</c:v>
                </c:pt>
                <c:pt idx="42">
                  <c:v>39752.47483796296</c:v>
                </c:pt>
                <c:pt idx="43">
                  <c:v>39760.730949074074</c:v>
                </c:pt>
                <c:pt idx="44">
                  <c:v>39802.730914351851</c:v>
                </c:pt>
                <c:pt idx="45">
                  <c:v>39880.652384259258</c:v>
                </c:pt>
                <c:pt idx="46">
                  <c:v>39882.858414351853</c:v>
                </c:pt>
                <c:pt idx="47">
                  <c:v>40000.657361111109</c:v>
                </c:pt>
                <c:pt idx="48">
                  <c:v>40024.751504629632</c:v>
                </c:pt>
                <c:pt idx="49">
                  <c:v>40036.566458333335</c:v>
                </c:pt>
                <c:pt idx="50">
                  <c:v>40039.370266203703</c:v>
                </c:pt>
                <c:pt idx="51">
                  <c:v>40058.663171296299</c:v>
                </c:pt>
                <c:pt idx="52">
                  <c:v>40074.532939814817</c:v>
                </c:pt>
                <c:pt idx="53">
                  <c:v>40075.874606481484</c:v>
                </c:pt>
                <c:pt idx="54">
                  <c:v>40077.549317129626</c:v>
                </c:pt>
                <c:pt idx="55">
                  <c:v>40105.493622685186</c:v>
                </c:pt>
                <c:pt idx="56">
                  <c:v>40142.477476851855</c:v>
                </c:pt>
                <c:pt idx="57">
                  <c:v>40230.787812499999</c:v>
                </c:pt>
                <c:pt idx="58">
                  <c:v>40288.479490740741</c:v>
                </c:pt>
                <c:pt idx="59">
                  <c:v>40400.485358796301</c:v>
                </c:pt>
                <c:pt idx="60">
                  <c:v>40445.520624999997</c:v>
                </c:pt>
                <c:pt idx="61">
                  <c:v>40449.413043981483</c:v>
                </c:pt>
                <c:pt idx="62">
                  <c:v>40466.534618055557</c:v>
                </c:pt>
                <c:pt idx="63">
                  <c:v>40494.993206018517</c:v>
                </c:pt>
                <c:pt idx="64">
                  <c:v>40495.692256944443</c:v>
                </c:pt>
                <c:pt idx="65">
                  <c:v>40498.491585648146</c:v>
                </c:pt>
                <c:pt idx="66">
                  <c:v>40538.415752314817</c:v>
                </c:pt>
                <c:pt idx="67">
                  <c:v>40557.438206018516</c:v>
                </c:pt>
                <c:pt idx="68">
                  <c:v>40563.691134259258</c:v>
                </c:pt>
                <c:pt idx="69">
                  <c:v>40563.961030092592</c:v>
                </c:pt>
                <c:pt idx="70">
                  <c:v>40564.471747685187</c:v>
                </c:pt>
                <c:pt idx="71">
                  <c:v>40627.374374999999</c:v>
                </c:pt>
                <c:pt idx="72">
                  <c:v>40712.875393518516</c:v>
                </c:pt>
                <c:pt idx="73">
                  <c:v>40717.916875000003</c:v>
                </c:pt>
                <c:pt idx="74">
                  <c:v>40738.951863425929</c:v>
                </c:pt>
                <c:pt idx="75">
                  <c:v>40741.461655092593</c:v>
                </c:pt>
                <c:pt idx="76">
                  <c:v>40741.750405092593</c:v>
                </c:pt>
                <c:pt idx="77">
                  <c:v>40754.833113425928</c:v>
                </c:pt>
                <c:pt idx="78">
                  <c:v>40769.563969907409</c:v>
                </c:pt>
                <c:pt idx="79">
                  <c:v>40802.5081712963</c:v>
                </c:pt>
                <c:pt idx="80">
                  <c:v>40876.271099537036</c:v>
                </c:pt>
                <c:pt idx="81">
                  <c:v>40938.552719907406</c:v>
                </c:pt>
                <c:pt idx="82">
                  <c:v>40947.649039351854</c:v>
                </c:pt>
                <c:pt idx="83">
                  <c:v>40966.884594907409</c:v>
                </c:pt>
                <c:pt idx="84">
                  <c:v>40981.298171296294</c:v>
                </c:pt>
                <c:pt idx="85">
                  <c:v>41019.679826388892</c:v>
                </c:pt>
                <c:pt idx="86">
                  <c:v>41093.820567129631</c:v>
                </c:pt>
                <c:pt idx="87">
                  <c:v>41096.524236111109</c:v>
                </c:pt>
                <c:pt idx="88">
                  <c:v>41119.380277777775</c:v>
                </c:pt>
                <c:pt idx="89">
                  <c:v>41130.365277777775</c:v>
                </c:pt>
                <c:pt idx="90">
                  <c:v>41133.079814814817</c:v>
                </c:pt>
                <c:pt idx="91">
                  <c:v>41134.849722222221</c:v>
                </c:pt>
                <c:pt idx="92">
                  <c:v>41153.681006944447</c:v>
                </c:pt>
                <c:pt idx="93">
                  <c:v>41156.572222222225</c:v>
                </c:pt>
                <c:pt idx="94">
                  <c:v>41201.639027777775</c:v>
                </c:pt>
                <c:pt idx="95">
                  <c:v>41233.703078703707</c:v>
                </c:pt>
              </c:numCache>
            </c:numRef>
          </c:cat>
          <c:val>
            <c:numRef>
              <c:f>typo!$K$2:$K$97</c:f>
              <c:numCache>
                <c:formatCode>General</c:formatCode>
                <c:ptCount val="96"/>
                <c:pt idx="0">
                  <c:v>122</c:v>
                </c:pt>
                <c:pt idx="1">
                  <c:v>123</c:v>
                </c:pt>
                <c:pt idx="2">
                  <c:v>124</c:v>
                </c:pt>
                <c:pt idx="3">
                  <c:v>125</c:v>
                </c:pt>
                <c:pt idx="4">
                  <c:v>131</c:v>
                </c:pt>
                <c:pt idx="5">
                  <c:v>131</c:v>
                </c:pt>
                <c:pt idx="6">
                  <c:v>142</c:v>
                </c:pt>
                <c:pt idx="7">
                  <c:v>146</c:v>
                </c:pt>
                <c:pt idx="8">
                  <c:v>146</c:v>
                </c:pt>
                <c:pt idx="9">
                  <c:v>146</c:v>
                </c:pt>
                <c:pt idx="10">
                  <c:v>146</c:v>
                </c:pt>
                <c:pt idx="11">
                  <c:v>146</c:v>
                </c:pt>
                <c:pt idx="12">
                  <c:v>146</c:v>
                </c:pt>
                <c:pt idx="13">
                  <c:v>173</c:v>
                </c:pt>
                <c:pt idx="14">
                  <c:v>176</c:v>
                </c:pt>
                <c:pt idx="15">
                  <c:v>178</c:v>
                </c:pt>
                <c:pt idx="16">
                  <c:v>179</c:v>
                </c:pt>
                <c:pt idx="17">
                  <c:v>190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  <c:pt idx="21">
                  <c:v>203</c:v>
                </c:pt>
                <c:pt idx="22">
                  <c:v>203</c:v>
                </c:pt>
                <c:pt idx="23">
                  <c:v>203</c:v>
                </c:pt>
                <c:pt idx="24">
                  <c:v>223</c:v>
                </c:pt>
                <c:pt idx="25">
                  <c:v>223</c:v>
                </c:pt>
                <c:pt idx="26">
                  <c:v>223</c:v>
                </c:pt>
                <c:pt idx="27">
                  <c:v>223</c:v>
                </c:pt>
                <c:pt idx="28">
                  <c:v>223</c:v>
                </c:pt>
                <c:pt idx="29">
                  <c:v>223</c:v>
                </c:pt>
                <c:pt idx="30">
                  <c:v>223</c:v>
                </c:pt>
                <c:pt idx="31">
                  <c:v>223</c:v>
                </c:pt>
                <c:pt idx="32">
                  <c:v>223</c:v>
                </c:pt>
                <c:pt idx="33">
                  <c:v>223</c:v>
                </c:pt>
                <c:pt idx="34">
                  <c:v>223</c:v>
                </c:pt>
                <c:pt idx="35">
                  <c:v>223</c:v>
                </c:pt>
                <c:pt idx="36">
                  <c:v>224</c:v>
                </c:pt>
                <c:pt idx="37">
                  <c:v>224</c:v>
                </c:pt>
                <c:pt idx="38">
                  <c:v>224</c:v>
                </c:pt>
                <c:pt idx="39">
                  <c:v>225</c:v>
                </c:pt>
                <c:pt idx="40">
                  <c:v>227</c:v>
                </c:pt>
                <c:pt idx="41">
                  <c:v>228</c:v>
                </c:pt>
                <c:pt idx="42">
                  <c:v>228</c:v>
                </c:pt>
                <c:pt idx="43">
                  <c:v>228</c:v>
                </c:pt>
                <c:pt idx="44">
                  <c:v>229</c:v>
                </c:pt>
                <c:pt idx="45">
                  <c:v>229</c:v>
                </c:pt>
                <c:pt idx="46">
                  <c:v>229</c:v>
                </c:pt>
                <c:pt idx="47">
                  <c:v>229</c:v>
                </c:pt>
                <c:pt idx="48">
                  <c:v>229</c:v>
                </c:pt>
                <c:pt idx="49">
                  <c:v>229</c:v>
                </c:pt>
                <c:pt idx="50">
                  <c:v>233</c:v>
                </c:pt>
                <c:pt idx="51">
                  <c:v>233</c:v>
                </c:pt>
                <c:pt idx="52">
                  <c:v>238</c:v>
                </c:pt>
                <c:pt idx="53">
                  <c:v>238</c:v>
                </c:pt>
                <c:pt idx="54">
                  <c:v>240</c:v>
                </c:pt>
                <c:pt idx="55">
                  <c:v>240</c:v>
                </c:pt>
                <c:pt idx="56">
                  <c:v>240</c:v>
                </c:pt>
                <c:pt idx="57">
                  <c:v>241</c:v>
                </c:pt>
                <c:pt idx="58">
                  <c:v>241</c:v>
                </c:pt>
                <c:pt idx="59">
                  <c:v>241</c:v>
                </c:pt>
                <c:pt idx="60">
                  <c:v>241</c:v>
                </c:pt>
                <c:pt idx="61">
                  <c:v>252</c:v>
                </c:pt>
                <c:pt idx="62">
                  <c:v>285</c:v>
                </c:pt>
                <c:pt idx="63">
                  <c:v>265</c:v>
                </c:pt>
                <c:pt idx="64">
                  <c:v>265</c:v>
                </c:pt>
                <c:pt idx="65">
                  <c:v>267</c:v>
                </c:pt>
                <c:pt idx="66">
                  <c:v>267</c:v>
                </c:pt>
                <c:pt idx="67">
                  <c:v>267</c:v>
                </c:pt>
                <c:pt idx="68">
                  <c:v>246</c:v>
                </c:pt>
                <c:pt idx="69">
                  <c:v>239</c:v>
                </c:pt>
                <c:pt idx="70">
                  <c:v>239</c:v>
                </c:pt>
                <c:pt idx="71">
                  <c:v>239</c:v>
                </c:pt>
                <c:pt idx="72">
                  <c:v>231</c:v>
                </c:pt>
                <c:pt idx="73">
                  <c:v>226</c:v>
                </c:pt>
                <c:pt idx="74">
                  <c:v>222</c:v>
                </c:pt>
                <c:pt idx="75">
                  <c:v>222</c:v>
                </c:pt>
                <c:pt idx="76">
                  <c:v>222</c:v>
                </c:pt>
                <c:pt idx="77">
                  <c:v>222</c:v>
                </c:pt>
                <c:pt idx="78">
                  <c:v>222</c:v>
                </c:pt>
                <c:pt idx="79">
                  <c:v>222</c:v>
                </c:pt>
                <c:pt idx="80">
                  <c:v>256</c:v>
                </c:pt>
                <c:pt idx="81">
                  <c:v>256</c:v>
                </c:pt>
                <c:pt idx="82">
                  <c:v>256</c:v>
                </c:pt>
                <c:pt idx="83">
                  <c:v>257</c:v>
                </c:pt>
                <c:pt idx="84">
                  <c:v>259</c:v>
                </c:pt>
                <c:pt idx="85">
                  <c:v>381</c:v>
                </c:pt>
                <c:pt idx="86">
                  <c:v>380</c:v>
                </c:pt>
                <c:pt idx="87">
                  <c:v>411</c:v>
                </c:pt>
                <c:pt idx="88">
                  <c:v>411</c:v>
                </c:pt>
                <c:pt idx="89">
                  <c:v>411</c:v>
                </c:pt>
                <c:pt idx="90">
                  <c:v>417</c:v>
                </c:pt>
                <c:pt idx="91">
                  <c:v>411</c:v>
                </c:pt>
                <c:pt idx="92">
                  <c:v>418</c:v>
                </c:pt>
                <c:pt idx="93">
                  <c:v>421</c:v>
                </c:pt>
                <c:pt idx="94">
                  <c:v>414</c:v>
                </c:pt>
                <c:pt idx="95">
                  <c:v>421</c:v>
                </c:pt>
              </c:numCache>
            </c:numRef>
          </c:val>
        </c:ser>
        <c:marker val="1"/>
        <c:axId val="192773120"/>
        <c:axId val="192783104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typo!$D$2:$D$97</c:f>
              <c:numCache>
                <c:formatCode>[$-409]d\-mmm\-yy;@</c:formatCode>
                <c:ptCount val="96"/>
                <c:pt idx="0">
                  <c:v>37920.713703703703</c:v>
                </c:pt>
                <c:pt idx="1">
                  <c:v>38068.63653935185</c:v>
                </c:pt>
                <c:pt idx="2">
                  <c:v>38069.384872685187</c:v>
                </c:pt>
                <c:pt idx="3">
                  <c:v>38100.429513888885</c:v>
                </c:pt>
                <c:pt idx="4">
                  <c:v>38107.527002314819</c:v>
                </c:pt>
                <c:pt idx="5">
                  <c:v>38146.306944444441</c:v>
                </c:pt>
                <c:pt idx="6">
                  <c:v>38206.894201388888</c:v>
                </c:pt>
                <c:pt idx="7">
                  <c:v>38222.918946759259</c:v>
                </c:pt>
                <c:pt idx="8">
                  <c:v>38306.450787037036</c:v>
                </c:pt>
                <c:pt idx="9">
                  <c:v>38374.502256944441</c:v>
                </c:pt>
                <c:pt idx="10">
                  <c:v>38448.638402777782</c:v>
                </c:pt>
                <c:pt idx="11">
                  <c:v>38459.901990740742</c:v>
                </c:pt>
                <c:pt idx="12">
                  <c:v>38469.415231481486</c:v>
                </c:pt>
                <c:pt idx="13">
                  <c:v>38629.502314814818</c:v>
                </c:pt>
                <c:pt idx="14">
                  <c:v>38651.401886574073</c:v>
                </c:pt>
                <c:pt idx="15">
                  <c:v>38653.804189814815</c:v>
                </c:pt>
                <c:pt idx="16">
                  <c:v>38668.818287037036</c:v>
                </c:pt>
                <c:pt idx="17">
                  <c:v>38703.601643518516</c:v>
                </c:pt>
                <c:pt idx="18">
                  <c:v>38817.393923611111</c:v>
                </c:pt>
                <c:pt idx="19">
                  <c:v>38896.4762962963</c:v>
                </c:pt>
                <c:pt idx="20">
                  <c:v>38960.964803240742</c:v>
                </c:pt>
                <c:pt idx="21">
                  <c:v>39015.435497685183</c:v>
                </c:pt>
                <c:pt idx="22">
                  <c:v>39037.898113425923</c:v>
                </c:pt>
                <c:pt idx="23">
                  <c:v>39054.685219907406</c:v>
                </c:pt>
                <c:pt idx="24">
                  <c:v>39063.498518518521</c:v>
                </c:pt>
                <c:pt idx="25">
                  <c:v>39066.468229166669</c:v>
                </c:pt>
                <c:pt idx="26">
                  <c:v>39086.365405092591</c:v>
                </c:pt>
                <c:pt idx="27">
                  <c:v>39111.343090277776</c:v>
                </c:pt>
                <c:pt idx="28">
                  <c:v>39111.533275462964</c:v>
                </c:pt>
                <c:pt idx="29">
                  <c:v>39112.670439814814</c:v>
                </c:pt>
                <c:pt idx="30">
                  <c:v>39117.706736111111</c:v>
                </c:pt>
                <c:pt idx="31">
                  <c:v>39133.763703703706</c:v>
                </c:pt>
                <c:pt idx="32">
                  <c:v>39133.858912037038</c:v>
                </c:pt>
                <c:pt idx="33">
                  <c:v>39146.996238425927</c:v>
                </c:pt>
                <c:pt idx="34">
                  <c:v>39153.832604166666</c:v>
                </c:pt>
                <c:pt idx="35">
                  <c:v>39174.80096064815</c:v>
                </c:pt>
                <c:pt idx="36">
                  <c:v>39323.661550925928</c:v>
                </c:pt>
                <c:pt idx="37">
                  <c:v>39523.682071759264</c:v>
                </c:pt>
                <c:pt idx="38">
                  <c:v>39582.311724537038</c:v>
                </c:pt>
                <c:pt idx="39">
                  <c:v>39604.716180555552</c:v>
                </c:pt>
                <c:pt idx="40">
                  <c:v>39741.860937500001</c:v>
                </c:pt>
                <c:pt idx="41">
                  <c:v>39749.752592592595</c:v>
                </c:pt>
                <c:pt idx="42">
                  <c:v>39752.47483796296</c:v>
                </c:pt>
                <c:pt idx="43">
                  <c:v>39760.730949074074</c:v>
                </c:pt>
                <c:pt idx="44">
                  <c:v>39802.730914351851</c:v>
                </c:pt>
                <c:pt idx="45">
                  <c:v>39880.652384259258</c:v>
                </c:pt>
                <c:pt idx="46">
                  <c:v>39882.858414351853</c:v>
                </c:pt>
                <c:pt idx="47">
                  <c:v>40000.657361111109</c:v>
                </c:pt>
                <c:pt idx="48">
                  <c:v>40024.751504629632</c:v>
                </c:pt>
                <c:pt idx="49">
                  <c:v>40036.566458333335</c:v>
                </c:pt>
                <c:pt idx="50">
                  <c:v>40039.370266203703</c:v>
                </c:pt>
                <c:pt idx="51">
                  <c:v>40058.663171296299</c:v>
                </c:pt>
                <c:pt idx="52">
                  <c:v>40074.532939814817</c:v>
                </c:pt>
                <c:pt idx="53">
                  <c:v>40075.874606481484</c:v>
                </c:pt>
                <c:pt idx="54">
                  <c:v>40077.549317129626</c:v>
                </c:pt>
                <c:pt idx="55">
                  <c:v>40105.493622685186</c:v>
                </c:pt>
                <c:pt idx="56">
                  <c:v>40142.477476851855</c:v>
                </c:pt>
                <c:pt idx="57">
                  <c:v>40230.787812499999</c:v>
                </c:pt>
                <c:pt idx="58">
                  <c:v>40288.479490740741</c:v>
                </c:pt>
                <c:pt idx="59">
                  <c:v>40400.485358796301</c:v>
                </c:pt>
                <c:pt idx="60">
                  <c:v>40445.520624999997</c:v>
                </c:pt>
                <c:pt idx="61">
                  <c:v>40449.413043981483</c:v>
                </c:pt>
                <c:pt idx="62">
                  <c:v>40466.534618055557</c:v>
                </c:pt>
                <c:pt idx="63">
                  <c:v>40494.993206018517</c:v>
                </c:pt>
                <c:pt idx="64">
                  <c:v>40495.692256944443</c:v>
                </c:pt>
                <c:pt idx="65">
                  <c:v>40498.491585648146</c:v>
                </c:pt>
                <c:pt idx="66">
                  <c:v>40538.415752314817</c:v>
                </c:pt>
                <c:pt idx="67">
                  <c:v>40557.438206018516</c:v>
                </c:pt>
                <c:pt idx="68">
                  <c:v>40563.691134259258</c:v>
                </c:pt>
                <c:pt idx="69">
                  <c:v>40563.961030092592</c:v>
                </c:pt>
                <c:pt idx="70">
                  <c:v>40564.471747685187</c:v>
                </c:pt>
                <c:pt idx="71">
                  <c:v>40627.374374999999</c:v>
                </c:pt>
                <c:pt idx="72">
                  <c:v>40712.875393518516</c:v>
                </c:pt>
                <c:pt idx="73">
                  <c:v>40717.916875000003</c:v>
                </c:pt>
                <c:pt idx="74">
                  <c:v>40738.951863425929</c:v>
                </c:pt>
                <c:pt idx="75">
                  <c:v>40741.461655092593</c:v>
                </c:pt>
                <c:pt idx="76">
                  <c:v>40741.750405092593</c:v>
                </c:pt>
                <c:pt idx="77">
                  <c:v>40754.833113425928</c:v>
                </c:pt>
                <c:pt idx="78">
                  <c:v>40769.563969907409</c:v>
                </c:pt>
                <c:pt idx="79">
                  <c:v>40802.5081712963</c:v>
                </c:pt>
                <c:pt idx="80">
                  <c:v>40876.271099537036</c:v>
                </c:pt>
                <c:pt idx="81">
                  <c:v>40938.552719907406</c:v>
                </c:pt>
                <c:pt idx="82">
                  <c:v>40947.649039351854</c:v>
                </c:pt>
                <c:pt idx="83">
                  <c:v>40966.884594907409</c:v>
                </c:pt>
                <c:pt idx="84">
                  <c:v>40981.298171296294</c:v>
                </c:pt>
                <c:pt idx="85">
                  <c:v>41019.679826388892</c:v>
                </c:pt>
                <c:pt idx="86">
                  <c:v>41093.820567129631</c:v>
                </c:pt>
                <c:pt idx="87">
                  <c:v>41096.524236111109</c:v>
                </c:pt>
                <c:pt idx="88">
                  <c:v>41119.380277777775</c:v>
                </c:pt>
                <c:pt idx="89">
                  <c:v>41130.365277777775</c:v>
                </c:pt>
                <c:pt idx="90">
                  <c:v>41133.079814814817</c:v>
                </c:pt>
                <c:pt idx="91">
                  <c:v>41134.849722222221</c:v>
                </c:pt>
                <c:pt idx="92">
                  <c:v>41153.681006944447</c:v>
                </c:pt>
                <c:pt idx="93">
                  <c:v>41156.572222222225</c:v>
                </c:pt>
                <c:pt idx="94">
                  <c:v>41201.639027777775</c:v>
                </c:pt>
                <c:pt idx="95">
                  <c:v>41233.703078703707</c:v>
                </c:pt>
              </c:numCache>
            </c:numRef>
          </c:cat>
          <c:val>
            <c:numRef>
              <c:f>typo!$H$2:$H$97</c:f>
              <c:numCache>
                <c:formatCode>General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</c:numCache>
            </c:numRef>
          </c:val>
        </c:ser>
        <c:marker val="1"/>
        <c:axId val="192786432"/>
        <c:axId val="192784640"/>
      </c:lineChart>
      <c:dateAx>
        <c:axId val="192773120"/>
        <c:scaling>
          <c:orientation val="minMax"/>
        </c:scaling>
        <c:axPos val="b"/>
        <c:numFmt formatCode="[$-409]yy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92783104"/>
        <c:crosses val="autoZero"/>
        <c:auto val="1"/>
        <c:lblOffset val="100"/>
        <c:majorUnit val="1"/>
        <c:majorTimeUnit val="years"/>
      </c:dateAx>
      <c:valAx>
        <c:axId val="192783104"/>
        <c:scaling>
          <c:orientation val="minMax"/>
          <c:min val="100"/>
        </c:scaling>
        <c:axPos val="l"/>
        <c:numFmt formatCode="General" sourceLinked="1"/>
        <c:tickLblPos val="nextTo"/>
        <c:crossAx val="192773120"/>
        <c:crosses val="autoZero"/>
        <c:crossBetween val="between"/>
      </c:valAx>
      <c:valAx>
        <c:axId val="192784640"/>
        <c:scaling>
          <c:orientation val="minMax"/>
          <c:min val="9"/>
        </c:scaling>
        <c:axPos val="r"/>
        <c:numFmt formatCode="General" sourceLinked="1"/>
        <c:tickLblPos val="nextTo"/>
        <c:crossAx val="192786432"/>
        <c:crosses val="max"/>
        <c:crossBetween val="between"/>
      </c:valAx>
      <c:dateAx>
        <c:axId val="192786432"/>
        <c:scaling>
          <c:orientation val="minMax"/>
        </c:scaling>
        <c:delete val="1"/>
        <c:axPos val="b"/>
        <c:numFmt formatCode="[$-409]d\-mmm\-yy;@" sourceLinked="1"/>
        <c:tickLblPos val="none"/>
        <c:crossAx val="192784640"/>
        <c:crosses val="autoZero"/>
        <c:auto val="1"/>
        <c:lblOffset val="100"/>
        <c:majorUnit val="1"/>
        <c:minorUnit val="1"/>
      </c:dateAx>
    </c:plotArea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typo!$AC$1</c:f>
              <c:strCache>
                <c:ptCount val="1"/>
                <c:pt idx="0">
                  <c:v>changes</c:v>
                </c:pt>
              </c:strCache>
            </c:strRef>
          </c:tx>
          <c:val>
            <c:numRef>
              <c:f>typo!$AC$2:$AC$97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0</c:v>
                </c:pt>
                <c:pt idx="6">
                  <c:v>12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12</c:v>
                </c:pt>
                <c:pt idx="18">
                  <c:v>6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0</c:v>
                </c:pt>
                <c:pt idx="23">
                  <c:v>0</c:v>
                </c:pt>
                <c:pt idx="24">
                  <c:v>21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8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</c:v>
                </c:pt>
                <c:pt idx="51">
                  <c:v>0</c:v>
                </c:pt>
                <c:pt idx="52">
                  <c:v>14</c:v>
                </c:pt>
                <c:pt idx="53">
                  <c:v>0</c:v>
                </c:pt>
                <c:pt idx="54">
                  <c:v>5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12</c:v>
                </c:pt>
                <c:pt idx="62">
                  <c:v>33</c:v>
                </c:pt>
                <c:pt idx="63">
                  <c:v>21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22</c:v>
                </c:pt>
                <c:pt idx="69">
                  <c:v>10</c:v>
                </c:pt>
                <c:pt idx="70">
                  <c:v>4</c:v>
                </c:pt>
                <c:pt idx="71">
                  <c:v>0</c:v>
                </c:pt>
                <c:pt idx="72">
                  <c:v>10</c:v>
                </c:pt>
                <c:pt idx="73">
                  <c:v>6</c:v>
                </c:pt>
                <c:pt idx="74">
                  <c:v>5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36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129</c:v>
                </c:pt>
                <c:pt idx="86">
                  <c:v>1</c:v>
                </c:pt>
                <c:pt idx="87">
                  <c:v>33</c:v>
                </c:pt>
                <c:pt idx="88">
                  <c:v>0</c:v>
                </c:pt>
                <c:pt idx="89">
                  <c:v>0</c:v>
                </c:pt>
                <c:pt idx="90">
                  <c:v>6</c:v>
                </c:pt>
                <c:pt idx="91">
                  <c:v>6</c:v>
                </c:pt>
                <c:pt idx="92">
                  <c:v>7</c:v>
                </c:pt>
                <c:pt idx="93">
                  <c:v>3</c:v>
                </c:pt>
                <c:pt idx="94">
                  <c:v>11</c:v>
                </c:pt>
                <c:pt idx="95">
                  <c:v>11</c:v>
                </c:pt>
              </c:numCache>
            </c:numRef>
          </c:val>
        </c:ser>
        <c:gapWidth val="0"/>
        <c:axId val="192879616"/>
        <c:axId val="192885504"/>
      </c:barChart>
      <c:catAx>
        <c:axId val="192879616"/>
        <c:scaling>
          <c:orientation val="minMax"/>
        </c:scaling>
        <c:axPos val="b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2885504"/>
        <c:crosses val="autoZero"/>
        <c:auto val="1"/>
        <c:lblAlgn val="ctr"/>
        <c:lblOffset val="100"/>
      </c:catAx>
      <c:valAx>
        <c:axId val="192885504"/>
        <c:scaling>
          <c:orientation val="minMax"/>
        </c:scaling>
        <c:axPos val="l"/>
        <c:numFmt formatCode="General" sourceLinked="1"/>
        <c:tickLblPos val="nextTo"/>
        <c:crossAx val="192879616"/>
        <c:crosses val="autoZero"/>
        <c:crossBetween val="between"/>
      </c:valAx>
    </c:plotArea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typo!$AD$1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typo!$AD$2:$AD$98</c:f>
              <c:numCache>
                <c:formatCode>General</c:formatCode>
                <c:ptCount val="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</c:v>
                </c:pt>
                <c:pt idx="6">
                  <c:v>9.0909090909090912E-2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8.3333333333333329E-2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7.6923076923076927E-2</c:v>
                </c:pt>
                <c:pt idx="18">
                  <c:v>7.1428571428571425E-2</c:v>
                </c:pt>
                <c:pt idx="19">
                  <c:v>0</c:v>
                </c:pt>
                <c:pt idx="20">
                  <c:v>0</c:v>
                </c:pt>
                <c:pt idx="21">
                  <c:v>0.2</c:v>
                </c:pt>
                <c:pt idx="22">
                  <c:v>0</c:v>
                </c:pt>
                <c:pt idx="23">
                  <c:v>0</c:v>
                </c:pt>
                <c:pt idx="24">
                  <c:v>5.5555555555555552E-2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5.2631578947368418E-2</c:v>
                </c:pt>
                <c:pt idx="51">
                  <c:v>0</c:v>
                </c:pt>
                <c:pt idx="52">
                  <c:v>0.05</c:v>
                </c:pt>
                <c:pt idx="53">
                  <c:v>0</c:v>
                </c:pt>
                <c:pt idx="54">
                  <c:v>4.7619047619047616E-2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4.5454545454545456E-2</c:v>
                </c:pt>
                <c:pt idx="62">
                  <c:v>0</c:v>
                </c:pt>
                <c:pt idx="63">
                  <c:v>-4.3478260869565216E-2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-4.5454545454545456E-2</c:v>
                </c:pt>
                <c:pt idx="69">
                  <c:v>-0.14285714285714285</c:v>
                </c:pt>
                <c:pt idx="70">
                  <c:v>0</c:v>
                </c:pt>
                <c:pt idx="71">
                  <c:v>0</c:v>
                </c:pt>
                <c:pt idx="72">
                  <c:v>-0.1111111111111111</c:v>
                </c:pt>
                <c:pt idx="73">
                  <c:v>-6.25E-2</c:v>
                </c:pt>
                <c:pt idx="74">
                  <c:v>-6.6666666666666666E-2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0.14285714285714285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0.3125</c:v>
                </c:pt>
                <c:pt idx="86">
                  <c:v>0</c:v>
                </c:pt>
                <c:pt idx="87">
                  <c:v>9.5238095238095233E-2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</c:numCache>
            </c:numRef>
          </c:val>
        </c:ser>
        <c:marker val="1"/>
        <c:axId val="192899328"/>
        <c:axId val="192905216"/>
      </c:lineChart>
      <c:catAx>
        <c:axId val="192899328"/>
        <c:scaling>
          <c:orientation val="minMax"/>
        </c:scaling>
        <c:delete val="1"/>
        <c:axPos val="b"/>
        <c:majorTickMark val="none"/>
        <c:tickLblPos val="none"/>
        <c:crossAx val="192905216"/>
        <c:crosses val="autoZero"/>
        <c:auto val="1"/>
        <c:lblAlgn val="ctr"/>
        <c:lblOffset val="100"/>
      </c:catAx>
      <c:valAx>
        <c:axId val="192905216"/>
        <c:scaling>
          <c:orientation val="minMax"/>
        </c:scaling>
        <c:axPos val="l"/>
        <c:numFmt formatCode="General" sourceLinked="1"/>
        <c:majorTickMark val="none"/>
        <c:tickLblPos val="nextTo"/>
        <c:crossAx val="192899328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val>
            <c:numRef>
              <c:f>typo!$K$2:$K$97</c:f>
              <c:numCache>
                <c:formatCode>General</c:formatCode>
                <c:ptCount val="96"/>
                <c:pt idx="0">
                  <c:v>122</c:v>
                </c:pt>
                <c:pt idx="1">
                  <c:v>123</c:v>
                </c:pt>
                <c:pt idx="2">
                  <c:v>124</c:v>
                </c:pt>
                <c:pt idx="3">
                  <c:v>125</c:v>
                </c:pt>
                <c:pt idx="4">
                  <c:v>131</c:v>
                </c:pt>
                <c:pt idx="5">
                  <c:v>131</c:v>
                </c:pt>
                <c:pt idx="6">
                  <c:v>142</c:v>
                </c:pt>
                <c:pt idx="7">
                  <c:v>146</c:v>
                </c:pt>
                <c:pt idx="8">
                  <c:v>146</c:v>
                </c:pt>
                <c:pt idx="9">
                  <c:v>146</c:v>
                </c:pt>
                <c:pt idx="10">
                  <c:v>146</c:v>
                </c:pt>
                <c:pt idx="11">
                  <c:v>146</c:v>
                </c:pt>
                <c:pt idx="12">
                  <c:v>146</c:v>
                </c:pt>
                <c:pt idx="13">
                  <c:v>173</c:v>
                </c:pt>
                <c:pt idx="14">
                  <c:v>176</c:v>
                </c:pt>
                <c:pt idx="15">
                  <c:v>178</c:v>
                </c:pt>
                <c:pt idx="16">
                  <c:v>179</c:v>
                </c:pt>
                <c:pt idx="17">
                  <c:v>190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  <c:pt idx="21">
                  <c:v>203</c:v>
                </c:pt>
                <c:pt idx="22">
                  <c:v>203</c:v>
                </c:pt>
                <c:pt idx="23">
                  <c:v>203</c:v>
                </c:pt>
                <c:pt idx="24">
                  <c:v>223</c:v>
                </c:pt>
                <c:pt idx="25">
                  <c:v>223</c:v>
                </c:pt>
                <c:pt idx="26">
                  <c:v>223</c:v>
                </c:pt>
                <c:pt idx="27">
                  <c:v>223</c:v>
                </c:pt>
                <c:pt idx="28">
                  <c:v>223</c:v>
                </c:pt>
                <c:pt idx="29">
                  <c:v>223</c:v>
                </c:pt>
                <c:pt idx="30">
                  <c:v>223</c:v>
                </c:pt>
                <c:pt idx="31">
                  <c:v>223</c:v>
                </c:pt>
                <c:pt idx="32">
                  <c:v>223</c:v>
                </c:pt>
                <c:pt idx="33">
                  <c:v>223</c:v>
                </c:pt>
                <c:pt idx="34">
                  <c:v>223</c:v>
                </c:pt>
                <c:pt idx="35">
                  <c:v>223</c:v>
                </c:pt>
                <c:pt idx="36">
                  <c:v>224</c:v>
                </c:pt>
                <c:pt idx="37">
                  <c:v>224</c:v>
                </c:pt>
                <c:pt idx="38">
                  <c:v>224</c:v>
                </c:pt>
                <c:pt idx="39">
                  <c:v>225</c:v>
                </c:pt>
                <c:pt idx="40">
                  <c:v>227</c:v>
                </c:pt>
                <c:pt idx="41">
                  <c:v>228</c:v>
                </c:pt>
                <c:pt idx="42">
                  <c:v>228</c:v>
                </c:pt>
                <c:pt idx="43">
                  <c:v>228</c:v>
                </c:pt>
                <c:pt idx="44">
                  <c:v>229</c:v>
                </c:pt>
                <c:pt idx="45">
                  <c:v>229</c:v>
                </c:pt>
                <c:pt idx="46">
                  <c:v>229</c:v>
                </c:pt>
                <c:pt idx="47">
                  <c:v>229</c:v>
                </c:pt>
                <c:pt idx="48">
                  <c:v>229</c:v>
                </c:pt>
                <c:pt idx="49">
                  <c:v>229</c:v>
                </c:pt>
                <c:pt idx="50">
                  <c:v>233</c:v>
                </c:pt>
                <c:pt idx="51">
                  <c:v>233</c:v>
                </c:pt>
                <c:pt idx="52">
                  <c:v>238</c:v>
                </c:pt>
                <c:pt idx="53">
                  <c:v>238</c:v>
                </c:pt>
                <c:pt idx="54">
                  <c:v>240</c:v>
                </c:pt>
                <c:pt idx="55">
                  <c:v>240</c:v>
                </c:pt>
                <c:pt idx="56">
                  <c:v>240</c:v>
                </c:pt>
                <c:pt idx="57">
                  <c:v>241</c:v>
                </c:pt>
                <c:pt idx="58">
                  <c:v>241</c:v>
                </c:pt>
                <c:pt idx="59">
                  <c:v>241</c:v>
                </c:pt>
                <c:pt idx="60">
                  <c:v>241</c:v>
                </c:pt>
                <c:pt idx="61">
                  <c:v>252</c:v>
                </c:pt>
                <c:pt idx="62">
                  <c:v>285</c:v>
                </c:pt>
                <c:pt idx="63">
                  <c:v>265</c:v>
                </c:pt>
                <c:pt idx="64">
                  <c:v>265</c:v>
                </c:pt>
                <c:pt idx="65">
                  <c:v>267</c:v>
                </c:pt>
                <c:pt idx="66">
                  <c:v>267</c:v>
                </c:pt>
                <c:pt idx="67">
                  <c:v>267</c:v>
                </c:pt>
                <c:pt idx="68">
                  <c:v>246</c:v>
                </c:pt>
                <c:pt idx="69">
                  <c:v>239</c:v>
                </c:pt>
                <c:pt idx="70">
                  <c:v>239</c:v>
                </c:pt>
                <c:pt idx="71">
                  <c:v>239</c:v>
                </c:pt>
                <c:pt idx="72">
                  <c:v>231</c:v>
                </c:pt>
                <c:pt idx="73">
                  <c:v>226</c:v>
                </c:pt>
                <c:pt idx="74">
                  <c:v>222</c:v>
                </c:pt>
                <c:pt idx="75">
                  <c:v>222</c:v>
                </c:pt>
                <c:pt idx="76">
                  <c:v>222</c:v>
                </c:pt>
                <c:pt idx="77">
                  <c:v>222</c:v>
                </c:pt>
                <c:pt idx="78">
                  <c:v>222</c:v>
                </c:pt>
                <c:pt idx="79">
                  <c:v>222</c:v>
                </c:pt>
                <c:pt idx="80">
                  <c:v>256</c:v>
                </c:pt>
                <c:pt idx="81">
                  <c:v>256</c:v>
                </c:pt>
                <c:pt idx="82">
                  <c:v>256</c:v>
                </c:pt>
                <c:pt idx="83">
                  <c:v>257</c:v>
                </c:pt>
                <c:pt idx="84">
                  <c:v>259</c:v>
                </c:pt>
                <c:pt idx="85">
                  <c:v>381</c:v>
                </c:pt>
                <c:pt idx="86">
                  <c:v>380</c:v>
                </c:pt>
                <c:pt idx="87">
                  <c:v>411</c:v>
                </c:pt>
                <c:pt idx="88">
                  <c:v>411</c:v>
                </c:pt>
                <c:pt idx="89">
                  <c:v>411</c:v>
                </c:pt>
                <c:pt idx="90">
                  <c:v>417</c:v>
                </c:pt>
                <c:pt idx="91">
                  <c:v>411</c:v>
                </c:pt>
                <c:pt idx="92">
                  <c:v>418</c:v>
                </c:pt>
                <c:pt idx="93">
                  <c:v>421</c:v>
                </c:pt>
                <c:pt idx="94">
                  <c:v>414</c:v>
                </c:pt>
                <c:pt idx="95">
                  <c:v>421</c:v>
                </c:pt>
              </c:numCache>
            </c:numRef>
          </c:val>
        </c:ser>
        <c:marker val="1"/>
        <c:axId val="193015168"/>
        <c:axId val="193021056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typo!$A$2:$A$97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</c:numCache>
            </c:numRef>
          </c:cat>
          <c:val>
            <c:numRef>
              <c:f>typo!$H$2:$H$97</c:f>
              <c:numCache>
                <c:formatCode>General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</c:numCache>
            </c:numRef>
          </c:val>
        </c:ser>
        <c:marker val="1"/>
        <c:axId val="193029248"/>
        <c:axId val="193022976"/>
      </c:lineChart>
      <c:catAx>
        <c:axId val="193015168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3021056"/>
        <c:crosses val="autoZero"/>
        <c:auto val="1"/>
        <c:lblAlgn val="ctr"/>
        <c:lblOffset val="100"/>
      </c:catAx>
      <c:valAx>
        <c:axId val="193021056"/>
        <c:scaling>
          <c:orientation val="minMax"/>
          <c:min val="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193015168"/>
        <c:crosses val="autoZero"/>
        <c:crossBetween val="between"/>
      </c:valAx>
      <c:valAx>
        <c:axId val="193022976"/>
        <c:scaling>
          <c:orientation val="minMax"/>
          <c:min val="9"/>
        </c:scaling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193029248"/>
        <c:crosses val="max"/>
        <c:crossBetween val="between"/>
      </c:valAx>
      <c:catAx>
        <c:axId val="193029248"/>
        <c:scaling>
          <c:orientation val="minMax"/>
        </c:scaling>
        <c:delete val="1"/>
        <c:axPos val="b"/>
        <c:numFmt formatCode="General" sourceLinked="1"/>
        <c:tickLblPos val="none"/>
        <c:crossAx val="193022976"/>
        <c:crosses val="autoZero"/>
        <c:auto val="1"/>
        <c:lblAlgn val="ctr"/>
        <c:lblOffset val="100"/>
        <c:tickLblSkip val="1"/>
        <c:tickMarkSkip val="1"/>
      </c:catAx>
    </c:plotArea>
    <c:legend>
      <c:legendPos val="b"/>
      <c:layout>
        <c:manualLayout>
          <c:xMode val="edge"/>
          <c:yMode val="edge"/>
          <c:x val="0.17203893263342188"/>
          <c:y val="6.9060586176727903E-2"/>
          <c:w val="0.38369991251093616"/>
          <c:h val="8.3717191601050026E-2"/>
        </c:manualLayout>
      </c:layout>
      <c:overlay val="1"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typo!$AC$1</c:f>
              <c:strCache>
                <c:ptCount val="1"/>
                <c:pt idx="0">
                  <c:v>changes</c:v>
                </c:pt>
              </c:strCache>
            </c:strRef>
          </c:tx>
          <c:cat>
            <c:numRef>
              <c:f>typo!$D$2:$D$97</c:f>
              <c:numCache>
                <c:formatCode>[$-409]d\-mmm\-yy;@</c:formatCode>
                <c:ptCount val="96"/>
                <c:pt idx="0">
                  <c:v>37920.713703703703</c:v>
                </c:pt>
                <c:pt idx="1">
                  <c:v>38068.63653935185</c:v>
                </c:pt>
                <c:pt idx="2">
                  <c:v>38069.384872685187</c:v>
                </c:pt>
                <c:pt idx="3">
                  <c:v>38100.429513888885</c:v>
                </c:pt>
                <c:pt idx="4">
                  <c:v>38107.527002314819</c:v>
                </c:pt>
                <c:pt idx="5">
                  <c:v>38146.306944444441</c:v>
                </c:pt>
                <c:pt idx="6">
                  <c:v>38206.894201388888</c:v>
                </c:pt>
                <c:pt idx="7">
                  <c:v>38222.918946759259</c:v>
                </c:pt>
                <c:pt idx="8">
                  <c:v>38306.450787037036</c:v>
                </c:pt>
                <c:pt idx="9">
                  <c:v>38374.502256944441</c:v>
                </c:pt>
                <c:pt idx="10">
                  <c:v>38448.638402777782</c:v>
                </c:pt>
                <c:pt idx="11">
                  <c:v>38459.901990740742</c:v>
                </c:pt>
                <c:pt idx="12">
                  <c:v>38469.415231481486</c:v>
                </c:pt>
                <c:pt idx="13">
                  <c:v>38629.502314814818</c:v>
                </c:pt>
                <c:pt idx="14">
                  <c:v>38651.401886574073</c:v>
                </c:pt>
                <c:pt idx="15">
                  <c:v>38653.804189814815</c:v>
                </c:pt>
                <c:pt idx="16">
                  <c:v>38668.818287037036</c:v>
                </c:pt>
                <c:pt idx="17">
                  <c:v>38703.601643518516</c:v>
                </c:pt>
                <c:pt idx="18">
                  <c:v>38817.393923611111</c:v>
                </c:pt>
                <c:pt idx="19">
                  <c:v>38896.4762962963</c:v>
                </c:pt>
                <c:pt idx="20">
                  <c:v>38960.964803240742</c:v>
                </c:pt>
                <c:pt idx="21">
                  <c:v>39015.435497685183</c:v>
                </c:pt>
                <c:pt idx="22">
                  <c:v>39037.898113425923</c:v>
                </c:pt>
                <c:pt idx="23">
                  <c:v>39054.685219907406</c:v>
                </c:pt>
                <c:pt idx="24">
                  <c:v>39063.498518518521</c:v>
                </c:pt>
                <c:pt idx="25">
                  <c:v>39066.468229166669</c:v>
                </c:pt>
                <c:pt idx="26">
                  <c:v>39086.365405092591</c:v>
                </c:pt>
                <c:pt idx="27">
                  <c:v>39111.343090277776</c:v>
                </c:pt>
                <c:pt idx="28">
                  <c:v>39111.533275462964</c:v>
                </c:pt>
                <c:pt idx="29">
                  <c:v>39112.670439814814</c:v>
                </c:pt>
                <c:pt idx="30">
                  <c:v>39117.706736111111</c:v>
                </c:pt>
                <c:pt idx="31">
                  <c:v>39133.763703703706</c:v>
                </c:pt>
                <c:pt idx="32">
                  <c:v>39133.858912037038</c:v>
                </c:pt>
                <c:pt idx="33">
                  <c:v>39146.996238425927</c:v>
                </c:pt>
                <c:pt idx="34">
                  <c:v>39153.832604166666</c:v>
                </c:pt>
                <c:pt idx="35">
                  <c:v>39174.80096064815</c:v>
                </c:pt>
                <c:pt idx="36">
                  <c:v>39323.661550925928</c:v>
                </c:pt>
                <c:pt idx="37">
                  <c:v>39523.682071759264</c:v>
                </c:pt>
                <c:pt idx="38">
                  <c:v>39582.311724537038</c:v>
                </c:pt>
                <c:pt idx="39">
                  <c:v>39604.716180555552</c:v>
                </c:pt>
                <c:pt idx="40">
                  <c:v>39741.860937500001</c:v>
                </c:pt>
                <c:pt idx="41">
                  <c:v>39749.752592592595</c:v>
                </c:pt>
                <c:pt idx="42">
                  <c:v>39752.47483796296</c:v>
                </c:pt>
                <c:pt idx="43">
                  <c:v>39760.730949074074</c:v>
                </c:pt>
                <c:pt idx="44">
                  <c:v>39802.730914351851</c:v>
                </c:pt>
                <c:pt idx="45">
                  <c:v>39880.652384259258</c:v>
                </c:pt>
                <c:pt idx="46">
                  <c:v>39882.858414351853</c:v>
                </c:pt>
                <c:pt idx="47">
                  <c:v>40000.657361111109</c:v>
                </c:pt>
                <c:pt idx="48">
                  <c:v>40024.751504629632</c:v>
                </c:pt>
                <c:pt idx="49">
                  <c:v>40036.566458333335</c:v>
                </c:pt>
                <c:pt idx="50">
                  <c:v>40039.370266203703</c:v>
                </c:pt>
                <c:pt idx="51">
                  <c:v>40058.663171296299</c:v>
                </c:pt>
                <c:pt idx="52">
                  <c:v>40074.532939814817</c:v>
                </c:pt>
                <c:pt idx="53">
                  <c:v>40075.874606481484</c:v>
                </c:pt>
                <c:pt idx="54">
                  <c:v>40077.549317129626</c:v>
                </c:pt>
                <c:pt idx="55">
                  <c:v>40105.493622685186</c:v>
                </c:pt>
                <c:pt idx="56">
                  <c:v>40142.477476851855</c:v>
                </c:pt>
                <c:pt idx="57">
                  <c:v>40230.787812499999</c:v>
                </c:pt>
                <c:pt idx="58">
                  <c:v>40288.479490740741</c:v>
                </c:pt>
                <c:pt idx="59">
                  <c:v>40400.485358796301</c:v>
                </c:pt>
                <c:pt idx="60">
                  <c:v>40445.520624999997</c:v>
                </c:pt>
                <c:pt idx="61">
                  <c:v>40449.413043981483</c:v>
                </c:pt>
                <c:pt idx="62">
                  <c:v>40466.534618055557</c:v>
                </c:pt>
                <c:pt idx="63">
                  <c:v>40494.993206018517</c:v>
                </c:pt>
                <c:pt idx="64">
                  <c:v>40495.692256944443</c:v>
                </c:pt>
                <c:pt idx="65">
                  <c:v>40498.491585648146</c:v>
                </c:pt>
                <c:pt idx="66">
                  <c:v>40538.415752314817</c:v>
                </c:pt>
                <c:pt idx="67">
                  <c:v>40557.438206018516</c:v>
                </c:pt>
                <c:pt idx="68">
                  <c:v>40563.691134259258</c:v>
                </c:pt>
                <c:pt idx="69">
                  <c:v>40563.961030092592</c:v>
                </c:pt>
                <c:pt idx="70">
                  <c:v>40564.471747685187</c:v>
                </c:pt>
                <c:pt idx="71">
                  <c:v>40627.374374999999</c:v>
                </c:pt>
                <c:pt idx="72">
                  <c:v>40712.875393518516</c:v>
                </c:pt>
                <c:pt idx="73">
                  <c:v>40717.916875000003</c:v>
                </c:pt>
                <c:pt idx="74">
                  <c:v>40738.951863425929</c:v>
                </c:pt>
                <c:pt idx="75">
                  <c:v>40741.461655092593</c:v>
                </c:pt>
                <c:pt idx="76">
                  <c:v>40741.750405092593</c:v>
                </c:pt>
                <c:pt idx="77">
                  <c:v>40754.833113425928</c:v>
                </c:pt>
                <c:pt idx="78">
                  <c:v>40769.563969907409</c:v>
                </c:pt>
                <c:pt idx="79">
                  <c:v>40802.5081712963</c:v>
                </c:pt>
                <c:pt idx="80">
                  <c:v>40876.271099537036</c:v>
                </c:pt>
                <c:pt idx="81">
                  <c:v>40938.552719907406</c:v>
                </c:pt>
                <c:pt idx="82">
                  <c:v>40947.649039351854</c:v>
                </c:pt>
                <c:pt idx="83">
                  <c:v>40966.884594907409</c:v>
                </c:pt>
                <c:pt idx="84">
                  <c:v>40981.298171296294</c:v>
                </c:pt>
                <c:pt idx="85">
                  <c:v>41019.679826388892</c:v>
                </c:pt>
                <c:pt idx="86">
                  <c:v>41093.820567129631</c:v>
                </c:pt>
                <c:pt idx="87">
                  <c:v>41096.524236111109</c:v>
                </c:pt>
                <c:pt idx="88">
                  <c:v>41119.380277777775</c:v>
                </c:pt>
                <c:pt idx="89">
                  <c:v>41130.365277777775</c:v>
                </c:pt>
                <c:pt idx="90">
                  <c:v>41133.079814814817</c:v>
                </c:pt>
                <c:pt idx="91">
                  <c:v>41134.849722222221</c:v>
                </c:pt>
                <c:pt idx="92">
                  <c:v>41153.681006944447</c:v>
                </c:pt>
                <c:pt idx="93">
                  <c:v>41156.572222222225</c:v>
                </c:pt>
                <c:pt idx="94">
                  <c:v>41201.639027777775</c:v>
                </c:pt>
                <c:pt idx="95">
                  <c:v>41233.703078703707</c:v>
                </c:pt>
              </c:numCache>
            </c:numRef>
          </c:cat>
          <c:val>
            <c:numRef>
              <c:f>typo!$AC$2:$AC$97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0</c:v>
                </c:pt>
                <c:pt idx="6">
                  <c:v>12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12</c:v>
                </c:pt>
                <c:pt idx="18">
                  <c:v>6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0</c:v>
                </c:pt>
                <c:pt idx="23">
                  <c:v>0</c:v>
                </c:pt>
                <c:pt idx="24">
                  <c:v>21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8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</c:v>
                </c:pt>
                <c:pt idx="51">
                  <c:v>0</c:v>
                </c:pt>
                <c:pt idx="52">
                  <c:v>14</c:v>
                </c:pt>
                <c:pt idx="53">
                  <c:v>0</c:v>
                </c:pt>
                <c:pt idx="54">
                  <c:v>5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12</c:v>
                </c:pt>
                <c:pt idx="62">
                  <c:v>33</c:v>
                </c:pt>
                <c:pt idx="63">
                  <c:v>21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22</c:v>
                </c:pt>
                <c:pt idx="69">
                  <c:v>10</c:v>
                </c:pt>
                <c:pt idx="70">
                  <c:v>4</c:v>
                </c:pt>
                <c:pt idx="71">
                  <c:v>0</c:v>
                </c:pt>
                <c:pt idx="72">
                  <c:v>10</c:v>
                </c:pt>
                <c:pt idx="73">
                  <c:v>6</c:v>
                </c:pt>
                <c:pt idx="74">
                  <c:v>5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36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129</c:v>
                </c:pt>
                <c:pt idx="86">
                  <c:v>1</c:v>
                </c:pt>
                <c:pt idx="87">
                  <c:v>33</c:v>
                </c:pt>
                <c:pt idx="88">
                  <c:v>0</c:v>
                </c:pt>
                <c:pt idx="89">
                  <c:v>0</c:v>
                </c:pt>
                <c:pt idx="90">
                  <c:v>6</c:v>
                </c:pt>
                <c:pt idx="91">
                  <c:v>6</c:v>
                </c:pt>
                <c:pt idx="92">
                  <c:v>7</c:v>
                </c:pt>
                <c:pt idx="93">
                  <c:v>3</c:v>
                </c:pt>
                <c:pt idx="94">
                  <c:v>11</c:v>
                </c:pt>
                <c:pt idx="95">
                  <c:v>11</c:v>
                </c:pt>
              </c:numCache>
            </c:numRef>
          </c:val>
        </c:ser>
        <c:gapWidth val="0"/>
        <c:axId val="192808064"/>
        <c:axId val="192809600"/>
      </c:barChart>
      <c:dateAx>
        <c:axId val="192808064"/>
        <c:scaling>
          <c:orientation val="minMax"/>
        </c:scaling>
        <c:axPos val="b"/>
        <c:numFmt formatCode="[$-409]yyyy;@" sourceLinked="0"/>
        <c:majorTickMark val="none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92809600"/>
        <c:crosses val="autoZero"/>
        <c:auto val="1"/>
        <c:lblOffset val="100"/>
        <c:majorUnit val="1"/>
        <c:majorTimeUnit val="years"/>
      </c:dateAx>
      <c:valAx>
        <c:axId val="192809600"/>
        <c:scaling>
          <c:orientation val="minMax"/>
        </c:scaling>
        <c:axPos val="l"/>
        <c:numFmt formatCode="General" sourceLinked="1"/>
        <c:tickLblPos val="nextTo"/>
        <c:crossAx val="192808064"/>
        <c:crosses val="autoZero"/>
        <c:crossBetween val="between"/>
      </c:valAx>
    </c:plotArea>
    <c:plotVisOnly val="1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scatterChart>
        <c:scatterStyle val="lineMarker"/>
        <c:ser>
          <c:idx val="0"/>
          <c:order val="0"/>
          <c:tx>
            <c:v>Timeline</c:v>
          </c:tx>
          <c:marker>
            <c:symbol val="circle"/>
            <c:size val="4"/>
            <c:spPr>
              <a:solidFill>
                <a:schemeClr val="bg2"/>
              </a:solidFill>
            </c:spPr>
          </c:marker>
          <c:xVal>
            <c:numRef>
              <c:f>typo!$H$2:$H$97</c:f>
              <c:numCache>
                <c:formatCode>General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</c:numCache>
            </c:numRef>
          </c:xVal>
          <c:yVal>
            <c:numRef>
              <c:f>typo!$K$2:$K$97</c:f>
              <c:numCache>
                <c:formatCode>General</c:formatCode>
                <c:ptCount val="96"/>
                <c:pt idx="0">
                  <c:v>122</c:v>
                </c:pt>
                <c:pt idx="1">
                  <c:v>123</c:v>
                </c:pt>
                <c:pt idx="2">
                  <c:v>124</c:v>
                </c:pt>
                <c:pt idx="3">
                  <c:v>125</c:v>
                </c:pt>
                <c:pt idx="4">
                  <c:v>131</c:v>
                </c:pt>
                <c:pt idx="5">
                  <c:v>131</c:v>
                </c:pt>
                <c:pt idx="6">
                  <c:v>142</c:v>
                </c:pt>
                <c:pt idx="7">
                  <c:v>146</c:v>
                </c:pt>
                <c:pt idx="8">
                  <c:v>146</c:v>
                </c:pt>
                <c:pt idx="9">
                  <c:v>146</c:v>
                </c:pt>
                <c:pt idx="10">
                  <c:v>146</c:v>
                </c:pt>
                <c:pt idx="11">
                  <c:v>146</c:v>
                </c:pt>
                <c:pt idx="12">
                  <c:v>146</c:v>
                </c:pt>
                <c:pt idx="13">
                  <c:v>173</c:v>
                </c:pt>
                <c:pt idx="14">
                  <c:v>176</c:v>
                </c:pt>
                <c:pt idx="15">
                  <c:v>178</c:v>
                </c:pt>
                <c:pt idx="16">
                  <c:v>179</c:v>
                </c:pt>
                <c:pt idx="17">
                  <c:v>190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  <c:pt idx="21">
                  <c:v>203</c:v>
                </c:pt>
                <c:pt idx="22">
                  <c:v>203</c:v>
                </c:pt>
                <c:pt idx="23">
                  <c:v>203</c:v>
                </c:pt>
                <c:pt idx="24">
                  <c:v>223</c:v>
                </c:pt>
                <c:pt idx="25">
                  <c:v>223</c:v>
                </c:pt>
                <c:pt idx="26">
                  <c:v>223</c:v>
                </c:pt>
                <c:pt idx="27">
                  <c:v>223</c:v>
                </c:pt>
                <c:pt idx="28">
                  <c:v>223</c:v>
                </c:pt>
                <c:pt idx="29">
                  <c:v>223</c:v>
                </c:pt>
                <c:pt idx="30">
                  <c:v>223</c:v>
                </c:pt>
                <c:pt idx="31">
                  <c:v>223</c:v>
                </c:pt>
                <c:pt idx="32">
                  <c:v>223</c:v>
                </c:pt>
                <c:pt idx="33">
                  <c:v>223</c:v>
                </c:pt>
                <c:pt idx="34">
                  <c:v>223</c:v>
                </c:pt>
                <c:pt idx="35">
                  <c:v>223</c:v>
                </c:pt>
                <c:pt idx="36">
                  <c:v>224</c:v>
                </c:pt>
                <c:pt idx="37">
                  <c:v>224</c:v>
                </c:pt>
                <c:pt idx="38">
                  <c:v>224</c:v>
                </c:pt>
                <c:pt idx="39">
                  <c:v>225</c:v>
                </c:pt>
                <c:pt idx="40">
                  <c:v>227</c:v>
                </c:pt>
                <c:pt idx="41">
                  <c:v>228</c:v>
                </c:pt>
                <c:pt idx="42">
                  <c:v>228</c:v>
                </c:pt>
                <c:pt idx="43">
                  <c:v>228</c:v>
                </c:pt>
                <c:pt idx="44">
                  <c:v>229</c:v>
                </c:pt>
                <c:pt idx="45">
                  <c:v>229</c:v>
                </c:pt>
                <c:pt idx="46">
                  <c:v>229</c:v>
                </c:pt>
                <c:pt idx="47">
                  <c:v>229</c:v>
                </c:pt>
                <c:pt idx="48">
                  <c:v>229</c:v>
                </c:pt>
                <c:pt idx="49">
                  <c:v>229</c:v>
                </c:pt>
                <c:pt idx="50">
                  <c:v>233</c:v>
                </c:pt>
                <c:pt idx="51">
                  <c:v>233</c:v>
                </c:pt>
                <c:pt idx="52">
                  <c:v>238</c:v>
                </c:pt>
                <c:pt idx="53">
                  <c:v>238</c:v>
                </c:pt>
                <c:pt idx="54">
                  <c:v>240</c:v>
                </c:pt>
                <c:pt idx="55">
                  <c:v>240</c:v>
                </c:pt>
                <c:pt idx="56">
                  <c:v>240</c:v>
                </c:pt>
                <c:pt idx="57">
                  <c:v>241</c:v>
                </c:pt>
                <c:pt idx="58">
                  <c:v>241</c:v>
                </c:pt>
                <c:pt idx="59">
                  <c:v>241</c:v>
                </c:pt>
                <c:pt idx="60">
                  <c:v>241</c:v>
                </c:pt>
                <c:pt idx="61">
                  <c:v>252</c:v>
                </c:pt>
                <c:pt idx="62">
                  <c:v>285</c:v>
                </c:pt>
                <c:pt idx="63">
                  <c:v>265</c:v>
                </c:pt>
                <c:pt idx="64">
                  <c:v>265</c:v>
                </c:pt>
                <c:pt idx="65">
                  <c:v>267</c:v>
                </c:pt>
                <c:pt idx="66">
                  <c:v>267</c:v>
                </c:pt>
                <c:pt idx="67">
                  <c:v>267</c:v>
                </c:pt>
                <c:pt idx="68">
                  <c:v>246</c:v>
                </c:pt>
                <c:pt idx="69">
                  <c:v>239</c:v>
                </c:pt>
                <c:pt idx="70">
                  <c:v>239</c:v>
                </c:pt>
                <c:pt idx="71">
                  <c:v>239</c:v>
                </c:pt>
                <c:pt idx="72">
                  <c:v>231</c:v>
                </c:pt>
                <c:pt idx="73">
                  <c:v>226</c:v>
                </c:pt>
                <c:pt idx="74">
                  <c:v>222</c:v>
                </c:pt>
                <c:pt idx="75">
                  <c:v>222</c:v>
                </c:pt>
                <c:pt idx="76">
                  <c:v>222</c:v>
                </c:pt>
                <c:pt idx="77">
                  <c:v>222</c:v>
                </c:pt>
                <c:pt idx="78">
                  <c:v>222</c:v>
                </c:pt>
                <c:pt idx="79">
                  <c:v>222</c:v>
                </c:pt>
                <c:pt idx="80">
                  <c:v>256</c:v>
                </c:pt>
                <c:pt idx="81">
                  <c:v>256</c:v>
                </c:pt>
                <c:pt idx="82">
                  <c:v>256</c:v>
                </c:pt>
                <c:pt idx="83">
                  <c:v>257</c:v>
                </c:pt>
                <c:pt idx="84">
                  <c:v>259</c:v>
                </c:pt>
                <c:pt idx="85">
                  <c:v>381</c:v>
                </c:pt>
                <c:pt idx="86">
                  <c:v>380</c:v>
                </c:pt>
                <c:pt idx="87">
                  <c:v>411</c:v>
                </c:pt>
                <c:pt idx="88">
                  <c:v>411</c:v>
                </c:pt>
                <c:pt idx="89">
                  <c:v>411</c:v>
                </c:pt>
                <c:pt idx="90">
                  <c:v>417</c:v>
                </c:pt>
                <c:pt idx="91">
                  <c:v>411</c:v>
                </c:pt>
                <c:pt idx="92">
                  <c:v>418</c:v>
                </c:pt>
                <c:pt idx="93">
                  <c:v>421</c:v>
                </c:pt>
                <c:pt idx="94">
                  <c:v>414</c:v>
                </c:pt>
                <c:pt idx="95">
                  <c:v>421</c:v>
                </c:pt>
              </c:numCache>
            </c:numRef>
          </c:yVal>
        </c:ser>
        <c:axId val="192816640"/>
        <c:axId val="193031552"/>
      </c:scatterChart>
      <c:valAx>
        <c:axId val="192816640"/>
        <c:scaling>
          <c:orientation val="minMax"/>
          <c:min val="9"/>
        </c:scaling>
        <c:axPos val="b"/>
        <c:majorGridlines>
          <c:spPr>
            <a:ln cap="flat"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193031552"/>
        <c:crosses val="autoZero"/>
        <c:crossBetween val="midCat"/>
      </c:valAx>
      <c:valAx>
        <c:axId val="193031552"/>
        <c:scaling>
          <c:orientation val="minMax"/>
          <c:min val="100"/>
        </c:scaling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tickLblPos val="nextTo"/>
        <c:crossAx val="192816640"/>
        <c:crosses val="autoZero"/>
        <c:crossBetween val="midCat"/>
      </c:valAx>
      <c:spPr>
        <a:noFill/>
      </c:spPr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changes and size(attributes)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val>
            <c:numRef>
              <c:f>typo!$AC$2:$AC$97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0</c:v>
                </c:pt>
                <c:pt idx="6">
                  <c:v>12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12</c:v>
                </c:pt>
                <c:pt idx="18">
                  <c:v>6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0</c:v>
                </c:pt>
                <c:pt idx="23">
                  <c:v>0</c:v>
                </c:pt>
                <c:pt idx="24">
                  <c:v>21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8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</c:v>
                </c:pt>
                <c:pt idx="51">
                  <c:v>0</c:v>
                </c:pt>
                <c:pt idx="52">
                  <c:v>14</c:v>
                </c:pt>
                <c:pt idx="53">
                  <c:v>0</c:v>
                </c:pt>
                <c:pt idx="54">
                  <c:v>5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12</c:v>
                </c:pt>
                <c:pt idx="62">
                  <c:v>33</c:v>
                </c:pt>
                <c:pt idx="63">
                  <c:v>21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22</c:v>
                </c:pt>
                <c:pt idx="69">
                  <c:v>10</c:v>
                </c:pt>
                <c:pt idx="70">
                  <c:v>4</c:v>
                </c:pt>
                <c:pt idx="71">
                  <c:v>0</c:v>
                </c:pt>
                <c:pt idx="72">
                  <c:v>10</c:v>
                </c:pt>
                <c:pt idx="73">
                  <c:v>6</c:v>
                </c:pt>
                <c:pt idx="74">
                  <c:v>5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36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129</c:v>
                </c:pt>
                <c:pt idx="86">
                  <c:v>1</c:v>
                </c:pt>
                <c:pt idx="87">
                  <c:v>33</c:v>
                </c:pt>
                <c:pt idx="88">
                  <c:v>0</c:v>
                </c:pt>
                <c:pt idx="89">
                  <c:v>0</c:v>
                </c:pt>
                <c:pt idx="90">
                  <c:v>6</c:v>
                </c:pt>
                <c:pt idx="91">
                  <c:v>6</c:v>
                </c:pt>
                <c:pt idx="92">
                  <c:v>7</c:v>
                </c:pt>
                <c:pt idx="93">
                  <c:v>3</c:v>
                </c:pt>
                <c:pt idx="94">
                  <c:v>11</c:v>
                </c:pt>
                <c:pt idx="95">
                  <c:v>11</c:v>
                </c:pt>
              </c:numCache>
            </c:numRef>
          </c:val>
        </c:ser>
        <c:gapWidth val="0"/>
        <c:overlap val="10"/>
        <c:axId val="193218816"/>
        <c:axId val="193217280"/>
      </c:barChart>
      <c:lineChart>
        <c:grouping val="stacked"/>
        <c:ser>
          <c:idx val="2"/>
          <c:order val="0"/>
          <c:tx>
            <c:v>Attributes</c:v>
          </c:tx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typo!$K$2:$K$97</c:f>
              <c:numCache>
                <c:formatCode>General</c:formatCode>
                <c:ptCount val="96"/>
                <c:pt idx="0">
                  <c:v>122</c:v>
                </c:pt>
                <c:pt idx="1">
                  <c:v>123</c:v>
                </c:pt>
                <c:pt idx="2">
                  <c:v>124</c:v>
                </c:pt>
                <c:pt idx="3">
                  <c:v>125</c:v>
                </c:pt>
                <c:pt idx="4">
                  <c:v>131</c:v>
                </c:pt>
                <c:pt idx="5">
                  <c:v>131</c:v>
                </c:pt>
                <c:pt idx="6">
                  <c:v>142</c:v>
                </c:pt>
                <c:pt idx="7">
                  <c:v>146</c:v>
                </c:pt>
                <c:pt idx="8">
                  <c:v>146</c:v>
                </c:pt>
                <c:pt idx="9">
                  <c:v>146</c:v>
                </c:pt>
                <c:pt idx="10">
                  <c:v>146</c:v>
                </c:pt>
                <c:pt idx="11">
                  <c:v>146</c:v>
                </c:pt>
                <c:pt idx="12">
                  <c:v>146</c:v>
                </c:pt>
                <c:pt idx="13">
                  <c:v>173</c:v>
                </c:pt>
                <c:pt idx="14">
                  <c:v>176</c:v>
                </c:pt>
                <c:pt idx="15">
                  <c:v>178</c:v>
                </c:pt>
                <c:pt idx="16">
                  <c:v>179</c:v>
                </c:pt>
                <c:pt idx="17">
                  <c:v>190</c:v>
                </c:pt>
                <c:pt idx="18">
                  <c:v>195</c:v>
                </c:pt>
                <c:pt idx="19">
                  <c:v>195</c:v>
                </c:pt>
                <c:pt idx="20">
                  <c:v>195</c:v>
                </c:pt>
                <c:pt idx="21">
                  <c:v>203</c:v>
                </c:pt>
                <c:pt idx="22">
                  <c:v>203</c:v>
                </c:pt>
                <c:pt idx="23">
                  <c:v>203</c:v>
                </c:pt>
                <c:pt idx="24">
                  <c:v>223</c:v>
                </c:pt>
                <c:pt idx="25">
                  <c:v>223</c:v>
                </c:pt>
                <c:pt idx="26">
                  <c:v>223</c:v>
                </c:pt>
                <c:pt idx="27">
                  <c:v>223</c:v>
                </c:pt>
                <c:pt idx="28">
                  <c:v>223</c:v>
                </c:pt>
                <c:pt idx="29">
                  <c:v>223</c:v>
                </c:pt>
                <c:pt idx="30">
                  <c:v>223</c:v>
                </c:pt>
                <c:pt idx="31">
                  <c:v>223</c:v>
                </c:pt>
                <c:pt idx="32">
                  <c:v>223</c:v>
                </c:pt>
                <c:pt idx="33">
                  <c:v>223</c:v>
                </c:pt>
                <c:pt idx="34">
                  <c:v>223</c:v>
                </c:pt>
                <c:pt idx="35">
                  <c:v>223</c:v>
                </c:pt>
                <c:pt idx="36">
                  <c:v>224</c:v>
                </c:pt>
                <c:pt idx="37">
                  <c:v>224</c:v>
                </c:pt>
                <c:pt idx="38">
                  <c:v>224</c:v>
                </c:pt>
                <c:pt idx="39">
                  <c:v>225</c:v>
                </c:pt>
                <c:pt idx="40">
                  <c:v>227</c:v>
                </c:pt>
                <c:pt idx="41">
                  <c:v>228</c:v>
                </c:pt>
                <c:pt idx="42">
                  <c:v>228</c:v>
                </c:pt>
                <c:pt idx="43">
                  <c:v>228</c:v>
                </c:pt>
                <c:pt idx="44">
                  <c:v>229</c:v>
                </c:pt>
                <c:pt idx="45">
                  <c:v>229</c:v>
                </c:pt>
                <c:pt idx="46">
                  <c:v>229</c:v>
                </c:pt>
                <c:pt idx="47">
                  <c:v>229</c:v>
                </c:pt>
                <c:pt idx="48">
                  <c:v>229</c:v>
                </c:pt>
                <c:pt idx="49">
                  <c:v>229</c:v>
                </c:pt>
                <c:pt idx="50">
                  <c:v>233</c:v>
                </c:pt>
                <c:pt idx="51">
                  <c:v>233</c:v>
                </c:pt>
                <c:pt idx="52">
                  <c:v>238</c:v>
                </c:pt>
                <c:pt idx="53">
                  <c:v>238</c:v>
                </c:pt>
                <c:pt idx="54">
                  <c:v>240</c:v>
                </c:pt>
                <c:pt idx="55">
                  <c:v>240</c:v>
                </c:pt>
                <c:pt idx="56">
                  <c:v>240</c:v>
                </c:pt>
                <c:pt idx="57">
                  <c:v>241</c:v>
                </c:pt>
                <c:pt idx="58">
                  <c:v>241</c:v>
                </c:pt>
                <c:pt idx="59">
                  <c:v>241</c:v>
                </c:pt>
                <c:pt idx="60">
                  <c:v>241</c:v>
                </c:pt>
                <c:pt idx="61">
                  <c:v>252</c:v>
                </c:pt>
                <c:pt idx="62">
                  <c:v>285</c:v>
                </c:pt>
                <c:pt idx="63">
                  <c:v>265</c:v>
                </c:pt>
                <c:pt idx="64">
                  <c:v>265</c:v>
                </c:pt>
                <c:pt idx="65">
                  <c:v>267</c:v>
                </c:pt>
                <c:pt idx="66">
                  <c:v>267</c:v>
                </c:pt>
                <c:pt idx="67">
                  <c:v>267</c:v>
                </c:pt>
                <c:pt idx="68">
                  <c:v>246</c:v>
                </c:pt>
                <c:pt idx="69">
                  <c:v>239</c:v>
                </c:pt>
                <c:pt idx="70">
                  <c:v>239</c:v>
                </c:pt>
                <c:pt idx="71">
                  <c:v>239</c:v>
                </c:pt>
                <c:pt idx="72">
                  <c:v>231</c:v>
                </c:pt>
                <c:pt idx="73">
                  <c:v>226</c:v>
                </c:pt>
                <c:pt idx="74">
                  <c:v>222</c:v>
                </c:pt>
                <c:pt idx="75">
                  <c:v>222</c:v>
                </c:pt>
                <c:pt idx="76">
                  <c:v>222</c:v>
                </c:pt>
                <c:pt idx="77">
                  <c:v>222</c:v>
                </c:pt>
                <c:pt idx="78">
                  <c:v>222</c:v>
                </c:pt>
                <c:pt idx="79">
                  <c:v>222</c:v>
                </c:pt>
                <c:pt idx="80">
                  <c:v>256</c:v>
                </c:pt>
                <c:pt idx="81">
                  <c:v>256</c:v>
                </c:pt>
                <c:pt idx="82">
                  <c:v>256</c:v>
                </c:pt>
                <c:pt idx="83">
                  <c:v>257</c:v>
                </c:pt>
                <c:pt idx="84">
                  <c:v>259</c:v>
                </c:pt>
                <c:pt idx="85">
                  <c:v>381</c:v>
                </c:pt>
                <c:pt idx="86">
                  <c:v>380</c:v>
                </c:pt>
                <c:pt idx="87">
                  <c:v>411</c:v>
                </c:pt>
                <c:pt idx="88">
                  <c:v>411</c:v>
                </c:pt>
                <c:pt idx="89">
                  <c:v>411</c:v>
                </c:pt>
                <c:pt idx="90">
                  <c:v>417</c:v>
                </c:pt>
                <c:pt idx="91">
                  <c:v>411</c:v>
                </c:pt>
                <c:pt idx="92">
                  <c:v>418</c:v>
                </c:pt>
                <c:pt idx="93">
                  <c:v>421</c:v>
                </c:pt>
                <c:pt idx="94">
                  <c:v>414</c:v>
                </c:pt>
                <c:pt idx="95">
                  <c:v>421</c:v>
                </c:pt>
              </c:numCache>
            </c:numRef>
          </c:val>
        </c:ser>
        <c:marker val="1"/>
        <c:axId val="193197568"/>
        <c:axId val="193199104"/>
      </c:lineChart>
      <c:catAx>
        <c:axId val="1931975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3199104"/>
        <c:crosses val="autoZero"/>
        <c:auto val="1"/>
        <c:lblAlgn val="ctr"/>
        <c:lblOffset val="100"/>
      </c:catAx>
      <c:valAx>
        <c:axId val="193199104"/>
        <c:scaling>
          <c:orientation val="minMax"/>
          <c:min val="110"/>
        </c:scaling>
        <c:axPos val="l"/>
        <c:numFmt formatCode="General" sourceLinked="1"/>
        <c:tickLblPos val="nextTo"/>
        <c:crossAx val="193197568"/>
        <c:crosses val="autoZero"/>
        <c:crossBetween val="between"/>
      </c:valAx>
      <c:valAx>
        <c:axId val="193217280"/>
        <c:scaling>
          <c:orientation val="minMax"/>
          <c:min val="0"/>
        </c:scaling>
        <c:axPos val="r"/>
        <c:numFmt formatCode="General" sourceLinked="1"/>
        <c:tickLblPos val="nextTo"/>
        <c:crossAx val="193218816"/>
        <c:crosses val="max"/>
        <c:crossBetween val="between"/>
      </c:valAx>
      <c:catAx>
        <c:axId val="193218816"/>
        <c:scaling>
          <c:orientation val="minMax"/>
        </c:scaling>
        <c:delete val="1"/>
        <c:axPos val="b"/>
        <c:tickLblPos val="none"/>
        <c:crossAx val="193217280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changes and size(tables)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val>
            <c:numRef>
              <c:f>typo!$AC$2:$AC$97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  <c:pt idx="5">
                  <c:v>0</c:v>
                </c:pt>
                <c:pt idx="6">
                  <c:v>12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12</c:v>
                </c:pt>
                <c:pt idx="18">
                  <c:v>6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0</c:v>
                </c:pt>
                <c:pt idx="23">
                  <c:v>0</c:v>
                </c:pt>
                <c:pt idx="24">
                  <c:v>21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8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</c:v>
                </c:pt>
                <c:pt idx="51">
                  <c:v>0</c:v>
                </c:pt>
                <c:pt idx="52">
                  <c:v>14</c:v>
                </c:pt>
                <c:pt idx="53">
                  <c:v>0</c:v>
                </c:pt>
                <c:pt idx="54">
                  <c:v>5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12</c:v>
                </c:pt>
                <c:pt idx="62">
                  <c:v>33</c:v>
                </c:pt>
                <c:pt idx="63">
                  <c:v>21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22</c:v>
                </c:pt>
                <c:pt idx="69">
                  <c:v>10</c:v>
                </c:pt>
                <c:pt idx="70">
                  <c:v>4</c:v>
                </c:pt>
                <c:pt idx="71">
                  <c:v>0</c:v>
                </c:pt>
                <c:pt idx="72">
                  <c:v>10</c:v>
                </c:pt>
                <c:pt idx="73">
                  <c:v>6</c:v>
                </c:pt>
                <c:pt idx="74">
                  <c:v>5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36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129</c:v>
                </c:pt>
                <c:pt idx="86">
                  <c:v>1</c:v>
                </c:pt>
                <c:pt idx="87">
                  <c:v>33</c:v>
                </c:pt>
                <c:pt idx="88">
                  <c:v>0</c:v>
                </c:pt>
                <c:pt idx="89">
                  <c:v>0</c:v>
                </c:pt>
                <c:pt idx="90">
                  <c:v>6</c:v>
                </c:pt>
                <c:pt idx="91">
                  <c:v>6</c:v>
                </c:pt>
                <c:pt idx="92">
                  <c:v>7</c:v>
                </c:pt>
                <c:pt idx="93">
                  <c:v>3</c:v>
                </c:pt>
                <c:pt idx="94">
                  <c:v>11</c:v>
                </c:pt>
                <c:pt idx="95">
                  <c:v>11</c:v>
                </c:pt>
              </c:numCache>
            </c:numRef>
          </c:val>
        </c:ser>
        <c:gapWidth val="0"/>
        <c:overlap val="10"/>
        <c:axId val="193257856"/>
        <c:axId val="193247872"/>
      </c:barChart>
      <c:lineChart>
        <c:grouping val="stacked"/>
        <c:ser>
          <c:idx val="2"/>
          <c:order val="0"/>
          <c:tx>
            <c:v>Tables</c:v>
          </c:tx>
          <c:spPr>
            <a:ln>
              <a:solidFill>
                <a:srgbClr val="BE4B48"/>
              </a:solidFill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typo!$H$2:$H$97</c:f>
              <c:numCache>
                <c:formatCode>General</c:formatCode>
                <c:ptCount val="9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</c:numCache>
            </c:numRef>
          </c:val>
        </c:ser>
        <c:marker val="1"/>
        <c:axId val="193240448"/>
        <c:axId val="193246336"/>
      </c:lineChart>
      <c:catAx>
        <c:axId val="19324044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93246336"/>
        <c:crosses val="autoZero"/>
        <c:auto val="1"/>
        <c:lblAlgn val="ctr"/>
        <c:lblOffset val="100"/>
      </c:catAx>
      <c:valAx>
        <c:axId val="193246336"/>
        <c:scaling>
          <c:orientation val="minMax"/>
          <c:min val="9"/>
        </c:scaling>
        <c:axPos val="l"/>
        <c:numFmt formatCode="General" sourceLinked="1"/>
        <c:tickLblPos val="nextTo"/>
        <c:crossAx val="193240448"/>
        <c:crosses val="autoZero"/>
        <c:crossBetween val="between"/>
      </c:valAx>
      <c:valAx>
        <c:axId val="193247872"/>
        <c:scaling>
          <c:orientation val="minMax"/>
          <c:min val="0"/>
        </c:scaling>
        <c:axPos val="r"/>
        <c:numFmt formatCode="General" sourceLinked="1"/>
        <c:tickLblPos val="nextTo"/>
        <c:crossAx val="193257856"/>
        <c:crosses val="max"/>
        <c:crossBetween val="between"/>
      </c:valAx>
      <c:catAx>
        <c:axId val="193257856"/>
        <c:scaling>
          <c:orientation val="minMax"/>
        </c:scaling>
        <c:delete val="1"/>
        <c:axPos val="b"/>
        <c:tickLblPos val="none"/>
        <c:crossAx val="193247872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typo!$Y$1</c:f>
              <c:strCache>
                <c:ptCount val="1"/>
                <c:pt idx="0">
                  <c:v>maintenace rate</c:v>
                </c:pt>
              </c:strCache>
            </c:strRef>
          </c:tx>
          <c:marker>
            <c:symbol val="none"/>
          </c:marker>
          <c:val>
            <c:numRef>
              <c:f>typo!$Y$2:$Y$98</c:f>
              <c:numCache>
                <c:formatCode>0%</c:formatCode>
                <c:ptCount val="97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9.0909090909090912E-2</c:v>
                </c:pt>
                <c:pt idx="6">
                  <c:v>0.27272727272727271</c:v>
                </c:pt>
                <c:pt idx="7">
                  <c:v>8.3333333333333329E-2</c:v>
                </c:pt>
                <c:pt idx="8">
                  <c:v>8.3333333333333329E-2</c:v>
                </c:pt>
                <c:pt idx="9">
                  <c:v>0</c:v>
                </c:pt>
                <c:pt idx="10">
                  <c:v>0</c:v>
                </c:pt>
                <c:pt idx="11">
                  <c:v>8.3333333333333329E-2</c:v>
                </c:pt>
                <c:pt idx="12">
                  <c:v>0</c:v>
                </c:pt>
                <c:pt idx="13">
                  <c:v>0.33333333333333331</c:v>
                </c:pt>
                <c:pt idx="14">
                  <c:v>0.23076923076923078</c:v>
                </c:pt>
                <c:pt idx="15">
                  <c:v>7.6923076923076927E-2</c:v>
                </c:pt>
                <c:pt idx="16">
                  <c:v>7.6923076923076927E-2</c:v>
                </c:pt>
                <c:pt idx="17">
                  <c:v>7.6923076923076927E-2</c:v>
                </c:pt>
                <c:pt idx="18">
                  <c:v>0.14285714285714285</c:v>
                </c:pt>
                <c:pt idx="19">
                  <c:v>6.6666666666666666E-2</c:v>
                </c:pt>
                <c:pt idx="20">
                  <c:v>0.66666666666666663</c:v>
                </c:pt>
                <c:pt idx="21">
                  <c:v>0.26666666666666666</c:v>
                </c:pt>
                <c:pt idx="22">
                  <c:v>0</c:v>
                </c:pt>
                <c:pt idx="23">
                  <c:v>0.1111111111111111</c:v>
                </c:pt>
                <c:pt idx="24">
                  <c:v>5.5555555555555552E-2</c:v>
                </c:pt>
                <c:pt idx="25">
                  <c:v>0</c:v>
                </c:pt>
                <c:pt idx="26">
                  <c:v>5.2631578947368418E-2</c:v>
                </c:pt>
                <c:pt idx="27">
                  <c:v>0</c:v>
                </c:pt>
                <c:pt idx="28">
                  <c:v>0</c:v>
                </c:pt>
                <c:pt idx="29">
                  <c:v>5.2631578947368418E-2</c:v>
                </c:pt>
                <c:pt idx="30">
                  <c:v>0.15789473684210525</c:v>
                </c:pt>
                <c:pt idx="31">
                  <c:v>5.2631578947368418E-2</c:v>
                </c:pt>
                <c:pt idx="32">
                  <c:v>0</c:v>
                </c:pt>
                <c:pt idx="33">
                  <c:v>0</c:v>
                </c:pt>
                <c:pt idx="34">
                  <c:v>0.42105263157894735</c:v>
                </c:pt>
                <c:pt idx="35">
                  <c:v>5.2631578947368418E-2</c:v>
                </c:pt>
                <c:pt idx="36">
                  <c:v>5.2631578947368418E-2</c:v>
                </c:pt>
                <c:pt idx="37">
                  <c:v>0</c:v>
                </c:pt>
                <c:pt idx="38">
                  <c:v>0</c:v>
                </c:pt>
                <c:pt idx="39">
                  <c:v>5.2631578947368418E-2</c:v>
                </c:pt>
                <c:pt idx="40">
                  <c:v>5.2631578947368418E-2</c:v>
                </c:pt>
                <c:pt idx="41">
                  <c:v>5.2631578947368418E-2</c:v>
                </c:pt>
                <c:pt idx="42">
                  <c:v>0.26315789473684209</c:v>
                </c:pt>
                <c:pt idx="43">
                  <c:v>0</c:v>
                </c:pt>
                <c:pt idx="44">
                  <c:v>5.2631578947368418E-2</c:v>
                </c:pt>
                <c:pt idx="45">
                  <c:v>5.2631578947368418E-2</c:v>
                </c:pt>
                <c:pt idx="46">
                  <c:v>0</c:v>
                </c:pt>
                <c:pt idx="47">
                  <c:v>0</c:v>
                </c:pt>
                <c:pt idx="48">
                  <c:v>5.2631578947368418E-2</c:v>
                </c:pt>
                <c:pt idx="49">
                  <c:v>0</c:v>
                </c:pt>
                <c:pt idx="50">
                  <c:v>5.2631578947368418E-2</c:v>
                </c:pt>
                <c:pt idx="51">
                  <c:v>0.05</c:v>
                </c:pt>
                <c:pt idx="52">
                  <c:v>0.1</c:v>
                </c:pt>
                <c:pt idx="53">
                  <c:v>0</c:v>
                </c:pt>
                <c:pt idx="54">
                  <c:v>9.5238095238095233E-2</c:v>
                </c:pt>
                <c:pt idx="55">
                  <c:v>0</c:v>
                </c:pt>
                <c:pt idx="56">
                  <c:v>4.5454545454545456E-2</c:v>
                </c:pt>
                <c:pt idx="57">
                  <c:v>4.5454545454545456E-2</c:v>
                </c:pt>
                <c:pt idx="58">
                  <c:v>4.5454545454545456E-2</c:v>
                </c:pt>
                <c:pt idx="59">
                  <c:v>4.5454545454545456E-2</c:v>
                </c:pt>
                <c:pt idx="60">
                  <c:v>4.5454545454545456E-2</c:v>
                </c:pt>
                <c:pt idx="61">
                  <c:v>4.5454545454545456E-2</c:v>
                </c:pt>
                <c:pt idx="62">
                  <c:v>4.3478260869565216E-2</c:v>
                </c:pt>
                <c:pt idx="63">
                  <c:v>0</c:v>
                </c:pt>
                <c:pt idx="64">
                  <c:v>4.5454545454545456E-2</c:v>
                </c:pt>
                <c:pt idx="65">
                  <c:v>4.5454545454545456E-2</c:v>
                </c:pt>
                <c:pt idx="66">
                  <c:v>4.5454545454545456E-2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5.5555555555555552E-2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6.6666666666666666E-2</c:v>
                </c:pt>
                <c:pt idx="75">
                  <c:v>7.1428571428571425E-2</c:v>
                </c:pt>
                <c:pt idx="76">
                  <c:v>7.1428571428571425E-2</c:v>
                </c:pt>
                <c:pt idx="77">
                  <c:v>7.1428571428571425E-2</c:v>
                </c:pt>
                <c:pt idx="78">
                  <c:v>0</c:v>
                </c:pt>
                <c:pt idx="79">
                  <c:v>0</c:v>
                </c:pt>
                <c:pt idx="80">
                  <c:v>0.14285714285714285</c:v>
                </c:pt>
                <c:pt idx="81">
                  <c:v>6.25E-2</c:v>
                </c:pt>
                <c:pt idx="82">
                  <c:v>0</c:v>
                </c:pt>
                <c:pt idx="83">
                  <c:v>6.25E-2</c:v>
                </c:pt>
                <c:pt idx="84">
                  <c:v>0.125</c:v>
                </c:pt>
                <c:pt idx="85">
                  <c:v>0.375</c:v>
                </c:pt>
                <c:pt idx="86">
                  <c:v>4.7619047619047616E-2</c:v>
                </c:pt>
                <c:pt idx="87">
                  <c:v>9.5238095238095233E-2</c:v>
                </c:pt>
                <c:pt idx="88">
                  <c:v>4.3478260869565216E-2</c:v>
                </c:pt>
                <c:pt idx="89">
                  <c:v>4.3478260869565216E-2</c:v>
                </c:pt>
                <c:pt idx="90">
                  <c:v>0.13043478260869565</c:v>
                </c:pt>
                <c:pt idx="91">
                  <c:v>4.3478260869565216E-2</c:v>
                </c:pt>
                <c:pt idx="92">
                  <c:v>8.6956521739130432E-2</c:v>
                </c:pt>
                <c:pt idx="93">
                  <c:v>4.3478260869565216E-2</c:v>
                </c:pt>
                <c:pt idx="94">
                  <c:v>4.3478260869565216E-2</c:v>
                </c:pt>
                <c:pt idx="95">
                  <c:v>4.3478260869565216E-2</c:v>
                </c:pt>
                <c:pt idx="96">
                  <c:v>4.3478260869565216E-2</c:v>
                </c:pt>
              </c:numCache>
            </c:numRef>
          </c:val>
        </c:ser>
        <c:marker val="1"/>
        <c:axId val="193267584"/>
        <c:axId val="193269120"/>
      </c:lineChart>
      <c:catAx>
        <c:axId val="193267584"/>
        <c:scaling>
          <c:orientation val="minMax"/>
        </c:scaling>
        <c:axPos val="b"/>
        <c:tickLblPos val="nextTo"/>
        <c:crossAx val="193269120"/>
        <c:crosses val="autoZero"/>
        <c:auto val="1"/>
        <c:lblAlgn val="ctr"/>
        <c:lblOffset val="100"/>
      </c:catAx>
      <c:valAx>
        <c:axId val="193269120"/>
        <c:scaling>
          <c:orientation val="minMax"/>
          <c:max val="1"/>
        </c:scaling>
        <c:axPos val="l"/>
        <c:numFmt formatCode="0%" sourceLinked="1"/>
        <c:tickLblPos val="nextTo"/>
        <c:crossAx val="193267584"/>
        <c:crosses val="autoZero"/>
        <c:crossBetween val="between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atlas!$M$1</c:f>
              <c:strCache>
                <c:ptCount val="1"/>
                <c:pt idx="0">
                  <c:v>A/T</c:v>
                </c:pt>
              </c:strCache>
            </c:strRef>
          </c:tx>
          <c:marker>
            <c:symbol val="none"/>
          </c:marker>
          <c:val>
            <c:numRef>
              <c:f>atlas!$M$2:$M$86</c:f>
              <c:numCache>
                <c:formatCode>General</c:formatCode>
                <c:ptCount val="85"/>
                <c:pt idx="0">
                  <c:v>12.660714285714286</c:v>
                </c:pt>
                <c:pt idx="1">
                  <c:v>12.781818181818181</c:v>
                </c:pt>
                <c:pt idx="2">
                  <c:v>12.56140350877193</c:v>
                </c:pt>
                <c:pt idx="3">
                  <c:v>12.56140350877193</c:v>
                </c:pt>
                <c:pt idx="4">
                  <c:v>12.56140350877193</c:v>
                </c:pt>
                <c:pt idx="5">
                  <c:v>12.56140350877193</c:v>
                </c:pt>
                <c:pt idx="6">
                  <c:v>12.56140350877193</c:v>
                </c:pt>
                <c:pt idx="7">
                  <c:v>12.56140350877193</c:v>
                </c:pt>
                <c:pt idx="8">
                  <c:v>12.56140350877193</c:v>
                </c:pt>
                <c:pt idx="9">
                  <c:v>12.56140350877193</c:v>
                </c:pt>
                <c:pt idx="10">
                  <c:v>12.596491228070175</c:v>
                </c:pt>
                <c:pt idx="11">
                  <c:v>12.620689655172415</c:v>
                </c:pt>
                <c:pt idx="12">
                  <c:v>12.620689655172415</c:v>
                </c:pt>
                <c:pt idx="13">
                  <c:v>12.620689655172415</c:v>
                </c:pt>
                <c:pt idx="14">
                  <c:v>12.620689655172415</c:v>
                </c:pt>
                <c:pt idx="15">
                  <c:v>12.620689655172415</c:v>
                </c:pt>
                <c:pt idx="16">
                  <c:v>12.542372881355933</c:v>
                </c:pt>
                <c:pt idx="17">
                  <c:v>12.576271186440678</c:v>
                </c:pt>
                <c:pt idx="18">
                  <c:v>12.576271186440678</c:v>
                </c:pt>
                <c:pt idx="19">
                  <c:v>12.576271186440678</c:v>
                </c:pt>
                <c:pt idx="20">
                  <c:v>12.576271186440678</c:v>
                </c:pt>
                <c:pt idx="21">
                  <c:v>13.725490196078431</c:v>
                </c:pt>
                <c:pt idx="22">
                  <c:v>13.725490196078431</c:v>
                </c:pt>
                <c:pt idx="23">
                  <c:v>13.725490196078431</c:v>
                </c:pt>
                <c:pt idx="24">
                  <c:v>13.725490196078431</c:v>
                </c:pt>
                <c:pt idx="25">
                  <c:v>13.725490196078431</c:v>
                </c:pt>
                <c:pt idx="26">
                  <c:v>13.725490196078431</c:v>
                </c:pt>
                <c:pt idx="27">
                  <c:v>13.615384615384615</c:v>
                </c:pt>
                <c:pt idx="28">
                  <c:v>13.576923076923077</c:v>
                </c:pt>
                <c:pt idx="29">
                  <c:v>13.471698113207546</c:v>
                </c:pt>
                <c:pt idx="30">
                  <c:v>13.490566037735849</c:v>
                </c:pt>
                <c:pt idx="31">
                  <c:v>14.490566037735849</c:v>
                </c:pt>
                <c:pt idx="32">
                  <c:v>13.236363636363636</c:v>
                </c:pt>
                <c:pt idx="33">
                  <c:v>13.290909090909091</c:v>
                </c:pt>
                <c:pt idx="34">
                  <c:v>13.178571428571429</c:v>
                </c:pt>
                <c:pt idx="35">
                  <c:v>13.178571428571429</c:v>
                </c:pt>
                <c:pt idx="36">
                  <c:v>13.178571428571429</c:v>
                </c:pt>
                <c:pt idx="37">
                  <c:v>13.50909090909091</c:v>
                </c:pt>
                <c:pt idx="38">
                  <c:v>13.527272727272727</c:v>
                </c:pt>
                <c:pt idx="39">
                  <c:v>13.298245614035087</c:v>
                </c:pt>
                <c:pt idx="40">
                  <c:v>13.298245614035087</c:v>
                </c:pt>
                <c:pt idx="41">
                  <c:v>13.120689655172415</c:v>
                </c:pt>
                <c:pt idx="42">
                  <c:v>13.120689655172415</c:v>
                </c:pt>
                <c:pt idx="43">
                  <c:v>13.120689655172415</c:v>
                </c:pt>
                <c:pt idx="44">
                  <c:v>13.120689655172415</c:v>
                </c:pt>
                <c:pt idx="45">
                  <c:v>13.120689655172415</c:v>
                </c:pt>
                <c:pt idx="46">
                  <c:v>13.120689655172415</c:v>
                </c:pt>
                <c:pt idx="47">
                  <c:v>13.120689655172415</c:v>
                </c:pt>
                <c:pt idx="48">
                  <c:v>13.103448275862069</c:v>
                </c:pt>
                <c:pt idx="49">
                  <c:v>13.120689655172415</c:v>
                </c:pt>
                <c:pt idx="50">
                  <c:v>13.016949152542374</c:v>
                </c:pt>
                <c:pt idx="51">
                  <c:v>13.016949152542374</c:v>
                </c:pt>
                <c:pt idx="52">
                  <c:v>12.754098360655737</c:v>
                </c:pt>
                <c:pt idx="53">
                  <c:v>13</c:v>
                </c:pt>
                <c:pt idx="54">
                  <c:v>13.016949152542374</c:v>
                </c:pt>
                <c:pt idx="55">
                  <c:v>13.016949152542374</c:v>
                </c:pt>
                <c:pt idx="56">
                  <c:v>12.830508474576272</c:v>
                </c:pt>
                <c:pt idx="57">
                  <c:v>12.830508474576272</c:v>
                </c:pt>
                <c:pt idx="58">
                  <c:v>12.847457627118644</c:v>
                </c:pt>
                <c:pt idx="59">
                  <c:v>12.847457627118644</c:v>
                </c:pt>
                <c:pt idx="60">
                  <c:v>12.847457627118644</c:v>
                </c:pt>
                <c:pt idx="61">
                  <c:v>12.864406779661017</c:v>
                </c:pt>
                <c:pt idx="62">
                  <c:v>12.864406779661017</c:v>
                </c:pt>
                <c:pt idx="63">
                  <c:v>12.864406779661017</c:v>
                </c:pt>
                <c:pt idx="64">
                  <c:v>12.864406779661017</c:v>
                </c:pt>
                <c:pt idx="65">
                  <c:v>12.733333333333333</c:v>
                </c:pt>
                <c:pt idx="66">
                  <c:v>12.46774193548387</c:v>
                </c:pt>
                <c:pt idx="67">
                  <c:v>12.548387096774194</c:v>
                </c:pt>
                <c:pt idx="68">
                  <c:v>12.741935483870968</c:v>
                </c:pt>
                <c:pt idx="69">
                  <c:v>12.130434782608695</c:v>
                </c:pt>
                <c:pt idx="70">
                  <c:v>12.173913043478262</c:v>
                </c:pt>
                <c:pt idx="71">
                  <c:v>12.173913043478262</c:v>
                </c:pt>
                <c:pt idx="72">
                  <c:v>12.128571428571428</c:v>
                </c:pt>
                <c:pt idx="73">
                  <c:v>12.086956521739131</c:v>
                </c:pt>
                <c:pt idx="74">
                  <c:v>12.128571428571428</c:v>
                </c:pt>
                <c:pt idx="75">
                  <c:v>12.128571428571428</c:v>
                </c:pt>
                <c:pt idx="76">
                  <c:v>12.056338028169014</c:v>
                </c:pt>
                <c:pt idx="77">
                  <c:v>12</c:v>
                </c:pt>
                <c:pt idx="78">
                  <c:v>12</c:v>
                </c:pt>
                <c:pt idx="79">
                  <c:v>11.847222222222221</c:v>
                </c:pt>
                <c:pt idx="80">
                  <c:v>11.861111111111111</c:v>
                </c:pt>
                <c:pt idx="81">
                  <c:v>11.861111111111111</c:v>
                </c:pt>
                <c:pt idx="82">
                  <c:v>11.739726027397261</c:v>
                </c:pt>
                <c:pt idx="83">
                  <c:v>11.753424657534246</c:v>
                </c:pt>
              </c:numCache>
            </c:numRef>
          </c:val>
        </c:ser>
        <c:marker val="1"/>
        <c:axId val="99318784"/>
        <c:axId val="99328768"/>
      </c:lineChart>
      <c:catAx>
        <c:axId val="99318784"/>
        <c:scaling>
          <c:orientation val="minMax"/>
        </c:scaling>
        <c:axPos val="b"/>
        <c:majorTickMark val="none"/>
        <c:tickLblPos val="none"/>
        <c:crossAx val="99328768"/>
        <c:crosses val="autoZero"/>
        <c:auto val="1"/>
        <c:lblAlgn val="ctr"/>
        <c:lblOffset val="100"/>
      </c:catAx>
      <c:valAx>
        <c:axId val="99328768"/>
        <c:scaling>
          <c:orientation val="minMax"/>
          <c:min val="11"/>
        </c:scaling>
        <c:axPos val="l"/>
        <c:numFmt formatCode="General" sourceLinked="1"/>
        <c:majorTickMark val="none"/>
        <c:tickLblPos val="nextTo"/>
        <c:crossAx val="99318784"/>
        <c:crosses val="autoZero"/>
        <c:crossBetween val="between"/>
      </c:valAx>
    </c:plotArea>
    <c:plotVisOnly val="1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typo!$M$1</c:f>
              <c:strCache>
                <c:ptCount val="1"/>
                <c:pt idx="0">
                  <c:v>A/T</c:v>
                </c:pt>
              </c:strCache>
            </c:strRef>
          </c:tx>
          <c:marker>
            <c:symbol val="none"/>
          </c:marker>
          <c:val>
            <c:numRef>
              <c:f>typo!$M$2:$M$99</c:f>
              <c:numCache>
                <c:formatCode>General</c:formatCode>
                <c:ptCount val="98"/>
                <c:pt idx="0">
                  <c:v>12.2</c:v>
                </c:pt>
                <c:pt idx="1">
                  <c:v>12.3</c:v>
                </c:pt>
                <c:pt idx="2">
                  <c:v>12.4</c:v>
                </c:pt>
                <c:pt idx="3">
                  <c:v>12.5</c:v>
                </c:pt>
                <c:pt idx="4">
                  <c:v>11.909090909090908</c:v>
                </c:pt>
                <c:pt idx="5">
                  <c:v>11.909090909090908</c:v>
                </c:pt>
                <c:pt idx="6">
                  <c:v>11.833333333333334</c:v>
                </c:pt>
                <c:pt idx="7">
                  <c:v>12.166666666666666</c:v>
                </c:pt>
                <c:pt idx="8">
                  <c:v>12.166666666666666</c:v>
                </c:pt>
                <c:pt idx="9">
                  <c:v>12.166666666666666</c:v>
                </c:pt>
                <c:pt idx="10">
                  <c:v>12.166666666666666</c:v>
                </c:pt>
                <c:pt idx="11">
                  <c:v>12.166666666666666</c:v>
                </c:pt>
                <c:pt idx="12">
                  <c:v>12.166666666666666</c:v>
                </c:pt>
                <c:pt idx="13">
                  <c:v>13.307692307692308</c:v>
                </c:pt>
                <c:pt idx="14">
                  <c:v>13.538461538461538</c:v>
                </c:pt>
                <c:pt idx="15">
                  <c:v>13.692307692307692</c:v>
                </c:pt>
                <c:pt idx="16">
                  <c:v>13.76923076923077</c:v>
                </c:pt>
                <c:pt idx="17">
                  <c:v>13.571428571428571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11.277777777777779</c:v>
                </c:pt>
                <c:pt idx="22">
                  <c:v>11.277777777777779</c:v>
                </c:pt>
                <c:pt idx="23">
                  <c:v>11.277777777777779</c:v>
                </c:pt>
                <c:pt idx="24">
                  <c:v>11.736842105263158</c:v>
                </c:pt>
                <c:pt idx="25">
                  <c:v>11.736842105263158</c:v>
                </c:pt>
                <c:pt idx="26">
                  <c:v>11.736842105263158</c:v>
                </c:pt>
                <c:pt idx="27">
                  <c:v>11.736842105263158</c:v>
                </c:pt>
                <c:pt idx="28">
                  <c:v>11.736842105263158</c:v>
                </c:pt>
                <c:pt idx="29">
                  <c:v>11.736842105263158</c:v>
                </c:pt>
                <c:pt idx="30">
                  <c:v>11.736842105263158</c:v>
                </c:pt>
                <c:pt idx="31">
                  <c:v>11.736842105263158</c:v>
                </c:pt>
                <c:pt idx="32">
                  <c:v>11.736842105263158</c:v>
                </c:pt>
                <c:pt idx="33">
                  <c:v>11.736842105263158</c:v>
                </c:pt>
                <c:pt idx="34">
                  <c:v>11.736842105263158</c:v>
                </c:pt>
                <c:pt idx="35">
                  <c:v>11.736842105263158</c:v>
                </c:pt>
                <c:pt idx="36">
                  <c:v>11.789473684210526</c:v>
                </c:pt>
                <c:pt idx="37">
                  <c:v>11.789473684210526</c:v>
                </c:pt>
                <c:pt idx="38">
                  <c:v>11.789473684210526</c:v>
                </c:pt>
                <c:pt idx="39">
                  <c:v>11.842105263157896</c:v>
                </c:pt>
                <c:pt idx="40">
                  <c:v>11.947368421052632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12.052631578947368</c:v>
                </c:pt>
                <c:pt idx="45">
                  <c:v>12.052631578947368</c:v>
                </c:pt>
                <c:pt idx="46">
                  <c:v>12.052631578947368</c:v>
                </c:pt>
                <c:pt idx="47">
                  <c:v>12.052631578947368</c:v>
                </c:pt>
                <c:pt idx="48">
                  <c:v>12.052631578947368</c:v>
                </c:pt>
                <c:pt idx="49">
                  <c:v>12.052631578947368</c:v>
                </c:pt>
                <c:pt idx="50">
                  <c:v>11.65</c:v>
                </c:pt>
                <c:pt idx="51">
                  <c:v>11.65</c:v>
                </c:pt>
                <c:pt idx="52">
                  <c:v>11.333333333333334</c:v>
                </c:pt>
                <c:pt idx="53">
                  <c:v>11.333333333333334</c:v>
                </c:pt>
                <c:pt idx="54">
                  <c:v>10.909090909090908</c:v>
                </c:pt>
                <c:pt idx="55">
                  <c:v>10.909090909090908</c:v>
                </c:pt>
                <c:pt idx="56">
                  <c:v>10.909090909090908</c:v>
                </c:pt>
                <c:pt idx="57">
                  <c:v>10.954545454545455</c:v>
                </c:pt>
                <c:pt idx="58">
                  <c:v>10.954545454545455</c:v>
                </c:pt>
                <c:pt idx="59">
                  <c:v>10.954545454545455</c:v>
                </c:pt>
                <c:pt idx="60">
                  <c:v>10.954545454545455</c:v>
                </c:pt>
                <c:pt idx="61">
                  <c:v>10.956521739130435</c:v>
                </c:pt>
                <c:pt idx="62">
                  <c:v>12.391304347826088</c:v>
                </c:pt>
                <c:pt idx="63">
                  <c:v>12.045454545454545</c:v>
                </c:pt>
                <c:pt idx="64">
                  <c:v>12.045454545454545</c:v>
                </c:pt>
                <c:pt idx="65">
                  <c:v>12.136363636363637</c:v>
                </c:pt>
                <c:pt idx="66">
                  <c:v>12.136363636363637</c:v>
                </c:pt>
                <c:pt idx="67">
                  <c:v>12.136363636363637</c:v>
                </c:pt>
                <c:pt idx="68">
                  <c:v>11.714285714285714</c:v>
                </c:pt>
                <c:pt idx="69">
                  <c:v>13.277777777777779</c:v>
                </c:pt>
                <c:pt idx="70">
                  <c:v>13.277777777777779</c:v>
                </c:pt>
                <c:pt idx="71">
                  <c:v>13.277777777777779</c:v>
                </c:pt>
                <c:pt idx="72">
                  <c:v>14.4375</c:v>
                </c:pt>
                <c:pt idx="73">
                  <c:v>15.066666666666666</c:v>
                </c:pt>
                <c:pt idx="74">
                  <c:v>15.857142857142858</c:v>
                </c:pt>
                <c:pt idx="75">
                  <c:v>15.857142857142858</c:v>
                </c:pt>
                <c:pt idx="76">
                  <c:v>15.857142857142858</c:v>
                </c:pt>
                <c:pt idx="77">
                  <c:v>15.857142857142858</c:v>
                </c:pt>
                <c:pt idx="78">
                  <c:v>15.857142857142858</c:v>
                </c:pt>
                <c:pt idx="79">
                  <c:v>15.857142857142858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16.0625</c:v>
                </c:pt>
                <c:pt idx="84">
                  <c:v>16.1875</c:v>
                </c:pt>
                <c:pt idx="85">
                  <c:v>18.142857142857142</c:v>
                </c:pt>
                <c:pt idx="86">
                  <c:v>18.095238095238095</c:v>
                </c:pt>
                <c:pt idx="87">
                  <c:v>17.869565217391305</c:v>
                </c:pt>
                <c:pt idx="88">
                  <c:v>17.869565217391305</c:v>
                </c:pt>
                <c:pt idx="89">
                  <c:v>17.869565217391305</c:v>
                </c:pt>
                <c:pt idx="90">
                  <c:v>18.130434782608695</c:v>
                </c:pt>
                <c:pt idx="91">
                  <c:v>17.869565217391305</c:v>
                </c:pt>
                <c:pt idx="92">
                  <c:v>18.173913043478262</c:v>
                </c:pt>
                <c:pt idx="93">
                  <c:v>18.304347826086957</c:v>
                </c:pt>
                <c:pt idx="94">
                  <c:v>18</c:v>
                </c:pt>
                <c:pt idx="95">
                  <c:v>18.304347826086957</c:v>
                </c:pt>
                <c:pt idx="96">
                  <c:v>18</c:v>
                </c:pt>
              </c:numCache>
            </c:numRef>
          </c:val>
        </c:ser>
        <c:marker val="1"/>
        <c:axId val="193288448"/>
        <c:axId val="193298432"/>
      </c:lineChart>
      <c:catAx>
        <c:axId val="193288448"/>
        <c:scaling>
          <c:orientation val="minMax"/>
        </c:scaling>
        <c:axPos val="b"/>
        <c:majorTickMark val="none"/>
        <c:tickLblPos val="nextTo"/>
        <c:crossAx val="193298432"/>
        <c:crosses val="autoZero"/>
        <c:auto val="1"/>
        <c:lblAlgn val="ctr"/>
        <c:lblOffset val="100"/>
      </c:catAx>
      <c:valAx>
        <c:axId val="193298432"/>
        <c:scaling>
          <c:orientation val="minMax"/>
          <c:min val="8"/>
        </c:scaling>
        <c:axPos val="l"/>
        <c:numFmt formatCode="General" sourceLinked="1"/>
        <c:majorTickMark val="none"/>
        <c:tickLblPos val="nextTo"/>
        <c:crossAx val="193288448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typo!$Z$1</c:f>
              <c:strCache>
                <c:ptCount val="1"/>
                <c:pt idx="0">
                  <c:v>complexity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typo!$Z$2:$Z$99</c:f>
              <c:numCache>
                <c:formatCode>General</c:formatCode>
                <c:ptCount val="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1.3333333333333333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1.2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</c:numCache>
            </c:numRef>
          </c:val>
        </c:ser>
        <c:marker val="1"/>
        <c:axId val="193322368"/>
        <c:axId val="193328256"/>
      </c:lineChart>
      <c:catAx>
        <c:axId val="193322368"/>
        <c:scaling>
          <c:orientation val="minMax"/>
        </c:scaling>
        <c:axPos val="b"/>
        <c:tickLblPos val="nextTo"/>
        <c:crossAx val="193328256"/>
        <c:crosses val="autoZero"/>
        <c:auto val="1"/>
        <c:lblAlgn val="ctr"/>
        <c:lblOffset val="100"/>
      </c:catAx>
      <c:valAx>
        <c:axId val="193328256"/>
        <c:scaling>
          <c:orientation val="minMax"/>
        </c:scaling>
        <c:axPos val="l"/>
        <c:numFmt formatCode="General" sourceLinked="1"/>
        <c:tickLblPos val="nextTo"/>
        <c:crossAx val="193322368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Tables</c:v>
          </c:tx>
          <c:trendline>
            <c:trendlineType val="linear"/>
            <c:dispRSqr val="1"/>
            <c:dispEq val="1"/>
            <c:trendlineLbl>
              <c:layout>
                <c:manualLayout>
                  <c:x val="-0.47804728765750776"/>
                  <c:y val="-0.24591790609507164"/>
                </c:manualLayout>
              </c:layout>
              <c:numFmt formatCode="General" sourceLinked="0"/>
            </c:trendlineLbl>
          </c:trendline>
          <c:trendline>
            <c:trendlineType val="log"/>
            <c:dispRSqr val="1"/>
            <c:dispEq val="1"/>
            <c:trendlineLbl>
              <c:layout>
                <c:manualLayout>
                  <c:x val="2.1565219285348672E-2"/>
                  <c:y val="-0.2331838728492272"/>
                </c:manualLayout>
              </c:layout>
              <c:numFmt formatCode="General" sourceLinked="0"/>
            </c:trendlineLbl>
          </c:trendline>
          <c:trendline>
            <c:spPr>
              <a:ln w="22225" cmpd="sng">
                <a:solidFill>
                  <a:srgbClr val="FF0000"/>
                </a:solidFill>
              </a:ln>
            </c:spPr>
            <c:trendlineType val="poly"/>
            <c:order val="4"/>
            <c:dispRSqr val="1"/>
            <c:dispEq val="1"/>
            <c:trendlineLbl>
              <c:layout>
                <c:manualLayout>
                  <c:x val="-1.7093039718582909E-2"/>
                  <c:y val="0.49501130067074972"/>
                </c:manualLayout>
              </c:layout>
              <c:numFmt formatCode="General" sourceLinked="0"/>
            </c:trendlineLbl>
          </c:trendline>
          <c:trendline>
            <c:trendlineType val="exp"/>
            <c:dispRSqr val="1"/>
            <c:dispEq val="1"/>
            <c:trendlineLbl>
              <c:layout>
                <c:manualLayout>
                  <c:x val="-0.5036353339649976"/>
                  <c:y val="-1.1112569262175577E-2"/>
                </c:manualLayout>
              </c:layout>
              <c:numFmt formatCode="General" sourceLinked="0"/>
            </c:trendlineLbl>
          </c:trendline>
          <c:xVal>
            <c:numRef>
              <c:f>typo!$A$2:$A$98</c:f>
              <c:numCache>
                <c:formatCode>General</c:formatCode>
                <c:ptCount val="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</c:numCache>
            </c:numRef>
          </c:xVal>
          <c:yVal>
            <c:numRef>
              <c:f>typo!$H$2:$H$98</c:f>
              <c:numCache>
                <c:formatCode>General</c:formatCode>
                <c:ptCount val="9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19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21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15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21</c:v>
                </c:pt>
                <c:pt idx="86">
                  <c:v>21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23</c:v>
                </c:pt>
                <c:pt idx="91">
                  <c:v>23</c:v>
                </c:pt>
                <c:pt idx="92">
                  <c:v>23</c:v>
                </c:pt>
                <c:pt idx="93">
                  <c:v>23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</c:numCache>
            </c:numRef>
          </c:yVal>
          <c:smooth val="1"/>
        </c:ser>
        <c:axId val="193403520"/>
        <c:axId val="193413504"/>
      </c:scatterChart>
      <c:valAx>
        <c:axId val="193403520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93413504"/>
        <c:crosses val="autoZero"/>
        <c:crossBetween val="midCat"/>
        <c:majorUnit val="1"/>
      </c:valAx>
      <c:valAx>
        <c:axId val="193413504"/>
        <c:scaling>
          <c:orientation val="minMax"/>
          <c:min val="9"/>
        </c:scaling>
        <c:axPos val="l"/>
        <c:numFmt formatCode="General" sourceLinked="1"/>
        <c:tickLblPos val="nextTo"/>
        <c:crossAx val="193403520"/>
        <c:crosses val="autoZero"/>
        <c:crossBetween val="midCat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atlas!$Z$1</c:f>
              <c:strCache>
                <c:ptCount val="1"/>
                <c:pt idx="0">
                  <c:v>complexity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atlas!$Z$2:$Z$86</c:f>
              <c:numCache>
                <c:formatCode>General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1.5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0.125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26</c:v>
                </c:pt>
                <c:pt idx="33">
                  <c:v>0</c:v>
                </c:pt>
                <c:pt idx="34">
                  <c:v>5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</c:v>
                </c:pt>
                <c:pt idx="51">
                  <c:v>0</c:v>
                </c:pt>
                <c:pt idx="52">
                  <c:v>3.5</c:v>
                </c:pt>
                <c:pt idx="53">
                  <c:v>1.5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5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3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</c:numCache>
            </c:numRef>
          </c:val>
        </c:ser>
        <c:marker val="1"/>
        <c:axId val="102368000"/>
        <c:axId val="102369536"/>
      </c:lineChart>
      <c:catAx>
        <c:axId val="102368000"/>
        <c:scaling>
          <c:orientation val="minMax"/>
        </c:scaling>
        <c:delete val="1"/>
        <c:axPos val="b"/>
        <c:tickLblPos val="none"/>
        <c:crossAx val="102369536"/>
        <c:crosses val="autoZero"/>
        <c:auto val="1"/>
        <c:lblAlgn val="ctr"/>
        <c:lblOffset val="100"/>
      </c:catAx>
      <c:valAx>
        <c:axId val="102369536"/>
        <c:scaling>
          <c:orientation val="minMax"/>
        </c:scaling>
        <c:axPos val="l"/>
        <c:numFmt formatCode="General" sourceLinked="1"/>
        <c:tickLblPos val="nextTo"/>
        <c:crossAx val="102368000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Tables</c:v>
          </c:tx>
          <c:spPr>
            <a:ln w="25400">
              <a:noFill/>
            </a:ln>
          </c:spPr>
          <c:marker>
            <c:symbol val="diamond"/>
            <c:size val="5"/>
            <c:spPr>
              <a:solidFill>
                <a:srgbClr val="002060"/>
              </a:solidFill>
              <a:ln w="6350">
                <a:solidFill>
                  <a:srgbClr val="C0504D">
                    <a:shade val="95000"/>
                    <a:satMod val="105000"/>
                  </a:srgbClr>
                </a:solidFill>
              </a:ln>
            </c:spPr>
          </c:marker>
          <c:trendline>
            <c:trendlineType val="movingAvg"/>
            <c:period val="2"/>
          </c:trendline>
          <c:trendline>
            <c:trendlineType val="log"/>
          </c:trendline>
          <c:trendline>
            <c:trendlineType val="log"/>
            <c:dispRSqr val="1"/>
            <c:dispEq val="1"/>
            <c:trendlineLbl>
              <c:layout>
                <c:manualLayout>
                  <c:x val="-0.44703738796135961"/>
                  <c:y val="-2.2393358328107998E-2"/>
                </c:manualLayout>
              </c:layout>
              <c:numFmt formatCode="General" sourceLinked="0"/>
            </c:trendlineLbl>
          </c:trendline>
          <c:trendline>
            <c:trendlineType val="linear"/>
            <c:dispRSqr val="1"/>
            <c:dispEq val="1"/>
            <c:trendlineLbl>
              <c:layout>
                <c:manualLayout>
                  <c:x val="8.4057902629005227E-2"/>
                  <c:y val="-4.6325993340785153E-2"/>
                </c:manualLayout>
              </c:layout>
              <c:numFmt formatCode="General" sourceLinked="0"/>
            </c:trendlineLbl>
          </c:trendline>
          <c:xVal>
            <c:numRef>
              <c:f>atlas!$A$2:$A$85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xVal>
          <c:yVal>
            <c:numRef>
              <c:f>atlas!$H$2:$H$85</c:f>
              <c:numCache>
                <c:formatCode>General</c:formatCode>
                <c:ptCount val="84"/>
                <c:pt idx="0">
                  <c:v>56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57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73</c:v>
                </c:pt>
              </c:numCache>
            </c:numRef>
          </c:yVal>
        </c:ser>
        <c:axId val="102454016"/>
        <c:axId val="102455552"/>
      </c:scatterChart>
      <c:valAx>
        <c:axId val="102454016"/>
        <c:scaling>
          <c:orientation val="minMax"/>
        </c:scaling>
        <c:axPos val="b"/>
        <c:numFmt formatCode="General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02455552"/>
        <c:crosses val="autoZero"/>
        <c:crossBetween val="midCat"/>
      </c:valAx>
      <c:valAx>
        <c:axId val="102455552"/>
        <c:scaling>
          <c:orientation val="minMax"/>
          <c:min val="45"/>
        </c:scaling>
        <c:axPos val="l"/>
        <c:numFmt formatCode="General" sourceLinked="1"/>
        <c:tickLblPos val="nextTo"/>
        <c:crossAx val="102454016"/>
        <c:crosses val="autoZero"/>
        <c:crossBetween val="midCat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Actual and estimated </a:t>
            </a:r>
            <a:r>
              <a:rPr lang="fr-FR" sz="1400" b="1" i="0" u="none" strike="noStrike" baseline="0"/>
              <a:t>schema </a:t>
            </a:r>
            <a:r>
              <a:rPr lang="fr-FR" sz="1400"/>
              <a:t>sizes </a:t>
            </a:r>
          </a:p>
          <a:p>
            <a:pPr>
              <a:defRPr sz="1400"/>
            </a:pPr>
            <a:r>
              <a:rPr lang="fr-FR" sz="1400"/>
              <a:t>(</a:t>
            </a:r>
            <a:r>
              <a:rPr lang="fr-FR" sz="1400" b="1" i="0" u="none" strike="noStrike" baseline="0"/>
              <a:t>avg effort, Ē, </a:t>
            </a:r>
            <a:r>
              <a:rPr lang="fr-FR" sz="1400"/>
              <a:t>computed as total average over the</a:t>
            </a:r>
            <a:r>
              <a:rPr lang="fr-FR" sz="1400" baseline="0"/>
              <a:t> entire data set</a:t>
            </a:r>
            <a:r>
              <a:rPr lang="fr-FR" sz="1400"/>
              <a:t>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atlas!$A$2:$A$85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cat>
          <c:val>
            <c:numRef>
              <c:f>atlas!$H$2:$H$85</c:f>
              <c:numCache>
                <c:formatCode>General</c:formatCode>
                <c:ptCount val="84"/>
                <c:pt idx="0">
                  <c:v>56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57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73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val>
            <c:numRef>
              <c:f>atlas!$AW$2:$AW$85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56.238236107696089</c:v>
                </c:pt>
                <c:pt idx="2">
                  <c:v>56.474458061632618</c:v>
                </c:pt>
                <c:pt idx="3">
                  <c:v>56.708708005165725</c:v>
                </c:pt>
                <c:pt idx="4">
                  <c:v>56.941026686134123</c:v>
                </c:pt>
                <c:pt idx="5">
                  <c:v>57.171453519688477</c:v>
                </c:pt>
                <c:pt idx="6">
                  <c:v>57.400026647561248</c:v>
                </c:pt>
                <c:pt idx="7">
                  <c:v>57.626782994019067</c:v>
                </c:pt>
                <c:pt idx="8">
                  <c:v>57.851758318720634</c:v>
                </c:pt>
                <c:pt idx="9">
                  <c:v>58.074987266685646</c:v>
                </c:pt>
                <c:pt idx="10">
                  <c:v>58.296503415564374</c:v>
                </c:pt>
                <c:pt idx="11">
                  <c:v>58.516339320383082</c:v>
                </c:pt>
                <c:pt idx="12">
                  <c:v>58.734526555927175</c:v>
                </c:pt>
                <c:pt idx="13">
                  <c:v>58.951095756911975</c:v>
                </c:pt>
                <c:pt idx="14">
                  <c:v>59.166076656079802</c:v>
                </c:pt>
                <c:pt idx="15">
                  <c:v>59.379498120352103</c:v>
                </c:pt>
                <c:pt idx="16">
                  <c:v>59.591388185155907</c:v>
                </c:pt>
                <c:pt idx="17">
                  <c:v>59.80177408703544</c:v>
                </c:pt>
                <c:pt idx="18">
                  <c:v>60.010682294651922</c:v>
                </c:pt>
                <c:pt idx="19">
                  <c:v>60.218138538267262</c:v>
                </c:pt>
                <c:pt idx="20">
                  <c:v>60.424167837800866</c:v>
                </c:pt>
                <c:pt idx="21">
                  <c:v>60.628794529542574</c:v>
                </c:pt>
                <c:pt idx="22">
                  <c:v>60.832042291599137</c:v>
                </c:pt>
                <c:pt idx="23">
                  <c:v>61.033934168146452</c:v>
                </c:pt>
                <c:pt idx="24">
                  <c:v>61.234492592554972</c:v>
                </c:pt>
                <c:pt idx="25">
                  <c:v>61.433739409451306</c:v>
                </c:pt>
                <c:pt idx="26">
                  <c:v>61.631695895774847</c:v>
                </c:pt>
                <c:pt idx="27">
                  <c:v>61.82838278088451</c:v>
                </c:pt>
                <c:pt idx="28">
                  <c:v>62.023820265767171</c:v>
                </c:pt>
                <c:pt idx="29">
                  <c:v>62.218028041396103</c:v>
                </c:pt>
                <c:pt idx="30">
                  <c:v>62.411025306284635</c:v>
                </c:pt>
                <c:pt idx="31">
                  <c:v>62.602830783277575</c:v>
                </c:pt>
                <c:pt idx="32">
                  <c:v>62.793462735620139</c:v>
                </c:pt>
                <c:pt idx="33">
                  <c:v>62.982938982341892</c:v>
                </c:pt>
                <c:pt idx="34">
                  <c:v>63.171276912990841</c:v>
                </c:pt>
                <c:pt idx="35">
                  <c:v>63.358493501750679</c:v>
                </c:pt>
                <c:pt idx="36">
                  <c:v>63.544605320972344</c:v>
                </c:pt>
                <c:pt idx="37">
                  <c:v>63.729628554149109</c:v>
                </c:pt>
                <c:pt idx="38">
                  <c:v>63.913579008362774</c:v>
                </c:pt>
                <c:pt idx="39">
                  <c:v>64.096472126226942</c:v>
                </c:pt>
                <c:pt idx="40">
                  <c:v>64.278322997351822</c:v>
                </c:pt>
                <c:pt idx="41">
                  <c:v>64.459146369353689</c:v>
                </c:pt>
                <c:pt idx="42">
                  <c:v>64.638956658430715</c:v>
                </c:pt>
                <c:pt idx="43">
                  <c:v>64.817767959525881</c:v>
                </c:pt>
                <c:pt idx="44">
                  <c:v>64.995594056096209</c:v>
                </c:pt>
                <c:pt idx="45">
                  <c:v>65.172448429506872</c:v>
                </c:pt>
                <c:pt idx="46">
                  <c:v>65.348344268067407</c:v>
                </c:pt>
                <c:pt idx="47">
                  <c:v>65.523294475726516</c:v>
                </c:pt>
                <c:pt idx="48">
                  <c:v>65.697311680441004</c:v>
                </c:pt>
                <c:pt idx="49">
                  <c:v>65.870408242233538</c:v>
                </c:pt>
                <c:pt idx="50">
                  <c:v>66.042596260953204</c:v>
                </c:pt>
                <c:pt idx="51">
                  <c:v>66.213887583752111</c:v>
                </c:pt>
                <c:pt idx="52">
                  <c:v>66.384293812290437</c:v>
                </c:pt>
                <c:pt idx="53">
                  <c:v>66.553826309681938</c:v>
                </c:pt>
                <c:pt idx="54">
                  <c:v>66.722496207191156</c:v>
                </c:pt>
                <c:pt idx="55">
                  <c:v>66.89031441069298</c:v>
                </c:pt>
                <c:pt idx="56">
                  <c:v>67.057291606904755</c:v>
                </c:pt>
                <c:pt idx="57">
                  <c:v>67.223438269400646</c:v>
                </c:pt>
                <c:pt idx="58">
                  <c:v>67.388764664417337</c:v>
                </c:pt>
                <c:pt idx="59">
                  <c:v>67.553280856459892</c:v>
                </c:pt>
                <c:pt idx="60">
                  <c:v>67.716996713715972</c:v>
                </c:pt>
                <c:pt idx="61">
                  <c:v>67.879921913286381</c:v>
                </c:pt>
                <c:pt idx="62">
                  <c:v>68.042065946239461</c:v>
                </c:pt>
                <c:pt idx="63">
                  <c:v>68.203438122496436</c:v>
                </c:pt>
                <c:pt idx="64">
                  <c:v>68.364047575554551</c:v>
                </c:pt>
                <c:pt idx="65">
                  <c:v>68.523903267054536</c:v>
                </c:pt>
                <c:pt idx="66">
                  <c:v>68.683013991198507</c:v>
                </c:pt>
                <c:pt idx="67">
                  <c:v>68.841388379024337</c:v>
                </c:pt>
                <c:pt idx="68">
                  <c:v>68.999034902541936</c:v>
                </c:pt>
                <c:pt idx="69">
                  <c:v>69.155961878737003</c:v>
                </c:pt>
                <c:pt idx="70">
                  <c:v>69.312177473447321</c:v>
                </c:pt>
                <c:pt idx="71">
                  <c:v>69.467689705116385</c:v>
                </c:pt>
                <c:pt idx="72">
                  <c:v>69.622506448429192</c:v>
                </c:pt>
                <c:pt idx="73">
                  <c:v>69.776635437834599</c:v>
                </c:pt>
                <c:pt idx="74">
                  <c:v>69.930084270958503</c:v>
                </c:pt>
                <c:pt idx="75">
                  <c:v>70.082860411911909</c:v>
                </c:pt>
                <c:pt idx="76">
                  <c:v>70.234971194497888</c:v>
                </c:pt>
                <c:pt idx="77">
                  <c:v>70.386423825321017</c:v>
                </c:pt>
                <c:pt idx="78">
                  <c:v>70.53722538680303</c:v>
                </c:pt>
                <c:pt idx="79">
                  <c:v>70.687382840107944</c:v>
                </c:pt>
                <c:pt idx="80">
                  <c:v>70.836903027980085</c:v>
                </c:pt>
                <c:pt idx="81">
                  <c:v>70.985792677497997</c:v>
                </c:pt>
                <c:pt idx="82">
                  <c:v>71.134058402747385</c:v>
                </c:pt>
                <c:pt idx="83">
                  <c:v>71.281706707415864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atlas!$AX$2:$AX$85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56.063950038912907</c:v>
                </c:pt>
                <c:pt idx="2">
                  <c:v>56.127754270224194</c:v>
                </c:pt>
                <c:pt idx="3">
                  <c:v>56.191413522777417</c:v>
                </c:pt>
                <c:pt idx="4">
                  <c:v>56.25492861790007</c:v>
                </c:pt>
                <c:pt idx="5">
                  <c:v>56.31830036949701</c:v>
                </c:pt>
                <c:pt idx="6">
                  <c:v>56.38152958414242</c:v>
                </c:pt>
                <c:pt idx="7">
                  <c:v>56.444617061170291</c:v>
                </c:pt>
                <c:pt idx="8">
                  <c:v>56.507563592763546</c:v>
                </c:pt>
                <c:pt idx="9">
                  <c:v>56.57036996404171</c:v>
                </c:pt>
                <c:pt idx="10">
                  <c:v>56.633036953147268</c:v>
                </c:pt>
                <c:pt idx="11">
                  <c:v>56.695565331330641</c:v>
                </c:pt>
                <c:pt idx="12">
                  <c:v>56.757955863033878</c:v>
                </c:pt>
                <c:pt idx="13">
                  <c:v>56.820209305973044</c:v>
                </c:pt>
                <c:pt idx="14">
                  <c:v>56.88232641121936</c:v>
                </c:pt>
                <c:pt idx="15">
                  <c:v>56.944307923279069</c:v>
                </c:pt>
                <c:pt idx="16">
                  <c:v>57.006154580172122</c:v>
                </c:pt>
                <c:pt idx="17">
                  <c:v>57.067867113509642</c:v>
                </c:pt>
                <c:pt idx="18">
                  <c:v>57.129446248570204</c:v>
                </c:pt>
                <c:pt idx="19">
                  <c:v>57.190892704375017</c:v>
                </c:pt>
                <c:pt idx="20">
                  <c:v>57.252207193761897</c:v>
                </c:pt>
                <c:pt idx="21">
                  <c:v>57.313390423458202</c:v>
                </c:pt>
                <c:pt idx="22">
                  <c:v>57.374443094152618</c:v>
                </c:pt>
                <c:pt idx="23">
                  <c:v>57.43536590056592</c:v>
                </c:pt>
                <c:pt idx="24">
                  <c:v>57.49615953152064</c:v>
                </c:pt>
                <c:pt idx="25">
                  <c:v>57.556824670009746</c:v>
                </c:pt>
                <c:pt idx="26">
                  <c:v>57.617361993264268</c:v>
                </c:pt>
                <c:pt idx="27">
                  <c:v>57.67777217281995</c:v>
                </c:pt>
                <c:pt idx="28">
                  <c:v>57.738055874582919</c:v>
                </c:pt>
                <c:pt idx="29">
                  <c:v>57.798213758894384</c:v>
                </c:pt>
                <c:pt idx="30">
                  <c:v>57.858246480594417</c:v>
                </c:pt>
                <c:pt idx="31">
                  <c:v>57.918154689084759</c:v>
                </c:pt>
                <c:pt idx="32">
                  <c:v>57.977939028390786</c:v>
                </c:pt>
                <c:pt idx="33">
                  <c:v>58.037600137222498</c:v>
                </c:pt>
                <c:pt idx="34">
                  <c:v>58.097138649034704</c:v>
                </c:pt>
                <c:pt idx="35">
                  <c:v>58.15655519208628</c:v>
                </c:pt>
                <c:pt idx="36">
                  <c:v>58.215850389498634</c:v>
                </c:pt>
                <c:pt idx="37">
                  <c:v>58.275024859313298</c:v>
                </c:pt>
                <c:pt idx="38">
                  <c:v>58.334079214548701</c:v>
                </c:pt>
                <c:pt idx="39">
                  <c:v>58.393014063256174</c:v>
                </c:pt>
                <c:pt idx="40">
                  <c:v>58.451830008575115</c:v>
                </c:pt>
                <c:pt idx="41">
                  <c:v>58.510527648787409</c:v>
                </c:pt>
                <c:pt idx="42">
                  <c:v>58.569107577371071</c:v>
                </c:pt>
                <c:pt idx="43">
                  <c:v>58.627570383053126</c:v>
                </c:pt>
                <c:pt idx="44">
                  <c:v>58.685916649861788</c:v>
                </c:pt>
                <c:pt idx="45">
                  <c:v>58.744146957177861</c:v>
                </c:pt>
                <c:pt idx="46">
                  <c:v>58.802261879785469</c:v>
                </c:pt>
                <c:pt idx="47">
                  <c:v>58.860261987922051</c:v>
                </c:pt>
                <c:pt idx="48">
                  <c:v>58.918147847327688</c:v>
                </c:pt>
                <c:pt idx="49">
                  <c:v>58.975920019293746</c:v>
                </c:pt>
                <c:pt idx="50">
                  <c:v>59.033579060710842</c:v>
                </c:pt>
                <c:pt idx="51">
                  <c:v>59.091125524116165</c:v>
                </c:pt>
                <c:pt idx="52">
                  <c:v>59.148559957740147</c:v>
                </c:pt>
                <c:pt idx="53">
                  <c:v>59.205882905552492</c:v>
                </c:pt>
                <c:pt idx="54">
                  <c:v>59.263094907307597</c:v>
                </c:pt>
                <c:pt idx="55">
                  <c:v>59.320196498589326</c:v>
                </c:pt>
                <c:pt idx="56">
                  <c:v>59.37718821085523</c:v>
                </c:pt>
                <c:pt idx="57">
                  <c:v>59.434070571480127</c:v>
                </c:pt>
                <c:pt idx="58">
                  <c:v>59.49084410379912</c:v>
                </c:pt>
                <c:pt idx="59">
                  <c:v>59.547509327150038</c:v>
                </c:pt>
                <c:pt idx="60">
                  <c:v>59.604066756915302</c:v>
                </c:pt>
                <c:pt idx="61">
                  <c:v>59.660516904563238</c:v>
                </c:pt>
                <c:pt idx="62">
                  <c:v>59.716860277688859</c:v>
                </c:pt>
                <c:pt idx="63">
                  <c:v>59.773097380054075</c:v>
                </c:pt>
                <c:pt idx="64">
                  <c:v>59.829228711627394</c:v>
                </c:pt>
                <c:pt idx="65">
                  <c:v>59.88525476862312</c:v>
                </c:pt>
                <c:pt idx="66">
                  <c:v>59.941176043539983</c:v>
                </c:pt>
                <c:pt idx="67">
                  <c:v>59.996993025199316</c:v>
                </c:pt>
                <c:pt idx="68">
                  <c:v>60.052706198782708</c:v>
                </c:pt>
                <c:pt idx="69">
                  <c:v>60.108316045869181</c:v>
                </c:pt>
                <c:pt idx="70">
                  <c:v>60.163823044471862</c:v>
                </c:pt>
                <c:pt idx="71">
                  <c:v>60.219227669074222</c:v>
                </c:pt>
                <c:pt idx="72">
                  <c:v>60.274530390665802</c:v>
                </c:pt>
                <c:pt idx="73">
                  <c:v>60.329731676777506</c:v>
                </c:pt>
                <c:pt idx="74">
                  <c:v>60.384831991516435</c:v>
                </c:pt>
                <c:pt idx="75">
                  <c:v>60.439831795600284</c:v>
                </c:pt>
                <c:pt idx="76">
                  <c:v>60.494731546391286</c:v>
                </c:pt>
                <c:pt idx="77">
                  <c:v>60.54953169792973</c:v>
                </c:pt>
                <c:pt idx="78">
                  <c:v>60.604232700967067</c:v>
                </c:pt>
                <c:pt idx="79">
                  <c:v>60.658835002998565</c:v>
                </c:pt>
                <c:pt idx="80">
                  <c:v>60.713339048295587</c:v>
                </c:pt>
                <c:pt idx="81">
                  <c:v>60.767745277937451</c:v>
                </c:pt>
                <c:pt idx="82">
                  <c:v>60.822054129842876</c:v>
                </c:pt>
                <c:pt idx="83">
                  <c:v>60.876266038801056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val>
            <c:numRef>
              <c:f>atlas!$AY$2:$AY$85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56.249541892758565</c:v>
                </c:pt>
                <c:pt idx="2">
                  <c:v>56.496874593184145</c:v>
                </c:pt>
                <c:pt idx="3">
                  <c:v>56.742046481629501</c:v>
                </c:pt>
                <c:pt idx="4">
                  <c:v>56.985104262526171</c:v>
                </c:pt>
                <c:pt idx="5">
                  <c:v>57.226093043276968</c:v>
                </c:pt>
                <c:pt idx="6">
                  <c:v>57.46505640847753</c:v>
                </c:pt>
                <c:pt idx="7">
                  <c:v>57.702036489798878</c:v>
                </c:pt>
                <c:pt idx="8">
                  <c:v>57.937074031835301</c:v>
                </c:pt>
                <c:pt idx="9">
                  <c:v>58.17020845419723</c:v>
                </c:pt>
                <c:pt idx="10">
                  <c:v>58.401477910106152</c:v>
                </c:pt>
                <c:pt idx="11">
                  <c:v>58.630919341728124</c:v>
                </c:pt>
                <c:pt idx="12">
                  <c:v>58.858568532463885</c:v>
                </c:pt>
                <c:pt idx="13">
                  <c:v>59.084460156396602</c:v>
                </c:pt>
                <c:pt idx="14">
                  <c:v>59.308627825082816</c:v>
                </c:pt>
                <c:pt idx="15">
                  <c:v>59.531104131858037</c:v>
                </c:pt>
                <c:pt idx="16">
                  <c:v>59.751920693815642</c:v>
                </c:pt>
                <c:pt idx="17">
                  <c:v>59.971108191605865</c:v>
                </c:pt>
                <c:pt idx="18">
                  <c:v>60.188696407190875</c:v>
                </c:pt>
                <c:pt idx="19">
                  <c:v>60.40471425968213</c:v>
                </c:pt>
                <c:pt idx="20">
                  <c:v>60.619189839377114</c:v>
                </c:pt>
                <c:pt idx="21">
                  <c:v>60.83215044010413</c:v>
                </c:pt>
                <c:pt idx="22">
                  <c:v>61.043622589976344</c:v>
                </c:pt>
                <c:pt idx="23">
                  <c:v>61.253632080649091</c:v>
                </c:pt>
                <c:pt idx="24">
                  <c:v>61.462203995168061</c:v>
                </c:pt>
                <c:pt idx="25">
                  <c:v>61.669362734489987</c:v>
                </c:pt>
                <c:pt idx="26">
                  <c:v>61.875132042751908</c:v>
                </c:pt>
                <c:pt idx="27">
                  <c:v>62.079535031360074</c:v>
                </c:pt>
                <c:pt idx="28">
                  <c:v>62.282594201964805</c:v>
                </c:pt>
                <c:pt idx="29">
                  <c:v>62.484331468383274</c:v>
                </c:pt>
                <c:pt idx="30">
                  <c:v>62.684768177528198</c:v>
                </c:pt>
                <c:pt idx="31">
                  <c:v>62.883925129396658</c:v>
                </c:pt>
                <c:pt idx="32">
                  <c:v>63.081822596169864</c:v>
                </c:pt>
                <c:pt idx="33">
                  <c:v>63.27848034047144</c:v>
                </c:pt>
                <c:pt idx="34">
                  <c:v>63.473917632828829</c:v>
                </c:pt>
                <c:pt idx="35">
                  <c:v>63.66815326837974</c:v>
                </c:pt>
                <c:pt idx="36">
                  <c:v>63.861205582862866</c:v>
                </c:pt>
                <c:pt idx="37">
                  <c:v>64.053092467929815</c:v>
                </c:pt>
                <c:pt idx="38">
                  <c:v>64.243831385812953</c:v>
                </c:pt>
                <c:pt idx="39">
                  <c:v>64.433439383381767</c:v>
                </c:pt>
                <c:pt idx="40">
                  <c:v>64.621933105618481</c:v>
                </c:pt>
                <c:pt idx="41">
                  <c:v>64.809328808541693</c:v>
                </c:pt>
                <c:pt idx="42">
                  <c:v>64.995642371605499</c:v>
                </c:pt>
                <c:pt idx="43">
                  <c:v>65.180889309599451</c:v>
                </c:pt>
                <c:pt idx="44">
                  <c:v>65.365084784073815</c:v>
                </c:pt>
                <c:pt idx="45">
                  <c:v>65.548243614312796</c:v>
                </c:pt>
                <c:pt idx="46">
                  <c:v>65.730380287877267</c:v>
                </c:pt>
                <c:pt idx="47">
                  <c:v>65.911508970737458</c:v>
                </c:pt>
                <c:pt idx="48">
                  <c:v>66.091643517014688</c:v>
                </c:pt>
                <c:pt idx="49">
                  <c:v>66.270797478350417</c:v>
                </c:pt>
                <c:pt idx="50">
                  <c:v>66.448984112919746</c:v>
                </c:pt>
                <c:pt idx="51">
                  <c:v>66.626216394105626</c:v>
                </c:pt>
                <c:pt idx="52">
                  <c:v>66.802507018849212</c:v>
                </c:pt>
                <c:pt idx="53">
                  <c:v>66.977868415690835</c:v>
                </c:pt>
                <c:pt idx="54">
                  <c:v>67.152312752515556</c:v>
                </c:pt>
                <c:pt idx="55">
                  <c:v>67.325851944016264</c:v>
                </c:pt>
                <c:pt idx="56">
                  <c:v>67.498497658886734</c:v>
                </c:pt>
                <c:pt idx="57">
                  <c:v>67.67026132675656</c:v>
                </c:pt>
                <c:pt idx="58">
                  <c:v>67.8411541448789</c:v>
                </c:pt>
                <c:pt idx="59">
                  <c:v>68.01118708458192</c:v>
                </c:pt>
                <c:pt idx="60">
                  <c:v>68.180370897493759</c:v>
                </c:pt>
                <c:pt idx="61">
                  <c:v>68.348716121550808</c:v>
                </c:pt>
                <c:pt idx="62">
                  <c:v>68.516233086798223</c:v>
                </c:pt>
                <c:pt idx="63">
                  <c:v>68.682931920991464</c:v>
                </c:pt>
                <c:pt idx="64">
                  <c:v>68.848822555007018</c:v>
                </c:pt>
                <c:pt idx="65">
                  <c:v>69.013914728070205</c:v>
                </c:pt>
                <c:pt idx="66">
                  <c:v>69.178217992807447</c:v>
                </c:pt>
                <c:pt idx="67">
                  <c:v>69.341741720130173</c:v>
                </c:pt>
                <c:pt idx="68">
                  <c:v>69.504495103957112</c:v>
                </c:pt>
                <c:pt idx="69">
                  <c:v>69.666487165781376</c:v>
                </c:pt>
                <c:pt idx="70">
                  <c:v>69.82772675908862</c:v>
                </c:pt>
                <c:pt idx="71">
                  <c:v>69.988222573631944</c:v>
                </c:pt>
                <c:pt idx="72">
                  <c:v>70.147983139569305</c:v>
                </c:pt>
                <c:pt idx="73">
                  <c:v>70.307016831468701</c:v>
                </c:pt>
                <c:pt idx="74">
                  <c:v>70.465331872186241</c:v>
                </c:pt>
                <c:pt idx="75">
                  <c:v>70.622936336621919</c:v>
                </c:pt>
                <c:pt idx="76">
                  <c:v>70.779838155357879</c:v>
                </c:pt>
                <c:pt idx="77">
                  <c:v>70.936045118183429</c:v>
                </c:pt>
                <c:pt idx="78">
                  <c:v>71.091564877511203</c:v>
                </c:pt>
                <c:pt idx="79">
                  <c:v>71.246404951688461</c:v>
                </c:pt>
                <c:pt idx="80">
                  <c:v>71.400572728207408</c:v>
                </c:pt>
                <c:pt idx="81">
                  <c:v>71.55407546681829</c:v>
                </c:pt>
                <c:pt idx="82">
                  <c:v>71.706920302548767</c:v>
                </c:pt>
                <c:pt idx="83">
                  <c:v>71.85911424863302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val>
            <c:numRef>
              <c:f>atlas!$AZ$2:$AZ$85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56.239726524457211</c:v>
                </c:pt>
                <c:pt idx="2">
                  <c:v>56.477413696048323</c:v>
                </c:pt>
                <c:pt idx="3">
                  <c:v>56.71310444794333</c:v>
                </c:pt>
                <c:pt idx="4">
                  <c:v>56.946840282989371</c:v>
                </c:pt>
                <c:pt idx="5">
                  <c:v>57.178661338494607</c:v>
                </c:pt>
                <c:pt idx="6">
                  <c:v>57.408606447320004</c:v>
                </c:pt>
                <c:pt idx="7">
                  <c:v>57.636713195531591</c:v>
                </c:pt>
                <c:pt idx="8">
                  <c:v>57.863017976845697</c:v>
                </c:pt>
                <c:pt idx="9">
                  <c:v>58.087556044081389</c:v>
                </c:pt>
                <c:pt idx="10">
                  <c:v>58.310361557817664</c:v>
                </c:pt>
                <c:pt idx="11">
                  <c:v>58.531467632437852</c:v>
                </c:pt>
                <c:pt idx="12">
                  <c:v>58.750906379729663</c:v>
                </c:pt>
                <c:pt idx="13">
                  <c:v>58.968708950196884</c:v>
                </c:pt>
                <c:pt idx="14">
                  <c:v>59.184905572226988</c:v>
                </c:pt>
                <c:pt idx="15">
                  <c:v>59.399525589248341</c:v>
                </c:pt>
                <c:pt idx="16">
                  <c:v>59.612597495001125</c:v>
                </c:pt>
                <c:pt idx="17">
                  <c:v>59.824148967036948</c:v>
                </c:pt>
                <c:pt idx="18">
                  <c:v>60.034206898554189</c:v>
                </c:pt>
                <c:pt idx="19">
                  <c:v>60.24279742866841</c:v>
                </c:pt>
                <c:pt idx="20">
                  <c:v>60.449945971210333</c:v>
                </c:pt>
                <c:pt idx="21">
                  <c:v>60.655677242137564</c:v>
                </c:pt>
                <c:pt idx="22">
                  <c:v>60.860015285640223</c:v>
                </c:pt>
                <c:pt idx="23">
                  <c:v>61.062983499015402</c:v>
                </c:pt>
                <c:pt idx="24">
                  <c:v>61.264604656380271</c:v>
                </c:pt>
                <c:pt idx="25">
                  <c:v>61.464900931289037</c:v>
                </c:pt>
                <c:pt idx="26">
                  <c:v>61.663893918314749</c:v>
                </c:pt>
                <c:pt idx="27">
                  <c:v>61.861604653652904</c:v>
                </c:pt>
                <c:pt idx="28">
                  <c:v>62.058053634800267</c:v>
                </c:pt>
                <c:pt idx="29">
                  <c:v>62.253260839358795</c:v>
                </c:pt>
                <c:pt idx="30">
                  <c:v>62.447245743011536</c:v>
                </c:pt>
                <c:pt idx="31">
                  <c:v>62.640027336714319</c:v>
                </c:pt>
                <c:pt idx="32">
                  <c:v>62.831624143144474</c:v>
                </c:pt>
                <c:pt idx="33">
                  <c:v>63.022054232445214</c:v>
                </c:pt>
                <c:pt idx="34">
                  <c:v>63.211335237301974</c:v>
                </c:pt>
                <c:pt idx="35">
                  <c:v>63.399484367384851</c:v>
                </c:pt>
                <c:pt idx="36">
                  <c:v>63.586518423189226</c:v>
                </c:pt>
                <c:pt idx="37">
                  <c:v>63.7724538093048</c:v>
                </c:pt>
                <c:pt idx="38">
                  <c:v>63.957306547141393</c:v>
                </c:pt>
                <c:pt idx="39">
                  <c:v>64.141092287138378</c:v>
                </c:pt>
                <c:pt idx="40">
                  <c:v>64.323826320482951</c:v>
                </c:pt>
                <c:pt idx="41">
                  <c:v>64.50552359036098</c:v>
                </c:pt>
                <c:pt idx="42">
                  <c:v>64.686198702762994</c:v>
                </c:pt>
                <c:pt idx="43">
                  <c:v>64.86586593686647</c:v>
                </c:pt>
                <c:pt idx="44">
                  <c:v>65.044539255014328</c:v>
                </c:pt>
                <c:pt idx="45">
                  <c:v>65.222232312308748</c:v>
                </c:pt>
                <c:pt idx="46">
                  <c:v>65.398958465837993</c:v>
                </c:pt>
                <c:pt idx="47">
                  <c:v>65.57473078355325</c:v>
                </c:pt>
                <c:pt idx="48">
                  <c:v>65.749562052811513</c:v>
                </c:pt>
                <c:pt idx="49">
                  <c:v>65.923464788599532</c:v>
                </c:pt>
                <c:pt idx="50">
                  <c:v>66.096451241453337</c:v>
                </c:pt>
                <c:pt idx="51">
                  <c:v>66.268533405086743</c:v>
                </c:pt>
                <c:pt idx="52">
                  <c:v>66.439723023741891</c:v>
                </c:pt>
                <c:pt idx="53">
                  <c:v>66.61003159927391</c:v>
                </c:pt>
                <c:pt idx="54">
                  <c:v>66.779470397981385</c:v>
                </c:pt>
                <c:pt idx="55">
                  <c:v>66.948050457193546</c:v>
                </c:pt>
                <c:pt idx="56">
                  <c:v>67.115782591624679</c:v>
                </c:pt>
                <c:pt idx="57">
                  <c:v>67.282677399505658</c:v>
                </c:pt>
                <c:pt idx="58">
                  <c:v>67.448745268502051</c:v>
                </c:pt>
                <c:pt idx="59">
                  <c:v>67.613996381427668</c:v>
                </c:pt>
                <c:pt idx="60">
                  <c:v>67.778440721762223</c:v>
                </c:pt>
                <c:pt idx="61">
                  <c:v>67.942088078981072</c:v>
                </c:pt>
                <c:pt idx="62">
                  <c:v>68.104948053704831</c:v>
                </c:pt>
                <c:pt idx="63">
                  <c:v>68.267030062676142</c:v>
                </c:pt>
                <c:pt idx="64">
                  <c:v>68.428343343570717</c:v>
                </c:pt>
                <c:pt idx="65">
                  <c:v>68.588896959649105</c:v>
                </c:pt>
                <c:pt idx="66">
                  <c:v>68.748699804255807</c:v>
                </c:pt>
                <c:pt idx="67">
                  <c:v>68.907760605171518</c:v>
                </c:pt>
                <c:pt idx="68">
                  <c:v>69.066087928824473</c:v>
                </c:pt>
                <c:pt idx="69">
                  <c:v>69.223690184366305</c:v>
                </c:pt>
                <c:pt idx="70">
                  <c:v>69.380575627617716</c:v>
                </c:pt>
                <c:pt idx="71">
                  <c:v>69.536752364888926</c:v>
                </c:pt>
                <c:pt idx="72">
                  <c:v>69.692228356679763</c:v>
                </c:pt>
                <c:pt idx="73">
                  <c:v>69.847011421263929</c:v>
                </c:pt>
                <c:pt idx="74">
                  <c:v>70.001109238161817</c:v>
                </c:pt>
                <c:pt idx="75">
                  <c:v>70.154529351506056</c:v>
                </c:pt>
                <c:pt idx="76">
                  <c:v>70.30727917330384</c:v>
                </c:pt>
                <c:pt idx="77">
                  <c:v>70.459365986599749</c:v>
                </c:pt>
                <c:pt idx="78">
                  <c:v>70.610796948542827</c:v>
                </c:pt>
                <c:pt idx="79">
                  <c:v>70.761579093361377</c:v>
                </c:pt>
                <c:pt idx="80">
                  <c:v>70.911719335248861</c:v>
                </c:pt>
                <c:pt idx="81">
                  <c:v>71.06122447116401</c:v>
                </c:pt>
                <c:pt idx="82">
                  <c:v>71.210101183548304</c:v>
                </c:pt>
                <c:pt idx="83">
                  <c:v>71.358356042963806</c:v>
                </c:pt>
              </c:numCache>
            </c:numRef>
          </c:val>
        </c:ser>
        <c:marker val="1"/>
        <c:axId val="71707264"/>
        <c:axId val="71733632"/>
      </c:lineChart>
      <c:catAx>
        <c:axId val="71707264"/>
        <c:scaling>
          <c:orientation val="minMax"/>
        </c:scaling>
        <c:axPos val="b"/>
        <c:numFmt formatCode="#,##0" sourceLinked="0"/>
        <c:tickLblPos val="nextTo"/>
        <c:crossAx val="71733632"/>
        <c:crosses val="autoZero"/>
        <c:auto val="1"/>
        <c:lblAlgn val="ctr"/>
        <c:lblOffset val="100"/>
        <c:tickLblSkip val="10"/>
      </c:catAx>
      <c:valAx>
        <c:axId val="71733632"/>
        <c:scaling>
          <c:orientation val="minMax"/>
          <c:max val="80"/>
          <c:min val="50"/>
        </c:scaling>
        <c:axPos val="l"/>
        <c:numFmt formatCode="General" sourceLinked="1"/>
        <c:tickLblPos val="nextTo"/>
        <c:crossAx val="71707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48172043010753"/>
          <c:y val="0.2414510529358164"/>
          <c:w val="0.21281720430107628"/>
          <c:h val="0.32338798176544203"/>
        </c:manualLayout>
      </c:layout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fr-FR"/>
              <a:t>Atlas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9020622422197265E-2"/>
          <c:y val="0.11000669034017807"/>
          <c:w val="0.86058732658417758"/>
          <c:h val="0.82449879059235243"/>
        </c:manualLayout>
      </c:layout>
      <c:barChart>
        <c:barDir val="col"/>
        <c:grouping val="clustered"/>
        <c:ser>
          <c:idx val="0"/>
          <c:order val="0"/>
          <c:tx>
            <c:v>Changes</c:v>
          </c:tx>
          <c:spPr>
            <a:solidFill>
              <a:srgbClr val="002060"/>
            </a:solidFill>
          </c:spPr>
          <c:cat>
            <c:numRef>
              <c:f>atlas!$D$2:$D$85</c:f>
              <c:numCache>
                <c:formatCode>[$-409]d\-mmm\-yy;@</c:formatCode>
                <c:ptCount val="84"/>
                <c:pt idx="0">
                  <c:v>38933.570613425924</c:v>
                </c:pt>
                <c:pt idx="1">
                  <c:v>38958.624131944445</c:v>
                </c:pt>
                <c:pt idx="2">
                  <c:v>38987.448252314818</c:v>
                </c:pt>
                <c:pt idx="3">
                  <c:v>38987.452141203699</c:v>
                </c:pt>
                <c:pt idx="4">
                  <c:v>38987.534745370373</c:v>
                </c:pt>
                <c:pt idx="5">
                  <c:v>38987.678252314814</c:v>
                </c:pt>
                <c:pt idx="6">
                  <c:v>38987.709710648152</c:v>
                </c:pt>
                <c:pt idx="7">
                  <c:v>39002.551805555559</c:v>
                </c:pt>
                <c:pt idx="8">
                  <c:v>39007.418819444443</c:v>
                </c:pt>
                <c:pt idx="9">
                  <c:v>39015.851956018516</c:v>
                </c:pt>
                <c:pt idx="10">
                  <c:v>39020.812650462962</c:v>
                </c:pt>
                <c:pt idx="11">
                  <c:v>39028.430902777778</c:v>
                </c:pt>
                <c:pt idx="12">
                  <c:v>39028.640787037039</c:v>
                </c:pt>
                <c:pt idx="13">
                  <c:v>39125.47855324074</c:v>
                </c:pt>
                <c:pt idx="14">
                  <c:v>39129.553912037038</c:v>
                </c:pt>
                <c:pt idx="15">
                  <c:v>39147.622210648144</c:v>
                </c:pt>
                <c:pt idx="16">
                  <c:v>39155.529178240744</c:v>
                </c:pt>
                <c:pt idx="17">
                  <c:v>39169.663495370369</c:v>
                </c:pt>
                <c:pt idx="18">
                  <c:v>39183.510717592595</c:v>
                </c:pt>
                <c:pt idx="19">
                  <c:v>39185.505648148144</c:v>
                </c:pt>
                <c:pt idx="20">
                  <c:v>39195.697627314818</c:v>
                </c:pt>
                <c:pt idx="21">
                  <c:v>39197.691238425927</c:v>
                </c:pt>
                <c:pt idx="22">
                  <c:v>39198.552256944444</c:v>
                </c:pt>
                <c:pt idx="23">
                  <c:v>39202.341747685183</c:v>
                </c:pt>
                <c:pt idx="24">
                  <c:v>39202.538356481484</c:v>
                </c:pt>
                <c:pt idx="25">
                  <c:v>39208.872488425928</c:v>
                </c:pt>
                <c:pt idx="26">
                  <c:v>39209.601099537038</c:v>
                </c:pt>
                <c:pt idx="27">
                  <c:v>39220.563530092593</c:v>
                </c:pt>
                <c:pt idx="28">
                  <c:v>39225.578865740739</c:v>
                </c:pt>
                <c:pt idx="29">
                  <c:v>39232.39340277778</c:v>
                </c:pt>
                <c:pt idx="30">
                  <c:v>39237.43277777778</c:v>
                </c:pt>
                <c:pt idx="31">
                  <c:v>39266.359537037039</c:v>
                </c:pt>
                <c:pt idx="32">
                  <c:v>39266.492118055554</c:v>
                </c:pt>
                <c:pt idx="33">
                  <c:v>39267.573773148149</c:v>
                </c:pt>
                <c:pt idx="34">
                  <c:v>39276.700266203705</c:v>
                </c:pt>
                <c:pt idx="35">
                  <c:v>39289.710520833338</c:v>
                </c:pt>
                <c:pt idx="36">
                  <c:v>39315.642627314817</c:v>
                </c:pt>
                <c:pt idx="37">
                  <c:v>39335.317800925928</c:v>
                </c:pt>
                <c:pt idx="38">
                  <c:v>39346.735208333332</c:v>
                </c:pt>
                <c:pt idx="39">
                  <c:v>39362.539456018516</c:v>
                </c:pt>
                <c:pt idx="40">
                  <c:v>39363.388136574074</c:v>
                </c:pt>
                <c:pt idx="41">
                  <c:v>39371.598553240743</c:v>
                </c:pt>
                <c:pt idx="42">
                  <c:v>39371.648344907408</c:v>
                </c:pt>
                <c:pt idx="43">
                  <c:v>39376.771168981482</c:v>
                </c:pt>
                <c:pt idx="44">
                  <c:v>39377.654791666668</c:v>
                </c:pt>
                <c:pt idx="45">
                  <c:v>39378.739444444444</c:v>
                </c:pt>
                <c:pt idx="46">
                  <c:v>39415.425254629634</c:v>
                </c:pt>
                <c:pt idx="47">
                  <c:v>39464.831111111111</c:v>
                </c:pt>
                <c:pt idx="48">
                  <c:v>39517.676898148144</c:v>
                </c:pt>
                <c:pt idx="49">
                  <c:v>39518.72519675926</c:v>
                </c:pt>
                <c:pt idx="50">
                  <c:v>39540.676828703705</c:v>
                </c:pt>
                <c:pt idx="51">
                  <c:v>39540.702615740738</c:v>
                </c:pt>
                <c:pt idx="52">
                  <c:v>39546.372696759259</c:v>
                </c:pt>
                <c:pt idx="53">
                  <c:v>39547.344907407409</c:v>
                </c:pt>
                <c:pt idx="54">
                  <c:v>39547.358877314815</c:v>
                </c:pt>
                <c:pt idx="55">
                  <c:v>39547.38585648148</c:v>
                </c:pt>
                <c:pt idx="56">
                  <c:v>39547.548043981486</c:v>
                </c:pt>
                <c:pt idx="57">
                  <c:v>39547.676932870367</c:v>
                </c:pt>
                <c:pt idx="58">
                  <c:v>39548.410625000004</c:v>
                </c:pt>
                <c:pt idx="59">
                  <c:v>39548.472430555557</c:v>
                </c:pt>
                <c:pt idx="60">
                  <c:v>39548.473645833335</c:v>
                </c:pt>
                <c:pt idx="61">
                  <c:v>39552.621122685188</c:v>
                </c:pt>
                <c:pt idx="62">
                  <c:v>39552.625092592592</c:v>
                </c:pt>
                <c:pt idx="63">
                  <c:v>39553.364722222221</c:v>
                </c:pt>
                <c:pt idx="64">
                  <c:v>39595.585011574076</c:v>
                </c:pt>
                <c:pt idx="65">
                  <c:v>39595.610879629632</c:v>
                </c:pt>
                <c:pt idx="66">
                  <c:v>39610.68787037037</c:v>
                </c:pt>
                <c:pt idx="67">
                  <c:v>39617.628321759257</c:v>
                </c:pt>
                <c:pt idx="68">
                  <c:v>39631.537511574075</c:v>
                </c:pt>
                <c:pt idx="69">
                  <c:v>39633.627465277779</c:v>
                </c:pt>
                <c:pt idx="70">
                  <c:v>39637.692210648151</c:v>
                </c:pt>
                <c:pt idx="71">
                  <c:v>39652.531631944446</c:v>
                </c:pt>
                <c:pt idx="72">
                  <c:v>39652.576585648145</c:v>
                </c:pt>
                <c:pt idx="73">
                  <c:v>39658.379062499997</c:v>
                </c:pt>
                <c:pt idx="74">
                  <c:v>39658.380937499998</c:v>
                </c:pt>
                <c:pt idx="75">
                  <c:v>39659.554722222223</c:v>
                </c:pt>
                <c:pt idx="76">
                  <c:v>39661.356087962966</c:v>
                </c:pt>
                <c:pt idx="77">
                  <c:v>39666.676354166666</c:v>
                </c:pt>
                <c:pt idx="78">
                  <c:v>39777.519363425927</c:v>
                </c:pt>
                <c:pt idx="79">
                  <c:v>39792.561180555553</c:v>
                </c:pt>
                <c:pt idx="80">
                  <c:v>39801.568136574075</c:v>
                </c:pt>
                <c:pt idx="81">
                  <c:v>39835.419374999998</c:v>
                </c:pt>
                <c:pt idx="82">
                  <c:v>39896.568888888891</c:v>
                </c:pt>
                <c:pt idx="83">
                  <c:v>39901.343368055554</c:v>
                </c:pt>
              </c:numCache>
            </c:numRef>
          </c:cat>
          <c:val>
            <c:numRef>
              <c:f>atlas!$AD$2:$AD$85</c:f>
              <c:numCache>
                <c:formatCode>0</c:formatCode>
                <c:ptCount val="84"/>
                <c:pt idx="0">
                  <c:v>0</c:v>
                </c:pt>
                <c:pt idx="1">
                  <c:v>7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  <c:pt idx="10">
                  <c:v>4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9</c:v>
                </c:pt>
                <c:pt idx="28">
                  <c:v>2</c:v>
                </c:pt>
                <c:pt idx="29">
                  <c:v>9</c:v>
                </c:pt>
                <c:pt idx="30">
                  <c:v>1</c:v>
                </c:pt>
                <c:pt idx="31">
                  <c:v>53</c:v>
                </c:pt>
                <c:pt idx="32">
                  <c:v>66</c:v>
                </c:pt>
                <c:pt idx="33">
                  <c:v>3</c:v>
                </c:pt>
                <c:pt idx="34">
                  <c:v>18</c:v>
                </c:pt>
                <c:pt idx="35">
                  <c:v>0</c:v>
                </c:pt>
                <c:pt idx="36">
                  <c:v>0</c:v>
                </c:pt>
                <c:pt idx="37">
                  <c:v>18</c:v>
                </c:pt>
                <c:pt idx="38">
                  <c:v>1</c:v>
                </c:pt>
                <c:pt idx="39">
                  <c:v>24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9</c:v>
                </c:pt>
                <c:pt idx="49">
                  <c:v>1</c:v>
                </c:pt>
                <c:pt idx="50">
                  <c:v>14</c:v>
                </c:pt>
                <c:pt idx="51">
                  <c:v>0</c:v>
                </c:pt>
                <c:pt idx="52">
                  <c:v>42</c:v>
                </c:pt>
                <c:pt idx="53">
                  <c:v>41</c:v>
                </c:pt>
                <c:pt idx="54">
                  <c:v>1</c:v>
                </c:pt>
                <c:pt idx="55">
                  <c:v>2</c:v>
                </c:pt>
                <c:pt idx="56">
                  <c:v>21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12</c:v>
                </c:pt>
                <c:pt idx="66">
                  <c:v>23</c:v>
                </c:pt>
                <c:pt idx="67">
                  <c:v>5</c:v>
                </c:pt>
                <c:pt idx="68">
                  <c:v>42</c:v>
                </c:pt>
                <c:pt idx="69">
                  <c:v>54</c:v>
                </c:pt>
                <c:pt idx="70">
                  <c:v>3</c:v>
                </c:pt>
                <c:pt idx="71">
                  <c:v>0</c:v>
                </c:pt>
                <c:pt idx="72">
                  <c:v>10</c:v>
                </c:pt>
                <c:pt idx="73">
                  <c:v>16</c:v>
                </c:pt>
                <c:pt idx="74">
                  <c:v>16</c:v>
                </c:pt>
                <c:pt idx="75">
                  <c:v>0</c:v>
                </c:pt>
                <c:pt idx="76">
                  <c:v>12</c:v>
                </c:pt>
                <c:pt idx="77">
                  <c:v>8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4</c:v>
                </c:pt>
                <c:pt idx="83">
                  <c:v>1</c:v>
                </c:pt>
              </c:numCache>
            </c:numRef>
          </c:val>
        </c:ser>
        <c:axId val="421145216"/>
        <c:axId val="421364096"/>
      </c:barChart>
      <c:lineChart>
        <c:grouping val="standard"/>
        <c:ser>
          <c:idx val="1"/>
          <c:order val="1"/>
          <c:tx>
            <c:v>size(Tables)</c:v>
          </c:tx>
          <c:marker>
            <c:symbol val="none"/>
          </c:marker>
          <c:val>
            <c:numRef>
              <c:f>atlas!$H$2:$H$85</c:f>
              <c:numCache>
                <c:formatCode>General</c:formatCode>
                <c:ptCount val="84"/>
                <c:pt idx="0">
                  <c:v>56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57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73</c:v>
                </c:pt>
              </c:numCache>
            </c:numRef>
          </c:val>
        </c:ser>
        <c:marker val="1"/>
        <c:axId val="422400000"/>
        <c:axId val="421376384"/>
      </c:lineChart>
      <c:dateAx>
        <c:axId val="421145216"/>
        <c:scaling>
          <c:orientation val="minMax"/>
        </c:scaling>
        <c:axPos val="b"/>
        <c:numFmt formatCode="[$-409]mmm\-yy;@" sourceLinked="0"/>
        <c:tickLblPos val="nextTo"/>
        <c:spPr>
          <a:ln w="9360">
            <a:solidFill>
              <a:srgbClr val="878787"/>
            </a:solidFill>
            <a:round/>
          </a:ln>
        </c:spPr>
        <c:crossAx val="421364096"/>
        <c:crossesAt val="0"/>
        <c:auto val="1"/>
        <c:lblOffset val="100"/>
        <c:majorUnit val="6"/>
        <c:majorTimeUnit val="months"/>
      </c:dateAx>
      <c:valAx>
        <c:axId val="421364096"/>
        <c:scaling>
          <c:orientation val="minMax"/>
        </c:scaling>
        <c:axPos val="l"/>
        <c:numFmt formatCode="0" sourceLinked="1"/>
        <c:minorTickMark val="cross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>
                <a:solidFill>
                  <a:srgbClr val="0070C0"/>
                </a:solidFill>
              </a:defRPr>
            </a:pPr>
            <a:endParaRPr lang="el-GR"/>
          </a:p>
        </c:txPr>
        <c:crossAx val="421145216"/>
        <c:crossesAt val="0"/>
        <c:crossBetween val="between"/>
      </c:valAx>
      <c:valAx>
        <c:axId val="421376384"/>
        <c:scaling>
          <c:orientation val="minMax"/>
          <c:min val="50"/>
        </c:scaling>
        <c:axPos val="r"/>
        <c:numFmt formatCode="General" sourceLinked="1"/>
        <c:tickLblPos val="nextTo"/>
        <c:spPr>
          <a:ln>
            <a:solidFill>
              <a:srgbClr val="C00000"/>
            </a:solidFill>
          </a:ln>
        </c:spPr>
        <c:txPr>
          <a:bodyPr/>
          <a:lstStyle/>
          <a:p>
            <a:pPr>
              <a:defRPr>
                <a:solidFill>
                  <a:srgbClr val="C00000"/>
                </a:solidFill>
              </a:defRPr>
            </a:pPr>
            <a:endParaRPr lang="el-GR"/>
          </a:p>
        </c:txPr>
        <c:crossAx val="422400000"/>
        <c:crosses val="max"/>
        <c:crossBetween val="between"/>
      </c:valAx>
      <c:catAx>
        <c:axId val="422400000"/>
        <c:scaling>
          <c:orientation val="minMax"/>
        </c:scaling>
        <c:delete val="1"/>
        <c:axPos val="b"/>
        <c:tickLblPos val="none"/>
        <c:crossAx val="421376384"/>
        <c:crosses val="autoZero"/>
        <c:auto val="1"/>
        <c:lblAlgn val="ctr"/>
        <c:lblOffset val="100"/>
      </c:cat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10801904761904754"/>
          <c:y val="7.4913900468323885E-2"/>
          <c:w val="0.18138579433873719"/>
          <c:h val="0.11983778498275956"/>
        </c:manualLayout>
      </c:layout>
    </c:legend>
    <c:plotVisOnly val="1"/>
    <c:dispBlanksAs val="gap"/>
  </c:chart>
  <c:txPr>
    <a:bodyPr/>
    <a:lstStyle/>
    <a:p>
      <a:pPr>
        <a:defRPr sz="1400"/>
      </a:pPr>
      <a:endParaRPr lang="el-GR"/>
    </a:p>
  </c:txPr>
  <c:printSettings>
    <c:headerFooter/>
    <c:pageMargins b="0.7480314960629928" l="0.70866141732283539" r="0.70866141732283539" t="0.7480314960629928" header="0.31496062992126039" footer="0.31496062992126039"/>
    <c:pageSetup paperSize="9" orientation="landscape" blackAndWhite="1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 computed as running average)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bio!$H$2:$H$47</c:f>
              <c:numCache>
                <c:formatCode>General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bio!$AJ$2:$AJ$47</c:f>
              <c:numCache>
                <c:formatCode>0.0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20.5</c:v>
                </c:pt>
                <c:pt idx="3">
                  <c:v>20.150208209399167</c:v>
                </c:pt>
                <c:pt idx="4">
                  <c:v>20.124963824722595</c:v>
                </c:pt>
                <c:pt idx="5">
                  <c:v>20.10471761945691</c:v>
                </c:pt>
                <c:pt idx="6">
                  <c:v>20.087811783477633</c:v>
                </c:pt>
                <c:pt idx="7">
                  <c:v>20.073296665982131</c:v>
                </c:pt>
                <c:pt idx="8">
                  <c:v>20.060577563592378</c:v>
                </c:pt>
                <c:pt idx="9">
                  <c:v>19.927496070865676</c:v>
                </c:pt>
                <c:pt idx="10">
                  <c:v>19.806117624600564</c:v>
                </c:pt>
                <c:pt idx="11">
                  <c:v>19.601719365667329</c:v>
                </c:pt>
                <c:pt idx="12">
                  <c:v>19.410426398012952</c:v>
                </c:pt>
                <c:pt idx="13">
                  <c:v>19.230350710672198</c:v>
                </c:pt>
                <c:pt idx="14">
                  <c:v>19.05999129567364</c:v>
                </c:pt>
                <c:pt idx="15">
                  <c:v>18.831886469708842</c:v>
                </c:pt>
                <c:pt idx="16">
                  <c:v>18.66992643017403</c:v>
                </c:pt>
                <c:pt idx="17">
                  <c:v>18.51483729407061</c:v>
                </c:pt>
                <c:pt idx="18">
                  <c:v>18.365900086656772</c:v>
                </c:pt>
                <c:pt idx="19">
                  <c:v>18.222503941784375</c:v>
                </c:pt>
                <c:pt idx="20">
                  <c:v>18.355913707205218</c:v>
                </c:pt>
                <c:pt idx="21">
                  <c:v>18.481130452859663</c:v>
                </c:pt>
                <c:pt idx="22">
                  <c:v>18.599041358715205</c:v>
                </c:pt>
                <c:pt idx="23">
                  <c:v>18.855191867782231</c:v>
                </c:pt>
                <c:pt idx="24">
                  <c:v>19.094045046738724</c:v>
                </c:pt>
                <c:pt idx="25">
                  <c:v>19.391810252835107</c:v>
                </c:pt>
                <c:pt idx="26">
                  <c:v>19.669397678583341</c:v>
                </c:pt>
                <c:pt idx="27">
                  <c:v>19.929212520840174</c:v>
                </c:pt>
                <c:pt idx="28">
                  <c:v>20.238810925798543</c:v>
                </c:pt>
                <c:pt idx="29">
                  <c:v>20.528658078503575</c:v>
                </c:pt>
                <c:pt idx="30">
                  <c:v>20.800987551413691</c:v>
                </c:pt>
                <c:pt idx="31">
                  <c:v>20.999226385732626</c:v>
                </c:pt>
                <c:pt idx="32">
                  <c:v>21.187661470726219</c:v>
                </c:pt>
                <c:pt idx="33">
                  <c:v>21.367150681042123</c:v>
                </c:pt>
                <c:pt idx="34">
                  <c:v>21.538446276070829</c:v>
                </c:pt>
                <c:pt idx="35">
                  <c:v>21.702211449853316</c:v>
                </c:pt>
                <c:pt idx="36">
                  <c:v>21.85903376296466</c:v>
                </c:pt>
                <c:pt idx="37">
                  <c:v>22.050670936073679</c:v>
                </c:pt>
                <c:pt idx="38">
                  <c:v>22.23403582869015</c:v>
                </c:pt>
                <c:pt idx="39">
                  <c:v>22.40976432478579</c:v>
                </c:pt>
                <c:pt idx="40">
                  <c:v>22.578423057145141</c:v>
                </c:pt>
                <c:pt idx="41">
                  <c:v>22.740519069990466</c:v>
                </c:pt>
                <c:pt idx="42">
                  <c:v>22.896507850952485</c:v>
                </c:pt>
                <c:pt idx="43">
                  <c:v>23.046800052932721</c:v>
                </c:pt>
                <c:pt idx="44">
                  <c:v>23.19176715492965</c:v>
                </c:pt>
                <c:pt idx="45">
                  <c:v>23.331746257151121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bio!$AK$2:$AK$47</c:f>
              <c:numCache>
                <c:formatCode>0.0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20.75</c:v>
                </c:pt>
                <c:pt idx="3">
                  <c:v>20.469248322279537</c:v>
                </c:pt>
                <c:pt idx="4">
                  <c:v>20.252868860419238</c:v>
                </c:pt>
                <c:pt idx="5">
                  <c:v>20.076046692276666</c:v>
                </c:pt>
                <c:pt idx="6">
                  <c:v>19.926087817685236</c:v>
                </c:pt>
                <c:pt idx="7">
                  <c:v>19.795609695735788</c:v>
                </c:pt>
                <c:pt idx="8">
                  <c:v>19.679931351077816</c:v>
                </c:pt>
                <c:pt idx="9">
                  <c:v>19.5621494139886</c:v>
                </c:pt>
                <c:pt idx="10">
                  <c:v>19.443685084743443</c:v>
                </c:pt>
                <c:pt idx="11">
                  <c:v>19.316085921217393</c:v>
                </c:pt>
                <c:pt idx="12">
                  <c:v>19.18197441541481</c:v>
                </c:pt>
                <c:pt idx="13">
                  <c:v>19.043131781999367</c:v>
                </c:pt>
                <c:pt idx="14">
                  <c:v>18.900795425301649</c:v>
                </c:pt>
                <c:pt idx="15">
                  <c:v>18.750789638573334</c:v>
                </c:pt>
                <c:pt idx="16">
                  <c:v>18.599020821965318</c:v>
                </c:pt>
                <c:pt idx="17">
                  <c:v>18.445894561596042</c:v>
                </c:pt>
                <c:pt idx="18">
                  <c:v>18.291699798135095</c:v>
                </c:pt>
                <c:pt idx="19">
                  <c:v>18.136640477484303</c:v>
                </c:pt>
                <c:pt idx="20">
                  <c:v>17.995724994156937</c:v>
                </c:pt>
                <c:pt idx="21">
                  <c:v>17.867755541317152</c:v>
                </c:pt>
                <c:pt idx="22">
                  <c:v>17.751670860052428</c:v>
                </c:pt>
                <c:pt idx="23">
                  <c:v>17.651423538108869</c:v>
                </c:pt>
                <c:pt idx="24">
                  <c:v>17.565825674224822</c:v>
                </c:pt>
                <c:pt idx="25">
                  <c:v>17.495968326878337</c:v>
                </c:pt>
                <c:pt idx="26">
                  <c:v>17.440688542865477</c:v>
                </c:pt>
                <c:pt idx="27">
                  <c:v>17.398895724356983</c:v>
                </c:pt>
                <c:pt idx="28">
                  <c:v>17.3714270976424</c:v>
                </c:pt>
                <c:pt idx="29">
                  <c:v>17.35718900294545</c:v>
                </c:pt>
                <c:pt idx="30">
                  <c:v>17.355145993953691</c:v>
                </c:pt>
                <c:pt idx="31">
                  <c:v>17.362726661058204</c:v>
                </c:pt>
                <c:pt idx="32">
                  <c:v>17.379130487396633</c:v>
                </c:pt>
                <c:pt idx="33">
                  <c:v>17.403610321699809</c:v>
                </c:pt>
                <c:pt idx="34">
                  <c:v>17.435469871247584</c:v>
                </c:pt>
                <c:pt idx="35">
                  <c:v>17.474061246318527</c:v>
                </c:pt>
                <c:pt idx="36">
                  <c:v>17.518782532271935</c:v>
                </c:pt>
                <c:pt idx="37">
                  <c:v>17.570242400019385</c:v>
                </c:pt>
                <c:pt idx="38">
                  <c:v>17.627831182313138</c:v>
                </c:pt>
                <c:pt idx="39">
                  <c:v>17.690981600260958</c:v>
                </c:pt>
                <c:pt idx="40">
                  <c:v>17.759166899088434</c:v>
                </c:pt>
                <c:pt idx="41">
                  <c:v>17.831898895189099</c:v>
                </c:pt>
                <c:pt idx="42">
                  <c:v>17.908725964821556</c:v>
                </c:pt>
                <c:pt idx="43">
                  <c:v>17.989231003589826</c:v>
                </c:pt>
                <c:pt idx="44">
                  <c:v>18.073029383356662</c:v>
                </c:pt>
                <c:pt idx="45">
                  <c:v>18.159766930013745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bio!$AL$2:$AL$47</c:f>
              <c:numCache>
                <c:formatCode>0.0</c:formatCode>
                <c:ptCount val="46"/>
                <c:pt idx="0" formatCode="General">
                  <c:v>21</c:v>
                </c:pt>
                <c:pt idx="1">
                  <c:v>21</c:v>
                </c:pt>
                <c:pt idx="2">
                  <c:v>20.75</c:v>
                </c:pt>
                <c:pt idx="3">
                  <c:v>20.469248322279537</c:v>
                </c:pt>
                <c:pt idx="4">
                  <c:v>20.252868860419238</c:v>
                </c:pt>
                <c:pt idx="5">
                  <c:v>20.076046692276666</c:v>
                </c:pt>
                <c:pt idx="6">
                  <c:v>19.926087817685236</c:v>
                </c:pt>
                <c:pt idx="7">
                  <c:v>19.826093961249391</c:v>
                </c:pt>
                <c:pt idx="8">
                  <c:v>19.765199261519161</c:v>
                </c:pt>
                <c:pt idx="9">
                  <c:v>19.68565104233636</c:v>
                </c:pt>
                <c:pt idx="10">
                  <c:v>19.591175242563629</c:v>
                </c:pt>
                <c:pt idx="11">
                  <c:v>19.464321787542477</c:v>
                </c:pt>
                <c:pt idx="12">
                  <c:v>19.310768475320785</c:v>
                </c:pt>
                <c:pt idx="13">
                  <c:v>19.134552021198743</c:v>
                </c:pt>
                <c:pt idx="14">
                  <c:v>18.953237602783037</c:v>
                </c:pt>
                <c:pt idx="15">
                  <c:v>18.753426162380855</c:v>
                </c:pt>
                <c:pt idx="16">
                  <c:v>18.562089939957175</c:v>
                </c:pt>
                <c:pt idx="17">
                  <c:v>18.37827713724246</c:v>
                </c:pt>
                <c:pt idx="18">
                  <c:v>18.201186204170558</c:v>
                </c:pt>
                <c:pt idx="19">
                  <c:v>18.030135275074748</c:v>
                </c:pt>
                <c:pt idx="20">
                  <c:v>17.929679825342475</c:v>
                </c:pt>
                <c:pt idx="21">
                  <c:v>17.890720974648726</c:v>
                </c:pt>
                <c:pt idx="22">
                  <c:v>17.91363446651701</c:v>
                </c:pt>
                <c:pt idx="23">
                  <c:v>18.023733542083644</c:v>
                </c:pt>
                <c:pt idx="24">
                  <c:v>18.222891788048162</c:v>
                </c:pt>
                <c:pt idx="25">
                  <c:v>18.454174959841716</c:v>
                </c:pt>
                <c:pt idx="26">
                  <c:v>18.714446516649019</c:v>
                </c:pt>
                <c:pt idx="27">
                  <c:v>19.000807302399831</c:v>
                </c:pt>
                <c:pt idx="28">
                  <c:v>19.296649284068543</c:v>
                </c:pt>
                <c:pt idx="29">
                  <c:v>19.600557870100484</c:v>
                </c:pt>
                <c:pt idx="30">
                  <c:v>19.898312162680895</c:v>
                </c:pt>
                <c:pt idx="31">
                  <c:v>20.177902383697518</c:v>
                </c:pt>
                <c:pt idx="32">
                  <c:v>20.441301394148777</c:v>
                </c:pt>
                <c:pt idx="33">
                  <c:v>20.679140291976193</c:v>
                </c:pt>
                <c:pt idx="34">
                  <c:v>20.894386912070537</c:v>
                </c:pt>
                <c:pt idx="35">
                  <c:v>21.089520157042454</c:v>
                </c:pt>
                <c:pt idx="36">
                  <c:v>21.275738594548173</c:v>
                </c:pt>
                <c:pt idx="37">
                  <c:v>21.462471641600541</c:v>
                </c:pt>
                <c:pt idx="38">
                  <c:v>21.649588555770119</c:v>
                </c:pt>
                <c:pt idx="39">
                  <c:v>21.836976099250627</c:v>
                </c:pt>
                <c:pt idx="40">
                  <c:v>22.024536525483157</c:v>
                </c:pt>
                <c:pt idx="41">
                  <c:v>22.212185814267681</c:v>
                </c:pt>
                <c:pt idx="42">
                  <c:v>22.392285290358735</c:v>
                </c:pt>
                <c:pt idx="43">
                  <c:v>22.565378106087064</c:v>
                </c:pt>
                <c:pt idx="44">
                  <c:v>22.731951804788462</c:v>
                </c:pt>
                <c:pt idx="45">
                  <c:v>22.892445644953902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bio!$AM$2:$AM$47</c:f>
              <c:numCache>
                <c:formatCode>0.0</c:formatCode>
                <c:ptCount val="46"/>
                <c:pt idx="0" formatCode="General">
                  <c:v>21</c:v>
                </c:pt>
                <c:pt idx="1">
                  <c:v>21</c:v>
                </c:pt>
                <c:pt idx="2">
                  <c:v>20.75</c:v>
                </c:pt>
                <c:pt idx="3">
                  <c:v>20.469248322279537</c:v>
                </c:pt>
                <c:pt idx="4">
                  <c:v>20.252868860419238</c:v>
                </c:pt>
                <c:pt idx="5">
                  <c:v>20.076046692276666</c:v>
                </c:pt>
                <c:pt idx="6">
                  <c:v>19.926087817685236</c:v>
                </c:pt>
                <c:pt idx="7">
                  <c:v>19.795609695735788</c:v>
                </c:pt>
                <c:pt idx="8">
                  <c:v>19.679931351077816</c:v>
                </c:pt>
                <c:pt idx="9">
                  <c:v>19.5621494139886</c:v>
                </c:pt>
                <c:pt idx="10">
                  <c:v>19.443685084743443</c:v>
                </c:pt>
                <c:pt idx="11">
                  <c:v>19.314300328651893</c:v>
                </c:pt>
                <c:pt idx="12">
                  <c:v>19.184837121056052</c:v>
                </c:pt>
                <c:pt idx="13">
                  <c:v>19.055141122367601</c:v>
                </c:pt>
                <c:pt idx="14">
                  <c:v>18.917101898360659</c:v>
                </c:pt>
                <c:pt idx="15">
                  <c:v>18.76415674396225</c:v>
                </c:pt>
                <c:pt idx="16">
                  <c:v>18.604753040796606</c:v>
                </c:pt>
                <c:pt idx="17">
                  <c:v>18.439304718375418</c:v>
                </c:pt>
                <c:pt idx="18">
                  <c:v>18.2681165652385</c:v>
                </c:pt>
                <c:pt idx="19">
                  <c:v>18.097144866533171</c:v>
                </c:pt>
                <c:pt idx="20">
                  <c:v>17.953646895230616</c:v>
                </c:pt>
                <c:pt idx="21">
                  <c:v>17.842163655653415</c:v>
                </c:pt>
                <c:pt idx="22">
                  <c:v>17.761926209429085</c:v>
                </c:pt>
                <c:pt idx="23">
                  <c:v>17.723201433151267</c:v>
                </c:pt>
                <c:pt idx="24">
                  <c:v>17.725232184889904</c:v>
                </c:pt>
                <c:pt idx="25">
                  <c:v>17.778486134467073</c:v>
                </c:pt>
                <c:pt idx="26">
                  <c:v>17.876598348391703</c:v>
                </c:pt>
                <c:pt idx="27">
                  <c:v>18.018280477241401</c:v>
                </c:pt>
                <c:pt idx="28">
                  <c:v>18.208313650993333</c:v>
                </c:pt>
                <c:pt idx="29">
                  <c:v>18.445313749589371</c:v>
                </c:pt>
                <c:pt idx="30">
                  <c:v>18.69498435509108</c:v>
                </c:pt>
                <c:pt idx="31">
                  <c:v>18.949455881178391</c:v>
                </c:pt>
                <c:pt idx="32">
                  <c:v>19.208036480057071</c:v>
                </c:pt>
                <c:pt idx="33">
                  <c:v>19.458095467379938</c:v>
                </c:pt>
                <c:pt idx="34">
                  <c:v>19.700340603569366</c:v>
                </c:pt>
                <c:pt idx="35">
                  <c:v>19.929912715088438</c:v>
                </c:pt>
                <c:pt idx="36">
                  <c:v>20.147995482016313</c:v>
                </c:pt>
                <c:pt idx="37">
                  <c:v>20.360573425454596</c:v>
                </c:pt>
                <c:pt idx="38">
                  <c:v>20.56325767816319</c:v>
                </c:pt>
                <c:pt idx="39">
                  <c:v>20.756870971561174</c:v>
                </c:pt>
                <c:pt idx="40">
                  <c:v>20.942138732210626</c:v>
                </c:pt>
                <c:pt idx="41">
                  <c:v>21.123875082461563</c:v>
                </c:pt>
                <c:pt idx="42">
                  <c:v>21.302276111003049</c:v>
                </c:pt>
                <c:pt idx="43">
                  <c:v>21.477522033328118</c:v>
                </c:pt>
                <c:pt idx="44">
                  <c:v>21.649778895827215</c:v>
                </c:pt>
                <c:pt idx="45">
                  <c:v>21.819200056375141</c:v>
                </c:pt>
              </c:numCache>
            </c:numRef>
          </c:val>
        </c:ser>
        <c:marker val="1"/>
        <c:axId val="102801792"/>
        <c:axId val="102803328"/>
      </c:lineChart>
      <c:catAx>
        <c:axId val="102801792"/>
        <c:scaling>
          <c:orientation val="minMax"/>
        </c:scaling>
        <c:axPos val="b"/>
        <c:numFmt formatCode="#,##0" sourceLinked="0"/>
        <c:tickLblPos val="nextTo"/>
        <c:crossAx val="102803328"/>
        <c:crosses val="autoZero"/>
        <c:auto val="1"/>
        <c:lblAlgn val="ctr"/>
        <c:lblOffset val="100"/>
        <c:tickLblSkip val="10"/>
      </c:catAx>
      <c:valAx>
        <c:axId val="102803328"/>
        <c:scaling>
          <c:orientation val="minMax"/>
        </c:scaling>
        <c:axPos val="l"/>
        <c:numFmt formatCode="General" sourceLinked="1"/>
        <c:tickLblPos val="nextTo"/>
        <c:crossAx val="10280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481720430107525"/>
          <c:y val="0.52654806855936254"/>
          <c:w val="0.21281720430107623"/>
          <c:h val="0.17180911046462044"/>
        </c:manualLayout>
      </c:layout>
    </c:legend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 computed over last 1/5/10 v.)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spPr>
            <a:ln w="38100"/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bio!$H$2:$H$47</c:f>
              <c:numCache>
                <c:formatCode>General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</c:numCache>
            </c:numRef>
          </c:val>
        </c:ser>
        <c:ser>
          <c:idx val="4"/>
          <c:order val="1"/>
          <c:tx>
            <c:v>Est - last 5 last 1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bio!$AO$2:$AO$47</c:f>
              <c:numCache>
                <c:formatCode>0.0</c:formatCode>
                <c:ptCount val="46"/>
                <c:pt idx="0" formatCode="General">
                  <c:v>21</c:v>
                </c:pt>
                <c:pt idx="1">
                  <c:v>21</c:v>
                </c:pt>
                <c:pt idx="2">
                  <c:v>20.5</c:v>
                </c:pt>
                <c:pt idx="3">
                  <c:v>20.161764586042707</c:v>
                </c:pt>
                <c:pt idx="4">
                  <c:v>20.161764586042707</c:v>
                </c:pt>
                <c:pt idx="5">
                  <c:v>20.161764586042707</c:v>
                </c:pt>
                <c:pt idx="6">
                  <c:v>20.161764586042707</c:v>
                </c:pt>
                <c:pt idx="7">
                  <c:v>20.370194849086509</c:v>
                </c:pt>
                <c:pt idx="8">
                  <c:v>20.578483309396372</c:v>
                </c:pt>
                <c:pt idx="9">
                  <c:v>20.370206047648775</c:v>
                </c:pt>
                <c:pt idx="10">
                  <c:v>20.161917816352858</c:v>
                </c:pt>
                <c:pt idx="11">
                  <c:v>19.745063626510206</c:v>
                </c:pt>
                <c:pt idx="12">
                  <c:v>19.328172004497695</c:v>
                </c:pt>
                <c:pt idx="13">
                  <c:v>18.910172340511501</c:v>
                </c:pt>
                <c:pt idx="14">
                  <c:v>18.700073896435509</c:v>
                </c:pt>
                <c:pt idx="15">
                  <c:v>18.27892763498529</c:v>
                </c:pt>
                <c:pt idx="16">
                  <c:v>18.27892763498529</c:v>
                </c:pt>
                <c:pt idx="17">
                  <c:v>18.27892763498529</c:v>
                </c:pt>
                <c:pt idx="18">
                  <c:v>18.27892763498529</c:v>
                </c:pt>
                <c:pt idx="19">
                  <c:v>18.27892763498529</c:v>
                </c:pt>
                <c:pt idx="20">
                  <c:v>19.546519744288108</c:v>
                </c:pt>
                <c:pt idx="21">
                  <c:v>20.567608729236401</c:v>
                </c:pt>
                <c:pt idx="22">
                  <c:v>21.570759015905573</c:v>
                </c:pt>
                <c:pt idx="23">
                  <c:v>22.970408678744121</c:v>
                </c:pt>
                <c:pt idx="24">
                  <c:v>24.37314088755376</c:v>
                </c:pt>
                <c:pt idx="25">
                  <c:v>24.991499360884301</c:v>
                </c:pt>
                <c:pt idx="26">
                  <c:v>25.607101884608998</c:v>
                </c:pt>
                <c:pt idx="27">
                  <c:v>26.222185263188951</c:v>
                </c:pt>
                <c:pt idx="28">
                  <c:v>26.633371977903831</c:v>
                </c:pt>
                <c:pt idx="29">
                  <c:v>27.043783244967315</c:v>
                </c:pt>
                <c:pt idx="30">
                  <c:v>27.24889177516247</c:v>
                </c:pt>
                <c:pt idx="31">
                  <c:v>27.24889177516247</c:v>
                </c:pt>
                <c:pt idx="32">
                  <c:v>27.24889177516247</c:v>
                </c:pt>
                <c:pt idx="33">
                  <c:v>27.043900224054582</c:v>
                </c:pt>
                <c:pt idx="34">
                  <c:v>26.838793468260057</c:v>
                </c:pt>
                <c:pt idx="35">
                  <c:v>26.633503316346264</c:v>
                </c:pt>
                <c:pt idx="36">
                  <c:v>26.633503316346264</c:v>
                </c:pt>
                <c:pt idx="37">
                  <c:v>26.839045483470823</c:v>
                </c:pt>
                <c:pt idx="38">
                  <c:v>27.044331780106077</c:v>
                </c:pt>
                <c:pt idx="39">
                  <c:v>27.249431990029464</c:v>
                </c:pt>
                <c:pt idx="40">
                  <c:v>27.454415413379984</c:v>
                </c:pt>
                <c:pt idx="41">
                  <c:v>27.659351040704696</c:v>
                </c:pt>
                <c:pt idx="42">
                  <c:v>27.659351040704696</c:v>
                </c:pt>
                <c:pt idx="43">
                  <c:v>27.659351040704696</c:v>
                </c:pt>
                <c:pt idx="44">
                  <c:v>27.659351040704696</c:v>
                </c:pt>
                <c:pt idx="45">
                  <c:v>27.659351040704696</c:v>
                </c:pt>
              </c:numCache>
            </c:numRef>
          </c:val>
        </c:ser>
        <c:ser>
          <c:idx val="5"/>
          <c:order val="2"/>
          <c:tx>
            <c:v>Est - last 10 last 1</c:v>
          </c:tx>
          <c:spPr>
            <a:ln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bio!$AP$2:$AP$47</c:f>
              <c:numCache>
                <c:formatCode>0.0</c:formatCode>
                <c:ptCount val="46"/>
                <c:pt idx="0" formatCode="General">
                  <c:v>21</c:v>
                </c:pt>
                <c:pt idx="1">
                  <c:v>21</c:v>
                </c:pt>
                <c:pt idx="2">
                  <c:v>20.5</c:v>
                </c:pt>
                <c:pt idx="3">
                  <c:v>20.161764586042707</c:v>
                </c:pt>
                <c:pt idx="4">
                  <c:v>20.161764586042707</c:v>
                </c:pt>
                <c:pt idx="5">
                  <c:v>20.161764586042707</c:v>
                </c:pt>
                <c:pt idx="6">
                  <c:v>20.161764586042707</c:v>
                </c:pt>
                <c:pt idx="7">
                  <c:v>20.161764586042707</c:v>
                </c:pt>
                <c:pt idx="8">
                  <c:v>20.161764586042707</c:v>
                </c:pt>
                <c:pt idx="9">
                  <c:v>20.043906952241187</c:v>
                </c:pt>
                <c:pt idx="10">
                  <c:v>19.937414092416002</c:v>
                </c:pt>
                <c:pt idx="11">
                  <c:v>19.724266614867638</c:v>
                </c:pt>
                <c:pt idx="12">
                  <c:v>19.617646790985127</c:v>
                </c:pt>
                <c:pt idx="13">
                  <c:v>19.511058993654409</c:v>
                </c:pt>
                <c:pt idx="14">
                  <c:v>19.297909379491838</c:v>
                </c:pt>
                <c:pt idx="15">
                  <c:v>18.977613088494902</c:v>
                </c:pt>
                <c:pt idx="16">
                  <c:v>18.763775681879768</c:v>
                </c:pt>
                <c:pt idx="17">
                  <c:v>18.549188853313215</c:v>
                </c:pt>
                <c:pt idx="18">
                  <c:v>18.333698975787218</c:v>
                </c:pt>
                <c:pt idx="19">
                  <c:v>18.225423407855516</c:v>
                </c:pt>
                <c:pt idx="20">
                  <c:v>18.659421060347729</c:v>
                </c:pt>
                <c:pt idx="21">
                  <c:v>19.191627703955302</c:v>
                </c:pt>
                <c:pt idx="22">
                  <c:v>19.714772625874012</c:v>
                </c:pt>
                <c:pt idx="23">
                  <c:v>20.437624341024108</c:v>
                </c:pt>
                <c:pt idx="24">
                  <c:v>21.146998480538347</c:v>
                </c:pt>
                <c:pt idx="25">
                  <c:v>22.048123476099942</c:v>
                </c:pt>
                <c:pt idx="26">
                  <c:v>22.846264036877898</c:v>
                </c:pt>
                <c:pt idx="27">
                  <c:v>23.643692267750009</c:v>
                </c:pt>
                <c:pt idx="28">
                  <c:v>24.547025573613283</c:v>
                </c:pt>
                <c:pt idx="29">
                  <c:v>25.46181023317321</c:v>
                </c:pt>
                <c:pt idx="30">
                  <c:v>25.877766581712528</c:v>
                </c:pt>
                <c:pt idx="31">
                  <c:v>26.189464262286194</c:v>
                </c:pt>
                <c:pt idx="32">
                  <c:v>26.501702437645672</c:v>
                </c:pt>
                <c:pt idx="33">
                  <c:v>26.606058200788759</c:v>
                </c:pt>
                <c:pt idx="34">
                  <c:v>26.710419581086533</c:v>
                </c:pt>
                <c:pt idx="35">
                  <c:v>26.710419581086533</c:v>
                </c:pt>
                <c:pt idx="36">
                  <c:v>26.710419581086533</c:v>
                </c:pt>
                <c:pt idx="37">
                  <c:v>26.814796335038579</c:v>
                </c:pt>
                <c:pt idx="38">
                  <c:v>26.814796335038579</c:v>
                </c:pt>
                <c:pt idx="39">
                  <c:v>26.814796335038579</c:v>
                </c:pt>
                <c:pt idx="40">
                  <c:v>26.814796335038579</c:v>
                </c:pt>
                <c:pt idx="41">
                  <c:v>26.919109618094804</c:v>
                </c:pt>
                <c:pt idx="42">
                  <c:v>27.02336855126352</c:v>
                </c:pt>
                <c:pt idx="43">
                  <c:v>27.12758222008641</c:v>
                </c:pt>
                <c:pt idx="44">
                  <c:v>27.231759680527571</c:v>
                </c:pt>
                <c:pt idx="45">
                  <c:v>27.335909964807769</c:v>
                </c:pt>
              </c:numCache>
            </c:numRef>
          </c:val>
        </c:ser>
        <c:ser>
          <c:idx val="1"/>
          <c:order val="3"/>
          <c:tx>
            <c:v>Est - last 5 last 5</c:v>
          </c:tx>
          <c:spPr>
            <a:ln w="12700">
              <a:solidFill>
                <a:srgbClr val="D60093"/>
              </a:solidFill>
              <a:prstDash val="sysDash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bio!$AQ$2:$AQ$47</c:f>
              <c:numCache>
                <c:formatCode>0.0</c:formatCode>
                <c:ptCount val="46"/>
                <c:pt idx="0" formatCode="General">
                  <c:v>21</c:v>
                </c:pt>
                <c:pt idx="1">
                  <c:v>21</c:v>
                </c:pt>
                <c:pt idx="2">
                  <c:v>20.75</c:v>
                </c:pt>
                <c:pt idx="3">
                  <c:v>20.469248322279537</c:v>
                </c:pt>
                <c:pt idx="4">
                  <c:v>20.252868860419238</c:v>
                </c:pt>
                <c:pt idx="5">
                  <c:v>20.076046692276666</c:v>
                </c:pt>
                <c:pt idx="6">
                  <c:v>19.896096042766953</c:v>
                </c:pt>
                <c:pt idx="7">
                  <c:v>19.867086804295447</c:v>
                </c:pt>
                <c:pt idx="8">
                  <c:v>19.953812901449574</c:v>
                </c:pt>
                <c:pt idx="9">
                  <c:v>19.995482361489039</c:v>
                </c:pt>
                <c:pt idx="10">
                  <c:v>19.993744688951992</c:v>
                </c:pt>
                <c:pt idx="11">
                  <c:v>19.907227465809196</c:v>
                </c:pt>
                <c:pt idx="12">
                  <c:v>19.695172258829921</c:v>
                </c:pt>
                <c:pt idx="13">
                  <c:v>19.353450639263063</c:v>
                </c:pt>
                <c:pt idx="14">
                  <c:v>19.006533895015856</c:v>
                </c:pt>
                <c:pt idx="15">
                  <c:v>18.613152197092624</c:v>
                </c:pt>
                <c:pt idx="16">
                  <c:v>18.300789176844049</c:v>
                </c:pt>
                <c:pt idx="17">
                  <c:v>18.074729992755564</c:v>
                </c:pt>
                <c:pt idx="18">
                  <c:v>17.938577750111286</c:v>
                </c:pt>
                <c:pt idx="19">
                  <c:v>17.847045618511455</c:v>
                </c:pt>
                <c:pt idx="20">
                  <c:v>18.112982322771487</c:v>
                </c:pt>
                <c:pt idx="21">
                  <c:v>18.608989616212586</c:v>
                </c:pt>
                <c:pt idx="22">
                  <c:v>19.323993687234118</c:v>
                </c:pt>
                <c:pt idx="23">
                  <c:v>20.335873121700072</c:v>
                </c:pt>
                <c:pt idx="24">
                  <c:v>21.607504180559129</c:v>
                </c:pt>
                <c:pt idx="25">
                  <c:v>22.709794433490259</c:v>
                </c:pt>
                <c:pt idx="26">
                  <c:v>23.705490688545321</c:v>
                </c:pt>
                <c:pt idx="27">
                  <c:v>24.611813349917931</c:v>
                </c:pt>
                <c:pt idx="28">
                  <c:v>25.330939066152204</c:v>
                </c:pt>
                <c:pt idx="29">
                  <c:v>25.869857796110932</c:v>
                </c:pt>
                <c:pt idx="30">
                  <c:v>26.321610681732196</c:v>
                </c:pt>
                <c:pt idx="31">
                  <c:v>26.646998341715065</c:v>
                </c:pt>
                <c:pt idx="32">
                  <c:v>26.850885278236408</c:v>
                </c:pt>
                <c:pt idx="33">
                  <c:v>26.931033541782611</c:v>
                </c:pt>
                <c:pt idx="34">
                  <c:v>26.889061740914631</c:v>
                </c:pt>
                <c:pt idx="35">
                  <c:v>26.76455900005493</c:v>
                </c:pt>
                <c:pt idx="36">
                  <c:v>26.638895247282679</c:v>
                </c:pt>
                <c:pt idx="37">
                  <c:v>26.55313490374974</c:v>
                </c:pt>
                <c:pt idx="38">
                  <c:v>26.551940850691444</c:v>
                </c:pt>
                <c:pt idx="39">
                  <c:v>26.635857762661868</c:v>
                </c:pt>
                <c:pt idx="40">
                  <c:v>26.803839999647078</c:v>
                </c:pt>
                <c:pt idx="41">
                  <c:v>27.012724240868906</c:v>
                </c:pt>
                <c:pt idx="42">
                  <c:v>27.178428123478888</c:v>
                </c:pt>
                <c:pt idx="43">
                  <c:v>27.302079328543297</c:v>
                </c:pt>
                <c:pt idx="44">
                  <c:v>27.384363844864087</c:v>
                </c:pt>
                <c:pt idx="45">
                  <c:v>27.425560935756657</c:v>
                </c:pt>
              </c:numCache>
            </c:numRef>
          </c:val>
        </c:ser>
        <c:ser>
          <c:idx val="2"/>
          <c:order val="4"/>
          <c:tx>
            <c:v>Est - last 5 last 10</c:v>
          </c:tx>
          <c:spPr>
            <a:ln w="12700"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bio!$AR$2:$AR$47</c:f>
              <c:numCache>
                <c:formatCode>0.0</c:formatCode>
                <c:ptCount val="46"/>
                <c:pt idx="0" formatCode="General">
                  <c:v>21</c:v>
                </c:pt>
                <c:pt idx="1">
                  <c:v>21</c:v>
                </c:pt>
                <c:pt idx="2">
                  <c:v>20.75</c:v>
                </c:pt>
                <c:pt idx="3">
                  <c:v>20.469248322279537</c:v>
                </c:pt>
                <c:pt idx="4">
                  <c:v>20.252868860419238</c:v>
                </c:pt>
                <c:pt idx="5">
                  <c:v>20.076046692276666</c:v>
                </c:pt>
                <c:pt idx="6">
                  <c:v>19.926087817685236</c:v>
                </c:pt>
                <c:pt idx="7">
                  <c:v>19.826093961249391</c:v>
                </c:pt>
                <c:pt idx="8">
                  <c:v>19.765199261519161</c:v>
                </c:pt>
                <c:pt idx="9">
                  <c:v>19.68565104233636</c:v>
                </c:pt>
                <c:pt idx="10">
                  <c:v>19.591175242563629</c:v>
                </c:pt>
                <c:pt idx="11">
                  <c:v>19.45163644204036</c:v>
                </c:pt>
                <c:pt idx="12">
                  <c:v>19.325408936049673</c:v>
                </c:pt>
                <c:pt idx="13">
                  <c:v>19.193775223111196</c:v>
                </c:pt>
                <c:pt idx="14">
                  <c:v>19.039936234514929</c:v>
                </c:pt>
                <c:pt idx="15">
                  <c:v>18.842976669546072</c:v>
                </c:pt>
                <c:pt idx="16">
                  <c:v>18.641878075309211</c:v>
                </c:pt>
                <c:pt idx="17">
                  <c:v>18.412037120512618</c:v>
                </c:pt>
                <c:pt idx="18">
                  <c:v>18.150927236430014</c:v>
                </c:pt>
                <c:pt idx="19">
                  <c:v>17.909022325292291</c:v>
                </c:pt>
                <c:pt idx="20">
                  <c:v>17.819534969583597</c:v>
                </c:pt>
                <c:pt idx="21">
                  <c:v>17.905371181258261</c:v>
                </c:pt>
                <c:pt idx="22">
                  <c:v>18.173445481430342</c:v>
                </c:pt>
                <c:pt idx="23">
                  <c:v>18.678135852506809</c:v>
                </c:pt>
                <c:pt idx="24">
                  <c:v>19.389606972303199</c:v>
                </c:pt>
                <c:pt idx="25">
                  <c:v>20.186702837339205</c:v>
                </c:pt>
                <c:pt idx="26">
                  <c:v>21.016445632302997</c:v>
                </c:pt>
                <c:pt idx="27">
                  <c:v>21.873277984453331</c:v>
                </c:pt>
                <c:pt idx="28">
                  <c:v>22.723391275224948</c:v>
                </c:pt>
                <c:pt idx="29">
                  <c:v>23.567466609722274</c:v>
                </c:pt>
                <c:pt idx="30">
                  <c:v>24.302918422305112</c:v>
                </c:pt>
                <c:pt idx="31">
                  <c:v>24.928479503881622</c:v>
                </c:pt>
                <c:pt idx="32">
                  <c:v>25.454750934917953</c:v>
                </c:pt>
                <c:pt idx="33">
                  <c:v>25.83548477975549</c:v>
                </c:pt>
                <c:pt idx="34">
                  <c:v>26.071718832345969</c:v>
                </c:pt>
                <c:pt idx="35">
                  <c:v>26.227895419519239</c:v>
                </c:pt>
                <c:pt idx="36">
                  <c:v>26.326324515274472</c:v>
                </c:pt>
                <c:pt idx="37">
                  <c:v>26.386862157042792</c:v>
                </c:pt>
                <c:pt idx="38">
                  <c:v>26.427753545239209</c:v>
                </c:pt>
                <c:pt idx="39">
                  <c:v>26.448314457727655</c:v>
                </c:pt>
                <c:pt idx="40">
                  <c:v>26.469157519918404</c:v>
                </c:pt>
                <c:pt idx="41">
                  <c:v>26.512015385096362</c:v>
                </c:pt>
                <c:pt idx="42">
                  <c:v>26.554734798938291</c:v>
                </c:pt>
                <c:pt idx="43">
                  <c:v>26.618901758967411</c:v>
                </c:pt>
                <c:pt idx="44">
                  <c:v>26.703930585441178</c:v>
                </c:pt>
                <c:pt idx="45">
                  <c:v>26.809155682266987</c:v>
                </c:pt>
              </c:numCache>
            </c:numRef>
          </c:val>
        </c:ser>
        <c:ser>
          <c:idx val="3"/>
          <c:order val="5"/>
          <c:tx>
            <c:v>Est - last 10 last 10</c:v>
          </c:tx>
          <c:spPr>
            <a:ln w="12700">
              <a:solidFill>
                <a:srgbClr val="0000FF"/>
              </a:solidFill>
              <a:prstDash val="dash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bio!$AS$2:$AS$47</c:f>
              <c:numCache>
                <c:formatCode>0.0</c:formatCode>
                <c:ptCount val="46"/>
                <c:pt idx="0" formatCode="General">
                  <c:v>21</c:v>
                </c:pt>
                <c:pt idx="1">
                  <c:v>21</c:v>
                </c:pt>
                <c:pt idx="2">
                  <c:v>20.75</c:v>
                </c:pt>
                <c:pt idx="3">
                  <c:v>20.469248322279537</c:v>
                </c:pt>
                <c:pt idx="4">
                  <c:v>20.252868860419238</c:v>
                </c:pt>
                <c:pt idx="5">
                  <c:v>20.076046692276666</c:v>
                </c:pt>
                <c:pt idx="6">
                  <c:v>19.926087817685236</c:v>
                </c:pt>
                <c:pt idx="7">
                  <c:v>19.795609695735788</c:v>
                </c:pt>
                <c:pt idx="8">
                  <c:v>19.679931351077816</c:v>
                </c:pt>
                <c:pt idx="9">
                  <c:v>19.5621494139886</c:v>
                </c:pt>
                <c:pt idx="10">
                  <c:v>19.443685084743443</c:v>
                </c:pt>
                <c:pt idx="11">
                  <c:v>19.301361853042739</c:v>
                </c:pt>
                <c:pt idx="12">
                  <c:v>19.204985518496564</c:v>
                </c:pt>
                <c:pt idx="13">
                  <c:v>19.135056568259646</c:v>
                </c:pt>
                <c:pt idx="14">
                  <c:v>19.042454707910967</c:v>
                </c:pt>
                <c:pt idx="15">
                  <c:v>18.916055278900455</c:v>
                </c:pt>
                <c:pt idx="16">
                  <c:v>18.766437828981434</c:v>
                </c:pt>
                <c:pt idx="17">
                  <c:v>18.592972591321846</c:v>
                </c:pt>
                <c:pt idx="18">
                  <c:v>18.394807910101484</c:v>
                </c:pt>
                <c:pt idx="19">
                  <c:v>18.195753623496081</c:v>
                </c:pt>
                <c:pt idx="20">
                  <c:v>18.048784239682909</c:v>
                </c:pt>
                <c:pt idx="21">
                  <c:v>17.982303262776501</c:v>
                </c:pt>
                <c:pt idx="22">
                  <c:v>17.987744998851184</c:v>
                </c:pt>
                <c:pt idx="23">
                  <c:v>18.09269326127864</c:v>
                </c:pt>
                <c:pt idx="24">
                  <c:v>18.311732348262343</c:v>
                </c:pt>
                <c:pt idx="25">
                  <c:v>18.681312689372604</c:v>
                </c:pt>
                <c:pt idx="26">
                  <c:v>19.169657181410692</c:v>
                </c:pt>
                <c:pt idx="27">
                  <c:v>19.767261544535245</c:v>
                </c:pt>
                <c:pt idx="28">
                  <c:v>20.477490229292503</c:v>
                </c:pt>
                <c:pt idx="29">
                  <c:v>21.279436934827672</c:v>
                </c:pt>
                <c:pt idx="30">
                  <c:v>22.049794597199856</c:v>
                </c:pt>
                <c:pt idx="31">
                  <c:v>22.772083502637123</c:v>
                </c:pt>
                <c:pt idx="32">
                  <c:v>23.453421182136815</c:v>
                </c:pt>
                <c:pt idx="33">
                  <c:v>24.057995345277916</c:v>
                </c:pt>
                <c:pt idx="34">
                  <c:v>24.594135636544781</c:v>
                </c:pt>
                <c:pt idx="35">
                  <c:v>25.040533250040092</c:v>
                </c:pt>
                <c:pt idx="36">
                  <c:v>25.409278977484206</c:v>
                </c:pt>
                <c:pt idx="37">
                  <c:v>25.714466744855219</c:v>
                </c:pt>
                <c:pt idx="38">
                  <c:v>25.936083224293238</c:v>
                </c:pt>
                <c:pt idx="39">
                  <c:v>26.071986342684639</c:v>
                </c:pt>
                <c:pt idx="40">
                  <c:v>26.166804883890489</c:v>
                </c:pt>
                <c:pt idx="41">
                  <c:v>26.241406893798832</c:v>
                </c:pt>
                <c:pt idx="42">
                  <c:v>26.295456361707764</c:v>
                </c:pt>
                <c:pt idx="43">
                  <c:v>26.349690267114649</c:v>
                </c:pt>
                <c:pt idx="44">
                  <c:v>26.40410287624514</c:v>
                </c:pt>
                <c:pt idx="45">
                  <c:v>26.469369649278551</c:v>
                </c:pt>
              </c:numCache>
            </c:numRef>
          </c:val>
        </c:ser>
        <c:marker val="1"/>
        <c:axId val="102545664"/>
        <c:axId val="102555648"/>
      </c:lineChart>
      <c:catAx>
        <c:axId val="102545664"/>
        <c:scaling>
          <c:orientation val="minMax"/>
        </c:scaling>
        <c:axPos val="b"/>
        <c:numFmt formatCode="#,##0" sourceLinked="0"/>
        <c:tickLblPos val="nextTo"/>
        <c:crossAx val="102555648"/>
        <c:crosses val="autoZero"/>
        <c:auto val="1"/>
        <c:lblAlgn val="ctr"/>
        <c:lblOffset val="100"/>
        <c:tickLblSkip val="10"/>
      </c:catAx>
      <c:valAx>
        <c:axId val="102555648"/>
        <c:scaling>
          <c:orientation val="minMax"/>
        </c:scaling>
        <c:axPos val="l"/>
        <c:numFmt formatCode="General" sourceLinked="1"/>
        <c:tickLblPos val="nextTo"/>
        <c:crossAx val="102545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6997849462365913"/>
          <c:y val="0.55822552717912621"/>
          <c:w val="0.24122785559043264"/>
          <c:h val="0.30932988156315916"/>
        </c:manualLayout>
      </c:layout>
    </c:legend>
    <c:plotVisOnly val="1"/>
  </c:chart>
  <c:printSettings>
    <c:headerFooter/>
    <c:pageMargins b="0.74803149606299579" l="0.70866141732283883" r="0.70866141732283883" t="0.74803149606299579" header="0.31496062992126328" footer="0.31496062992126328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as total average over the</a:t>
            </a:r>
            <a:r>
              <a:rPr lang="fr-FR" baseline="0"/>
              <a:t> entire data set</a:t>
            </a:r>
            <a:r>
              <a:rPr lang="fr-FR"/>
              <a:t>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bio!$H$2:$H$47</c:f>
              <c:numCache>
                <c:formatCode>General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bio!$AV$2:$AV$47</c:f>
              <c:numCache>
                <c:formatCode>0.00</c:formatCode>
                <c:ptCount val="46"/>
                <c:pt idx="0">
                  <c:v>21</c:v>
                </c:pt>
                <c:pt idx="1">
                  <c:v>21.170723104056439</c:v>
                </c:pt>
                <c:pt idx="2">
                  <c:v>21.338703849406315</c:v>
                </c:pt>
                <c:pt idx="3">
                  <c:v>21.504050276835741</c:v>
                </c:pt>
                <c:pt idx="4">
                  <c:v>21.666863755067478</c:v>
                </c:pt>
                <c:pt idx="5">
                  <c:v>21.827239535598494</c:v>
                </c:pt>
                <c:pt idx="6">
                  <c:v>21.985267250028762</c:v>
                </c:pt>
                <c:pt idx="7">
                  <c:v>22.141031356970768</c:v>
                </c:pt>
                <c:pt idx="8">
                  <c:v>22.294611544621937</c:v>
                </c:pt>
                <c:pt idx="9">
                  <c:v>22.446083094236137</c:v>
                </c:pt>
                <c:pt idx="10">
                  <c:v>22.595517209017039</c:v>
                </c:pt>
                <c:pt idx="11">
                  <c:v>22.742981312352384</c:v>
                </c:pt>
                <c:pt idx="12">
                  <c:v>22.888539318795445</c:v>
                </c:pt>
                <c:pt idx="13">
                  <c:v>23.03225188076286</c:v>
                </c:pt>
                <c:pt idx="14">
                  <c:v>23.174176613544272</c:v>
                </c:pt>
                <c:pt idx="15">
                  <c:v>23.314368300898668</c:v>
                </c:pt>
                <c:pt idx="16">
                  <c:v>23.452879083236382</c:v>
                </c:pt>
                <c:pt idx="17">
                  <c:v>23.589758630147735</c:v>
                </c:pt>
                <c:pt idx="18">
                  <c:v>23.72505429883325</c:v>
                </c:pt>
                <c:pt idx="19">
                  <c:v>23.858811279811697</c:v>
                </c:pt>
                <c:pt idx="20">
                  <c:v>23.991072731126657</c:v>
                </c:pt>
                <c:pt idx="21">
                  <c:v>24.121879902136726</c:v>
                </c:pt>
                <c:pt idx="22">
                  <c:v>24.251272247855891</c:v>
                </c:pt>
                <c:pt idx="23">
                  <c:v>24.379287534706748</c:v>
                </c:pt>
                <c:pt idx="24">
                  <c:v>24.505961938457947</c:v>
                </c:pt>
                <c:pt idx="25">
                  <c:v>24.631330135036965</c:v>
                </c:pt>
                <c:pt idx="26">
                  <c:v>24.755425384838443</c:v>
                </c:pt>
                <c:pt idx="27">
                  <c:v>24.878279611085734</c:v>
                </c:pt>
                <c:pt idx="28">
                  <c:v>24.99992347274787</c:v>
                </c:pt>
                <c:pt idx="29">
                  <c:v>25.120386432464908</c:v>
                </c:pt>
                <c:pt idx="30">
                  <c:v>25.239696819890963</c:v>
                </c:pt>
                <c:pt idx="31">
                  <c:v>25.357881890825229</c:v>
                </c:pt>
                <c:pt idx="32">
                  <c:v>25.474967882466586</c:v>
                </c:pt>
                <c:pt idx="33">
                  <c:v>25.590980065096328</c:v>
                </c:pt>
                <c:pt idx="34">
                  <c:v>25.705942790465787</c:v>
                </c:pt>
                <c:pt idx="35">
                  <c:v>25.819879537140714</c:v>
                </c:pt>
                <c:pt idx="36">
                  <c:v>25.93281295303191</c:v>
                </c:pt>
                <c:pt idx="37">
                  <c:v>26.044764895321489</c:v>
                </c:pt>
                <c:pt idx="38">
                  <c:v>26.155756467976076</c:v>
                </c:pt>
                <c:pt idx="39">
                  <c:v>26.265808057021893</c:v>
                </c:pt>
                <c:pt idx="40">
                  <c:v>26.374939363741941</c:v>
                </c:pt>
                <c:pt idx="41">
                  <c:v>26.483169435942155</c:v>
                </c:pt>
                <c:pt idx="42">
                  <c:v>26.590516697421368</c:v>
                </c:pt>
                <c:pt idx="43">
                  <c:v>26.696998975768906</c:v>
                </c:pt>
                <c:pt idx="44">
                  <c:v>26.802633528603792</c:v>
                </c:pt>
                <c:pt idx="45">
                  <c:v>26.907437068360434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bio!$AW$2:$AW$47</c:f>
              <c:numCache>
                <c:formatCode>0.00</c:formatCode>
                <c:ptCount val="46"/>
                <c:pt idx="0">
                  <c:v>21</c:v>
                </c:pt>
                <c:pt idx="1">
                  <c:v>21.064243686478736</c:v>
                </c:pt>
                <c:pt idx="2">
                  <c:v>21.128096097820642</c:v>
                </c:pt>
                <c:pt idx="3">
                  <c:v>21.191563148403834</c:v>
                </c:pt>
                <c:pt idx="4">
                  <c:v>21.254650610694107</c:v>
                </c:pt>
                <c:pt idx="5">
                  <c:v>21.317364119888939</c:v>
                </c:pt>
                <c:pt idx="6">
                  <c:v>21.379709178369659</c:v>
                </c:pt>
                <c:pt idx="7">
                  <c:v>21.441691159971349</c:v>
                </c:pt>
                <c:pt idx="8">
                  <c:v>21.50331531407943</c:v>
                </c:pt>
                <c:pt idx="9">
                  <c:v>21.564586769561423</c:v>
                </c:pt>
                <c:pt idx="10">
                  <c:v>21.625510538541878</c:v>
                </c:pt>
                <c:pt idx="11">
                  <c:v>21.686091520028</c:v>
                </c:pt>
                <c:pt idx="12">
                  <c:v>21.74633450339309</c:v>
                </c:pt>
                <c:pt idx="13">
                  <c:v>21.806244171724494</c:v>
                </c:pt>
                <c:pt idx="14">
                  <c:v>21.865825105042461</c:v>
                </c:pt>
                <c:pt idx="15">
                  <c:v>21.925081783395854</c:v>
                </c:pt>
                <c:pt idx="16">
                  <c:v>21.984018589840421</c:v>
                </c:pt>
                <c:pt idx="17">
                  <c:v>22.042639813304998</c:v>
                </c:pt>
                <c:pt idx="18">
                  <c:v>22.1009496513507</c:v>
                </c:pt>
                <c:pt idx="19">
                  <c:v>22.158952212827931</c:v>
                </c:pt>
                <c:pt idx="20">
                  <c:v>22.216651520435789</c:v>
                </c:pt>
                <c:pt idx="21">
                  <c:v>22.274051513188169</c:v>
                </c:pt>
                <c:pt idx="22">
                  <c:v>22.33115604879065</c:v>
                </c:pt>
                <c:pt idx="23">
                  <c:v>22.387968905932098</c:v>
                </c:pt>
                <c:pt idx="24">
                  <c:v>22.444493786494633</c:v>
                </c:pt>
                <c:pt idx="25">
                  <c:v>22.500734317685492</c:v>
                </c:pt>
                <c:pt idx="26">
                  <c:v>22.556694054094109</c:v>
                </c:pt>
                <c:pt idx="27">
                  <c:v>22.612376479677568</c:v>
                </c:pt>
                <c:pt idx="28">
                  <c:v>22.667785009677448</c:v>
                </c:pt>
                <c:pt idx="29">
                  <c:v>22.72292299247091</c:v>
                </c:pt>
                <c:pt idx="30">
                  <c:v>22.77779371135874</c:v>
                </c:pt>
                <c:pt idx="31">
                  <c:v>22.832400386292971</c:v>
                </c:pt>
                <c:pt idx="32">
                  <c:v>22.886746175546495</c:v>
                </c:pt>
                <c:pt idx="33">
                  <c:v>22.940834177327066</c:v>
                </c:pt>
                <c:pt idx="34">
                  <c:v>22.994667431337874</c:v>
                </c:pt>
                <c:pt idx="35">
                  <c:v>23.048248920286891</c:v>
                </c:pt>
                <c:pt idx="36">
                  <c:v>23.101581571346944</c:v>
                </c:pt>
                <c:pt idx="37">
                  <c:v>23.154668257568517</c:v>
                </c:pt>
                <c:pt idx="38">
                  <c:v>23.207511799247076</c:v>
                </c:pt>
                <c:pt idx="39">
                  <c:v>23.260114965246743</c:v>
                </c:pt>
                <c:pt idx="40">
                  <c:v>23.312480474281937</c:v>
                </c:pt>
                <c:pt idx="41">
                  <c:v>23.364610996158643</c:v>
                </c:pt>
                <c:pt idx="42">
                  <c:v>23.416509152976797</c:v>
                </c:pt>
                <c:pt idx="43">
                  <c:v>23.468177520295317</c:v>
                </c:pt>
                <c:pt idx="44">
                  <c:v>23.519618628261117</c:v>
                </c:pt>
                <c:pt idx="45">
                  <c:v>23.57083496270349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bio!$AX$2:$AX$47</c:f>
              <c:numCache>
                <c:formatCode>0.00</c:formatCode>
                <c:ptCount val="46"/>
                <c:pt idx="0">
                  <c:v>21</c:v>
                </c:pt>
                <c:pt idx="1">
                  <c:v>21.188058614581166</c:v>
                </c:pt>
                <c:pt idx="2">
                  <c:v>21.372793744536878</c:v>
                </c:pt>
                <c:pt idx="3">
                  <c:v>21.554349170381094</c:v>
                </c:pt>
                <c:pt idx="4">
                  <c:v>21.732858941823174</c:v>
                </c:pt>
                <c:pt idx="5">
                  <c:v>21.908448262819245</c:v>
                </c:pt>
                <c:pt idx="6">
                  <c:v>22.081234276483531</c:v>
                </c:pt>
                <c:pt idx="7">
                  <c:v>22.251326763310292</c:v>
                </c:pt>
                <c:pt idx="8">
                  <c:v>22.418828764078455</c:v>
                </c:pt>
                <c:pt idx="9">
                  <c:v>22.583837137093823</c:v>
                </c:pt>
                <c:pt idx="10">
                  <c:v>22.746443057998352</c:v>
                </c:pt>
                <c:pt idx="11">
                  <c:v>22.906732469187663</c:v>
                </c:pt>
                <c:pt idx="12">
                  <c:v>23.064786484882834</c:v>
                </c:pt>
                <c:pt idx="13">
                  <c:v>23.220681757065993</c:v>
                </c:pt>
                <c:pt idx="14">
                  <c:v>23.374490806783168</c:v>
                </c:pt>
                <c:pt idx="15">
                  <c:v>23.526282324719748</c:v>
                </c:pt>
                <c:pt idx="16">
                  <c:v>23.67612144444545</c:v>
                </c:pt>
                <c:pt idx="17">
                  <c:v>23.824069991291928</c:v>
                </c:pt>
                <c:pt idx="18">
                  <c:v>23.970186709455</c:v>
                </c:pt>
                <c:pt idx="19">
                  <c:v>24.114527469594762</c:v>
                </c:pt>
                <c:pt idx="20">
                  <c:v>24.257145458932516</c:v>
                </c:pt>
                <c:pt idx="21">
                  <c:v>24.398091355606411</c:v>
                </c:pt>
                <c:pt idx="22">
                  <c:v>24.537413488842589</c:v>
                </c:pt>
                <c:pt idx="23">
                  <c:v>24.675157986320375</c:v>
                </c:pt>
                <c:pt idx="24">
                  <c:v>24.811368909955046</c:v>
                </c:pt>
                <c:pt idx="25">
                  <c:v>24.946088381186271</c:v>
                </c:pt>
                <c:pt idx="26">
                  <c:v>25.079356696741989</c:v>
                </c:pt>
                <c:pt idx="27">
                  <c:v>25.21121243574364</c:v>
                </c:pt>
                <c:pt idx="28">
                  <c:v>25.341692558927456</c:v>
                </c:pt>
                <c:pt idx="29">
                  <c:v>25.47083250067617</c:v>
                </c:pt>
                <c:pt idx="30">
                  <c:v>25.598666254484609</c:v>
                </c:pt>
                <c:pt idx="31">
                  <c:v>25.725226452419935</c:v>
                </c:pt>
                <c:pt idx="32">
                  <c:v>25.850544439081784</c:v>
                </c:pt>
                <c:pt idx="33">
                  <c:v>25.974650340518178</c:v>
                </c:pt>
                <c:pt idx="34">
                  <c:v>26.097573128509318</c:v>
                </c:pt>
                <c:pt idx="35">
                  <c:v>26.219340680592218</c:v>
                </c:pt>
                <c:pt idx="36">
                  <c:v>26.339979836164357</c:v>
                </c:pt>
                <c:pt idx="37">
                  <c:v>26.459516448973268</c:v>
                </c:pt>
                <c:pt idx="38">
                  <c:v>26.577975436271171</c:v>
                </c:pt>
                <c:pt idx="39">
                  <c:v>26.695380824888662</c:v>
                </c:pt>
                <c:pt idx="40">
                  <c:v>26.811755794459021</c:v>
                </c:pt>
                <c:pt idx="41">
                  <c:v>26.927122718004465</c:v>
                </c:pt>
                <c:pt idx="42">
                  <c:v>27.041503200077507</c:v>
                </c:pt>
                <c:pt idx="43">
                  <c:v>27.154918112634057</c:v>
                </c:pt>
                <c:pt idx="44">
                  <c:v>27.267387628800179</c:v>
                </c:pt>
                <c:pt idx="45">
                  <c:v>27.378931254680872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bio!$AY$2:$AY$47</c:f>
              <c:numCache>
                <c:formatCode>0.00</c:formatCode>
                <c:ptCount val="46"/>
                <c:pt idx="0">
                  <c:v>21</c:v>
                </c:pt>
                <c:pt idx="1">
                  <c:v>21.180067773077305</c:v>
                </c:pt>
                <c:pt idx="2">
                  <c:v>21.357086776805776</c:v>
                </c:pt>
                <c:pt idx="3">
                  <c:v>21.531183484592095</c:v>
                </c:pt>
                <c:pt idx="4">
                  <c:v>21.702476154705344</c:v>
                </c:pt>
                <c:pt idx="5">
                  <c:v>21.871075548067463</c:v>
                </c:pt>
                <c:pt idx="6">
                  <c:v>22.037085567955195</c:v>
                </c:pt>
                <c:pt idx="7">
                  <c:v>22.200603831707195</c:v>
                </c:pt>
                <c:pt idx="8">
                  <c:v>22.361722183027616</c:v>
                </c:pt>
                <c:pt idx="9">
                  <c:v>22.520527152226968</c:v>
                </c:pt>
                <c:pt idx="10">
                  <c:v>22.677100370695552</c:v>
                </c:pt>
                <c:pt idx="11">
                  <c:v>22.831518945027014</c:v>
                </c:pt>
                <c:pt idx="12">
                  <c:v>22.983855795469896</c:v>
                </c:pt>
                <c:pt idx="13">
                  <c:v>23.134179962759156</c:v>
                </c:pt>
                <c:pt idx="14">
                  <c:v>23.282556886848344</c:v>
                </c:pt>
                <c:pt idx="15">
                  <c:v>23.429048660610373</c:v>
                </c:pt>
                <c:pt idx="16">
                  <c:v>23.57371426118787</c:v>
                </c:pt>
                <c:pt idx="17">
                  <c:v>23.71660976134222</c:v>
                </c:pt>
                <c:pt idx="18">
                  <c:v>23.85778852286499</c:v>
                </c:pt>
                <c:pt idx="19">
                  <c:v>23.997301373869231</c:v>
                </c:pt>
                <c:pt idx="20">
                  <c:v>24.135196771565042</c:v>
                </c:pt>
                <c:pt idx="21">
                  <c:v>24.271520951939095</c:v>
                </c:pt>
                <c:pt idx="22">
                  <c:v>24.406318067597063</c:v>
                </c:pt>
                <c:pt idx="23">
                  <c:v>24.539630314887759</c:v>
                </c:pt>
                <c:pt idx="24">
                  <c:v>24.671498051305392</c:v>
                </c:pt>
                <c:pt idx="25">
                  <c:v>24.801959904058968</c:v>
                </c:pt>
                <c:pt idx="26">
                  <c:v>24.931052870603732</c:v>
                </c:pt>
                <c:pt idx="27">
                  <c:v>25.058812411846603</c:v>
                </c:pt>
                <c:pt idx="28">
                  <c:v>25.185272538664453</c:v>
                </c:pt>
                <c:pt idx="29">
                  <c:v>25.310465892309519</c:v>
                </c:pt>
                <c:pt idx="30">
                  <c:v>25.434423819218996</c:v>
                </c:pt>
                <c:pt idx="31">
                  <c:v>25.557176440695155</c:v>
                </c:pt>
                <c:pt idx="32">
                  <c:v>25.678752717877245</c:v>
                </c:pt>
                <c:pt idx="33">
                  <c:v>25.799180512386243</c:v>
                </c:pt>
                <c:pt idx="34">
                  <c:v>25.918486642987798</c:v>
                </c:pt>
                <c:pt idx="35">
                  <c:v>26.036696938586623</c:v>
                </c:pt>
                <c:pt idx="36">
                  <c:v>26.153836287837077</c:v>
                </c:pt>
                <c:pt idx="37">
                  <c:v>26.269928685628905</c:v>
                </c:pt>
                <c:pt idx="38">
                  <c:v>26.384997276684178</c:v>
                </c:pt>
                <c:pt idx="39">
                  <c:v>26.499064396480698</c:v>
                </c:pt>
                <c:pt idx="40">
                  <c:v>26.612151609698525</c:v>
                </c:pt>
                <c:pt idx="41">
                  <c:v>26.724279746369461</c:v>
                </c:pt>
                <c:pt idx="42">
                  <c:v>26.835468935894163</c:v>
                </c:pt>
                <c:pt idx="43">
                  <c:v>26.945738639077796</c:v>
                </c:pt>
                <c:pt idx="44">
                  <c:v>27.055107678322791</c:v>
                </c:pt>
                <c:pt idx="45">
                  <c:v>27.163594266105921</c:v>
                </c:pt>
              </c:numCache>
            </c:numRef>
          </c:val>
        </c:ser>
        <c:marker val="1"/>
        <c:axId val="102939648"/>
        <c:axId val="102945536"/>
      </c:lineChart>
      <c:catAx>
        <c:axId val="102939648"/>
        <c:scaling>
          <c:orientation val="minMax"/>
        </c:scaling>
        <c:axPos val="b"/>
        <c:numFmt formatCode="#,##0" sourceLinked="0"/>
        <c:tickLblPos val="nextTo"/>
        <c:crossAx val="102945536"/>
        <c:crosses val="autoZero"/>
        <c:auto val="1"/>
        <c:lblAlgn val="ctr"/>
        <c:lblOffset val="100"/>
        <c:tickLblSkip val="10"/>
      </c:catAx>
      <c:valAx>
        <c:axId val="102945536"/>
        <c:scaling>
          <c:orientation val="minMax"/>
        </c:scaling>
        <c:axPos val="l"/>
        <c:numFmt formatCode="General" sourceLinked="1"/>
        <c:tickLblPos val="nextTo"/>
        <c:crossAx val="10293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911827956989291"/>
          <c:y val="0.57838390993714883"/>
          <c:w val="0.21281720430107628"/>
          <c:h val="0.17180911046462044"/>
        </c:manualLayout>
      </c:layout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bio!$AA$1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bio!$AA$2:$AA$47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-1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marker val="1"/>
        <c:axId val="102565760"/>
        <c:axId val="102567296"/>
      </c:lineChart>
      <c:catAx>
        <c:axId val="102565760"/>
        <c:scaling>
          <c:orientation val="minMax"/>
        </c:scaling>
        <c:delete val="1"/>
        <c:axPos val="b"/>
        <c:majorTickMark val="none"/>
        <c:tickLblPos val="none"/>
        <c:crossAx val="102567296"/>
        <c:crosses val="autoZero"/>
        <c:auto val="1"/>
        <c:lblAlgn val="ctr"/>
        <c:lblOffset val="100"/>
      </c:catAx>
      <c:valAx>
        <c:axId val="102567296"/>
        <c:scaling>
          <c:orientation val="minMax"/>
        </c:scaling>
        <c:axPos val="l"/>
        <c:numFmt formatCode="General" sourceLinked="1"/>
        <c:majorTickMark val="none"/>
        <c:tickLblPos val="nextTo"/>
        <c:crossAx val="102565760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bio!$AB$1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bio!$AB$2:$AB$47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-2</c:v>
                </c:pt>
                <c:pt idx="10">
                  <c:v>-1</c:v>
                </c:pt>
                <c:pt idx="11">
                  <c:v>-1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-1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22</c:v>
                </c:pt>
                <c:pt idx="21">
                  <c:v>0</c:v>
                </c:pt>
                <c:pt idx="22">
                  <c:v>2</c:v>
                </c:pt>
                <c:pt idx="23">
                  <c:v>9</c:v>
                </c:pt>
                <c:pt idx="24">
                  <c:v>-2</c:v>
                </c:pt>
                <c:pt idx="25">
                  <c:v>4</c:v>
                </c:pt>
                <c:pt idx="26">
                  <c:v>0</c:v>
                </c:pt>
                <c:pt idx="27">
                  <c:v>1</c:v>
                </c:pt>
                <c:pt idx="28">
                  <c:v>3</c:v>
                </c:pt>
                <c:pt idx="29">
                  <c:v>-1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marker val="1"/>
        <c:axId val="102592512"/>
        <c:axId val="102594048"/>
      </c:lineChart>
      <c:catAx>
        <c:axId val="102592512"/>
        <c:scaling>
          <c:orientation val="minMax"/>
        </c:scaling>
        <c:delete val="1"/>
        <c:axPos val="b"/>
        <c:majorTickMark val="none"/>
        <c:tickLblPos val="none"/>
        <c:crossAx val="102594048"/>
        <c:crosses val="autoZero"/>
        <c:auto val="1"/>
        <c:lblAlgn val="ctr"/>
        <c:lblOffset val="100"/>
      </c:catAx>
      <c:valAx>
        <c:axId val="102594048"/>
        <c:scaling>
          <c:orientation val="minMax"/>
        </c:scaling>
        <c:axPos val="l"/>
        <c:numFmt formatCode="General" sourceLinked="1"/>
        <c:majorTickMark val="none"/>
        <c:tickLblPos val="nextTo"/>
        <c:crossAx val="102592512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strRef>
              <c:f>bio!$H$1</c:f>
              <c:strCache>
                <c:ptCount val="1"/>
                <c:pt idx="0">
                  <c:v>#newT</c:v>
                </c:pt>
              </c:strCache>
            </c:strRef>
          </c:tx>
          <c:marker>
            <c:symbol val="none"/>
          </c:marker>
          <c:cat>
            <c:numRef>
              <c:f>bio!$D$2:$D$52</c:f>
              <c:numCache>
                <c:formatCode>[$-409]d\-mmm\-yy;@</c:formatCode>
                <c:ptCount val="51"/>
                <c:pt idx="0">
                  <c:v>37312.422754629632</c:v>
                </c:pt>
                <c:pt idx="1">
                  <c:v>37313.30332175926</c:v>
                </c:pt>
                <c:pt idx="2">
                  <c:v>37315.403275462959</c:v>
                </c:pt>
                <c:pt idx="3">
                  <c:v>37315.547743055555</c:v>
                </c:pt>
                <c:pt idx="4">
                  <c:v>37316.40247685185</c:v>
                </c:pt>
                <c:pt idx="5">
                  <c:v>37372.944594907407</c:v>
                </c:pt>
                <c:pt idx="6">
                  <c:v>37375.960104166668</c:v>
                </c:pt>
                <c:pt idx="7">
                  <c:v>37503.776805555557</c:v>
                </c:pt>
                <c:pt idx="8">
                  <c:v>37510.079074074078</c:v>
                </c:pt>
                <c:pt idx="9">
                  <c:v>37511.332500000004</c:v>
                </c:pt>
                <c:pt idx="10">
                  <c:v>37522.307245370372</c:v>
                </c:pt>
                <c:pt idx="11">
                  <c:v>37531.048055555555</c:v>
                </c:pt>
                <c:pt idx="12">
                  <c:v>37537.018263888887</c:v>
                </c:pt>
                <c:pt idx="13">
                  <c:v>37543.763611111113</c:v>
                </c:pt>
                <c:pt idx="14">
                  <c:v>37547.100810185184</c:v>
                </c:pt>
                <c:pt idx="15">
                  <c:v>37552.403645833336</c:v>
                </c:pt>
                <c:pt idx="16">
                  <c:v>37571.803599537037</c:v>
                </c:pt>
                <c:pt idx="17">
                  <c:v>37585.357569444444</c:v>
                </c:pt>
                <c:pt idx="18">
                  <c:v>37669.328402777777</c:v>
                </c:pt>
                <c:pt idx="19">
                  <c:v>37669.410127314812</c:v>
                </c:pt>
                <c:pt idx="20">
                  <c:v>37670.891053240739</c:v>
                </c:pt>
                <c:pt idx="21">
                  <c:v>37670.917731481481</c:v>
                </c:pt>
                <c:pt idx="22">
                  <c:v>37671.069548611107</c:v>
                </c:pt>
                <c:pt idx="23">
                  <c:v>37671.156793981485</c:v>
                </c:pt>
                <c:pt idx="24">
                  <c:v>37671.911585648151</c:v>
                </c:pt>
                <c:pt idx="25">
                  <c:v>37672.000023148146</c:v>
                </c:pt>
                <c:pt idx="26">
                  <c:v>37692.440844907411</c:v>
                </c:pt>
                <c:pt idx="27">
                  <c:v>37692.452951388885</c:v>
                </c:pt>
                <c:pt idx="28">
                  <c:v>37697.316423611112</c:v>
                </c:pt>
                <c:pt idx="29">
                  <c:v>37698.25409722222</c:v>
                </c:pt>
                <c:pt idx="30">
                  <c:v>37698.876064814816</c:v>
                </c:pt>
                <c:pt idx="31">
                  <c:v>37713.339525462965</c:v>
                </c:pt>
                <c:pt idx="32">
                  <c:v>37719.623877314814</c:v>
                </c:pt>
                <c:pt idx="33">
                  <c:v>37768.927233796298</c:v>
                </c:pt>
                <c:pt idx="34">
                  <c:v>37773.356203703705</c:v>
                </c:pt>
                <c:pt idx="35">
                  <c:v>37773.877129629633</c:v>
                </c:pt>
                <c:pt idx="36">
                  <c:v>37777.135578703703</c:v>
                </c:pt>
                <c:pt idx="37">
                  <c:v>38264.06013888889</c:v>
                </c:pt>
                <c:pt idx="38">
                  <c:v>38295.076168981483</c:v>
                </c:pt>
                <c:pt idx="39">
                  <c:v>38460.223356481481</c:v>
                </c:pt>
                <c:pt idx="40">
                  <c:v>39499.198993055557</c:v>
                </c:pt>
                <c:pt idx="41">
                  <c:v>39499.71466435185</c:v>
                </c:pt>
                <c:pt idx="42">
                  <c:v>39501.091724537036</c:v>
                </c:pt>
                <c:pt idx="43">
                  <c:v>39501.098668981482</c:v>
                </c:pt>
                <c:pt idx="44">
                  <c:v>39661.179120370369</c:v>
                </c:pt>
                <c:pt idx="45">
                  <c:v>41162.429629629631</c:v>
                </c:pt>
              </c:numCache>
            </c:numRef>
          </c:cat>
          <c:val>
            <c:numRef>
              <c:f>bio!$H$2:$H$52</c:f>
              <c:numCache>
                <c:formatCode>General</c:formatCode>
                <c:ptCount val="51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</c:numCache>
            </c:numRef>
          </c:val>
        </c:ser>
        <c:marker val="1"/>
        <c:axId val="102613760"/>
        <c:axId val="102615296"/>
      </c:lineChart>
      <c:dateAx>
        <c:axId val="102613760"/>
        <c:scaling>
          <c:orientation val="minMax"/>
        </c:scaling>
        <c:axPos val="b"/>
        <c:numFmt formatCode="[$-409]yyyy;@" sourceLinked="0"/>
        <c:tickLblPos val="nextTo"/>
        <c:crossAx val="102615296"/>
        <c:crosses val="autoZero"/>
        <c:auto val="1"/>
        <c:lblOffset val="100"/>
        <c:majorUnit val="1"/>
        <c:majorTimeUnit val="years"/>
      </c:dateAx>
      <c:valAx>
        <c:axId val="102615296"/>
        <c:scaling>
          <c:orientation val="minMax"/>
          <c:min val="17"/>
        </c:scaling>
        <c:axPos val="l"/>
        <c:numFmt formatCode="General" sourceLinked="1"/>
        <c:tickLblPos val="nextTo"/>
        <c:crossAx val="102613760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Attributes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strRef>
              <c:f>bio!$K$1</c:f>
              <c:strCache>
                <c:ptCount val="1"/>
                <c:pt idx="0">
                  <c:v>newA</c:v>
                </c:pt>
              </c:strCache>
            </c:strRef>
          </c:tx>
          <c:marker>
            <c:symbol val="none"/>
          </c:marker>
          <c:cat>
            <c:numRef>
              <c:f>bio!$D$2:$D$52</c:f>
              <c:numCache>
                <c:formatCode>[$-409]d\-mmm\-yy;@</c:formatCode>
                <c:ptCount val="51"/>
                <c:pt idx="0">
                  <c:v>37312.422754629632</c:v>
                </c:pt>
                <c:pt idx="1">
                  <c:v>37313.30332175926</c:v>
                </c:pt>
                <c:pt idx="2">
                  <c:v>37315.403275462959</c:v>
                </c:pt>
                <c:pt idx="3">
                  <c:v>37315.547743055555</c:v>
                </c:pt>
                <c:pt idx="4">
                  <c:v>37316.40247685185</c:v>
                </c:pt>
                <c:pt idx="5">
                  <c:v>37372.944594907407</c:v>
                </c:pt>
                <c:pt idx="6">
                  <c:v>37375.960104166668</c:v>
                </c:pt>
                <c:pt idx="7">
                  <c:v>37503.776805555557</c:v>
                </c:pt>
                <c:pt idx="8">
                  <c:v>37510.079074074078</c:v>
                </c:pt>
                <c:pt idx="9">
                  <c:v>37511.332500000004</c:v>
                </c:pt>
                <c:pt idx="10">
                  <c:v>37522.307245370372</c:v>
                </c:pt>
                <c:pt idx="11">
                  <c:v>37531.048055555555</c:v>
                </c:pt>
                <c:pt idx="12">
                  <c:v>37537.018263888887</c:v>
                </c:pt>
                <c:pt idx="13">
                  <c:v>37543.763611111113</c:v>
                </c:pt>
                <c:pt idx="14">
                  <c:v>37547.100810185184</c:v>
                </c:pt>
                <c:pt idx="15">
                  <c:v>37552.403645833336</c:v>
                </c:pt>
                <c:pt idx="16">
                  <c:v>37571.803599537037</c:v>
                </c:pt>
                <c:pt idx="17">
                  <c:v>37585.357569444444</c:v>
                </c:pt>
                <c:pt idx="18">
                  <c:v>37669.328402777777</c:v>
                </c:pt>
                <c:pt idx="19">
                  <c:v>37669.410127314812</c:v>
                </c:pt>
                <c:pt idx="20">
                  <c:v>37670.891053240739</c:v>
                </c:pt>
                <c:pt idx="21">
                  <c:v>37670.917731481481</c:v>
                </c:pt>
                <c:pt idx="22">
                  <c:v>37671.069548611107</c:v>
                </c:pt>
                <c:pt idx="23">
                  <c:v>37671.156793981485</c:v>
                </c:pt>
                <c:pt idx="24">
                  <c:v>37671.911585648151</c:v>
                </c:pt>
                <c:pt idx="25">
                  <c:v>37672.000023148146</c:v>
                </c:pt>
                <c:pt idx="26">
                  <c:v>37692.440844907411</c:v>
                </c:pt>
                <c:pt idx="27">
                  <c:v>37692.452951388885</c:v>
                </c:pt>
                <c:pt idx="28">
                  <c:v>37697.316423611112</c:v>
                </c:pt>
                <c:pt idx="29">
                  <c:v>37698.25409722222</c:v>
                </c:pt>
                <c:pt idx="30">
                  <c:v>37698.876064814816</c:v>
                </c:pt>
                <c:pt idx="31">
                  <c:v>37713.339525462965</c:v>
                </c:pt>
                <c:pt idx="32">
                  <c:v>37719.623877314814</c:v>
                </c:pt>
                <c:pt idx="33">
                  <c:v>37768.927233796298</c:v>
                </c:pt>
                <c:pt idx="34">
                  <c:v>37773.356203703705</c:v>
                </c:pt>
                <c:pt idx="35">
                  <c:v>37773.877129629633</c:v>
                </c:pt>
                <c:pt idx="36">
                  <c:v>37777.135578703703</c:v>
                </c:pt>
                <c:pt idx="37">
                  <c:v>38264.06013888889</c:v>
                </c:pt>
                <c:pt idx="38">
                  <c:v>38295.076168981483</c:v>
                </c:pt>
                <c:pt idx="39">
                  <c:v>38460.223356481481</c:v>
                </c:pt>
                <c:pt idx="40">
                  <c:v>39499.198993055557</c:v>
                </c:pt>
                <c:pt idx="41">
                  <c:v>39499.71466435185</c:v>
                </c:pt>
                <c:pt idx="42">
                  <c:v>39501.091724537036</c:v>
                </c:pt>
                <c:pt idx="43">
                  <c:v>39501.098668981482</c:v>
                </c:pt>
                <c:pt idx="44">
                  <c:v>39661.179120370369</c:v>
                </c:pt>
                <c:pt idx="45">
                  <c:v>41162.429629629631</c:v>
                </c:pt>
              </c:numCache>
            </c:numRef>
          </c:cat>
          <c:val>
            <c:numRef>
              <c:f>bio!$K$2:$K$52</c:f>
              <c:numCache>
                <c:formatCode>General</c:formatCode>
                <c:ptCount val="51"/>
                <c:pt idx="0">
                  <c:v>74</c:v>
                </c:pt>
                <c:pt idx="1">
                  <c:v>74</c:v>
                </c:pt>
                <c:pt idx="2">
                  <c:v>77</c:v>
                </c:pt>
                <c:pt idx="3">
                  <c:v>77</c:v>
                </c:pt>
                <c:pt idx="4">
                  <c:v>82</c:v>
                </c:pt>
                <c:pt idx="5">
                  <c:v>82</c:v>
                </c:pt>
                <c:pt idx="6">
                  <c:v>82</c:v>
                </c:pt>
                <c:pt idx="7">
                  <c:v>84</c:v>
                </c:pt>
                <c:pt idx="8">
                  <c:v>86</c:v>
                </c:pt>
                <c:pt idx="9">
                  <c:v>84</c:v>
                </c:pt>
                <c:pt idx="10">
                  <c:v>83</c:v>
                </c:pt>
                <c:pt idx="11">
                  <c:v>82</c:v>
                </c:pt>
                <c:pt idx="12">
                  <c:v>83</c:v>
                </c:pt>
                <c:pt idx="13">
                  <c:v>83</c:v>
                </c:pt>
                <c:pt idx="14">
                  <c:v>84</c:v>
                </c:pt>
                <c:pt idx="15">
                  <c:v>83</c:v>
                </c:pt>
                <c:pt idx="16">
                  <c:v>88</c:v>
                </c:pt>
                <c:pt idx="17">
                  <c:v>89</c:v>
                </c:pt>
                <c:pt idx="18">
                  <c:v>89</c:v>
                </c:pt>
                <c:pt idx="19">
                  <c:v>89</c:v>
                </c:pt>
                <c:pt idx="20">
                  <c:v>111</c:v>
                </c:pt>
                <c:pt idx="21">
                  <c:v>111</c:v>
                </c:pt>
                <c:pt idx="22">
                  <c:v>113</c:v>
                </c:pt>
                <c:pt idx="23">
                  <c:v>122</c:v>
                </c:pt>
                <c:pt idx="24">
                  <c:v>120</c:v>
                </c:pt>
                <c:pt idx="25">
                  <c:v>124</c:v>
                </c:pt>
                <c:pt idx="26">
                  <c:v>124</c:v>
                </c:pt>
                <c:pt idx="27">
                  <c:v>125</c:v>
                </c:pt>
                <c:pt idx="28">
                  <c:v>128</c:v>
                </c:pt>
                <c:pt idx="29">
                  <c:v>127</c:v>
                </c:pt>
                <c:pt idx="30">
                  <c:v>127</c:v>
                </c:pt>
                <c:pt idx="31">
                  <c:v>127</c:v>
                </c:pt>
                <c:pt idx="32">
                  <c:v>127</c:v>
                </c:pt>
                <c:pt idx="33">
                  <c:v>127</c:v>
                </c:pt>
                <c:pt idx="34">
                  <c:v>127</c:v>
                </c:pt>
                <c:pt idx="35">
                  <c:v>127</c:v>
                </c:pt>
                <c:pt idx="36">
                  <c:v>127</c:v>
                </c:pt>
                <c:pt idx="37">
                  <c:v>129</c:v>
                </c:pt>
                <c:pt idx="38">
                  <c:v>129</c:v>
                </c:pt>
                <c:pt idx="39">
                  <c:v>129</c:v>
                </c:pt>
                <c:pt idx="40">
                  <c:v>129</c:v>
                </c:pt>
                <c:pt idx="41">
                  <c:v>129</c:v>
                </c:pt>
                <c:pt idx="42">
                  <c:v>129</c:v>
                </c:pt>
                <c:pt idx="43">
                  <c:v>129</c:v>
                </c:pt>
                <c:pt idx="44">
                  <c:v>129</c:v>
                </c:pt>
                <c:pt idx="45">
                  <c:v>129</c:v>
                </c:pt>
                <c:pt idx="47">
                  <c:v>0.96206139965206261</c:v>
                </c:pt>
              </c:numCache>
            </c:numRef>
          </c:val>
        </c:ser>
        <c:marker val="1"/>
        <c:axId val="103048704"/>
        <c:axId val="103050240"/>
      </c:lineChart>
      <c:dateAx>
        <c:axId val="103048704"/>
        <c:scaling>
          <c:orientation val="minMax"/>
        </c:scaling>
        <c:axPos val="b"/>
        <c:numFmt formatCode="[$-409]yyyy;@" sourceLinked="0"/>
        <c:tickLblPos val="nextTo"/>
        <c:crossAx val="103050240"/>
        <c:crosses val="autoZero"/>
        <c:auto val="1"/>
        <c:lblOffset val="100"/>
        <c:majorUnit val="1"/>
        <c:majorTimeUnit val="years"/>
      </c:dateAx>
      <c:valAx>
        <c:axId val="103050240"/>
        <c:scaling>
          <c:orientation val="minMax"/>
          <c:min val="65"/>
        </c:scaling>
        <c:axPos val="l"/>
        <c:numFmt formatCode="General" sourceLinked="1"/>
        <c:tickLblPos val="nextTo"/>
        <c:crossAx val="103048704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bio!$D$2:$D$47</c:f>
              <c:numCache>
                <c:formatCode>[$-409]d\-mmm\-yy;@</c:formatCode>
                <c:ptCount val="46"/>
                <c:pt idx="0">
                  <c:v>37312.422754629632</c:v>
                </c:pt>
                <c:pt idx="1">
                  <c:v>37313.30332175926</c:v>
                </c:pt>
                <c:pt idx="2">
                  <c:v>37315.403275462959</c:v>
                </c:pt>
                <c:pt idx="3">
                  <c:v>37315.547743055555</c:v>
                </c:pt>
                <c:pt idx="4">
                  <c:v>37316.40247685185</c:v>
                </c:pt>
                <c:pt idx="5">
                  <c:v>37372.944594907407</c:v>
                </c:pt>
                <c:pt idx="6">
                  <c:v>37375.960104166668</c:v>
                </c:pt>
                <c:pt idx="7">
                  <c:v>37503.776805555557</c:v>
                </c:pt>
                <c:pt idx="8">
                  <c:v>37510.079074074078</c:v>
                </c:pt>
                <c:pt idx="9">
                  <c:v>37511.332500000004</c:v>
                </c:pt>
                <c:pt idx="10">
                  <c:v>37522.307245370372</c:v>
                </c:pt>
                <c:pt idx="11">
                  <c:v>37531.048055555555</c:v>
                </c:pt>
                <c:pt idx="12">
                  <c:v>37537.018263888887</c:v>
                </c:pt>
                <c:pt idx="13">
                  <c:v>37543.763611111113</c:v>
                </c:pt>
                <c:pt idx="14">
                  <c:v>37547.100810185184</c:v>
                </c:pt>
                <c:pt idx="15">
                  <c:v>37552.403645833336</c:v>
                </c:pt>
                <c:pt idx="16">
                  <c:v>37571.803599537037</c:v>
                </c:pt>
                <c:pt idx="17">
                  <c:v>37585.357569444444</c:v>
                </c:pt>
                <c:pt idx="18">
                  <c:v>37669.328402777777</c:v>
                </c:pt>
                <c:pt idx="19">
                  <c:v>37669.410127314812</c:v>
                </c:pt>
                <c:pt idx="20">
                  <c:v>37670.891053240739</c:v>
                </c:pt>
                <c:pt idx="21">
                  <c:v>37670.917731481481</c:v>
                </c:pt>
                <c:pt idx="22">
                  <c:v>37671.069548611107</c:v>
                </c:pt>
                <c:pt idx="23">
                  <c:v>37671.156793981485</c:v>
                </c:pt>
                <c:pt idx="24">
                  <c:v>37671.911585648151</c:v>
                </c:pt>
                <c:pt idx="25">
                  <c:v>37672.000023148146</c:v>
                </c:pt>
                <c:pt idx="26">
                  <c:v>37692.440844907411</c:v>
                </c:pt>
                <c:pt idx="27">
                  <c:v>37692.452951388885</c:v>
                </c:pt>
                <c:pt idx="28">
                  <c:v>37697.316423611112</c:v>
                </c:pt>
                <c:pt idx="29">
                  <c:v>37698.25409722222</c:v>
                </c:pt>
                <c:pt idx="30">
                  <c:v>37698.876064814816</c:v>
                </c:pt>
                <c:pt idx="31">
                  <c:v>37713.339525462965</c:v>
                </c:pt>
                <c:pt idx="32">
                  <c:v>37719.623877314814</c:v>
                </c:pt>
                <c:pt idx="33">
                  <c:v>37768.927233796298</c:v>
                </c:pt>
                <c:pt idx="34">
                  <c:v>37773.356203703705</c:v>
                </c:pt>
                <c:pt idx="35">
                  <c:v>37773.877129629633</c:v>
                </c:pt>
                <c:pt idx="36">
                  <c:v>37777.135578703703</c:v>
                </c:pt>
                <c:pt idx="37">
                  <c:v>38264.06013888889</c:v>
                </c:pt>
                <c:pt idx="38">
                  <c:v>38295.076168981483</c:v>
                </c:pt>
                <c:pt idx="39">
                  <c:v>38460.223356481481</c:v>
                </c:pt>
                <c:pt idx="40">
                  <c:v>39499.198993055557</c:v>
                </c:pt>
                <c:pt idx="41">
                  <c:v>39499.71466435185</c:v>
                </c:pt>
                <c:pt idx="42">
                  <c:v>39501.091724537036</c:v>
                </c:pt>
                <c:pt idx="43">
                  <c:v>39501.098668981482</c:v>
                </c:pt>
                <c:pt idx="44">
                  <c:v>39661.179120370369</c:v>
                </c:pt>
                <c:pt idx="45">
                  <c:v>41162.429629629631</c:v>
                </c:pt>
              </c:numCache>
            </c:numRef>
          </c:cat>
          <c:val>
            <c:numRef>
              <c:f>bio!$K$2:$K$47</c:f>
              <c:numCache>
                <c:formatCode>General</c:formatCode>
                <c:ptCount val="46"/>
                <c:pt idx="0">
                  <c:v>74</c:v>
                </c:pt>
                <c:pt idx="1">
                  <c:v>74</c:v>
                </c:pt>
                <c:pt idx="2">
                  <c:v>77</c:v>
                </c:pt>
                <c:pt idx="3">
                  <c:v>77</c:v>
                </c:pt>
                <c:pt idx="4">
                  <c:v>82</c:v>
                </c:pt>
                <c:pt idx="5">
                  <c:v>82</c:v>
                </c:pt>
                <c:pt idx="6">
                  <c:v>82</c:v>
                </c:pt>
                <c:pt idx="7">
                  <c:v>84</c:v>
                </c:pt>
                <c:pt idx="8">
                  <c:v>86</c:v>
                </c:pt>
                <c:pt idx="9">
                  <c:v>84</c:v>
                </c:pt>
                <c:pt idx="10">
                  <c:v>83</c:v>
                </c:pt>
                <c:pt idx="11">
                  <c:v>82</c:v>
                </c:pt>
                <c:pt idx="12">
                  <c:v>83</c:v>
                </c:pt>
                <c:pt idx="13">
                  <c:v>83</c:v>
                </c:pt>
                <c:pt idx="14">
                  <c:v>84</c:v>
                </c:pt>
                <c:pt idx="15">
                  <c:v>83</c:v>
                </c:pt>
                <c:pt idx="16">
                  <c:v>88</c:v>
                </c:pt>
                <c:pt idx="17">
                  <c:v>89</c:v>
                </c:pt>
                <c:pt idx="18">
                  <c:v>89</c:v>
                </c:pt>
                <c:pt idx="19">
                  <c:v>89</c:v>
                </c:pt>
                <c:pt idx="20">
                  <c:v>111</c:v>
                </c:pt>
                <c:pt idx="21">
                  <c:v>111</c:v>
                </c:pt>
                <c:pt idx="22">
                  <c:v>113</c:v>
                </c:pt>
                <c:pt idx="23">
                  <c:v>122</c:v>
                </c:pt>
                <c:pt idx="24">
                  <c:v>120</c:v>
                </c:pt>
                <c:pt idx="25">
                  <c:v>124</c:v>
                </c:pt>
                <c:pt idx="26">
                  <c:v>124</c:v>
                </c:pt>
                <c:pt idx="27">
                  <c:v>125</c:v>
                </c:pt>
                <c:pt idx="28">
                  <c:v>128</c:v>
                </c:pt>
                <c:pt idx="29">
                  <c:v>127</c:v>
                </c:pt>
                <c:pt idx="30">
                  <c:v>127</c:v>
                </c:pt>
                <c:pt idx="31">
                  <c:v>127</c:v>
                </c:pt>
                <c:pt idx="32">
                  <c:v>127</c:v>
                </c:pt>
                <c:pt idx="33">
                  <c:v>127</c:v>
                </c:pt>
                <c:pt idx="34">
                  <c:v>127</c:v>
                </c:pt>
                <c:pt idx="35">
                  <c:v>127</c:v>
                </c:pt>
                <c:pt idx="36">
                  <c:v>127</c:v>
                </c:pt>
                <c:pt idx="37">
                  <c:v>129</c:v>
                </c:pt>
                <c:pt idx="38">
                  <c:v>129</c:v>
                </c:pt>
                <c:pt idx="39">
                  <c:v>129</c:v>
                </c:pt>
                <c:pt idx="40">
                  <c:v>129</c:v>
                </c:pt>
                <c:pt idx="41">
                  <c:v>129</c:v>
                </c:pt>
                <c:pt idx="42">
                  <c:v>129</c:v>
                </c:pt>
                <c:pt idx="43">
                  <c:v>129</c:v>
                </c:pt>
                <c:pt idx="44">
                  <c:v>129</c:v>
                </c:pt>
                <c:pt idx="45">
                  <c:v>129</c:v>
                </c:pt>
              </c:numCache>
            </c:numRef>
          </c:val>
        </c:ser>
        <c:marker val="1"/>
        <c:axId val="102861440"/>
        <c:axId val="102871424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ocart!$D$2:$D$165</c:f>
              <c:numCache>
                <c:formatCode>[$-409]d\-mmm\-yy;@</c:formatCode>
                <c:ptCount val="164"/>
                <c:pt idx="0">
                  <c:v>39888.030543981484</c:v>
                </c:pt>
                <c:pt idx="1">
                  <c:v>39888.542569444442</c:v>
                </c:pt>
                <c:pt idx="2">
                  <c:v>39888.6559837963</c:v>
                </c:pt>
                <c:pt idx="3">
                  <c:v>39889.065370370372</c:v>
                </c:pt>
                <c:pt idx="4">
                  <c:v>39890.663993055554</c:v>
                </c:pt>
                <c:pt idx="5">
                  <c:v>39890.672685185185</c:v>
                </c:pt>
                <c:pt idx="6">
                  <c:v>39891.591226851851</c:v>
                </c:pt>
                <c:pt idx="7">
                  <c:v>39891.707083333335</c:v>
                </c:pt>
                <c:pt idx="8">
                  <c:v>39892.773414351854</c:v>
                </c:pt>
                <c:pt idx="9">
                  <c:v>39896.05395833333</c:v>
                </c:pt>
                <c:pt idx="10">
                  <c:v>39899.113715277781</c:v>
                </c:pt>
                <c:pt idx="11">
                  <c:v>39912.001527777778</c:v>
                </c:pt>
                <c:pt idx="12">
                  <c:v>39937.462604166663</c:v>
                </c:pt>
                <c:pt idx="13">
                  <c:v>39940.877476851849</c:v>
                </c:pt>
                <c:pt idx="14">
                  <c:v>39983.08662037037</c:v>
                </c:pt>
                <c:pt idx="15">
                  <c:v>40016.032060185185</c:v>
                </c:pt>
                <c:pt idx="16">
                  <c:v>40121.961365740739</c:v>
                </c:pt>
                <c:pt idx="17">
                  <c:v>40121.964930555558</c:v>
                </c:pt>
                <c:pt idx="18">
                  <c:v>40122.096585648149</c:v>
                </c:pt>
                <c:pt idx="19">
                  <c:v>40246.543611111112</c:v>
                </c:pt>
                <c:pt idx="20">
                  <c:v>40246.569687499999</c:v>
                </c:pt>
                <c:pt idx="21">
                  <c:v>40249.735312500001</c:v>
                </c:pt>
                <c:pt idx="22">
                  <c:v>40252.755104166667</c:v>
                </c:pt>
                <c:pt idx="23">
                  <c:v>40264.848414351851</c:v>
                </c:pt>
                <c:pt idx="24">
                  <c:v>40266.646134259259</c:v>
                </c:pt>
                <c:pt idx="25">
                  <c:v>40279.224537037036</c:v>
                </c:pt>
                <c:pt idx="26">
                  <c:v>40331.642951388887</c:v>
                </c:pt>
                <c:pt idx="27">
                  <c:v>40331.670138888891</c:v>
                </c:pt>
                <c:pt idx="28">
                  <c:v>40417.829340277778</c:v>
                </c:pt>
                <c:pt idx="29">
                  <c:v>40478.017291666663</c:v>
                </c:pt>
                <c:pt idx="30">
                  <c:v>40503.15896990741</c:v>
                </c:pt>
                <c:pt idx="31">
                  <c:v>40660.208067129628</c:v>
                </c:pt>
                <c:pt idx="32">
                  <c:v>40660.628310185188</c:v>
                </c:pt>
                <c:pt idx="33">
                  <c:v>40661.679178240738</c:v>
                </c:pt>
                <c:pt idx="34">
                  <c:v>40662.688321759255</c:v>
                </c:pt>
                <c:pt idx="35">
                  <c:v>40670.712384259255</c:v>
                </c:pt>
                <c:pt idx="36">
                  <c:v>40673.229247685187</c:v>
                </c:pt>
                <c:pt idx="37">
                  <c:v>40676.226886574077</c:v>
                </c:pt>
                <c:pt idx="38">
                  <c:v>40686.601793981477</c:v>
                </c:pt>
                <c:pt idx="39">
                  <c:v>40687.548541666663</c:v>
                </c:pt>
                <c:pt idx="40">
                  <c:v>40687.550775462965</c:v>
                </c:pt>
                <c:pt idx="41">
                  <c:v>40687.666817129633</c:v>
                </c:pt>
                <c:pt idx="42">
                  <c:v>40689.18650462963</c:v>
                </c:pt>
                <c:pt idx="43">
                  <c:v>40693.747986111113</c:v>
                </c:pt>
                <c:pt idx="44">
                  <c:v>40699.535868055558</c:v>
                </c:pt>
                <c:pt idx="45">
                  <c:v>40726.617094907408</c:v>
                </c:pt>
                <c:pt idx="46">
                  <c:v>40726.621886574074</c:v>
                </c:pt>
                <c:pt idx="47">
                  <c:v>40726.623240740737</c:v>
                </c:pt>
                <c:pt idx="48">
                  <c:v>40726.640451388885</c:v>
                </c:pt>
                <c:pt idx="49">
                  <c:v>40728.597662037035</c:v>
                </c:pt>
                <c:pt idx="50">
                  <c:v>40740.710347222222</c:v>
                </c:pt>
                <c:pt idx="51">
                  <c:v>40742.745069444441</c:v>
                </c:pt>
                <c:pt idx="52">
                  <c:v>40743.456736111111</c:v>
                </c:pt>
                <c:pt idx="53">
                  <c:v>40746.647326388891</c:v>
                </c:pt>
                <c:pt idx="54">
                  <c:v>40748.171261574076</c:v>
                </c:pt>
                <c:pt idx="55">
                  <c:v>41082.674189814818</c:v>
                </c:pt>
                <c:pt idx="56">
                  <c:v>41113.195844907408</c:v>
                </c:pt>
                <c:pt idx="57">
                  <c:v>41113.59211805556</c:v>
                </c:pt>
                <c:pt idx="58">
                  <c:v>41113.611354166671</c:v>
                </c:pt>
                <c:pt idx="59">
                  <c:v>41114.552175925928</c:v>
                </c:pt>
                <c:pt idx="60">
                  <c:v>41115.508333333331</c:v>
                </c:pt>
                <c:pt idx="61">
                  <c:v>41125.792708333334</c:v>
                </c:pt>
                <c:pt idx="62">
                  <c:v>41131.46565972222</c:v>
                </c:pt>
                <c:pt idx="63">
                  <c:v>41132.666180555556</c:v>
                </c:pt>
                <c:pt idx="64">
                  <c:v>41132.931273148148</c:v>
                </c:pt>
                <c:pt idx="65">
                  <c:v>41134.55846064815</c:v>
                </c:pt>
                <c:pt idx="66">
                  <c:v>41134.583854166667</c:v>
                </c:pt>
                <c:pt idx="67">
                  <c:v>41134.621724537035</c:v>
                </c:pt>
                <c:pt idx="68">
                  <c:v>41134.672048611115</c:v>
                </c:pt>
                <c:pt idx="69">
                  <c:v>41135.3596875</c:v>
                </c:pt>
                <c:pt idx="70">
                  <c:v>41141.787349537037</c:v>
                </c:pt>
                <c:pt idx="71">
                  <c:v>41144.472812499997</c:v>
                </c:pt>
                <c:pt idx="72">
                  <c:v>41144.699479166666</c:v>
                </c:pt>
                <c:pt idx="73">
                  <c:v>41148.250960648147</c:v>
                </c:pt>
                <c:pt idx="74">
                  <c:v>41151.342361111107</c:v>
                </c:pt>
                <c:pt idx="75">
                  <c:v>41151.690324074072</c:v>
                </c:pt>
                <c:pt idx="76">
                  <c:v>41152.271967592591</c:v>
                </c:pt>
                <c:pt idx="77">
                  <c:v>41153.351377314815</c:v>
                </c:pt>
                <c:pt idx="78">
                  <c:v>41154.142974537041</c:v>
                </c:pt>
                <c:pt idx="79">
                  <c:v>41154.161863425928</c:v>
                </c:pt>
                <c:pt idx="80">
                  <c:v>41157.808738425927</c:v>
                </c:pt>
                <c:pt idx="81">
                  <c:v>41161.650833333333</c:v>
                </c:pt>
                <c:pt idx="82">
                  <c:v>41172.442708333336</c:v>
                </c:pt>
                <c:pt idx="83">
                  <c:v>41176.668124999997</c:v>
                </c:pt>
                <c:pt idx="84">
                  <c:v>41180.676932870367</c:v>
                </c:pt>
                <c:pt idx="85">
                  <c:v>41194.037245370375</c:v>
                </c:pt>
                <c:pt idx="86">
                  <c:v>41233.377523148149</c:v>
                </c:pt>
                <c:pt idx="87">
                  <c:v>41243.22493055556</c:v>
                </c:pt>
                <c:pt idx="88">
                  <c:v>41245.383611111109</c:v>
                </c:pt>
                <c:pt idx="89">
                  <c:v>41245.410787037035</c:v>
                </c:pt>
                <c:pt idx="90">
                  <c:v>41246.629444444443</c:v>
                </c:pt>
                <c:pt idx="91">
                  <c:v>41247.123726851853</c:v>
                </c:pt>
                <c:pt idx="92">
                  <c:v>41248.569467592592</c:v>
                </c:pt>
                <c:pt idx="93">
                  <c:v>41251.680752314816</c:v>
                </c:pt>
                <c:pt idx="94">
                  <c:v>41252.637615740743</c:v>
                </c:pt>
                <c:pt idx="95">
                  <c:v>41256.313796296294</c:v>
                </c:pt>
                <c:pt idx="96">
                  <c:v>41256.957476851851</c:v>
                </c:pt>
                <c:pt idx="97">
                  <c:v>41257.611504629633</c:v>
                </c:pt>
                <c:pt idx="98">
                  <c:v>41258.176574074074</c:v>
                </c:pt>
                <c:pt idx="99">
                  <c:v>41258.694745370369</c:v>
                </c:pt>
                <c:pt idx="100">
                  <c:v>41260.720949074072</c:v>
                </c:pt>
                <c:pt idx="101">
                  <c:v>41261.182581018518</c:v>
                </c:pt>
                <c:pt idx="102">
                  <c:v>41261.421759259261</c:v>
                </c:pt>
                <c:pt idx="103">
                  <c:v>41266.520381944443</c:v>
                </c:pt>
                <c:pt idx="104">
                  <c:v>41269.42496527778</c:v>
                </c:pt>
                <c:pt idx="105">
                  <c:v>41270.178888888891</c:v>
                </c:pt>
                <c:pt idx="106">
                  <c:v>41270.334722222222</c:v>
                </c:pt>
                <c:pt idx="107">
                  <c:v>41277.577303240745</c:v>
                </c:pt>
                <c:pt idx="108">
                  <c:v>41277.703738425924</c:v>
                </c:pt>
                <c:pt idx="109">
                  <c:v>41278.075844907406</c:v>
                </c:pt>
                <c:pt idx="110">
                  <c:v>41278.296678240738</c:v>
                </c:pt>
                <c:pt idx="111">
                  <c:v>41284.035127314812</c:v>
                </c:pt>
                <c:pt idx="112">
                  <c:v>41288.544583333336</c:v>
                </c:pt>
                <c:pt idx="113">
                  <c:v>41292.38894675926</c:v>
                </c:pt>
                <c:pt idx="114">
                  <c:v>41293.628171296295</c:v>
                </c:pt>
                <c:pt idx="115">
                  <c:v>41298.419432870374</c:v>
                </c:pt>
                <c:pt idx="116">
                  <c:v>41299.789722222224</c:v>
                </c:pt>
                <c:pt idx="117">
                  <c:v>41299.807592592595</c:v>
                </c:pt>
                <c:pt idx="118">
                  <c:v>41299.811018518521</c:v>
                </c:pt>
                <c:pt idx="119">
                  <c:v>41299.833252314813</c:v>
                </c:pt>
                <c:pt idx="120">
                  <c:v>41300.118055555555</c:v>
                </c:pt>
                <c:pt idx="121">
                  <c:v>41301.446689814817</c:v>
                </c:pt>
                <c:pt idx="122">
                  <c:v>41302.544432870374</c:v>
                </c:pt>
                <c:pt idx="123">
                  <c:v>41302.710555555554</c:v>
                </c:pt>
                <c:pt idx="124">
                  <c:v>41303.518923611111</c:v>
                </c:pt>
                <c:pt idx="125">
                  <c:v>41304.449560185181</c:v>
                </c:pt>
                <c:pt idx="126">
                  <c:v>41304.485162037039</c:v>
                </c:pt>
                <c:pt idx="127">
                  <c:v>41308.664016203707</c:v>
                </c:pt>
                <c:pt idx="128">
                  <c:v>41309.200208333335</c:v>
                </c:pt>
                <c:pt idx="129">
                  <c:v>41309.6012037037</c:v>
                </c:pt>
                <c:pt idx="130">
                  <c:v>41309.625613425924</c:v>
                </c:pt>
                <c:pt idx="131">
                  <c:v>41313.45177083333</c:v>
                </c:pt>
                <c:pt idx="132">
                  <c:v>41315.558449074073</c:v>
                </c:pt>
                <c:pt idx="133">
                  <c:v>41315.560347222221</c:v>
                </c:pt>
                <c:pt idx="134">
                  <c:v>41319.895752314813</c:v>
                </c:pt>
                <c:pt idx="135">
                  <c:v>41321.50273148148</c:v>
                </c:pt>
                <c:pt idx="136">
                  <c:v>41324.212592592594</c:v>
                </c:pt>
                <c:pt idx="137">
                  <c:v>41324.447268518517</c:v>
                </c:pt>
                <c:pt idx="138">
                  <c:v>41324.479907407411</c:v>
                </c:pt>
                <c:pt idx="139">
                  <c:v>41324.731180555558</c:v>
                </c:pt>
                <c:pt idx="140">
                  <c:v>41324.75990740741</c:v>
                </c:pt>
                <c:pt idx="141">
                  <c:v>41325.021898148145</c:v>
                </c:pt>
                <c:pt idx="142">
                  <c:v>41328.53969907407</c:v>
                </c:pt>
                <c:pt idx="143">
                  <c:v>41332.70511574074</c:v>
                </c:pt>
                <c:pt idx="144">
                  <c:v>41334.199965277774</c:v>
                </c:pt>
                <c:pt idx="145">
                  <c:v>41335.762199074074</c:v>
                </c:pt>
                <c:pt idx="146">
                  <c:v>41344.096770833334</c:v>
                </c:pt>
                <c:pt idx="147">
                  <c:v>41348.25304398148</c:v>
                </c:pt>
                <c:pt idx="148">
                  <c:v>41349.667349537034</c:v>
                </c:pt>
                <c:pt idx="149">
                  <c:v>41355.469189814816</c:v>
                </c:pt>
                <c:pt idx="150">
                  <c:v>41403.223032407404</c:v>
                </c:pt>
                <c:pt idx="151">
                  <c:v>41440.20722222222</c:v>
                </c:pt>
                <c:pt idx="152">
                  <c:v>41441.637916666667</c:v>
                </c:pt>
                <c:pt idx="153">
                  <c:v>41442.523368055554</c:v>
                </c:pt>
                <c:pt idx="154">
                  <c:v>41443.302546296298</c:v>
                </c:pt>
                <c:pt idx="155">
                  <c:v>41443.341365740736</c:v>
                </c:pt>
                <c:pt idx="156">
                  <c:v>41443.343159722222</c:v>
                </c:pt>
                <c:pt idx="157">
                  <c:v>41443.557476851856</c:v>
                </c:pt>
                <c:pt idx="158">
                  <c:v>41450.226319444446</c:v>
                </c:pt>
                <c:pt idx="159">
                  <c:v>41455.26457175926</c:v>
                </c:pt>
                <c:pt idx="160">
                  <c:v>41459.271331018521</c:v>
                </c:pt>
                <c:pt idx="161">
                  <c:v>41459.50953703704</c:v>
                </c:pt>
                <c:pt idx="162">
                  <c:v>41463.17015046296</c:v>
                </c:pt>
                <c:pt idx="163">
                  <c:v>41472.321840277778</c:v>
                </c:pt>
              </c:numCache>
            </c:numRef>
          </c:cat>
          <c:val>
            <c:numRef>
              <c:f>bio!$H$2:$H$47</c:f>
              <c:numCache>
                <c:formatCode>General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</c:numCache>
            </c:numRef>
          </c:val>
        </c:ser>
        <c:marker val="1"/>
        <c:axId val="102874496"/>
        <c:axId val="102872960"/>
      </c:lineChart>
      <c:dateAx>
        <c:axId val="102861440"/>
        <c:scaling>
          <c:orientation val="minMax"/>
        </c:scaling>
        <c:axPos val="b"/>
        <c:numFmt formatCode="[$-409]yy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02871424"/>
        <c:crosses val="autoZero"/>
        <c:auto val="1"/>
        <c:lblOffset val="100"/>
        <c:majorUnit val="1"/>
        <c:majorTimeUnit val="years"/>
      </c:dateAx>
      <c:valAx>
        <c:axId val="102871424"/>
        <c:scaling>
          <c:orientation val="minMax"/>
          <c:min val="65"/>
        </c:scaling>
        <c:axPos val="l"/>
        <c:numFmt formatCode="General" sourceLinked="1"/>
        <c:tickLblPos val="nextTo"/>
        <c:crossAx val="102861440"/>
        <c:crosses val="autoZero"/>
        <c:crossBetween val="between"/>
      </c:valAx>
      <c:valAx>
        <c:axId val="102872960"/>
        <c:scaling>
          <c:orientation val="minMax"/>
          <c:min val="17"/>
        </c:scaling>
        <c:axPos val="r"/>
        <c:numFmt formatCode="General" sourceLinked="1"/>
        <c:tickLblPos val="nextTo"/>
        <c:crossAx val="102874496"/>
        <c:crosses val="max"/>
        <c:crossBetween val="between"/>
      </c:valAx>
      <c:dateAx>
        <c:axId val="102874496"/>
        <c:scaling>
          <c:orientation val="minMax"/>
        </c:scaling>
        <c:delete val="1"/>
        <c:axPos val="b"/>
        <c:numFmt formatCode="[$-409]d\-mmm\-yy;@" sourceLinked="1"/>
        <c:tickLblPos val="none"/>
        <c:crossAx val="102872960"/>
        <c:crosses val="autoZero"/>
        <c:auto val="1"/>
        <c:lblOffset val="100"/>
        <c:majorUnit val="1"/>
        <c:minorUnit val="1"/>
      </c:dateAx>
    </c:plotArea>
    <c:legend>
      <c:legendPos val="r"/>
      <c:layout>
        <c:manualLayout>
          <c:xMode val="edge"/>
          <c:yMode val="edge"/>
          <c:x val="0.5324757952973721"/>
          <c:y val="0.75424577136191362"/>
          <c:w val="0.36517289073305848"/>
          <c:h val="7.4841790609507131E-2"/>
        </c:manualLayout>
      </c:layout>
      <c:overlay val="1"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bio!$AC$1</c:f>
              <c:strCache>
                <c:ptCount val="1"/>
                <c:pt idx="0">
                  <c:v>changes</c:v>
                </c:pt>
              </c:strCache>
            </c:strRef>
          </c:tx>
          <c:val>
            <c:numRef>
              <c:f>bio!$AC$2:$AC$47</c:f>
              <c:numCache>
                <c:formatCode>General</c:formatCode>
                <c:ptCount val="46"/>
                <c:pt idx="0">
                  <c:v>2</c:v>
                </c:pt>
                <c:pt idx="1">
                  <c:v>0</c:v>
                </c:pt>
                <c:pt idx="2">
                  <c:v>42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33</c:v>
                </c:pt>
                <c:pt idx="10">
                  <c:v>3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97</c:v>
                </c:pt>
                <c:pt idx="21">
                  <c:v>6</c:v>
                </c:pt>
                <c:pt idx="22">
                  <c:v>20</c:v>
                </c:pt>
                <c:pt idx="23">
                  <c:v>11</c:v>
                </c:pt>
                <c:pt idx="24">
                  <c:v>2</c:v>
                </c:pt>
                <c:pt idx="25">
                  <c:v>5</c:v>
                </c:pt>
                <c:pt idx="26">
                  <c:v>56</c:v>
                </c:pt>
                <c:pt idx="27">
                  <c:v>23</c:v>
                </c:pt>
                <c:pt idx="28">
                  <c:v>4</c:v>
                </c:pt>
                <c:pt idx="29">
                  <c:v>1</c:v>
                </c:pt>
                <c:pt idx="30">
                  <c:v>0</c:v>
                </c:pt>
                <c:pt idx="31">
                  <c:v>7</c:v>
                </c:pt>
                <c:pt idx="32">
                  <c:v>16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gapWidth val="0"/>
        <c:axId val="102882304"/>
        <c:axId val="103088896"/>
      </c:barChart>
      <c:catAx>
        <c:axId val="102882304"/>
        <c:scaling>
          <c:orientation val="minMax"/>
        </c:scaling>
        <c:axPos val="b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03088896"/>
        <c:crosses val="autoZero"/>
        <c:auto val="1"/>
        <c:lblAlgn val="ctr"/>
        <c:lblOffset val="100"/>
      </c:catAx>
      <c:valAx>
        <c:axId val="103088896"/>
        <c:scaling>
          <c:orientation val="minMax"/>
        </c:scaling>
        <c:axPos val="l"/>
        <c:numFmt formatCode="General" sourceLinked="1"/>
        <c:tickLblPos val="nextTo"/>
        <c:crossAx val="102882304"/>
        <c:crosses val="autoZero"/>
        <c:crossBetween val="between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 sz="1800"/>
            </a:pPr>
            <a:r>
              <a:rPr lang="fr-FR" sz="1800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 sz="1800"/>
              <a:t>sizes </a:t>
            </a:r>
          </a:p>
          <a:p>
            <a:pPr>
              <a:defRPr sz="1800"/>
            </a:pPr>
            <a:r>
              <a:rPr lang="fr-FR" sz="1800"/>
              <a:t>(</a:t>
            </a:r>
            <a:r>
              <a:rPr lang="fr-FR" sz="1800" b="1" i="0" u="none" strike="noStrike" baseline="0"/>
              <a:t>avg effort, Ē, </a:t>
            </a:r>
            <a:r>
              <a:rPr lang="fr-FR" sz="1800"/>
              <a:t>computed over last 1/5/10 v.)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spPr>
            <a:ln w="38100"/>
          </c:spPr>
          <c:marker>
            <c:symbol val="none"/>
          </c:marker>
          <c:cat>
            <c:numRef>
              <c:f>atlas!$A$2:$A$85</c:f>
              <c:numCache>
                <c:formatCode>General</c:formatCode>
                <c:ptCount val="8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</c:numCache>
            </c:numRef>
          </c:cat>
          <c:val>
            <c:numRef>
              <c:f>atlas!$H$2:$H$85</c:f>
              <c:numCache>
                <c:formatCode>General</c:formatCode>
                <c:ptCount val="84"/>
                <c:pt idx="0">
                  <c:v>56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57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73</c:v>
                </c:pt>
              </c:numCache>
            </c:numRef>
          </c:val>
        </c:ser>
        <c:ser>
          <c:idx val="4"/>
          <c:order val="1"/>
          <c:tx>
            <c:v>Est - last 5 last 1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val>
            <c:numRef>
              <c:f>atlas!$AP$2:$AP$85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55</c:v>
                </c:pt>
                <c:pt idx="2">
                  <c:v>55.509008277876966</c:v>
                </c:pt>
                <c:pt idx="3">
                  <c:v>55.848048192701526</c:v>
                </c:pt>
                <c:pt idx="4">
                  <c:v>56.101492853176929</c:v>
                </c:pt>
                <c:pt idx="5">
                  <c:v>56.303502887558636</c:v>
                </c:pt>
                <c:pt idx="6">
                  <c:v>56.707477590063917</c:v>
                </c:pt>
                <c:pt idx="7">
                  <c:v>56.707477590063917</c:v>
                </c:pt>
                <c:pt idx="8">
                  <c:v>56.707477590063917</c:v>
                </c:pt>
                <c:pt idx="9">
                  <c:v>56.707477590063917</c:v>
                </c:pt>
                <c:pt idx="10">
                  <c:v>56.707477590063917</c:v>
                </c:pt>
                <c:pt idx="11">
                  <c:v>56.909546290015285</c:v>
                </c:pt>
                <c:pt idx="12">
                  <c:v>57.111563780580916</c:v>
                </c:pt>
                <c:pt idx="13">
                  <c:v>57.313545101847076</c:v>
                </c:pt>
                <c:pt idx="14">
                  <c:v>57.515505273187657</c:v>
                </c:pt>
                <c:pt idx="15">
                  <c:v>57.717459301488752</c:v>
                </c:pt>
                <c:pt idx="16">
                  <c:v>57.919422189349149</c:v>
                </c:pt>
                <c:pt idx="17">
                  <c:v>58.121336367335751</c:v>
                </c:pt>
                <c:pt idx="18">
                  <c:v>58.323216341038311</c:v>
                </c:pt>
                <c:pt idx="19">
                  <c:v>58.525076597128773</c:v>
                </c:pt>
                <c:pt idx="20">
                  <c:v>58.726931611015353</c:v>
                </c:pt>
                <c:pt idx="21">
                  <c:v>57.112017663335301</c:v>
                </c:pt>
                <c:pt idx="22">
                  <c:v>55.512704647006068</c:v>
                </c:pt>
                <c:pt idx="23">
                  <c:v>53.920803349362203</c:v>
                </c:pt>
                <c:pt idx="24">
                  <c:v>52.328425649363908</c:v>
                </c:pt>
                <c:pt idx="25">
                  <c:v>50.727697593832815</c:v>
                </c:pt>
                <c:pt idx="26">
                  <c:v>50.727697593832815</c:v>
                </c:pt>
                <c:pt idx="27">
                  <c:v>50.929850526202131</c:v>
                </c:pt>
                <c:pt idx="28">
                  <c:v>51.131941453446274</c:v>
                </c:pt>
                <c:pt idx="29">
                  <c:v>51.536036862619319</c:v>
                </c:pt>
                <c:pt idx="30">
                  <c:v>51.939893542519776</c:v>
                </c:pt>
                <c:pt idx="31">
                  <c:v>52.343659105906966</c:v>
                </c:pt>
                <c:pt idx="32">
                  <c:v>52.949391759602221</c:v>
                </c:pt>
                <c:pt idx="33">
                  <c:v>53.554481238105993</c:v>
                </c:pt>
                <c:pt idx="34">
                  <c:v>54.159398894150407</c:v>
                </c:pt>
                <c:pt idx="35">
                  <c:v>54.763855434716248</c:v>
                </c:pt>
                <c:pt idx="36">
                  <c:v>55.368303037252609</c:v>
                </c:pt>
                <c:pt idx="37">
                  <c:v>55.368303037252609</c:v>
                </c:pt>
                <c:pt idx="38">
                  <c:v>55.368303037252609</c:v>
                </c:pt>
                <c:pt idx="39">
                  <c:v>55.569933205966045</c:v>
                </c:pt>
                <c:pt idx="40">
                  <c:v>55.771484545890438</c:v>
                </c:pt>
                <c:pt idx="41">
                  <c:v>56.17446057953115</c:v>
                </c:pt>
                <c:pt idx="42">
                  <c:v>56.778464491498099</c:v>
                </c:pt>
                <c:pt idx="43">
                  <c:v>57.382469747715049</c:v>
                </c:pt>
                <c:pt idx="44">
                  <c:v>57.583945043679456</c:v>
                </c:pt>
                <c:pt idx="45">
                  <c:v>57.785419303751809</c:v>
                </c:pt>
                <c:pt idx="46">
                  <c:v>57.785419303751809</c:v>
                </c:pt>
                <c:pt idx="47">
                  <c:v>57.785419303751809</c:v>
                </c:pt>
                <c:pt idx="48">
                  <c:v>57.785419303751809</c:v>
                </c:pt>
                <c:pt idx="49">
                  <c:v>57.785419303751809</c:v>
                </c:pt>
                <c:pt idx="50">
                  <c:v>57.986907423844464</c:v>
                </c:pt>
                <c:pt idx="51">
                  <c:v>58.188351899370794</c:v>
                </c:pt>
                <c:pt idx="52">
                  <c:v>58.792597592664073</c:v>
                </c:pt>
                <c:pt idx="53">
                  <c:v>58.993807484972677</c:v>
                </c:pt>
                <c:pt idx="54">
                  <c:v>59.195045584368138</c:v>
                </c:pt>
                <c:pt idx="55">
                  <c:v>59.195045584368138</c:v>
                </c:pt>
                <c:pt idx="56">
                  <c:v>59.195045584368138</c:v>
                </c:pt>
                <c:pt idx="57">
                  <c:v>58.792484269804206</c:v>
                </c:pt>
                <c:pt idx="58">
                  <c:v>58.792484269804206</c:v>
                </c:pt>
                <c:pt idx="59">
                  <c:v>58.792484269804206</c:v>
                </c:pt>
                <c:pt idx="60">
                  <c:v>58.792484269804206</c:v>
                </c:pt>
                <c:pt idx="61">
                  <c:v>58.792484269804206</c:v>
                </c:pt>
                <c:pt idx="62">
                  <c:v>58.792484269804206</c:v>
                </c:pt>
                <c:pt idx="63">
                  <c:v>58.792484269804206</c:v>
                </c:pt>
                <c:pt idx="64">
                  <c:v>58.792484269804206</c:v>
                </c:pt>
                <c:pt idx="65">
                  <c:v>58.993898613556986</c:v>
                </c:pt>
                <c:pt idx="66">
                  <c:v>59.59801662007014</c:v>
                </c:pt>
                <c:pt idx="67">
                  <c:v>60.201421454990644</c:v>
                </c:pt>
                <c:pt idx="68">
                  <c:v>60.804478630793646</c:v>
                </c:pt>
                <c:pt idx="69">
                  <c:v>62.814722940406483</c:v>
                </c:pt>
                <c:pt idx="70">
                  <c:v>64.613234036518648</c:v>
                </c:pt>
                <c:pt idx="71">
                  <c:v>66.009881568997244</c:v>
                </c:pt>
                <c:pt idx="72">
                  <c:v>67.605830615917966</c:v>
                </c:pt>
                <c:pt idx="73">
                  <c:v>69.005336303261046</c:v>
                </c:pt>
                <c:pt idx="74">
                  <c:v>69.206446363528485</c:v>
                </c:pt>
                <c:pt idx="75">
                  <c:v>69.407536682357318</c:v>
                </c:pt>
                <c:pt idx="76">
                  <c:v>69.809698105355054</c:v>
                </c:pt>
                <c:pt idx="77">
                  <c:v>70.010740743665352</c:v>
                </c:pt>
                <c:pt idx="78">
                  <c:v>70.412768526209376</c:v>
                </c:pt>
                <c:pt idx="79">
                  <c:v>70.81484029414527</c:v>
                </c:pt>
                <c:pt idx="80">
                  <c:v>71.216839063773349</c:v>
                </c:pt>
                <c:pt idx="81">
                  <c:v>71.417840852767341</c:v>
                </c:pt>
                <c:pt idx="82">
                  <c:v>71.819827271557671</c:v>
                </c:pt>
                <c:pt idx="83">
                  <c:v>72.221743664192815</c:v>
                </c:pt>
              </c:numCache>
            </c:numRef>
          </c:val>
        </c:ser>
        <c:ser>
          <c:idx val="5"/>
          <c:order val="2"/>
          <c:tx>
            <c:v>Est - last 10 last 1</c:v>
          </c:tx>
          <c:spPr>
            <a:ln>
              <a:solidFill>
                <a:srgbClr val="0000FF"/>
              </a:solidFill>
              <a:prstDash val="solid"/>
            </a:ln>
          </c:spPr>
          <c:marker>
            <c:symbol val="none"/>
          </c:marker>
          <c:val>
            <c:numRef>
              <c:f>atlas!$AQ$2:$AQ$85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55</c:v>
                </c:pt>
                <c:pt idx="2">
                  <c:v>55.509008277876966</c:v>
                </c:pt>
                <c:pt idx="3">
                  <c:v>55.848048192701526</c:v>
                </c:pt>
                <c:pt idx="4">
                  <c:v>56.101492853176929</c:v>
                </c:pt>
                <c:pt idx="5">
                  <c:v>56.303502887558636</c:v>
                </c:pt>
                <c:pt idx="6">
                  <c:v>56.471241014534172</c:v>
                </c:pt>
                <c:pt idx="7">
                  <c:v>56.614532502420786</c:v>
                </c:pt>
                <c:pt idx="8">
                  <c:v>56.739520576155321</c:v>
                </c:pt>
                <c:pt idx="9">
                  <c:v>56.850299225497075</c:v>
                </c:pt>
                <c:pt idx="10">
                  <c:v>56.949731984765883</c:v>
                </c:pt>
                <c:pt idx="11">
                  <c:v>57.24805276947378</c:v>
                </c:pt>
                <c:pt idx="12">
                  <c:v>57.347528118939017</c:v>
                </c:pt>
                <c:pt idx="13">
                  <c:v>57.446999882287784</c:v>
                </c:pt>
                <c:pt idx="14">
                  <c:v>57.546469849155613</c:v>
                </c:pt>
                <c:pt idx="15">
                  <c:v>57.645939808913894</c:v>
                </c:pt>
                <c:pt idx="16">
                  <c:v>57.844883292898466</c:v>
                </c:pt>
                <c:pt idx="17">
                  <c:v>58.043809543677924</c:v>
                </c:pt>
                <c:pt idx="18">
                  <c:v>58.242732657771185</c:v>
                </c:pt>
                <c:pt idx="19">
                  <c:v>58.44166672922772</c:v>
                </c:pt>
                <c:pt idx="20">
                  <c:v>58.64062585696292</c:v>
                </c:pt>
                <c:pt idx="21">
                  <c:v>57.944131824001282</c:v>
                </c:pt>
                <c:pt idx="22">
                  <c:v>57.251460061640898</c:v>
                </c:pt>
                <c:pt idx="23">
                  <c:v>56.56190370378161</c:v>
                </c:pt>
                <c:pt idx="24">
                  <c:v>55.874778636203914</c:v>
                </c:pt>
                <c:pt idx="25">
                  <c:v>55.189418336265945</c:v>
                </c:pt>
                <c:pt idx="26">
                  <c:v>54.407419136638502</c:v>
                </c:pt>
                <c:pt idx="27">
                  <c:v>53.723160005116426</c:v>
                </c:pt>
                <c:pt idx="28">
                  <c:v>53.037731731775857</c:v>
                </c:pt>
                <c:pt idx="29">
                  <c:v>52.448680416395661</c:v>
                </c:pt>
                <c:pt idx="30">
                  <c:v>51.857543031075934</c:v>
                </c:pt>
                <c:pt idx="31">
                  <c:v>52.055421102826493</c:v>
                </c:pt>
                <c:pt idx="32">
                  <c:v>52.451171867385092</c:v>
                </c:pt>
                <c:pt idx="33">
                  <c:v>52.846687407407444</c:v>
                </c:pt>
                <c:pt idx="34">
                  <c:v>53.340954853703259</c:v>
                </c:pt>
                <c:pt idx="35">
                  <c:v>53.835051778774499</c:v>
                </c:pt>
                <c:pt idx="36">
                  <c:v>54.329234270974297</c:v>
                </c:pt>
                <c:pt idx="37">
                  <c:v>54.62594888836415</c:v>
                </c:pt>
                <c:pt idx="38">
                  <c:v>54.922850397509492</c:v>
                </c:pt>
                <c:pt idx="39">
                  <c:v>55.319042315947456</c:v>
                </c:pt>
                <c:pt idx="40">
                  <c:v>55.715287321475309</c:v>
                </c:pt>
                <c:pt idx="41">
                  <c:v>56.210815671353629</c:v>
                </c:pt>
                <c:pt idx="42">
                  <c:v>56.50828879241439</c:v>
                </c:pt>
                <c:pt idx="43">
                  <c:v>56.805742809262952</c:v>
                </c:pt>
                <c:pt idx="44">
                  <c:v>57.00406593833614</c:v>
                </c:pt>
                <c:pt idx="45">
                  <c:v>57.202382977813478</c:v>
                </c:pt>
                <c:pt idx="46">
                  <c:v>57.400708388587596</c:v>
                </c:pt>
                <c:pt idx="47">
                  <c:v>57.698230758433724</c:v>
                </c:pt>
                <c:pt idx="48">
                  <c:v>57.995933338755059</c:v>
                </c:pt>
                <c:pt idx="49">
                  <c:v>58.095244330631914</c:v>
                </c:pt>
                <c:pt idx="50">
                  <c:v>58.293885985430769</c:v>
                </c:pt>
                <c:pt idx="51">
                  <c:v>58.393214088114448</c:v>
                </c:pt>
                <c:pt idx="52">
                  <c:v>58.691190409790316</c:v>
                </c:pt>
                <c:pt idx="53">
                  <c:v>58.790468798606518</c:v>
                </c:pt>
                <c:pt idx="54">
                  <c:v>58.889751405494295</c:v>
                </c:pt>
                <c:pt idx="55">
                  <c:v>58.989039949818959</c:v>
                </c:pt>
                <c:pt idx="56">
                  <c:v>59.088336151675222</c:v>
                </c:pt>
                <c:pt idx="57">
                  <c:v>59.187641732105739</c:v>
                </c:pt>
                <c:pt idx="58">
                  <c:v>59.286958413319979</c:v>
                </c:pt>
                <c:pt idx="59">
                  <c:v>59.386287918913389</c:v>
                </c:pt>
                <c:pt idx="60">
                  <c:v>59.386287918913389</c:v>
                </c:pt>
                <c:pt idx="61">
                  <c:v>59.386287918913389</c:v>
                </c:pt>
                <c:pt idx="62">
                  <c:v>59.187599808566333</c:v>
                </c:pt>
                <c:pt idx="63">
                  <c:v>59.187599808566333</c:v>
                </c:pt>
                <c:pt idx="64">
                  <c:v>59.187599808566333</c:v>
                </c:pt>
                <c:pt idx="65">
                  <c:v>59.286966897271029</c:v>
                </c:pt>
                <c:pt idx="66">
                  <c:v>59.585055090979388</c:v>
                </c:pt>
                <c:pt idx="67">
                  <c:v>59.882991059269656</c:v>
                </c:pt>
                <c:pt idx="68">
                  <c:v>60.180818549296333</c:v>
                </c:pt>
                <c:pt idx="69">
                  <c:v>61.173360671213459</c:v>
                </c:pt>
                <c:pt idx="70">
                  <c:v>62.161386933532995</c:v>
                </c:pt>
                <c:pt idx="71">
                  <c:v>63.146382126825756</c:v>
                </c:pt>
                <c:pt idx="72">
                  <c:v>64.228137382408761</c:v>
                </c:pt>
                <c:pt idx="73">
                  <c:v>65.210759605016733</c:v>
                </c:pt>
                <c:pt idx="74">
                  <c:v>66.293203405061533</c:v>
                </c:pt>
                <c:pt idx="75">
                  <c:v>67.279713260485892</c:v>
                </c:pt>
                <c:pt idx="76">
                  <c:v>68.170177198390007</c:v>
                </c:pt>
                <c:pt idx="77">
                  <c:v>69.062208288971092</c:v>
                </c:pt>
                <c:pt idx="78">
                  <c:v>69.956797952406546</c:v>
                </c:pt>
                <c:pt idx="79">
                  <c:v>70.256184507184656</c:v>
                </c:pt>
                <c:pt idx="80">
                  <c:v>70.555530570730113</c:v>
                </c:pt>
                <c:pt idx="81">
                  <c:v>70.854868691082061</c:v>
                </c:pt>
                <c:pt idx="82">
                  <c:v>71.15423140696528</c:v>
                </c:pt>
                <c:pt idx="83">
                  <c:v>71.553314815116906</c:v>
                </c:pt>
              </c:numCache>
            </c:numRef>
          </c:val>
        </c:ser>
        <c:ser>
          <c:idx val="1"/>
          <c:order val="3"/>
          <c:tx>
            <c:v>Est - last 5 last 5</c:v>
          </c:tx>
          <c:spPr>
            <a:ln w="12700">
              <a:solidFill>
                <a:srgbClr val="D60093"/>
              </a:solidFill>
              <a:prstDash val="sysDash"/>
            </a:ln>
          </c:spPr>
          <c:marker>
            <c:symbol val="none"/>
          </c:marker>
          <c:val>
            <c:numRef>
              <c:f>atlas!$AR$2:$AR$85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55</c:v>
                </c:pt>
                <c:pt idx="2">
                  <c:v>54.736157031500468</c:v>
                </c:pt>
                <c:pt idx="3">
                  <c:v>54.674789142105674</c:v>
                </c:pt>
                <c:pt idx="4">
                  <c:v>54.69476950611066</c:v>
                </c:pt>
                <c:pt idx="5">
                  <c:v>54.753249094304195</c:v>
                </c:pt>
                <c:pt idx="6">
                  <c:v>55.106250548009811</c:v>
                </c:pt>
                <c:pt idx="7">
                  <c:v>55.353334484305194</c:v>
                </c:pt>
                <c:pt idx="8">
                  <c:v>55.530027576658917</c:v>
                </c:pt>
                <c:pt idx="9">
                  <c:v>55.654326819214454</c:v>
                </c:pt>
                <c:pt idx="10">
                  <c:v>55.737017606646667</c:v>
                </c:pt>
                <c:pt idx="11">
                  <c:v>55.77885091862489</c:v>
                </c:pt>
                <c:pt idx="12">
                  <c:v>55.862679647855344</c:v>
                </c:pt>
                <c:pt idx="13">
                  <c:v>55.98847965390901</c:v>
                </c:pt>
                <c:pt idx="14">
                  <c:v>56.156041532238028</c:v>
                </c:pt>
                <c:pt idx="15">
                  <c:v>56.364975032831666</c:v>
                </c:pt>
                <c:pt idx="16">
                  <c:v>56.573810358328878</c:v>
                </c:pt>
                <c:pt idx="17">
                  <c:v>56.782548979130901</c:v>
                </c:pt>
                <c:pt idx="18">
                  <c:v>56.991192339462323</c:v>
                </c:pt>
                <c:pt idx="19">
                  <c:v>57.199741856635754</c:v>
                </c:pt>
                <c:pt idx="20">
                  <c:v>57.408198920283127</c:v>
                </c:pt>
                <c:pt idx="21">
                  <c:v>57.23632412192967</c:v>
                </c:pt>
                <c:pt idx="22">
                  <c:v>56.703588277793763</c:v>
                </c:pt>
                <c:pt idx="23">
                  <c:v>55.81322743323053</c:v>
                </c:pt>
                <c:pt idx="24">
                  <c:v>54.552903200956898</c:v>
                </c:pt>
                <c:pt idx="25">
                  <c:v>52.892639069749777</c:v>
                </c:pt>
                <c:pt idx="26">
                  <c:v>51.524675373189929</c:v>
                </c:pt>
                <c:pt idx="27">
                  <c:v>50.515294760585235</c:v>
                </c:pt>
                <c:pt idx="28">
                  <c:v>49.890747248576908</c:v>
                </c:pt>
                <c:pt idx="29">
                  <c:v>49.707360687850809</c:v>
                </c:pt>
                <c:pt idx="30">
                  <c:v>49.964240367720507</c:v>
                </c:pt>
                <c:pt idx="31">
                  <c:v>50.305751006404094</c:v>
                </c:pt>
                <c:pt idx="32">
                  <c:v>50.732689634645688</c:v>
                </c:pt>
                <c:pt idx="33">
                  <c:v>51.243564176801492</c:v>
                </c:pt>
                <c:pt idx="34">
                  <c:v>51.795977259122608</c:v>
                </c:pt>
                <c:pt idx="35">
                  <c:v>52.388882767941439</c:v>
                </c:pt>
                <c:pt idx="36">
                  <c:v>53.021167705394589</c:v>
                </c:pt>
                <c:pt idx="37">
                  <c:v>53.520392112628272</c:v>
                </c:pt>
                <c:pt idx="38">
                  <c:v>53.891897252878216</c:v>
                </c:pt>
                <c:pt idx="39">
                  <c:v>54.181390582769502</c:v>
                </c:pt>
                <c:pt idx="40">
                  <c:v>54.389408296552148</c:v>
                </c:pt>
                <c:pt idx="41">
                  <c:v>54.558021310202463</c:v>
                </c:pt>
                <c:pt idx="42">
                  <c:v>54.853658696663729</c:v>
                </c:pt>
                <c:pt idx="43">
                  <c:v>55.275545527406258</c:v>
                </c:pt>
                <c:pt idx="44">
                  <c:v>55.693980837706334</c:v>
                </c:pt>
                <c:pt idx="45">
                  <c:v>56.109097410567529</c:v>
                </c:pt>
                <c:pt idx="46">
                  <c:v>56.438466093509689</c:v>
                </c:pt>
                <c:pt idx="47">
                  <c:v>56.644328403205577</c:v>
                </c:pt>
                <c:pt idx="48">
                  <c:v>56.727323250109983</c:v>
                </c:pt>
                <c:pt idx="49">
                  <c:v>56.768844250832949</c:v>
                </c:pt>
                <c:pt idx="50">
                  <c:v>56.810598038016018</c:v>
                </c:pt>
                <c:pt idx="51">
                  <c:v>56.894265069138612</c:v>
                </c:pt>
                <c:pt idx="52">
                  <c:v>57.104095406437203</c:v>
                </c:pt>
                <c:pt idx="53">
                  <c:v>57.355043504300546</c:v>
                </c:pt>
                <c:pt idx="54">
                  <c:v>57.64638084627277</c:v>
                </c:pt>
                <c:pt idx="55">
                  <c:v>57.894288619355983</c:v>
                </c:pt>
                <c:pt idx="56">
                  <c:v>58.099659912118526</c:v>
                </c:pt>
                <c:pt idx="57">
                  <c:v>58.098786721352816</c:v>
                </c:pt>
                <c:pt idx="58">
                  <c:v>58.056704654285575</c:v>
                </c:pt>
                <c:pt idx="59">
                  <c:v>57.97300416641972</c:v>
                </c:pt>
                <c:pt idx="60">
                  <c:v>57.889061813251914</c:v>
                </c:pt>
                <c:pt idx="61">
                  <c:v>57.80487584143799</c:v>
                </c:pt>
                <c:pt idx="62">
                  <c:v>57.80487584143799</c:v>
                </c:pt>
                <c:pt idx="63">
                  <c:v>57.80487584143799</c:v>
                </c:pt>
                <c:pt idx="64">
                  <c:v>57.80487584143799</c:v>
                </c:pt>
                <c:pt idx="65">
                  <c:v>57.846546951458798</c:v>
                </c:pt>
                <c:pt idx="66">
                  <c:v>58.013822107061493</c:v>
                </c:pt>
                <c:pt idx="67">
                  <c:v>58.307495895029788</c:v>
                </c:pt>
                <c:pt idx="68">
                  <c:v>58.726792887399291</c:v>
                </c:pt>
                <c:pt idx="69">
                  <c:v>59.571124003936966</c:v>
                </c:pt>
                <c:pt idx="70">
                  <c:v>60.752393408578619</c:v>
                </c:pt>
                <c:pt idx="71">
                  <c:v>62.090202571492505</c:v>
                </c:pt>
                <c:pt idx="72">
                  <c:v>63.620557754244182</c:v>
                </c:pt>
                <c:pt idx="73">
                  <c:v>65.286245168085458</c:v>
                </c:pt>
                <c:pt idx="74">
                  <c:v>66.56421270031926</c:v>
                </c:pt>
                <c:pt idx="75">
                  <c:v>67.516733891540895</c:v>
                </c:pt>
                <c:pt idx="76">
                  <c:v>68.27174740703154</c:v>
                </c:pt>
                <c:pt idx="77">
                  <c:v>68.7538040055735</c:v>
                </c:pt>
                <c:pt idx="78">
                  <c:v>69.041864679302591</c:v>
                </c:pt>
                <c:pt idx="79">
                  <c:v>69.370986669617295</c:v>
                </c:pt>
                <c:pt idx="80">
                  <c:v>69.740746992510964</c:v>
                </c:pt>
                <c:pt idx="81">
                  <c:v>70.068851371540333</c:v>
                </c:pt>
                <c:pt idx="82">
                  <c:v>70.437501286084938</c:v>
                </c:pt>
                <c:pt idx="83">
                  <c:v>70.806437538369522</c:v>
                </c:pt>
              </c:numCache>
            </c:numRef>
          </c:val>
        </c:ser>
        <c:ser>
          <c:idx val="2"/>
          <c:order val="4"/>
          <c:tx>
            <c:v>Est - last 5 last 10</c:v>
          </c:tx>
          <c:spPr>
            <a:ln w="12700">
              <a:solidFill>
                <a:srgbClr val="C00000"/>
              </a:solidFill>
              <a:prstDash val="dash"/>
            </a:ln>
          </c:spPr>
          <c:marker>
            <c:symbol val="none"/>
          </c:marker>
          <c:val>
            <c:numRef>
              <c:f>atlas!$AS$2:$AS$85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55</c:v>
                </c:pt>
                <c:pt idx="2">
                  <c:v>54.736157031500468</c:v>
                </c:pt>
                <c:pt idx="3">
                  <c:v>54.674789142105674</c:v>
                </c:pt>
                <c:pt idx="4">
                  <c:v>54.69476950611066</c:v>
                </c:pt>
                <c:pt idx="5">
                  <c:v>54.753249094304195</c:v>
                </c:pt>
                <c:pt idx="6">
                  <c:v>54.873073772632324</c:v>
                </c:pt>
                <c:pt idx="7">
                  <c:v>54.975332573735464</c:v>
                </c:pt>
                <c:pt idx="8">
                  <c:v>55.064476466641914</c:v>
                </c:pt>
                <c:pt idx="9">
                  <c:v>55.143459130111232</c:v>
                </c:pt>
                <c:pt idx="10">
                  <c:v>55.214340042929528</c:v>
                </c:pt>
                <c:pt idx="11">
                  <c:v>55.409219727656115</c:v>
                </c:pt>
                <c:pt idx="12">
                  <c:v>55.573889817722296</c:v>
                </c:pt>
                <c:pt idx="13">
                  <c:v>55.725091937489182</c:v>
                </c:pt>
                <c:pt idx="14">
                  <c:v>55.871382015065713</c:v>
                </c:pt>
                <c:pt idx="15">
                  <c:v>56.017940745550689</c:v>
                </c:pt>
                <c:pt idx="16">
                  <c:v>56.144363555345279</c:v>
                </c:pt>
                <c:pt idx="17">
                  <c:v>56.291706005332621</c:v>
                </c:pt>
                <c:pt idx="18">
                  <c:v>56.459799784572517</c:v>
                </c:pt>
                <c:pt idx="19">
                  <c:v>56.648434611770341</c:v>
                </c:pt>
                <c:pt idx="20">
                  <c:v>56.857360311797336</c:v>
                </c:pt>
                <c:pt idx="21">
                  <c:v>56.872366687711484</c:v>
                </c:pt>
                <c:pt idx="22">
                  <c:v>56.705854983677419</c:v>
                </c:pt>
                <c:pt idx="23">
                  <c:v>56.365314209782113</c:v>
                </c:pt>
                <c:pt idx="24">
                  <c:v>55.854039597081908</c:v>
                </c:pt>
                <c:pt idx="25">
                  <c:v>55.171444818992732</c:v>
                </c:pt>
                <c:pt idx="26">
                  <c:v>54.44975178350979</c:v>
                </c:pt>
                <c:pt idx="27">
                  <c:v>53.703500218228569</c:v>
                </c:pt>
                <c:pt idx="28">
                  <c:v>52.930894493334812</c:v>
                </c:pt>
                <c:pt idx="29">
                  <c:v>52.148770497909759</c:v>
                </c:pt>
                <c:pt idx="30">
                  <c:v>51.357028779979167</c:v>
                </c:pt>
                <c:pt idx="31">
                  <c:v>50.793151599187468</c:v>
                </c:pt>
                <c:pt idx="32">
                  <c:v>50.483211650739044</c:v>
                </c:pt>
                <c:pt idx="33">
                  <c:v>50.428509005456533</c:v>
                </c:pt>
                <c:pt idx="34">
                  <c:v>50.623968022608402</c:v>
                </c:pt>
                <c:pt idx="35">
                  <c:v>51.05813702053338</c:v>
                </c:pt>
                <c:pt idx="36">
                  <c:v>51.554490695953554</c:v>
                </c:pt>
                <c:pt idx="37">
                  <c:v>52.021760746950342</c:v>
                </c:pt>
                <c:pt idx="38">
                  <c:v>52.461304628819235</c:v>
                </c:pt>
                <c:pt idx="39">
                  <c:v>52.877585923199867</c:v>
                </c:pt>
                <c:pt idx="40">
                  <c:v>53.27123605105492</c:v>
                </c:pt>
                <c:pt idx="41">
                  <c:v>53.664875325035794</c:v>
                </c:pt>
                <c:pt idx="42">
                  <c:v>54.061315208303533</c:v>
                </c:pt>
                <c:pt idx="43">
                  <c:v>54.460541257853535</c:v>
                </c:pt>
                <c:pt idx="44">
                  <c:v>54.817807401182208</c:v>
                </c:pt>
                <c:pt idx="45">
                  <c:v>55.13366153301704</c:v>
                </c:pt>
                <c:pt idx="46">
                  <c:v>55.386270430723293</c:v>
                </c:pt>
                <c:pt idx="47">
                  <c:v>55.636580356584069</c:v>
                </c:pt>
                <c:pt idx="48">
                  <c:v>55.884643051738244</c:v>
                </c:pt>
                <c:pt idx="49">
                  <c:v>56.110716265756018</c:v>
                </c:pt>
                <c:pt idx="50">
                  <c:v>56.336572421869143</c:v>
                </c:pt>
                <c:pt idx="51">
                  <c:v>56.542469994222735</c:v>
                </c:pt>
                <c:pt idx="52">
                  <c:v>56.751247584514424</c:v>
                </c:pt>
                <c:pt idx="53">
                  <c:v>56.919627948819262</c:v>
                </c:pt>
                <c:pt idx="54">
                  <c:v>57.08815423165133</c:v>
                </c:pt>
                <c:pt idx="55">
                  <c:v>57.235188099422665</c:v>
                </c:pt>
                <c:pt idx="56">
                  <c:v>57.381467494637313</c:v>
                </c:pt>
                <c:pt idx="57">
                  <c:v>57.484161050867968</c:v>
                </c:pt>
                <c:pt idx="58">
                  <c:v>57.586488017544625</c:v>
                </c:pt>
                <c:pt idx="59">
                  <c:v>57.688451652282133</c:v>
                </c:pt>
                <c:pt idx="60">
                  <c:v>57.769838561985793</c:v>
                </c:pt>
                <c:pt idx="61">
                  <c:v>57.830700198744182</c:v>
                </c:pt>
                <c:pt idx="62">
                  <c:v>57.830259532871672</c:v>
                </c:pt>
                <c:pt idx="63">
                  <c:v>57.809022643142818</c:v>
                </c:pt>
                <c:pt idx="64">
                  <c:v>57.766813017312487</c:v>
                </c:pt>
                <c:pt idx="65">
                  <c:v>57.745404705999192</c:v>
                </c:pt>
                <c:pt idx="66">
                  <c:v>57.787032844712471</c:v>
                </c:pt>
                <c:pt idx="67">
                  <c:v>57.935024543688158</c:v>
                </c:pt>
                <c:pt idx="68">
                  <c:v>58.14737741699652</c:v>
                </c:pt>
                <c:pt idx="69">
                  <c:v>58.5779983169638</c:v>
                </c:pt>
                <c:pt idx="70">
                  <c:v>59.209119116805176</c:v>
                </c:pt>
                <c:pt idx="71">
                  <c:v>59.993180262150567</c:v>
                </c:pt>
                <c:pt idx="72">
                  <c:v>60.950092852304756</c:v>
                </c:pt>
                <c:pt idx="73">
                  <c:v>62.049378946104738</c:v>
                </c:pt>
                <c:pt idx="74">
                  <c:v>63.134932258424882</c:v>
                </c:pt>
                <c:pt idx="75">
                  <c:v>64.190172727298716</c:v>
                </c:pt>
                <c:pt idx="76">
                  <c:v>65.206996060651221</c:v>
                </c:pt>
                <c:pt idx="77">
                  <c:v>66.164990803327015</c:v>
                </c:pt>
                <c:pt idx="78">
                  <c:v>67.09053236301844</c:v>
                </c:pt>
                <c:pt idx="79">
                  <c:v>67.869882221679006</c:v>
                </c:pt>
                <c:pt idx="80">
                  <c:v>68.521143367178126</c:v>
                </c:pt>
                <c:pt idx="81">
                  <c:v>69.057608029761184</c:v>
                </c:pt>
                <c:pt idx="82">
                  <c:v>69.48294464043272</c:v>
                </c:pt>
                <c:pt idx="83">
                  <c:v>69.813539371978919</c:v>
                </c:pt>
              </c:numCache>
            </c:numRef>
          </c:val>
        </c:ser>
        <c:ser>
          <c:idx val="3"/>
          <c:order val="5"/>
          <c:tx>
            <c:v>Est - last 10 last 10</c:v>
          </c:tx>
          <c:spPr>
            <a:ln w="12700">
              <a:solidFill>
                <a:srgbClr val="0000FF"/>
              </a:solidFill>
              <a:prstDash val="dash"/>
            </a:ln>
          </c:spPr>
          <c:marker>
            <c:symbol val="none"/>
          </c:marker>
          <c:val>
            <c:numRef>
              <c:f>atlas!$AT$2:$AT$85</c:f>
              <c:numCache>
                <c:formatCode>0.0</c:formatCode>
                <c:ptCount val="84"/>
                <c:pt idx="0" formatCode="General">
                  <c:v>56</c:v>
                </c:pt>
                <c:pt idx="1">
                  <c:v>55</c:v>
                </c:pt>
                <c:pt idx="2">
                  <c:v>54.736157031500468</c:v>
                </c:pt>
                <c:pt idx="3">
                  <c:v>54.674789142105674</c:v>
                </c:pt>
                <c:pt idx="4">
                  <c:v>54.69476950611066</c:v>
                </c:pt>
                <c:pt idx="5">
                  <c:v>54.753249094304195</c:v>
                </c:pt>
                <c:pt idx="6">
                  <c:v>54.831439888711643</c:v>
                </c:pt>
                <c:pt idx="7">
                  <c:v>54.919982454222442</c:v>
                </c:pt>
                <c:pt idx="8">
                  <c:v>55.013810095754565</c:v>
                </c:pt>
                <c:pt idx="9">
                  <c:v>55.110021264423892</c:v>
                </c:pt>
                <c:pt idx="10">
                  <c:v>55.206890415720615</c:v>
                </c:pt>
                <c:pt idx="11">
                  <c:v>55.438059150326424</c:v>
                </c:pt>
                <c:pt idx="12">
                  <c:v>55.627812123056053</c:v>
                </c:pt>
                <c:pt idx="13">
                  <c:v>55.79308514590906</c:v>
                </c:pt>
                <c:pt idx="14">
                  <c:v>55.942531503415054</c:v>
                </c:pt>
                <c:pt idx="15">
                  <c:v>56.081390045211428</c:v>
                </c:pt>
                <c:pt idx="16">
                  <c:v>56.223674713821659</c:v>
                </c:pt>
                <c:pt idx="17">
                  <c:v>56.371840892908189</c:v>
                </c:pt>
                <c:pt idx="18">
                  <c:v>56.527712373532133</c:v>
                </c:pt>
                <c:pt idx="19">
                  <c:v>56.692683220047137</c:v>
                </c:pt>
                <c:pt idx="20">
                  <c:v>56.867839156687587</c:v>
                </c:pt>
                <c:pt idx="21">
                  <c:v>56.937940153698676</c:v>
                </c:pt>
                <c:pt idx="22">
                  <c:v>56.926075505372104</c:v>
                </c:pt>
                <c:pt idx="23">
                  <c:v>56.834364723618314</c:v>
                </c:pt>
                <c:pt idx="24">
                  <c:v>56.664139851407114</c:v>
                </c:pt>
                <c:pt idx="25">
                  <c:v>56.415991671260763</c:v>
                </c:pt>
                <c:pt idx="26">
                  <c:v>56.070047951566785</c:v>
                </c:pt>
                <c:pt idx="27">
                  <c:v>55.634222255435645</c:v>
                </c:pt>
                <c:pt idx="28">
                  <c:v>55.105974002256588</c:v>
                </c:pt>
                <c:pt idx="29">
                  <c:v>54.490760520762741</c:v>
                </c:pt>
                <c:pt idx="30">
                  <c:v>53.783925055064927</c:v>
                </c:pt>
                <c:pt idx="31">
                  <c:v>53.159580615270436</c:v>
                </c:pt>
                <c:pt idx="32">
                  <c:v>52.640729569865179</c:v>
                </c:pt>
                <c:pt idx="33">
                  <c:v>52.23243138186433</c:v>
                </c:pt>
                <c:pt idx="34">
                  <c:v>51.94889661815553</c:v>
                </c:pt>
                <c:pt idx="35">
                  <c:v>51.793637829343986</c:v>
                </c:pt>
                <c:pt idx="36">
                  <c:v>51.77962763965165</c:v>
                </c:pt>
                <c:pt idx="37">
                  <c:v>51.873822598901626</c:v>
                </c:pt>
                <c:pt idx="38">
                  <c:v>52.07411702059904</c:v>
                </c:pt>
                <c:pt idx="39">
                  <c:v>52.378051473747156</c:v>
                </c:pt>
                <c:pt idx="40">
                  <c:v>52.781941347592891</c:v>
                </c:pt>
                <c:pt idx="41">
                  <c:v>53.215786594646659</c:v>
                </c:pt>
                <c:pt idx="42">
                  <c:v>53.63790868681906</c:v>
                </c:pt>
                <c:pt idx="43">
                  <c:v>54.04860626653177</c:v>
                </c:pt>
                <c:pt idx="44">
                  <c:v>54.427740439321624</c:v>
                </c:pt>
                <c:pt idx="45">
                  <c:v>54.775908424100152</c:v>
                </c:pt>
                <c:pt idx="46">
                  <c:v>55.093557791452085</c:v>
                </c:pt>
                <c:pt idx="47">
                  <c:v>55.41099719994304</c:v>
                </c:pt>
                <c:pt idx="48">
                  <c:v>55.728233768602713</c:v>
                </c:pt>
                <c:pt idx="49">
                  <c:v>56.014142301413358</c:v>
                </c:pt>
                <c:pt idx="50">
                  <c:v>56.279860047957889</c:v>
                </c:pt>
                <c:pt idx="51">
                  <c:v>56.505167415990222</c:v>
                </c:pt>
                <c:pt idx="52">
                  <c:v>56.731065599751034</c:v>
                </c:pt>
                <c:pt idx="53">
                  <c:v>56.936281832451925</c:v>
                </c:pt>
                <c:pt idx="54">
                  <c:v>57.130865363990388</c:v>
                </c:pt>
                <c:pt idx="55">
                  <c:v>57.314931531856985</c:v>
                </c:pt>
                <c:pt idx="56">
                  <c:v>57.488580777201975</c:v>
                </c:pt>
                <c:pt idx="57">
                  <c:v>57.642012139212696</c:v>
                </c:pt>
                <c:pt idx="58">
                  <c:v>57.775270855592815</c:v>
                </c:pt>
                <c:pt idx="59">
                  <c:v>57.908367995149746</c:v>
                </c:pt>
                <c:pt idx="60">
                  <c:v>58.020861434561958</c:v>
                </c:pt>
                <c:pt idx="61">
                  <c:v>58.122892571817175</c:v>
                </c:pt>
                <c:pt idx="62">
                  <c:v>58.17374839845094</c:v>
                </c:pt>
                <c:pt idx="63">
                  <c:v>58.214410111042163</c:v>
                </c:pt>
                <c:pt idx="64">
                  <c:v>58.244889318140729</c:v>
                </c:pt>
                <c:pt idx="65">
                  <c:v>58.275447675961153</c:v>
                </c:pt>
                <c:pt idx="66">
                  <c:v>58.326652321934674</c:v>
                </c:pt>
                <c:pt idx="67">
                  <c:v>58.398668550631015</c:v>
                </c:pt>
                <c:pt idx="68">
                  <c:v>58.491621402859536</c:v>
                </c:pt>
                <c:pt idx="69">
                  <c:v>58.679143918401351</c:v>
                </c:pt>
                <c:pt idx="70">
                  <c:v>58.972850359030339</c:v>
                </c:pt>
                <c:pt idx="71">
                  <c:v>59.373077338395099</c:v>
                </c:pt>
                <c:pt idx="72">
                  <c:v>59.910166468479339</c:v>
                </c:pt>
                <c:pt idx="73">
                  <c:v>60.550605838585781</c:v>
                </c:pt>
                <c:pt idx="74">
                  <c:v>61.303116252997576</c:v>
                </c:pt>
                <c:pt idx="75">
                  <c:v>62.143367908401537</c:v>
                </c:pt>
                <c:pt idx="76">
                  <c:v>63.038293950309971</c:v>
                </c:pt>
                <c:pt idx="77">
                  <c:v>63.985689988462653</c:v>
                </c:pt>
                <c:pt idx="78">
                  <c:v>64.983369934453791</c:v>
                </c:pt>
                <c:pt idx="79">
                  <c:v>65.900221548121237</c:v>
                </c:pt>
                <c:pt idx="80">
                  <c:v>66.740624324227241</c:v>
                </c:pt>
                <c:pt idx="81">
                  <c:v>67.508002551553702</c:v>
                </c:pt>
                <c:pt idx="82">
                  <c:v>68.196363322777032</c:v>
                </c:pt>
                <c:pt idx="83">
                  <c:v>68.827183644527949</c:v>
                </c:pt>
              </c:numCache>
            </c:numRef>
          </c:val>
        </c:ser>
        <c:marker val="1"/>
        <c:axId val="71985408"/>
        <c:axId val="71987200"/>
      </c:lineChart>
      <c:catAx>
        <c:axId val="71985408"/>
        <c:scaling>
          <c:orientation val="minMax"/>
        </c:scaling>
        <c:axPos val="b"/>
        <c:numFmt formatCode="#,##0" sourceLinked="0"/>
        <c:tickLblPos val="nextTo"/>
        <c:crossAx val="71987200"/>
        <c:crosses val="autoZero"/>
        <c:auto val="1"/>
        <c:lblAlgn val="ctr"/>
        <c:lblOffset val="100"/>
        <c:tickLblSkip val="10"/>
      </c:catAx>
      <c:valAx>
        <c:axId val="71987200"/>
        <c:scaling>
          <c:orientation val="minMax"/>
          <c:max val="80"/>
          <c:min val="50"/>
        </c:scaling>
        <c:axPos val="l"/>
        <c:numFmt formatCode="General" sourceLinked="1"/>
        <c:tickLblPos val="nextTo"/>
        <c:crossAx val="71985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48172043010753"/>
          <c:y val="0.2414510529358164"/>
          <c:w val="0.24122785559043264"/>
          <c:h val="0.30932988156315916"/>
        </c:manualLayout>
      </c:layout>
    </c:legend>
    <c:plotVisOnly val="1"/>
  </c:chart>
  <c:printSettings>
    <c:headerFooter/>
    <c:pageMargins b="0.74803149606299602" l="0.70866141732283905" r="0.70866141732283905" t="0.74803149606299602" header="0.3149606299212635" footer="0.3149606299212635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bio!$AD$1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bio!$AD$2:$AD$52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-4.7619047619047616E-2</c:v>
                </c:pt>
                <c:pt idx="3">
                  <c:v>0</c:v>
                </c:pt>
                <c:pt idx="4">
                  <c:v>0.05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-4.7619047619047616E-2</c:v>
                </c:pt>
                <c:pt idx="10">
                  <c:v>0</c:v>
                </c:pt>
                <c:pt idx="11">
                  <c:v>-0.05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-5.2631578947368418E-2</c:v>
                </c:pt>
                <c:pt idx="16">
                  <c:v>5.5555555555555552E-2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0.26315789473684209</c:v>
                </c:pt>
                <c:pt idx="21">
                  <c:v>0</c:v>
                </c:pt>
                <c:pt idx="22">
                  <c:v>0</c:v>
                </c:pt>
                <c:pt idx="23">
                  <c:v>8.3333333333333329E-2</c:v>
                </c:pt>
                <c:pt idx="24">
                  <c:v>0</c:v>
                </c:pt>
                <c:pt idx="25">
                  <c:v>3.8461538461538464E-2</c:v>
                </c:pt>
                <c:pt idx="26">
                  <c:v>0</c:v>
                </c:pt>
                <c:pt idx="27">
                  <c:v>0</c:v>
                </c:pt>
                <c:pt idx="28">
                  <c:v>3.7037037037037035E-2</c:v>
                </c:pt>
                <c:pt idx="29">
                  <c:v>0</c:v>
                </c:pt>
                <c:pt idx="30">
                  <c:v>0</c:v>
                </c:pt>
                <c:pt idx="31">
                  <c:v>-3.5714285714285712E-2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3.7037037037037035E-2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marker val="1"/>
        <c:axId val="103094528"/>
        <c:axId val="103108608"/>
      </c:lineChart>
      <c:catAx>
        <c:axId val="103094528"/>
        <c:scaling>
          <c:orientation val="minMax"/>
        </c:scaling>
        <c:delete val="1"/>
        <c:axPos val="b"/>
        <c:majorTickMark val="none"/>
        <c:tickLblPos val="none"/>
        <c:crossAx val="103108608"/>
        <c:crosses val="autoZero"/>
        <c:auto val="1"/>
        <c:lblAlgn val="ctr"/>
        <c:lblOffset val="100"/>
      </c:catAx>
      <c:valAx>
        <c:axId val="103108608"/>
        <c:scaling>
          <c:orientation val="minMax"/>
        </c:scaling>
        <c:axPos val="l"/>
        <c:numFmt formatCode="General" sourceLinked="1"/>
        <c:majorTickMark val="none"/>
        <c:tickLblPos val="nextTo"/>
        <c:crossAx val="103094528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bio!$AC$1</c:f>
              <c:strCache>
                <c:ptCount val="1"/>
                <c:pt idx="0">
                  <c:v>changes</c:v>
                </c:pt>
              </c:strCache>
            </c:strRef>
          </c:tx>
          <c:cat>
            <c:numRef>
              <c:f>bio!$D$2:$D$47</c:f>
              <c:numCache>
                <c:formatCode>[$-409]d\-mmm\-yy;@</c:formatCode>
                <c:ptCount val="46"/>
                <c:pt idx="0">
                  <c:v>37312.422754629632</c:v>
                </c:pt>
                <c:pt idx="1">
                  <c:v>37313.30332175926</c:v>
                </c:pt>
                <c:pt idx="2">
                  <c:v>37315.403275462959</c:v>
                </c:pt>
                <c:pt idx="3">
                  <c:v>37315.547743055555</c:v>
                </c:pt>
                <c:pt idx="4">
                  <c:v>37316.40247685185</c:v>
                </c:pt>
                <c:pt idx="5">
                  <c:v>37372.944594907407</c:v>
                </c:pt>
                <c:pt idx="6">
                  <c:v>37375.960104166668</c:v>
                </c:pt>
                <c:pt idx="7">
                  <c:v>37503.776805555557</c:v>
                </c:pt>
                <c:pt idx="8">
                  <c:v>37510.079074074078</c:v>
                </c:pt>
                <c:pt idx="9">
                  <c:v>37511.332500000004</c:v>
                </c:pt>
                <c:pt idx="10">
                  <c:v>37522.307245370372</c:v>
                </c:pt>
                <c:pt idx="11">
                  <c:v>37531.048055555555</c:v>
                </c:pt>
                <c:pt idx="12">
                  <c:v>37537.018263888887</c:v>
                </c:pt>
                <c:pt idx="13">
                  <c:v>37543.763611111113</c:v>
                </c:pt>
                <c:pt idx="14">
                  <c:v>37547.100810185184</c:v>
                </c:pt>
                <c:pt idx="15">
                  <c:v>37552.403645833336</c:v>
                </c:pt>
                <c:pt idx="16">
                  <c:v>37571.803599537037</c:v>
                </c:pt>
                <c:pt idx="17">
                  <c:v>37585.357569444444</c:v>
                </c:pt>
                <c:pt idx="18">
                  <c:v>37669.328402777777</c:v>
                </c:pt>
                <c:pt idx="19">
                  <c:v>37669.410127314812</c:v>
                </c:pt>
                <c:pt idx="20">
                  <c:v>37670.891053240739</c:v>
                </c:pt>
                <c:pt idx="21">
                  <c:v>37670.917731481481</c:v>
                </c:pt>
                <c:pt idx="22">
                  <c:v>37671.069548611107</c:v>
                </c:pt>
                <c:pt idx="23">
                  <c:v>37671.156793981485</c:v>
                </c:pt>
                <c:pt idx="24">
                  <c:v>37671.911585648151</c:v>
                </c:pt>
                <c:pt idx="25">
                  <c:v>37672.000023148146</c:v>
                </c:pt>
                <c:pt idx="26">
                  <c:v>37692.440844907411</c:v>
                </c:pt>
                <c:pt idx="27">
                  <c:v>37692.452951388885</c:v>
                </c:pt>
                <c:pt idx="28">
                  <c:v>37697.316423611112</c:v>
                </c:pt>
                <c:pt idx="29">
                  <c:v>37698.25409722222</c:v>
                </c:pt>
                <c:pt idx="30">
                  <c:v>37698.876064814816</c:v>
                </c:pt>
                <c:pt idx="31">
                  <c:v>37713.339525462965</c:v>
                </c:pt>
                <c:pt idx="32">
                  <c:v>37719.623877314814</c:v>
                </c:pt>
                <c:pt idx="33">
                  <c:v>37768.927233796298</c:v>
                </c:pt>
                <c:pt idx="34">
                  <c:v>37773.356203703705</c:v>
                </c:pt>
                <c:pt idx="35">
                  <c:v>37773.877129629633</c:v>
                </c:pt>
                <c:pt idx="36">
                  <c:v>37777.135578703703</c:v>
                </c:pt>
                <c:pt idx="37">
                  <c:v>38264.06013888889</c:v>
                </c:pt>
                <c:pt idx="38">
                  <c:v>38295.076168981483</c:v>
                </c:pt>
                <c:pt idx="39">
                  <c:v>38460.223356481481</c:v>
                </c:pt>
                <c:pt idx="40">
                  <c:v>39499.198993055557</c:v>
                </c:pt>
                <c:pt idx="41">
                  <c:v>39499.71466435185</c:v>
                </c:pt>
                <c:pt idx="42">
                  <c:v>39501.091724537036</c:v>
                </c:pt>
                <c:pt idx="43">
                  <c:v>39501.098668981482</c:v>
                </c:pt>
                <c:pt idx="44">
                  <c:v>39661.179120370369</c:v>
                </c:pt>
                <c:pt idx="45">
                  <c:v>41162.429629629631</c:v>
                </c:pt>
              </c:numCache>
            </c:numRef>
          </c:cat>
          <c:val>
            <c:numRef>
              <c:f>bio!$AC$2:$AC$47</c:f>
              <c:numCache>
                <c:formatCode>General</c:formatCode>
                <c:ptCount val="46"/>
                <c:pt idx="0">
                  <c:v>2</c:v>
                </c:pt>
                <c:pt idx="1">
                  <c:v>0</c:v>
                </c:pt>
                <c:pt idx="2">
                  <c:v>42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33</c:v>
                </c:pt>
                <c:pt idx="10">
                  <c:v>3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97</c:v>
                </c:pt>
                <c:pt idx="21">
                  <c:v>6</c:v>
                </c:pt>
                <c:pt idx="22">
                  <c:v>20</c:v>
                </c:pt>
                <c:pt idx="23">
                  <c:v>11</c:v>
                </c:pt>
                <c:pt idx="24">
                  <c:v>2</c:v>
                </c:pt>
                <c:pt idx="25">
                  <c:v>5</c:v>
                </c:pt>
                <c:pt idx="26">
                  <c:v>56</c:v>
                </c:pt>
                <c:pt idx="27">
                  <c:v>23</c:v>
                </c:pt>
                <c:pt idx="28">
                  <c:v>4</c:v>
                </c:pt>
                <c:pt idx="29">
                  <c:v>1</c:v>
                </c:pt>
                <c:pt idx="30">
                  <c:v>0</c:v>
                </c:pt>
                <c:pt idx="31">
                  <c:v>7</c:v>
                </c:pt>
                <c:pt idx="32">
                  <c:v>16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gapWidth val="0"/>
        <c:axId val="103146624"/>
        <c:axId val="103148160"/>
      </c:barChart>
      <c:dateAx>
        <c:axId val="103146624"/>
        <c:scaling>
          <c:orientation val="minMax"/>
        </c:scaling>
        <c:axPos val="b"/>
        <c:numFmt formatCode="[$-409]yyyy;@" sourceLinked="0"/>
        <c:majorTickMark val="none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103148160"/>
        <c:crosses val="autoZero"/>
        <c:auto val="1"/>
        <c:lblOffset val="100"/>
      </c:dateAx>
      <c:valAx>
        <c:axId val="103148160"/>
        <c:scaling>
          <c:orientation val="minMax"/>
        </c:scaling>
        <c:axPos val="l"/>
        <c:numFmt formatCode="General" sourceLinked="1"/>
        <c:tickLblPos val="nextTo"/>
        <c:crossAx val="103146624"/>
        <c:crosses val="autoZero"/>
        <c:crossBetween val="between"/>
      </c:valAx>
    </c:plotArea>
    <c:plotVisOnly val="1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bio!$K$2:$K$47</c:f>
              <c:numCache>
                <c:formatCode>General</c:formatCode>
                <c:ptCount val="46"/>
                <c:pt idx="0">
                  <c:v>74</c:v>
                </c:pt>
                <c:pt idx="1">
                  <c:v>74</c:v>
                </c:pt>
                <c:pt idx="2">
                  <c:v>77</c:v>
                </c:pt>
                <c:pt idx="3">
                  <c:v>77</c:v>
                </c:pt>
                <c:pt idx="4">
                  <c:v>82</c:v>
                </c:pt>
                <c:pt idx="5">
                  <c:v>82</c:v>
                </c:pt>
                <c:pt idx="6">
                  <c:v>82</c:v>
                </c:pt>
                <c:pt idx="7">
                  <c:v>84</c:v>
                </c:pt>
                <c:pt idx="8">
                  <c:v>86</c:v>
                </c:pt>
                <c:pt idx="9">
                  <c:v>84</c:v>
                </c:pt>
                <c:pt idx="10">
                  <c:v>83</c:v>
                </c:pt>
                <c:pt idx="11">
                  <c:v>82</c:v>
                </c:pt>
                <c:pt idx="12">
                  <c:v>83</c:v>
                </c:pt>
                <c:pt idx="13">
                  <c:v>83</c:v>
                </c:pt>
                <c:pt idx="14">
                  <c:v>84</c:v>
                </c:pt>
                <c:pt idx="15">
                  <c:v>83</c:v>
                </c:pt>
                <c:pt idx="16">
                  <c:v>88</c:v>
                </c:pt>
                <c:pt idx="17">
                  <c:v>89</c:v>
                </c:pt>
                <c:pt idx="18">
                  <c:v>89</c:v>
                </c:pt>
                <c:pt idx="19">
                  <c:v>89</c:v>
                </c:pt>
                <c:pt idx="20">
                  <c:v>111</c:v>
                </c:pt>
                <c:pt idx="21">
                  <c:v>111</c:v>
                </c:pt>
                <c:pt idx="22">
                  <c:v>113</c:v>
                </c:pt>
                <c:pt idx="23">
                  <c:v>122</c:v>
                </c:pt>
                <c:pt idx="24">
                  <c:v>120</c:v>
                </c:pt>
                <c:pt idx="25">
                  <c:v>124</c:v>
                </c:pt>
                <c:pt idx="26">
                  <c:v>124</c:v>
                </c:pt>
                <c:pt idx="27">
                  <c:v>125</c:v>
                </c:pt>
                <c:pt idx="28">
                  <c:v>128</c:v>
                </c:pt>
                <c:pt idx="29">
                  <c:v>127</c:v>
                </c:pt>
                <c:pt idx="30">
                  <c:v>127</c:v>
                </c:pt>
                <c:pt idx="31">
                  <c:v>127</c:v>
                </c:pt>
                <c:pt idx="32">
                  <c:v>127</c:v>
                </c:pt>
                <c:pt idx="33">
                  <c:v>127</c:v>
                </c:pt>
                <c:pt idx="34">
                  <c:v>127</c:v>
                </c:pt>
                <c:pt idx="35">
                  <c:v>127</c:v>
                </c:pt>
                <c:pt idx="36">
                  <c:v>127</c:v>
                </c:pt>
                <c:pt idx="37">
                  <c:v>129</c:v>
                </c:pt>
                <c:pt idx="38">
                  <c:v>129</c:v>
                </c:pt>
                <c:pt idx="39">
                  <c:v>129</c:v>
                </c:pt>
                <c:pt idx="40">
                  <c:v>129</c:v>
                </c:pt>
                <c:pt idx="41">
                  <c:v>129</c:v>
                </c:pt>
                <c:pt idx="42">
                  <c:v>129</c:v>
                </c:pt>
                <c:pt idx="43">
                  <c:v>129</c:v>
                </c:pt>
                <c:pt idx="44">
                  <c:v>129</c:v>
                </c:pt>
                <c:pt idx="45">
                  <c:v>129</c:v>
                </c:pt>
              </c:numCache>
            </c:numRef>
          </c:val>
        </c:ser>
        <c:marker val="1"/>
        <c:axId val="103208064"/>
        <c:axId val="103209600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bio!$H$2:$H$47</c:f>
              <c:numCache>
                <c:formatCode>General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</c:numCache>
            </c:numRef>
          </c:val>
        </c:ser>
        <c:marker val="1"/>
        <c:axId val="103213696"/>
        <c:axId val="103211776"/>
      </c:lineChart>
      <c:catAx>
        <c:axId val="103208064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03209600"/>
        <c:crosses val="autoZero"/>
        <c:auto val="1"/>
        <c:lblAlgn val="ctr"/>
        <c:lblOffset val="100"/>
      </c:catAx>
      <c:valAx>
        <c:axId val="103209600"/>
        <c:scaling>
          <c:orientation val="minMax"/>
          <c:min val="65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103208064"/>
        <c:crosses val="autoZero"/>
        <c:crossBetween val="between"/>
      </c:valAx>
      <c:valAx>
        <c:axId val="103211776"/>
        <c:scaling>
          <c:orientation val="minMax"/>
          <c:min val="17"/>
        </c:scaling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103213696"/>
        <c:crosses val="max"/>
        <c:crossBetween val="between"/>
      </c:valAx>
      <c:catAx>
        <c:axId val="103213696"/>
        <c:scaling>
          <c:orientation val="minMax"/>
        </c:scaling>
        <c:delete val="1"/>
        <c:axPos val="b"/>
        <c:numFmt formatCode="General" sourceLinked="1"/>
        <c:tickLblPos val="none"/>
        <c:crossAx val="103211776"/>
        <c:crosses val="autoZero"/>
        <c:auto val="1"/>
        <c:lblAlgn val="ctr"/>
        <c:lblOffset val="100"/>
        <c:tickLblSkip val="1"/>
        <c:tickMarkSkip val="1"/>
      </c:catAx>
    </c:plotArea>
    <c:legend>
      <c:legendPos val="b"/>
      <c:layout>
        <c:manualLayout>
          <c:xMode val="edge"/>
          <c:yMode val="edge"/>
          <c:x val="0.46662245020202348"/>
          <c:y val="0.77739391951006165"/>
          <c:w val="0.38210779669138867"/>
          <c:h val="8.3717191601050026E-2"/>
        </c:manualLayout>
      </c:layout>
      <c:overlay val="1"/>
    </c:legend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scatterChart>
        <c:scatterStyle val="lineMarker"/>
        <c:ser>
          <c:idx val="0"/>
          <c:order val="0"/>
          <c:tx>
            <c:v>Timeline</c:v>
          </c:tx>
          <c:marker>
            <c:symbol val="circle"/>
            <c:size val="4"/>
            <c:spPr>
              <a:solidFill>
                <a:schemeClr val="bg2"/>
              </a:solidFill>
            </c:spPr>
          </c:marker>
          <c:xVal>
            <c:numRef>
              <c:f>bio!$H$2:$H$47</c:f>
              <c:numCache>
                <c:formatCode>General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</c:numCache>
            </c:numRef>
          </c:xVal>
          <c:yVal>
            <c:numRef>
              <c:f>bio!$K$2:$K$47</c:f>
              <c:numCache>
                <c:formatCode>General</c:formatCode>
                <c:ptCount val="46"/>
                <c:pt idx="0">
                  <c:v>74</c:v>
                </c:pt>
                <c:pt idx="1">
                  <c:v>74</c:v>
                </c:pt>
                <c:pt idx="2">
                  <c:v>77</c:v>
                </c:pt>
                <c:pt idx="3">
                  <c:v>77</c:v>
                </c:pt>
                <c:pt idx="4">
                  <c:v>82</c:v>
                </c:pt>
                <c:pt idx="5">
                  <c:v>82</c:v>
                </c:pt>
                <c:pt idx="6">
                  <c:v>82</c:v>
                </c:pt>
                <c:pt idx="7">
                  <c:v>84</c:v>
                </c:pt>
                <c:pt idx="8">
                  <c:v>86</c:v>
                </c:pt>
                <c:pt idx="9">
                  <c:v>84</c:v>
                </c:pt>
                <c:pt idx="10">
                  <c:v>83</c:v>
                </c:pt>
                <c:pt idx="11">
                  <c:v>82</c:v>
                </c:pt>
                <c:pt idx="12">
                  <c:v>83</c:v>
                </c:pt>
                <c:pt idx="13">
                  <c:v>83</c:v>
                </c:pt>
                <c:pt idx="14">
                  <c:v>84</c:v>
                </c:pt>
                <c:pt idx="15">
                  <c:v>83</c:v>
                </c:pt>
                <c:pt idx="16">
                  <c:v>88</c:v>
                </c:pt>
                <c:pt idx="17">
                  <c:v>89</c:v>
                </c:pt>
                <c:pt idx="18">
                  <c:v>89</c:v>
                </c:pt>
                <c:pt idx="19">
                  <c:v>89</c:v>
                </c:pt>
                <c:pt idx="20">
                  <c:v>111</c:v>
                </c:pt>
                <c:pt idx="21">
                  <c:v>111</c:v>
                </c:pt>
                <c:pt idx="22">
                  <c:v>113</c:v>
                </c:pt>
                <c:pt idx="23">
                  <c:v>122</c:v>
                </c:pt>
                <c:pt idx="24">
                  <c:v>120</c:v>
                </c:pt>
                <c:pt idx="25">
                  <c:v>124</c:v>
                </c:pt>
                <c:pt idx="26">
                  <c:v>124</c:v>
                </c:pt>
                <c:pt idx="27">
                  <c:v>125</c:v>
                </c:pt>
                <c:pt idx="28">
                  <c:v>128</c:v>
                </c:pt>
                <c:pt idx="29">
                  <c:v>127</c:v>
                </c:pt>
                <c:pt idx="30">
                  <c:v>127</c:v>
                </c:pt>
                <c:pt idx="31">
                  <c:v>127</c:v>
                </c:pt>
                <c:pt idx="32">
                  <c:v>127</c:v>
                </c:pt>
                <c:pt idx="33">
                  <c:v>127</c:v>
                </c:pt>
                <c:pt idx="34">
                  <c:v>127</c:v>
                </c:pt>
                <c:pt idx="35">
                  <c:v>127</c:v>
                </c:pt>
                <c:pt idx="36">
                  <c:v>127</c:v>
                </c:pt>
                <c:pt idx="37">
                  <c:v>129</c:v>
                </c:pt>
                <c:pt idx="38">
                  <c:v>129</c:v>
                </c:pt>
                <c:pt idx="39">
                  <c:v>129</c:v>
                </c:pt>
                <c:pt idx="40">
                  <c:v>129</c:v>
                </c:pt>
                <c:pt idx="41">
                  <c:v>129</c:v>
                </c:pt>
                <c:pt idx="42">
                  <c:v>129</c:v>
                </c:pt>
                <c:pt idx="43">
                  <c:v>129</c:v>
                </c:pt>
                <c:pt idx="44">
                  <c:v>129</c:v>
                </c:pt>
                <c:pt idx="45">
                  <c:v>129</c:v>
                </c:pt>
              </c:numCache>
            </c:numRef>
          </c:yVal>
        </c:ser>
        <c:axId val="103227776"/>
        <c:axId val="103230848"/>
      </c:scatterChart>
      <c:valAx>
        <c:axId val="103227776"/>
        <c:scaling>
          <c:orientation val="minMax"/>
          <c:min val="17"/>
        </c:scaling>
        <c:axPos val="b"/>
        <c:majorGridlines>
          <c:spPr>
            <a:ln cap="flat"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103230848"/>
        <c:crosses val="autoZero"/>
        <c:crossBetween val="midCat"/>
      </c:valAx>
      <c:valAx>
        <c:axId val="103230848"/>
        <c:scaling>
          <c:orientation val="minMax"/>
          <c:min val="65"/>
        </c:scaling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tickLblPos val="nextTo"/>
        <c:crossAx val="103227776"/>
        <c:crosses val="autoZero"/>
        <c:crossBetween val="midCat"/>
      </c:valAx>
      <c:spPr>
        <a:noFill/>
      </c:spPr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changes and size(attributes)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bio!$AC$2:$AC$47</c:f>
              <c:numCache>
                <c:formatCode>General</c:formatCode>
                <c:ptCount val="46"/>
                <c:pt idx="0">
                  <c:v>2</c:v>
                </c:pt>
                <c:pt idx="1">
                  <c:v>0</c:v>
                </c:pt>
                <c:pt idx="2">
                  <c:v>42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33</c:v>
                </c:pt>
                <c:pt idx="10">
                  <c:v>3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97</c:v>
                </c:pt>
                <c:pt idx="21">
                  <c:v>6</c:v>
                </c:pt>
                <c:pt idx="22">
                  <c:v>20</c:v>
                </c:pt>
                <c:pt idx="23">
                  <c:v>11</c:v>
                </c:pt>
                <c:pt idx="24">
                  <c:v>2</c:v>
                </c:pt>
                <c:pt idx="25">
                  <c:v>5</c:v>
                </c:pt>
                <c:pt idx="26">
                  <c:v>56</c:v>
                </c:pt>
                <c:pt idx="27">
                  <c:v>23</c:v>
                </c:pt>
                <c:pt idx="28">
                  <c:v>4</c:v>
                </c:pt>
                <c:pt idx="29">
                  <c:v>1</c:v>
                </c:pt>
                <c:pt idx="30">
                  <c:v>0</c:v>
                </c:pt>
                <c:pt idx="31">
                  <c:v>7</c:v>
                </c:pt>
                <c:pt idx="32">
                  <c:v>16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gapWidth val="0"/>
        <c:overlap val="10"/>
        <c:axId val="109505536"/>
        <c:axId val="109504000"/>
      </c:barChart>
      <c:lineChart>
        <c:grouping val="stacked"/>
        <c:ser>
          <c:idx val="2"/>
          <c:order val="0"/>
          <c:tx>
            <c:v>Attributes</c:v>
          </c:tx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bio!$K$2:$K$47</c:f>
              <c:numCache>
                <c:formatCode>General</c:formatCode>
                <c:ptCount val="46"/>
                <c:pt idx="0">
                  <c:v>74</c:v>
                </c:pt>
                <c:pt idx="1">
                  <c:v>74</c:v>
                </c:pt>
                <c:pt idx="2">
                  <c:v>77</c:v>
                </c:pt>
                <c:pt idx="3">
                  <c:v>77</c:v>
                </c:pt>
                <c:pt idx="4">
                  <c:v>82</c:v>
                </c:pt>
                <c:pt idx="5">
                  <c:v>82</c:v>
                </c:pt>
                <c:pt idx="6">
                  <c:v>82</c:v>
                </c:pt>
                <c:pt idx="7">
                  <c:v>84</c:v>
                </c:pt>
                <c:pt idx="8">
                  <c:v>86</c:v>
                </c:pt>
                <c:pt idx="9">
                  <c:v>84</c:v>
                </c:pt>
                <c:pt idx="10">
                  <c:v>83</c:v>
                </c:pt>
                <c:pt idx="11">
                  <c:v>82</c:v>
                </c:pt>
                <c:pt idx="12">
                  <c:v>83</c:v>
                </c:pt>
                <c:pt idx="13">
                  <c:v>83</c:v>
                </c:pt>
                <c:pt idx="14">
                  <c:v>84</c:v>
                </c:pt>
                <c:pt idx="15">
                  <c:v>83</c:v>
                </c:pt>
                <c:pt idx="16">
                  <c:v>88</c:v>
                </c:pt>
                <c:pt idx="17">
                  <c:v>89</c:v>
                </c:pt>
                <c:pt idx="18">
                  <c:v>89</c:v>
                </c:pt>
                <c:pt idx="19">
                  <c:v>89</c:v>
                </c:pt>
                <c:pt idx="20">
                  <c:v>111</c:v>
                </c:pt>
                <c:pt idx="21">
                  <c:v>111</c:v>
                </c:pt>
                <c:pt idx="22">
                  <c:v>113</c:v>
                </c:pt>
                <c:pt idx="23">
                  <c:v>122</c:v>
                </c:pt>
                <c:pt idx="24">
                  <c:v>120</c:v>
                </c:pt>
                <c:pt idx="25">
                  <c:v>124</c:v>
                </c:pt>
                <c:pt idx="26">
                  <c:v>124</c:v>
                </c:pt>
                <c:pt idx="27">
                  <c:v>125</c:v>
                </c:pt>
                <c:pt idx="28">
                  <c:v>128</c:v>
                </c:pt>
                <c:pt idx="29">
                  <c:v>127</c:v>
                </c:pt>
                <c:pt idx="30">
                  <c:v>127</c:v>
                </c:pt>
                <c:pt idx="31">
                  <c:v>127</c:v>
                </c:pt>
                <c:pt idx="32">
                  <c:v>127</c:v>
                </c:pt>
                <c:pt idx="33">
                  <c:v>127</c:v>
                </c:pt>
                <c:pt idx="34">
                  <c:v>127</c:v>
                </c:pt>
                <c:pt idx="35">
                  <c:v>127</c:v>
                </c:pt>
                <c:pt idx="36">
                  <c:v>127</c:v>
                </c:pt>
                <c:pt idx="37">
                  <c:v>129</c:v>
                </c:pt>
                <c:pt idx="38">
                  <c:v>129</c:v>
                </c:pt>
                <c:pt idx="39">
                  <c:v>129</c:v>
                </c:pt>
                <c:pt idx="40">
                  <c:v>129</c:v>
                </c:pt>
                <c:pt idx="41">
                  <c:v>129</c:v>
                </c:pt>
                <c:pt idx="42">
                  <c:v>129</c:v>
                </c:pt>
                <c:pt idx="43">
                  <c:v>129</c:v>
                </c:pt>
                <c:pt idx="44">
                  <c:v>129</c:v>
                </c:pt>
                <c:pt idx="45">
                  <c:v>129</c:v>
                </c:pt>
              </c:numCache>
            </c:numRef>
          </c:val>
        </c:ser>
        <c:marker val="1"/>
        <c:axId val="109492480"/>
        <c:axId val="109502464"/>
      </c:lineChart>
      <c:catAx>
        <c:axId val="1094924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09502464"/>
        <c:crosses val="autoZero"/>
        <c:auto val="1"/>
        <c:lblAlgn val="ctr"/>
        <c:lblOffset val="100"/>
      </c:catAx>
      <c:valAx>
        <c:axId val="109502464"/>
        <c:scaling>
          <c:orientation val="minMax"/>
          <c:min val="65"/>
        </c:scaling>
        <c:axPos val="l"/>
        <c:numFmt formatCode="General" sourceLinked="1"/>
        <c:tickLblPos val="nextTo"/>
        <c:crossAx val="109492480"/>
        <c:crosses val="autoZero"/>
        <c:crossBetween val="between"/>
      </c:valAx>
      <c:valAx>
        <c:axId val="109504000"/>
        <c:scaling>
          <c:orientation val="minMax"/>
          <c:min val="0"/>
        </c:scaling>
        <c:axPos val="r"/>
        <c:numFmt formatCode="General" sourceLinked="1"/>
        <c:tickLblPos val="nextTo"/>
        <c:crossAx val="109505536"/>
        <c:crosses val="max"/>
        <c:crossBetween val="between"/>
      </c:valAx>
      <c:catAx>
        <c:axId val="109505536"/>
        <c:scaling>
          <c:orientation val="minMax"/>
        </c:scaling>
        <c:delete val="1"/>
        <c:axPos val="b"/>
        <c:numFmt formatCode="General" sourceLinked="1"/>
        <c:tickLblPos val="none"/>
        <c:crossAx val="109504000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 sz="1800" b="1" i="0" u="none" strike="noStrike" baseline="0"/>
              <a:t>changes and size(tables)</a:t>
            </a:r>
            <a:endParaRPr lang="fr-FR"/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cat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cat>
          <c:val>
            <c:numRef>
              <c:f>bio!$AC$2:$AC$47</c:f>
              <c:numCache>
                <c:formatCode>General</c:formatCode>
                <c:ptCount val="46"/>
                <c:pt idx="0">
                  <c:v>2</c:v>
                </c:pt>
                <c:pt idx="1">
                  <c:v>0</c:v>
                </c:pt>
                <c:pt idx="2">
                  <c:v>42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33</c:v>
                </c:pt>
                <c:pt idx="10">
                  <c:v>3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97</c:v>
                </c:pt>
                <c:pt idx="21">
                  <c:v>6</c:v>
                </c:pt>
                <c:pt idx="22">
                  <c:v>20</c:v>
                </c:pt>
                <c:pt idx="23">
                  <c:v>11</c:v>
                </c:pt>
                <c:pt idx="24">
                  <c:v>2</c:v>
                </c:pt>
                <c:pt idx="25">
                  <c:v>5</c:v>
                </c:pt>
                <c:pt idx="26">
                  <c:v>56</c:v>
                </c:pt>
                <c:pt idx="27">
                  <c:v>23</c:v>
                </c:pt>
                <c:pt idx="28">
                  <c:v>4</c:v>
                </c:pt>
                <c:pt idx="29">
                  <c:v>1</c:v>
                </c:pt>
                <c:pt idx="30">
                  <c:v>0</c:v>
                </c:pt>
                <c:pt idx="31">
                  <c:v>7</c:v>
                </c:pt>
                <c:pt idx="32">
                  <c:v>16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gapWidth val="0"/>
        <c:overlap val="10"/>
        <c:axId val="109553536"/>
        <c:axId val="109552000"/>
      </c:barChart>
      <c:lineChart>
        <c:grouping val="stacked"/>
        <c:ser>
          <c:idx val="2"/>
          <c:order val="0"/>
          <c:tx>
            <c:v>Tables</c:v>
          </c:tx>
          <c:spPr>
            <a:ln>
              <a:solidFill>
                <a:srgbClr val="BE4B48"/>
              </a:solidFill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bio!$H$2:$H$47</c:f>
              <c:numCache>
                <c:formatCode>General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</c:numCache>
            </c:numRef>
          </c:val>
        </c:ser>
        <c:marker val="1"/>
        <c:axId val="109540480"/>
        <c:axId val="109542016"/>
      </c:lineChart>
      <c:catAx>
        <c:axId val="1095404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109542016"/>
        <c:crosses val="autoZero"/>
        <c:auto val="1"/>
        <c:lblAlgn val="ctr"/>
        <c:lblOffset val="100"/>
      </c:catAx>
      <c:valAx>
        <c:axId val="109542016"/>
        <c:scaling>
          <c:orientation val="minMax"/>
          <c:min val="17"/>
        </c:scaling>
        <c:axPos val="l"/>
        <c:numFmt formatCode="General" sourceLinked="1"/>
        <c:tickLblPos val="nextTo"/>
        <c:crossAx val="109540480"/>
        <c:crosses val="autoZero"/>
        <c:crossBetween val="between"/>
      </c:valAx>
      <c:valAx>
        <c:axId val="109552000"/>
        <c:scaling>
          <c:orientation val="minMax"/>
          <c:min val="0"/>
        </c:scaling>
        <c:axPos val="r"/>
        <c:numFmt formatCode="General" sourceLinked="1"/>
        <c:tickLblPos val="nextTo"/>
        <c:crossAx val="109553536"/>
        <c:crosses val="max"/>
        <c:crossBetween val="between"/>
      </c:valAx>
      <c:catAx>
        <c:axId val="109553536"/>
        <c:scaling>
          <c:orientation val="minMax"/>
        </c:scaling>
        <c:delete val="1"/>
        <c:axPos val="b"/>
        <c:numFmt formatCode="General" sourceLinked="1"/>
        <c:tickLblPos val="none"/>
        <c:crossAx val="109552000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bio!$Y$1</c:f>
              <c:strCache>
                <c:ptCount val="1"/>
                <c:pt idx="0">
                  <c:v>maintenace rate</c:v>
                </c:pt>
              </c:strCache>
            </c:strRef>
          </c:tx>
          <c:marker>
            <c:symbol val="none"/>
          </c:marker>
          <c:val>
            <c:numRef>
              <c:f>bio!$Y$2:$Y$46</c:f>
              <c:numCache>
                <c:formatCode>0%</c:formatCode>
                <c:ptCount val="45"/>
                <c:pt idx="0">
                  <c:v>4.7619047619047616E-2</c:v>
                </c:pt>
                <c:pt idx="1">
                  <c:v>0</c:v>
                </c:pt>
                <c:pt idx="2">
                  <c:v>0.42857142857142855</c:v>
                </c:pt>
                <c:pt idx="3">
                  <c:v>0</c:v>
                </c:pt>
                <c:pt idx="4">
                  <c:v>0.05</c:v>
                </c:pt>
                <c:pt idx="5">
                  <c:v>0</c:v>
                </c:pt>
                <c:pt idx="6">
                  <c:v>0</c:v>
                </c:pt>
                <c:pt idx="7">
                  <c:v>0.14285714285714285</c:v>
                </c:pt>
                <c:pt idx="8">
                  <c:v>4.7619047619047616E-2</c:v>
                </c:pt>
                <c:pt idx="9">
                  <c:v>0.76190476190476186</c:v>
                </c:pt>
                <c:pt idx="10">
                  <c:v>0.1</c:v>
                </c:pt>
                <c:pt idx="11">
                  <c:v>0.1</c:v>
                </c:pt>
                <c:pt idx="12">
                  <c:v>5.2631578947368418E-2</c:v>
                </c:pt>
                <c:pt idx="13">
                  <c:v>0</c:v>
                </c:pt>
                <c:pt idx="14">
                  <c:v>0.15789473684210525</c:v>
                </c:pt>
                <c:pt idx="15">
                  <c:v>0.15789473684210525</c:v>
                </c:pt>
                <c:pt idx="16">
                  <c:v>0.1111111111111111</c:v>
                </c:pt>
                <c:pt idx="17">
                  <c:v>0.10526315789473684</c:v>
                </c:pt>
                <c:pt idx="18">
                  <c:v>5.2631578947368418E-2</c:v>
                </c:pt>
                <c:pt idx="19">
                  <c:v>5.2631578947368418E-2</c:v>
                </c:pt>
                <c:pt idx="20">
                  <c:v>1.1052631578947369</c:v>
                </c:pt>
                <c:pt idx="21">
                  <c:v>4.1666666666666664E-2</c:v>
                </c:pt>
                <c:pt idx="22">
                  <c:v>0.29166666666666669</c:v>
                </c:pt>
                <c:pt idx="23">
                  <c:v>0.25</c:v>
                </c:pt>
                <c:pt idx="24">
                  <c:v>3.8461538461538464E-2</c:v>
                </c:pt>
                <c:pt idx="25">
                  <c:v>7.6923076923076927E-2</c:v>
                </c:pt>
                <c:pt idx="26">
                  <c:v>0.40740740740740738</c:v>
                </c:pt>
                <c:pt idx="27">
                  <c:v>7.407407407407407E-2</c:v>
                </c:pt>
                <c:pt idx="28">
                  <c:v>7.407407407407407E-2</c:v>
                </c:pt>
                <c:pt idx="29">
                  <c:v>3.5714285714285712E-2</c:v>
                </c:pt>
                <c:pt idx="30">
                  <c:v>0</c:v>
                </c:pt>
                <c:pt idx="31">
                  <c:v>0.10714285714285714</c:v>
                </c:pt>
                <c:pt idx="32">
                  <c:v>0.14814814814814814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3.7037037037037035E-2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7.1428571428571425E-2</c:v>
                </c:pt>
              </c:numCache>
            </c:numRef>
          </c:val>
        </c:ser>
        <c:marker val="1"/>
        <c:axId val="109568000"/>
        <c:axId val="109569536"/>
      </c:lineChart>
      <c:catAx>
        <c:axId val="109568000"/>
        <c:scaling>
          <c:orientation val="minMax"/>
        </c:scaling>
        <c:axPos val="b"/>
        <c:tickLblPos val="nextTo"/>
        <c:crossAx val="109569536"/>
        <c:crosses val="autoZero"/>
        <c:auto val="1"/>
        <c:lblAlgn val="ctr"/>
        <c:lblOffset val="100"/>
      </c:catAx>
      <c:valAx>
        <c:axId val="109569536"/>
        <c:scaling>
          <c:orientation val="minMax"/>
        </c:scaling>
        <c:axPos val="l"/>
        <c:numFmt formatCode="0%" sourceLinked="1"/>
        <c:tickLblPos val="nextTo"/>
        <c:crossAx val="109568000"/>
        <c:crosses val="autoZero"/>
        <c:crossBetween val="between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bio!$M$1</c:f>
              <c:strCache>
                <c:ptCount val="1"/>
                <c:pt idx="0">
                  <c:v>A/T</c:v>
                </c:pt>
              </c:strCache>
            </c:strRef>
          </c:tx>
          <c:marker>
            <c:symbol val="none"/>
          </c:marker>
          <c:val>
            <c:numRef>
              <c:f>bio!$M$2:$M$47</c:f>
              <c:numCache>
                <c:formatCode>General</c:formatCode>
                <c:ptCount val="46"/>
                <c:pt idx="0">
                  <c:v>3.5238095238095237</c:v>
                </c:pt>
                <c:pt idx="1">
                  <c:v>3.5238095238095237</c:v>
                </c:pt>
                <c:pt idx="2">
                  <c:v>3.85</c:v>
                </c:pt>
                <c:pt idx="3">
                  <c:v>3.85</c:v>
                </c:pt>
                <c:pt idx="4">
                  <c:v>3.9047619047619047</c:v>
                </c:pt>
                <c:pt idx="5">
                  <c:v>3.9047619047619047</c:v>
                </c:pt>
                <c:pt idx="6">
                  <c:v>3.9047619047619047</c:v>
                </c:pt>
                <c:pt idx="7">
                  <c:v>4</c:v>
                </c:pt>
                <c:pt idx="8">
                  <c:v>4.0952380952380949</c:v>
                </c:pt>
                <c:pt idx="9">
                  <c:v>4.2</c:v>
                </c:pt>
                <c:pt idx="10">
                  <c:v>4.1500000000000004</c:v>
                </c:pt>
                <c:pt idx="11">
                  <c:v>4.3157894736842106</c:v>
                </c:pt>
                <c:pt idx="12">
                  <c:v>4.3684210526315788</c:v>
                </c:pt>
                <c:pt idx="13">
                  <c:v>4.3684210526315788</c:v>
                </c:pt>
                <c:pt idx="14">
                  <c:v>4.4210526315789478</c:v>
                </c:pt>
                <c:pt idx="15">
                  <c:v>4.6111111111111107</c:v>
                </c:pt>
                <c:pt idx="16">
                  <c:v>4.6315789473684212</c:v>
                </c:pt>
                <c:pt idx="17">
                  <c:v>4.6842105263157894</c:v>
                </c:pt>
                <c:pt idx="18">
                  <c:v>4.6842105263157894</c:v>
                </c:pt>
                <c:pt idx="19">
                  <c:v>4.6842105263157894</c:v>
                </c:pt>
                <c:pt idx="20">
                  <c:v>4.625</c:v>
                </c:pt>
                <c:pt idx="21">
                  <c:v>4.625</c:v>
                </c:pt>
                <c:pt idx="22">
                  <c:v>4.708333333333333</c:v>
                </c:pt>
                <c:pt idx="23">
                  <c:v>4.6923076923076925</c:v>
                </c:pt>
                <c:pt idx="24">
                  <c:v>4.615384615384615</c:v>
                </c:pt>
                <c:pt idx="25">
                  <c:v>4.5925925925925926</c:v>
                </c:pt>
                <c:pt idx="26">
                  <c:v>4.5925925925925926</c:v>
                </c:pt>
                <c:pt idx="27">
                  <c:v>4.6296296296296298</c:v>
                </c:pt>
                <c:pt idx="28">
                  <c:v>4.5714285714285712</c:v>
                </c:pt>
                <c:pt idx="29">
                  <c:v>4.5357142857142856</c:v>
                </c:pt>
                <c:pt idx="30">
                  <c:v>4.5357142857142856</c:v>
                </c:pt>
                <c:pt idx="31">
                  <c:v>4.7037037037037033</c:v>
                </c:pt>
                <c:pt idx="32">
                  <c:v>4.7037037037037033</c:v>
                </c:pt>
                <c:pt idx="33">
                  <c:v>4.7037037037037033</c:v>
                </c:pt>
                <c:pt idx="34">
                  <c:v>4.7037037037037033</c:v>
                </c:pt>
                <c:pt idx="35">
                  <c:v>4.7037037037037033</c:v>
                </c:pt>
                <c:pt idx="36">
                  <c:v>4.7037037037037033</c:v>
                </c:pt>
                <c:pt idx="37">
                  <c:v>4.6071428571428568</c:v>
                </c:pt>
                <c:pt idx="38">
                  <c:v>4.6071428571428568</c:v>
                </c:pt>
                <c:pt idx="39">
                  <c:v>4.6071428571428568</c:v>
                </c:pt>
                <c:pt idx="40">
                  <c:v>4.6071428571428568</c:v>
                </c:pt>
                <c:pt idx="41">
                  <c:v>4.6071428571428568</c:v>
                </c:pt>
                <c:pt idx="42">
                  <c:v>4.6071428571428568</c:v>
                </c:pt>
                <c:pt idx="43">
                  <c:v>4.6071428571428568</c:v>
                </c:pt>
                <c:pt idx="44">
                  <c:v>4.6071428571428568</c:v>
                </c:pt>
                <c:pt idx="45">
                  <c:v>4.6071428571428568</c:v>
                </c:pt>
              </c:numCache>
            </c:numRef>
          </c:val>
        </c:ser>
        <c:marker val="1"/>
        <c:axId val="109593344"/>
        <c:axId val="109594880"/>
      </c:lineChart>
      <c:catAx>
        <c:axId val="109593344"/>
        <c:scaling>
          <c:orientation val="minMax"/>
        </c:scaling>
        <c:axPos val="b"/>
        <c:majorTickMark val="none"/>
        <c:tickLblPos val="nextTo"/>
        <c:crossAx val="109594880"/>
        <c:crosses val="autoZero"/>
        <c:auto val="1"/>
        <c:lblAlgn val="ctr"/>
        <c:lblOffset val="100"/>
      </c:catAx>
      <c:valAx>
        <c:axId val="109594880"/>
        <c:scaling>
          <c:orientation val="minMax"/>
          <c:min val="3"/>
        </c:scaling>
        <c:axPos val="l"/>
        <c:numFmt formatCode="General" sourceLinked="1"/>
        <c:majorTickMark val="none"/>
        <c:tickLblPos val="nextTo"/>
        <c:crossAx val="109593344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bio!$Z$1</c:f>
              <c:strCache>
                <c:ptCount val="1"/>
                <c:pt idx="0">
                  <c:v>complexity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bio!$Z$2:$Z$47</c:f>
              <c:numCache>
                <c:formatCode>General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4.2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marker val="1"/>
        <c:axId val="109619456"/>
        <c:axId val="109625344"/>
      </c:lineChart>
      <c:catAx>
        <c:axId val="109619456"/>
        <c:scaling>
          <c:orientation val="minMax"/>
        </c:scaling>
        <c:axPos val="b"/>
        <c:tickLblPos val="nextTo"/>
        <c:crossAx val="109625344"/>
        <c:crosses val="autoZero"/>
        <c:auto val="1"/>
        <c:lblAlgn val="ctr"/>
        <c:lblOffset val="100"/>
      </c:catAx>
      <c:valAx>
        <c:axId val="109625344"/>
        <c:scaling>
          <c:orientation val="minMax"/>
        </c:scaling>
        <c:axPos val="l"/>
        <c:numFmt formatCode="General" sourceLinked="1"/>
        <c:tickLblPos val="nextTo"/>
        <c:crossAx val="109619456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bio!$H$1</c:f>
              <c:strCache>
                <c:ptCount val="1"/>
                <c:pt idx="0">
                  <c:v>#newT</c:v>
                </c:pt>
              </c:strCache>
            </c:strRef>
          </c:tx>
          <c:trendline>
            <c:trendlineType val="log"/>
            <c:dispRSqr val="1"/>
            <c:dispEq val="1"/>
            <c:trendlineLbl>
              <c:layout>
                <c:manualLayout>
                  <c:x val="-1.8575924897354639E-2"/>
                  <c:y val="0.24899460484106178"/>
                </c:manualLayout>
              </c:layout>
              <c:numFmt formatCode="General" sourceLinked="0"/>
            </c:trendlineLbl>
          </c:trendline>
          <c:trendline>
            <c:trendlineType val="linear"/>
            <c:dispRSqr val="1"/>
            <c:dispEq val="1"/>
            <c:trendlineLbl>
              <c:layout>
                <c:manualLayout>
                  <c:x val="2.9528974853247077E-2"/>
                  <c:y val="-0.16239610673665789"/>
                </c:manualLayout>
              </c:layout>
              <c:numFmt formatCode="General" sourceLinked="0"/>
            </c:trendlineLbl>
          </c:trendline>
          <c:xVal>
            <c:numRef>
              <c:f>bio!$A$2:$A$47</c:f>
              <c:numCache>
                <c:formatCode>General</c:formatCode>
                <c:ptCount val="4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</c:numCache>
            </c:numRef>
          </c:xVal>
          <c:yVal>
            <c:numRef>
              <c:f>bio!$H$2:$H$47</c:f>
              <c:numCache>
                <c:formatCode>General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</c:numCache>
            </c:numRef>
          </c:yVal>
          <c:smooth val="1"/>
        </c:ser>
        <c:axId val="109693952"/>
        <c:axId val="109695744"/>
      </c:scatterChart>
      <c:valAx>
        <c:axId val="109693952"/>
        <c:scaling>
          <c:orientation val="minMax"/>
        </c:scaling>
        <c:axPos val="b"/>
        <c:numFmt formatCode="General" sourceLinked="1"/>
        <c:tickLblPos val="nextTo"/>
        <c:crossAx val="109695744"/>
        <c:crosses val="autoZero"/>
        <c:crossBetween val="midCat"/>
        <c:majorUnit val="1"/>
      </c:valAx>
      <c:valAx>
        <c:axId val="109695744"/>
        <c:scaling>
          <c:orientation val="minMax"/>
          <c:min val="17"/>
        </c:scaling>
        <c:axPos val="l"/>
        <c:numFmt formatCode="General" sourceLinked="1"/>
        <c:tickLblPos val="nextTo"/>
        <c:crossAx val="109693952"/>
        <c:crosses val="autoZero"/>
        <c:crossBetween val="midCat"/>
      </c:valAx>
      <c:spPr>
        <a:noFill/>
        <a:ln w="25400">
          <a:noFill/>
        </a:ln>
      </c:spPr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Attributes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atlas!$D$2:$D$86</c:f>
              <c:numCache>
                <c:formatCode>[$-409]d\-mmm\-yy;@</c:formatCode>
                <c:ptCount val="85"/>
                <c:pt idx="0">
                  <c:v>38933.570613425924</c:v>
                </c:pt>
                <c:pt idx="1">
                  <c:v>38958.624131944445</c:v>
                </c:pt>
                <c:pt idx="2">
                  <c:v>38987.448252314818</c:v>
                </c:pt>
                <c:pt idx="3">
                  <c:v>38987.452141203699</c:v>
                </c:pt>
                <c:pt idx="4">
                  <c:v>38987.534745370373</c:v>
                </c:pt>
                <c:pt idx="5">
                  <c:v>38987.678252314814</c:v>
                </c:pt>
                <c:pt idx="6">
                  <c:v>38987.709710648152</c:v>
                </c:pt>
                <c:pt idx="7">
                  <c:v>39002.551805555559</c:v>
                </c:pt>
                <c:pt idx="8">
                  <c:v>39007.418819444443</c:v>
                </c:pt>
                <c:pt idx="9">
                  <c:v>39015.851956018516</c:v>
                </c:pt>
                <c:pt idx="10">
                  <c:v>39020.812650462962</c:v>
                </c:pt>
                <c:pt idx="11">
                  <c:v>39028.430902777778</c:v>
                </c:pt>
                <c:pt idx="12">
                  <c:v>39028.640787037039</c:v>
                </c:pt>
                <c:pt idx="13">
                  <c:v>39125.47855324074</c:v>
                </c:pt>
                <c:pt idx="14">
                  <c:v>39129.553912037038</c:v>
                </c:pt>
                <c:pt idx="15">
                  <c:v>39147.622210648144</c:v>
                </c:pt>
                <c:pt idx="16">
                  <c:v>39155.529178240744</c:v>
                </c:pt>
                <c:pt idx="17">
                  <c:v>39169.663495370369</c:v>
                </c:pt>
                <c:pt idx="18">
                  <c:v>39183.510717592595</c:v>
                </c:pt>
                <c:pt idx="19">
                  <c:v>39185.505648148144</c:v>
                </c:pt>
                <c:pt idx="20">
                  <c:v>39195.697627314818</c:v>
                </c:pt>
                <c:pt idx="21">
                  <c:v>39197.691238425927</c:v>
                </c:pt>
                <c:pt idx="22">
                  <c:v>39198.552256944444</c:v>
                </c:pt>
                <c:pt idx="23">
                  <c:v>39202.341747685183</c:v>
                </c:pt>
                <c:pt idx="24">
                  <c:v>39202.538356481484</c:v>
                </c:pt>
                <c:pt idx="25">
                  <c:v>39208.872488425928</c:v>
                </c:pt>
                <c:pt idx="26">
                  <c:v>39209.601099537038</c:v>
                </c:pt>
                <c:pt idx="27">
                  <c:v>39220.563530092593</c:v>
                </c:pt>
                <c:pt idx="28">
                  <c:v>39225.578865740739</c:v>
                </c:pt>
                <c:pt idx="29">
                  <c:v>39232.39340277778</c:v>
                </c:pt>
                <c:pt idx="30">
                  <c:v>39237.43277777778</c:v>
                </c:pt>
                <c:pt idx="31">
                  <c:v>39266.359537037039</c:v>
                </c:pt>
                <c:pt idx="32">
                  <c:v>39266.492118055554</c:v>
                </c:pt>
                <c:pt idx="33">
                  <c:v>39267.573773148149</c:v>
                </c:pt>
                <c:pt idx="34">
                  <c:v>39276.700266203705</c:v>
                </c:pt>
                <c:pt idx="35">
                  <c:v>39289.710520833338</c:v>
                </c:pt>
                <c:pt idx="36">
                  <c:v>39315.642627314817</c:v>
                </c:pt>
                <c:pt idx="37">
                  <c:v>39335.317800925928</c:v>
                </c:pt>
                <c:pt idx="38">
                  <c:v>39346.735208333332</c:v>
                </c:pt>
                <c:pt idx="39">
                  <c:v>39362.539456018516</c:v>
                </c:pt>
                <c:pt idx="40">
                  <c:v>39363.388136574074</c:v>
                </c:pt>
                <c:pt idx="41">
                  <c:v>39371.598553240743</c:v>
                </c:pt>
                <c:pt idx="42">
                  <c:v>39371.648344907408</c:v>
                </c:pt>
                <c:pt idx="43">
                  <c:v>39376.771168981482</c:v>
                </c:pt>
                <c:pt idx="44">
                  <c:v>39377.654791666668</c:v>
                </c:pt>
                <c:pt idx="45">
                  <c:v>39378.739444444444</c:v>
                </c:pt>
                <c:pt idx="46">
                  <c:v>39415.425254629634</c:v>
                </c:pt>
                <c:pt idx="47">
                  <c:v>39464.831111111111</c:v>
                </c:pt>
                <c:pt idx="48">
                  <c:v>39517.676898148144</c:v>
                </c:pt>
                <c:pt idx="49">
                  <c:v>39518.72519675926</c:v>
                </c:pt>
                <c:pt idx="50">
                  <c:v>39540.676828703705</c:v>
                </c:pt>
                <c:pt idx="51">
                  <c:v>39540.702615740738</c:v>
                </c:pt>
                <c:pt idx="52">
                  <c:v>39546.372696759259</c:v>
                </c:pt>
                <c:pt idx="53">
                  <c:v>39547.344907407409</c:v>
                </c:pt>
                <c:pt idx="54">
                  <c:v>39547.358877314815</c:v>
                </c:pt>
                <c:pt idx="55">
                  <c:v>39547.38585648148</c:v>
                </c:pt>
                <c:pt idx="56">
                  <c:v>39547.548043981486</c:v>
                </c:pt>
                <c:pt idx="57">
                  <c:v>39547.676932870367</c:v>
                </c:pt>
                <c:pt idx="58">
                  <c:v>39548.410625000004</c:v>
                </c:pt>
                <c:pt idx="59">
                  <c:v>39548.472430555557</c:v>
                </c:pt>
                <c:pt idx="60">
                  <c:v>39548.473645833335</c:v>
                </c:pt>
                <c:pt idx="61">
                  <c:v>39552.621122685188</c:v>
                </c:pt>
                <c:pt idx="62">
                  <c:v>39552.625092592592</c:v>
                </c:pt>
                <c:pt idx="63">
                  <c:v>39553.364722222221</c:v>
                </c:pt>
                <c:pt idx="64">
                  <c:v>39595.585011574076</c:v>
                </c:pt>
                <c:pt idx="65">
                  <c:v>39595.610879629632</c:v>
                </c:pt>
                <c:pt idx="66">
                  <c:v>39610.68787037037</c:v>
                </c:pt>
                <c:pt idx="67">
                  <c:v>39617.628321759257</c:v>
                </c:pt>
                <c:pt idx="68">
                  <c:v>39631.537511574075</c:v>
                </c:pt>
                <c:pt idx="69">
                  <c:v>39633.627465277779</c:v>
                </c:pt>
                <c:pt idx="70">
                  <c:v>39637.692210648151</c:v>
                </c:pt>
                <c:pt idx="71">
                  <c:v>39652.531631944446</c:v>
                </c:pt>
                <c:pt idx="72">
                  <c:v>39652.576585648145</c:v>
                </c:pt>
                <c:pt idx="73">
                  <c:v>39658.379062499997</c:v>
                </c:pt>
                <c:pt idx="74">
                  <c:v>39658.380937499998</c:v>
                </c:pt>
                <c:pt idx="75">
                  <c:v>39659.554722222223</c:v>
                </c:pt>
                <c:pt idx="76">
                  <c:v>39661.356087962966</c:v>
                </c:pt>
                <c:pt idx="77">
                  <c:v>39666.676354166666</c:v>
                </c:pt>
                <c:pt idx="78">
                  <c:v>39777.519363425927</c:v>
                </c:pt>
                <c:pt idx="79">
                  <c:v>39792.561180555553</c:v>
                </c:pt>
                <c:pt idx="80">
                  <c:v>39801.568136574075</c:v>
                </c:pt>
                <c:pt idx="81">
                  <c:v>39835.419374999998</c:v>
                </c:pt>
                <c:pt idx="82">
                  <c:v>39896.568888888891</c:v>
                </c:pt>
                <c:pt idx="83">
                  <c:v>39901.343368055554</c:v>
                </c:pt>
              </c:numCache>
            </c:numRef>
          </c:cat>
          <c:val>
            <c:numRef>
              <c:f>atlas!$K$2:$K$86</c:f>
              <c:numCache>
                <c:formatCode>General</c:formatCode>
                <c:ptCount val="85"/>
                <c:pt idx="0">
                  <c:v>709</c:v>
                </c:pt>
                <c:pt idx="1">
                  <c:v>703</c:v>
                </c:pt>
                <c:pt idx="2">
                  <c:v>716</c:v>
                </c:pt>
                <c:pt idx="3">
                  <c:v>716</c:v>
                </c:pt>
                <c:pt idx="4">
                  <c:v>716</c:v>
                </c:pt>
                <c:pt idx="5">
                  <c:v>716</c:v>
                </c:pt>
                <c:pt idx="6">
                  <c:v>716</c:v>
                </c:pt>
                <c:pt idx="7">
                  <c:v>716</c:v>
                </c:pt>
                <c:pt idx="8">
                  <c:v>716</c:v>
                </c:pt>
                <c:pt idx="9">
                  <c:v>716</c:v>
                </c:pt>
                <c:pt idx="10">
                  <c:v>718</c:v>
                </c:pt>
                <c:pt idx="11">
                  <c:v>732</c:v>
                </c:pt>
                <c:pt idx="12">
                  <c:v>732</c:v>
                </c:pt>
                <c:pt idx="13">
                  <c:v>732</c:v>
                </c:pt>
                <c:pt idx="14">
                  <c:v>732</c:v>
                </c:pt>
                <c:pt idx="15">
                  <c:v>732</c:v>
                </c:pt>
                <c:pt idx="16">
                  <c:v>740</c:v>
                </c:pt>
                <c:pt idx="17">
                  <c:v>742</c:v>
                </c:pt>
                <c:pt idx="18">
                  <c:v>742</c:v>
                </c:pt>
                <c:pt idx="19">
                  <c:v>742</c:v>
                </c:pt>
                <c:pt idx="20">
                  <c:v>742</c:v>
                </c:pt>
                <c:pt idx="21">
                  <c:v>700</c:v>
                </c:pt>
                <c:pt idx="22">
                  <c:v>700</c:v>
                </c:pt>
                <c:pt idx="23">
                  <c:v>700</c:v>
                </c:pt>
                <c:pt idx="24">
                  <c:v>700</c:v>
                </c:pt>
                <c:pt idx="25">
                  <c:v>700</c:v>
                </c:pt>
                <c:pt idx="26">
                  <c:v>700</c:v>
                </c:pt>
                <c:pt idx="27">
                  <c:v>708</c:v>
                </c:pt>
                <c:pt idx="28">
                  <c:v>706</c:v>
                </c:pt>
                <c:pt idx="29">
                  <c:v>714</c:v>
                </c:pt>
                <c:pt idx="30">
                  <c:v>715</c:v>
                </c:pt>
                <c:pt idx="31">
                  <c:v>768</c:v>
                </c:pt>
                <c:pt idx="32">
                  <c:v>728</c:v>
                </c:pt>
                <c:pt idx="33">
                  <c:v>731</c:v>
                </c:pt>
                <c:pt idx="34">
                  <c:v>738</c:v>
                </c:pt>
                <c:pt idx="35">
                  <c:v>738</c:v>
                </c:pt>
                <c:pt idx="36">
                  <c:v>738</c:v>
                </c:pt>
                <c:pt idx="37">
                  <c:v>743</c:v>
                </c:pt>
                <c:pt idx="38">
                  <c:v>744</c:v>
                </c:pt>
                <c:pt idx="39">
                  <c:v>758</c:v>
                </c:pt>
                <c:pt idx="40">
                  <c:v>758</c:v>
                </c:pt>
                <c:pt idx="41">
                  <c:v>761</c:v>
                </c:pt>
                <c:pt idx="42">
                  <c:v>761</c:v>
                </c:pt>
                <c:pt idx="43">
                  <c:v>761</c:v>
                </c:pt>
                <c:pt idx="44">
                  <c:v>761</c:v>
                </c:pt>
                <c:pt idx="45">
                  <c:v>761</c:v>
                </c:pt>
                <c:pt idx="46">
                  <c:v>761</c:v>
                </c:pt>
                <c:pt idx="47">
                  <c:v>761</c:v>
                </c:pt>
                <c:pt idx="48">
                  <c:v>760</c:v>
                </c:pt>
                <c:pt idx="49">
                  <c:v>761</c:v>
                </c:pt>
                <c:pt idx="50">
                  <c:v>768</c:v>
                </c:pt>
                <c:pt idx="51">
                  <c:v>768</c:v>
                </c:pt>
                <c:pt idx="52">
                  <c:v>778</c:v>
                </c:pt>
                <c:pt idx="53">
                  <c:v>767</c:v>
                </c:pt>
                <c:pt idx="54">
                  <c:v>768</c:v>
                </c:pt>
                <c:pt idx="55">
                  <c:v>768</c:v>
                </c:pt>
                <c:pt idx="56">
                  <c:v>757</c:v>
                </c:pt>
                <c:pt idx="57">
                  <c:v>757</c:v>
                </c:pt>
                <c:pt idx="58">
                  <c:v>758</c:v>
                </c:pt>
                <c:pt idx="59">
                  <c:v>758</c:v>
                </c:pt>
                <c:pt idx="60">
                  <c:v>758</c:v>
                </c:pt>
                <c:pt idx="61">
                  <c:v>759</c:v>
                </c:pt>
                <c:pt idx="62">
                  <c:v>759</c:v>
                </c:pt>
                <c:pt idx="63">
                  <c:v>759</c:v>
                </c:pt>
                <c:pt idx="64">
                  <c:v>759</c:v>
                </c:pt>
                <c:pt idx="65">
                  <c:v>764</c:v>
                </c:pt>
                <c:pt idx="66">
                  <c:v>773</c:v>
                </c:pt>
                <c:pt idx="67">
                  <c:v>778</c:v>
                </c:pt>
                <c:pt idx="68">
                  <c:v>790</c:v>
                </c:pt>
                <c:pt idx="69">
                  <c:v>837</c:v>
                </c:pt>
                <c:pt idx="70">
                  <c:v>840</c:v>
                </c:pt>
                <c:pt idx="71">
                  <c:v>840</c:v>
                </c:pt>
                <c:pt idx="72">
                  <c:v>849</c:v>
                </c:pt>
                <c:pt idx="73">
                  <c:v>834</c:v>
                </c:pt>
                <c:pt idx="74">
                  <c:v>849</c:v>
                </c:pt>
                <c:pt idx="75">
                  <c:v>849</c:v>
                </c:pt>
                <c:pt idx="76">
                  <c:v>856</c:v>
                </c:pt>
                <c:pt idx="77">
                  <c:v>852</c:v>
                </c:pt>
                <c:pt idx="78">
                  <c:v>852</c:v>
                </c:pt>
                <c:pt idx="79">
                  <c:v>853</c:v>
                </c:pt>
                <c:pt idx="80">
                  <c:v>854</c:v>
                </c:pt>
                <c:pt idx="81">
                  <c:v>854</c:v>
                </c:pt>
                <c:pt idx="82">
                  <c:v>857</c:v>
                </c:pt>
                <c:pt idx="83">
                  <c:v>858</c:v>
                </c:pt>
              </c:numCache>
            </c:numRef>
          </c:val>
        </c:ser>
        <c:marker val="1"/>
        <c:axId val="74061696"/>
        <c:axId val="74063232"/>
      </c:lineChart>
      <c:dateAx>
        <c:axId val="74061696"/>
        <c:scaling>
          <c:orientation val="minMax"/>
        </c:scaling>
        <c:axPos val="b"/>
        <c:numFmt formatCode="[$-409]mmm\-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74063232"/>
        <c:crosses val="autoZero"/>
        <c:auto val="1"/>
        <c:lblOffset val="100"/>
        <c:majorUnit val="5"/>
        <c:majorTimeUnit val="months"/>
      </c:dateAx>
      <c:valAx>
        <c:axId val="74063232"/>
        <c:scaling>
          <c:orientation val="minMax"/>
          <c:min val="650"/>
        </c:scaling>
        <c:axPos val="l"/>
        <c:numFmt formatCode="General" sourceLinked="1"/>
        <c:tickLblPos val="nextTo"/>
        <c:crossAx val="74061696"/>
        <c:crosses val="autoZero"/>
        <c:crossBetween val="between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fr-FR"/>
              <a:t>biosql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7444283058461081E-2"/>
          <c:y val="0.12349808912310432"/>
          <c:w val="0.85872815901901489"/>
          <c:h val="0.72791017295533167"/>
        </c:manualLayout>
      </c:layout>
      <c:barChart>
        <c:barDir val="col"/>
        <c:grouping val="clustered"/>
        <c:ser>
          <c:idx val="0"/>
          <c:order val="0"/>
          <c:tx>
            <c:strRef>
              <c:f>bio!$AC$1</c:f>
              <c:strCache>
                <c:ptCount val="1"/>
                <c:pt idx="0">
                  <c:v>changes</c:v>
                </c:pt>
              </c:strCache>
            </c:strRef>
          </c:tx>
          <c:spPr>
            <a:solidFill>
              <a:srgbClr val="002060"/>
            </a:solidFill>
          </c:spPr>
          <c:cat>
            <c:numRef>
              <c:f>bio!$D$14:$D$47</c:f>
              <c:numCache>
                <c:formatCode>[$-409]d\-mmm\-yy;@</c:formatCode>
                <c:ptCount val="34"/>
                <c:pt idx="0">
                  <c:v>37537.018263888887</c:v>
                </c:pt>
                <c:pt idx="1">
                  <c:v>37543.763611111113</c:v>
                </c:pt>
                <c:pt idx="2">
                  <c:v>37547.100810185184</c:v>
                </c:pt>
                <c:pt idx="3">
                  <c:v>37552.403645833336</c:v>
                </c:pt>
                <c:pt idx="4">
                  <c:v>37571.803599537037</c:v>
                </c:pt>
                <c:pt idx="5">
                  <c:v>37585.357569444444</c:v>
                </c:pt>
                <c:pt idx="6">
                  <c:v>37669.328402777777</c:v>
                </c:pt>
                <c:pt idx="7">
                  <c:v>37669.410127314812</c:v>
                </c:pt>
                <c:pt idx="8">
                  <c:v>37670.891053240739</c:v>
                </c:pt>
                <c:pt idx="9">
                  <c:v>37670.917731481481</c:v>
                </c:pt>
                <c:pt idx="10">
                  <c:v>37671.069548611107</c:v>
                </c:pt>
                <c:pt idx="11">
                  <c:v>37671.156793981485</c:v>
                </c:pt>
                <c:pt idx="12">
                  <c:v>37671.911585648151</c:v>
                </c:pt>
                <c:pt idx="13">
                  <c:v>37672.000023148146</c:v>
                </c:pt>
                <c:pt idx="14">
                  <c:v>37692.440844907411</c:v>
                </c:pt>
                <c:pt idx="15">
                  <c:v>37692.452951388885</c:v>
                </c:pt>
                <c:pt idx="16">
                  <c:v>37697.316423611112</c:v>
                </c:pt>
                <c:pt idx="17">
                  <c:v>37698.25409722222</c:v>
                </c:pt>
                <c:pt idx="18">
                  <c:v>37698.876064814816</c:v>
                </c:pt>
                <c:pt idx="19">
                  <c:v>37713.339525462965</c:v>
                </c:pt>
                <c:pt idx="20">
                  <c:v>37719.623877314814</c:v>
                </c:pt>
                <c:pt idx="21">
                  <c:v>37768.927233796298</c:v>
                </c:pt>
                <c:pt idx="22">
                  <c:v>37773.356203703705</c:v>
                </c:pt>
                <c:pt idx="23">
                  <c:v>37773.877129629633</c:v>
                </c:pt>
                <c:pt idx="24">
                  <c:v>37777.135578703703</c:v>
                </c:pt>
                <c:pt idx="25">
                  <c:v>38264.06013888889</c:v>
                </c:pt>
                <c:pt idx="26">
                  <c:v>38295.076168981483</c:v>
                </c:pt>
                <c:pt idx="27">
                  <c:v>38460.223356481481</c:v>
                </c:pt>
                <c:pt idx="28">
                  <c:v>39499.198993055557</c:v>
                </c:pt>
                <c:pt idx="29">
                  <c:v>39499.71466435185</c:v>
                </c:pt>
                <c:pt idx="30">
                  <c:v>39501.091724537036</c:v>
                </c:pt>
                <c:pt idx="31">
                  <c:v>39501.098668981482</c:v>
                </c:pt>
                <c:pt idx="32">
                  <c:v>39661.179120370369</c:v>
                </c:pt>
                <c:pt idx="33">
                  <c:v>41162.429629629631</c:v>
                </c:pt>
              </c:numCache>
            </c:numRef>
          </c:cat>
          <c:val>
            <c:numRef>
              <c:f>bio!$AC$2:$AC$47</c:f>
              <c:numCache>
                <c:formatCode>General</c:formatCode>
                <c:ptCount val="46"/>
                <c:pt idx="0">
                  <c:v>2</c:v>
                </c:pt>
                <c:pt idx="1">
                  <c:v>0</c:v>
                </c:pt>
                <c:pt idx="2">
                  <c:v>42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33</c:v>
                </c:pt>
                <c:pt idx="10">
                  <c:v>3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97</c:v>
                </c:pt>
                <c:pt idx="21">
                  <c:v>6</c:v>
                </c:pt>
                <c:pt idx="22">
                  <c:v>20</c:v>
                </c:pt>
                <c:pt idx="23">
                  <c:v>11</c:v>
                </c:pt>
                <c:pt idx="24">
                  <c:v>2</c:v>
                </c:pt>
                <c:pt idx="25">
                  <c:v>5</c:v>
                </c:pt>
                <c:pt idx="26">
                  <c:v>56</c:v>
                </c:pt>
                <c:pt idx="27">
                  <c:v>23</c:v>
                </c:pt>
                <c:pt idx="28">
                  <c:v>4</c:v>
                </c:pt>
                <c:pt idx="29">
                  <c:v>1</c:v>
                </c:pt>
                <c:pt idx="30">
                  <c:v>0</c:v>
                </c:pt>
                <c:pt idx="31">
                  <c:v>7</c:v>
                </c:pt>
                <c:pt idx="32">
                  <c:v>16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</c:ser>
        <c:axId val="420748288"/>
        <c:axId val="420754176"/>
      </c:barChart>
      <c:lineChart>
        <c:grouping val="standard"/>
        <c:ser>
          <c:idx val="1"/>
          <c:order val="1"/>
          <c:tx>
            <c:v>size(Tables)</c:v>
          </c:tx>
          <c:marker>
            <c:symbol val="none"/>
          </c:marker>
          <c:cat>
            <c:numRef>
              <c:f>bio!$D$2:$D$47</c:f>
              <c:numCache>
                <c:formatCode>[$-409]d\-mmm\-yy;@</c:formatCode>
                <c:ptCount val="46"/>
                <c:pt idx="0">
                  <c:v>37312.422754629632</c:v>
                </c:pt>
                <c:pt idx="1">
                  <c:v>37313.30332175926</c:v>
                </c:pt>
                <c:pt idx="2">
                  <c:v>37315.403275462959</c:v>
                </c:pt>
                <c:pt idx="3">
                  <c:v>37315.547743055555</c:v>
                </c:pt>
                <c:pt idx="4">
                  <c:v>37316.40247685185</c:v>
                </c:pt>
                <c:pt idx="5">
                  <c:v>37372.944594907407</c:v>
                </c:pt>
                <c:pt idx="6">
                  <c:v>37375.960104166668</c:v>
                </c:pt>
                <c:pt idx="7">
                  <c:v>37503.776805555557</c:v>
                </c:pt>
                <c:pt idx="8">
                  <c:v>37510.079074074078</c:v>
                </c:pt>
                <c:pt idx="9">
                  <c:v>37511.332500000004</c:v>
                </c:pt>
                <c:pt idx="10">
                  <c:v>37522.307245370372</c:v>
                </c:pt>
                <c:pt idx="11">
                  <c:v>37531.048055555555</c:v>
                </c:pt>
                <c:pt idx="12">
                  <c:v>37537.018263888887</c:v>
                </c:pt>
                <c:pt idx="13">
                  <c:v>37543.763611111113</c:v>
                </c:pt>
                <c:pt idx="14">
                  <c:v>37547.100810185184</c:v>
                </c:pt>
                <c:pt idx="15">
                  <c:v>37552.403645833336</c:v>
                </c:pt>
                <c:pt idx="16">
                  <c:v>37571.803599537037</c:v>
                </c:pt>
                <c:pt idx="17">
                  <c:v>37585.357569444444</c:v>
                </c:pt>
                <c:pt idx="18">
                  <c:v>37669.328402777777</c:v>
                </c:pt>
                <c:pt idx="19">
                  <c:v>37669.410127314812</c:v>
                </c:pt>
                <c:pt idx="20">
                  <c:v>37670.891053240739</c:v>
                </c:pt>
                <c:pt idx="21">
                  <c:v>37670.917731481481</c:v>
                </c:pt>
                <c:pt idx="22">
                  <c:v>37671.069548611107</c:v>
                </c:pt>
                <c:pt idx="23">
                  <c:v>37671.156793981485</c:v>
                </c:pt>
                <c:pt idx="24">
                  <c:v>37671.911585648151</c:v>
                </c:pt>
                <c:pt idx="25">
                  <c:v>37672.000023148146</c:v>
                </c:pt>
                <c:pt idx="26">
                  <c:v>37692.440844907411</c:v>
                </c:pt>
                <c:pt idx="27">
                  <c:v>37692.452951388885</c:v>
                </c:pt>
                <c:pt idx="28">
                  <c:v>37697.316423611112</c:v>
                </c:pt>
                <c:pt idx="29">
                  <c:v>37698.25409722222</c:v>
                </c:pt>
                <c:pt idx="30">
                  <c:v>37698.876064814816</c:v>
                </c:pt>
                <c:pt idx="31">
                  <c:v>37713.339525462965</c:v>
                </c:pt>
                <c:pt idx="32">
                  <c:v>37719.623877314814</c:v>
                </c:pt>
                <c:pt idx="33">
                  <c:v>37768.927233796298</c:v>
                </c:pt>
                <c:pt idx="34">
                  <c:v>37773.356203703705</c:v>
                </c:pt>
                <c:pt idx="35">
                  <c:v>37773.877129629633</c:v>
                </c:pt>
                <c:pt idx="36">
                  <c:v>37777.135578703703</c:v>
                </c:pt>
                <c:pt idx="37">
                  <c:v>38264.06013888889</c:v>
                </c:pt>
                <c:pt idx="38">
                  <c:v>38295.076168981483</c:v>
                </c:pt>
                <c:pt idx="39">
                  <c:v>38460.223356481481</c:v>
                </c:pt>
                <c:pt idx="40">
                  <c:v>39499.198993055557</c:v>
                </c:pt>
                <c:pt idx="41">
                  <c:v>39499.71466435185</c:v>
                </c:pt>
                <c:pt idx="42">
                  <c:v>39501.091724537036</c:v>
                </c:pt>
                <c:pt idx="43">
                  <c:v>39501.098668981482</c:v>
                </c:pt>
                <c:pt idx="44">
                  <c:v>39661.179120370369</c:v>
                </c:pt>
                <c:pt idx="45">
                  <c:v>41162.429629629631</c:v>
                </c:pt>
              </c:numCache>
            </c:numRef>
          </c:cat>
          <c:val>
            <c:numRef>
              <c:f>bio!$H$2:$H$47</c:f>
              <c:numCache>
                <c:formatCode>General</c:formatCode>
                <c:ptCount val="46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26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</c:numCache>
            </c:numRef>
          </c:val>
        </c:ser>
        <c:marker val="1"/>
        <c:axId val="420773888"/>
        <c:axId val="420755712"/>
      </c:lineChart>
      <c:dateAx>
        <c:axId val="420748288"/>
        <c:scaling>
          <c:orientation val="minMax"/>
        </c:scaling>
        <c:axPos val="b"/>
        <c:numFmt formatCode="[$-409]yyyy;@" sourceLinked="0"/>
        <c:tickLblPos val="nextTo"/>
        <c:spPr>
          <a:ln w="9360">
            <a:solidFill>
              <a:srgbClr val="878787"/>
            </a:solidFill>
            <a:round/>
          </a:ln>
        </c:spPr>
        <c:crossAx val="420754176"/>
        <c:crossesAt val="0"/>
        <c:auto val="1"/>
        <c:lblOffset val="100"/>
        <c:majorUnit val="1"/>
        <c:majorTimeUnit val="years"/>
      </c:dateAx>
      <c:valAx>
        <c:axId val="420754176"/>
        <c:scaling>
          <c:orientation val="minMax"/>
        </c:scaling>
        <c:axPos val="l"/>
        <c:numFmt formatCode="General" sourceLinked="1"/>
        <c:minorTickMark val="cross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>
                <a:solidFill>
                  <a:srgbClr val="0070C0"/>
                </a:solidFill>
              </a:defRPr>
            </a:pPr>
            <a:endParaRPr lang="el-GR"/>
          </a:p>
        </c:txPr>
        <c:crossAx val="420748288"/>
        <c:crossesAt val="0"/>
        <c:crossBetween val="between"/>
      </c:valAx>
      <c:valAx>
        <c:axId val="420755712"/>
        <c:scaling>
          <c:orientation val="minMax"/>
          <c:max val="30"/>
          <c:min val="17"/>
        </c:scaling>
        <c:axPos val="r"/>
        <c:numFmt formatCode="General" sourceLinked="1"/>
        <c:tickLblPos val="nextTo"/>
        <c:txPr>
          <a:bodyPr/>
          <a:lstStyle/>
          <a:p>
            <a:pPr>
              <a:defRPr>
                <a:solidFill>
                  <a:srgbClr val="C00000"/>
                </a:solidFill>
              </a:defRPr>
            </a:pPr>
            <a:endParaRPr lang="el-GR"/>
          </a:p>
        </c:txPr>
        <c:crossAx val="420773888"/>
        <c:crosses val="max"/>
        <c:crossBetween val="between"/>
      </c:valAx>
      <c:dateAx>
        <c:axId val="420773888"/>
        <c:scaling>
          <c:orientation val="minMax"/>
        </c:scaling>
        <c:delete val="1"/>
        <c:axPos val="b"/>
        <c:numFmt formatCode="[$-409]d\-mmm\-yy;@" sourceLinked="1"/>
        <c:tickLblPos val="none"/>
        <c:crossAx val="420755712"/>
        <c:crosses val="autoZero"/>
        <c:auto val="1"/>
        <c:lblOffset val="100"/>
      </c:date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33456075386950512"/>
          <c:y val="0.30333772211361731"/>
          <c:w val="0.18876795767812093"/>
          <c:h val="0.13858248475476334"/>
        </c:manualLayout>
      </c:layout>
    </c:legend>
    <c:plotVisOnly val="1"/>
    <c:dispBlanksAs val="gap"/>
  </c:chart>
  <c:txPr>
    <a:bodyPr/>
    <a:lstStyle/>
    <a:p>
      <a:pPr>
        <a:defRPr sz="1400"/>
      </a:pPr>
      <a:endParaRPr lang="el-GR"/>
    </a:p>
  </c:txPr>
  <c:printSettings>
    <c:headerFooter/>
    <c:pageMargins b="0.7480314960629928" l="0.70866141732283539" r="0.70866141732283539" t="0.7480314960629928" header="0.31496062992126039" footer="0.31496062992126039"/>
    <c:pageSetup paperSize="9" orientation="landscape" blackAndWhite="1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as running average)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copper!$AJ$2:$AJ$118</c:f>
              <c:numCache>
                <c:formatCode>0.0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8.5</c:v>
                </c:pt>
                <c:pt idx="3">
                  <c:v>9.1689734717416371</c:v>
                </c:pt>
                <c:pt idx="4">
                  <c:v>9.8975323596182072</c:v>
                </c:pt>
                <c:pt idx="5">
                  <c:v>10.644767384767583</c:v>
                </c:pt>
                <c:pt idx="6">
                  <c:v>11.183108418520955</c:v>
                </c:pt>
                <c:pt idx="7">
                  <c:v>11.601187053774829</c:v>
                </c:pt>
                <c:pt idx="8">
                  <c:v>12.074856455113812</c:v>
                </c:pt>
                <c:pt idx="9">
                  <c:v>12.46351096670681</c:v>
                </c:pt>
                <c:pt idx="10">
                  <c:v>12.791824946611341</c:v>
                </c:pt>
                <c:pt idx="11">
                  <c:v>13.075167938774785</c:v>
                </c:pt>
                <c:pt idx="12">
                  <c:v>13.323764077442023</c:v>
                </c:pt>
                <c:pt idx="13">
                  <c:v>13.617984323139602</c:v>
                </c:pt>
                <c:pt idx="14">
                  <c:v>13.955003301365688</c:v>
                </c:pt>
                <c:pt idx="15">
                  <c:v>14.254544736930239</c:v>
                </c:pt>
                <c:pt idx="16">
                  <c:v>14.523686670233458</c:v>
                </c:pt>
                <c:pt idx="17">
                  <c:v>14.767695414334002</c:v>
                </c:pt>
                <c:pt idx="18">
                  <c:v>14.990595428013199</c:v>
                </c:pt>
                <c:pt idx="19">
                  <c:v>15.248228325210302</c:v>
                </c:pt>
                <c:pt idx="20">
                  <c:v>15.484778850427693</c:v>
                </c:pt>
                <c:pt idx="21">
                  <c:v>15.70323454791211</c:v>
                </c:pt>
                <c:pt idx="22">
                  <c:v>15.905998977093905</c:v>
                </c:pt>
                <c:pt idx="23">
                  <c:v>16.095034293593258</c:v>
                </c:pt>
                <c:pt idx="24">
                  <c:v>16.271962726425318</c:v>
                </c:pt>
                <c:pt idx="25">
                  <c:v>16.476814533482479</c:v>
                </c:pt>
                <c:pt idx="26">
                  <c:v>16.750805734040494</c:v>
                </c:pt>
                <c:pt idx="27">
                  <c:v>17.00608838532678</c:v>
                </c:pt>
                <c:pt idx="28">
                  <c:v>17.244918768063229</c:v>
                </c:pt>
                <c:pt idx="29">
                  <c:v>17.385453061978449</c:v>
                </c:pt>
                <c:pt idx="30">
                  <c:v>17.582858790193736</c:v>
                </c:pt>
                <c:pt idx="31">
                  <c:v>17.769631044489373</c:v>
                </c:pt>
                <c:pt idx="32">
                  <c:v>17.946783114581795</c:v>
                </c:pt>
                <c:pt idx="33">
                  <c:v>18.115192333747263</c:v>
                </c:pt>
                <c:pt idx="34">
                  <c:v>18.307978379026999</c:v>
                </c:pt>
                <c:pt idx="35">
                  <c:v>18.491332883730941</c:v>
                </c:pt>
                <c:pt idx="36">
                  <c:v>18.66607656306924</c:v>
                </c:pt>
                <c:pt idx="37">
                  <c:v>18.832929017894454</c:v>
                </c:pt>
                <c:pt idx="38">
                  <c:v>18.992524677017489</c:v>
                </c:pt>
                <c:pt idx="39">
                  <c:v>19.145425704782614</c:v>
                </c:pt>
                <c:pt idx="40">
                  <c:v>19.292132545267052</c:v>
                </c:pt>
                <c:pt idx="41">
                  <c:v>19.433092606448621</c:v>
                </c:pt>
                <c:pt idx="42">
                  <c:v>19.56870746629362</c:v>
                </c:pt>
                <c:pt idx="43">
                  <c:v>19.699338893823775</c:v>
                </c:pt>
                <c:pt idx="44">
                  <c:v>19.825313912314584</c:v>
                </c:pt>
                <c:pt idx="45">
                  <c:v>19.946929082353332</c:v>
                </c:pt>
                <c:pt idx="46">
                  <c:v>20.064454145028744</c:v>
                </c:pt>
                <c:pt idx="47">
                  <c:v>20.178135136859495</c:v>
                </c:pt>
                <c:pt idx="48">
                  <c:v>20.28819706593189</c:v>
                </c:pt>
                <c:pt idx="49">
                  <c:v>20.394846221476268</c:v>
                </c:pt>
                <c:pt idx="50">
                  <c:v>20.498272175577743</c:v>
                </c:pt>
                <c:pt idx="51">
                  <c:v>20.598649525013645</c:v>
                </c:pt>
                <c:pt idx="52">
                  <c:v>20.696139412686751</c:v>
                </c:pt>
                <c:pt idx="53">
                  <c:v>20.790890861291249</c:v>
                </c:pt>
                <c:pt idx="54">
                  <c:v>20.883041946338462</c:v>
                </c:pt>
                <c:pt idx="55">
                  <c:v>20.989397518295846</c:v>
                </c:pt>
                <c:pt idx="56">
                  <c:v>21.092797981944518</c:v>
                </c:pt>
                <c:pt idx="57">
                  <c:v>21.193390855987751</c:v>
                </c:pt>
                <c:pt idx="58">
                  <c:v>21.291313147912394</c:v>
                </c:pt>
                <c:pt idx="59">
                  <c:v>21.386692320795255</c:v>
                </c:pt>
                <c:pt idx="60">
                  <c:v>21.479647151706914</c:v>
                </c:pt>
                <c:pt idx="61">
                  <c:v>21.570288495987661</c:v>
                </c:pt>
                <c:pt idx="62">
                  <c:v>21.658719969520003</c:v>
                </c:pt>
                <c:pt idx="63">
                  <c:v>21.74503855933516</c:v>
                </c:pt>
                <c:pt idx="64">
                  <c:v>21.843907811901595</c:v>
                </c:pt>
                <c:pt idx="65">
                  <c:v>21.940376764341874</c:v>
                </c:pt>
                <c:pt idx="66">
                  <c:v>22.034550433479669</c:v>
                </c:pt>
                <c:pt idx="67">
                  <c:v>22.126527255181237</c:v>
                </c:pt>
                <c:pt idx="68">
                  <c:v>22.216399618545388</c:v>
                </c:pt>
                <c:pt idx="69">
                  <c:v>22.304254347059945</c:v>
                </c:pt>
                <c:pt idx="70">
                  <c:v>22.404071760053128</c:v>
                </c:pt>
                <c:pt idx="71">
                  <c:v>22.501608336786507</c:v>
                </c:pt>
                <c:pt idx="72">
                  <c:v>22.596958216428533</c:v>
                </c:pt>
                <c:pt idx="73">
                  <c:v>22.690209956083393</c:v>
                </c:pt>
                <c:pt idx="74">
                  <c:v>22.781446960792994</c:v>
                </c:pt>
                <c:pt idx="75">
                  <c:v>22.870747872918837</c:v>
                </c:pt>
                <c:pt idx="76">
                  <c:v>22.958186925434713</c:v>
                </c:pt>
                <c:pt idx="77">
                  <c:v>23.043834263080225</c:v>
                </c:pt>
                <c:pt idx="78">
                  <c:v>23.12775623482807</c:v>
                </c:pt>
                <c:pt idx="79">
                  <c:v>23.210015660691443</c:v>
                </c:pt>
                <c:pt idx="80">
                  <c:v>23.290672075530765</c:v>
                </c:pt>
                <c:pt idx="81">
                  <c:v>23.369781952201954</c:v>
                </c:pt>
                <c:pt idx="82">
                  <c:v>23.447398906114159</c:v>
                </c:pt>
                <c:pt idx="83">
                  <c:v>23.52357388302665</c:v>
                </c:pt>
                <c:pt idx="84">
                  <c:v>23.598355331707488</c:v>
                </c:pt>
                <c:pt idx="85">
                  <c:v>23.671789362895751</c:v>
                </c:pt>
                <c:pt idx="86">
                  <c:v>23.743919895851139</c:v>
                </c:pt>
                <c:pt idx="87">
                  <c:v>23.804003509709815</c:v>
                </c:pt>
                <c:pt idx="88">
                  <c:v>23.863104866683873</c:v>
                </c:pt>
                <c:pt idx="89">
                  <c:v>23.921253060547276</c:v>
                </c:pt>
                <c:pt idx="90">
                  <c:v>23.978475948936893</c:v>
                </c:pt>
                <c:pt idx="91">
                  <c:v>24.034800221442584</c:v>
                </c:pt>
                <c:pt idx="92">
                  <c:v>24.090251463105169</c:v>
                </c:pt>
                <c:pt idx="93">
                  <c:v>24.144854213687722</c:v>
                </c:pt>
                <c:pt idx="94">
                  <c:v>24.198632023052191</c:v>
                </c:pt>
                <c:pt idx="95">
                  <c:v>24.251607502943305</c:v>
                </c:pt>
                <c:pt idx="96">
                  <c:v>24.3038023754549</c:v>
                </c:pt>
                <c:pt idx="97">
                  <c:v>24.355237518429504</c:v>
                </c:pt>
                <c:pt idx="98">
                  <c:v>24.405933008020217</c:v>
                </c:pt>
                <c:pt idx="99">
                  <c:v>24.455908158624251</c:v>
                </c:pt>
                <c:pt idx="100">
                  <c:v>24.505181560379764</c:v>
                </c:pt>
                <c:pt idx="101">
                  <c:v>24.553771114401474</c:v>
                </c:pt>
                <c:pt idx="102">
                  <c:v>24.601694065916071</c:v>
                </c:pt>
                <c:pt idx="103">
                  <c:v>24.648967035445235</c:v>
                </c:pt>
                <c:pt idx="104">
                  <c:v>24.695606048172071</c:v>
                </c:pt>
                <c:pt idx="105">
                  <c:v>24.741626561615931</c:v>
                </c:pt>
                <c:pt idx="106">
                  <c:v>24.787043491730707</c:v>
                </c:pt>
                <c:pt idx="107">
                  <c:v>24.831871237532635</c:v>
                </c:pt>
                <c:pt idx="108">
                  <c:v>24.876123704355493</c:v>
                </c:pt>
                <c:pt idx="109">
                  <c:v>24.919814325823502</c:v>
                </c:pt>
                <c:pt idx="110">
                  <c:v>24.962956084625503</c:v>
                </c:pt>
                <c:pt idx="111">
                  <c:v>25.005561532167608</c:v>
                </c:pt>
                <c:pt idx="112">
                  <c:v>25.047642807175876</c:v>
                </c:pt>
                <c:pt idx="113">
                  <c:v>25.089211653315289</c:v>
                </c:pt>
                <c:pt idx="114">
                  <c:v>25.130279435886454</c:v>
                </c:pt>
                <c:pt idx="115">
                  <c:v>25.170857157657103</c:v>
                </c:pt>
                <c:pt idx="116">
                  <c:v>25.210955473881345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copper!$AK$2:$AK$118</c:f>
              <c:numCache>
                <c:formatCode>0.0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8.25</c:v>
                </c:pt>
                <c:pt idx="3">
                  <c:v>8.6313950716605579</c:v>
                </c:pt>
                <c:pt idx="4">
                  <c:v>9.0805528085248746</c:v>
                </c:pt>
                <c:pt idx="5">
                  <c:v>9.5620500975325342</c:v>
                </c:pt>
                <c:pt idx="6">
                  <c:v>10.029877131245</c:v>
                </c:pt>
                <c:pt idx="7">
                  <c:v>10.469324999758127</c:v>
                </c:pt>
                <c:pt idx="8">
                  <c:v>10.891195213592946</c:v>
                </c:pt>
                <c:pt idx="9">
                  <c:v>11.290558243703105</c:v>
                </c:pt>
                <c:pt idx="10">
                  <c:v>11.666501258168479</c:v>
                </c:pt>
                <c:pt idx="11">
                  <c:v>12.01984444978959</c:v>
                </c:pt>
                <c:pt idx="12">
                  <c:v>12.352093902694838</c:v>
                </c:pt>
                <c:pt idx="13">
                  <c:v>12.669450501199195</c:v>
                </c:pt>
                <c:pt idx="14">
                  <c:v>12.976097625483986</c:v>
                </c:pt>
                <c:pt idx="15">
                  <c:v>13.271684370353318</c:v>
                </c:pt>
                <c:pt idx="16">
                  <c:v>13.556261648015491</c:v>
                </c:pt>
                <c:pt idx="17">
                  <c:v>13.830113409537365</c:v>
                </c:pt>
                <c:pt idx="18">
                  <c:v>14.093652759517678</c:v>
                </c:pt>
                <c:pt idx="19">
                  <c:v>14.349255956489955</c:v>
                </c:pt>
                <c:pt idx="20">
                  <c:v>14.597042147011773</c:v>
                </c:pt>
                <c:pt idx="21">
                  <c:v>14.837213393716624</c:v>
                </c:pt>
                <c:pt idx="22">
                  <c:v>15.070021819225195</c:v>
                </c:pt>
                <c:pt idx="23">
                  <c:v>15.295747462253701</c:v>
                </c:pt>
                <c:pt idx="24">
                  <c:v>15.514683396739199</c:v>
                </c:pt>
                <c:pt idx="25">
                  <c:v>15.728145043308071</c:v>
                </c:pt>
                <c:pt idx="26">
                  <c:v>15.938134910535974</c:v>
                </c:pt>
                <c:pt idx="27">
                  <c:v>16.144528863588832</c:v>
                </c:pt>
                <c:pt idx="28">
                  <c:v>16.347256405188528</c:v>
                </c:pt>
                <c:pt idx="29">
                  <c:v>16.544811966402328</c:v>
                </c:pt>
                <c:pt idx="30">
                  <c:v>16.738762854380955</c:v>
                </c:pt>
                <c:pt idx="31">
                  <c:v>16.929128142824485</c:v>
                </c:pt>
                <c:pt idx="32">
                  <c:v>17.11594566298119</c:v>
                </c:pt>
                <c:pt idx="33">
                  <c:v>17.299267327548613</c:v>
                </c:pt>
                <c:pt idx="34">
                  <c:v>17.479674493322889</c:v>
                </c:pt>
                <c:pt idx="35">
                  <c:v>17.657177262050325</c:v>
                </c:pt>
                <c:pt idx="36">
                  <c:v>17.831798266225967</c:v>
                </c:pt>
                <c:pt idx="37">
                  <c:v>18.003569922459782</c:v>
                </c:pt>
                <c:pt idx="38">
                  <c:v>18.172532209720213</c:v>
                </c:pt>
                <c:pt idx="39">
                  <c:v>18.338730871419802</c:v>
                </c:pt>
                <c:pt idx="40">
                  <c:v>18.502215960417526</c:v>
                </c:pt>
                <c:pt idx="41">
                  <c:v>18.663040661981068</c:v>
                </c:pt>
                <c:pt idx="42">
                  <c:v>18.821260342454249</c:v>
                </c:pt>
                <c:pt idx="43">
                  <c:v>18.976931781498433</c:v>
                </c:pt>
                <c:pt idx="44">
                  <c:v>19.13011255386262</c:v>
                </c:pt>
                <c:pt idx="45">
                  <c:v>19.280860533109863</c:v>
                </c:pt>
                <c:pt idx="46">
                  <c:v>19.429233494921398</c:v>
                </c:pt>
                <c:pt idx="47">
                  <c:v>19.575288801777237</c:v>
                </c:pt>
                <c:pt idx="48">
                  <c:v>19.719083154179629</c:v>
                </c:pt>
                <c:pt idx="49">
                  <c:v>19.860672396307354</c:v>
                </c:pt>
                <c:pt idx="50">
                  <c:v>20.000111366193238</c:v>
                </c:pt>
                <c:pt idx="51">
                  <c:v>20.13745378230686</c:v>
                </c:pt>
                <c:pt idx="52">
                  <c:v>20.27275215988071</c:v>
                </c:pt>
                <c:pt idx="53">
                  <c:v>20.406057751505397</c:v>
                </c:pt>
                <c:pt idx="54">
                  <c:v>20.537420507489834</c:v>
                </c:pt>
                <c:pt idx="55">
                  <c:v>20.667067288419695</c:v>
                </c:pt>
                <c:pt idx="56">
                  <c:v>20.795032785823309</c:v>
                </c:pt>
                <c:pt idx="57">
                  <c:v>20.921351332256759</c:v>
                </c:pt>
                <c:pt idx="58">
                  <c:v>21.046056822624692</c:v>
                </c:pt>
                <c:pt idx="59">
                  <c:v>21.169182650878863</c:v>
                </c:pt>
                <c:pt idx="60">
                  <c:v>21.290761659720324</c:v>
                </c:pt>
                <c:pt idx="61">
                  <c:v>21.410826101292074</c:v>
                </c:pt>
                <c:pt idx="62">
                  <c:v>21.529407607153285</c:v>
                </c:pt>
                <c:pt idx="63">
                  <c:v>21.646537166083284</c:v>
                </c:pt>
                <c:pt idx="64">
                  <c:v>21.76237225684568</c:v>
                </c:pt>
                <c:pt idx="65">
                  <c:v>21.876934883527266</c:v>
                </c:pt>
                <c:pt idx="66">
                  <c:v>21.990246884259989</c:v>
                </c:pt>
                <c:pt idx="67">
                  <c:v>22.102329891025096</c:v>
                </c:pt>
                <c:pt idx="68">
                  <c:v>22.213205296014415</c:v>
                </c:pt>
                <c:pt idx="69">
                  <c:v>22.322894223683125</c:v>
                </c:pt>
                <c:pt idx="70">
                  <c:v>22.431521886098707</c:v>
                </c:pt>
                <c:pt idx="71">
                  <c:v>22.539103082777828</c:v>
                </c:pt>
                <c:pt idx="72">
                  <c:v>22.645652633990331</c:v>
                </c:pt>
                <c:pt idx="73">
                  <c:v>22.751185345134889</c:v>
                </c:pt>
                <c:pt idx="74">
                  <c:v>22.855715975745863</c:v>
                </c:pt>
                <c:pt idx="75">
                  <c:v>22.959259212598205</c:v>
                </c:pt>
                <c:pt idx="76">
                  <c:v>23.061829646439364</c:v>
                </c:pt>
                <c:pt idx="77">
                  <c:v>23.163441751931611</c:v>
                </c:pt>
                <c:pt idx="78">
                  <c:v>23.264109870436233</c:v>
                </c:pt>
                <c:pt idx="79">
                  <c:v>23.363848195313221</c:v>
                </c:pt>
                <c:pt idx="80">
                  <c:v>23.462670759447299</c:v>
                </c:pt>
                <c:pt idx="81">
                  <c:v>23.560591424743951</c:v>
                </c:pt>
                <c:pt idx="82">
                  <c:v>23.657623873368063</c:v>
                </c:pt>
                <c:pt idx="83">
                  <c:v>23.753781600523361</c:v>
                </c:pt>
                <c:pt idx="84">
                  <c:v>23.849077908593454</c:v>
                </c:pt>
                <c:pt idx="85">
                  <c:v>23.943525902485309</c:v>
                </c:pt>
                <c:pt idx="86">
                  <c:v>24.037138486033676</c:v>
                </c:pt>
                <c:pt idx="87">
                  <c:v>24.129863515344173</c:v>
                </c:pt>
                <c:pt idx="88">
                  <c:v>24.221716322402152</c:v>
                </c:pt>
                <c:pt idx="89">
                  <c:v>24.312711893977831</c:v>
                </c:pt>
                <c:pt idx="90">
                  <c:v>24.402864879026669</c:v>
                </c:pt>
                <c:pt idx="91">
                  <c:v>24.492189596133976</c:v>
                </c:pt>
                <c:pt idx="92">
                  <c:v>24.580700040970815</c:v>
                </c:pt>
                <c:pt idx="93">
                  <c:v>24.668409893733074</c:v>
                </c:pt>
                <c:pt idx="94">
                  <c:v>24.755332526539686</c:v>
                </c:pt>
                <c:pt idx="95">
                  <c:v>24.841481010769623</c:v>
                </c:pt>
                <c:pt idx="96">
                  <c:v>24.926868124320475</c:v>
                </c:pt>
                <c:pt idx="97">
                  <c:v>25.011506358774202</c:v>
                </c:pt>
                <c:pt idx="98">
                  <c:v>25.095407926458069</c:v>
                </c:pt>
                <c:pt idx="99">
                  <c:v>25.178584767390863</c:v>
                </c:pt>
                <c:pt idx="100">
                  <c:v>25.261048556106388</c:v>
                </c:pt>
                <c:pt idx="101">
                  <c:v>25.342810708347809</c:v>
                </c:pt>
                <c:pt idx="102">
                  <c:v>25.423882387627796</c:v>
                </c:pt>
                <c:pt idx="103">
                  <c:v>25.504274511650696</c:v>
                </c:pt>
                <c:pt idx="104">
                  <c:v>25.583997758593942</c:v>
                </c:pt>
                <c:pt idx="105">
                  <c:v>25.663062573246865</c:v>
                </c:pt>
                <c:pt idx="106">
                  <c:v>25.741479173005878</c:v>
                </c:pt>
                <c:pt idx="107">
                  <c:v>25.819257553725613</c:v>
                </c:pt>
                <c:pt idx="108">
                  <c:v>25.896407495426249</c:v>
                </c:pt>
                <c:pt idx="109">
                  <c:v>25.972938567857728</c:v>
                </c:pt>
                <c:pt idx="110">
                  <c:v>26.048860135921991</c:v>
                </c:pt>
                <c:pt idx="111">
                  <c:v>26.124181364954708</c:v>
                </c:pt>
                <c:pt idx="112">
                  <c:v>26.198911225868322</c:v>
                </c:pt>
                <c:pt idx="113">
                  <c:v>26.273058500158438</c:v>
                </c:pt>
                <c:pt idx="114">
                  <c:v>26.346631784775795</c:v>
                </c:pt>
                <c:pt idx="115">
                  <c:v>26.419639496866289</c:v>
                </c:pt>
                <c:pt idx="116">
                  <c:v>26.492089878381574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copper!$AL$2:$AL$118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</c:v>
                </c:pt>
                <c:pt idx="2">
                  <c:v>8.25</c:v>
                </c:pt>
                <c:pt idx="3">
                  <c:v>8.6313950716605579</c:v>
                </c:pt>
                <c:pt idx="4">
                  <c:v>9.0805528085248746</c:v>
                </c:pt>
                <c:pt idx="5">
                  <c:v>9.5620500975325342</c:v>
                </c:pt>
                <c:pt idx="6">
                  <c:v>10.061013244304451</c:v>
                </c:pt>
                <c:pt idx="7">
                  <c:v>10.542472797588209</c:v>
                </c:pt>
                <c:pt idx="8">
                  <c:v>11.012446956421391</c:v>
                </c:pt>
                <c:pt idx="9">
                  <c:v>11.447637750388676</c:v>
                </c:pt>
                <c:pt idx="10">
                  <c:v>11.833454891176308</c:v>
                </c:pt>
                <c:pt idx="11">
                  <c:v>12.182217761486156</c:v>
                </c:pt>
                <c:pt idx="12">
                  <c:v>12.502216360915309</c:v>
                </c:pt>
                <c:pt idx="13">
                  <c:v>12.799306417430136</c:v>
                </c:pt>
                <c:pt idx="14">
                  <c:v>13.092827261771806</c:v>
                </c:pt>
                <c:pt idx="15">
                  <c:v>13.383127767319021</c:v>
                </c:pt>
                <c:pt idx="16">
                  <c:v>13.670629594135439</c:v>
                </c:pt>
                <c:pt idx="17">
                  <c:v>13.955807838331886</c:v>
                </c:pt>
                <c:pt idx="18">
                  <c:v>14.226715010899227</c:v>
                </c:pt>
                <c:pt idx="19">
                  <c:v>14.485384400300839</c:v>
                </c:pt>
                <c:pt idx="20">
                  <c:v>14.733411635962153</c:v>
                </c:pt>
                <c:pt idx="21">
                  <c:v>14.972115971268257</c:v>
                </c:pt>
                <c:pt idx="22">
                  <c:v>15.20260227124594</c:v>
                </c:pt>
                <c:pt idx="23">
                  <c:v>15.425806650495172</c:v>
                </c:pt>
                <c:pt idx="24">
                  <c:v>15.633565439772898</c:v>
                </c:pt>
                <c:pt idx="25">
                  <c:v>15.836127468269272</c:v>
                </c:pt>
                <c:pt idx="26">
                  <c:v>16.050055376094086</c:v>
                </c:pt>
                <c:pt idx="27">
                  <c:v>16.274635558884412</c:v>
                </c:pt>
                <c:pt idx="28">
                  <c:v>16.509319650072094</c:v>
                </c:pt>
                <c:pt idx="29">
                  <c:v>16.737585148082815</c:v>
                </c:pt>
                <c:pt idx="30">
                  <c:v>16.967888684224135</c:v>
                </c:pt>
                <c:pt idx="31">
                  <c:v>17.184754027084548</c:v>
                </c:pt>
                <c:pt idx="32">
                  <c:v>17.389573309812036</c:v>
                </c:pt>
                <c:pt idx="33">
                  <c:v>17.583534869766012</c:v>
                </c:pt>
                <c:pt idx="34">
                  <c:v>17.787288111865287</c:v>
                </c:pt>
                <c:pt idx="35">
                  <c:v>17.987360892554705</c:v>
                </c:pt>
                <c:pt idx="36">
                  <c:v>18.184023237994989</c:v>
                </c:pt>
                <c:pt idx="37">
                  <c:v>18.377521972032852</c:v>
                </c:pt>
                <c:pt idx="38">
                  <c:v>18.568083687623286</c:v>
                </c:pt>
                <c:pt idx="39">
                  <c:v>18.74996763677435</c:v>
                </c:pt>
                <c:pt idx="40">
                  <c:v>18.923880664402404</c:v>
                </c:pt>
                <c:pt idx="41">
                  <c:v>19.090447637569742</c:v>
                </c:pt>
                <c:pt idx="42">
                  <c:v>19.250223671885774</c:v>
                </c:pt>
                <c:pt idx="43">
                  <c:v>19.403704147499269</c:v>
                </c:pt>
                <c:pt idx="44">
                  <c:v>19.551332980617648</c:v>
                </c:pt>
                <c:pt idx="45">
                  <c:v>19.693509505085853</c:v>
                </c:pt>
                <c:pt idx="46">
                  <c:v>19.830594236755569</c:v>
                </c:pt>
                <c:pt idx="47">
                  <c:v>19.962913732570058</c:v>
                </c:pt>
                <c:pt idx="48">
                  <c:v>20.090764710578377</c:v>
                </c:pt>
                <c:pt idx="49">
                  <c:v>20.214417562368276</c:v>
                </c:pt>
                <c:pt idx="50">
                  <c:v>20.334119362772174</c:v>
                </c:pt>
                <c:pt idx="51">
                  <c:v>20.450096461086396</c:v>
                </c:pt>
                <c:pt idx="52">
                  <c:v>20.562556721954834</c:v>
                </c:pt>
                <c:pt idx="53">
                  <c:v>20.671691471412245</c:v>
                </c:pt>
                <c:pt idx="54">
                  <c:v>20.777677193553682</c:v>
                </c:pt>
                <c:pt idx="55">
                  <c:v>20.884046265846102</c:v>
                </c:pt>
                <c:pt idx="56">
                  <c:v>20.990791927660819</c:v>
                </c:pt>
                <c:pt idx="57">
                  <c:v>21.097909323480099</c:v>
                </c:pt>
                <c:pt idx="58">
                  <c:v>21.205395422874382</c:v>
                </c:pt>
                <c:pt idx="59">
                  <c:v>21.313248952410092</c:v>
                </c:pt>
                <c:pt idx="60">
                  <c:v>21.418234268046973</c:v>
                </c:pt>
                <c:pt idx="61">
                  <c:v>21.520488657585958</c:v>
                </c:pt>
                <c:pt idx="62">
                  <c:v>21.620140005585505</c:v>
                </c:pt>
                <c:pt idx="63">
                  <c:v>21.717307626814101</c:v>
                </c:pt>
                <c:pt idx="64">
                  <c:v>21.81502498544917</c:v>
                </c:pt>
                <c:pt idx="65">
                  <c:v>21.913281862132933</c:v>
                </c:pt>
                <c:pt idx="66">
                  <c:v>22.012069668796453</c:v>
                </c:pt>
                <c:pt idx="67">
                  <c:v>22.111381397251066</c:v>
                </c:pt>
                <c:pt idx="68">
                  <c:v>22.211211575009337</c:v>
                </c:pt>
                <c:pt idx="69">
                  <c:v>22.308712541293474</c:v>
                </c:pt>
                <c:pt idx="70">
                  <c:v>22.406760999754262</c:v>
                </c:pt>
                <c:pt idx="71">
                  <c:v>22.505346898056665</c:v>
                </c:pt>
                <c:pt idx="72">
                  <c:v>22.604461621068502</c:v>
                </c:pt>
                <c:pt idx="73">
                  <c:v>22.704097949830178</c:v>
                </c:pt>
                <c:pt idx="74">
                  <c:v>22.80425002596969</c:v>
                </c:pt>
                <c:pt idx="75">
                  <c:v>22.902200677362597</c:v>
                </c:pt>
                <c:pt idx="76">
                  <c:v>22.998037444657484</c:v>
                </c:pt>
                <c:pt idx="77">
                  <c:v>23.091842857934918</c:v>
                </c:pt>
                <c:pt idx="78">
                  <c:v>23.183694809954009</c:v>
                </c:pt>
                <c:pt idx="79">
                  <c:v>23.273666895249072</c:v>
                </c:pt>
                <c:pt idx="80">
                  <c:v>23.361828718770855</c:v>
                </c:pt>
                <c:pt idx="81">
                  <c:v>23.448246177306817</c:v>
                </c:pt>
                <c:pt idx="82">
                  <c:v>23.532981716519568</c:v>
                </c:pt>
                <c:pt idx="83">
                  <c:v>23.616094566101683</c:v>
                </c:pt>
                <c:pt idx="84">
                  <c:v>23.697640955250449</c:v>
                </c:pt>
                <c:pt idx="85">
                  <c:v>23.777674310410578</c:v>
                </c:pt>
                <c:pt idx="86">
                  <c:v>23.85624543701088</c:v>
                </c:pt>
                <c:pt idx="87">
                  <c:v>23.931265894837772</c:v>
                </c:pt>
                <c:pt idx="88">
                  <c:v>24.002908605911134</c:v>
                </c:pt>
                <c:pt idx="89">
                  <c:v>24.071334765225764</c:v>
                </c:pt>
                <c:pt idx="90">
                  <c:v>24.136694862182747</c:v>
                </c:pt>
                <c:pt idx="91">
                  <c:v>24.199129593140501</c:v>
                </c:pt>
                <c:pt idx="92">
                  <c:v>24.260567430382096</c:v>
                </c:pt>
                <c:pt idx="93">
                  <c:v>24.321037209164409</c:v>
                </c:pt>
                <c:pt idx="94">
                  <c:v>24.380566567201392</c:v>
                </c:pt>
                <c:pt idx="95">
                  <c:v>24.439182009217692</c:v>
                </c:pt>
                <c:pt idx="96">
                  <c:v>24.496908967236582</c:v>
                </c:pt>
                <c:pt idx="97">
                  <c:v>24.553771856935196</c:v>
                </c:pt>
                <c:pt idx="98">
                  <c:v>24.60979413037013</c:v>
                </c:pt>
                <c:pt idx="99">
                  <c:v>24.664998325349583</c:v>
                </c:pt>
                <c:pt idx="100">
                  <c:v>24.71940611170405</c:v>
                </c:pt>
                <c:pt idx="101">
                  <c:v>24.773038334685754</c:v>
                </c:pt>
                <c:pt idx="102">
                  <c:v>24.825915055707316</c:v>
                </c:pt>
                <c:pt idx="103">
                  <c:v>24.878055590612469</c:v>
                </c:pt>
                <c:pt idx="104">
                  <c:v>24.929478545655439</c:v>
                </c:pt>
                <c:pt idx="105">
                  <c:v>24.980201851351147</c:v>
                </c:pt>
                <c:pt idx="106">
                  <c:v>25.030242794345124</c:v>
                </c:pt>
                <c:pt idx="107">
                  <c:v>25.079618047440029</c:v>
                </c:pt>
                <c:pt idx="108">
                  <c:v>25.128343697904842</c:v>
                </c:pt>
                <c:pt idx="109">
                  <c:v>25.176435274182772</c:v>
                </c:pt>
                <c:pt idx="110">
                  <c:v>25.223907771104951</c:v>
                </c:pt>
                <c:pt idx="111">
                  <c:v>25.270775673708755</c:v>
                </c:pt>
                <c:pt idx="112">
                  <c:v>25.317052979751981</c:v>
                </c:pt>
                <c:pt idx="113">
                  <c:v>25.362753221007349</c:v>
                </c:pt>
                <c:pt idx="114">
                  <c:v>25.407889483415389</c:v>
                </c:pt>
                <c:pt idx="115">
                  <c:v>25.452474426168109</c:v>
                </c:pt>
                <c:pt idx="116">
                  <c:v>25.49652029979049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copper!$AM$2:$AM$118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</c:v>
                </c:pt>
                <c:pt idx="2">
                  <c:v>8.25</c:v>
                </c:pt>
                <c:pt idx="3">
                  <c:v>8.6313950716605579</c:v>
                </c:pt>
                <c:pt idx="4">
                  <c:v>9.0805528085248746</c:v>
                </c:pt>
                <c:pt idx="5">
                  <c:v>9.5620500975325342</c:v>
                </c:pt>
                <c:pt idx="6">
                  <c:v>10.029877131245</c:v>
                </c:pt>
                <c:pt idx="7">
                  <c:v>10.469324999758127</c:v>
                </c:pt>
                <c:pt idx="8">
                  <c:v>10.891195213592946</c:v>
                </c:pt>
                <c:pt idx="9">
                  <c:v>11.290558243703105</c:v>
                </c:pt>
                <c:pt idx="10">
                  <c:v>11.666501258168479</c:v>
                </c:pt>
                <c:pt idx="11">
                  <c:v>12.025969221696576</c:v>
                </c:pt>
                <c:pt idx="12">
                  <c:v>12.36676221575077</c:v>
                </c:pt>
                <c:pt idx="13">
                  <c:v>12.693533659359785</c:v>
                </c:pt>
                <c:pt idx="14">
                  <c:v>13.009342804647117</c:v>
                </c:pt>
                <c:pt idx="15">
                  <c:v>13.309667848073968</c:v>
                </c:pt>
                <c:pt idx="16">
                  <c:v>13.597078378898344</c:v>
                </c:pt>
                <c:pt idx="17">
                  <c:v>13.873633229673702</c:v>
                </c:pt>
                <c:pt idx="18">
                  <c:v>14.135517415235842</c:v>
                </c:pt>
                <c:pt idx="19">
                  <c:v>14.390006943983122</c:v>
                </c:pt>
                <c:pt idx="20">
                  <c:v>14.638085101766737</c:v>
                </c:pt>
                <c:pt idx="21">
                  <c:v>14.88060363567395</c:v>
                </c:pt>
                <c:pt idx="22">
                  <c:v>15.118311578188157</c:v>
                </c:pt>
                <c:pt idx="23">
                  <c:v>15.347448641225119</c:v>
                </c:pt>
                <c:pt idx="24">
                  <c:v>15.564766997645197</c:v>
                </c:pt>
                <c:pt idx="25">
                  <c:v>15.775619648192494</c:v>
                </c:pt>
                <c:pt idx="26">
                  <c:v>15.988344891939507</c:v>
                </c:pt>
                <c:pt idx="27">
                  <c:v>16.202807770526306</c:v>
                </c:pt>
                <c:pt idx="28">
                  <c:v>16.418926701653159</c:v>
                </c:pt>
                <c:pt idx="29">
                  <c:v>16.625769192268596</c:v>
                </c:pt>
                <c:pt idx="30">
                  <c:v>16.831179924391378</c:v>
                </c:pt>
                <c:pt idx="31">
                  <c:v>17.035301282117551</c:v>
                </c:pt>
                <c:pt idx="32">
                  <c:v>17.238276664797556</c:v>
                </c:pt>
                <c:pt idx="33">
                  <c:v>17.440250883909219</c:v>
                </c:pt>
                <c:pt idx="34">
                  <c:v>17.644570788331915</c:v>
                </c:pt>
                <c:pt idx="35">
                  <c:v>17.848038768201743</c:v>
                </c:pt>
                <c:pt idx="36">
                  <c:v>18.044501324230556</c:v>
                </c:pt>
                <c:pt idx="37">
                  <c:v>18.234523885909162</c:v>
                </c:pt>
                <c:pt idx="38">
                  <c:v>18.418607690761949</c:v>
                </c:pt>
                <c:pt idx="39">
                  <c:v>18.602789507702123</c:v>
                </c:pt>
                <c:pt idx="40">
                  <c:v>18.781598420583475</c:v>
                </c:pt>
                <c:pt idx="41">
                  <c:v>18.955419231624315</c:v>
                </c:pt>
                <c:pt idx="42">
                  <c:v>19.124598294191706</c:v>
                </c:pt>
                <c:pt idx="43">
                  <c:v>19.289448504370828</c:v>
                </c:pt>
                <c:pt idx="44">
                  <c:v>19.447810259163685</c:v>
                </c:pt>
                <c:pt idx="45">
                  <c:v>19.600141392426444</c:v>
                </c:pt>
                <c:pt idx="46">
                  <c:v>19.746853637819008</c:v>
                </c:pt>
                <c:pt idx="47">
                  <c:v>19.888318614333677</c:v>
                </c:pt>
                <c:pt idx="48">
                  <c:v>20.02487286680531</c:v>
                </c:pt>
                <c:pt idx="49">
                  <c:v>20.1568221359673</c:v>
                </c:pt>
                <c:pt idx="50">
                  <c:v>20.284444995910029</c:v>
                </c:pt>
                <c:pt idx="51">
                  <c:v>20.407995968700671</c:v>
                </c:pt>
                <c:pt idx="52">
                  <c:v>20.527708204217532</c:v>
                </c:pt>
                <c:pt idx="53">
                  <c:v>20.643795796340942</c:v>
                </c:pt>
                <c:pt idx="54">
                  <c:v>20.756455793361333</c:v>
                </c:pt>
                <c:pt idx="55">
                  <c:v>20.867558021714654</c:v>
                </c:pt>
                <c:pt idx="56">
                  <c:v>20.977173162311953</c:v>
                </c:pt>
                <c:pt idx="57">
                  <c:v>21.08536765161659</c:v>
                </c:pt>
                <c:pt idx="58">
                  <c:v>21.192204027154464</c:v>
                </c:pt>
                <c:pt idx="59">
                  <c:v>21.297741239131831</c:v>
                </c:pt>
                <c:pt idx="60">
                  <c:v>21.402034932087211</c:v>
                </c:pt>
                <c:pt idx="61">
                  <c:v>21.50513769998518</c:v>
                </c:pt>
                <c:pt idx="62">
                  <c:v>21.607099317718014</c:v>
                </c:pt>
                <c:pt idx="63">
                  <c:v>21.707966951603645</c:v>
                </c:pt>
                <c:pt idx="64">
                  <c:v>21.809232760758618</c:v>
                </c:pt>
                <c:pt idx="65">
                  <c:v>21.909456042609534</c:v>
                </c:pt>
                <c:pt idx="66">
                  <c:v>22.008676975291056</c:v>
                </c:pt>
                <c:pt idx="67">
                  <c:v>22.106933782467305</c:v>
                </c:pt>
                <c:pt idx="68">
                  <c:v>22.204262867207831</c:v>
                </c:pt>
                <c:pt idx="69">
                  <c:v>22.300698934929912</c:v>
                </c:pt>
                <c:pt idx="70">
                  <c:v>22.397613222823239</c:v>
                </c:pt>
                <c:pt idx="71">
                  <c:v>22.494999968198126</c:v>
                </c:pt>
                <c:pt idx="72">
                  <c:v>22.592854685632254</c:v>
                </c:pt>
                <c:pt idx="73">
                  <c:v>22.691174137957866</c:v>
                </c:pt>
                <c:pt idx="74">
                  <c:v>22.788641286033883</c:v>
                </c:pt>
                <c:pt idx="75">
                  <c:v>22.885285859561012</c:v>
                </c:pt>
                <c:pt idx="76">
                  <c:v>22.981136334561473</c:v>
                </c:pt>
                <c:pt idx="77">
                  <c:v>23.076220010339757</c:v>
                </c:pt>
                <c:pt idx="78">
                  <c:v>23.170563080890027</c:v>
                </c:pt>
                <c:pt idx="79">
                  <c:v>23.264190701235197</c:v>
                </c:pt>
                <c:pt idx="80">
                  <c:v>23.355905278207338</c:v>
                </c:pt>
                <c:pt idx="81">
                  <c:v>23.445777571372556</c:v>
                </c:pt>
                <c:pt idx="82">
                  <c:v>23.533874571306935</c:v>
                </c:pt>
                <c:pt idx="83">
                  <c:v>23.620259761014172</c:v>
                </c:pt>
                <c:pt idx="84">
                  <c:v>23.704993355057887</c:v>
                </c:pt>
                <c:pt idx="85">
                  <c:v>23.788132518656731</c:v>
                </c:pt>
                <c:pt idx="86">
                  <c:v>23.869731568729087</c:v>
                </c:pt>
                <c:pt idx="87">
                  <c:v>23.94877496962496</c:v>
                </c:pt>
                <c:pt idx="88">
                  <c:v>24.025366708110663</c:v>
                </c:pt>
                <c:pt idx="89">
                  <c:v>24.099604843273934</c:v>
                </c:pt>
                <c:pt idx="90">
                  <c:v>24.171581944294303</c:v>
                </c:pt>
                <c:pt idx="91">
                  <c:v>24.241385488421216</c:v>
                </c:pt>
                <c:pt idx="92">
                  <c:v>24.309098223450768</c:v>
                </c:pt>
                <c:pt idx="93">
                  <c:v>24.374798498457928</c:v>
                </c:pt>
                <c:pt idx="94">
                  <c:v>24.438560566082128</c:v>
                </c:pt>
                <c:pt idx="95">
                  <c:v>24.500454859268526</c:v>
                </c:pt>
                <c:pt idx="96">
                  <c:v>24.560548245025384</c:v>
                </c:pt>
                <c:pt idx="97">
                  <c:v>24.61973143267743</c:v>
                </c:pt>
                <c:pt idx="98">
                  <c:v>24.678029412191815</c:v>
                </c:pt>
                <c:pt idx="99">
                  <c:v>24.735466187808239</c:v>
                </c:pt>
                <c:pt idx="100">
                  <c:v>24.792064828537473</c:v>
                </c:pt>
                <c:pt idx="101">
                  <c:v>24.847847515486645</c:v>
                </c:pt>
                <c:pt idx="102">
                  <c:v>24.902835586246926</c:v>
                </c:pt>
                <c:pt idx="103">
                  <c:v>24.957049576559236</c:v>
                </c:pt>
                <c:pt idx="104">
                  <c:v>25.010509259455215</c:v>
                </c:pt>
                <c:pt idx="105">
                  <c:v>25.063233682054371</c:v>
                </c:pt>
                <c:pt idx="106">
                  <c:v>25.115241200183291</c:v>
                </c:pt>
                <c:pt idx="107">
                  <c:v>25.166549510969361</c:v>
                </c:pt>
                <c:pt idx="108">
                  <c:v>25.21717568354903</c:v>
                </c:pt>
                <c:pt idx="109">
                  <c:v>25.267136188019659</c:v>
                </c:pt>
                <c:pt idx="110">
                  <c:v>25.316446922753677</c:v>
                </c:pt>
                <c:pt idx="111">
                  <c:v>25.365123240184602</c:v>
                </c:pt>
                <c:pt idx="112">
                  <c:v>25.413179971166013</c:v>
                </c:pt>
                <c:pt idx="113">
                  <c:v>25.460631447996874</c:v>
                </c:pt>
                <c:pt idx="114">
                  <c:v>25.507491526199544</c:v>
                </c:pt>
                <c:pt idx="115">
                  <c:v>25.553773605130363</c:v>
                </c:pt>
                <c:pt idx="116">
                  <c:v>25.599490647496861</c:v>
                </c:pt>
              </c:numCache>
            </c:numRef>
          </c:val>
        </c:ser>
        <c:marker val="1"/>
        <c:axId val="109809024"/>
        <c:axId val="109831296"/>
      </c:lineChart>
      <c:catAx>
        <c:axId val="109809024"/>
        <c:scaling>
          <c:orientation val="minMax"/>
        </c:scaling>
        <c:axPos val="b"/>
        <c:numFmt formatCode="#,##0" sourceLinked="0"/>
        <c:tickLblPos val="nextTo"/>
        <c:crossAx val="109831296"/>
        <c:crosses val="autoZero"/>
        <c:auto val="1"/>
        <c:lblAlgn val="ctr"/>
        <c:lblOffset val="100"/>
        <c:tickLblSkip val="10"/>
      </c:catAx>
      <c:valAx>
        <c:axId val="109831296"/>
        <c:scaling>
          <c:orientation val="minMax"/>
        </c:scaling>
        <c:axPos val="l"/>
        <c:numFmt formatCode="General" sourceLinked="1"/>
        <c:tickLblPos val="nextTo"/>
        <c:crossAx val="109809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48172043010753"/>
          <c:y val="0.2414510529358164"/>
          <c:w val="0.21281720430107623"/>
          <c:h val="0.17180911046462044"/>
        </c:manualLayout>
      </c:layout>
    </c:legend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as total average over the</a:t>
            </a:r>
            <a:r>
              <a:rPr lang="fr-FR" baseline="0"/>
              <a:t> entire data set</a:t>
            </a:r>
            <a:r>
              <a:rPr lang="fr-FR"/>
              <a:t>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copper!$AV$2:$AV$118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8.6543674698795172</c:v>
                </c:pt>
                <c:pt idx="2">
                  <c:v>9.2135209240012141</c:v>
                </c:pt>
                <c:pt idx="3">
                  <c:v>9.706865573479897</c:v>
                </c:pt>
                <c:pt idx="4">
                  <c:v>10.151336793111939</c:v>
                </c:pt>
                <c:pt idx="5">
                  <c:v>10.55773819932566</c:v>
                </c:pt>
                <c:pt idx="6">
                  <c:v>10.93345437944123</c:v>
                </c:pt>
                <c:pt idx="7">
                  <c:v>11.283792084772616</c:v>
                </c:pt>
                <c:pt idx="8">
                  <c:v>11.612713026426633</c:v>
                </c:pt>
                <c:pt idx="9">
                  <c:v>11.923264995774398</c:v>
                </c:pt>
                <c:pt idx="10">
                  <c:v>12.217850439122396</c:v>
                </c:pt>
                <c:pt idx="11">
                  <c:v>12.498401597550561</c:v>
                </c:pt>
                <c:pt idx="12">
                  <c:v>12.766499073255368</c:v>
                </c:pt>
                <c:pt idx="13">
                  <c:v>13.023454645047954</c:v>
                </c:pt>
                <c:pt idx="14">
                  <c:v>13.270370667058481</c:v>
                </c:pt>
                <c:pt idx="15">
                  <c:v>13.508183654143521</c:v>
                </c:pt>
                <c:pt idx="16">
                  <c:v>13.737696903859533</c:v>
                </c:pt>
                <c:pt idx="17">
                  <c:v>13.959605341047649</c:v>
                </c:pt>
                <c:pt idx="18">
                  <c:v>14.174514732694538</c:v>
                </c:pt>
                <c:pt idx="19">
                  <c:v>14.382956754056309</c:v>
                </c:pt>
                <c:pt idx="20">
                  <c:v>14.585400948144542</c:v>
                </c:pt>
                <c:pt idx="21">
                  <c:v>14.782264325227182</c:v>
                </c:pt>
                <c:pt idx="22">
                  <c:v>14.973919146093623</c:v>
                </c:pt>
                <c:pt idx="23">
                  <c:v>15.160699290949218</c:v>
                </c:pt>
                <c:pt idx="24">
                  <c:v>15.342905514953143</c:v>
                </c:pt>
                <c:pt idx="25">
                  <c:v>15.520809818652181</c:v>
                </c:pt>
                <c:pt idx="26">
                  <c:v>15.694659108346972</c:v>
                </c:pt>
                <c:pt idx="27">
                  <c:v>15.864678282015745</c:v>
                </c:pt>
                <c:pt idx="28">
                  <c:v>16.031072846893434</c:v>
                </c:pt>
                <c:pt idx="29">
                  <c:v>16.194031152444921</c:v>
                </c:pt>
                <c:pt idx="30">
                  <c:v>16.353726305371136</c:v>
                </c:pt>
                <c:pt idx="31">
                  <c:v>16.510317820087717</c:v>
                </c:pt>
                <c:pt idx="32">
                  <c:v>16.663953047840117</c:v>
                </c:pt>
                <c:pt idx="33">
                  <c:v>16.814768419554174</c:v>
                </c:pt>
                <c:pt idx="34">
                  <c:v>16.962890531143948</c:v>
                </c:pt>
                <c:pt idx="35">
                  <c:v>17.108437094919864</c:v>
                </c:pt>
                <c:pt idx="36">
                  <c:v>17.251517776668532</c:v>
                </c:pt>
                <c:pt idx="37">
                  <c:v>17.392234934691</c:v>
                </c:pt>
                <c:pt idx="38">
                  <c:v>17.530684274420345</c:v>
                </c:pt>
                <c:pt idx="39">
                  <c:v>17.666955430064078</c:v>
                </c:pt>
                <c:pt idx="40">
                  <c:v>17.801132482931941</c:v>
                </c:pt>
                <c:pt idx="41">
                  <c:v>17.933294424637818</c:v>
                </c:pt>
                <c:pt idx="42">
                  <c:v>18.063515572145068</c:v>
                </c:pt>
                <c:pt idx="43">
                  <c:v>18.191865940609517</c:v>
                </c:pt>
                <c:pt idx="44">
                  <c:v>18.318411579125911</c:v>
                </c:pt>
                <c:pt idx="45">
                  <c:v>18.443214873771332</c:v>
                </c:pt>
                <c:pt idx="46">
                  <c:v>18.566334821738888</c:v>
                </c:pt>
                <c:pt idx="47">
                  <c:v>18.687827279847255</c:v>
                </c:pt>
                <c:pt idx="48">
                  <c:v>18.807745190280524</c:v>
                </c:pt>
                <c:pt idx="49">
                  <c:v>18.926138786045676</c:v>
                </c:pt>
                <c:pt idx="50">
                  <c:v>19.043055778321001</c:v>
                </c:pt>
                <c:pt idx="51">
                  <c:v>19.15854152759977</c:v>
                </c:pt>
                <c:pt idx="52">
                  <c:v>19.272639200301835</c:v>
                </c:pt>
                <c:pt idx="53">
                  <c:v>19.385389912326303</c:v>
                </c:pt>
                <c:pt idx="54">
                  <c:v>19.496832860845576</c:v>
                </c:pt>
                <c:pt idx="55">
                  <c:v>19.607005445491282</c:v>
                </c:pt>
                <c:pt idx="56">
                  <c:v>19.715943379952339</c:v>
                </c:pt>
                <c:pt idx="57">
                  <c:v>19.823680794891747</c:v>
                </c:pt>
                <c:pt idx="58">
                  <c:v>19.93025033298947</c:v>
                </c:pt>
                <c:pt idx="59">
                  <c:v>20.035683236831765</c:v>
                </c:pt>
                <c:pt idx="60">
                  <c:v>20.140009430290959</c:v>
                </c:pt>
                <c:pt idx="61">
                  <c:v>20.243257593972512</c:v>
                </c:pt>
                <c:pt idx="62">
                  <c:v>20.345455235246899</c:v>
                </c:pt>
                <c:pt idx="63">
                  <c:v>20.446628753331538</c:v>
                </c:pt>
                <c:pt idx="64">
                  <c:v>20.546803499841644</c:v>
                </c:pt>
                <c:pt idx="65">
                  <c:v>20.646003835187706</c:v>
                </c:pt>
                <c:pt idx="66">
                  <c:v>20.744253181160854</c:v>
                </c:pt>
                <c:pt idx="67">
                  <c:v>20.841574070014744</c:v>
                </c:pt>
                <c:pt idx="68">
                  <c:v>20.937988190323683</c:v>
                </c:pt>
                <c:pt idx="69">
                  <c:v>21.033516429870691</c:v>
                </c:pt>
                <c:pt idx="70">
                  <c:v>21.128178915796102</c:v>
                </c:pt>
                <c:pt idx="71">
                  <c:v>21.221995052216457</c:v>
                </c:pt>
                <c:pt idx="72">
                  <c:v>21.314983555504806</c:v>
                </c:pt>
                <c:pt idx="73">
                  <c:v>21.407162487406783</c:v>
                </c:pt>
                <c:pt idx="74">
                  <c:v>21.498549286151654</c:v>
                </c:pt>
                <c:pt idx="75">
                  <c:v>21.589160795704007</c:v>
                </c:pt>
                <c:pt idx="76">
                  <c:v>21.679013293289376</c:v>
                </c:pt>
                <c:pt idx="77">
                  <c:v>21.768122515316048</c:v>
                </c:pt>
                <c:pt idx="78">
                  <c:v>21.85650368180519</c:v>
                </c:pt>
                <c:pt idx="79">
                  <c:v>21.944171519432324</c:v>
                </c:pt>
                <c:pt idx="80">
                  <c:v>22.031140283274944</c:v>
                </c:pt>
                <c:pt idx="81">
                  <c:v>22.117423777353466</c:v>
                </c:pt>
                <c:pt idx="82">
                  <c:v>22.203035374045935</c:v>
                </c:pt>
                <c:pt idx="83">
                  <c:v>22.287988032450659</c:v>
                </c:pt>
                <c:pt idx="84">
                  <c:v>22.372294315765213</c:v>
                </c:pt>
                <c:pt idx="85">
                  <c:v>22.455966407745144</c:v>
                </c:pt>
                <c:pt idx="86">
                  <c:v>22.539016128300926</c:v>
                </c:pt>
                <c:pt idx="87">
                  <c:v>22.621454948287344</c:v>
                </c:pt>
                <c:pt idx="88">
                  <c:v>22.7032940035356</c:v>
                </c:pt>
                <c:pt idx="89">
                  <c:v>22.784544108174732</c:v>
                </c:pt>
                <c:pt idx="90">
                  <c:v>22.865215767285576</c:v>
                </c:pt>
                <c:pt idx="91">
                  <c:v>22.945319188927531</c:v>
                </c:pt>
                <c:pt idx="92">
                  <c:v>23.024864295575455</c:v>
                </c:pt>
                <c:pt idx="93">
                  <c:v>23.103860735001504</c:v>
                </c:pt>
                <c:pt idx="94">
                  <c:v>23.182317890634287</c:v>
                </c:pt>
                <c:pt idx="95">
                  <c:v>23.260244891425558</c:v>
                </c:pt>
                <c:pt idx="96">
                  <c:v>23.337650621252557</c:v>
                </c:pt>
                <c:pt idx="97">
                  <c:v>23.41454372788235</c:v>
                </c:pt>
                <c:pt idx="98">
                  <c:v>23.490932631522657</c:v>
                </c:pt>
                <c:pt idx="99">
                  <c:v>23.56682553298214</c:v>
                </c:pt>
                <c:pt idx="100">
                  <c:v>23.642230421461615</c:v>
                </c:pt>
                <c:pt idx="101">
                  <c:v>23.717155081996268</c:v>
                </c:pt>
                <c:pt idx="102">
                  <c:v>23.791607102567678</c:v>
                </c:pt>
                <c:pt idx="103">
                  <c:v>23.865593880903322</c:v>
                </c:pt>
                <c:pt idx="104">
                  <c:v>23.939122630980016</c:v>
                </c:pt>
                <c:pt idx="105">
                  <c:v>24.012200389246875</c:v>
                </c:pt>
                <c:pt idx="106">
                  <c:v>24.084834020582331</c:v>
                </c:pt>
                <c:pt idx="107">
                  <c:v>24.157030223998891</c:v>
                </c:pt>
                <c:pt idx="108">
                  <c:v>24.228795538108475</c:v>
                </c:pt>
                <c:pt idx="109">
                  <c:v>24.300136346360485</c:v>
                </c:pt>
                <c:pt idx="110">
                  <c:v>24.371058882063938</c:v>
                </c:pt>
                <c:pt idx="111">
                  <c:v>24.441569233204394</c:v>
                </c:pt>
                <c:pt idx="112">
                  <c:v>24.511673347065795</c:v>
                </c:pt>
                <c:pt idx="113">
                  <c:v>24.581377034666719</c:v>
                </c:pt>
                <c:pt idx="114">
                  <c:v>24.650685975020014</c:v>
                </c:pt>
                <c:pt idx="115">
                  <c:v>24.719605719224301</c:v>
                </c:pt>
                <c:pt idx="116">
                  <c:v>24.788141694395332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copper!$AW$2:$AW$118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8.8409040827795682</c:v>
                </c:pt>
                <c:pt idx="2">
                  <c:v>9.5294502694679117</c:v>
                </c:pt>
                <c:pt idx="3">
                  <c:v>10.122089967124651</c:v>
                </c:pt>
                <c:pt idx="4">
                  <c:v>10.647364141606083</c:v>
                </c:pt>
                <c:pt idx="5">
                  <c:v>11.122089269905885</c:v>
                </c:pt>
                <c:pt idx="6">
                  <c:v>11.557153804345589</c:v>
                </c:pt>
                <c:pt idx="7">
                  <c:v>11.96007920749742</c:v>
                </c:pt>
                <c:pt idx="8">
                  <c:v>12.336313453100272</c:v>
                </c:pt>
                <c:pt idx="9">
                  <c:v>12.689948780364917</c:v>
                </c:pt>
                <c:pt idx="10">
                  <c:v>13.024148973625973</c:v>
                </c:pt>
                <c:pt idx="11">
                  <c:v>13.341418035742048</c:v>
                </c:pt>
                <c:pt idx="12">
                  <c:v>13.643776722376099</c:v>
                </c:pt>
                <c:pt idx="13">
                  <c:v>13.932882804128592</c:v>
                </c:pt>
                <c:pt idx="14">
                  <c:v>14.210115511972724</c:v>
                </c:pt>
                <c:pt idx="15">
                  <c:v>14.476636379695968</c:v>
                </c:pt>
                <c:pt idx="16">
                  <c:v>14.733434063913375</c:v>
                </c:pt>
                <c:pt idx="17">
                  <c:v>14.981358005212819</c:v>
                </c:pt>
                <c:pt idx="18">
                  <c:v>15.221144141762553</c:v>
                </c:pt>
                <c:pt idx="19">
                  <c:v>15.453434849785861</c:v>
                </c:pt>
                <c:pt idx="20">
                  <c:v>15.678794616279436</c:v>
                </c:pt>
                <c:pt idx="21">
                  <c:v>15.897722506987984</c:v>
                </c:pt>
                <c:pt idx="22">
                  <c:v>16.110662193694999</c:v>
                </c:pt>
                <c:pt idx="23">
                  <c:v>16.31801009885498</c:v>
                </c:pt>
                <c:pt idx="24">
                  <c:v>16.520122071059355</c:v>
                </c:pt>
                <c:pt idx="25">
                  <c:v>16.717318901796528</c:v>
                </c:pt>
                <c:pt idx="26">
                  <c:v>16.909890919435036</c:v>
                </c:pt>
                <c:pt idx="27">
                  <c:v>17.09810184171587</c:v>
                </c:pt>
                <c:pt idx="28">
                  <c:v>17.282192027481251</c:v>
                </c:pt>
                <c:pt idx="29">
                  <c:v>17.462381237917796</c:v>
                </c:pt>
                <c:pt idx="30">
                  <c:v>17.638870994490357</c:v>
                </c:pt>
                <c:pt idx="31">
                  <c:v>17.811846603043548</c:v>
                </c:pt>
                <c:pt idx="32">
                  <c:v>17.981478899863813</c:v>
                </c:pt>
                <c:pt idx="33">
                  <c:v>18.147925764824773</c:v>
                </c:pt>
                <c:pt idx="34">
                  <c:v>18.311333438352289</c:v>
                </c:pt>
                <c:pt idx="35">
                  <c:v>18.47183767230511</c:v>
                </c:pt>
                <c:pt idx="36">
                  <c:v>18.629564739571862</c:v>
                </c:pt>
                <c:pt idx="37">
                  <c:v>18.784632322934854</c:v>
                </c:pt>
                <c:pt idx="38">
                  <c:v>18.9371503003185</c:v>
                </c:pt>
                <c:pt idx="39">
                  <c:v>19.087221440751289</c:v>
                </c:pt>
                <c:pt idx="40">
                  <c:v>19.234942023092039</c:v>
                </c:pt>
                <c:pt idx="41">
                  <c:v>19.380402387700048</c:v>
                </c:pt>
                <c:pt idx="42">
                  <c:v>19.523687429684657</c:v>
                </c:pt>
                <c:pt idx="43">
                  <c:v>19.664877041088999</c:v>
                </c:pt>
                <c:pt idx="44">
                  <c:v>19.804046508296064</c:v>
                </c:pt>
                <c:pt idx="45">
                  <c:v>19.941266870052665</c:v>
                </c:pt>
                <c:pt idx="46">
                  <c:v>20.07660524075721</c:v>
                </c:pt>
                <c:pt idx="47">
                  <c:v>20.210125103024932</c:v>
                </c:pt>
                <c:pt idx="48">
                  <c:v>20.341886573008985</c:v>
                </c:pt>
                <c:pt idx="49">
                  <c:v>20.471946641501166</c:v>
                </c:pt>
                <c:pt idx="50">
                  <c:v>20.600359393448425</c:v>
                </c:pt>
                <c:pt idx="51">
                  <c:v>20.727176208189821</c:v>
                </c:pt>
                <c:pt idx="52">
                  <c:v>20.852445942434162</c:v>
                </c:pt>
                <c:pt idx="53">
                  <c:v>20.976215097753879</c:v>
                </c:pt>
                <c:pt idx="54">
                  <c:v>21.098527974159381</c:v>
                </c:pt>
                <c:pt idx="55">
                  <c:v>21.219426811135357</c:v>
                </c:pt>
                <c:pt idx="56">
                  <c:v>21.338951917361815</c:v>
                </c:pt>
                <c:pt idx="57">
                  <c:v>21.457141790204663</c:v>
                </c:pt>
                <c:pt idx="58">
                  <c:v>21.574033225940124</c:v>
                </c:pt>
                <c:pt idx="59">
                  <c:v>21.689661421572104</c:v>
                </c:pt>
                <c:pt idx="60">
                  <c:v>21.804060069009338</c:v>
                </c:pt>
                <c:pt idx="61">
                  <c:v>21.917261442288037</c:v>
                </c:pt>
                <c:pt idx="62">
                  <c:v>22.029296478454512</c:v>
                </c:pt>
                <c:pt idx="63">
                  <c:v>22.140194852659238</c:v>
                </c:pt>
                <c:pt idx="64">
                  <c:v>22.249985047958273</c:v>
                </c:pt>
                <c:pt idx="65">
                  <c:v>22.358694420268581</c:v>
                </c:pt>
                <c:pt idx="66">
                  <c:v>22.466349258880218</c:v>
                </c:pt>
                <c:pt idx="67">
                  <c:v>22.572974842889337</c:v>
                </c:pt>
                <c:pt idx="68">
                  <c:v>22.678595493881481</c:v>
                </c:pt>
                <c:pt idx="69">
                  <c:v>22.783234625163676</c:v>
                </c:pt>
                <c:pt idx="70">
                  <c:v>22.886914787816266</c:v>
                </c:pt>
                <c:pt idx="71">
                  <c:v>22.989657713810754</c:v>
                </c:pt>
                <c:pt idx="72">
                  <c:v>23.091484356417709</c:v>
                </c:pt>
                <c:pt idx="73">
                  <c:v>23.19241492810902</c:v>
                </c:pt>
                <c:pt idx="74">
                  <c:v>23.292468936140772</c:v>
                </c:pt>
                <c:pt idx="75">
                  <c:v>23.391665215987018</c:v>
                </c:pt>
                <c:pt idx="76">
                  <c:v>23.490021962780158</c:v>
                </c:pt>
                <c:pt idx="77">
                  <c:v>23.587556760900512</c:v>
                </c:pt>
                <c:pt idx="78">
                  <c:v>23.684286611845849</c:v>
                </c:pt>
                <c:pt idx="79">
                  <c:v>23.78022796050087</c:v>
                </c:pt>
                <c:pt idx="80">
                  <c:v>23.8753967199169</c:v>
                </c:pt>
                <c:pt idx="81">
                  <c:v>23.969808294703242</c:v>
                </c:pt>
                <c:pt idx="82">
                  <c:v>24.063477603123566</c:v>
                </c:pt>
                <c:pt idx="83">
                  <c:v>24.156419097983452</c:v>
                </c:pt>
                <c:pt idx="84">
                  <c:v>24.24864678638848</c:v>
                </c:pt>
                <c:pt idx="85">
                  <c:v>24.340174248446257</c:v>
                </c:pt>
                <c:pt idx="86">
                  <c:v>24.431014654980174</c:v>
                </c:pt>
                <c:pt idx="87">
                  <c:v>24.521180784317639</c:v>
                </c:pt>
                <c:pt idx="88">
                  <c:v>24.610685038210896</c:v>
                </c:pt>
                <c:pt idx="89">
                  <c:v>24.699539456944287</c:v>
                </c:pt>
                <c:pt idx="90">
                  <c:v>24.78775573367793</c:v>
                </c:pt>
                <c:pt idx="91">
                  <c:v>24.875345228074192</c:v>
                </c:pt>
                <c:pt idx="92">
                  <c:v>24.962318979250075</c:v>
                </c:pt>
                <c:pt idx="93">
                  <c:v>25.048687718095614</c:v>
                </c:pt>
                <c:pt idx="94">
                  <c:v>25.13446187899558</c:v>
                </c:pt>
                <c:pt idx="95">
                  <c:v>25.219651610989263</c:v>
                </c:pt>
                <c:pt idx="96">
                  <c:v>25.304266788400728</c:v>
                </c:pt>
                <c:pt idx="97">
                  <c:v>25.388317020969762</c:v>
                </c:pt>
                <c:pt idx="98">
                  <c:v>25.471811663511716</c:v>
                </c:pt>
                <c:pt idx="99">
                  <c:v>25.554759825132606</c:v>
                </c:pt>
                <c:pt idx="100">
                  <c:v>25.637170378024116</c:v>
                </c:pt>
                <c:pt idx="101">
                  <c:v>25.719051965861514</c:v>
                </c:pt>
                <c:pt idx="102">
                  <c:v>25.800413011826091</c:v>
                </c:pt>
                <c:pt idx="103">
                  <c:v>25.88126172627231</c:v>
                </c:pt>
                <c:pt idx="104">
                  <c:v>25.96160611405859</c:v>
                </c:pt>
                <c:pt idx="105">
                  <c:v>26.04145398155951</c:v>
                </c:pt>
                <c:pt idx="106">
                  <c:v>26.12081294337608</c:v>
                </c:pt>
                <c:pt idx="107">
                  <c:v>26.199690428759741</c:v>
                </c:pt>
                <c:pt idx="108">
                  <c:v>26.278093687764798</c:v>
                </c:pt>
                <c:pt idx="109">
                  <c:v>26.356029797143083</c:v>
                </c:pt>
                <c:pt idx="110">
                  <c:v>26.433505665993899</c:v>
                </c:pt>
                <c:pt idx="111">
                  <c:v>26.510528041181427</c:v>
                </c:pt>
                <c:pt idx="112">
                  <c:v>26.587103512531165</c:v>
                </c:pt>
                <c:pt idx="113">
                  <c:v>26.663238517816225</c:v>
                </c:pt>
                <c:pt idx="114">
                  <c:v>26.738939347543745</c:v>
                </c:pt>
                <c:pt idx="115">
                  <c:v>26.814212149551039</c:v>
                </c:pt>
                <c:pt idx="116">
                  <c:v>26.889062933420636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copper!$AX$2:$AX$118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8.7191874718784614</c:v>
                </c:pt>
                <c:pt idx="2">
                  <c:v>9.3246260024290617</c:v>
                </c:pt>
                <c:pt idx="3">
                  <c:v>9.8539959024232751</c:v>
                </c:pt>
                <c:pt idx="4">
                  <c:v>10.328016630214208</c:v>
                </c:pt>
                <c:pt idx="5">
                  <c:v>10.759524012732617</c:v>
                </c:pt>
                <c:pt idx="6">
                  <c:v>11.157114485562941</c:v>
                </c:pt>
                <c:pt idx="7">
                  <c:v>11.526873106566246</c:v>
                </c:pt>
                <c:pt idx="8">
                  <c:v>11.873290000133178</c:v>
                </c:pt>
                <c:pt idx="9">
                  <c:v>12.199787557595551</c:v>
                </c:pt>
                <c:pt idx="10">
                  <c:v>12.509043142397115</c:v>
                </c:pt>
                <c:pt idx="11">
                  <c:v>12.803196565517251</c:v>
                </c:pt>
                <c:pt idx="12">
                  <c:v>13.083988908720125</c:v>
                </c:pt>
                <c:pt idx="13">
                  <c:v>13.35285854076445</c:v>
                </c:pt>
                <c:pt idx="14">
                  <c:v>13.611009409662159</c:v>
                </c:pt>
                <c:pt idx="15">
                  <c:v>13.859460792896051</c:v>
                </c:pt>
                <c:pt idx="16">
                  <c:v>14.099084299348911</c:v>
                </c:pt>
                <c:pt idx="17">
                  <c:v>14.33063189355263</c:v>
                </c:pt>
                <c:pt idx="18">
                  <c:v>14.55475746316197</c:v>
                </c:pt>
                <c:pt idx="19">
                  <c:v>14.77203365542811</c:v>
                </c:pt>
                <c:pt idx="20">
                  <c:v>14.982965189176461</c:v>
                </c:pt>
                <c:pt idx="21">
                  <c:v>15.187999501728392</c:v>
                </c:pt>
                <c:pt idx="22">
                  <c:v>15.38753535338099</c:v>
                </c:pt>
                <c:pt idx="23">
                  <c:v>15.581929847413599</c:v>
                </c:pt>
                <c:pt idx="24">
                  <c:v>15.771504207175997</c:v>
                </c:pt>
                <c:pt idx="25">
                  <c:v>15.956548568227213</c:v>
                </c:pt>
                <c:pt idx="26">
                  <c:v>16.137325982630383</c:v>
                </c:pt>
                <c:pt idx="27">
                  <c:v>16.314075787616357</c:v>
                </c:pt>
                <c:pt idx="28">
                  <c:v>16.487016457320905</c:v>
                </c:pt>
                <c:pt idx="29">
                  <c:v>16.656348031014776</c:v>
                </c:pt>
                <c:pt idx="30">
                  <c:v>16.822254191969812</c:v>
                </c:pt>
                <c:pt idx="31">
                  <c:v>16.984904056270459</c:v>
                </c:pt>
                <c:pt idx="32">
                  <c:v>17.144453719363444</c:v>
                </c:pt>
                <c:pt idx="33">
                  <c:v>17.301047599123709</c:v>
                </c:pt>
                <c:pt idx="34">
                  <c:v>17.454819607103602</c:v>
                </c:pt>
                <c:pt idx="35">
                  <c:v>17.605894173982445</c:v>
                </c:pt>
                <c:pt idx="36">
                  <c:v>17.754387150713772</c:v>
                </c:pt>
                <c:pt idx="37">
                  <c:v>17.900406603228788</c:v>
                </c:pt>
                <c:pt idx="38">
                  <c:v>18.044053515607274</c:v>
                </c:pt>
                <c:pt idx="39">
                  <c:v>18.185422414226192</c:v>
                </c:pt>
                <c:pt idx="40">
                  <c:v>18.324601923429896</c:v>
                </c:pt>
                <c:pt idx="41">
                  <c:v>18.461675261646999</c:v>
                </c:pt>
                <c:pt idx="42">
                  <c:v>18.596720685539768</c:v>
                </c:pt>
                <c:pt idx="43">
                  <c:v>18.72981188865894</c:v>
                </c:pt>
                <c:pt idx="44">
                  <c:v>18.861018360147789</c:v>
                </c:pt>
                <c:pt idx="45">
                  <c:v>18.990405708260457</c:v>
                </c:pt>
                <c:pt idx="46">
                  <c:v>19.118035952804053</c:v>
                </c:pt>
                <c:pt idx="47">
                  <c:v>19.243967790060243</c:v>
                </c:pt>
                <c:pt idx="48">
                  <c:v>19.368256833272437</c:v>
                </c:pt>
                <c:pt idx="49">
                  <c:v>19.490955831385062</c:v>
                </c:pt>
                <c:pt idx="50">
                  <c:v>19.612114868380221</c:v>
                </c:pt>
                <c:pt idx="51">
                  <c:v>19.731781545264781</c:v>
                </c:pt>
                <c:pt idx="52">
                  <c:v>19.850001146509818</c:v>
                </c:pt>
                <c:pt idx="53">
                  <c:v>19.966816792527975</c:v>
                </c:pt>
                <c:pt idx="54">
                  <c:v>20.082269579587201</c:v>
                </c:pt>
                <c:pt idx="55">
                  <c:v>20.196398708397357</c:v>
                </c:pt>
                <c:pt idx="56">
                  <c:v>20.30924160246526</c:v>
                </c:pt>
                <c:pt idx="57">
                  <c:v>20.420834017191126</c:v>
                </c:pt>
                <c:pt idx="58">
                  <c:v>20.53121014057216</c:v>
                </c:pt>
                <c:pt idx="59">
                  <c:v>20.640402686285373</c:v>
                </c:pt>
                <c:pt idx="60">
                  <c:v>20.748442979839325</c:v>
                </c:pt>
                <c:pt idx="61">
                  <c:v>20.855361038412209</c:v>
                </c:pt>
                <c:pt idx="62">
                  <c:v>20.961185644929927</c:v>
                </c:pt>
                <c:pt idx="63">
                  <c:v>21.065944416881514</c:v>
                </c:pt>
                <c:pt idx="64">
                  <c:v>21.169663870319489</c:v>
                </c:pt>
                <c:pt idx="65">
                  <c:v>21.272369479448514</c:v>
                </c:pt>
                <c:pt idx="66">
                  <c:v>21.374085732166591</c:v>
                </c:pt>
                <c:pt idx="67">
                  <c:v>21.474836181888083</c:v>
                </c:pt>
                <c:pt idx="68">
                  <c:v>21.574643495946795</c:v>
                </c:pt>
                <c:pt idx="69">
                  <c:v>21.673529500849554</c:v>
                </c:pt>
                <c:pt idx="70">
                  <c:v>21.771515224625908</c:v>
                </c:pt>
                <c:pt idx="71">
                  <c:v>21.868620936497312</c:v>
                </c:pt>
                <c:pt idx="72">
                  <c:v>21.964866184069233</c:v>
                </c:pt>
                <c:pt idx="73">
                  <c:v>22.06026982823165</c:v>
                </c:pt>
                <c:pt idx="74">
                  <c:v>22.154850075937283</c:v>
                </c:pt>
                <c:pt idx="75">
                  <c:v>22.248624511012387</c:v>
                </c:pt>
                <c:pt idx="76">
                  <c:v>22.341610123141766</c:v>
                </c:pt>
                <c:pt idx="77">
                  <c:v>22.433823335157822</c:v>
                </c:pt>
                <c:pt idx="78">
                  <c:v>22.525280028752771</c:v>
                </c:pt>
                <c:pt idx="79">
                  <c:v>22.615995568723346</c:v>
                </c:pt>
                <c:pt idx="80">
                  <c:v>22.705984825848532</c:v>
                </c:pt>
                <c:pt idx="81">
                  <c:v>22.795262198492914</c:v>
                </c:pt>
                <c:pt idx="82">
                  <c:v>22.883841633020836</c:v>
                </c:pt>
                <c:pt idx="83">
                  <c:v>22.971736643099991</c:v>
                </c:pt>
                <c:pt idx="84">
                  <c:v>23.058960327967029</c:v>
                </c:pt>
                <c:pt idx="85">
                  <c:v>23.145525389722209</c:v>
                </c:pt>
                <c:pt idx="86">
                  <c:v>23.231444149715109</c:v>
                </c:pt>
                <c:pt idx="87">
                  <c:v>23.316728564078797</c:v>
                </c:pt>
                <c:pt idx="88">
                  <c:v>23.401390238465634</c:v>
                </c:pt>
                <c:pt idx="89">
                  <c:v>23.485440442034033</c:v>
                </c:pt>
                <c:pt idx="90">
                  <c:v>23.568890120731918</c:v>
                </c:pt>
                <c:pt idx="91">
                  <c:v>23.65174990991941</c:v>
                </c:pt>
                <c:pt idx="92">
                  <c:v>23.734030146370245</c:v>
                </c:pt>
                <c:pt idx="93">
                  <c:v>23.815740879688718</c:v>
                </c:pt>
                <c:pt idx="94">
                  <c:v>23.896891883176323</c:v>
                </c:pt>
                <c:pt idx="95">
                  <c:v>23.977492664180058</c:v>
                </c:pt>
                <c:pt idx="96">
                  <c:v>24.057552473952057</c:v>
                </c:pt>
                <c:pt idx="97">
                  <c:v>24.137080317048383</c:v>
                </c:pt>
                <c:pt idx="98">
                  <c:v>24.216084960292818</c:v>
                </c:pt>
                <c:pt idx="99">
                  <c:v>24.29457494132993</c:v>
                </c:pt>
                <c:pt idx="100">
                  <c:v>24.372558576790027</c:v>
                </c:pt>
                <c:pt idx="101">
                  <c:v>24.450043970087197</c:v>
                </c:pt>
                <c:pt idx="102">
                  <c:v>24.52703901887028</c:v>
                </c:pt>
                <c:pt idx="103">
                  <c:v>24.603551422145362</c:v>
                </c:pt>
                <c:pt idx="104">
                  <c:v>24.679588687087204</c:v>
                </c:pt>
                <c:pt idx="105">
                  <c:v>24.755158135555991</c:v>
                </c:pt>
                <c:pt idx="106">
                  <c:v>24.8302669103347</c:v>
                </c:pt>
                <c:pt idx="107">
                  <c:v>24.904921981101566</c:v>
                </c:pt>
                <c:pt idx="108">
                  <c:v>24.979130150151132</c:v>
                </c:pt>
                <c:pt idx="109">
                  <c:v>25.052898057876664</c:v>
                </c:pt>
                <c:pt idx="110">
                  <c:v>25.126232188025909</c:v>
                </c:pt>
                <c:pt idx="111">
                  <c:v>25.199138872741472</c:v>
                </c:pt>
                <c:pt idx="112">
                  <c:v>25.271624297396439</c:v>
                </c:pt>
                <c:pt idx="113">
                  <c:v>25.343694505235302</c:v>
                </c:pt>
                <c:pt idx="114">
                  <c:v>25.415355401829551</c:v>
                </c:pt>
                <c:pt idx="115">
                  <c:v>25.486612759356941</c:v>
                </c:pt>
                <c:pt idx="116">
                  <c:v>25.557472220712768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copper!$AY$2:$AY$118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8.7475602253326876</c:v>
                </c:pt>
                <c:pt idx="2">
                  <c:v>9.3728081772869434</c:v>
                </c:pt>
                <c:pt idx="3">
                  <c:v>9.9174195453572036</c:v>
                </c:pt>
                <c:pt idx="4">
                  <c:v>10.403858994857881</c:v>
                </c:pt>
                <c:pt idx="5">
                  <c:v>10.845874236724795</c:v>
                </c:pt>
                <c:pt idx="6">
                  <c:v>11.252595644141804</c:v>
                </c:pt>
                <c:pt idx="7">
                  <c:v>11.630446781848457</c:v>
                </c:pt>
                <c:pt idx="8">
                  <c:v>11.984145400278116</c:v>
                </c:pt>
                <c:pt idx="9">
                  <c:v>12.317274078108122</c:v>
                </c:pt>
                <c:pt idx="10">
                  <c:v>12.632627065690258</c:v>
                </c:pt>
                <c:pt idx="11">
                  <c:v>12.932432022979215</c:v>
                </c:pt>
                <c:pt idx="12">
                  <c:v>13.218497699090552</c:v>
                </c:pt>
                <c:pt idx="13">
                  <c:v>13.492315678097972</c:v>
                </c:pt>
                <c:pt idx="14">
                  <c:v>13.755132508103978</c:v>
                </c:pt>
                <c:pt idx="15">
                  <c:v>14.008002097480928</c:v>
                </c:pt>
                <c:pt idx="16">
                  <c:v>14.251824588556964</c:v>
                </c:pt>
                <c:pt idx="17">
                  <c:v>14.487375735593863</c:v>
                </c:pt>
                <c:pt idx="18">
                  <c:v>14.715329470625093</c:v>
                </c:pt>
                <c:pt idx="19">
                  <c:v>14.936275489075323</c:v>
                </c:pt>
                <c:pt idx="20">
                  <c:v>15.150733132641328</c:v>
                </c:pt>
                <c:pt idx="21">
                  <c:v>15.359162477375186</c:v>
                </c:pt>
                <c:pt idx="22">
                  <c:v>15.561973283380066</c:v>
                </c:pt>
                <c:pt idx="23">
                  <c:v>15.759532288055242</c:v>
                </c:pt>
                <c:pt idx="24">
                  <c:v>15.952169201716407</c:v>
                </c:pt>
                <c:pt idx="25">
                  <c:v>16.140181676188455</c:v>
                </c:pt>
                <c:pt idx="26">
                  <c:v>16.323839452833205</c:v>
                </c:pt>
                <c:pt idx="27">
                  <c:v>16.503387849243452</c:v>
                </c:pt>
                <c:pt idx="28">
                  <c:v>16.67905070863263</c:v>
                </c:pt>
                <c:pt idx="29">
                  <c:v>16.851032909420777</c:v>
                </c:pt>
                <c:pt idx="30">
                  <c:v>17.019522512319256</c:v>
                </c:pt>
                <c:pt idx="31">
                  <c:v>17.184692606690852</c:v>
                </c:pt>
                <c:pt idx="32">
                  <c:v>17.346702905921461</c:v>
                </c:pt>
                <c:pt idx="33">
                  <c:v>17.505701132124056</c:v>
                </c:pt>
                <c:pt idx="34">
                  <c:v>17.661824223075627</c:v>
                </c:pt>
                <c:pt idx="35">
                  <c:v>17.815199388397549</c:v>
                </c:pt>
                <c:pt idx="36">
                  <c:v>17.965945037281806</c:v>
                </c:pt>
                <c:pt idx="37">
                  <c:v>18.114171596278123</c:v>
                </c:pt>
                <c:pt idx="38">
                  <c:v>18.259982232591703</c:v>
                </c:pt>
                <c:pt idx="39">
                  <c:v>18.403473495845894</c:v>
                </c:pt>
                <c:pt idx="40">
                  <c:v>18.544735889221812</c:v>
                </c:pt>
                <c:pt idx="41">
                  <c:v>18.683854379206593</c:v>
                </c:pt>
                <c:pt idx="42">
                  <c:v>18.820908851792804</c:v>
                </c:pt>
                <c:pt idx="43">
                  <c:v>18.955974521817652</c:v>
                </c:pt>
                <c:pt idx="44">
                  <c:v>19.089122301167954</c:v>
                </c:pt>
                <c:pt idx="45">
                  <c:v>19.22041913077026</c:v>
                </c:pt>
                <c:pt idx="46">
                  <c:v>19.349928280606953</c:v>
                </c:pt>
                <c:pt idx="47">
                  <c:v>19.477709621426275</c:v>
                </c:pt>
                <c:pt idx="48">
                  <c:v>19.603819871328476</c:v>
                </c:pt>
                <c:pt idx="49">
                  <c:v>19.728312819997235</c:v>
                </c:pt>
                <c:pt idx="50">
                  <c:v>19.851239532992988</c:v>
                </c:pt>
                <c:pt idx="51">
                  <c:v>19.972648538222867</c:v>
                </c:pt>
                <c:pt idx="52">
                  <c:v>20.092585996442743</c:v>
                </c:pt>
                <c:pt idx="53">
                  <c:v>20.211095857423533</c:v>
                </c:pt>
                <c:pt idx="54">
                  <c:v>20.32822000322091</c:v>
                </c:pt>
                <c:pt idx="55">
                  <c:v>20.443998379820467</c:v>
                </c:pt>
                <c:pt idx="56">
                  <c:v>20.558469118285164</c:v>
                </c:pt>
                <c:pt idx="57">
                  <c:v>20.671668646405397</c:v>
                </c:pt>
                <c:pt idx="58">
                  <c:v>20.783631791741751</c:v>
                </c:pt>
                <c:pt idx="59">
                  <c:v>20.894391876853764</c:v>
                </c:pt>
                <c:pt idx="60">
                  <c:v>21.0039808074234</c:v>
                </c:pt>
                <c:pt idx="61">
                  <c:v>21.112429153907424</c:v>
                </c:pt>
                <c:pt idx="62">
                  <c:v>21.219766227287256</c:v>
                </c:pt>
                <c:pt idx="63">
                  <c:v>21.326020149426938</c:v>
                </c:pt>
                <c:pt idx="64">
                  <c:v>21.431217918498696</c:v>
                </c:pt>
                <c:pt idx="65">
                  <c:v>21.535385469890045</c:v>
                </c:pt>
                <c:pt idx="66">
                  <c:v>21.638547732966213</c:v>
                </c:pt>
                <c:pt idx="67">
                  <c:v>21.740728684025687</c:v>
                </c:pt>
                <c:pt idx="68">
                  <c:v>21.841951395754759</c:v>
                </c:pt>
                <c:pt idx="69">
                  <c:v>21.942238083458452</c:v>
                </c:pt>
                <c:pt idx="70">
                  <c:v>22.041610148319631</c:v>
                </c:pt>
                <c:pt idx="71">
                  <c:v>22.140088217915316</c:v>
                </c:pt>
                <c:pt idx="72">
                  <c:v>22.237692184198703</c:v>
                </c:pt>
                <c:pt idx="73">
                  <c:v>22.334441239136954</c:v>
                </c:pt>
                <c:pt idx="74">
                  <c:v>22.430353908178297</c:v>
                </c:pt>
                <c:pt idx="75">
                  <c:v>22.525448081707054</c:v>
                </c:pt>
                <c:pt idx="76">
                  <c:v>22.619741044631677</c:v>
                </c:pt>
                <c:pt idx="77">
                  <c:v>22.713249504238789</c:v>
                </c:pt>
                <c:pt idx="78">
                  <c:v>22.805989616435195</c:v>
                </c:pt>
                <c:pt idx="79">
                  <c:v>22.8979770104898</c:v>
                </c:pt>
                <c:pt idx="80">
                  <c:v>22.989226812378416</c:v>
                </c:pt>
                <c:pt idx="81">
                  <c:v>23.079753666826129</c:v>
                </c:pt>
                <c:pt idx="82">
                  <c:v>23.169571758134531</c:v>
                </c:pt>
                <c:pt idx="83">
                  <c:v>23.258694829874212</c:v>
                </c:pt>
                <c:pt idx="84">
                  <c:v>23.347136203516811</c:v>
                </c:pt>
                <c:pt idx="85">
                  <c:v>23.434908796075181</c:v>
                </c:pt>
                <c:pt idx="86">
                  <c:v>23.522025136815145</c:v>
                </c:pt>
                <c:pt idx="87">
                  <c:v>23.608497383097518</c:v>
                </c:pt>
                <c:pt idx="88">
                  <c:v>23.694337335404811</c:v>
                </c:pt>
                <c:pt idx="89">
                  <c:v>23.779556451603025</c:v>
                </c:pt>
                <c:pt idx="90">
                  <c:v>23.86416586048535</c:v>
                </c:pt>
                <c:pt idx="91">
                  <c:v>23.948176374641239</c:v>
                </c:pt>
                <c:pt idx="92">
                  <c:v>24.031598502691214</c:v>
                </c:pt>
                <c:pt idx="93">
                  <c:v>24.114442460925037</c:v>
                </c:pt>
                <c:pt idx="94">
                  <c:v>24.196718184378216</c:v>
                </c:pt>
                <c:pt idx="95">
                  <c:v>24.278435337379427</c:v>
                </c:pt>
                <c:pt idx="96">
                  <c:v>24.359603323599263</c:v>
                </c:pt>
                <c:pt idx="97">
                  <c:v>24.440231295628664</c:v>
                </c:pt>
                <c:pt idx="98">
                  <c:v>24.520328164113511</c:v>
                </c:pt>
                <c:pt idx="99">
                  <c:v>24.599902606470124</c:v>
                </c:pt>
                <c:pt idx="100">
                  <c:v>24.678963075204781</c:v>
                </c:pt>
                <c:pt idx="101">
                  <c:v>24.757517805858946</c:v>
                </c:pt>
                <c:pt idx="102">
                  <c:v>24.835574824600425</c:v>
                </c:pt>
                <c:pt idx="103">
                  <c:v>24.913141955479464</c:v>
                </c:pt>
                <c:pt idx="104">
                  <c:v>24.990226827367586</c:v>
                </c:pt>
                <c:pt idx="105">
                  <c:v>25.066836880595858</c:v>
                </c:pt>
                <c:pt idx="106">
                  <c:v>25.142979373308265</c:v>
                </c:pt>
                <c:pt idx="107">
                  <c:v>25.218661387544909</c:v>
                </c:pt>
                <c:pt idx="108">
                  <c:v>25.293889835068867</c:v>
                </c:pt>
                <c:pt idx="109">
                  <c:v>25.368671462949703</c:v>
                </c:pt>
                <c:pt idx="110">
                  <c:v>25.443012858915885</c:v>
                </c:pt>
                <c:pt idx="111">
                  <c:v>25.516920456487632</c:v>
                </c:pt>
                <c:pt idx="112">
                  <c:v>25.590400539901012</c:v>
                </c:pt>
                <c:pt idx="113">
                  <c:v>25.663459248833533</c:v>
                </c:pt>
                <c:pt idx="114">
                  <c:v>25.736102582940873</c:v>
                </c:pt>
                <c:pt idx="115">
                  <c:v>25.808336406213826</c:v>
                </c:pt>
                <c:pt idx="116">
                  <c:v>25.880166451164051</c:v>
                </c:pt>
              </c:numCache>
            </c:numRef>
          </c:val>
        </c:ser>
        <c:marker val="1"/>
        <c:axId val="110120960"/>
        <c:axId val="110122496"/>
      </c:lineChart>
      <c:catAx>
        <c:axId val="110120960"/>
        <c:scaling>
          <c:orientation val="minMax"/>
        </c:scaling>
        <c:axPos val="b"/>
        <c:numFmt formatCode="#,##0" sourceLinked="0"/>
        <c:tickLblPos val="nextTo"/>
        <c:crossAx val="110122496"/>
        <c:crosses val="autoZero"/>
        <c:auto val="1"/>
        <c:lblAlgn val="ctr"/>
        <c:lblOffset val="100"/>
        <c:tickLblSkip val="10"/>
      </c:catAx>
      <c:valAx>
        <c:axId val="110122496"/>
        <c:scaling>
          <c:orientation val="minMax"/>
        </c:scaling>
        <c:axPos val="l"/>
        <c:numFmt formatCode="General" sourceLinked="1"/>
        <c:tickLblPos val="nextTo"/>
        <c:crossAx val="110120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168552114937977"/>
          <c:y val="0.68621218060013556"/>
          <c:w val="0.21281720430107628"/>
          <c:h val="0.17180911046462044"/>
        </c:manualLayout>
      </c:layout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over last 1/5/10 v.)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spPr>
            <a:ln w="38100"/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val>
        </c:ser>
        <c:ser>
          <c:idx val="4"/>
          <c:order val="1"/>
          <c:tx>
            <c:v>Est - last 5 last 1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copper!$AO$2:$AO$118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</c:v>
                </c:pt>
                <c:pt idx="2">
                  <c:v>8.5</c:v>
                </c:pt>
                <c:pt idx="3">
                  <c:v>9.1349634075389652</c:v>
                </c:pt>
                <c:pt idx="4">
                  <c:v>9.8057399293724963</c:v>
                </c:pt>
                <c:pt idx="5">
                  <c:v>10.478233813099758</c:v>
                </c:pt>
                <c:pt idx="6">
                  <c:v>11.163309992138373</c:v>
                </c:pt>
                <c:pt idx="7">
                  <c:v>11.704294382410158</c:v>
                </c:pt>
                <c:pt idx="8">
                  <c:v>12.264411059777188</c:v>
                </c:pt>
                <c:pt idx="9">
                  <c:v>12.644148147741033</c:v>
                </c:pt>
                <c:pt idx="10">
                  <c:v>12.835619108576237</c:v>
                </c:pt>
                <c:pt idx="11">
                  <c:v>13.027452775871641</c:v>
                </c:pt>
                <c:pt idx="12">
                  <c:v>13.21992758999138</c:v>
                </c:pt>
                <c:pt idx="13">
                  <c:v>13.413328515267613</c:v>
                </c:pt>
                <c:pt idx="14">
                  <c:v>13.799701495977468</c:v>
                </c:pt>
                <c:pt idx="15">
                  <c:v>14.184435299332215</c:v>
                </c:pt>
                <c:pt idx="16">
                  <c:v>14.569347230243777</c:v>
                </c:pt>
                <c:pt idx="17">
                  <c:v>14.956253396239108</c:v>
                </c:pt>
                <c:pt idx="18">
                  <c:v>15.15164315382504</c:v>
                </c:pt>
                <c:pt idx="19">
                  <c:v>15.347659841853323</c:v>
                </c:pt>
                <c:pt idx="20">
                  <c:v>15.543443173564714</c:v>
                </c:pt>
                <c:pt idx="21">
                  <c:v>15.73918369261386</c:v>
                </c:pt>
                <c:pt idx="22">
                  <c:v>15.935071477993871</c:v>
                </c:pt>
                <c:pt idx="23">
                  <c:v>16.131297508081229</c:v>
                </c:pt>
                <c:pt idx="24">
                  <c:v>16.131297508081229</c:v>
                </c:pt>
                <c:pt idx="25">
                  <c:v>16.328055036780796</c:v>
                </c:pt>
                <c:pt idx="26">
                  <c:v>16.917652294505263</c:v>
                </c:pt>
                <c:pt idx="27">
                  <c:v>17.501634780502641</c:v>
                </c:pt>
                <c:pt idx="28">
                  <c:v>18.084169838966272</c:v>
                </c:pt>
                <c:pt idx="29">
                  <c:v>18.279220760558289</c:v>
                </c:pt>
                <c:pt idx="30">
                  <c:v>18.672223689717296</c:v>
                </c:pt>
                <c:pt idx="31">
                  <c:v>18.672223689717296</c:v>
                </c:pt>
                <c:pt idx="32">
                  <c:v>18.672223689717296</c:v>
                </c:pt>
                <c:pt idx="33">
                  <c:v>18.672223689717296</c:v>
                </c:pt>
                <c:pt idx="34">
                  <c:v>19.263987818212087</c:v>
                </c:pt>
                <c:pt idx="35">
                  <c:v>19.462413193179696</c:v>
                </c:pt>
                <c:pt idx="36">
                  <c:v>19.660757816787449</c:v>
                </c:pt>
                <c:pt idx="37">
                  <c:v>19.859146258482166</c:v>
                </c:pt>
                <c:pt idx="38">
                  <c:v>20.057703224398903</c:v>
                </c:pt>
                <c:pt idx="39">
                  <c:v>20.057703224398903</c:v>
                </c:pt>
                <c:pt idx="40">
                  <c:v>20.057703224398903</c:v>
                </c:pt>
                <c:pt idx="41">
                  <c:v>20.057703224398903</c:v>
                </c:pt>
                <c:pt idx="42">
                  <c:v>20.057703224398903</c:v>
                </c:pt>
                <c:pt idx="43">
                  <c:v>20.057703224398903</c:v>
                </c:pt>
                <c:pt idx="44">
                  <c:v>20.057703224398903</c:v>
                </c:pt>
                <c:pt idx="45">
                  <c:v>20.057703224398903</c:v>
                </c:pt>
                <c:pt idx="46">
                  <c:v>20.057703224398903</c:v>
                </c:pt>
                <c:pt idx="47">
                  <c:v>20.057703224398903</c:v>
                </c:pt>
                <c:pt idx="48">
                  <c:v>20.057703224398903</c:v>
                </c:pt>
                <c:pt idx="49">
                  <c:v>20.057703224398903</c:v>
                </c:pt>
                <c:pt idx="50">
                  <c:v>20.057703224398903</c:v>
                </c:pt>
                <c:pt idx="51">
                  <c:v>20.057703224398903</c:v>
                </c:pt>
                <c:pt idx="52">
                  <c:v>20.057703224398903</c:v>
                </c:pt>
                <c:pt idx="53">
                  <c:v>20.057703224398903</c:v>
                </c:pt>
                <c:pt idx="54">
                  <c:v>20.057703224398903</c:v>
                </c:pt>
                <c:pt idx="55">
                  <c:v>20.256554135259911</c:v>
                </c:pt>
                <c:pt idx="56">
                  <c:v>20.455214023297383</c:v>
                </c:pt>
                <c:pt idx="57">
                  <c:v>20.653796320745769</c:v>
                </c:pt>
                <c:pt idx="58">
                  <c:v>20.852414079027735</c:v>
                </c:pt>
                <c:pt idx="59">
                  <c:v>21.051180443936552</c:v>
                </c:pt>
                <c:pt idx="60">
                  <c:v>21.051180443936552</c:v>
                </c:pt>
                <c:pt idx="61">
                  <c:v>21.051180443936552</c:v>
                </c:pt>
                <c:pt idx="62">
                  <c:v>21.051180443936552</c:v>
                </c:pt>
                <c:pt idx="63">
                  <c:v>21.051180443936552</c:v>
                </c:pt>
                <c:pt idx="64">
                  <c:v>21.250209130652994</c:v>
                </c:pt>
                <c:pt idx="65">
                  <c:v>21.449060393076657</c:v>
                </c:pt>
                <c:pt idx="66">
                  <c:v>21.64783758691269</c:v>
                </c:pt>
                <c:pt idx="67">
                  <c:v>21.846643739186728</c:v>
                </c:pt>
                <c:pt idx="68">
                  <c:v>22.045581942398428</c:v>
                </c:pt>
                <c:pt idx="69">
                  <c:v>22.045581942398428</c:v>
                </c:pt>
                <c:pt idx="70">
                  <c:v>22.24475574839019</c:v>
                </c:pt>
                <c:pt idx="71">
                  <c:v>22.44376460419933</c:v>
                </c:pt>
                <c:pt idx="72">
                  <c:v>22.642703049251843</c:v>
                </c:pt>
                <c:pt idx="73">
                  <c:v>22.841665338946438</c:v>
                </c:pt>
                <c:pt idx="74">
                  <c:v>23.040745774196051</c:v>
                </c:pt>
                <c:pt idx="75">
                  <c:v>23.040745774196051</c:v>
                </c:pt>
                <c:pt idx="76">
                  <c:v>23.040745774196051</c:v>
                </c:pt>
                <c:pt idx="77">
                  <c:v>23.040745774196051</c:v>
                </c:pt>
                <c:pt idx="78">
                  <c:v>23.040745774196051</c:v>
                </c:pt>
                <c:pt idx="79">
                  <c:v>23.040745774196051</c:v>
                </c:pt>
                <c:pt idx="80">
                  <c:v>23.040745774196051</c:v>
                </c:pt>
                <c:pt idx="81">
                  <c:v>23.040745774196051</c:v>
                </c:pt>
                <c:pt idx="82">
                  <c:v>23.040745774196051</c:v>
                </c:pt>
                <c:pt idx="83">
                  <c:v>23.040745774196051</c:v>
                </c:pt>
                <c:pt idx="84">
                  <c:v>23.040745774196051</c:v>
                </c:pt>
                <c:pt idx="85">
                  <c:v>23.040745774196051</c:v>
                </c:pt>
                <c:pt idx="86">
                  <c:v>23.040745774196051</c:v>
                </c:pt>
                <c:pt idx="87">
                  <c:v>22.841452517748923</c:v>
                </c:pt>
                <c:pt idx="88">
                  <c:v>22.642368372688473</c:v>
                </c:pt>
                <c:pt idx="89">
                  <c:v>22.443400201232187</c:v>
                </c:pt>
                <c:pt idx="90">
                  <c:v>22.2444552959867</c:v>
                </c:pt>
                <c:pt idx="91">
                  <c:v>22.04544106417783</c:v>
                </c:pt>
                <c:pt idx="92">
                  <c:v>22.04544106417783</c:v>
                </c:pt>
                <c:pt idx="93">
                  <c:v>22.04544106417783</c:v>
                </c:pt>
                <c:pt idx="94">
                  <c:v>22.04544106417783</c:v>
                </c:pt>
                <c:pt idx="95">
                  <c:v>22.04544106417783</c:v>
                </c:pt>
                <c:pt idx="96">
                  <c:v>22.04544106417783</c:v>
                </c:pt>
                <c:pt idx="97">
                  <c:v>22.04544106417783</c:v>
                </c:pt>
                <c:pt idx="98">
                  <c:v>22.04544106417783</c:v>
                </c:pt>
                <c:pt idx="99">
                  <c:v>22.04544106417783</c:v>
                </c:pt>
                <c:pt idx="100">
                  <c:v>22.04544106417783</c:v>
                </c:pt>
                <c:pt idx="101">
                  <c:v>22.04544106417783</c:v>
                </c:pt>
                <c:pt idx="102">
                  <c:v>22.04544106417783</c:v>
                </c:pt>
                <c:pt idx="103">
                  <c:v>22.04544106417783</c:v>
                </c:pt>
                <c:pt idx="104">
                  <c:v>22.04544106417783</c:v>
                </c:pt>
                <c:pt idx="105">
                  <c:v>22.04544106417783</c:v>
                </c:pt>
                <c:pt idx="106">
                  <c:v>22.04544106417783</c:v>
                </c:pt>
                <c:pt idx="107">
                  <c:v>22.04544106417783</c:v>
                </c:pt>
                <c:pt idx="108">
                  <c:v>22.04544106417783</c:v>
                </c:pt>
                <c:pt idx="109">
                  <c:v>22.04544106417783</c:v>
                </c:pt>
                <c:pt idx="110">
                  <c:v>22.04544106417783</c:v>
                </c:pt>
                <c:pt idx="111">
                  <c:v>22.04544106417783</c:v>
                </c:pt>
                <c:pt idx="112">
                  <c:v>22.04544106417783</c:v>
                </c:pt>
                <c:pt idx="113">
                  <c:v>22.04544106417783</c:v>
                </c:pt>
                <c:pt idx="114">
                  <c:v>22.04544106417783</c:v>
                </c:pt>
                <c:pt idx="115">
                  <c:v>22.04544106417783</c:v>
                </c:pt>
                <c:pt idx="116">
                  <c:v>22.04544106417783</c:v>
                </c:pt>
              </c:numCache>
            </c:numRef>
          </c:val>
        </c:ser>
        <c:ser>
          <c:idx val="5"/>
          <c:order val="2"/>
          <c:tx>
            <c:v>Est - last 10 last 1</c:v>
          </c:tx>
          <c:spPr>
            <a:ln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copper!$AP$2:$AP$118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</c:v>
                </c:pt>
                <c:pt idx="2">
                  <c:v>8.5</c:v>
                </c:pt>
                <c:pt idx="3">
                  <c:v>9.1349634075389652</c:v>
                </c:pt>
                <c:pt idx="4">
                  <c:v>9.8057399293724963</c:v>
                </c:pt>
                <c:pt idx="5">
                  <c:v>10.478233813099758</c:v>
                </c:pt>
                <c:pt idx="6">
                  <c:v>11.00773438478009</c:v>
                </c:pt>
                <c:pt idx="7">
                  <c:v>11.44353418646406</c:v>
                </c:pt>
                <c:pt idx="8">
                  <c:v>11.905253900770379</c:v>
                </c:pt>
                <c:pt idx="9">
                  <c:v>12.303367334141251</c:v>
                </c:pt>
                <c:pt idx="10">
                  <c:v>12.652799191787176</c:v>
                </c:pt>
                <c:pt idx="11">
                  <c:v>13.021011870335279</c:v>
                </c:pt>
                <c:pt idx="12">
                  <c:v>13.335106517588548</c:v>
                </c:pt>
                <c:pt idx="13">
                  <c:v>13.662608546419351</c:v>
                </c:pt>
                <c:pt idx="14">
                  <c:v>13.998554838446168</c:v>
                </c:pt>
                <c:pt idx="15">
                  <c:v>14.253855852154263</c:v>
                </c:pt>
                <c:pt idx="16">
                  <c:v>14.510805751906904</c:v>
                </c:pt>
                <c:pt idx="17">
                  <c:v>14.770012967638014</c:v>
                </c:pt>
                <c:pt idx="18">
                  <c:v>14.944753419522586</c:v>
                </c:pt>
                <c:pt idx="19">
                  <c:v>15.208164486808103</c:v>
                </c:pt>
                <c:pt idx="20">
                  <c:v>15.472972551053125</c:v>
                </c:pt>
                <c:pt idx="21">
                  <c:v>15.739746350918164</c:v>
                </c:pt>
                <c:pt idx="22">
                  <c:v>16.00908447085785</c:v>
                </c:pt>
                <c:pt idx="23">
                  <c:v>16.190778764176372</c:v>
                </c:pt>
                <c:pt idx="24">
                  <c:v>16.282142095317994</c:v>
                </c:pt>
                <c:pt idx="25">
                  <c:v>16.465183223278856</c:v>
                </c:pt>
                <c:pt idx="26">
                  <c:v>16.831929392208139</c:v>
                </c:pt>
                <c:pt idx="27">
                  <c:v>17.198107657888592</c:v>
                </c:pt>
                <c:pt idx="28">
                  <c:v>17.564781942832607</c:v>
                </c:pt>
                <c:pt idx="29">
                  <c:v>17.656842510934009</c:v>
                </c:pt>
                <c:pt idx="30">
                  <c:v>17.933658696886138</c:v>
                </c:pt>
                <c:pt idx="31">
                  <c:v>18.211061921406337</c:v>
                </c:pt>
                <c:pt idx="32">
                  <c:v>18.489485881061739</c:v>
                </c:pt>
                <c:pt idx="33">
                  <c:v>18.769375473175817</c:v>
                </c:pt>
                <c:pt idx="34">
                  <c:v>19.145131065653871</c:v>
                </c:pt>
                <c:pt idx="35">
                  <c:v>19.429214742739667</c:v>
                </c:pt>
                <c:pt idx="36">
                  <c:v>19.524330396011045</c:v>
                </c:pt>
                <c:pt idx="37">
                  <c:v>19.619443930559214</c:v>
                </c:pt>
                <c:pt idx="38">
                  <c:v>19.714569003452951</c:v>
                </c:pt>
                <c:pt idx="39">
                  <c:v>20.000019839972556</c:v>
                </c:pt>
                <c:pt idx="40">
                  <c:v>20.095877323716064</c:v>
                </c:pt>
                <c:pt idx="41">
                  <c:v>20.191816030200357</c:v>
                </c:pt>
                <c:pt idx="42">
                  <c:v>20.287850140997531</c:v>
                </c:pt>
                <c:pt idx="43">
                  <c:v>20.383993938817156</c:v>
                </c:pt>
                <c:pt idx="44">
                  <c:v>20.383993938817156</c:v>
                </c:pt>
                <c:pt idx="45">
                  <c:v>20.383993938817156</c:v>
                </c:pt>
                <c:pt idx="46">
                  <c:v>20.383993938817156</c:v>
                </c:pt>
                <c:pt idx="47">
                  <c:v>20.383993938817156</c:v>
                </c:pt>
                <c:pt idx="48">
                  <c:v>20.383993938817156</c:v>
                </c:pt>
                <c:pt idx="49">
                  <c:v>20.383993938817156</c:v>
                </c:pt>
                <c:pt idx="50">
                  <c:v>20.383993938817156</c:v>
                </c:pt>
                <c:pt idx="51">
                  <c:v>20.383993938817156</c:v>
                </c:pt>
                <c:pt idx="52">
                  <c:v>20.383993938817156</c:v>
                </c:pt>
                <c:pt idx="53">
                  <c:v>20.383993938817156</c:v>
                </c:pt>
                <c:pt idx="54">
                  <c:v>20.383993938817156</c:v>
                </c:pt>
                <c:pt idx="55">
                  <c:v>20.480261823328988</c:v>
                </c:pt>
                <c:pt idx="56">
                  <c:v>20.57652175015668</c:v>
                </c:pt>
                <c:pt idx="57">
                  <c:v>20.672786525466933</c:v>
                </c:pt>
                <c:pt idx="58">
                  <c:v>20.769068958737943</c:v>
                </c:pt>
                <c:pt idx="59">
                  <c:v>20.86538187528382</c:v>
                </c:pt>
                <c:pt idx="60">
                  <c:v>20.961738128806871</c:v>
                </c:pt>
                <c:pt idx="61">
                  <c:v>21.058150614010181</c:v>
                </c:pt>
                <c:pt idx="62">
                  <c:v>21.154632279303115</c:v>
                </c:pt>
                <c:pt idx="63">
                  <c:v>21.2511961396328</c:v>
                </c:pt>
                <c:pt idx="64">
                  <c:v>21.444514439317654</c:v>
                </c:pt>
                <c:pt idx="65">
                  <c:v>21.541271306546218</c:v>
                </c:pt>
                <c:pt idx="66">
                  <c:v>21.638028243758338</c:v>
                </c:pt>
                <c:pt idx="67">
                  <c:v>21.734797071537546</c:v>
                </c:pt>
                <c:pt idx="68">
                  <c:v>21.831589619930831</c:v>
                </c:pt>
                <c:pt idx="69">
                  <c:v>21.928417739072842</c:v>
                </c:pt>
                <c:pt idx="70">
                  <c:v>22.122168880621594</c:v>
                </c:pt>
                <c:pt idx="71">
                  <c:v>22.31594607039343</c:v>
                </c:pt>
                <c:pt idx="72">
                  <c:v>22.509840624352858</c:v>
                </c:pt>
                <c:pt idx="73">
                  <c:v>22.703944229504721</c:v>
                </c:pt>
                <c:pt idx="74">
                  <c:v>22.801146746521386</c:v>
                </c:pt>
                <c:pt idx="75">
                  <c:v>22.898378519415893</c:v>
                </c:pt>
                <c:pt idx="76">
                  <c:v>22.995650521827798</c:v>
                </c:pt>
                <c:pt idx="77">
                  <c:v>23.092973759664556</c:v>
                </c:pt>
                <c:pt idx="78">
                  <c:v>23.190359280268183</c:v>
                </c:pt>
                <c:pt idx="79">
                  <c:v>23.28781818166404</c:v>
                </c:pt>
                <c:pt idx="80">
                  <c:v>23.28781818166404</c:v>
                </c:pt>
                <c:pt idx="81">
                  <c:v>23.28781818166404</c:v>
                </c:pt>
                <c:pt idx="82">
                  <c:v>23.28781818166404</c:v>
                </c:pt>
                <c:pt idx="83">
                  <c:v>23.28781818166404</c:v>
                </c:pt>
                <c:pt idx="84">
                  <c:v>23.28781818166404</c:v>
                </c:pt>
                <c:pt idx="85">
                  <c:v>23.28781818166404</c:v>
                </c:pt>
                <c:pt idx="86">
                  <c:v>23.28781818166404</c:v>
                </c:pt>
                <c:pt idx="87">
                  <c:v>23.19027474141587</c:v>
                </c:pt>
                <c:pt idx="88">
                  <c:v>23.092815129456746</c:v>
                </c:pt>
                <c:pt idx="89">
                  <c:v>22.995428270918499</c:v>
                </c:pt>
                <c:pt idx="90">
                  <c:v>22.898103151813658</c:v>
                </c:pt>
                <c:pt idx="91">
                  <c:v>22.800828809843846</c:v>
                </c:pt>
                <c:pt idx="92">
                  <c:v>22.70359432531437</c:v>
                </c:pt>
                <c:pt idx="93">
                  <c:v>22.606388812135105</c:v>
                </c:pt>
                <c:pt idx="94">
                  <c:v>22.509201408888117</c:v>
                </c:pt>
                <c:pt idx="95">
                  <c:v>22.412021269942723</c:v>
                </c:pt>
                <c:pt idx="96">
                  <c:v>22.314837556598857</c:v>
                </c:pt>
                <c:pt idx="97">
                  <c:v>22.314837556598857</c:v>
                </c:pt>
                <c:pt idx="98">
                  <c:v>22.314837556598857</c:v>
                </c:pt>
                <c:pt idx="99">
                  <c:v>22.314837556598857</c:v>
                </c:pt>
                <c:pt idx="100">
                  <c:v>22.314837556598857</c:v>
                </c:pt>
                <c:pt idx="101">
                  <c:v>22.314837556598857</c:v>
                </c:pt>
                <c:pt idx="102">
                  <c:v>22.314837556598857</c:v>
                </c:pt>
                <c:pt idx="103">
                  <c:v>22.314837556598857</c:v>
                </c:pt>
                <c:pt idx="104">
                  <c:v>22.314837556598857</c:v>
                </c:pt>
                <c:pt idx="105">
                  <c:v>22.314837556598857</c:v>
                </c:pt>
                <c:pt idx="106">
                  <c:v>22.314837556598857</c:v>
                </c:pt>
                <c:pt idx="107">
                  <c:v>22.314837556598857</c:v>
                </c:pt>
                <c:pt idx="108">
                  <c:v>22.314837556598857</c:v>
                </c:pt>
                <c:pt idx="109">
                  <c:v>22.314837556598857</c:v>
                </c:pt>
                <c:pt idx="110">
                  <c:v>22.314837556598857</c:v>
                </c:pt>
                <c:pt idx="111">
                  <c:v>22.314837556598857</c:v>
                </c:pt>
                <c:pt idx="112">
                  <c:v>22.314837556598857</c:v>
                </c:pt>
                <c:pt idx="113">
                  <c:v>22.314837556598857</c:v>
                </c:pt>
                <c:pt idx="114">
                  <c:v>22.314837556598857</c:v>
                </c:pt>
                <c:pt idx="115">
                  <c:v>22.314837556598857</c:v>
                </c:pt>
                <c:pt idx="116">
                  <c:v>22.314837556598857</c:v>
                </c:pt>
              </c:numCache>
            </c:numRef>
          </c:val>
        </c:ser>
        <c:ser>
          <c:idx val="1"/>
          <c:order val="3"/>
          <c:tx>
            <c:v>Est - last 5 last 5</c:v>
          </c:tx>
          <c:spPr>
            <a:ln w="12700">
              <a:solidFill>
                <a:srgbClr val="D60093"/>
              </a:solidFill>
              <a:prstDash val="sysDash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copper!$AQ$2:$AQ$118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</c:v>
                </c:pt>
                <c:pt idx="2">
                  <c:v>8.25</c:v>
                </c:pt>
                <c:pt idx="3">
                  <c:v>8.6313950716605579</c:v>
                </c:pt>
                <c:pt idx="4">
                  <c:v>9.0805528085248746</c:v>
                </c:pt>
                <c:pt idx="5">
                  <c:v>9.5620500975325342</c:v>
                </c:pt>
                <c:pt idx="6">
                  <c:v>10.160805873658834</c:v>
                </c:pt>
                <c:pt idx="7">
                  <c:v>10.759683970730324</c:v>
                </c:pt>
                <c:pt idx="8">
                  <c:v>11.347053764388511</c:v>
                </c:pt>
                <c:pt idx="9">
                  <c:v>11.87696479419261</c:v>
                </c:pt>
                <c:pt idx="10">
                  <c:v>12.312367427864638</c:v>
                </c:pt>
                <c:pt idx="11">
                  <c:v>12.659982968013793</c:v>
                </c:pt>
                <c:pt idx="12">
                  <c:v>12.945406351470165</c:v>
                </c:pt>
                <c:pt idx="13">
                  <c:v>13.167147377974114</c:v>
                </c:pt>
                <c:pt idx="14">
                  <c:v>13.395783465657258</c:v>
                </c:pt>
                <c:pt idx="15">
                  <c:v>13.664221163570454</c:v>
                </c:pt>
                <c:pt idx="16">
                  <c:v>13.971316304579942</c:v>
                </c:pt>
                <c:pt idx="17">
                  <c:v>14.315737733129707</c:v>
                </c:pt>
                <c:pt idx="18">
                  <c:v>14.653453525366839</c:v>
                </c:pt>
                <c:pt idx="19">
                  <c:v>14.952947938455571</c:v>
                </c:pt>
                <c:pt idx="20">
                  <c:v>15.216281041024194</c:v>
                </c:pt>
                <c:pt idx="21">
                  <c:v>15.444532418353479</c:v>
                </c:pt>
                <c:pt idx="22">
                  <c:v>15.637913884902831</c:v>
                </c:pt>
                <c:pt idx="23">
                  <c:v>15.831547651462971</c:v>
                </c:pt>
                <c:pt idx="24">
                  <c:v>15.984565385621817</c:v>
                </c:pt>
                <c:pt idx="25">
                  <c:v>16.138646362485257</c:v>
                </c:pt>
                <c:pt idx="26">
                  <c:v>16.374189100273483</c:v>
                </c:pt>
                <c:pt idx="27">
                  <c:v>16.691484380535115</c:v>
                </c:pt>
                <c:pt idx="28">
                  <c:v>17.089153520325723</c:v>
                </c:pt>
                <c:pt idx="29">
                  <c:v>17.512215439506246</c:v>
                </c:pt>
                <c:pt idx="30">
                  <c:v>17.9673299210531</c:v>
                </c:pt>
                <c:pt idx="31">
                  <c:v>18.302296283501875</c:v>
                </c:pt>
                <c:pt idx="32">
                  <c:v>18.525321103567588</c:v>
                </c:pt>
                <c:pt idx="33">
                  <c:v>18.63902159003403</c:v>
                </c:pt>
                <c:pt idx="34">
                  <c:v>18.833391761355109</c:v>
                </c:pt>
                <c:pt idx="35">
                  <c:v>18.991248123271387</c:v>
                </c:pt>
                <c:pt idx="36">
                  <c:v>19.188152850005952</c:v>
                </c:pt>
                <c:pt idx="37">
                  <c:v>19.422693407583207</c:v>
                </c:pt>
                <c:pt idx="38">
                  <c:v>19.693119910560352</c:v>
                </c:pt>
                <c:pt idx="39">
                  <c:v>19.849770389335436</c:v>
                </c:pt>
                <c:pt idx="40">
                  <c:v>19.966580755205317</c:v>
                </c:pt>
                <c:pt idx="41">
                  <c:v>20.044337477779255</c:v>
                </c:pt>
                <c:pt idx="42">
                  <c:v>20.083318467345332</c:v>
                </c:pt>
                <c:pt idx="43">
                  <c:v>20.083318467345332</c:v>
                </c:pt>
                <c:pt idx="44">
                  <c:v>20.083318467345332</c:v>
                </c:pt>
                <c:pt idx="45">
                  <c:v>20.083318467345332</c:v>
                </c:pt>
                <c:pt idx="46">
                  <c:v>20.083318467345332</c:v>
                </c:pt>
                <c:pt idx="47">
                  <c:v>20.083318467345332</c:v>
                </c:pt>
                <c:pt idx="48">
                  <c:v>20.083318467345332</c:v>
                </c:pt>
                <c:pt idx="49">
                  <c:v>20.083318467345332</c:v>
                </c:pt>
                <c:pt idx="50">
                  <c:v>20.083318467345332</c:v>
                </c:pt>
                <c:pt idx="51">
                  <c:v>20.083318467345332</c:v>
                </c:pt>
                <c:pt idx="52">
                  <c:v>20.083318467345332</c:v>
                </c:pt>
                <c:pt idx="53">
                  <c:v>20.083318467345332</c:v>
                </c:pt>
                <c:pt idx="54">
                  <c:v>20.083318467345332</c:v>
                </c:pt>
                <c:pt idx="55">
                  <c:v>20.122987264558109</c:v>
                </c:pt>
                <c:pt idx="56">
                  <c:v>20.202760988553976</c:v>
                </c:pt>
                <c:pt idx="57">
                  <c:v>20.322621210933434</c:v>
                </c:pt>
                <c:pt idx="58">
                  <c:v>20.482100523478948</c:v>
                </c:pt>
                <c:pt idx="59">
                  <c:v>20.680309739346402</c:v>
                </c:pt>
                <c:pt idx="60">
                  <c:v>20.837326146352193</c:v>
                </c:pt>
                <c:pt idx="61">
                  <c:v>20.954437077889125</c:v>
                </c:pt>
                <c:pt idx="62">
                  <c:v>21.032396064408822</c:v>
                </c:pt>
                <c:pt idx="63">
                  <c:v>21.071471881571597</c:v>
                </c:pt>
                <c:pt idx="64">
                  <c:v>21.11120099145063</c:v>
                </c:pt>
                <c:pt idx="65">
                  <c:v>21.191076426482617</c:v>
                </c:pt>
                <c:pt idx="66">
                  <c:v>21.311080158706716</c:v>
                </c:pt>
                <c:pt idx="67">
                  <c:v>21.470763974252684</c:v>
                </c:pt>
                <c:pt idx="68">
                  <c:v>21.66927432611546</c:v>
                </c:pt>
                <c:pt idx="69">
                  <c:v>21.826596976924183</c:v>
                </c:pt>
                <c:pt idx="70">
                  <c:v>21.984600464683172</c:v>
                </c:pt>
                <c:pt idx="71">
                  <c:v>22.143248142417423</c:v>
                </c:pt>
                <c:pt idx="72">
                  <c:v>22.302503661298605</c:v>
                </c:pt>
                <c:pt idx="73">
                  <c:v>22.462330846520167</c:v>
                </c:pt>
                <c:pt idx="74">
                  <c:v>22.66106391027424</c:v>
                </c:pt>
                <c:pt idx="75">
                  <c:v>22.818626262737101</c:v>
                </c:pt>
                <c:pt idx="76">
                  <c:v>22.936195216537943</c:v>
                </c:pt>
                <c:pt idx="77">
                  <c:v>23.014464384413916</c:v>
                </c:pt>
                <c:pt idx="78">
                  <c:v>23.053684815396792</c:v>
                </c:pt>
                <c:pt idx="79">
                  <c:v>23.053684815396792</c:v>
                </c:pt>
                <c:pt idx="80">
                  <c:v>23.053684815396792</c:v>
                </c:pt>
                <c:pt idx="81">
                  <c:v>23.053684815396792</c:v>
                </c:pt>
                <c:pt idx="82">
                  <c:v>23.053684815396792</c:v>
                </c:pt>
                <c:pt idx="83">
                  <c:v>23.053684815396792</c:v>
                </c:pt>
                <c:pt idx="84">
                  <c:v>23.053684815396792</c:v>
                </c:pt>
                <c:pt idx="85">
                  <c:v>23.053684815396792</c:v>
                </c:pt>
                <c:pt idx="86">
                  <c:v>23.053684815396792</c:v>
                </c:pt>
                <c:pt idx="87">
                  <c:v>23.013870893442924</c:v>
                </c:pt>
                <c:pt idx="88">
                  <c:v>22.93469664254539</c:v>
                </c:pt>
                <c:pt idx="89">
                  <c:v>22.816189132810649</c:v>
                </c:pt>
                <c:pt idx="90">
                  <c:v>22.657947972362475</c:v>
                </c:pt>
                <c:pt idx="91">
                  <c:v>22.459125457766216</c:v>
                </c:pt>
                <c:pt idx="92">
                  <c:v>22.298716962336815</c:v>
                </c:pt>
                <c:pt idx="93">
                  <c:v>22.17777097604765</c:v>
                </c:pt>
                <c:pt idx="94">
                  <c:v>22.096980594739335</c:v>
                </c:pt>
                <c:pt idx="95">
                  <c:v>22.056644689059585</c:v>
                </c:pt>
                <c:pt idx="96">
                  <c:v>22.056644689059585</c:v>
                </c:pt>
                <c:pt idx="97">
                  <c:v>22.056644689059585</c:v>
                </c:pt>
                <c:pt idx="98">
                  <c:v>22.056644689059585</c:v>
                </c:pt>
                <c:pt idx="99">
                  <c:v>22.056644689059585</c:v>
                </c:pt>
                <c:pt idx="100">
                  <c:v>22.056644689059585</c:v>
                </c:pt>
                <c:pt idx="101">
                  <c:v>22.056644689059585</c:v>
                </c:pt>
                <c:pt idx="102">
                  <c:v>22.056644689059585</c:v>
                </c:pt>
                <c:pt idx="103">
                  <c:v>22.056644689059585</c:v>
                </c:pt>
                <c:pt idx="104">
                  <c:v>22.056644689059585</c:v>
                </c:pt>
                <c:pt idx="105">
                  <c:v>22.056644689059585</c:v>
                </c:pt>
                <c:pt idx="106">
                  <c:v>22.056644689059585</c:v>
                </c:pt>
                <c:pt idx="107">
                  <c:v>22.056644689059585</c:v>
                </c:pt>
                <c:pt idx="108">
                  <c:v>22.056644689059585</c:v>
                </c:pt>
                <c:pt idx="109">
                  <c:v>22.056644689059585</c:v>
                </c:pt>
                <c:pt idx="110">
                  <c:v>22.056644689059585</c:v>
                </c:pt>
                <c:pt idx="111">
                  <c:v>22.056644689059585</c:v>
                </c:pt>
                <c:pt idx="112">
                  <c:v>22.056644689059585</c:v>
                </c:pt>
                <c:pt idx="113">
                  <c:v>22.056644689059585</c:v>
                </c:pt>
                <c:pt idx="114">
                  <c:v>22.056644689059585</c:v>
                </c:pt>
                <c:pt idx="115">
                  <c:v>22.056644689059585</c:v>
                </c:pt>
                <c:pt idx="116">
                  <c:v>22.056644689059585</c:v>
                </c:pt>
              </c:numCache>
            </c:numRef>
          </c:val>
        </c:ser>
        <c:ser>
          <c:idx val="2"/>
          <c:order val="4"/>
          <c:tx>
            <c:v>Est - last 5 last 10</c:v>
          </c:tx>
          <c:spPr>
            <a:ln w="12700"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copper!$AR$2:$AR$118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</c:v>
                </c:pt>
                <c:pt idx="2">
                  <c:v>8.25</c:v>
                </c:pt>
                <c:pt idx="3">
                  <c:v>8.6313950716605579</c:v>
                </c:pt>
                <c:pt idx="4">
                  <c:v>9.0805528085248746</c:v>
                </c:pt>
                <c:pt idx="5">
                  <c:v>9.5620500975325342</c:v>
                </c:pt>
                <c:pt idx="6">
                  <c:v>10.061013244304451</c:v>
                </c:pt>
                <c:pt idx="7">
                  <c:v>10.542472797588209</c:v>
                </c:pt>
                <c:pt idx="8">
                  <c:v>11.012446956421391</c:v>
                </c:pt>
                <c:pt idx="9">
                  <c:v>11.447637750388676</c:v>
                </c:pt>
                <c:pt idx="10">
                  <c:v>11.833454891176308</c:v>
                </c:pt>
                <c:pt idx="11">
                  <c:v>12.21709404851714</c:v>
                </c:pt>
                <c:pt idx="12">
                  <c:v>12.577463612945625</c:v>
                </c:pt>
                <c:pt idx="13">
                  <c:v>12.909844596196466</c:v>
                </c:pt>
                <c:pt idx="14">
                  <c:v>13.233455189642813</c:v>
                </c:pt>
                <c:pt idx="15">
                  <c:v>13.546344990164902</c:v>
                </c:pt>
                <c:pt idx="16">
                  <c:v>13.846161100558286</c:v>
                </c:pt>
                <c:pt idx="17">
                  <c:v>14.140806409403858</c:v>
                </c:pt>
                <c:pt idx="18">
                  <c:v>14.406785753221262</c:v>
                </c:pt>
                <c:pt idx="19">
                  <c:v>14.657196031966917</c:v>
                </c:pt>
                <c:pt idx="20">
                  <c:v>14.906340638566007</c:v>
                </c:pt>
                <c:pt idx="21">
                  <c:v>15.154285627263913</c:v>
                </c:pt>
                <c:pt idx="22">
                  <c:v>15.401089603128352</c:v>
                </c:pt>
                <c:pt idx="23">
                  <c:v>15.64680376761433</c:v>
                </c:pt>
                <c:pt idx="24">
                  <c:v>15.856467106653881</c:v>
                </c:pt>
                <c:pt idx="25">
                  <c:v>16.051846422620383</c:v>
                </c:pt>
                <c:pt idx="26">
                  <c:v>16.273448420416802</c:v>
                </c:pt>
                <c:pt idx="27">
                  <c:v>16.521157740198898</c:v>
                </c:pt>
                <c:pt idx="28">
                  <c:v>16.81085492579345</c:v>
                </c:pt>
                <c:pt idx="29">
                  <c:v>17.0973020593736</c:v>
                </c:pt>
                <c:pt idx="30">
                  <c:v>17.403376750760597</c:v>
                </c:pt>
                <c:pt idx="31">
                  <c:v>17.683166405223407</c:v>
                </c:pt>
                <c:pt idx="32">
                  <c:v>17.938653661878288</c:v>
                </c:pt>
                <c:pt idx="33">
                  <c:v>18.171431238086562</c:v>
                </c:pt>
                <c:pt idx="34">
                  <c:v>18.460766294461379</c:v>
                </c:pt>
                <c:pt idx="35">
                  <c:v>18.74768624982709</c:v>
                </c:pt>
                <c:pt idx="36">
                  <c:v>19.00254400199379</c:v>
                </c:pt>
                <c:pt idx="37">
                  <c:v>19.225561688150993</c:v>
                </c:pt>
                <c:pt idx="38">
                  <c:v>19.416346426354355</c:v>
                </c:pt>
                <c:pt idx="39">
                  <c:v>19.586479907732986</c:v>
                </c:pt>
                <c:pt idx="40">
                  <c:v>19.719441247697802</c:v>
                </c:pt>
                <c:pt idx="41">
                  <c:v>19.85061560830777</c:v>
                </c:pt>
                <c:pt idx="42">
                  <c:v>19.980062076786478</c:v>
                </c:pt>
                <c:pt idx="43">
                  <c:v>20.1078366678062</c:v>
                </c:pt>
                <c:pt idx="44">
                  <c:v>20.182964366154199</c:v>
                </c:pt>
                <c:pt idx="45">
                  <c:v>20.239457082385478</c:v>
                </c:pt>
                <c:pt idx="46">
                  <c:v>20.277294164043273</c:v>
                </c:pt>
                <c:pt idx="47">
                  <c:v>20.296339396307356</c:v>
                </c:pt>
                <c:pt idx="48">
                  <c:v>20.296339396307356</c:v>
                </c:pt>
                <c:pt idx="49">
                  <c:v>20.296339396307356</c:v>
                </c:pt>
                <c:pt idx="50">
                  <c:v>20.296339396307356</c:v>
                </c:pt>
                <c:pt idx="51">
                  <c:v>20.296339396307356</c:v>
                </c:pt>
                <c:pt idx="52">
                  <c:v>20.296339396307356</c:v>
                </c:pt>
                <c:pt idx="53">
                  <c:v>20.296339396307356</c:v>
                </c:pt>
                <c:pt idx="54">
                  <c:v>20.296339396307356</c:v>
                </c:pt>
                <c:pt idx="55">
                  <c:v>20.315759634569584</c:v>
                </c:pt>
                <c:pt idx="56">
                  <c:v>20.354893130222685</c:v>
                </c:pt>
                <c:pt idx="57">
                  <c:v>20.413930755773144</c:v>
                </c:pt>
                <c:pt idx="58">
                  <c:v>20.492958671791687</c:v>
                </c:pt>
                <c:pt idx="59">
                  <c:v>20.591958286838242</c:v>
                </c:pt>
                <c:pt idx="60">
                  <c:v>20.690008272541718</c:v>
                </c:pt>
                <c:pt idx="61">
                  <c:v>20.787131142154834</c:v>
                </c:pt>
                <c:pt idx="62">
                  <c:v>20.883348565473113</c:v>
                </c:pt>
                <c:pt idx="63">
                  <c:v>20.97868141173624</c:v>
                </c:pt>
                <c:pt idx="64">
                  <c:v>21.093190458540441</c:v>
                </c:pt>
                <c:pt idx="65">
                  <c:v>21.208661232297896</c:v>
                </c:pt>
                <c:pt idx="66">
                  <c:v>21.325086602054565</c:v>
                </c:pt>
                <c:pt idx="67">
                  <c:v>21.442459933268928</c:v>
                </c:pt>
                <c:pt idx="68">
                  <c:v>21.56077508705334</c:v>
                </c:pt>
                <c:pt idx="69">
                  <c:v>21.659203259317785</c:v>
                </c:pt>
                <c:pt idx="70">
                  <c:v>21.777373201004529</c:v>
                </c:pt>
                <c:pt idx="71">
                  <c:v>21.915028449213899</c:v>
                </c:pt>
                <c:pt idx="72">
                  <c:v>22.071825184150285</c:v>
                </c:pt>
                <c:pt idx="73">
                  <c:v>22.247340838565016</c:v>
                </c:pt>
                <c:pt idx="74">
                  <c:v>22.423263753170993</c:v>
                </c:pt>
                <c:pt idx="75">
                  <c:v>22.578578071807975</c:v>
                </c:pt>
                <c:pt idx="76">
                  <c:v>22.713824319547097</c:v>
                </c:pt>
                <c:pt idx="77">
                  <c:v>22.829406391861077</c:v>
                </c:pt>
                <c:pt idx="78">
                  <c:v>22.925603171438151</c:v>
                </c:pt>
                <c:pt idx="79">
                  <c:v>23.020994353393625</c:v>
                </c:pt>
                <c:pt idx="80">
                  <c:v>23.097331319445509</c:v>
                </c:pt>
                <c:pt idx="81">
                  <c:v>23.154705704035994</c:v>
                </c:pt>
                <c:pt idx="82">
                  <c:v>23.19310514861867</c:v>
                </c:pt>
                <c:pt idx="83">
                  <c:v>23.212414439112433</c:v>
                </c:pt>
                <c:pt idx="84">
                  <c:v>23.212414439112433</c:v>
                </c:pt>
                <c:pt idx="85">
                  <c:v>23.212414439112433</c:v>
                </c:pt>
                <c:pt idx="86">
                  <c:v>23.212414439112433</c:v>
                </c:pt>
                <c:pt idx="87">
                  <c:v>23.192778800257585</c:v>
                </c:pt>
                <c:pt idx="88">
                  <c:v>23.153800065289705</c:v>
                </c:pt>
                <c:pt idx="89">
                  <c:v>23.095662435904529</c:v>
                </c:pt>
                <c:pt idx="90">
                  <c:v>23.018445096538539</c:v>
                </c:pt>
                <c:pt idx="91">
                  <c:v>22.922123261032283</c:v>
                </c:pt>
                <c:pt idx="92">
                  <c:v>22.824990210145067</c:v>
                </c:pt>
                <c:pt idx="93">
                  <c:v>22.727028689697431</c:v>
                </c:pt>
                <c:pt idx="94">
                  <c:v>22.628220851705642</c:v>
                </c:pt>
                <c:pt idx="95">
                  <c:v>22.528548225949287</c:v>
                </c:pt>
                <c:pt idx="96">
                  <c:v>22.427991689784914</c:v>
                </c:pt>
                <c:pt idx="97">
                  <c:v>22.347564613950709</c:v>
                </c:pt>
                <c:pt idx="98">
                  <c:v>22.287355697482258</c:v>
                </c:pt>
                <c:pt idx="99">
                  <c:v>22.247356768543739</c:v>
                </c:pt>
                <c:pt idx="100">
                  <c:v>22.22746053606199</c:v>
                </c:pt>
                <c:pt idx="101">
                  <c:v>22.22746053606199</c:v>
                </c:pt>
                <c:pt idx="102">
                  <c:v>22.22746053606199</c:v>
                </c:pt>
                <c:pt idx="103">
                  <c:v>22.22746053606199</c:v>
                </c:pt>
                <c:pt idx="104">
                  <c:v>22.22746053606199</c:v>
                </c:pt>
                <c:pt idx="105">
                  <c:v>22.22746053606199</c:v>
                </c:pt>
                <c:pt idx="106">
                  <c:v>22.22746053606199</c:v>
                </c:pt>
                <c:pt idx="107">
                  <c:v>22.22746053606199</c:v>
                </c:pt>
                <c:pt idx="108">
                  <c:v>22.22746053606199</c:v>
                </c:pt>
                <c:pt idx="109">
                  <c:v>22.22746053606199</c:v>
                </c:pt>
                <c:pt idx="110">
                  <c:v>22.22746053606199</c:v>
                </c:pt>
                <c:pt idx="111">
                  <c:v>22.22746053606199</c:v>
                </c:pt>
                <c:pt idx="112">
                  <c:v>22.22746053606199</c:v>
                </c:pt>
                <c:pt idx="113">
                  <c:v>22.22746053606199</c:v>
                </c:pt>
                <c:pt idx="114">
                  <c:v>22.22746053606199</c:v>
                </c:pt>
                <c:pt idx="115">
                  <c:v>22.22746053606199</c:v>
                </c:pt>
                <c:pt idx="116">
                  <c:v>22.22746053606199</c:v>
                </c:pt>
              </c:numCache>
            </c:numRef>
          </c:val>
        </c:ser>
        <c:ser>
          <c:idx val="3"/>
          <c:order val="5"/>
          <c:tx>
            <c:v>Est - last 10 last 10</c:v>
          </c:tx>
          <c:spPr>
            <a:ln w="12700">
              <a:solidFill>
                <a:srgbClr val="0000FF"/>
              </a:solidFill>
              <a:prstDash val="dash"/>
            </a:ln>
          </c:spPr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copper!$AS$2:$AS$118</c:f>
              <c:numCache>
                <c:formatCode>0.0</c:formatCode>
                <c:ptCount val="117"/>
                <c:pt idx="0" formatCode="General">
                  <c:v>8</c:v>
                </c:pt>
                <c:pt idx="1">
                  <c:v>8</c:v>
                </c:pt>
                <c:pt idx="2">
                  <c:v>8.25</c:v>
                </c:pt>
                <c:pt idx="3">
                  <c:v>8.6313950716605579</c:v>
                </c:pt>
                <c:pt idx="4">
                  <c:v>9.0805528085248746</c:v>
                </c:pt>
                <c:pt idx="5">
                  <c:v>9.5620500975325342</c:v>
                </c:pt>
                <c:pt idx="6">
                  <c:v>10.029877131245</c:v>
                </c:pt>
                <c:pt idx="7">
                  <c:v>10.469324999758127</c:v>
                </c:pt>
                <c:pt idx="8">
                  <c:v>10.891195213592946</c:v>
                </c:pt>
                <c:pt idx="9">
                  <c:v>11.290558243703105</c:v>
                </c:pt>
                <c:pt idx="10">
                  <c:v>11.666501258168479</c:v>
                </c:pt>
                <c:pt idx="11">
                  <c:v>12.061916018049384</c:v>
                </c:pt>
                <c:pt idx="12">
                  <c:v>12.446439070167102</c:v>
                </c:pt>
                <c:pt idx="13">
                  <c:v>12.815549946275485</c:v>
                </c:pt>
                <c:pt idx="14">
                  <c:v>13.167805883169938</c:v>
                </c:pt>
                <c:pt idx="15">
                  <c:v>13.493027807806833</c:v>
                </c:pt>
                <c:pt idx="16">
                  <c:v>13.799503621322808</c:v>
                </c:pt>
                <c:pt idx="17">
                  <c:v>14.093448837079025</c:v>
                </c:pt>
                <c:pt idx="18">
                  <c:v>14.364011015844044</c:v>
                </c:pt>
                <c:pt idx="19">
                  <c:v>14.625642186095254</c:v>
                </c:pt>
                <c:pt idx="20">
                  <c:v>14.881901378203759</c:v>
                </c:pt>
                <c:pt idx="21">
                  <c:v>15.131633055658261</c:v>
                </c:pt>
                <c:pt idx="22">
                  <c:v>15.379073470974856</c:v>
                </c:pt>
                <c:pt idx="23">
                  <c:v>15.61368083221182</c:v>
                </c:pt>
                <c:pt idx="24">
                  <c:v>15.825391757125878</c:v>
                </c:pt>
                <c:pt idx="25">
                  <c:v>16.030875939463396</c:v>
                </c:pt>
                <c:pt idx="26">
                  <c:v>16.249500636300731</c:v>
                </c:pt>
                <c:pt idx="27">
                  <c:v>16.480901436825018</c:v>
                </c:pt>
                <c:pt idx="28">
                  <c:v>16.731743699023795</c:v>
                </c:pt>
                <c:pt idx="29">
                  <c:v>16.964251678060659</c:v>
                </c:pt>
                <c:pt idx="30">
                  <c:v>17.199135835756714</c:v>
                </c:pt>
                <c:pt idx="31">
                  <c:v>17.436217391357882</c:v>
                </c:pt>
                <c:pt idx="32">
                  <c:v>17.675319806087526</c:v>
                </c:pt>
                <c:pt idx="33">
                  <c:v>17.923718622869814</c:v>
                </c:pt>
                <c:pt idx="34">
                  <c:v>18.199030035063988</c:v>
                </c:pt>
                <c:pt idx="35">
                  <c:v>18.482862304279028</c:v>
                </c:pt>
                <c:pt idx="36">
                  <c:v>18.739450168782707</c:v>
                </c:pt>
                <c:pt idx="37">
                  <c:v>18.969841857977467</c:v>
                </c:pt>
                <c:pt idx="38">
                  <c:v>19.174708403335966</c:v>
                </c:pt>
                <c:pt idx="39">
                  <c:v>19.397670680611508</c:v>
                </c:pt>
                <c:pt idx="40">
                  <c:v>19.602791112447559</c:v>
                </c:pt>
                <c:pt idx="41">
                  <c:v>19.79050650177528</c:v>
                </c:pt>
                <c:pt idx="42">
                  <c:v>19.961098974646646</c:v>
                </c:pt>
                <c:pt idx="43">
                  <c:v>20.114705609033045</c:v>
                </c:pt>
                <c:pt idx="44">
                  <c:v>20.23325783558116</c:v>
                </c:pt>
                <c:pt idx="45">
                  <c:v>20.324989895645402</c:v>
                </c:pt>
                <c:pt idx="46">
                  <c:v>20.407204160404071</c:v>
                </c:pt>
                <c:pt idx="47">
                  <c:v>20.480051149096429</c:v>
                </c:pt>
                <c:pt idx="48">
                  <c:v>20.5436509892515</c:v>
                </c:pt>
                <c:pt idx="49">
                  <c:v>20.580570067382499</c:v>
                </c:pt>
                <c:pt idx="50">
                  <c:v>20.608304233646233</c:v>
                </c:pt>
                <c:pt idx="51">
                  <c:v>20.626841104422962</c:v>
                </c:pt>
                <c:pt idx="52">
                  <c:v>20.636142066716044</c:v>
                </c:pt>
                <c:pt idx="53">
                  <c:v>20.636142066716044</c:v>
                </c:pt>
                <c:pt idx="54">
                  <c:v>20.636142066716044</c:v>
                </c:pt>
                <c:pt idx="55">
                  <c:v>20.645535037537197</c:v>
                </c:pt>
                <c:pt idx="56">
                  <c:v>20.664391955474752</c:v>
                </c:pt>
                <c:pt idx="57">
                  <c:v>20.692759257208319</c:v>
                </c:pt>
                <c:pt idx="58">
                  <c:v>20.730658501748163</c:v>
                </c:pt>
                <c:pt idx="59">
                  <c:v>20.778086315228709</c:v>
                </c:pt>
                <c:pt idx="60">
                  <c:v>20.835014619769918</c:v>
                </c:pt>
                <c:pt idx="61">
                  <c:v>20.901391140479902</c:v>
                </c:pt>
                <c:pt idx="62">
                  <c:v>20.977140177783589</c:v>
                </c:pt>
                <c:pt idx="63">
                  <c:v>21.062163625931536</c:v>
                </c:pt>
                <c:pt idx="64">
                  <c:v>21.166182409411167</c:v>
                </c:pt>
                <c:pt idx="65">
                  <c:v>21.270184729244441</c:v>
                </c:pt>
                <c:pt idx="66">
                  <c:v>21.374172079853398</c:v>
                </c:pt>
                <c:pt idx="67">
                  <c:v>21.4781459536527</c:v>
                </c:pt>
                <c:pt idx="68">
                  <c:v>21.582107840243978</c:v>
                </c:pt>
                <c:pt idx="69">
                  <c:v>21.686059225585552</c:v>
                </c:pt>
                <c:pt idx="70">
                  <c:v>21.799906890078709</c:v>
                </c:pt>
                <c:pt idx="71">
                  <c:v>21.923609287562872</c:v>
                </c:pt>
                <c:pt idx="72">
                  <c:v>22.057107839616883</c:v>
                </c:pt>
                <c:pt idx="73">
                  <c:v>22.200328297788701</c:v>
                </c:pt>
                <c:pt idx="74">
                  <c:v>22.334158894989653</c:v>
                </c:pt>
                <c:pt idx="75">
                  <c:v>22.467604245513904</c:v>
                </c:pt>
                <c:pt idx="76">
                  <c:v>22.600678606639384</c:v>
                </c:pt>
                <c:pt idx="77">
                  <c:v>22.733395854554022</c:v>
                </c:pt>
                <c:pt idx="78">
                  <c:v>22.865769504410977</c:v>
                </c:pt>
                <c:pt idx="79">
                  <c:v>22.997812729332569</c:v>
                </c:pt>
                <c:pt idx="80">
                  <c:v>23.110728912350531</c:v>
                </c:pt>
                <c:pt idx="81">
                  <c:v>23.204788988890229</c:v>
                </c:pt>
                <c:pt idx="82">
                  <c:v>23.280155564803305</c:v>
                </c:pt>
                <c:pt idx="83">
                  <c:v>23.336887873820594</c:v>
                </c:pt>
                <c:pt idx="84">
                  <c:v>23.384144547852511</c:v>
                </c:pt>
                <c:pt idx="85">
                  <c:v>23.421966016771556</c:v>
                </c:pt>
                <c:pt idx="86">
                  <c:v>23.450368270317217</c:v>
                </c:pt>
                <c:pt idx="87">
                  <c:v>23.459723629853485</c:v>
                </c:pt>
                <c:pt idx="88">
                  <c:v>23.45011171557644</c:v>
                </c:pt>
                <c:pt idx="89">
                  <c:v>23.421516560326655</c:v>
                </c:pt>
                <c:pt idx="90">
                  <c:v>23.383469917381106</c:v>
                </c:pt>
                <c:pt idx="91">
                  <c:v>23.335971560500393</c:v>
                </c:pt>
                <c:pt idx="92">
                  <c:v>23.278997045508316</c:v>
                </c:pt>
                <c:pt idx="93">
                  <c:v>23.212497351714582</c:v>
                </c:pt>
                <c:pt idx="94">
                  <c:v>23.136398263827321</c:v>
                </c:pt>
                <c:pt idx="95">
                  <c:v>23.05059947929653</c:v>
                </c:pt>
                <c:pt idx="96">
                  <c:v>22.954973419176444</c:v>
                </c:pt>
                <c:pt idx="97">
                  <c:v>22.868588248374447</c:v>
                </c:pt>
                <c:pt idx="98">
                  <c:v>22.79157128939147</c:v>
                </c:pt>
                <c:pt idx="99">
                  <c:v>22.724030767833312</c:v>
                </c:pt>
                <c:pt idx="100">
                  <c:v>22.666054535516135</c:v>
                </c:pt>
                <c:pt idx="101">
                  <c:v>22.617708962709685</c:v>
                </c:pt>
                <c:pt idx="102">
                  <c:v>22.579038024566206</c:v>
                </c:pt>
                <c:pt idx="103">
                  <c:v>22.550062603315641</c:v>
                </c:pt>
                <c:pt idx="104">
                  <c:v>22.530780023485203</c:v>
                </c:pt>
                <c:pt idx="105">
                  <c:v>22.521163832363829</c:v>
                </c:pt>
                <c:pt idx="106">
                  <c:v>22.521163832363829</c:v>
                </c:pt>
                <c:pt idx="107">
                  <c:v>22.521163832363829</c:v>
                </c:pt>
                <c:pt idx="108">
                  <c:v>22.521163832363829</c:v>
                </c:pt>
                <c:pt idx="109">
                  <c:v>22.521163832363829</c:v>
                </c:pt>
                <c:pt idx="110">
                  <c:v>22.521163832363829</c:v>
                </c:pt>
                <c:pt idx="111">
                  <c:v>22.521163832363829</c:v>
                </c:pt>
                <c:pt idx="112">
                  <c:v>22.521163832363829</c:v>
                </c:pt>
                <c:pt idx="113">
                  <c:v>22.521163832363829</c:v>
                </c:pt>
                <c:pt idx="114">
                  <c:v>22.521163832363829</c:v>
                </c:pt>
                <c:pt idx="115">
                  <c:v>22.521163832363829</c:v>
                </c:pt>
                <c:pt idx="116">
                  <c:v>22.521163832363829</c:v>
                </c:pt>
              </c:numCache>
            </c:numRef>
          </c:val>
        </c:ser>
        <c:marker val="1"/>
        <c:axId val="110208128"/>
        <c:axId val="110209664"/>
      </c:lineChart>
      <c:catAx>
        <c:axId val="110208128"/>
        <c:scaling>
          <c:orientation val="minMax"/>
        </c:scaling>
        <c:axPos val="b"/>
        <c:numFmt formatCode="#,##0" sourceLinked="0"/>
        <c:tickLblPos val="nextTo"/>
        <c:crossAx val="110209664"/>
        <c:crosses val="autoZero"/>
        <c:auto val="1"/>
        <c:lblAlgn val="ctr"/>
        <c:lblOffset val="100"/>
        <c:tickLblSkip val="10"/>
      </c:catAx>
      <c:valAx>
        <c:axId val="110209664"/>
        <c:scaling>
          <c:orientation val="minMax"/>
        </c:scaling>
        <c:axPos val="l"/>
        <c:numFmt formatCode="General" sourceLinked="1"/>
        <c:tickLblPos val="nextTo"/>
        <c:crossAx val="11020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011972091348227"/>
          <c:y val="0.56361776763678162"/>
          <c:w val="0.24122785559043264"/>
          <c:h val="0.30932988156315916"/>
        </c:manualLayout>
      </c:layout>
    </c:legend>
    <c:plotVisOnly val="1"/>
  </c:chart>
  <c:printSettings>
    <c:headerFooter/>
    <c:pageMargins b="0.74803149606299579" l="0.70866141732283883" r="0.70866141732283883" t="0.74803149606299579" header="0.31496062992126328" footer="0.31496062992126328"/>
    <c:pageSetup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copper!$AA$1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copper!$AA$2:$AA$118</c:f>
              <c:numCache>
                <c:formatCode>General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-2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-1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marker val="1"/>
        <c:axId val="209403904"/>
        <c:axId val="209405440"/>
      </c:lineChart>
      <c:catAx>
        <c:axId val="209403904"/>
        <c:scaling>
          <c:orientation val="minMax"/>
        </c:scaling>
        <c:delete val="1"/>
        <c:axPos val="b"/>
        <c:majorTickMark val="none"/>
        <c:tickLblPos val="none"/>
        <c:crossAx val="209405440"/>
        <c:crosses val="autoZero"/>
        <c:auto val="1"/>
        <c:lblAlgn val="ctr"/>
        <c:lblOffset val="100"/>
      </c:catAx>
      <c:valAx>
        <c:axId val="209405440"/>
        <c:scaling>
          <c:orientation val="minMax"/>
        </c:scaling>
        <c:axPos val="l"/>
        <c:numFmt formatCode="General" sourceLinked="1"/>
        <c:majorTickMark val="none"/>
        <c:tickLblPos val="nextTo"/>
        <c:crossAx val="209403904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copper!$AB$1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copper!$AB$2:$AB$118</c:f>
              <c:numCache>
                <c:formatCode>General</c:formatCode>
                <c:ptCount val="117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9</c:v>
                </c:pt>
                <c:pt idx="27">
                  <c:v>0</c:v>
                </c:pt>
                <c:pt idx="28">
                  <c:v>7</c:v>
                </c:pt>
                <c:pt idx="29">
                  <c:v>-15</c:v>
                </c:pt>
                <c:pt idx="30">
                  <c:v>15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4</c:v>
                </c:pt>
                <c:pt idx="35">
                  <c:v>0</c:v>
                </c:pt>
                <c:pt idx="36">
                  <c:v>-2</c:v>
                </c:pt>
                <c:pt idx="37">
                  <c:v>-5</c:v>
                </c:pt>
                <c:pt idx="38">
                  <c:v>-1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</c:v>
                </c:pt>
                <c:pt idx="65">
                  <c:v>0</c:v>
                </c:pt>
                <c:pt idx="66">
                  <c:v>0</c:v>
                </c:pt>
                <c:pt idx="67">
                  <c:v>-1</c:v>
                </c:pt>
                <c:pt idx="68">
                  <c:v>3</c:v>
                </c:pt>
                <c:pt idx="69">
                  <c:v>1</c:v>
                </c:pt>
                <c:pt idx="70">
                  <c:v>8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-3</c:v>
                </c:pt>
                <c:pt idx="88">
                  <c:v>-4</c:v>
                </c:pt>
                <c:pt idx="89">
                  <c:v>0</c:v>
                </c:pt>
                <c:pt idx="90">
                  <c:v>-1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marker val="1"/>
        <c:axId val="209434112"/>
        <c:axId val="209435648"/>
      </c:lineChart>
      <c:catAx>
        <c:axId val="209434112"/>
        <c:scaling>
          <c:orientation val="minMax"/>
        </c:scaling>
        <c:delete val="1"/>
        <c:axPos val="b"/>
        <c:majorTickMark val="none"/>
        <c:tickLblPos val="none"/>
        <c:crossAx val="209435648"/>
        <c:crosses val="autoZero"/>
        <c:auto val="1"/>
        <c:lblAlgn val="ctr"/>
        <c:lblOffset val="100"/>
      </c:catAx>
      <c:valAx>
        <c:axId val="209435648"/>
        <c:scaling>
          <c:orientation val="minMax"/>
        </c:scaling>
        <c:axPos val="l"/>
        <c:numFmt formatCode="General" sourceLinked="1"/>
        <c:majorTickMark val="none"/>
        <c:tickLblPos val="nextTo"/>
        <c:crossAx val="209434112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Attributes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copper!$D$2:$D$118</c:f>
              <c:numCache>
                <c:formatCode>[$-409]d\-mmm\-yy;@</c:formatCode>
                <c:ptCount val="117"/>
                <c:pt idx="0">
                  <c:v>37882.86681712963</c:v>
                </c:pt>
                <c:pt idx="1">
                  <c:v>37894.947141203702</c:v>
                </c:pt>
                <c:pt idx="2">
                  <c:v>37895.98578703704</c:v>
                </c:pt>
                <c:pt idx="3">
                  <c:v>37910.232037037036</c:v>
                </c:pt>
                <c:pt idx="4">
                  <c:v>38018.429062499999</c:v>
                </c:pt>
                <c:pt idx="5">
                  <c:v>38046.604363425926</c:v>
                </c:pt>
                <c:pt idx="6">
                  <c:v>38047.308912037035</c:v>
                </c:pt>
                <c:pt idx="7">
                  <c:v>38067.931423611109</c:v>
                </c:pt>
                <c:pt idx="8">
                  <c:v>38077.206782407404</c:v>
                </c:pt>
                <c:pt idx="9">
                  <c:v>38142.719837962963</c:v>
                </c:pt>
                <c:pt idx="10">
                  <c:v>38148.264062499999</c:v>
                </c:pt>
                <c:pt idx="11">
                  <c:v>38152.256111111114</c:v>
                </c:pt>
                <c:pt idx="12">
                  <c:v>38154.650636574072</c:v>
                </c:pt>
                <c:pt idx="13">
                  <c:v>38155.505949074075</c:v>
                </c:pt>
                <c:pt idx="14">
                  <c:v>38157.301736111112</c:v>
                </c:pt>
                <c:pt idx="15">
                  <c:v>38157.434942129628</c:v>
                </c:pt>
                <c:pt idx="16">
                  <c:v>38160.883506944447</c:v>
                </c:pt>
                <c:pt idx="17">
                  <c:v>38168.471053240741</c:v>
                </c:pt>
                <c:pt idx="18">
                  <c:v>38174.210740740738</c:v>
                </c:pt>
                <c:pt idx="19">
                  <c:v>38182.273310185185</c:v>
                </c:pt>
                <c:pt idx="20">
                  <c:v>38205.547071759262</c:v>
                </c:pt>
                <c:pt idx="21">
                  <c:v>38207.943043981482</c:v>
                </c:pt>
                <c:pt idx="22">
                  <c:v>38207.949849537035</c:v>
                </c:pt>
                <c:pt idx="23">
                  <c:v>38208.857222222221</c:v>
                </c:pt>
                <c:pt idx="24">
                  <c:v>38212.184108796297</c:v>
                </c:pt>
                <c:pt idx="25">
                  <c:v>38239.16569444444</c:v>
                </c:pt>
                <c:pt idx="26">
                  <c:v>38265.501979166671</c:v>
                </c:pt>
                <c:pt idx="27">
                  <c:v>38267.497083333335</c:v>
                </c:pt>
                <c:pt idx="28">
                  <c:v>38268.697858796295</c:v>
                </c:pt>
                <c:pt idx="29">
                  <c:v>38292.638888888891</c:v>
                </c:pt>
                <c:pt idx="30">
                  <c:v>38303.771898148145</c:v>
                </c:pt>
                <c:pt idx="31">
                  <c:v>38333.433530092589</c:v>
                </c:pt>
                <c:pt idx="32">
                  <c:v>38351.303726851853</c:v>
                </c:pt>
                <c:pt idx="33">
                  <c:v>38378.125532407408</c:v>
                </c:pt>
                <c:pt idx="34">
                  <c:v>38385.978946759264</c:v>
                </c:pt>
                <c:pt idx="35">
                  <c:v>38433.370925925927</c:v>
                </c:pt>
                <c:pt idx="36">
                  <c:v>38488.67386574074</c:v>
                </c:pt>
                <c:pt idx="37">
                  <c:v>38488.686076388891</c:v>
                </c:pt>
                <c:pt idx="38">
                  <c:v>38571.648935185185</c:v>
                </c:pt>
                <c:pt idx="39">
                  <c:v>38650.05305555556</c:v>
                </c:pt>
                <c:pt idx="40">
                  <c:v>38666.512256944443</c:v>
                </c:pt>
                <c:pt idx="41">
                  <c:v>38681.800879629627</c:v>
                </c:pt>
                <c:pt idx="42">
                  <c:v>38684.308993055558</c:v>
                </c:pt>
                <c:pt idx="43">
                  <c:v>38772.567372685182</c:v>
                </c:pt>
                <c:pt idx="44">
                  <c:v>38824.512106481481</c:v>
                </c:pt>
                <c:pt idx="45">
                  <c:v>38866.700787037036</c:v>
                </c:pt>
                <c:pt idx="46">
                  <c:v>38880.215208333335</c:v>
                </c:pt>
                <c:pt idx="47">
                  <c:v>38945.766099537039</c:v>
                </c:pt>
                <c:pt idx="48">
                  <c:v>38947.286423611113</c:v>
                </c:pt>
                <c:pt idx="49">
                  <c:v>39006.130486111113</c:v>
                </c:pt>
                <c:pt idx="50">
                  <c:v>39006.173182870371</c:v>
                </c:pt>
                <c:pt idx="51">
                  <c:v>39010.967673611114</c:v>
                </c:pt>
                <c:pt idx="52">
                  <c:v>39039.252824074072</c:v>
                </c:pt>
                <c:pt idx="53">
                  <c:v>39078.379386574074</c:v>
                </c:pt>
                <c:pt idx="54">
                  <c:v>39100.700150462959</c:v>
                </c:pt>
                <c:pt idx="55">
                  <c:v>39121.36383101852</c:v>
                </c:pt>
                <c:pt idx="56">
                  <c:v>39121.757465277777</c:v>
                </c:pt>
                <c:pt idx="57">
                  <c:v>39159.575983796298</c:v>
                </c:pt>
                <c:pt idx="58">
                  <c:v>39237.010891203703</c:v>
                </c:pt>
                <c:pt idx="59">
                  <c:v>39282.42690972222</c:v>
                </c:pt>
                <c:pt idx="60">
                  <c:v>39290.61440972222</c:v>
                </c:pt>
                <c:pt idx="61">
                  <c:v>39314.300868055558</c:v>
                </c:pt>
                <c:pt idx="62">
                  <c:v>39345.480092592596</c:v>
                </c:pt>
                <c:pt idx="63">
                  <c:v>39345.487256944441</c:v>
                </c:pt>
                <c:pt idx="64">
                  <c:v>39430.31653935185</c:v>
                </c:pt>
                <c:pt idx="65">
                  <c:v>39437.897905092592</c:v>
                </c:pt>
                <c:pt idx="66">
                  <c:v>39473.487500000003</c:v>
                </c:pt>
                <c:pt idx="67">
                  <c:v>39488.995115740741</c:v>
                </c:pt>
                <c:pt idx="68">
                  <c:v>39614.843946759262</c:v>
                </c:pt>
                <c:pt idx="69">
                  <c:v>39661.302291666667</c:v>
                </c:pt>
                <c:pt idx="70">
                  <c:v>39723.731435185182</c:v>
                </c:pt>
                <c:pt idx="71">
                  <c:v>39739.439722222218</c:v>
                </c:pt>
                <c:pt idx="72">
                  <c:v>39745.301122685181</c:v>
                </c:pt>
                <c:pt idx="73">
                  <c:v>39752.796203703707</c:v>
                </c:pt>
                <c:pt idx="74">
                  <c:v>39763.683067129634</c:v>
                </c:pt>
                <c:pt idx="75">
                  <c:v>39776.491782407407</c:v>
                </c:pt>
                <c:pt idx="76">
                  <c:v>39793.354467592595</c:v>
                </c:pt>
                <c:pt idx="77">
                  <c:v>39793.897812499999</c:v>
                </c:pt>
                <c:pt idx="78">
                  <c:v>39793.931377314817</c:v>
                </c:pt>
                <c:pt idx="79">
                  <c:v>39798.433159722219</c:v>
                </c:pt>
                <c:pt idx="80">
                  <c:v>39802.88622685185</c:v>
                </c:pt>
                <c:pt idx="81">
                  <c:v>39802.900497685187</c:v>
                </c:pt>
                <c:pt idx="82">
                  <c:v>39819.362951388888</c:v>
                </c:pt>
                <c:pt idx="83">
                  <c:v>39820.433182870373</c:v>
                </c:pt>
                <c:pt idx="84">
                  <c:v>39828.896539351852</c:v>
                </c:pt>
                <c:pt idx="85">
                  <c:v>39832.919363425928</c:v>
                </c:pt>
                <c:pt idx="86">
                  <c:v>39897.99318287037</c:v>
                </c:pt>
                <c:pt idx="87">
                  <c:v>39898.763344907406</c:v>
                </c:pt>
                <c:pt idx="88">
                  <c:v>39900.676921296297</c:v>
                </c:pt>
                <c:pt idx="89">
                  <c:v>39907.521458333329</c:v>
                </c:pt>
                <c:pt idx="90">
                  <c:v>39968.668749999997</c:v>
                </c:pt>
                <c:pt idx="91">
                  <c:v>40018.268240740741</c:v>
                </c:pt>
                <c:pt idx="92">
                  <c:v>40028.822824074072</c:v>
                </c:pt>
                <c:pt idx="93">
                  <c:v>40158.367777777778</c:v>
                </c:pt>
                <c:pt idx="94">
                  <c:v>40180.443391203706</c:v>
                </c:pt>
                <c:pt idx="95">
                  <c:v>40208.661608796298</c:v>
                </c:pt>
                <c:pt idx="96">
                  <c:v>40260.318645833337</c:v>
                </c:pt>
                <c:pt idx="97">
                  <c:v>40324.521469907406</c:v>
                </c:pt>
                <c:pt idx="98">
                  <c:v>40328.843564814815</c:v>
                </c:pt>
                <c:pt idx="99">
                  <c:v>40332.510104166664</c:v>
                </c:pt>
                <c:pt idx="100">
                  <c:v>40336.29005787037</c:v>
                </c:pt>
                <c:pt idx="101">
                  <c:v>40396.416388888887</c:v>
                </c:pt>
                <c:pt idx="102">
                  <c:v>40400.453842592593</c:v>
                </c:pt>
                <c:pt idx="103">
                  <c:v>40437.517893518518</c:v>
                </c:pt>
                <c:pt idx="104">
                  <c:v>40492.836342592593</c:v>
                </c:pt>
                <c:pt idx="105">
                  <c:v>40512.276203703703</c:v>
                </c:pt>
                <c:pt idx="106">
                  <c:v>40512.684398148151</c:v>
                </c:pt>
                <c:pt idx="107">
                  <c:v>40545.822476851856</c:v>
                </c:pt>
                <c:pt idx="108">
                  <c:v>40546.57167824074</c:v>
                </c:pt>
                <c:pt idx="109">
                  <c:v>40756.456990740742</c:v>
                </c:pt>
                <c:pt idx="110">
                  <c:v>40757.359143518523</c:v>
                </c:pt>
                <c:pt idx="111">
                  <c:v>40787.529942129629</c:v>
                </c:pt>
                <c:pt idx="112">
                  <c:v>40787.631018518521</c:v>
                </c:pt>
                <c:pt idx="113">
                  <c:v>40918.514097222222</c:v>
                </c:pt>
                <c:pt idx="114">
                  <c:v>40918.658379629633</c:v>
                </c:pt>
                <c:pt idx="115">
                  <c:v>40997.60596064815</c:v>
                </c:pt>
                <c:pt idx="116">
                  <c:v>40997.66170138889</c:v>
                </c:pt>
              </c:numCache>
            </c:numRef>
          </c:cat>
          <c:val>
            <c:numRef>
              <c:f>copper!$K$2:$K$118</c:f>
              <c:numCache>
                <c:formatCode>General</c:formatCode>
                <c:ptCount val="117"/>
                <c:pt idx="0">
                  <c:v>87</c:v>
                </c:pt>
                <c:pt idx="1">
                  <c:v>89</c:v>
                </c:pt>
                <c:pt idx="2">
                  <c:v>93</c:v>
                </c:pt>
                <c:pt idx="3">
                  <c:v>96</c:v>
                </c:pt>
                <c:pt idx="4">
                  <c:v>99</c:v>
                </c:pt>
                <c:pt idx="5">
                  <c:v>107</c:v>
                </c:pt>
                <c:pt idx="6">
                  <c:v>108</c:v>
                </c:pt>
                <c:pt idx="7">
                  <c:v>108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116</c:v>
                </c:pt>
                <c:pt idx="12">
                  <c:v>117</c:v>
                </c:pt>
                <c:pt idx="13">
                  <c:v>118</c:v>
                </c:pt>
                <c:pt idx="14">
                  <c:v>120</c:v>
                </c:pt>
                <c:pt idx="15">
                  <c:v>122</c:v>
                </c:pt>
                <c:pt idx="16">
                  <c:v>122</c:v>
                </c:pt>
                <c:pt idx="17">
                  <c:v>122</c:v>
                </c:pt>
                <c:pt idx="18">
                  <c:v>123</c:v>
                </c:pt>
                <c:pt idx="19">
                  <c:v>127</c:v>
                </c:pt>
                <c:pt idx="20">
                  <c:v>128</c:v>
                </c:pt>
                <c:pt idx="21">
                  <c:v>128</c:v>
                </c:pt>
                <c:pt idx="22">
                  <c:v>128</c:v>
                </c:pt>
                <c:pt idx="23">
                  <c:v>129</c:v>
                </c:pt>
                <c:pt idx="24">
                  <c:v>130</c:v>
                </c:pt>
                <c:pt idx="25">
                  <c:v>132</c:v>
                </c:pt>
                <c:pt idx="26">
                  <c:v>141</c:v>
                </c:pt>
                <c:pt idx="27">
                  <c:v>141</c:v>
                </c:pt>
                <c:pt idx="28">
                  <c:v>148</c:v>
                </c:pt>
                <c:pt idx="29">
                  <c:v>133</c:v>
                </c:pt>
                <c:pt idx="30">
                  <c:v>148</c:v>
                </c:pt>
                <c:pt idx="31">
                  <c:v>148</c:v>
                </c:pt>
                <c:pt idx="32">
                  <c:v>148</c:v>
                </c:pt>
                <c:pt idx="33">
                  <c:v>150</c:v>
                </c:pt>
                <c:pt idx="34">
                  <c:v>154</c:v>
                </c:pt>
                <c:pt idx="35">
                  <c:v>154</c:v>
                </c:pt>
                <c:pt idx="36">
                  <c:v>152</c:v>
                </c:pt>
                <c:pt idx="37">
                  <c:v>147</c:v>
                </c:pt>
                <c:pt idx="38">
                  <c:v>146</c:v>
                </c:pt>
                <c:pt idx="39">
                  <c:v>146</c:v>
                </c:pt>
                <c:pt idx="40">
                  <c:v>146</c:v>
                </c:pt>
                <c:pt idx="41">
                  <c:v>146</c:v>
                </c:pt>
                <c:pt idx="42">
                  <c:v>146</c:v>
                </c:pt>
                <c:pt idx="43">
                  <c:v>146</c:v>
                </c:pt>
                <c:pt idx="44">
                  <c:v>146</c:v>
                </c:pt>
                <c:pt idx="45">
                  <c:v>147</c:v>
                </c:pt>
                <c:pt idx="46">
                  <c:v>147</c:v>
                </c:pt>
                <c:pt idx="47">
                  <c:v>147</c:v>
                </c:pt>
                <c:pt idx="48">
                  <c:v>147</c:v>
                </c:pt>
                <c:pt idx="49">
                  <c:v>147</c:v>
                </c:pt>
                <c:pt idx="50">
                  <c:v>148</c:v>
                </c:pt>
                <c:pt idx="51">
                  <c:v>148</c:v>
                </c:pt>
                <c:pt idx="52">
                  <c:v>149</c:v>
                </c:pt>
                <c:pt idx="53">
                  <c:v>149</c:v>
                </c:pt>
                <c:pt idx="54">
                  <c:v>150</c:v>
                </c:pt>
                <c:pt idx="55">
                  <c:v>154</c:v>
                </c:pt>
                <c:pt idx="56">
                  <c:v>154</c:v>
                </c:pt>
                <c:pt idx="57">
                  <c:v>154</c:v>
                </c:pt>
                <c:pt idx="58">
                  <c:v>154</c:v>
                </c:pt>
                <c:pt idx="59">
                  <c:v>154</c:v>
                </c:pt>
                <c:pt idx="60">
                  <c:v>154</c:v>
                </c:pt>
                <c:pt idx="61">
                  <c:v>154</c:v>
                </c:pt>
                <c:pt idx="62">
                  <c:v>154</c:v>
                </c:pt>
                <c:pt idx="63">
                  <c:v>154</c:v>
                </c:pt>
                <c:pt idx="64">
                  <c:v>158</c:v>
                </c:pt>
                <c:pt idx="65">
                  <c:v>158</c:v>
                </c:pt>
                <c:pt idx="66">
                  <c:v>158</c:v>
                </c:pt>
                <c:pt idx="67">
                  <c:v>157</c:v>
                </c:pt>
                <c:pt idx="68">
                  <c:v>160</c:v>
                </c:pt>
                <c:pt idx="69">
                  <c:v>161</c:v>
                </c:pt>
                <c:pt idx="70">
                  <c:v>169</c:v>
                </c:pt>
                <c:pt idx="71">
                  <c:v>169</c:v>
                </c:pt>
                <c:pt idx="72">
                  <c:v>170</c:v>
                </c:pt>
                <c:pt idx="73">
                  <c:v>170</c:v>
                </c:pt>
                <c:pt idx="74">
                  <c:v>172</c:v>
                </c:pt>
                <c:pt idx="75">
                  <c:v>173</c:v>
                </c:pt>
                <c:pt idx="76">
                  <c:v>174</c:v>
                </c:pt>
                <c:pt idx="77">
                  <c:v>174</c:v>
                </c:pt>
                <c:pt idx="78">
                  <c:v>174</c:v>
                </c:pt>
                <c:pt idx="79">
                  <c:v>174</c:v>
                </c:pt>
                <c:pt idx="80">
                  <c:v>174</c:v>
                </c:pt>
                <c:pt idx="81">
                  <c:v>174</c:v>
                </c:pt>
                <c:pt idx="82">
                  <c:v>174</c:v>
                </c:pt>
                <c:pt idx="83">
                  <c:v>175</c:v>
                </c:pt>
                <c:pt idx="84">
                  <c:v>175</c:v>
                </c:pt>
                <c:pt idx="85">
                  <c:v>175</c:v>
                </c:pt>
                <c:pt idx="86">
                  <c:v>175</c:v>
                </c:pt>
                <c:pt idx="87">
                  <c:v>172</c:v>
                </c:pt>
                <c:pt idx="88">
                  <c:v>168</c:v>
                </c:pt>
                <c:pt idx="89">
                  <c:v>168</c:v>
                </c:pt>
                <c:pt idx="90">
                  <c:v>167</c:v>
                </c:pt>
                <c:pt idx="91">
                  <c:v>167</c:v>
                </c:pt>
                <c:pt idx="92">
                  <c:v>167</c:v>
                </c:pt>
                <c:pt idx="93">
                  <c:v>167</c:v>
                </c:pt>
                <c:pt idx="94">
                  <c:v>167</c:v>
                </c:pt>
                <c:pt idx="95">
                  <c:v>167</c:v>
                </c:pt>
                <c:pt idx="96">
                  <c:v>167</c:v>
                </c:pt>
                <c:pt idx="97">
                  <c:v>167</c:v>
                </c:pt>
                <c:pt idx="98">
                  <c:v>168</c:v>
                </c:pt>
                <c:pt idx="99">
                  <c:v>168</c:v>
                </c:pt>
                <c:pt idx="100">
                  <c:v>168</c:v>
                </c:pt>
                <c:pt idx="101">
                  <c:v>168</c:v>
                </c:pt>
                <c:pt idx="102">
                  <c:v>168</c:v>
                </c:pt>
                <c:pt idx="103">
                  <c:v>169</c:v>
                </c:pt>
                <c:pt idx="104">
                  <c:v>169</c:v>
                </c:pt>
                <c:pt idx="105">
                  <c:v>169</c:v>
                </c:pt>
                <c:pt idx="106">
                  <c:v>169</c:v>
                </c:pt>
                <c:pt idx="107">
                  <c:v>169</c:v>
                </c:pt>
                <c:pt idx="108">
                  <c:v>169</c:v>
                </c:pt>
                <c:pt idx="109">
                  <c:v>169</c:v>
                </c:pt>
                <c:pt idx="110">
                  <c:v>169</c:v>
                </c:pt>
                <c:pt idx="111">
                  <c:v>169</c:v>
                </c:pt>
                <c:pt idx="112">
                  <c:v>169</c:v>
                </c:pt>
                <c:pt idx="113">
                  <c:v>169</c:v>
                </c:pt>
                <c:pt idx="114">
                  <c:v>169</c:v>
                </c:pt>
                <c:pt idx="115">
                  <c:v>169</c:v>
                </c:pt>
                <c:pt idx="116">
                  <c:v>169</c:v>
                </c:pt>
              </c:numCache>
            </c:numRef>
          </c:val>
        </c:ser>
        <c:marker val="1"/>
        <c:axId val="209447168"/>
        <c:axId val="110309376"/>
      </c:lineChart>
      <c:dateAx>
        <c:axId val="209447168"/>
        <c:scaling>
          <c:orientation val="minMax"/>
        </c:scaling>
        <c:axPos val="b"/>
        <c:numFmt formatCode="[$-409]yyyy;@" sourceLinked="0"/>
        <c:tickLblPos val="nextTo"/>
        <c:crossAx val="110309376"/>
        <c:crosses val="autoZero"/>
        <c:auto val="1"/>
        <c:lblOffset val="100"/>
      </c:dateAx>
      <c:valAx>
        <c:axId val="110309376"/>
        <c:scaling>
          <c:orientation val="minMax"/>
          <c:min val="80"/>
        </c:scaling>
        <c:axPos val="l"/>
        <c:numFmt formatCode="General" sourceLinked="1"/>
        <c:tickLblPos val="nextTo"/>
        <c:crossAx val="209447168"/>
        <c:crosses val="autoZero"/>
        <c:crossBetween val="between"/>
        <c:majorUnit val="15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v>Tables</c:v>
          </c:tx>
          <c:marker>
            <c:symbol val="none"/>
          </c:marker>
          <c:cat>
            <c:numRef>
              <c:f>copper!$D$2:$D$118</c:f>
              <c:numCache>
                <c:formatCode>[$-409]d\-mmm\-yy;@</c:formatCode>
                <c:ptCount val="117"/>
                <c:pt idx="0">
                  <c:v>37882.86681712963</c:v>
                </c:pt>
                <c:pt idx="1">
                  <c:v>37894.947141203702</c:v>
                </c:pt>
                <c:pt idx="2">
                  <c:v>37895.98578703704</c:v>
                </c:pt>
                <c:pt idx="3">
                  <c:v>37910.232037037036</c:v>
                </c:pt>
                <c:pt idx="4">
                  <c:v>38018.429062499999</c:v>
                </c:pt>
                <c:pt idx="5">
                  <c:v>38046.604363425926</c:v>
                </c:pt>
                <c:pt idx="6">
                  <c:v>38047.308912037035</c:v>
                </c:pt>
                <c:pt idx="7">
                  <c:v>38067.931423611109</c:v>
                </c:pt>
                <c:pt idx="8">
                  <c:v>38077.206782407404</c:v>
                </c:pt>
                <c:pt idx="9">
                  <c:v>38142.719837962963</c:v>
                </c:pt>
                <c:pt idx="10">
                  <c:v>38148.264062499999</c:v>
                </c:pt>
                <c:pt idx="11">
                  <c:v>38152.256111111114</c:v>
                </c:pt>
                <c:pt idx="12">
                  <c:v>38154.650636574072</c:v>
                </c:pt>
                <c:pt idx="13">
                  <c:v>38155.505949074075</c:v>
                </c:pt>
                <c:pt idx="14">
                  <c:v>38157.301736111112</c:v>
                </c:pt>
                <c:pt idx="15">
                  <c:v>38157.434942129628</c:v>
                </c:pt>
                <c:pt idx="16">
                  <c:v>38160.883506944447</c:v>
                </c:pt>
                <c:pt idx="17">
                  <c:v>38168.471053240741</c:v>
                </c:pt>
                <c:pt idx="18">
                  <c:v>38174.210740740738</c:v>
                </c:pt>
                <c:pt idx="19">
                  <c:v>38182.273310185185</c:v>
                </c:pt>
                <c:pt idx="20">
                  <c:v>38205.547071759262</c:v>
                </c:pt>
                <c:pt idx="21">
                  <c:v>38207.943043981482</c:v>
                </c:pt>
                <c:pt idx="22">
                  <c:v>38207.949849537035</c:v>
                </c:pt>
                <c:pt idx="23">
                  <c:v>38208.857222222221</c:v>
                </c:pt>
                <c:pt idx="24">
                  <c:v>38212.184108796297</c:v>
                </c:pt>
                <c:pt idx="25">
                  <c:v>38239.16569444444</c:v>
                </c:pt>
                <c:pt idx="26">
                  <c:v>38265.501979166671</c:v>
                </c:pt>
                <c:pt idx="27">
                  <c:v>38267.497083333335</c:v>
                </c:pt>
                <c:pt idx="28">
                  <c:v>38268.697858796295</c:v>
                </c:pt>
                <c:pt idx="29">
                  <c:v>38292.638888888891</c:v>
                </c:pt>
                <c:pt idx="30">
                  <c:v>38303.771898148145</c:v>
                </c:pt>
                <c:pt idx="31">
                  <c:v>38333.433530092589</c:v>
                </c:pt>
                <c:pt idx="32">
                  <c:v>38351.303726851853</c:v>
                </c:pt>
                <c:pt idx="33">
                  <c:v>38378.125532407408</c:v>
                </c:pt>
                <c:pt idx="34">
                  <c:v>38385.978946759264</c:v>
                </c:pt>
                <c:pt idx="35">
                  <c:v>38433.370925925927</c:v>
                </c:pt>
                <c:pt idx="36">
                  <c:v>38488.67386574074</c:v>
                </c:pt>
                <c:pt idx="37">
                  <c:v>38488.686076388891</c:v>
                </c:pt>
                <c:pt idx="38">
                  <c:v>38571.648935185185</c:v>
                </c:pt>
                <c:pt idx="39">
                  <c:v>38650.05305555556</c:v>
                </c:pt>
                <c:pt idx="40">
                  <c:v>38666.512256944443</c:v>
                </c:pt>
                <c:pt idx="41">
                  <c:v>38681.800879629627</c:v>
                </c:pt>
                <c:pt idx="42">
                  <c:v>38684.308993055558</c:v>
                </c:pt>
                <c:pt idx="43">
                  <c:v>38772.567372685182</c:v>
                </c:pt>
                <c:pt idx="44">
                  <c:v>38824.512106481481</c:v>
                </c:pt>
                <c:pt idx="45">
                  <c:v>38866.700787037036</c:v>
                </c:pt>
                <c:pt idx="46">
                  <c:v>38880.215208333335</c:v>
                </c:pt>
                <c:pt idx="47">
                  <c:v>38945.766099537039</c:v>
                </c:pt>
                <c:pt idx="48">
                  <c:v>38947.286423611113</c:v>
                </c:pt>
                <c:pt idx="49">
                  <c:v>39006.130486111113</c:v>
                </c:pt>
                <c:pt idx="50">
                  <c:v>39006.173182870371</c:v>
                </c:pt>
                <c:pt idx="51">
                  <c:v>39010.967673611114</c:v>
                </c:pt>
                <c:pt idx="52">
                  <c:v>39039.252824074072</c:v>
                </c:pt>
                <c:pt idx="53">
                  <c:v>39078.379386574074</c:v>
                </c:pt>
                <c:pt idx="54">
                  <c:v>39100.700150462959</c:v>
                </c:pt>
                <c:pt idx="55">
                  <c:v>39121.36383101852</c:v>
                </c:pt>
                <c:pt idx="56">
                  <c:v>39121.757465277777</c:v>
                </c:pt>
                <c:pt idx="57">
                  <c:v>39159.575983796298</c:v>
                </c:pt>
                <c:pt idx="58">
                  <c:v>39237.010891203703</c:v>
                </c:pt>
                <c:pt idx="59">
                  <c:v>39282.42690972222</c:v>
                </c:pt>
                <c:pt idx="60">
                  <c:v>39290.61440972222</c:v>
                </c:pt>
                <c:pt idx="61">
                  <c:v>39314.300868055558</c:v>
                </c:pt>
                <c:pt idx="62">
                  <c:v>39345.480092592596</c:v>
                </c:pt>
                <c:pt idx="63">
                  <c:v>39345.487256944441</c:v>
                </c:pt>
                <c:pt idx="64">
                  <c:v>39430.31653935185</c:v>
                </c:pt>
                <c:pt idx="65">
                  <c:v>39437.897905092592</c:v>
                </c:pt>
                <c:pt idx="66">
                  <c:v>39473.487500000003</c:v>
                </c:pt>
                <c:pt idx="67">
                  <c:v>39488.995115740741</c:v>
                </c:pt>
                <c:pt idx="68">
                  <c:v>39614.843946759262</c:v>
                </c:pt>
                <c:pt idx="69">
                  <c:v>39661.302291666667</c:v>
                </c:pt>
                <c:pt idx="70">
                  <c:v>39723.731435185182</c:v>
                </c:pt>
                <c:pt idx="71">
                  <c:v>39739.439722222218</c:v>
                </c:pt>
                <c:pt idx="72">
                  <c:v>39745.301122685181</c:v>
                </c:pt>
                <c:pt idx="73">
                  <c:v>39752.796203703707</c:v>
                </c:pt>
                <c:pt idx="74">
                  <c:v>39763.683067129634</c:v>
                </c:pt>
                <c:pt idx="75">
                  <c:v>39776.491782407407</c:v>
                </c:pt>
                <c:pt idx="76">
                  <c:v>39793.354467592595</c:v>
                </c:pt>
                <c:pt idx="77">
                  <c:v>39793.897812499999</c:v>
                </c:pt>
                <c:pt idx="78">
                  <c:v>39793.931377314817</c:v>
                </c:pt>
                <c:pt idx="79">
                  <c:v>39798.433159722219</c:v>
                </c:pt>
                <c:pt idx="80">
                  <c:v>39802.88622685185</c:v>
                </c:pt>
                <c:pt idx="81">
                  <c:v>39802.900497685187</c:v>
                </c:pt>
                <c:pt idx="82">
                  <c:v>39819.362951388888</c:v>
                </c:pt>
                <c:pt idx="83">
                  <c:v>39820.433182870373</c:v>
                </c:pt>
                <c:pt idx="84">
                  <c:v>39828.896539351852</c:v>
                </c:pt>
                <c:pt idx="85">
                  <c:v>39832.919363425928</c:v>
                </c:pt>
                <c:pt idx="86">
                  <c:v>39897.99318287037</c:v>
                </c:pt>
                <c:pt idx="87">
                  <c:v>39898.763344907406</c:v>
                </c:pt>
                <c:pt idx="88">
                  <c:v>39900.676921296297</c:v>
                </c:pt>
                <c:pt idx="89">
                  <c:v>39907.521458333329</c:v>
                </c:pt>
                <c:pt idx="90">
                  <c:v>39968.668749999997</c:v>
                </c:pt>
                <c:pt idx="91">
                  <c:v>40018.268240740741</c:v>
                </c:pt>
                <c:pt idx="92">
                  <c:v>40028.822824074072</c:v>
                </c:pt>
                <c:pt idx="93">
                  <c:v>40158.367777777778</c:v>
                </c:pt>
                <c:pt idx="94">
                  <c:v>40180.443391203706</c:v>
                </c:pt>
                <c:pt idx="95">
                  <c:v>40208.661608796298</c:v>
                </c:pt>
                <c:pt idx="96">
                  <c:v>40260.318645833337</c:v>
                </c:pt>
                <c:pt idx="97">
                  <c:v>40324.521469907406</c:v>
                </c:pt>
                <c:pt idx="98">
                  <c:v>40328.843564814815</c:v>
                </c:pt>
                <c:pt idx="99">
                  <c:v>40332.510104166664</c:v>
                </c:pt>
                <c:pt idx="100">
                  <c:v>40336.29005787037</c:v>
                </c:pt>
                <c:pt idx="101">
                  <c:v>40396.416388888887</c:v>
                </c:pt>
                <c:pt idx="102">
                  <c:v>40400.453842592593</c:v>
                </c:pt>
                <c:pt idx="103">
                  <c:v>40437.517893518518</c:v>
                </c:pt>
                <c:pt idx="104">
                  <c:v>40492.836342592593</c:v>
                </c:pt>
                <c:pt idx="105">
                  <c:v>40512.276203703703</c:v>
                </c:pt>
                <c:pt idx="106">
                  <c:v>40512.684398148151</c:v>
                </c:pt>
                <c:pt idx="107">
                  <c:v>40545.822476851856</c:v>
                </c:pt>
                <c:pt idx="108">
                  <c:v>40546.57167824074</c:v>
                </c:pt>
                <c:pt idx="109">
                  <c:v>40756.456990740742</c:v>
                </c:pt>
                <c:pt idx="110">
                  <c:v>40757.359143518523</c:v>
                </c:pt>
                <c:pt idx="111">
                  <c:v>40787.529942129629</c:v>
                </c:pt>
                <c:pt idx="112">
                  <c:v>40787.631018518521</c:v>
                </c:pt>
                <c:pt idx="113">
                  <c:v>40918.514097222222</c:v>
                </c:pt>
                <c:pt idx="114">
                  <c:v>40918.658379629633</c:v>
                </c:pt>
                <c:pt idx="115">
                  <c:v>40997.60596064815</c:v>
                </c:pt>
                <c:pt idx="116">
                  <c:v>40997.66170138889</c:v>
                </c:pt>
              </c:numCache>
            </c:numRef>
          </c:cat>
          <c: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val>
        </c:ser>
        <c:marker val="1"/>
        <c:axId val="110316544"/>
        <c:axId val="110334720"/>
      </c:lineChart>
      <c:dateAx>
        <c:axId val="110316544"/>
        <c:scaling>
          <c:orientation val="minMax"/>
        </c:scaling>
        <c:axPos val="b"/>
        <c:numFmt formatCode="[$-409]yyyy;@" sourceLinked="0"/>
        <c:tickLblPos val="nextTo"/>
        <c:crossAx val="110334720"/>
        <c:crosses val="autoZero"/>
        <c:auto val="1"/>
        <c:lblOffset val="100"/>
      </c:dateAx>
      <c:valAx>
        <c:axId val="110334720"/>
        <c:scaling>
          <c:orientation val="minMax"/>
          <c:min val="7"/>
        </c:scaling>
        <c:axPos val="l"/>
        <c:numFmt formatCode="General" sourceLinked="1"/>
        <c:tickLblPos val="nextTo"/>
        <c:crossAx val="110316544"/>
        <c:crosses val="autoZero"/>
        <c:crossBetween val="between"/>
        <c:majorUnit val="3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copper!$D$2:$D$118</c:f>
              <c:numCache>
                <c:formatCode>[$-409]d\-mmm\-yy;@</c:formatCode>
                <c:ptCount val="117"/>
                <c:pt idx="0">
                  <c:v>37882.86681712963</c:v>
                </c:pt>
                <c:pt idx="1">
                  <c:v>37894.947141203702</c:v>
                </c:pt>
                <c:pt idx="2">
                  <c:v>37895.98578703704</c:v>
                </c:pt>
                <c:pt idx="3">
                  <c:v>37910.232037037036</c:v>
                </c:pt>
                <c:pt idx="4">
                  <c:v>38018.429062499999</c:v>
                </c:pt>
                <c:pt idx="5">
                  <c:v>38046.604363425926</c:v>
                </c:pt>
                <c:pt idx="6">
                  <c:v>38047.308912037035</c:v>
                </c:pt>
                <c:pt idx="7">
                  <c:v>38067.931423611109</c:v>
                </c:pt>
                <c:pt idx="8">
                  <c:v>38077.206782407404</c:v>
                </c:pt>
                <c:pt idx="9">
                  <c:v>38142.719837962963</c:v>
                </c:pt>
                <c:pt idx="10">
                  <c:v>38148.264062499999</c:v>
                </c:pt>
                <c:pt idx="11">
                  <c:v>38152.256111111114</c:v>
                </c:pt>
                <c:pt idx="12">
                  <c:v>38154.650636574072</c:v>
                </c:pt>
                <c:pt idx="13">
                  <c:v>38155.505949074075</c:v>
                </c:pt>
                <c:pt idx="14">
                  <c:v>38157.301736111112</c:v>
                </c:pt>
                <c:pt idx="15">
                  <c:v>38157.434942129628</c:v>
                </c:pt>
                <c:pt idx="16">
                  <c:v>38160.883506944447</c:v>
                </c:pt>
                <c:pt idx="17">
                  <c:v>38168.471053240741</c:v>
                </c:pt>
                <c:pt idx="18">
                  <c:v>38174.210740740738</c:v>
                </c:pt>
                <c:pt idx="19">
                  <c:v>38182.273310185185</c:v>
                </c:pt>
                <c:pt idx="20">
                  <c:v>38205.547071759262</c:v>
                </c:pt>
                <c:pt idx="21">
                  <c:v>38207.943043981482</c:v>
                </c:pt>
                <c:pt idx="22">
                  <c:v>38207.949849537035</c:v>
                </c:pt>
                <c:pt idx="23">
                  <c:v>38208.857222222221</c:v>
                </c:pt>
                <c:pt idx="24">
                  <c:v>38212.184108796297</c:v>
                </c:pt>
                <c:pt idx="25">
                  <c:v>38239.16569444444</c:v>
                </c:pt>
                <c:pt idx="26">
                  <c:v>38265.501979166671</c:v>
                </c:pt>
                <c:pt idx="27">
                  <c:v>38267.497083333335</c:v>
                </c:pt>
                <c:pt idx="28">
                  <c:v>38268.697858796295</c:v>
                </c:pt>
                <c:pt idx="29">
                  <c:v>38292.638888888891</c:v>
                </c:pt>
                <c:pt idx="30">
                  <c:v>38303.771898148145</c:v>
                </c:pt>
                <c:pt idx="31">
                  <c:v>38333.433530092589</c:v>
                </c:pt>
                <c:pt idx="32">
                  <c:v>38351.303726851853</c:v>
                </c:pt>
                <c:pt idx="33">
                  <c:v>38378.125532407408</c:v>
                </c:pt>
                <c:pt idx="34">
                  <c:v>38385.978946759264</c:v>
                </c:pt>
                <c:pt idx="35">
                  <c:v>38433.370925925927</c:v>
                </c:pt>
                <c:pt idx="36">
                  <c:v>38488.67386574074</c:v>
                </c:pt>
                <c:pt idx="37">
                  <c:v>38488.686076388891</c:v>
                </c:pt>
                <c:pt idx="38">
                  <c:v>38571.648935185185</c:v>
                </c:pt>
                <c:pt idx="39">
                  <c:v>38650.05305555556</c:v>
                </c:pt>
                <c:pt idx="40">
                  <c:v>38666.512256944443</c:v>
                </c:pt>
                <c:pt idx="41">
                  <c:v>38681.800879629627</c:v>
                </c:pt>
                <c:pt idx="42">
                  <c:v>38684.308993055558</c:v>
                </c:pt>
                <c:pt idx="43">
                  <c:v>38772.567372685182</c:v>
                </c:pt>
                <c:pt idx="44">
                  <c:v>38824.512106481481</c:v>
                </c:pt>
                <c:pt idx="45">
                  <c:v>38866.700787037036</c:v>
                </c:pt>
                <c:pt idx="46">
                  <c:v>38880.215208333335</c:v>
                </c:pt>
                <c:pt idx="47">
                  <c:v>38945.766099537039</c:v>
                </c:pt>
                <c:pt idx="48">
                  <c:v>38947.286423611113</c:v>
                </c:pt>
                <c:pt idx="49">
                  <c:v>39006.130486111113</c:v>
                </c:pt>
                <c:pt idx="50">
                  <c:v>39006.173182870371</c:v>
                </c:pt>
                <c:pt idx="51">
                  <c:v>39010.967673611114</c:v>
                </c:pt>
                <c:pt idx="52">
                  <c:v>39039.252824074072</c:v>
                </c:pt>
                <c:pt idx="53">
                  <c:v>39078.379386574074</c:v>
                </c:pt>
                <c:pt idx="54">
                  <c:v>39100.700150462959</c:v>
                </c:pt>
                <c:pt idx="55">
                  <c:v>39121.36383101852</c:v>
                </c:pt>
                <c:pt idx="56">
                  <c:v>39121.757465277777</c:v>
                </c:pt>
                <c:pt idx="57">
                  <c:v>39159.575983796298</c:v>
                </c:pt>
                <c:pt idx="58">
                  <c:v>39237.010891203703</c:v>
                </c:pt>
                <c:pt idx="59">
                  <c:v>39282.42690972222</c:v>
                </c:pt>
                <c:pt idx="60">
                  <c:v>39290.61440972222</c:v>
                </c:pt>
                <c:pt idx="61">
                  <c:v>39314.300868055558</c:v>
                </c:pt>
                <c:pt idx="62">
                  <c:v>39345.480092592596</c:v>
                </c:pt>
                <c:pt idx="63">
                  <c:v>39345.487256944441</c:v>
                </c:pt>
                <c:pt idx="64">
                  <c:v>39430.31653935185</c:v>
                </c:pt>
                <c:pt idx="65">
                  <c:v>39437.897905092592</c:v>
                </c:pt>
                <c:pt idx="66">
                  <c:v>39473.487500000003</c:v>
                </c:pt>
                <c:pt idx="67">
                  <c:v>39488.995115740741</c:v>
                </c:pt>
                <c:pt idx="68">
                  <c:v>39614.843946759262</c:v>
                </c:pt>
                <c:pt idx="69">
                  <c:v>39661.302291666667</c:v>
                </c:pt>
                <c:pt idx="70">
                  <c:v>39723.731435185182</c:v>
                </c:pt>
                <c:pt idx="71">
                  <c:v>39739.439722222218</c:v>
                </c:pt>
                <c:pt idx="72">
                  <c:v>39745.301122685181</c:v>
                </c:pt>
                <c:pt idx="73">
                  <c:v>39752.796203703707</c:v>
                </c:pt>
                <c:pt idx="74">
                  <c:v>39763.683067129634</c:v>
                </c:pt>
                <c:pt idx="75">
                  <c:v>39776.491782407407</c:v>
                </c:pt>
                <c:pt idx="76">
                  <c:v>39793.354467592595</c:v>
                </c:pt>
                <c:pt idx="77">
                  <c:v>39793.897812499999</c:v>
                </c:pt>
                <c:pt idx="78">
                  <c:v>39793.931377314817</c:v>
                </c:pt>
                <c:pt idx="79">
                  <c:v>39798.433159722219</c:v>
                </c:pt>
                <c:pt idx="80">
                  <c:v>39802.88622685185</c:v>
                </c:pt>
                <c:pt idx="81">
                  <c:v>39802.900497685187</c:v>
                </c:pt>
                <c:pt idx="82">
                  <c:v>39819.362951388888</c:v>
                </c:pt>
                <c:pt idx="83">
                  <c:v>39820.433182870373</c:v>
                </c:pt>
                <c:pt idx="84">
                  <c:v>39828.896539351852</c:v>
                </c:pt>
                <c:pt idx="85">
                  <c:v>39832.919363425928</c:v>
                </c:pt>
                <c:pt idx="86">
                  <c:v>39897.99318287037</c:v>
                </c:pt>
                <c:pt idx="87">
                  <c:v>39898.763344907406</c:v>
                </c:pt>
                <c:pt idx="88">
                  <c:v>39900.676921296297</c:v>
                </c:pt>
                <c:pt idx="89">
                  <c:v>39907.521458333329</c:v>
                </c:pt>
                <c:pt idx="90">
                  <c:v>39968.668749999997</c:v>
                </c:pt>
                <c:pt idx="91">
                  <c:v>40018.268240740741</c:v>
                </c:pt>
                <c:pt idx="92">
                  <c:v>40028.822824074072</c:v>
                </c:pt>
                <c:pt idx="93">
                  <c:v>40158.367777777778</c:v>
                </c:pt>
                <c:pt idx="94">
                  <c:v>40180.443391203706</c:v>
                </c:pt>
                <c:pt idx="95">
                  <c:v>40208.661608796298</c:v>
                </c:pt>
                <c:pt idx="96">
                  <c:v>40260.318645833337</c:v>
                </c:pt>
                <c:pt idx="97">
                  <c:v>40324.521469907406</c:v>
                </c:pt>
                <c:pt idx="98">
                  <c:v>40328.843564814815</c:v>
                </c:pt>
                <c:pt idx="99">
                  <c:v>40332.510104166664</c:v>
                </c:pt>
                <c:pt idx="100">
                  <c:v>40336.29005787037</c:v>
                </c:pt>
                <c:pt idx="101">
                  <c:v>40396.416388888887</c:v>
                </c:pt>
                <c:pt idx="102">
                  <c:v>40400.453842592593</c:v>
                </c:pt>
                <c:pt idx="103">
                  <c:v>40437.517893518518</c:v>
                </c:pt>
                <c:pt idx="104">
                  <c:v>40492.836342592593</c:v>
                </c:pt>
                <c:pt idx="105">
                  <c:v>40512.276203703703</c:v>
                </c:pt>
                <c:pt idx="106">
                  <c:v>40512.684398148151</c:v>
                </c:pt>
                <c:pt idx="107">
                  <c:v>40545.822476851856</c:v>
                </c:pt>
                <c:pt idx="108">
                  <c:v>40546.57167824074</c:v>
                </c:pt>
                <c:pt idx="109">
                  <c:v>40756.456990740742</c:v>
                </c:pt>
                <c:pt idx="110">
                  <c:v>40757.359143518523</c:v>
                </c:pt>
                <c:pt idx="111">
                  <c:v>40787.529942129629</c:v>
                </c:pt>
                <c:pt idx="112">
                  <c:v>40787.631018518521</c:v>
                </c:pt>
                <c:pt idx="113">
                  <c:v>40918.514097222222</c:v>
                </c:pt>
                <c:pt idx="114">
                  <c:v>40918.658379629633</c:v>
                </c:pt>
                <c:pt idx="115">
                  <c:v>40997.60596064815</c:v>
                </c:pt>
                <c:pt idx="116">
                  <c:v>40997.66170138889</c:v>
                </c:pt>
              </c:numCache>
            </c:numRef>
          </c:cat>
          <c:val>
            <c:numRef>
              <c:f>copper!$K$2:$K$118</c:f>
              <c:numCache>
                <c:formatCode>General</c:formatCode>
                <c:ptCount val="117"/>
                <c:pt idx="0">
                  <c:v>87</c:v>
                </c:pt>
                <c:pt idx="1">
                  <c:v>89</c:v>
                </c:pt>
                <c:pt idx="2">
                  <c:v>93</c:v>
                </c:pt>
                <c:pt idx="3">
                  <c:v>96</c:v>
                </c:pt>
                <c:pt idx="4">
                  <c:v>99</c:v>
                </c:pt>
                <c:pt idx="5">
                  <c:v>107</c:v>
                </c:pt>
                <c:pt idx="6">
                  <c:v>108</c:v>
                </c:pt>
                <c:pt idx="7">
                  <c:v>108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116</c:v>
                </c:pt>
                <c:pt idx="12">
                  <c:v>117</c:v>
                </c:pt>
                <c:pt idx="13">
                  <c:v>118</c:v>
                </c:pt>
                <c:pt idx="14">
                  <c:v>120</c:v>
                </c:pt>
                <c:pt idx="15">
                  <c:v>122</c:v>
                </c:pt>
                <c:pt idx="16">
                  <c:v>122</c:v>
                </c:pt>
                <c:pt idx="17">
                  <c:v>122</c:v>
                </c:pt>
                <c:pt idx="18">
                  <c:v>123</c:v>
                </c:pt>
                <c:pt idx="19">
                  <c:v>127</c:v>
                </c:pt>
                <c:pt idx="20">
                  <c:v>128</c:v>
                </c:pt>
                <c:pt idx="21">
                  <c:v>128</c:v>
                </c:pt>
                <c:pt idx="22">
                  <c:v>128</c:v>
                </c:pt>
                <c:pt idx="23">
                  <c:v>129</c:v>
                </c:pt>
                <c:pt idx="24">
                  <c:v>130</c:v>
                </c:pt>
                <c:pt idx="25">
                  <c:v>132</c:v>
                </c:pt>
                <c:pt idx="26">
                  <c:v>141</c:v>
                </c:pt>
                <c:pt idx="27">
                  <c:v>141</c:v>
                </c:pt>
                <c:pt idx="28">
                  <c:v>148</c:v>
                </c:pt>
                <c:pt idx="29">
                  <c:v>133</c:v>
                </c:pt>
                <c:pt idx="30">
                  <c:v>148</c:v>
                </c:pt>
                <c:pt idx="31">
                  <c:v>148</c:v>
                </c:pt>
                <c:pt idx="32">
                  <c:v>148</c:v>
                </c:pt>
                <c:pt idx="33">
                  <c:v>150</c:v>
                </c:pt>
                <c:pt idx="34">
                  <c:v>154</c:v>
                </c:pt>
                <c:pt idx="35">
                  <c:v>154</c:v>
                </c:pt>
                <c:pt idx="36">
                  <c:v>152</c:v>
                </c:pt>
                <c:pt idx="37">
                  <c:v>147</c:v>
                </c:pt>
                <c:pt idx="38">
                  <c:v>146</c:v>
                </c:pt>
                <c:pt idx="39">
                  <c:v>146</c:v>
                </c:pt>
                <c:pt idx="40">
                  <c:v>146</c:v>
                </c:pt>
                <c:pt idx="41">
                  <c:v>146</c:v>
                </c:pt>
                <c:pt idx="42">
                  <c:v>146</c:v>
                </c:pt>
                <c:pt idx="43">
                  <c:v>146</c:v>
                </c:pt>
                <c:pt idx="44">
                  <c:v>146</c:v>
                </c:pt>
                <c:pt idx="45">
                  <c:v>147</c:v>
                </c:pt>
                <c:pt idx="46">
                  <c:v>147</c:v>
                </c:pt>
                <c:pt idx="47">
                  <c:v>147</c:v>
                </c:pt>
                <c:pt idx="48">
                  <c:v>147</c:v>
                </c:pt>
                <c:pt idx="49">
                  <c:v>147</c:v>
                </c:pt>
                <c:pt idx="50">
                  <c:v>148</c:v>
                </c:pt>
                <c:pt idx="51">
                  <c:v>148</c:v>
                </c:pt>
                <c:pt idx="52">
                  <c:v>149</c:v>
                </c:pt>
                <c:pt idx="53">
                  <c:v>149</c:v>
                </c:pt>
                <c:pt idx="54">
                  <c:v>150</c:v>
                </c:pt>
                <c:pt idx="55">
                  <c:v>154</c:v>
                </c:pt>
                <c:pt idx="56">
                  <c:v>154</c:v>
                </c:pt>
                <c:pt idx="57">
                  <c:v>154</c:v>
                </c:pt>
                <c:pt idx="58">
                  <c:v>154</c:v>
                </c:pt>
                <c:pt idx="59">
                  <c:v>154</c:v>
                </c:pt>
                <c:pt idx="60">
                  <c:v>154</c:v>
                </c:pt>
                <c:pt idx="61">
                  <c:v>154</c:v>
                </c:pt>
                <c:pt idx="62">
                  <c:v>154</c:v>
                </c:pt>
                <c:pt idx="63">
                  <c:v>154</c:v>
                </c:pt>
                <c:pt idx="64">
                  <c:v>158</c:v>
                </c:pt>
                <c:pt idx="65">
                  <c:v>158</c:v>
                </c:pt>
                <c:pt idx="66">
                  <c:v>158</c:v>
                </c:pt>
                <c:pt idx="67">
                  <c:v>157</c:v>
                </c:pt>
                <c:pt idx="68">
                  <c:v>160</c:v>
                </c:pt>
                <c:pt idx="69">
                  <c:v>161</c:v>
                </c:pt>
                <c:pt idx="70">
                  <c:v>169</c:v>
                </c:pt>
                <c:pt idx="71">
                  <c:v>169</c:v>
                </c:pt>
                <c:pt idx="72">
                  <c:v>170</c:v>
                </c:pt>
                <c:pt idx="73">
                  <c:v>170</c:v>
                </c:pt>
                <c:pt idx="74">
                  <c:v>172</c:v>
                </c:pt>
                <c:pt idx="75">
                  <c:v>173</c:v>
                </c:pt>
                <c:pt idx="76">
                  <c:v>174</c:v>
                </c:pt>
                <c:pt idx="77">
                  <c:v>174</c:v>
                </c:pt>
                <c:pt idx="78">
                  <c:v>174</c:v>
                </c:pt>
                <c:pt idx="79">
                  <c:v>174</c:v>
                </c:pt>
                <c:pt idx="80">
                  <c:v>174</c:v>
                </c:pt>
                <c:pt idx="81">
                  <c:v>174</c:v>
                </c:pt>
                <c:pt idx="82">
                  <c:v>174</c:v>
                </c:pt>
                <c:pt idx="83">
                  <c:v>175</c:v>
                </c:pt>
                <c:pt idx="84">
                  <c:v>175</c:v>
                </c:pt>
                <c:pt idx="85">
                  <c:v>175</c:v>
                </c:pt>
                <c:pt idx="86">
                  <c:v>175</c:v>
                </c:pt>
                <c:pt idx="87">
                  <c:v>172</c:v>
                </c:pt>
                <c:pt idx="88">
                  <c:v>168</c:v>
                </c:pt>
                <c:pt idx="89">
                  <c:v>168</c:v>
                </c:pt>
                <c:pt idx="90">
                  <c:v>167</c:v>
                </c:pt>
                <c:pt idx="91">
                  <c:v>167</c:v>
                </c:pt>
                <c:pt idx="92">
                  <c:v>167</c:v>
                </c:pt>
                <c:pt idx="93">
                  <c:v>167</c:v>
                </c:pt>
                <c:pt idx="94">
                  <c:v>167</c:v>
                </c:pt>
                <c:pt idx="95">
                  <c:v>167</c:v>
                </c:pt>
                <c:pt idx="96">
                  <c:v>167</c:v>
                </c:pt>
                <c:pt idx="97">
                  <c:v>167</c:v>
                </c:pt>
                <c:pt idx="98">
                  <c:v>168</c:v>
                </c:pt>
                <c:pt idx="99">
                  <c:v>168</c:v>
                </c:pt>
                <c:pt idx="100">
                  <c:v>168</c:v>
                </c:pt>
                <c:pt idx="101">
                  <c:v>168</c:v>
                </c:pt>
                <c:pt idx="102">
                  <c:v>168</c:v>
                </c:pt>
                <c:pt idx="103">
                  <c:v>169</c:v>
                </c:pt>
                <c:pt idx="104">
                  <c:v>169</c:v>
                </c:pt>
                <c:pt idx="105">
                  <c:v>169</c:v>
                </c:pt>
                <c:pt idx="106">
                  <c:v>169</c:v>
                </c:pt>
                <c:pt idx="107">
                  <c:v>169</c:v>
                </c:pt>
                <c:pt idx="108">
                  <c:v>169</c:v>
                </c:pt>
                <c:pt idx="109">
                  <c:v>169</c:v>
                </c:pt>
                <c:pt idx="110">
                  <c:v>169</c:v>
                </c:pt>
                <c:pt idx="111">
                  <c:v>169</c:v>
                </c:pt>
                <c:pt idx="112">
                  <c:v>169</c:v>
                </c:pt>
                <c:pt idx="113">
                  <c:v>169</c:v>
                </c:pt>
                <c:pt idx="114">
                  <c:v>169</c:v>
                </c:pt>
                <c:pt idx="115">
                  <c:v>169</c:v>
                </c:pt>
                <c:pt idx="116">
                  <c:v>169</c:v>
                </c:pt>
              </c:numCache>
            </c:numRef>
          </c:val>
        </c:ser>
        <c:marker val="1"/>
        <c:axId val="209454976"/>
        <c:axId val="209456512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copper!$D$2:$D$118</c:f>
              <c:numCache>
                <c:formatCode>[$-409]d\-mmm\-yy;@</c:formatCode>
                <c:ptCount val="117"/>
                <c:pt idx="0">
                  <c:v>37882.86681712963</c:v>
                </c:pt>
                <c:pt idx="1">
                  <c:v>37894.947141203702</c:v>
                </c:pt>
                <c:pt idx="2">
                  <c:v>37895.98578703704</c:v>
                </c:pt>
                <c:pt idx="3">
                  <c:v>37910.232037037036</c:v>
                </c:pt>
                <c:pt idx="4">
                  <c:v>38018.429062499999</c:v>
                </c:pt>
                <c:pt idx="5">
                  <c:v>38046.604363425926</c:v>
                </c:pt>
                <c:pt idx="6">
                  <c:v>38047.308912037035</c:v>
                </c:pt>
                <c:pt idx="7">
                  <c:v>38067.931423611109</c:v>
                </c:pt>
                <c:pt idx="8">
                  <c:v>38077.206782407404</c:v>
                </c:pt>
                <c:pt idx="9">
                  <c:v>38142.719837962963</c:v>
                </c:pt>
                <c:pt idx="10">
                  <c:v>38148.264062499999</c:v>
                </c:pt>
                <c:pt idx="11">
                  <c:v>38152.256111111114</c:v>
                </c:pt>
                <c:pt idx="12">
                  <c:v>38154.650636574072</c:v>
                </c:pt>
                <c:pt idx="13">
                  <c:v>38155.505949074075</c:v>
                </c:pt>
                <c:pt idx="14">
                  <c:v>38157.301736111112</c:v>
                </c:pt>
                <c:pt idx="15">
                  <c:v>38157.434942129628</c:v>
                </c:pt>
                <c:pt idx="16">
                  <c:v>38160.883506944447</c:v>
                </c:pt>
                <c:pt idx="17">
                  <c:v>38168.471053240741</c:v>
                </c:pt>
                <c:pt idx="18">
                  <c:v>38174.210740740738</c:v>
                </c:pt>
                <c:pt idx="19">
                  <c:v>38182.273310185185</c:v>
                </c:pt>
                <c:pt idx="20">
                  <c:v>38205.547071759262</c:v>
                </c:pt>
                <c:pt idx="21">
                  <c:v>38207.943043981482</c:v>
                </c:pt>
                <c:pt idx="22">
                  <c:v>38207.949849537035</c:v>
                </c:pt>
                <c:pt idx="23">
                  <c:v>38208.857222222221</c:v>
                </c:pt>
                <c:pt idx="24">
                  <c:v>38212.184108796297</c:v>
                </c:pt>
                <c:pt idx="25">
                  <c:v>38239.16569444444</c:v>
                </c:pt>
                <c:pt idx="26">
                  <c:v>38265.501979166671</c:v>
                </c:pt>
                <c:pt idx="27">
                  <c:v>38267.497083333335</c:v>
                </c:pt>
                <c:pt idx="28">
                  <c:v>38268.697858796295</c:v>
                </c:pt>
                <c:pt idx="29">
                  <c:v>38292.638888888891</c:v>
                </c:pt>
                <c:pt idx="30">
                  <c:v>38303.771898148145</c:v>
                </c:pt>
                <c:pt idx="31">
                  <c:v>38333.433530092589</c:v>
                </c:pt>
                <c:pt idx="32">
                  <c:v>38351.303726851853</c:v>
                </c:pt>
                <c:pt idx="33">
                  <c:v>38378.125532407408</c:v>
                </c:pt>
                <c:pt idx="34">
                  <c:v>38385.978946759264</c:v>
                </c:pt>
                <c:pt idx="35">
                  <c:v>38433.370925925927</c:v>
                </c:pt>
                <c:pt idx="36">
                  <c:v>38488.67386574074</c:v>
                </c:pt>
                <c:pt idx="37">
                  <c:v>38488.686076388891</c:v>
                </c:pt>
                <c:pt idx="38">
                  <c:v>38571.648935185185</c:v>
                </c:pt>
                <c:pt idx="39">
                  <c:v>38650.05305555556</c:v>
                </c:pt>
                <c:pt idx="40">
                  <c:v>38666.512256944443</c:v>
                </c:pt>
                <c:pt idx="41">
                  <c:v>38681.800879629627</c:v>
                </c:pt>
                <c:pt idx="42">
                  <c:v>38684.308993055558</c:v>
                </c:pt>
                <c:pt idx="43">
                  <c:v>38772.567372685182</c:v>
                </c:pt>
                <c:pt idx="44">
                  <c:v>38824.512106481481</c:v>
                </c:pt>
                <c:pt idx="45">
                  <c:v>38866.700787037036</c:v>
                </c:pt>
                <c:pt idx="46">
                  <c:v>38880.215208333335</c:v>
                </c:pt>
                <c:pt idx="47">
                  <c:v>38945.766099537039</c:v>
                </c:pt>
                <c:pt idx="48">
                  <c:v>38947.286423611113</c:v>
                </c:pt>
                <c:pt idx="49">
                  <c:v>39006.130486111113</c:v>
                </c:pt>
                <c:pt idx="50">
                  <c:v>39006.173182870371</c:v>
                </c:pt>
                <c:pt idx="51">
                  <c:v>39010.967673611114</c:v>
                </c:pt>
                <c:pt idx="52">
                  <c:v>39039.252824074072</c:v>
                </c:pt>
                <c:pt idx="53">
                  <c:v>39078.379386574074</c:v>
                </c:pt>
                <c:pt idx="54">
                  <c:v>39100.700150462959</c:v>
                </c:pt>
                <c:pt idx="55">
                  <c:v>39121.36383101852</c:v>
                </c:pt>
                <c:pt idx="56">
                  <c:v>39121.757465277777</c:v>
                </c:pt>
                <c:pt idx="57">
                  <c:v>39159.575983796298</c:v>
                </c:pt>
                <c:pt idx="58">
                  <c:v>39237.010891203703</c:v>
                </c:pt>
                <c:pt idx="59">
                  <c:v>39282.42690972222</c:v>
                </c:pt>
                <c:pt idx="60">
                  <c:v>39290.61440972222</c:v>
                </c:pt>
                <c:pt idx="61">
                  <c:v>39314.300868055558</c:v>
                </c:pt>
                <c:pt idx="62">
                  <c:v>39345.480092592596</c:v>
                </c:pt>
                <c:pt idx="63">
                  <c:v>39345.487256944441</c:v>
                </c:pt>
                <c:pt idx="64">
                  <c:v>39430.31653935185</c:v>
                </c:pt>
                <c:pt idx="65">
                  <c:v>39437.897905092592</c:v>
                </c:pt>
                <c:pt idx="66">
                  <c:v>39473.487500000003</c:v>
                </c:pt>
                <c:pt idx="67">
                  <c:v>39488.995115740741</c:v>
                </c:pt>
                <c:pt idx="68">
                  <c:v>39614.843946759262</c:v>
                </c:pt>
                <c:pt idx="69">
                  <c:v>39661.302291666667</c:v>
                </c:pt>
                <c:pt idx="70">
                  <c:v>39723.731435185182</c:v>
                </c:pt>
                <c:pt idx="71">
                  <c:v>39739.439722222218</c:v>
                </c:pt>
                <c:pt idx="72">
                  <c:v>39745.301122685181</c:v>
                </c:pt>
                <c:pt idx="73">
                  <c:v>39752.796203703707</c:v>
                </c:pt>
                <c:pt idx="74">
                  <c:v>39763.683067129634</c:v>
                </c:pt>
                <c:pt idx="75">
                  <c:v>39776.491782407407</c:v>
                </c:pt>
                <c:pt idx="76">
                  <c:v>39793.354467592595</c:v>
                </c:pt>
                <c:pt idx="77">
                  <c:v>39793.897812499999</c:v>
                </c:pt>
                <c:pt idx="78">
                  <c:v>39793.931377314817</c:v>
                </c:pt>
                <c:pt idx="79">
                  <c:v>39798.433159722219</c:v>
                </c:pt>
                <c:pt idx="80">
                  <c:v>39802.88622685185</c:v>
                </c:pt>
                <c:pt idx="81">
                  <c:v>39802.900497685187</c:v>
                </c:pt>
                <c:pt idx="82">
                  <c:v>39819.362951388888</c:v>
                </c:pt>
                <c:pt idx="83">
                  <c:v>39820.433182870373</c:v>
                </c:pt>
                <c:pt idx="84">
                  <c:v>39828.896539351852</c:v>
                </c:pt>
                <c:pt idx="85">
                  <c:v>39832.919363425928</c:v>
                </c:pt>
                <c:pt idx="86">
                  <c:v>39897.99318287037</c:v>
                </c:pt>
                <c:pt idx="87">
                  <c:v>39898.763344907406</c:v>
                </c:pt>
                <c:pt idx="88">
                  <c:v>39900.676921296297</c:v>
                </c:pt>
                <c:pt idx="89">
                  <c:v>39907.521458333329</c:v>
                </c:pt>
                <c:pt idx="90">
                  <c:v>39968.668749999997</c:v>
                </c:pt>
                <c:pt idx="91">
                  <c:v>40018.268240740741</c:v>
                </c:pt>
                <c:pt idx="92">
                  <c:v>40028.822824074072</c:v>
                </c:pt>
                <c:pt idx="93">
                  <c:v>40158.367777777778</c:v>
                </c:pt>
                <c:pt idx="94">
                  <c:v>40180.443391203706</c:v>
                </c:pt>
                <c:pt idx="95">
                  <c:v>40208.661608796298</c:v>
                </c:pt>
                <c:pt idx="96">
                  <c:v>40260.318645833337</c:v>
                </c:pt>
                <c:pt idx="97">
                  <c:v>40324.521469907406</c:v>
                </c:pt>
                <c:pt idx="98">
                  <c:v>40328.843564814815</c:v>
                </c:pt>
                <c:pt idx="99">
                  <c:v>40332.510104166664</c:v>
                </c:pt>
                <c:pt idx="100">
                  <c:v>40336.29005787037</c:v>
                </c:pt>
                <c:pt idx="101">
                  <c:v>40396.416388888887</c:v>
                </c:pt>
                <c:pt idx="102">
                  <c:v>40400.453842592593</c:v>
                </c:pt>
                <c:pt idx="103">
                  <c:v>40437.517893518518</c:v>
                </c:pt>
                <c:pt idx="104">
                  <c:v>40492.836342592593</c:v>
                </c:pt>
                <c:pt idx="105">
                  <c:v>40512.276203703703</c:v>
                </c:pt>
                <c:pt idx="106">
                  <c:v>40512.684398148151</c:v>
                </c:pt>
                <c:pt idx="107">
                  <c:v>40545.822476851856</c:v>
                </c:pt>
                <c:pt idx="108">
                  <c:v>40546.57167824074</c:v>
                </c:pt>
                <c:pt idx="109">
                  <c:v>40756.456990740742</c:v>
                </c:pt>
                <c:pt idx="110">
                  <c:v>40757.359143518523</c:v>
                </c:pt>
                <c:pt idx="111">
                  <c:v>40787.529942129629</c:v>
                </c:pt>
                <c:pt idx="112">
                  <c:v>40787.631018518521</c:v>
                </c:pt>
                <c:pt idx="113">
                  <c:v>40918.514097222222</c:v>
                </c:pt>
                <c:pt idx="114">
                  <c:v>40918.658379629633</c:v>
                </c:pt>
                <c:pt idx="115">
                  <c:v>40997.60596064815</c:v>
                </c:pt>
                <c:pt idx="116">
                  <c:v>40997.66170138889</c:v>
                </c:pt>
              </c:numCache>
            </c:numRef>
          </c:cat>
          <c: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val>
        </c:ser>
        <c:marker val="1"/>
        <c:axId val="209472128"/>
        <c:axId val="209470592"/>
      </c:lineChart>
      <c:dateAx>
        <c:axId val="209454976"/>
        <c:scaling>
          <c:orientation val="minMax"/>
        </c:scaling>
        <c:axPos val="b"/>
        <c:numFmt formatCode="[$-409]yyyy;@" sourceLinked="0"/>
        <c:tickLblPos val="nextTo"/>
        <c:crossAx val="209456512"/>
        <c:crosses val="autoZero"/>
        <c:auto val="1"/>
        <c:lblOffset val="100"/>
      </c:dateAx>
      <c:valAx>
        <c:axId val="209456512"/>
        <c:scaling>
          <c:orientation val="minMax"/>
          <c:min val="80"/>
        </c:scaling>
        <c:axPos val="l"/>
        <c:numFmt formatCode="General" sourceLinked="1"/>
        <c:tickLblPos val="nextTo"/>
        <c:crossAx val="209454976"/>
        <c:crosses val="autoZero"/>
        <c:crossBetween val="between"/>
        <c:majorUnit val="15"/>
      </c:valAx>
      <c:valAx>
        <c:axId val="209470592"/>
        <c:scaling>
          <c:orientation val="minMax"/>
          <c:min val="5"/>
        </c:scaling>
        <c:axPos val="r"/>
        <c:numFmt formatCode="General" sourceLinked="1"/>
        <c:tickLblPos val="nextTo"/>
        <c:crossAx val="209472128"/>
        <c:crosses val="max"/>
        <c:crossBetween val="between"/>
      </c:valAx>
      <c:dateAx>
        <c:axId val="209472128"/>
        <c:scaling>
          <c:orientation val="minMax"/>
        </c:scaling>
        <c:delete val="1"/>
        <c:axPos val="b"/>
        <c:numFmt formatCode="[$-409]d\-mmm\-yy;@" sourceLinked="1"/>
        <c:tickLblPos val="none"/>
        <c:crossAx val="209470592"/>
        <c:crosses val="autoZero"/>
        <c:auto val="1"/>
        <c:lblOffset val="100"/>
        <c:majorUnit val="1"/>
        <c:minorUnit val="1"/>
      </c:date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v>Changes</c:v>
          </c:tx>
          <c:cat>
            <c:numRef>
              <c:f>copper!$D$2:$D$118</c:f>
              <c:numCache>
                <c:formatCode>[$-409]d\-mmm\-yy;@</c:formatCode>
                <c:ptCount val="117"/>
                <c:pt idx="0">
                  <c:v>37882.86681712963</c:v>
                </c:pt>
                <c:pt idx="1">
                  <c:v>37894.947141203702</c:v>
                </c:pt>
                <c:pt idx="2">
                  <c:v>37895.98578703704</c:v>
                </c:pt>
                <c:pt idx="3">
                  <c:v>37910.232037037036</c:v>
                </c:pt>
                <c:pt idx="4">
                  <c:v>38018.429062499999</c:v>
                </c:pt>
                <c:pt idx="5">
                  <c:v>38046.604363425926</c:v>
                </c:pt>
                <c:pt idx="6">
                  <c:v>38047.308912037035</c:v>
                </c:pt>
                <c:pt idx="7">
                  <c:v>38067.931423611109</c:v>
                </c:pt>
                <c:pt idx="8">
                  <c:v>38077.206782407404</c:v>
                </c:pt>
                <c:pt idx="9">
                  <c:v>38142.719837962963</c:v>
                </c:pt>
                <c:pt idx="10">
                  <c:v>38148.264062499999</c:v>
                </c:pt>
                <c:pt idx="11">
                  <c:v>38152.256111111114</c:v>
                </c:pt>
                <c:pt idx="12">
                  <c:v>38154.650636574072</c:v>
                </c:pt>
                <c:pt idx="13">
                  <c:v>38155.505949074075</c:v>
                </c:pt>
                <c:pt idx="14">
                  <c:v>38157.301736111112</c:v>
                </c:pt>
                <c:pt idx="15">
                  <c:v>38157.434942129628</c:v>
                </c:pt>
                <c:pt idx="16">
                  <c:v>38160.883506944447</c:v>
                </c:pt>
                <c:pt idx="17">
                  <c:v>38168.471053240741</c:v>
                </c:pt>
                <c:pt idx="18">
                  <c:v>38174.210740740738</c:v>
                </c:pt>
                <c:pt idx="19">
                  <c:v>38182.273310185185</c:v>
                </c:pt>
                <c:pt idx="20">
                  <c:v>38205.547071759262</c:v>
                </c:pt>
                <c:pt idx="21">
                  <c:v>38207.943043981482</c:v>
                </c:pt>
                <c:pt idx="22">
                  <c:v>38207.949849537035</c:v>
                </c:pt>
                <c:pt idx="23">
                  <c:v>38208.857222222221</c:v>
                </c:pt>
                <c:pt idx="24">
                  <c:v>38212.184108796297</c:v>
                </c:pt>
                <c:pt idx="25">
                  <c:v>38239.16569444444</c:v>
                </c:pt>
                <c:pt idx="26">
                  <c:v>38265.501979166671</c:v>
                </c:pt>
                <c:pt idx="27">
                  <c:v>38267.497083333335</c:v>
                </c:pt>
                <c:pt idx="28">
                  <c:v>38268.697858796295</c:v>
                </c:pt>
                <c:pt idx="29">
                  <c:v>38292.638888888891</c:v>
                </c:pt>
                <c:pt idx="30">
                  <c:v>38303.771898148145</c:v>
                </c:pt>
                <c:pt idx="31">
                  <c:v>38333.433530092589</c:v>
                </c:pt>
                <c:pt idx="32">
                  <c:v>38351.303726851853</c:v>
                </c:pt>
                <c:pt idx="33">
                  <c:v>38378.125532407408</c:v>
                </c:pt>
                <c:pt idx="34">
                  <c:v>38385.978946759264</c:v>
                </c:pt>
                <c:pt idx="35">
                  <c:v>38433.370925925927</c:v>
                </c:pt>
                <c:pt idx="36">
                  <c:v>38488.67386574074</c:v>
                </c:pt>
                <c:pt idx="37">
                  <c:v>38488.686076388891</c:v>
                </c:pt>
                <c:pt idx="38">
                  <c:v>38571.648935185185</c:v>
                </c:pt>
                <c:pt idx="39">
                  <c:v>38650.05305555556</c:v>
                </c:pt>
                <c:pt idx="40">
                  <c:v>38666.512256944443</c:v>
                </c:pt>
                <c:pt idx="41">
                  <c:v>38681.800879629627</c:v>
                </c:pt>
                <c:pt idx="42">
                  <c:v>38684.308993055558</c:v>
                </c:pt>
                <c:pt idx="43">
                  <c:v>38772.567372685182</c:v>
                </c:pt>
                <c:pt idx="44">
                  <c:v>38824.512106481481</c:v>
                </c:pt>
                <c:pt idx="45">
                  <c:v>38866.700787037036</c:v>
                </c:pt>
                <c:pt idx="46">
                  <c:v>38880.215208333335</c:v>
                </c:pt>
                <c:pt idx="47">
                  <c:v>38945.766099537039</c:v>
                </c:pt>
                <c:pt idx="48">
                  <c:v>38947.286423611113</c:v>
                </c:pt>
                <c:pt idx="49">
                  <c:v>39006.130486111113</c:v>
                </c:pt>
                <c:pt idx="50">
                  <c:v>39006.173182870371</c:v>
                </c:pt>
                <c:pt idx="51">
                  <c:v>39010.967673611114</c:v>
                </c:pt>
                <c:pt idx="52">
                  <c:v>39039.252824074072</c:v>
                </c:pt>
                <c:pt idx="53">
                  <c:v>39078.379386574074</c:v>
                </c:pt>
                <c:pt idx="54">
                  <c:v>39100.700150462959</c:v>
                </c:pt>
                <c:pt idx="55">
                  <c:v>39121.36383101852</c:v>
                </c:pt>
                <c:pt idx="56">
                  <c:v>39121.757465277777</c:v>
                </c:pt>
                <c:pt idx="57">
                  <c:v>39159.575983796298</c:v>
                </c:pt>
                <c:pt idx="58">
                  <c:v>39237.010891203703</c:v>
                </c:pt>
                <c:pt idx="59">
                  <c:v>39282.42690972222</c:v>
                </c:pt>
                <c:pt idx="60">
                  <c:v>39290.61440972222</c:v>
                </c:pt>
                <c:pt idx="61">
                  <c:v>39314.300868055558</c:v>
                </c:pt>
                <c:pt idx="62">
                  <c:v>39345.480092592596</c:v>
                </c:pt>
                <c:pt idx="63">
                  <c:v>39345.487256944441</c:v>
                </c:pt>
                <c:pt idx="64">
                  <c:v>39430.31653935185</c:v>
                </c:pt>
                <c:pt idx="65">
                  <c:v>39437.897905092592</c:v>
                </c:pt>
                <c:pt idx="66">
                  <c:v>39473.487500000003</c:v>
                </c:pt>
                <c:pt idx="67">
                  <c:v>39488.995115740741</c:v>
                </c:pt>
                <c:pt idx="68">
                  <c:v>39614.843946759262</c:v>
                </c:pt>
                <c:pt idx="69">
                  <c:v>39661.302291666667</c:v>
                </c:pt>
                <c:pt idx="70">
                  <c:v>39723.731435185182</c:v>
                </c:pt>
                <c:pt idx="71">
                  <c:v>39739.439722222218</c:v>
                </c:pt>
                <c:pt idx="72">
                  <c:v>39745.301122685181</c:v>
                </c:pt>
                <c:pt idx="73">
                  <c:v>39752.796203703707</c:v>
                </c:pt>
                <c:pt idx="74">
                  <c:v>39763.683067129634</c:v>
                </c:pt>
                <c:pt idx="75">
                  <c:v>39776.491782407407</c:v>
                </c:pt>
                <c:pt idx="76">
                  <c:v>39793.354467592595</c:v>
                </c:pt>
                <c:pt idx="77">
                  <c:v>39793.897812499999</c:v>
                </c:pt>
                <c:pt idx="78">
                  <c:v>39793.931377314817</c:v>
                </c:pt>
                <c:pt idx="79">
                  <c:v>39798.433159722219</c:v>
                </c:pt>
                <c:pt idx="80">
                  <c:v>39802.88622685185</c:v>
                </c:pt>
                <c:pt idx="81">
                  <c:v>39802.900497685187</c:v>
                </c:pt>
                <c:pt idx="82">
                  <c:v>39819.362951388888</c:v>
                </c:pt>
                <c:pt idx="83">
                  <c:v>39820.433182870373</c:v>
                </c:pt>
                <c:pt idx="84">
                  <c:v>39828.896539351852</c:v>
                </c:pt>
                <c:pt idx="85">
                  <c:v>39832.919363425928</c:v>
                </c:pt>
                <c:pt idx="86">
                  <c:v>39897.99318287037</c:v>
                </c:pt>
                <c:pt idx="87">
                  <c:v>39898.763344907406</c:v>
                </c:pt>
                <c:pt idx="88">
                  <c:v>39900.676921296297</c:v>
                </c:pt>
                <c:pt idx="89">
                  <c:v>39907.521458333329</c:v>
                </c:pt>
                <c:pt idx="90">
                  <c:v>39968.668749999997</c:v>
                </c:pt>
                <c:pt idx="91">
                  <c:v>40018.268240740741</c:v>
                </c:pt>
                <c:pt idx="92">
                  <c:v>40028.822824074072</c:v>
                </c:pt>
                <c:pt idx="93">
                  <c:v>40158.367777777778</c:v>
                </c:pt>
                <c:pt idx="94">
                  <c:v>40180.443391203706</c:v>
                </c:pt>
                <c:pt idx="95">
                  <c:v>40208.661608796298</c:v>
                </c:pt>
                <c:pt idx="96">
                  <c:v>40260.318645833337</c:v>
                </c:pt>
                <c:pt idx="97">
                  <c:v>40324.521469907406</c:v>
                </c:pt>
                <c:pt idx="98">
                  <c:v>40328.843564814815</c:v>
                </c:pt>
                <c:pt idx="99">
                  <c:v>40332.510104166664</c:v>
                </c:pt>
                <c:pt idx="100">
                  <c:v>40336.29005787037</c:v>
                </c:pt>
                <c:pt idx="101">
                  <c:v>40396.416388888887</c:v>
                </c:pt>
                <c:pt idx="102">
                  <c:v>40400.453842592593</c:v>
                </c:pt>
                <c:pt idx="103">
                  <c:v>40437.517893518518</c:v>
                </c:pt>
                <c:pt idx="104">
                  <c:v>40492.836342592593</c:v>
                </c:pt>
                <c:pt idx="105">
                  <c:v>40512.276203703703</c:v>
                </c:pt>
                <c:pt idx="106">
                  <c:v>40512.684398148151</c:v>
                </c:pt>
                <c:pt idx="107">
                  <c:v>40545.822476851856</c:v>
                </c:pt>
                <c:pt idx="108">
                  <c:v>40546.57167824074</c:v>
                </c:pt>
                <c:pt idx="109">
                  <c:v>40756.456990740742</c:v>
                </c:pt>
                <c:pt idx="110">
                  <c:v>40757.359143518523</c:v>
                </c:pt>
                <c:pt idx="111">
                  <c:v>40787.529942129629</c:v>
                </c:pt>
                <c:pt idx="112">
                  <c:v>40787.631018518521</c:v>
                </c:pt>
                <c:pt idx="113">
                  <c:v>40918.514097222222</c:v>
                </c:pt>
                <c:pt idx="114">
                  <c:v>40918.658379629633</c:v>
                </c:pt>
                <c:pt idx="115">
                  <c:v>40997.60596064815</c:v>
                </c:pt>
                <c:pt idx="116">
                  <c:v>40997.66170138889</c:v>
                </c:pt>
              </c:numCache>
            </c:numRef>
          </c:cat>
          <c:val>
            <c:numRef>
              <c:f>copper!$AC$2:$AC$118</c:f>
              <c:numCache>
                <c:formatCode>General</c:formatCode>
                <c:ptCount val="117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  <c:pt idx="6">
                  <c:v>1</c:v>
                </c:pt>
                <c:pt idx="7">
                  <c:v>0</c:v>
                </c:pt>
                <c:pt idx="8">
                  <c:v>8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11</c:v>
                </c:pt>
                <c:pt idx="27">
                  <c:v>0</c:v>
                </c:pt>
                <c:pt idx="28">
                  <c:v>9</c:v>
                </c:pt>
                <c:pt idx="29">
                  <c:v>19</c:v>
                </c:pt>
                <c:pt idx="30">
                  <c:v>19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5</c:v>
                </c:pt>
                <c:pt idx="35">
                  <c:v>0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9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4</c:v>
                </c:pt>
                <c:pt idx="88">
                  <c:v>4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axId val="209479168"/>
        <c:axId val="209480704"/>
      </c:barChart>
      <c:dateAx>
        <c:axId val="209479168"/>
        <c:scaling>
          <c:orientation val="minMax"/>
        </c:scaling>
        <c:axPos val="b"/>
        <c:numFmt formatCode="[$-409]yyyy;@" sourceLinked="0"/>
        <c:tickLblPos val="nextTo"/>
        <c:crossAx val="209480704"/>
        <c:crosses val="autoZero"/>
        <c:auto val="1"/>
        <c:lblOffset val="100"/>
      </c:dateAx>
      <c:valAx>
        <c:axId val="209480704"/>
        <c:scaling>
          <c:orientation val="minMax"/>
        </c:scaling>
        <c:axPos val="l"/>
        <c:numFmt formatCode="General" sourceLinked="1"/>
        <c:tickLblPos val="nextTo"/>
        <c:crossAx val="209479168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v>Tables</c:v>
          </c:tx>
          <c:spPr>
            <a:ln cap="rnd" cmpd="sng">
              <a:prstDash val="solid"/>
              <a:round/>
              <a:headEnd type="none" w="med" len="med"/>
              <a:tailEnd type="none"/>
            </a:ln>
          </c:spPr>
          <c:marker>
            <c:symbol val="none"/>
          </c:marker>
          <c:cat>
            <c:numRef>
              <c:f>atlas!$D$2:$D$86</c:f>
              <c:numCache>
                <c:formatCode>[$-409]d\-mmm\-yy;@</c:formatCode>
                <c:ptCount val="85"/>
                <c:pt idx="0">
                  <c:v>38933.570613425924</c:v>
                </c:pt>
                <c:pt idx="1">
                  <c:v>38958.624131944445</c:v>
                </c:pt>
                <c:pt idx="2">
                  <c:v>38987.448252314818</c:v>
                </c:pt>
                <c:pt idx="3">
                  <c:v>38987.452141203699</c:v>
                </c:pt>
                <c:pt idx="4">
                  <c:v>38987.534745370373</c:v>
                </c:pt>
                <c:pt idx="5">
                  <c:v>38987.678252314814</c:v>
                </c:pt>
                <c:pt idx="6">
                  <c:v>38987.709710648152</c:v>
                </c:pt>
                <c:pt idx="7">
                  <c:v>39002.551805555559</c:v>
                </c:pt>
                <c:pt idx="8">
                  <c:v>39007.418819444443</c:v>
                </c:pt>
                <c:pt idx="9">
                  <c:v>39015.851956018516</c:v>
                </c:pt>
                <c:pt idx="10">
                  <c:v>39020.812650462962</c:v>
                </c:pt>
                <c:pt idx="11">
                  <c:v>39028.430902777778</c:v>
                </c:pt>
                <c:pt idx="12">
                  <c:v>39028.640787037039</c:v>
                </c:pt>
                <c:pt idx="13">
                  <c:v>39125.47855324074</c:v>
                </c:pt>
                <c:pt idx="14">
                  <c:v>39129.553912037038</c:v>
                </c:pt>
                <c:pt idx="15">
                  <c:v>39147.622210648144</c:v>
                </c:pt>
                <c:pt idx="16">
                  <c:v>39155.529178240744</c:v>
                </c:pt>
                <c:pt idx="17">
                  <c:v>39169.663495370369</c:v>
                </c:pt>
                <c:pt idx="18">
                  <c:v>39183.510717592595</c:v>
                </c:pt>
                <c:pt idx="19">
                  <c:v>39185.505648148144</c:v>
                </c:pt>
                <c:pt idx="20">
                  <c:v>39195.697627314818</c:v>
                </c:pt>
                <c:pt idx="21">
                  <c:v>39197.691238425927</c:v>
                </c:pt>
                <c:pt idx="22">
                  <c:v>39198.552256944444</c:v>
                </c:pt>
                <c:pt idx="23">
                  <c:v>39202.341747685183</c:v>
                </c:pt>
                <c:pt idx="24">
                  <c:v>39202.538356481484</c:v>
                </c:pt>
                <c:pt idx="25">
                  <c:v>39208.872488425928</c:v>
                </c:pt>
                <c:pt idx="26">
                  <c:v>39209.601099537038</c:v>
                </c:pt>
                <c:pt idx="27">
                  <c:v>39220.563530092593</c:v>
                </c:pt>
                <c:pt idx="28">
                  <c:v>39225.578865740739</c:v>
                </c:pt>
                <c:pt idx="29">
                  <c:v>39232.39340277778</c:v>
                </c:pt>
                <c:pt idx="30">
                  <c:v>39237.43277777778</c:v>
                </c:pt>
                <c:pt idx="31">
                  <c:v>39266.359537037039</c:v>
                </c:pt>
                <c:pt idx="32">
                  <c:v>39266.492118055554</c:v>
                </c:pt>
                <c:pt idx="33">
                  <c:v>39267.573773148149</c:v>
                </c:pt>
                <c:pt idx="34">
                  <c:v>39276.700266203705</c:v>
                </c:pt>
                <c:pt idx="35">
                  <c:v>39289.710520833338</c:v>
                </c:pt>
                <c:pt idx="36">
                  <c:v>39315.642627314817</c:v>
                </c:pt>
                <c:pt idx="37">
                  <c:v>39335.317800925928</c:v>
                </c:pt>
                <c:pt idx="38">
                  <c:v>39346.735208333332</c:v>
                </c:pt>
                <c:pt idx="39">
                  <c:v>39362.539456018516</c:v>
                </c:pt>
                <c:pt idx="40">
                  <c:v>39363.388136574074</c:v>
                </c:pt>
                <c:pt idx="41">
                  <c:v>39371.598553240743</c:v>
                </c:pt>
                <c:pt idx="42">
                  <c:v>39371.648344907408</c:v>
                </c:pt>
                <c:pt idx="43">
                  <c:v>39376.771168981482</c:v>
                </c:pt>
                <c:pt idx="44">
                  <c:v>39377.654791666668</c:v>
                </c:pt>
                <c:pt idx="45">
                  <c:v>39378.739444444444</c:v>
                </c:pt>
                <c:pt idx="46">
                  <c:v>39415.425254629634</c:v>
                </c:pt>
                <c:pt idx="47">
                  <c:v>39464.831111111111</c:v>
                </c:pt>
                <c:pt idx="48">
                  <c:v>39517.676898148144</c:v>
                </c:pt>
                <c:pt idx="49">
                  <c:v>39518.72519675926</c:v>
                </c:pt>
                <c:pt idx="50">
                  <c:v>39540.676828703705</c:v>
                </c:pt>
                <c:pt idx="51">
                  <c:v>39540.702615740738</c:v>
                </c:pt>
                <c:pt idx="52">
                  <c:v>39546.372696759259</c:v>
                </c:pt>
                <c:pt idx="53">
                  <c:v>39547.344907407409</c:v>
                </c:pt>
                <c:pt idx="54">
                  <c:v>39547.358877314815</c:v>
                </c:pt>
                <c:pt idx="55">
                  <c:v>39547.38585648148</c:v>
                </c:pt>
                <c:pt idx="56">
                  <c:v>39547.548043981486</c:v>
                </c:pt>
                <c:pt idx="57">
                  <c:v>39547.676932870367</c:v>
                </c:pt>
                <c:pt idx="58">
                  <c:v>39548.410625000004</c:v>
                </c:pt>
                <c:pt idx="59">
                  <c:v>39548.472430555557</c:v>
                </c:pt>
                <c:pt idx="60">
                  <c:v>39548.473645833335</c:v>
                </c:pt>
                <c:pt idx="61">
                  <c:v>39552.621122685188</c:v>
                </c:pt>
                <c:pt idx="62">
                  <c:v>39552.625092592592</c:v>
                </c:pt>
                <c:pt idx="63">
                  <c:v>39553.364722222221</c:v>
                </c:pt>
                <c:pt idx="64">
                  <c:v>39595.585011574076</c:v>
                </c:pt>
                <c:pt idx="65">
                  <c:v>39595.610879629632</c:v>
                </c:pt>
                <c:pt idx="66">
                  <c:v>39610.68787037037</c:v>
                </c:pt>
                <c:pt idx="67">
                  <c:v>39617.628321759257</c:v>
                </c:pt>
                <c:pt idx="68">
                  <c:v>39631.537511574075</c:v>
                </c:pt>
                <c:pt idx="69">
                  <c:v>39633.627465277779</c:v>
                </c:pt>
                <c:pt idx="70">
                  <c:v>39637.692210648151</c:v>
                </c:pt>
                <c:pt idx="71">
                  <c:v>39652.531631944446</c:v>
                </c:pt>
                <c:pt idx="72">
                  <c:v>39652.576585648145</c:v>
                </c:pt>
                <c:pt idx="73">
                  <c:v>39658.379062499997</c:v>
                </c:pt>
                <c:pt idx="74">
                  <c:v>39658.380937499998</c:v>
                </c:pt>
                <c:pt idx="75">
                  <c:v>39659.554722222223</c:v>
                </c:pt>
                <c:pt idx="76">
                  <c:v>39661.356087962966</c:v>
                </c:pt>
                <c:pt idx="77">
                  <c:v>39666.676354166666</c:v>
                </c:pt>
                <c:pt idx="78">
                  <c:v>39777.519363425927</c:v>
                </c:pt>
                <c:pt idx="79">
                  <c:v>39792.561180555553</c:v>
                </c:pt>
                <c:pt idx="80">
                  <c:v>39801.568136574075</c:v>
                </c:pt>
                <c:pt idx="81">
                  <c:v>39835.419374999998</c:v>
                </c:pt>
                <c:pt idx="82">
                  <c:v>39896.568888888891</c:v>
                </c:pt>
                <c:pt idx="83">
                  <c:v>39901.343368055554</c:v>
                </c:pt>
              </c:numCache>
            </c:numRef>
          </c:cat>
          <c:val>
            <c:numRef>
              <c:f>atlas!$H$2:$H$86</c:f>
              <c:numCache>
                <c:formatCode>General</c:formatCode>
                <c:ptCount val="85"/>
                <c:pt idx="0">
                  <c:v>56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57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73</c:v>
                </c:pt>
              </c:numCache>
            </c:numRef>
          </c:val>
        </c:ser>
        <c:marker val="1"/>
        <c:axId val="74083712"/>
        <c:axId val="74093696"/>
      </c:lineChart>
      <c:dateAx>
        <c:axId val="74083712"/>
        <c:scaling>
          <c:orientation val="minMax"/>
        </c:scaling>
        <c:axPos val="b"/>
        <c:numFmt formatCode="[$-409]mmm\-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74093696"/>
        <c:crosses val="autoZero"/>
        <c:auto val="1"/>
        <c:lblOffset val="100"/>
        <c:majorUnit val="5"/>
        <c:majorTimeUnit val="months"/>
      </c:dateAx>
      <c:valAx>
        <c:axId val="74093696"/>
        <c:scaling>
          <c:orientation val="minMax"/>
          <c:min val="45"/>
        </c:scaling>
        <c:axPos val="l"/>
        <c:numFmt formatCode="General" sourceLinked="1"/>
        <c:tickLblPos val="nextTo"/>
        <c:crossAx val="74083712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copper!$AC$1</c:f>
              <c:strCache>
                <c:ptCount val="1"/>
                <c:pt idx="0">
                  <c:v>changes</c:v>
                </c:pt>
              </c:strCache>
            </c:strRef>
          </c:tx>
          <c:val>
            <c:numRef>
              <c:f>copper!$AC$2:$AC$118</c:f>
              <c:numCache>
                <c:formatCode>General</c:formatCode>
                <c:ptCount val="117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  <c:pt idx="6">
                  <c:v>1</c:v>
                </c:pt>
                <c:pt idx="7">
                  <c:v>0</c:v>
                </c:pt>
                <c:pt idx="8">
                  <c:v>8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11</c:v>
                </c:pt>
                <c:pt idx="27">
                  <c:v>0</c:v>
                </c:pt>
                <c:pt idx="28">
                  <c:v>9</c:v>
                </c:pt>
                <c:pt idx="29">
                  <c:v>19</c:v>
                </c:pt>
                <c:pt idx="30">
                  <c:v>19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5</c:v>
                </c:pt>
                <c:pt idx="35">
                  <c:v>0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9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4</c:v>
                </c:pt>
                <c:pt idx="88">
                  <c:v>4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gapWidth val="0"/>
        <c:axId val="209524608"/>
        <c:axId val="209526144"/>
      </c:barChart>
      <c:catAx>
        <c:axId val="209524608"/>
        <c:scaling>
          <c:orientation val="minMax"/>
        </c:scaling>
        <c:axPos val="b"/>
        <c:majorTickMark val="none"/>
        <c:tickLblPos val="nextTo"/>
        <c:crossAx val="209526144"/>
        <c:crosses val="autoZero"/>
        <c:auto val="1"/>
        <c:lblAlgn val="ctr"/>
        <c:lblOffset val="100"/>
      </c:catAx>
      <c:valAx>
        <c:axId val="209526144"/>
        <c:scaling>
          <c:orientation val="minMax"/>
        </c:scaling>
        <c:axPos val="l"/>
        <c:numFmt formatCode="General" sourceLinked="1"/>
        <c:tickLblPos val="nextTo"/>
        <c:crossAx val="209524608"/>
        <c:crosses val="autoZero"/>
        <c:crossBetween val="between"/>
      </c:valAx>
    </c:plotArea>
    <c:plotVisOnly val="1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copper!$AD$1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copper!$AD$2:$AD$118</c:f>
              <c:numCache>
                <c:formatCode>General</c:formatCode>
                <c:ptCount val="117"/>
                <c:pt idx="0">
                  <c:v>0</c:v>
                </c:pt>
                <c:pt idx="1">
                  <c:v>0</c:v>
                </c:pt>
                <c:pt idx="2">
                  <c:v>0.125</c:v>
                </c:pt>
                <c:pt idx="3">
                  <c:v>0.1111111111111111</c:v>
                </c:pt>
                <c:pt idx="4">
                  <c:v>0.1</c:v>
                </c:pt>
                <c:pt idx="5">
                  <c:v>9.0909090909090912E-2</c:v>
                </c:pt>
                <c:pt idx="6">
                  <c:v>0</c:v>
                </c:pt>
                <c:pt idx="7">
                  <c:v>0</c:v>
                </c:pt>
                <c:pt idx="8">
                  <c:v>8.3333333333333329E-2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7.6923076923076927E-2</c:v>
                </c:pt>
                <c:pt idx="14">
                  <c:v>7.1428571428571425E-2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6.6666666666666666E-2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6.25E-2</c:v>
                </c:pt>
                <c:pt idx="26">
                  <c:v>0.11764705882352941</c:v>
                </c:pt>
                <c:pt idx="27">
                  <c:v>0</c:v>
                </c:pt>
                <c:pt idx="28">
                  <c:v>0</c:v>
                </c:pt>
                <c:pt idx="29">
                  <c:v>-0.10526315789473684</c:v>
                </c:pt>
                <c:pt idx="30">
                  <c:v>0.11764705882352941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5.2631578947368418E-2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4.7619047619047616E-2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4.5454545454545456E-2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-4.3478260869565216E-2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marker val="1"/>
        <c:axId val="209557760"/>
        <c:axId val="209563648"/>
      </c:lineChart>
      <c:catAx>
        <c:axId val="209557760"/>
        <c:scaling>
          <c:orientation val="minMax"/>
        </c:scaling>
        <c:delete val="1"/>
        <c:axPos val="b"/>
        <c:majorTickMark val="none"/>
        <c:tickLblPos val="none"/>
        <c:crossAx val="209563648"/>
        <c:crosses val="autoZero"/>
        <c:auto val="1"/>
        <c:lblAlgn val="ctr"/>
        <c:lblOffset val="100"/>
      </c:catAx>
      <c:valAx>
        <c:axId val="209563648"/>
        <c:scaling>
          <c:orientation val="minMax"/>
        </c:scaling>
        <c:axPos val="l"/>
        <c:numFmt formatCode="General" sourceLinked="1"/>
        <c:majorTickMark val="none"/>
        <c:tickLblPos val="nextTo"/>
        <c:crossAx val="209557760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copper!$K$2:$K$118</c:f>
              <c:numCache>
                <c:formatCode>General</c:formatCode>
                <c:ptCount val="117"/>
                <c:pt idx="0">
                  <c:v>87</c:v>
                </c:pt>
                <c:pt idx="1">
                  <c:v>89</c:v>
                </c:pt>
                <c:pt idx="2">
                  <c:v>93</c:v>
                </c:pt>
                <c:pt idx="3">
                  <c:v>96</c:v>
                </c:pt>
                <c:pt idx="4">
                  <c:v>99</c:v>
                </c:pt>
                <c:pt idx="5">
                  <c:v>107</c:v>
                </c:pt>
                <c:pt idx="6">
                  <c:v>108</c:v>
                </c:pt>
                <c:pt idx="7">
                  <c:v>108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116</c:v>
                </c:pt>
                <c:pt idx="12">
                  <c:v>117</c:v>
                </c:pt>
                <c:pt idx="13">
                  <c:v>118</c:v>
                </c:pt>
                <c:pt idx="14">
                  <c:v>120</c:v>
                </c:pt>
                <c:pt idx="15">
                  <c:v>122</c:v>
                </c:pt>
                <c:pt idx="16">
                  <c:v>122</c:v>
                </c:pt>
                <c:pt idx="17">
                  <c:v>122</c:v>
                </c:pt>
                <c:pt idx="18">
                  <c:v>123</c:v>
                </c:pt>
                <c:pt idx="19">
                  <c:v>127</c:v>
                </c:pt>
                <c:pt idx="20">
                  <c:v>128</c:v>
                </c:pt>
                <c:pt idx="21">
                  <c:v>128</c:v>
                </c:pt>
                <c:pt idx="22">
                  <c:v>128</c:v>
                </c:pt>
                <c:pt idx="23">
                  <c:v>129</c:v>
                </c:pt>
                <c:pt idx="24">
                  <c:v>130</c:v>
                </c:pt>
                <c:pt idx="25">
                  <c:v>132</c:v>
                </c:pt>
                <c:pt idx="26">
                  <c:v>141</c:v>
                </c:pt>
                <c:pt idx="27">
                  <c:v>141</c:v>
                </c:pt>
                <c:pt idx="28">
                  <c:v>148</c:v>
                </c:pt>
                <c:pt idx="29">
                  <c:v>133</c:v>
                </c:pt>
                <c:pt idx="30">
                  <c:v>148</c:v>
                </c:pt>
                <c:pt idx="31">
                  <c:v>148</c:v>
                </c:pt>
                <c:pt idx="32">
                  <c:v>148</c:v>
                </c:pt>
                <c:pt idx="33">
                  <c:v>150</c:v>
                </c:pt>
                <c:pt idx="34">
                  <c:v>154</c:v>
                </c:pt>
                <c:pt idx="35">
                  <c:v>154</c:v>
                </c:pt>
                <c:pt idx="36">
                  <c:v>152</c:v>
                </c:pt>
                <c:pt idx="37">
                  <c:v>147</c:v>
                </c:pt>
                <c:pt idx="38">
                  <c:v>146</c:v>
                </c:pt>
                <c:pt idx="39">
                  <c:v>146</c:v>
                </c:pt>
                <c:pt idx="40">
                  <c:v>146</c:v>
                </c:pt>
                <c:pt idx="41">
                  <c:v>146</c:v>
                </c:pt>
                <c:pt idx="42">
                  <c:v>146</c:v>
                </c:pt>
                <c:pt idx="43">
                  <c:v>146</c:v>
                </c:pt>
                <c:pt idx="44">
                  <c:v>146</c:v>
                </c:pt>
                <c:pt idx="45">
                  <c:v>147</c:v>
                </c:pt>
                <c:pt idx="46">
                  <c:v>147</c:v>
                </c:pt>
                <c:pt idx="47">
                  <c:v>147</c:v>
                </c:pt>
                <c:pt idx="48">
                  <c:v>147</c:v>
                </c:pt>
                <c:pt idx="49">
                  <c:v>147</c:v>
                </c:pt>
                <c:pt idx="50">
                  <c:v>148</c:v>
                </c:pt>
                <c:pt idx="51">
                  <c:v>148</c:v>
                </c:pt>
                <c:pt idx="52">
                  <c:v>149</c:v>
                </c:pt>
                <c:pt idx="53">
                  <c:v>149</c:v>
                </c:pt>
                <c:pt idx="54">
                  <c:v>150</c:v>
                </c:pt>
                <c:pt idx="55">
                  <c:v>154</c:v>
                </c:pt>
                <c:pt idx="56">
                  <c:v>154</c:v>
                </c:pt>
                <c:pt idx="57">
                  <c:v>154</c:v>
                </c:pt>
                <c:pt idx="58">
                  <c:v>154</c:v>
                </c:pt>
                <c:pt idx="59">
                  <c:v>154</c:v>
                </c:pt>
                <c:pt idx="60">
                  <c:v>154</c:v>
                </c:pt>
                <c:pt idx="61">
                  <c:v>154</c:v>
                </c:pt>
                <c:pt idx="62">
                  <c:v>154</c:v>
                </c:pt>
                <c:pt idx="63">
                  <c:v>154</c:v>
                </c:pt>
                <c:pt idx="64">
                  <c:v>158</c:v>
                </c:pt>
                <c:pt idx="65">
                  <c:v>158</c:v>
                </c:pt>
                <c:pt idx="66">
                  <c:v>158</c:v>
                </c:pt>
                <c:pt idx="67">
                  <c:v>157</c:v>
                </c:pt>
                <c:pt idx="68">
                  <c:v>160</c:v>
                </c:pt>
                <c:pt idx="69">
                  <c:v>161</c:v>
                </c:pt>
                <c:pt idx="70">
                  <c:v>169</c:v>
                </c:pt>
                <c:pt idx="71">
                  <c:v>169</c:v>
                </c:pt>
                <c:pt idx="72">
                  <c:v>170</c:v>
                </c:pt>
                <c:pt idx="73">
                  <c:v>170</c:v>
                </c:pt>
                <c:pt idx="74">
                  <c:v>172</c:v>
                </c:pt>
                <c:pt idx="75">
                  <c:v>173</c:v>
                </c:pt>
                <c:pt idx="76">
                  <c:v>174</c:v>
                </c:pt>
                <c:pt idx="77">
                  <c:v>174</c:v>
                </c:pt>
                <c:pt idx="78">
                  <c:v>174</c:v>
                </c:pt>
                <c:pt idx="79">
                  <c:v>174</c:v>
                </c:pt>
                <c:pt idx="80">
                  <c:v>174</c:v>
                </c:pt>
                <c:pt idx="81">
                  <c:v>174</c:v>
                </c:pt>
                <c:pt idx="82">
                  <c:v>174</c:v>
                </c:pt>
                <c:pt idx="83">
                  <c:v>175</c:v>
                </c:pt>
                <c:pt idx="84">
                  <c:v>175</c:v>
                </c:pt>
                <c:pt idx="85">
                  <c:v>175</c:v>
                </c:pt>
                <c:pt idx="86">
                  <c:v>175</c:v>
                </c:pt>
                <c:pt idx="87">
                  <c:v>172</c:v>
                </c:pt>
                <c:pt idx="88">
                  <c:v>168</c:v>
                </c:pt>
                <c:pt idx="89">
                  <c:v>168</c:v>
                </c:pt>
                <c:pt idx="90">
                  <c:v>167</c:v>
                </c:pt>
                <c:pt idx="91">
                  <c:v>167</c:v>
                </c:pt>
                <c:pt idx="92">
                  <c:v>167</c:v>
                </c:pt>
                <c:pt idx="93">
                  <c:v>167</c:v>
                </c:pt>
                <c:pt idx="94">
                  <c:v>167</c:v>
                </c:pt>
                <c:pt idx="95">
                  <c:v>167</c:v>
                </c:pt>
                <c:pt idx="96">
                  <c:v>167</c:v>
                </c:pt>
                <c:pt idx="97">
                  <c:v>167</c:v>
                </c:pt>
                <c:pt idx="98">
                  <c:v>168</c:v>
                </c:pt>
                <c:pt idx="99">
                  <c:v>168</c:v>
                </c:pt>
                <c:pt idx="100">
                  <c:v>168</c:v>
                </c:pt>
                <c:pt idx="101">
                  <c:v>168</c:v>
                </c:pt>
                <c:pt idx="102">
                  <c:v>168</c:v>
                </c:pt>
                <c:pt idx="103">
                  <c:v>169</c:v>
                </c:pt>
                <c:pt idx="104">
                  <c:v>169</c:v>
                </c:pt>
                <c:pt idx="105">
                  <c:v>169</c:v>
                </c:pt>
                <c:pt idx="106">
                  <c:v>169</c:v>
                </c:pt>
                <c:pt idx="107">
                  <c:v>169</c:v>
                </c:pt>
                <c:pt idx="108">
                  <c:v>169</c:v>
                </c:pt>
                <c:pt idx="109">
                  <c:v>169</c:v>
                </c:pt>
                <c:pt idx="110">
                  <c:v>169</c:v>
                </c:pt>
                <c:pt idx="111">
                  <c:v>169</c:v>
                </c:pt>
                <c:pt idx="112">
                  <c:v>169</c:v>
                </c:pt>
                <c:pt idx="113">
                  <c:v>169</c:v>
                </c:pt>
                <c:pt idx="114">
                  <c:v>169</c:v>
                </c:pt>
                <c:pt idx="115">
                  <c:v>169</c:v>
                </c:pt>
                <c:pt idx="116">
                  <c:v>169</c:v>
                </c:pt>
              </c:numCache>
            </c:numRef>
          </c:val>
        </c:ser>
        <c:marker val="1"/>
        <c:axId val="209799424"/>
        <c:axId val="209825792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val>
        </c:ser>
        <c:marker val="1"/>
        <c:axId val="209833984"/>
        <c:axId val="209827712"/>
      </c:lineChart>
      <c:catAx>
        <c:axId val="209799424"/>
        <c:scaling>
          <c:orientation val="minMax"/>
        </c:scaling>
        <c:axPos val="b"/>
        <c:numFmt formatCode="General" sourceLinked="0"/>
        <c:majorTickMark val="none"/>
        <c:tickLblPos val="nextTo"/>
        <c:crossAx val="209825792"/>
        <c:crosses val="autoZero"/>
        <c:auto val="1"/>
        <c:lblAlgn val="ctr"/>
        <c:lblOffset val="100"/>
      </c:catAx>
      <c:valAx>
        <c:axId val="209825792"/>
        <c:scaling>
          <c:orientation val="minMax"/>
          <c:min val="8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209799424"/>
        <c:crosses val="autoZero"/>
        <c:crossBetween val="between"/>
        <c:majorUnit val="15"/>
      </c:valAx>
      <c:valAx>
        <c:axId val="209827712"/>
        <c:scaling>
          <c:orientation val="minMax"/>
          <c:min val="5"/>
        </c:scaling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209833984"/>
        <c:crosses val="max"/>
        <c:crossBetween val="between"/>
      </c:valAx>
      <c:catAx>
        <c:axId val="209833984"/>
        <c:scaling>
          <c:orientation val="minMax"/>
        </c:scaling>
        <c:delete val="1"/>
        <c:axPos val="b"/>
        <c:numFmt formatCode="General" sourceLinked="1"/>
        <c:tickLblPos val="none"/>
        <c:crossAx val="209827712"/>
        <c:crosses val="autoZero"/>
        <c:auto val="1"/>
        <c:lblAlgn val="ctr"/>
        <c:lblOffset val="100"/>
        <c:tickLblSkip val="1"/>
        <c:tickMarkSkip val="1"/>
      </c:catAx>
    </c:plotArea>
    <c:legend>
      <c:legendPos val="t"/>
      <c:layout>
        <c:manualLayout>
          <c:xMode val="edge"/>
          <c:yMode val="edge"/>
          <c:x val="0.45815004374453194"/>
          <c:y val="0.7407407407407407"/>
          <c:w val="0.38369991251093616"/>
          <c:h val="8.3717191601050026E-2"/>
        </c:manualLayout>
      </c:layout>
      <c:overlay val="1"/>
    </c:legend>
    <c:plotVisOnly val="1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scatterChart>
        <c:scatterStyle val="lineMarker"/>
        <c:ser>
          <c:idx val="0"/>
          <c:order val="0"/>
          <c:tx>
            <c:strRef>
              <c:f>atlas!$K$1</c:f>
              <c:strCache>
                <c:ptCount val="1"/>
                <c:pt idx="0">
                  <c:v>newA</c:v>
                </c:pt>
              </c:strCache>
            </c:strRef>
          </c:tx>
          <c:marker>
            <c:symbol val="circle"/>
            <c:size val="4"/>
            <c:spPr>
              <a:solidFill>
                <a:schemeClr val="bg2"/>
              </a:solidFill>
            </c:spPr>
          </c:marker>
          <c:x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xVal>
          <c:yVal>
            <c:numRef>
              <c:f>copper!$K$2:$K$118</c:f>
              <c:numCache>
                <c:formatCode>General</c:formatCode>
                <c:ptCount val="117"/>
                <c:pt idx="0">
                  <c:v>87</c:v>
                </c:pt>
                <c:pt idx="1">
                  <c:v>89</c:v>
                </c:pt>
                <c:pt idx="2">
                  <c:v>93</c:v>
                </c:pt>
                <c:pt idx="3">
                  <c:v>96</c:v>
                </c:pt>
                <c:pt idx="4">
                  <c:v>99</c:v>
                </c:pt>
                <c:pt idx="5">
                  <c:v>107</c:v>
                </c:pt>
                <c:pt idx="6">
                  <c:v>108</c:v>
                </c:pt>
                <c:pt idx="7">
                  <c:v>108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116</c:v>
                </c:pt>
                <c:pt idx="12">
                  <c:v>117</c:v>
                </c:pt>
                <c:pt idx="13">
                  <c:v>118</c:v>
                </c:pt>
                <c:pt idx="14">
                  <c:v>120</c:v>
                </c:pt>
                <c:pt idx="15">
                  <c:v>122</c:v>
                </c:pt>
                <c:pt idx="16">
                  <c:v>122</c:v>
                </c:pt>
                <c:pt idx="17">
                  <c:v>122</c:v>
                </c:pt>
                <c:pt idx="18">
                  <c:v>123</c:v>
                </c:pt>
                <c:pt idx="19">
                  <c:v>127</c:v>
                </c:pt>
                <c:pt idx="20">
                  <c:v>128</c:v>
                </c:pt>
                <c:pt idx="21">
                  <c:v>128</c:v>
                </c:pt>
                <c:pt idx="22">
                  <c:v>128</c:v>
                </c:pt>
                <c:pt idx="23">
                  <c:v>129</c:v>
                </c:pt>
                <c:pt idx="24">
                  <c:v>130</c:v>
                </c:pt>
                <c:pt idx="25">
                  <c:v>132</c:v>
                </c:pt>
                <c:pt idx="26">
                  <c:v>141</c:v>
                </c:pt>
                <c:pt idx="27">
                  <c:v>141</c:v>
                </c:pt>
                <c:pt idx="28">
                  <c:v>148</c:v>
                </c:pt>
                <c:pt idx="29">
                  <c:v>133</c:v>
                </c:pt>
                <c:pt idx="30">
                  <c:v>148</c:v>
                </c:pt>
                <c:pt idx="31">
                  <c:v>148</c:v>
                </c:pt>
                <c:pt idx="32">
                  <c:v>148</c:v>
                </c:pt>
                <c:pt idx="33">
                  <c:v>150</c:v>
                </c:pt>
                <c:pt idx="34">
                  <c:v>154</c:v>
                </c:pt>
                <c:pt idx="35">
                  <c:v>154</c:v>
                </c:pt>
                <c:pt idx="36">
                  <c:v>152</c:v>
                </c:pt>
                <c:pt idx="37">
                  <c:v>147</c:v>
                </c:pt>
                <c:pt idx="38">
                  <c:v>146</c:v>
                </c:pt>
                <c:pt idx="39">
                  <c:v>146</c:v>
                </c:pt>
                <c:pt idx="40">
                  <c:v>146</c:v>
                </c:pt>
                <c:pt idx="41">
                  <c:v>146</c:v>
                </c:pt>
                <c:pt idx="42">
                  <c:v>146</c:v>
                </c:pt>
                <c:pt idx="43">
                  <c:v>146</c:v>
                </c:pt>
                <c:pt idx="44">
                  <c:v>146</c:v>
                </c:pt>
                <c:pt idx="45">
                  <c:v>147</c:v>
                </c:pt>
                <c:pt idx="46">
                  <c:v>147</c:v>
                </c:pt>
                <c:pt idx="47">
                  <c:v>147</c:v>
                </c:pt>
                <c:pt idx="48">
                  <c:v>147</c:v>
                </c:pt>
                <c:pt idx="49">
                  <c:v>147</c:v>
                </c:pt>
                <c:pt idx="50">
                  <c:v>148</c:v>
                </c:pt>
                <c:pt idx="51">
                  <c:v>148</c:v>
                </c:pt>
                <c:pt idx="52">
                  <c:v>149</c:v>
                </c:pt>
                <c:pt idx="53">
                  <c:v>149</c:v>
                </c:pt>
                <c:pt idx="54">
                  <c:v>150</c:v>
                </c:pt>
                <c:pt idx="55">
                  <c:v>154</c:v>
                </c:pt>
                <c:pt idx="56">
                  <c:v>154</c:v>
                </c:pt>
                <c:pt idx="57">
                  <c:v>154</c:v>
                </c:pt>
                <c:pt idx="58">
                  <c:v>154</c:v>
                </c:pt>
                <c:pt idx="59">
                  <c:v>154</c:v>
                </c:pt>
                <c:pt idx="60">
                  <c:v>154</c:v>
                </c:pt>
                <c:pt idx="61">
                  <c:v>154</c:v>
                </c:pt>
                <c:pt idx="62">
                  <c:v>154</c:v>
                </c:pt>
                <c:pt idx="63">
                  <c:v>154</c:v>
                </c:pt>
                <c:pt idx="64">
                  <c:v>158</c:v>
                </c:pt>
                <c:pt idx="65">
                  <c:v>158</c:v>
                </c:pt>
                <c:pt idx="66">
                  <c:v>158</c:v>
                </c:pt>
                <c:pt idx="67">
                  <c:v>157</c:v>
                </c:pt>
                <c:pt idx="68">
                  <c:v>160</c:v>
                </c:pt>
                <c:pt idx="69">
                  <c:v>161</c:v>
                </c:pt>
                <c:pt idx="70">
                  <c:v>169</c:v>
                </c:pt>
                <c:pt idx="71">
                  <c:v>169</c:v>
                </c:pt>
                <c:pt idx="72">
                  <c:v>170</c:v>
                </c:pt>
                <c:pt idx="73">
                  <c:v>170</c:v>
                </c:pt>
                <c:pt idx="74">
                  <c:v>172</c:v>
                </c:pt>
                <c:pt idx="75">
                  <c:v>173</c:v>
                </c:pt>
                <c:pt idx="76">
                  <c:v>174</c:v>
                </c:pt>
                <c:pt idx="77">
                  <c:v>174</c:v>
                </c:pt>
                <c:pt idx="78">
                  <c:v>174</c:v>
                </c:pt>
                <c:pt idx="79">
                  <c:v>174</c:v>
                </c:pt>
                <c:pt idx="80">
                  <c:v>174</c:v>
                </c:pt>
                <c:pt idx="81">
                  <c:v>174</c:v>
                </c:pt>
                <c:pt idx="82">
                  <c:v>174</c:v>
                </c:pt>
                <c:pt idx="83">
                  <c:v>175</c:v>
                </c:pt>
                <c:pt idx="84">
                  <c:v>175</c:v>
                </c:pt>
                <c:pt idx="85">
                  <c:v>175</c:v>
                </c:pt>
                <c:pt idx="86">
                  <c:v>175</c:v>
                </c:pt>
                <c:pt idx="87">
                  <c:v>172</c:v>
                </c:pt>
                <c:pt idx="88">
                  <c:v>168</c:v>
                </c:pt>
                <c:pt idx="89">
                  <c:v>168</c:v>
                </c:pt>
                <c:pt idx="90">
                  <c:v>167</c:v>
                </c:pt>
                <c:pt idx="91">
                  <c:v>167</c:v>
                </c:pt>
                <c:pt idx="92">
                  <c:v>167</c:v>
                </c:pt>
                <c:pt idx="93">
                  <c:v>167</c:v>
                </c:pt>
                <c:pt idx="94">
                  <c:v>167</c:v>
                </c:pt>
                <c:pt idx="95">
                  <c:v>167</c:v>
                </c:pt>
                <c:pt idx="96">
                  <c:v>167</c:v>
                </c:pt>
                <c:pt idx="97">
                  <c:v>167</c:v>
                </c:pt>
                <c:pt idx="98">
                  <c:v>168</c:v>
                </c:pt>
                <c:pt idx="99">
                  <c:v>168</c:v>
                </c:pt>
                <c:pt idx="100">
                  <c:v>168</c:v>
                </c:pt>
                <c:pt idx="101">
                  <c:v>168</c:v>
                </c:pt>
                <c:pt idx="102">
                  <c:v>168</c:v>
                </c:pt>
                <c:pt idx="103">
                  <c:v>169</c:v>
                </c:pt>
                <c:pt idx="104">
                  <c:v>169</c:v>
                </c:pt>
                <c:pt idx="105">
                  <c:v>169</c:v>
                </c:pt>
                <c:pt idx="106">
                  <c:v>169</c:v>
                </c:pt>
                <c:pt idx="107">
                  <c:v>169</c:v>
                </c:pt>
                <c:pt idx="108">
                  <c:v>169</c:v>
                </c:pt>
                <c:pt idx="109">
                  <c:v>169</c:v>
                </c:pt>
                <c:pt idx="110">
                  <c:v>169</c:v>
                </c:pt>
                <c:pt idx="111">
                  <c:v>169</c:v>
                </c:pt>
                <c:pt idx="112">
                  <c:v>169</c:v>
                </c:pt>
                <c:pt idx="113">
                  <c:v>169</c:v>
                </c:pt>
                <c:pt idx="114">
                  <c:v>169</c:v>
                </c:pt>
                <c:pt idx="115">
                  <c:v>169</c:v>
                </c:pt>
                <c:pt idx="116">
                  <c:v>169</c:v>
                </c:pt>
              </c:numCache>
            </c:numRef>
          </c:yVal>
        </c:ser>
        <c:axId val="209838080"/>
        <c:axId val="209860096"/>
      </c:scatterChart>
      <c:valAx>
        <c:axId val="209838080"/>
        <c:scaling>
          <c:orientation val="minMax"/>
          <c:min val="6"/>
        </c:scaling>
        <c:axPos val="b"/>
        <c:majorGridlines>
          <c:spPr>
            <a:ln cap="flat"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209860096"/>
        <c:crosses val="autoZero"/>
        <c:crossBetween val="midCat"/>
      </c:valAx>
      <c:valAx>
        <c:axId val="209860096"/>
        <c:scaling>
          <c:orientation val="minMax"/>
          <c:min val="80"/>
        </c:scaling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tickLblPos val="nextTo"/>
        <c:crossAx val="209838080"/>
        <c:crosses val="autoZero"/>
        <c:crossBetween val="midCat"/>
      </c:valAx>
      <c:spPr>
        <a:noFill/>
      </c:spPr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changes and size (attributes)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val>
            <c:numRef>
              <c:f>copper!$AC$2:$AC$118</c:f>
              <c:numCache>
                <c:formatCode>General</c:formatCode>
                <c:ptCount val="117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  <c:pt idx="6">
                  <c:v>1</c:v>
                </c:pt>
                <c:pt idx="7">
                  <c:v>0</c:v>
                </c:pt>
                <c:pt idx="8">
                  <c:v>8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11</c:v>
                </c:pt>
                <c:pt idx="27">
                  <c:v>0</c:v>
                </c:pt>
                <c:pt idx="28">
                  <c:v>9</c:v>
                </c:pt>
                <c:pt idx="29">
                  <c:v>19</c:v>
                </c:pt>
                <c:pt idx="30">
                  <c:v>19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5</c:v>
                </c:pt>
                <c:pt idx="35">
                  <c:v>0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9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4</c:v>
                </c:pt>
                <c:pt idx="88">
                  <c:v>4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gapWidth val="0"/>
        <c:overlap val="10"/>
        <c:axId val="209916672"/>
        <c:axId val="209890304"/>
      </c:barChart>
      <c:lineChart>
        <c:grouping val="stacked"/>
        <c:ser>
          <c:idx val="2"/>
          <c:order val="0"/>
          <c:tx>
            <c:v>Attributes</c:v>
          </c:tx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copper!$K$2:$K$118</c:f>
              <c:numCache>
                <c:formatCode>General</c:formatCode>
                <c:ptCount val="117"/>
                <c:pt idx="0">
                  <c:v>87</c:v>
                </c:pt>
                <c:pt idx="1">
                  <c:v>89</c:v>
                </c:pt>
                <c:pt idx="2">
                  <c:v>93</c:v>
                </c:pt>
                <c:pt idx="3">
                  <c:v>96</c:v>
                </c:pt>
                <c:pt idx="4">
                  <c:v>99</c:v>
                </c:pt>
                <c:pt idx="5">
                  <c:v>107</c:v>
                </c:pt>
                <c:pt idx="6">
                  <c:v>108</c:v>
                </c:pt>
                <c:pt idx="7">
                  <c:v>108</c:v>
                </c:pt>
                <c:pt idx="8">
                  <c:v>115</c:v>
                </c:pt>
                <c:pt idx="9">
                  <c:v>115</c:v>
                </c:pt>
                <c:pt idx="10">
                  <c:v>115</c:v>
                </c:pt>
                <c:pt idx="11">
                  <c:v>116</c:v>
                </c:pt>
                <c:pt idx="12">
                  <c:v>117</c:v>
                </c:pt>
                <c:pt idx="13">
                  <c:v>118</c:v>
                </c:pt>
                <c:pt idx="14">
                  <c:v>120</c:v>
                </c:pt>
                <c:pt idx="15">
                  <c:v>122</c:v>
                </c:pt>
                <c:pt idx="16">
                  <c:v>122</c:v>
                </c:pt>
                <c:pt idx="17">
                  <c:v>122</c:v>
                </c:pt>
                <c:pt idx="18">
                  <c:v>123</c:v>
                </c:pt>
                <c:pt idx="19">
                  <c:v>127</c:v>
                </c:pt>
                <c:pt idx="20">
                  <c:v>128</c:v>
                </c:pt>
                <c:pt idx="21">
                  <c:v>128</c:v>
                </c:pt>
                <c:pt idx="22">
                  <c:v>128</c:v>
                </c:pt>
                <c:pt idx="23">
                  <c:v>129</c:v>
                </c:pt>
                <c:pt idx="24">
                  <c:v>130</c:v>
                </c:pt>
                <c:pt idx="25">
                  <c:v>132</c:v>
                </c:pt>
                <c:pt idx="26">
                  <c:v>141</c:v>
                </c:pt>
                <c:pt idx="27">
                  <c:v>141</c:v>
                </c:pt>
                <c:pt idx="28">
                  <c:v>148</c:v>
                </c:pt>
                <c:pt idx="29">
                  <c:v>133</c:v>
                </c:pt>
                <c:pt idx="30">
                  <c:v>148</c:v>
                </c:pt>
                <c:pt idx="31">
                  <c:v>148</c:v>
                </c:pt>
                <c:pt idx="32">
                  <c:v>148</c:v>
                </c:pt>
                <c:pt idx="33">
                  <c:v>150</c:v>
                </c:pt>
                <c:pt idx="34">
                  <c:v>154</c:v>
                </c:pt>
                <c:pt idx="35">
                  <c:v>154</c:v>
                </c:pt>
                <c:pt idx="36">
                  <c:v>152</c:v>
                </c:pt>
                <c:pt idx="37">
                  <c:v>147</c:v>
                </c:pt>
                <c:pt idx="38">
                  <c:v>146</c:v>
                </c:pt>
                <c:pt idx="39">
                  <c:v>146</c:v>
                </c:pt>
                <c:pt idx="40">
                  <c:v>146</c:v>
                </c:pt>
                <c:pt idx="41">
                  <c:v>146</c:v>
                </c:pt>
                <c:pt idx="42">
                  <c:v>146</c:v>
                </c:pt>
                <c:pt idx="43">
                  <c:v>146</c:v>
                </c:pt>
                <c:pt idx="44">
                  <c:v>146</c:v>
                </c:pt>
                <c:pt idx="45">
                  <c:v>147</c:v>
                </c:pt>
                <c:pt idx="46">
                  <c:v>147</c:v>
                </c:pt>
                <c:pt idx="47">
                  <c:v>147</c:v>
                </c:pt>
                <c:pt idx="48">
                  <c:v>147</c:v>
                </c:pt>
                <c:pt idx="49">
                  <c:v>147</c:v>
                </c:pt>
                <c:pt idx="50">
                  <c:v>148</c:v>
                </c:pt>
                <c:pt idx="51">
                  <c:v>148</c:v>
                </c:pt>
                <c:pt idx="52">
                  <c:v>149</c:v>
                </c:pt>
                <c:pt idx="53">
                  <c:v>149</c:v>
                </c:pt>
                <c:pt idx="54">
                  <c:v>150</c:v>
                </c:pt>
                <c:pt idx="55">
                  <c:v>154</c:v>
                </c:pt>
                <c:pt idx="56">
                  <c:v>154</c:v>
                </c:pt>
                <c:pt idx="57">
                  <c:v>154</c:v>
                </c:pt>
                <c:pt idx="58">
                  <c:v>154</c:v>
                </c:pt>
                <c:pt idx="59">
                  <c:v>154</c:v>
                </c:pt>
                <c:pt idx="60">
                  <c:v>154</c:v>
                </c:pt>
                <c:pt idx="61">
                  <c:v>154</c:v>
                </c:pt>
                <c:pt idx="62">
                  <c:v>154</c:v>
                </c:pt>
                <c:pt idx="63">
                  <c:v>154</c:v>
                </c:pt>
                <c:pt idx="64">
                  <c:v>158</c:v>
                </c:pt>
                <c:pt idx="65">
                  <c:v>158</c:v>
                </c:pt>
                <c:pt idx="66">
                  <c:v>158</c:v>
                </c:pt>
                <c:pt idx="67">
                  <c:v>157</c:v>
                </c:pt>
                <c:pt idx="68">
                  <c:v>160</c:v>
                </c:pt>
                <c:pt idx="69">
                  <c:v>161</c:v>
                </c:pt>
                <c:pt idx="70">
                  <c:v>169</c:v>
                </c:pt>
                <c:pt idx="71">
                  <c:v>169</c:v>
                </c:pt>
                <c:pt idx="72">
                  <c:v>170</c:v>
                </c:pt>
                <c:pt idx="73">
                  <c:v>170</c:v>
                </c:pt>
                <c:pt idx="74">
                  <c:v>172</c:v>
                </c:pt>
                <c:pt idx="75">
                  <c:v>173</c:v>
                </c:pt>
                <c:pt idx="76">
                  <c:v>174</c:v>
                </c:pt>
                <c:pt idx="77">
                  <c:v>174</c:v>
                </c:pt>
                <c:pt idx="78">
                  <c:v>174</c:v>
                </c:pt>
                <c:pt idx="79">
                  <c:v>174</c:v>
                </c:pt>
                <c:pt idx="80">
                  <c:v>174</c:v>
                </c:pt>
                <c:pt idx="81">
                  <c:v>174</c:v>
                </c:pt>
                <c:pt idx="82">
                  <c:v>174</c:v>
                </c:pt>
                <c:pt idx="83">
                  <c:v>175</c:v>
                </c:pt>
                <c:pt idx="84">
                  <c:v>175</c:v>
                </c:pt>
                <c:pt idx="85">
                  <c:v>175</c:v>
                </c:pt>
                <c:pt idx="86">
                  <c:v>175</c:v>
                </c:pt>
                <c:pt idx="87">
                  <c:v>172</c:v>
                </c:pt>
                <c:pt idx="88">
                  <c:v>168</c:v>
                </c:pt>
                <c:pt idx="89">
                  <c:v>168</c:v>
                </c:pt>
                <c:pt idx="90">
                  <c:v>167</c:v>
                </c:pt>
                <c:pt idx="91">
                  <c:v>167</c:v>
                </c:pt>
                <c:pt idx="92">
                  <c:v>167</c:v>
                </c:pt>
                <c:pt idx="93">
                  <c:v>167</c:v>
                </c:pt>
                <c:pt idx="94">
                  <c:v>167</c:v>
                </c:pt>
                <c:pt idx="95">
                  <c:v>167</c:v>
                </c:pt>
                <c:pt idx="96">
                  <c:v>167</c:v>
                </c:pt>
                <c:pt idx="97">
                  <c:v>167</c:v>
                </c:pt>
                <c:pt idx="98">
                  <c:v>168</c:v>
                </c:pt>
                <c:pt idx="99">
                  <c:v>168</c:v>
                </c:pt>
                <c:pt idx="100">
                  <c:v>168</c:v>
                </c:pt>
                <c:pt idx="101">
                  <c:v>168</c:v>
                </c:pt>
                <c:pt idx="102">
                  <c:v>168</c:v>
                </c:pt>
                <c:pt idx="103">
                  <c:v>169</c:v>
                </c:pt>
                <c:pt idx="104">
                  <c:v>169</c:v>
                </c:pt>
                <c:pt idx="105">
                  <c:v>169</c:v>
                </c:pt>
                <c:pt idx="106">
                  <c:v>169</c:v>
                </c:pt>
                <c:pt idx="107">
                  <c:v>169</c:v>
                </c:pt>
                <c:pt idx="108">
                  <c:v>169</c:v>
                </c:pt>
                <c:pt idx="109">
                  <c:v>169</c:v>
                </c:pt>
                <c:pt idx="110">
                  <c:v>169</c:v>
                </c:pt>
                <c:pt idx="111">
                  <c:v>169</c:v>
                </c:pt>
                <c:pt idx="112">
                  <c:v>169</c:v>
                </c:pt>
                <c:pt idx="113">
                  <c:v>169</c:v>
                </c:pt>
                <c:pt idx="114">
                  <c:v>169</c:v>
                </c:pt>
                <c:pt idx="115">
                  <c:v>169</c:v>
                </c:pt>
                <c:pt idx="116">
                  <c:v>169</c:v>
                </c:pt>
              </c:numCache>
            </c:numRef>
          </c:val>
        </c:ser>
        <c:marker val="1"/>
        <c:axId val="209887232"/>
        <c:axId val="209888768"/>
      </c:lineChart>
      <c:catAx>
        <c:axId val="2098872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209888768"/>
        <c:crosses val="autoZero"/>
        <c:auto val="1"/>
        <c:lblAlgn val="ctr"/>
        <c:lblOffset val="100"/>
      </c:catAx>
      <c:valAx>
        <c:axId val="209888768"/>
        <c:scaling>
          <c:orientation val="minMax"/>
          <c:min val="80"/>
        </c:scaling>
        <c:axPos val="l"/>
        <c:numFmt formatCode="General" sourceLinked="1"/>
        <c:tickLblPos val="nextTo"/>
        <c:crossAx val="209887232"/>
        <c:crosses val="autoZero"/>
        <c:crossBetween val="between"/>
      </c:valAx>
      <c:valAx>
        <c:axId val="209890304"/>
        <c:scaling>
          <c:orientation val="minMax"/>
          <c:min val="0"/>
        </c:scaling>
        <c:axPos val="r"/>
        <c:numFmt formatCode="General" sourceLinked="1"/>
        <c:tickLblPos val="nextTo"/>
        <c:crossAx val="209916672"/>
        <c:crosses val="max"/>
        <c:crossBetween val="between"/>
      </c:valAx>
      <c:catAx>
        <c:axId val="209916672"/>
        <c:scaling>
          <c:orientation val="minMax"/>
        </c:scaling>
        <c:delete val="1"/>
        <c:axPos val="b"/>
        <c:tickLblPos val="none"/>
        <c:crossAx val="209890304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changes and size(tables)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v>Changes</c:v>
          </c:tx>
          <c:val>
            <c:numRef>
              <c:f>copper!$AC$2:$AC$118</c:f>
              <c:numCache>
                <c:formatCode>General</c:formatCode>
                <c:ptCount val="117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  <c:pt idx="6">
                  <c:v>1</c:v>
                </c:pt>
                <c:pt idx="7">
                  <c:v>0</c:v>
                </c:pt>
                <c:pt idx="8">
                  <c:v>8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11</c:v>
                </c:pt>
                <c:pt idx="27">
                  <c:v>0</c:v>
                </c:pt>
                <c:pt idx="28">
                  <c:v>9</c:v>
                </c:pt>
                <c:pt idx="29">
                  <c:v>19</c:v>
                </c:pt>
                <c:pt idx="30">
                  <c:v>19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5</c:v>
                </c:pt>
                <c:pt idx="35">
                  <c:v>0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9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4</c:v>
                </c:pt>
                <c:pt idx="88">
                  <c:v>4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gapWidth val="0"/>
        <c:overlap val="10"/>
        <c:axId val="209955072"/>
        <c:axId val="209953536"/>
      </c:barChart>
      <c:lineChart>
        <c:grouping val="stacked"/>
        <c:ser>
          <c:idx val="2"/>
          <c:order val="1"/>
          <c:tx>
            <c:v>Tables</c:v>
          </c:tx>
          <c:spPr>
            <a:ln>
              <a:solidFill>
                <a:srgbClr val="BE4B48"/>
              </a:solidFill>
            </a:ln>
          </c:spPr>
          <c:marker>
            <c:symbol val="none"/>
          </c:marker>
          <c: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val>
        </c:ser>
        <c:marker val="1"/>
        <c:axId val="209946112"/>
        <c:axId val="209947648"/>
      </c:lineChart>
      <c:catAx>
        <c:axId val="209946112"/>
        <c:scaling>
          <c:orientation val="minMax"/>
        </c:scaling>
        <c:axPos val="b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209947648"/>
        <c:crosses val="autoZero"/>
        <c:auto val="1"/>
        <c:lblAlgn val="ctr"/>
        <c:lblOffset val="100"/>
      </c:catAx>
      <c:valAx>
        <c:axId val="209947648"/>
        <c:scaling>
          <c:orientation val="minMax"/>
          <c:min val="7"/>
        </c:scaling>
        <c:axPos val="l"/>
        <c:numFmt formatCode="General" sourceLinked="1"/>
        <c:tickLblPos val="nextTo"/>
        <c:crossAx val="209946112"/>
        <c:crosses val="autoZero"/>
        <c:crossBetween val="between"/>
      </c:valAx>
      <c:valAx>
        <c:axId val="209953536"/>
        <c:scaling>
          <c:orientation val="minMax"/>
          <c:min val="0"/>
        </c:scaling>
        <c:axPos val="r"/>
        <c:numFmt formatCode="General" sourceLinked="1"/>
        <c:tickLblPos val="nextTo"/>
        <c:crossAx val="209955072"/>
        <c:crosses val="max"/>
        <c:crossBetween val="between"/>
      </c:valAx>
      <c:catAx>
        <c:axId val="209955072"/>
        <c:scaling>
          <c:orientation val="minMax"/>
        </c:scaling>
        <c:delete val="1"/>
        <c:axPos val="b"/>
        <c:tickLblPos val="none"/>
        <c:crossAx val="209953536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plotVisOnly val="1"/>
    <c:dispBlanksAs val="zero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copper!$Y$1</c:f>
              <c:strCache>
                <c:ptCount val="1"/>
                <c:pt idx="0">
                  <c:v>maintenace rate</c:v>
                </c:pt>
              </c:strCache>
            </c:strRef>
          </c:tx>
          <c:marker>
            <c:symbol val="none"/>
          </c:marker>
          <c:val>
            <c:numRef>
              <c:f>copper!$Y$2:$Y$119</c:f>
              <c:numCache>
                <c:formatCode>0%</c:formatCode>
                <c:ptCount val="118"/>
                <c:pt idx="0">
                  <c:v>0.125</c:v>
                </c:pt>
                <c:pt idx="1">
                  <c:v>0.125</c:v>
                </c:pt>
                <c:pt idx="2">
                  <c:v>0.125</c:v>
                </c:pt>
                <c:pt idx="3">
                  <c:v>0.22222222222222221</c:v>
                </c:pt>
                <c:pt idx="4">
                  <c:v>0.1</c:v>
                </c:pt>
                <c:pt idx="5">
                  <c:v>9.0909090909090912E-2</c:v>
                </c:pt>
                <c:pt idx="6">
                  <c:v>8.3333333333333329E-2</c:v>
                </c:pt>
                <c:pt idx="7">
                  <c:v>0</c:v>
                </c:pt>
                <c:pt idx="8">
                  <c:v>0.16666666666666666</c:v>
                </c:pt>
                <c:pt idx="9">
                  <c:v>7.6923076923076927E-2</c:v>
                </c:pt>
                <c:pt idx="10">
                  <c:v>7.6923076923076927E-2</c:v>
                </c:pt>
                <c:pt idx="11">
                  <c:v>7.6923076923076927E-2</c:v>
                </c:pt>
                <c:pt idx="12">
                  <c:v>7.6923076923076927E-2</c:v>
                </c:pt>
                <c:pt idx="13">
                  <c:v>0.15384615384615385</c:v>
                </c:pt>
                <c:pt idx="14">
                  <c:v>7.1428571428571425E-2</c:v>
                </c:pt>
                <c:pt idx="15">
                  <c:v>6.6666666666666666E-2</c:v>
                </c:pt>
                <c:pt idx="16">
                  <c:v>6.6666666666666666E-2</c:v>
                </c:pt>
                <c:pt idx="17">
                  <c:v>0</c:v>
                </c:pt>
                <c:pt idx="18">
                  <c:v>6.6666666666666666E-2</c:v>
                </c:pt>
                <c:pt idx="19">
                  <c:v>6.6666666666666666E-2</c:v>
                </c:pt>
                <c:pt idx="20">
                  <c:v>6.25E-2</c:v>
                </c:pt>
                <c:pt idx="21">
                  <c:v>0</c:v>
                </c:pt>
                <c:pt idx="22">
                  <c:v>0</c:v>
                </c:pt>
                <c:pt idx="23">
                  <c:v>6.25E-2</c:v>
                </c:pt>
                <c:pt idx="24">
                  <c:v>6.25E-2</c:v>
                </c:pt>
                <c:pt idx="25">
                  <c:v>6.25E-2</c:v>
                </c:pt>
                <c:pt idx="26">
                  <c:v>0.11764705882352941</c:v>
                </c:pt>
                <c:pt idx="27">
                  <c:v>0</c:v>
                </c:pt>
                <c:pt idx="28">
                  <c:v>5.2631578947368418E-2</c:v>
                </c:pt>
                <c:pt idx="29">
                  <c:v>5.2631578947368418E-2</c:v>
                </c:pt>
                <c:pt idx="30">
                  <c:v>0.17647058823529413</c:v>
                </c:pt>
                <c:pt idx="31">
                  <c:v>0</c:v>
                </c:pt>
                <c:pt idx="32">
                  <c:v>0</c:v>
                </c:pt>
                <c:pt idx="33">
                  <c:v>0.15789473684210525</c:v>
                </c:pt>
                <c:pt idx="34">
                  <c:v>5.2631578947368418E-2</c:v>
                </c:pt>
                <c:pt idx="35">
                  <c:v>0.05</c:v>
                </c:pt>
                <c:pt idx="36">
                  <c:v>0.05</c:v>
                </c:pt>
                <c:pt idx="37">
                  <c:v>0.1</c:v>
                </c:pt>
                <c:pt idx="38">
                  <c:v>0.05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0.05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0.05</c:v>
                </c:pt>
                <c:pt idx="51">
                  <c:v>0</c:v>
                </c:pt>
                <c:pt idx="52">
                  <c:v>0.05</c:v>
                </c:pt>
                <c:pt idx="53">
                  <c:v>0</c:v>
                </c:pt>
                <c:pt idx="54">
                  <c:v>0.05</c:v>
                </c:pt>
                <c:pt idx="55">
                  <c:v>0.05</c:v>
                </c:pt>
                <c:pt idx="56">
                  <c:v>4.7619047619047616E-2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4.7619047619047616E-2</c:v>
                </c:pt>
                <c:pt idx="63">
                  <c:v>4.7619047619047616E-2</c:v>
                </c:pt>
                <c:pt idx="64">
                  <c:v>9.5238095238095233E-2</c:v>
                </c:pt>
                <c:pt idx="65">
                  <c:v>0</c:v>
                </c:pt>
                <c:pt idx="66">
                  <c:v>0</c:v>
                </c:pt>
                <c:pt idx="67">
                  <c:v>4.5454545454545456E-2</c:v>
                </c:pt>
                <c:pt idx="68">
                  <c:v>4.5454545454545456E-2</c:v>
                </c:pt>
                <c:pt idx="69">
                  <c:v>4.5454545454545456E-2</c:v>
                </c:pt>
                <c:pt idx="70">
                  <c:v>4.5454545454545456E-2</c:v>
                </c:pt>
                <c:pt idx="71">
                  <c:v>0</c:v>
                </c:pt>
                <c:pt idx="72">
                  <c:v>4.3478260869565216E-2</c:v>
                </c:pt>
                <c:pt idx="73">
                  <c:v>4.3478260869565216E-2</c:v>
                </c:pt>
                <c:pt idx="74">
                  <c:v>4.3478260869565216E-2</c:v>
                </c:pt>
                <c:pt idx="75">
                  <c:v>4.3478260869565216E-2</c:v>
                </c:pt>
                <c:pt idx="76">
                  <c:v>4.3478260869565216E-2</c:v>
                </c:pt>
                <c:pt idx="77">
                  <c:v>0</c:v>
                </c:pt>
                <c:pt idx="78">
                  <c:v>4.3478260869565216E-2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4.3478260869565216E-2</c:v>
                </c:pt>
                <c:pt idx="84">
                  <c:v>4.3478260869565216E-2</c:v>
                </c:pt>
                <c:pt idx="85">
                  <c:v>0</c:v>
                </c:pt>
                <c:pt idx="86">
                  <c:v>4.3478260869565216E-2</c:v>
                </c:pt>
                <c:pt idx="87">
                  <c:v>0</c:v>
                </c:pt>
                <c:pt idx="88">
                  <c:v>4.5454545454545456E-2</c:v>
                </c:pt>
                <c:pt idx="89">
                  <c:v>0</c:v>
                </c:pt>
                <c:pt idx="90">
                  <c:v>4.5454545454545456E-2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4.5454545454545456E-2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4.5454545454545456E-2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marker val="1"/>
        <c:axId val="209981440"/>
        <c:axId val="209982976"/>
      </c:lineChart>
      <c:catAx>
        <c:axId val="209981440"/>
        <c:scaling>
          <c:orientation val="minMax"/>
        </c:scaling>
        <c:axPos val="b"/>
        <c:tickLblPos val="nextTo"/>
        <c:crossAx val="209982976"/>
        <c:crosses val="autoZero"/>
        <c:auto val="1"/>
        <c:lblAlgn val="ctr"/>
        <c:lblOffset val="100"/>
      </c:catAx>
      <c:valAx>
        <c:axId val="209982976"/>
        <c:scaling>
          <c:orientation val="minMax"/>
          <c:max val="1"/>
        </c:scaling>
        <c:axPos val="l"/>
        <c:numFmt formatCode="0%" sourceLinked="1"/>
        <c:tickLblPos val="nextTo"/>
        <c:crossAx val="209981440"/>
        <c:crosses val="autoZero"/>
        <c:crossBetween val="between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copper!$M$1</c:f>
              <c:strCache>
                <c:ptCount val="1"/>
                <c:pt idx="0">
                  <c:v>A/T</c:v>
                </c:pt>
              </c:strCache>
            </c:strRef>
          </c:tx>
          <c:marker>
            <c:symbol val="none"/>
          </c:marker>
          <c:val>
            <c:numRef>
              <c:f>copper!$M$2:$M$119</c:f>
              <c:numCache>
                <c:formatCode>General</c:formatCode>
                <c:ptCount val="118"/>
                <c:pt idx="0">
                  <c:v>10.875</c:v>
                </c:pt>
                <c:pt idx="1">
                  <c:v>11.125</c:v>
                </c:pt>
                <c:pt idx="2">
                  <c:v>10.333333333333334</c:v>
                </c:pt>
                <c:pt idx="3">
                  <c:v>9.6</c:v>
                </c:pt>
                <c:pt idx="4">
                  <c:v>9</c:v>
                </c:pt>
                <c:pt idx="5">
                  <c:v>8.9166666666666661</c:v>
                </c:pt>
                <c:pt idx="6">
                  <c:v>9</c:v>
                </c:pt>
                <c:pt idx="7">
                  <c:v>9</c:v>
                </c:pt>
                <c:pt idx="8">
                  <c:v>8.8461538461538467</c:v>
                </c:pt>
                <c:pt idx="9">
                  <c:v>8.8461538461538467</c:v>
                </c:pt>
                <c:pt idx="10">
                  <c:v>8.8461538461538467</c:v>
                </c:pt>
                <c:pt idx="11">
                  <c:v>8.9230769230769234</c:v>
                </c:pt>
                <c:pt idx="12">
                  <c:v>9</c:v>
                </c:pt>
                <c:pt idx="13">
                  <c:v>8.4285714285714288</c:v>
                </c:pt>
                <c:pt idx="14">
                  <c:v>8</c:v>
                </c:pt>
                <c:pt idx="15">
                  <c:v>8.1333333333333329</c:v>
                </c:pt>
                <c:pt idx="16">
                  <c:v>8.1333333333333329</c:v>
                </c:pt>
                <c:pt idx="17">
                  <c:v>8.1333333333333329</c:v>
                </c:pt>
                <c:pt idx="18">
                  <c:v>8.1999999999999993</c:v>
                </c:pt>
                <c:pt idx="19">
                  <c:v>7.9375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8.0625</c:v>
                </c:pt>
                <c:pt idx="24">
                  <c:v>8.125</c:v>
                </c:pt>
                <c:pt idx="25">
                  <c:v>7.7647058823529411</c:v>
                </c:pt>
                <c:pt idx="26">
                  <c:v>7.4210526315789478</c:v>
                </c:pt>
                <c:pt idx="27">
                  <c:v>7.4210526315789478</c:v>
                </c:pt>
                <c:pt idx="28">
                  <c:v>7.7894736842105265</c:v>
                </c:pt>
                <c:pt idx="29">
                  <c:v>7.8235294117647056</c:v>
                </c:pt>
                <c:pt idx="30">
                  <c:v>7.7894736842105265</c:v>
                </c:pt>
                <c:pt idx="31">
                  <c:v>7.7894736842105265</c:v>
                </c:pt>
                <c:pt idx="32">
                  <c:v>7.7894736842105265</c:v>
                </c:pt>
                <c:pt idx="33">
                  <c:v>7.8947368421052628</c:v>
                </c:pt>
                <c:pt idx="34">
                  <c:v>7.7</c:v>
                </c:pt>
                <c:pt idx="35">
                  <c:v>7.7</c:v>
                </c:pt>
                <c:pt idx="36">
                  <c:v>7.6</c:v>
                </c:pt>
                <c:pt idx="37">
                  <c:v>7.35</c:v>
                </c:pt>
                <c:pt idx="38">
                  <c:v>7.3</c:v>
                </c:pt>
                <c:pt idx="39">
                  <c:v>7.3</c:v>
                </c:pt>
                <c:pt idx="40">
                  <c:v>7.3</c:v>
                </c:pt>
                <c:pt idx="41">
                  <c:v>7.3</c:v>
                </c:pt>
                <c:pt idx="42">
                  <c:v>7.3</c:v>
                </c:pt>
                <c:pt idx="43">
                  <c:v>7.3</c:v>
                </c:pt>
                <c:pt idx="44">
                  <c:v>7.3</c:v>
                </c:pt>
                <c:pt idx="45">
                  <c:v>7.35</c:v>
                </c:pt>
                <c:pt idx="46">
                  <c:v>7.35</c:v>
                </c:pt>
                <c:pt idx="47">
                  <c:v>7.35</c:v>
                </c:pt>
                <c:pt idx="48">
                  <c:v>7.35</c:v>
                </c:pt>
                <c:pt idx="49">
                  <c:v>7.35</c:v>
                </c:pt>
                <c:pt idx="50">
                  <c:v>7.4</c:v>
                </c:pt>
                <c:pt idx="51">
                  <c:v>7.4</c:v>
                </c:pt>
                <c:pt idx="52">
                  <c:v>7.45</c:v>
                </c:pt>
                <c:pt idx="53">
                  <c:v>7.45</c:v>
                </c:pt>
                <c:pt idx="54">
                  <c:v>7.5</c:v>
                </c:pt>
                <c:pt idx="55">
                  <c:v>7.333333333333333</c:v>
                </c:pt>
                <c:pt idx="56">
                  <c:v>7.333333333333333</c:v>
                </c:pt>
                <c:pt idx="57">
                  <c:v>7.333333333333333</c:v>
                </c:pt>
                <c:pt idx="58">
                  <c:v>7.333333333333333</c:v>
                </c:pt>
                <c:pt idx="59">
                  <c:v>7.333333333333333</c:v>
                </c:pt>
                <c:pt idx="60">
                  <c:v>7.333333333333333</c:v>
                </c:pt>
                <c:pt idx="61">
                  <c:v>7.333333333333333</c:v>
                </c:pt>
                <c:pt idx="62">
                  <c:v>7.333333333333333</c:v>
                </c:pt>
                <c:pt idx="63">
                  <c:v>7.333333333333333</c:v>
                </c:pt>
                <c:pt idx="64">
                  <c:v>7.1818181818181817</c:v>
                </c:pt>
                <c:pt idx="65">
                  <c:v>7.1818181818181817</c:v>
                </c:pt>
                <c:pt idx="66">
                  <c:v>7.1818181818181817</c:v>
                </c:pt>
                <c:pt idx="67">
                  <c:v>7.1363636363636367</c:v>
                </c:pt>
                <c:pt idx="68">
                  <c:v>7.2727272727272725</c:v>
                </c:pt>
                <c:pt idx="69">
                  <c:v>7.3181818181818183</c:v>
                </c:pt>
                <c:pt idx="70">
                  <c:v>7.3478260869565215</c:v>
                </c:pt>
                <c:pt idx="71">
                  <c:v>7.3478260869565215</c:v>
                </c:pt>
                <c:pt idx="72">
                  <c:v>7.3913043478260869</c:v>
                </c:pt>
                <c:pt idx="73">
                  <c:v>7.3913043478260869</c:v>
                </c:pt>
                <c:pt idx="74">
                  <c:v>7.4782608695652177</c:v>
                </c:pt>
                <c:pt idx="75">
                  <c:v>7.5217391304347823</c:v>
                </c:pt>
                <c:pt idx="76">
                  <c:v>7.5652173913043477</c:v>
                </c:pt>
                <c:pt idx="77">
                  <c:v>7.5652173913043477</c:v>
                </c:pt>
                <c:pt idx="78">
                  <c:v>7.5652173913043477</c:v>
                </c:pt>
                <c:pt idx="79">
                  <c:v>7.5652173913043477</c:v>
                </c:pt>
                <c:pt idx="80">
                  <c:v>7.5652173913043477</c:v>
                </c:pt>
                <c:pt idx="81">
                  <c:v>7.5652173913043477</c:v>
                </c:pt>
                <c:pt idx="82">
                  <c:v>7.5652173913043477</c:v>
                </c:pt>
                <c:pt idx="83">
                  <c:v>7.6086956521739131</c:v>
                </c:pt>
                <c:pt idx="84">
                  <c:v>7.6086956521739131</c:v>
                </c:pt>
                <c:pt idx="85">
                  <c:v>7.6086956521739131</c:v>
                </c:pt>
                <c:pt idx="86">
                  <c:v>7.6086956521739131</c:v>
                </c:pt>
                <c:pt idx="87">
                  <c:v>7.8181818181818183</c:v>
                </c:pt>
                <c:pt idx="88">
                  <c:v>7.6363636363636367</c:v>
                </c:pt>
                <c:pt idx="89">
                  <c:v>7.6363636363636367</c:v>
                </c:pt>
                <c:pt idx="90">
                  <c:v>7.5909090909090908</c:v>
                </c:pt>
                <c:pt idx="91">
                  <c:v>7.5909090909090908</c:v>
                </c:pt>
                <c:pt idx="92">
                  <c:v>7.5909090909090908</c:v>
                </c:pt>
                <c:pt idx="93">
                  <c:v>7.5909090909090908</c:v>
                </c:pt>
                <c:pt idx="94">
                  <c:v>7.5909090909090908</c:v>
                </c:pt>
                <c:pt idx="95">
                  <c:v>7.5909090909090908</c:v>
                </c:pt>
                <c:pt idx="96">
                  <c:v>7.5909090909090908</c:v>
                </c:pt>
                <c:pt idx="97">
                  <c:v>7.5909090909090908</c:v>
                </c:pt>
                <c:pt idx="98">
                  <c:v>7.6363636363636367</c:v>
                </c:pt>
                <c:pt idx="99">
                  <c:v>7.6363636363636367</c:v>
                </c:pt>
                <c:pt idx="100">
                  <c:v>7.6363636363636367</c:v>
                </c:pt>
                <c:pt idx="101">
                  <c:v>7.6363636363636367</c:v>
                </c:pt>
                <c:pt idx="102">
                  <c:v>7.6363636363636367</c:v>
                </c:pt>
                <c:pt idx="103">
                  <c:v>7.6818181818181817</c:v>
                </c:pt>
                <c:pt idx="104">
                  <c:v>7.6818181818181817</c:v>
                </c:pt>
                <c:pt idx="105">
                  <c:v>7.6818181818181817</c:v>
                </c:pt>
                <c:pt idx="106">
                  <c:v>7.6818181818181817</c:v>
                </c:pt>
                <c:pt idx="107">
                  <c:v>7.6818181818181817</c:v>
                </c:pt>
                <c:pt idx="108">
                  <c:v>7.6818181818181817</c:v>
                </c:pt>
                <c:pt idx="109">
                  <c:v>7.6818181818181817</c:v>
                </c:pt>
                <c:pt idx="110">
                  <c:v>7.6818181818181817</c:v>
                </c:pt>
                <c:pt idx="111">
                  <c:v>7.6818181818181817</c:v>
                </c:pt>
                <c:pt idx="112">
                  <c:v>7.6818181818181817</c:v>
                </c:pt>
                <c:pt idx="113">
                  <c:v>7.6818181818181817</c:v>
                </c:pt>
                <c:pt idx="114">
                  <c:v>7.6818181818181817</c:v>
                </c:pt>
                <c:pt idx="115">
                  <c:v>7.6818181818181817</c:v>
                </c:pt>
                <c:pt idx="116">
                  <c:v>7.6818181818181817</c:v>
                </c:pt>
              </c:numCache>
            </c:numRef>
          </c:val>
        </c:ser>
        <c:marker val="1"/>
        <c:axId val="210002304"/>
        <c:axId val="210003840"/>
      </c:lineChart>
      <c:catAx>
        <c:axId val="210002304"/>
        <c:scaling>
          <c:orientation val="minMax"/>
        </c:scaling>
        <c:axPos val="b"/>
        <c:majorTickMark val="none"/>
        <c:tickLblPos val="nextTo"/>
        <c:crossAx val="210003840"/>
        <c:crosses val="autoZero"/>
        <c:auto val="1"/>
        <c:lblAlgn val="ctr"/>
        <c:lblOffset val="100"/>
      </c:catAx>
      <c:valAx>
        <c:axId val="210003840"/>
        <c:scaling>
          <c:orientation val="minMax"/>
          <c:min val="6"/>
        </c:scaling>
        <c:axPos val="l"/>
        <c:numFmt formatCode="General" sourceLinked="1"/>
        <c:majorTickMark val="none"/>
        <c:tickLblPos val="nextTo"/>
        <c:crossAx val="210002304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copper!$Z$1</c:f>
              <c:strCache>
                <c:ptCount val="1"/>
                <c:pt idx="0">
                  <c:v>complexity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copper!$Z$2:$Z$119</c:f>
              <c:numCache>
                <c:formatCode>General</c:formatCode>
                <c:ptCount val="11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0.5</c:v>
                </c:pt>
                <c:pt idx="30">
                  <c:v>1.5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marker val="1"/>
        <c:axId val="210036224"/>
        <c:axId val="210037760"/>
      </c:lineChart>
      <c:catAx>
        <c:axId val="210036224"/>
        <c:scaling>
          <c:orientation val="minMax"/>
        </c:scaling>
        <c:axPos val="b"/>
        <c:tickLblPos val="nextTo"/>
        <c:crossAx val="210037760"/>
        <c:crosses val="autoZero"/>
        <c:auto val="1"/>
        <c:lblAlgn val="ctr"/>
        <c:lblOffset val="100"/>
      </c:catAx>
      <c:valAx>
        <c:axId val="210037760"/>
        <c:scaling>
          <c:orientation val="minMax"/>
        </c:scaling>
        <c:axPos val="l"/>
        <c:numFmt formatCode="General" sourceLinked="1"/>
        <c:tickLblPos val="nextTo"/>
        <c:crossAx val="210036224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v>Tables</c:v>
          </c:tx>
          <c:spPr>
            <a:ln w="9525">
              <a:solidFill>
                <a:srgbClr val="002060"/>
              </a:solidFill>
            </a:ln>
          </c:spPr>
          <c:marker>
            <c:symbol val="diamond"/>
            <c:size val="5"/>
            <c:spPr>
              <a:solidFill>
                <a:srgbClr val="002060"/>
              </a:solidFill>
              <a:ln w="6350">
                <a:solidFill>
                  <a:srgbClr val="002060"/>
                </a:solidFill>
              </a:ln>
            </c:spPr>
          </c:marker>
          <c:trendline>
            <c:trendlineType val="log"/>
            <c:dispRSqr val="1"/>
            <c:dispEq val="1"/>
            <c:trendlineLbl>
              <c:layout>
                <c:manualLayout>
                  <c:x val="-5.2248164631594922E-2"/>
                  <c:y val="0.19533862369314922"/>
                </c:manualLayout>
              </c:layout>
              <c:numFmt formatCode="General" sourceLinked="0"/>
            </c:trendlineLbl>
          </c:trendline>
          <c:trendline>
            <c:trendlineType val="linear"/>
            <c:dispRSqr val="1"/>
            <c:dispEq val="1"/>
            <c:trendlineLbl>
              <c:layout>
                <c:manualLayout>
                  <c:x val="-3.8103237095363104E-2"/>
                  <c:y val="-7.6793016999408728E-2"/>
                </c:manualLayout>
              </c:layout>
              <c:numFmt formatCode="General" sourceLinked="0"/>
            </c:trendlineLbl>
          </c:trendline>
          <c:xVal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xVal>
          <c:y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yVal>
          <c:smooth val="1"/>
        </c:ser>
        <c:axId val="146917248"/>
        <c:axId val="146918784"/>
      </c:scatterChart>
      <c:valAx>
        <c:axId val="146917248"/>
        <c:scaling>
          <c:orientation val="minMax"/>
        </c:scaling>
        <c:axPos val="b"/>
        <c:numFmt formatCode="General" sourceLinked="1"/>
        <c:tickLblPos val="nextTo"/>
        <c:crossAx val="146918784"/>
        <c:crosses val="autoZero"/>
        <c:crossBetween val="midCat"/>
      </c:valAx>
      <c:valAx>
        <c:axId val="146918784"/>
        <c:scaling>
          <c:orientation val="minMax"/>
          <c:min val="7"/>
        </c:scaling>
        <c:axPos val="l"/>
        <c:numFmt formatCode="General" sourceLinked="1"/>
        <c:tickLblPos val="nextTo"/>
        <c:crossAx val="146917248"/>
        <c:crosses val="autoZero"/>
        <c:crossBetween val="midCat"/>
        <c:majorUnit val="3"/>
      </c:valAx>
    </c:plotArea>
    <c:plotVisOnly val="1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atlas!$AA$1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atlas!$AA$2:$AA$85</c:f>
              <c:numCache>
                <c:formatCode>General</c:formatCode>
                <c:ptCount val="84"/>
                <c:pt idx="0">
                  <c:v>0</c:v>
                </c:pt>
                <c:pt idx="1">
                  <c:v>-1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-1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7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-1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</c:numCache>
            </c:numRef>
          </c:val>
        </c:ser>
        <c:marker val="1"/>
        <c:axId val="72089984"/>
        <c:axId val="72091520"/>
      </c:lineChart>
      <c:catAx>
        <c:axId val="72089984"/>
        <c:scaling>
          <c:orientation val="minMax"/>
        </c:scaling>
        <c:delete val="1"/>
        <c:axPos val="b"/>
        <c:majorTickMark val="none"/>
        <c:tickLblPos val="none"/>
        <c:crossAx val="72091520"/>
        <c:crosses val="autoZero"/>
        <c:auto val="1"/>
        <c:lblAlgn val="ctr"/>
        <c:lblOffset val="100"/>
      </c:catAx>
      <c:valAx>
        <c:axId val="72091520"/>
        <c:scaling>
          <c:orientation val="minMax"/>
        </c:scaling>
        <c:axPos val="l"/>
        <c:numFmt formatCode="General" sourceLinked="1"/>
        <c:majorTickMark val="none"/>
        <c:tickLblPos val="nextTo"/>
        <c:crossAx val="72089984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Copperimine Tables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v>Tables</c:v>
          </c:tx>
          <c:marker>
            <c:symbol val="none"/>
          </c:marker>
          <c:cat>
            <c:numRef>
              <c:f>copper!$A$2:$A$118</c:f>
              <c:numCache>
                <c:formatCode>General</c:formatCode>
                <c:ptCount val="1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</c:numCache>
            </c:numRef>
          </c:cat>
          <c: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val>
        </c:ser>
        <c:marker val="1"/>
        <c:axId val="146942208"/>
        <c:axId val="146972672"/>
      </c:lineChart>
      <c:catAx>
        <c:axId val="146942208"/>
        <c:scaling>
          <c:orientation val="minMax"/>
        </c:scaling>
        <c:axPos val="b"/>
        <c:numFmt formatCode="#,##0" sourceLinked="0"/>
        <c:tickLblPos val="nextTo"/>
        <c:crossAx val="146972672"/>
        <c:crosses val="autoZero"/>
        <c:auto val="1"/>
        <c:lblAlgn val="ctr"/>
        <c:lblOffset val="100"/>
      </c:catAx>
      <c:valAx>
        <c:axId val="146972672"/>
        <c:scaling>
          <c:orientation val="minMax"/>
          <c:min val="7"/>
        </c:scaling>
        <c:axPos val="l"/>
        <c:numFmt formatCode="General" sourceLinked="1"/>
        <c:tickLblPos val="nextTo"/>
        <c:crossAx val="146942208"/>
        <c:crosses val="autoZero"/>
        <c:crossBetween val="between"/>
        <c:majorUnit val="3"/>
      </c:valAx>
    </c:plotArea>
    <c:plotVisOnly val="1"/>
  </c:chart>
  <c:printSettings>
    <c:headerFooter/>
    <c:pageMargins b="0.74803149606299235" l="0.70866141732283494" r="0.70866141732283494" t="0.74803149606299235" header="0.31496062992126006" footer="0.31496062992126006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fr-FR"/>
              <a:t>Coppermine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4.1206310995339793E-2"/>
          <c:y val="0.11829033788290212"/>
          <c:w val="0.90599623681969865"/>
          <c:h val="0.81128332017360649"/>
        </c:manualLayout>
      </c:layout>
      <c:barChart>
        <c:barDir val="col"/>
        <c:grouping val="clustered"/>
        <c:ser>
          <c:idx val="0"/>
          <c:order val="0"/>
          <c:tx>
            <c:v>Changes</c:v>
          </c:tx>
          <c:spPr>
            <a:solidFill>
              <a:srgbClr val="002060"/>
            </a:solidFill>
          </c:spPr>
          <c:cat>
            <c:numRef>
              <c:f>copper!$D$2:$D$118</c:f>
              <c:numCache>
                <c:formatCode>[$-409]d\-mmm\-yy;@</c:formatCode>
                <c:ptCount val="117"/>
                <c:pt idx="0">
                  <c:v>37882.86681712963</c:v>
                </c:pt>
                <c:pt idx="1">
                  <c:v>37894.947141203702</c:v>
                </c:pt>
                <c:pt idx="2">
                  <c:v>37895.98578703704</c:v>
                </c:pt>
                <c:pt idx="3">
                  <c:v>37910.232037037036</c:v>
                </c:pt>
                <c:pt idx="4">
                  <c:v>38018.429062499999</c:v>
                </c:pt>
                <c:pt idx="5">
                  <c:v>38046.604363425926</c:v>
                </c:pt>
                <c:pt idx="6">
                  <c:v>38047.308912037035</c:v>
                </c:pt>
                <c:pt idx="7">
                  <c:v>38067.931423611109</c:v>
                </c:pt>
                <c:pt idx="8">
                  <c:v>38077.206782407404</c:v>
                </c:pt>
                <c:pt idx="9">
                  <c:v>38142.719837962963</c:v>
                </c:pt>
                <c:pt idx="10">
                  <c:v>38148.264062499999</c:v>
                </c:pt>
                <c:pt idx="11">
                  <c:v>38152.256111111114</c:v>
                </c:pt>
                <c:pt idx="12">
                  <c:v>38154.650636574072</c:v>
                </c:pt>
                <c:pt idx="13">
                  <c:v>38155.505949074075</c:v>
                </c:pt>
                <c:pt idx="14">
                  <c:v>38157.301736111112</c:v>
                </c:pt>
                <c:pt idx="15">
                  <c:v>38157.434942129628</c:v>
                </c:pt>
                <c:pt idx="16">
                  <c:v>38160.883506944447</c:v>
                </c:pt>
                <c:pt idx="17">
                  <c:v>38168.471053240741</c:v>
                </c:pt>
                <c:pt idx="18">
                  <c:v>38174.210740740738</c:v>
                </c:pt>
                <c:pt idx="19">
                  <c:v>38182.273310185185</c:v>
                </c:pt>
                <c:pt idx="20">
                  <c:v>38205.547071759262</c:v>
                </c:pt>
                <c:pt idx="21">
                  <c:v>38207.943043981482</c:v>
                </c:pt>
                <c:pt idx="22">
                  <c:v>38207.949849537035</c:v>
                </c:pt>
                <c:pt idx="23">
                  <c:v>38208.857222222221</c:v>
                </c:pt>
                <c:pt idx="24">
                  <c:v>38212.184108796297</c:v>
                </c:pt>
                <c:pt idx="25">
                  <c:v>38239.16569444444</c:v>
                </c:pt>
                <c:pt idx="26">
                  <c:v>38265.501979166671</c:v>
                </c:pt>
                <c:pt idx="27">
                  <c:v>38267.497083333335</c:v>
                </c:pt>
                <c:pt idx="28">
                  <c:v>38268.697858796295</c:v>
                </c:pt>
                <c:pt idx="29">
                  <c:v>38292.638888888891</c:v>
                </c:pt>
                <c:pt idx="30">
                  <c:v>38303.771898148145</c:v>
                </c:pt>
                <c:pt idx="31">
                  <c:v>38333.433530092589</c:v>
                </c:pt>
                <c:pt idx="32">
                  <c:v>38351.303726851853</c:v>
                </c:pt>
                <c:pt idx="33">
                  <c:v>38378.125532407408</c:v>
                </c:pt>
                <c:pt idx="34">
                  <c:v>38385.978946759264</c:v>
                </c:pt>
                <c:pt idx="35">
                  <c:v>38433.370925925927</c:v>
                </c:pt>
                <c:pt idx="36">
                  <c:v>38488.67386574074</c:v>
                </c:pt>
                <c:pt idx="37">
                  <c:v>38488.686076388891</c:v>
                </c:pt>
                <c:pt idx="38">
                  <c:v>38571.648935185185</c:v>
                </c:pt>
                <c:pt idx="39">
                  <c:v>38650.05305555556</c:v>
                </c:pt>
                <c:pt idx="40">
                  <c:v>38666.512256944443</c:v>
                </c:pt>
                <c:pt idx="41">
                  <c:v>38681.800879629627</c:v>
                </c:pt>
                <c:pt idx="42">
                  <c:v>38684.308993055558</c:v>
                </c:pt>
                <c:pt idx="43">
                  <c:v>38772.567372685182</c:v>
                </c:pt>
                <c:pt idx="44">
                  <c:v>38824.512106481481</c:v>
                </c:pt>
                <c:pt idx="45">
                  <c:v>38866.700787037036</c:v>
                </c:pt>
                <c:pt idx="46">
                  <c:v>38880.215208333335</c:v>
                </c:pt>
                <c:pt idx="47">
                  <c:v>38945.766099537039</c:v>
                </c:pt>
                <c:pt idx="48">
                  <c:v>38947.286423611113</c:v>
                </c:pt>
                <c:pt idx="49">
                  <c:v>39006.130486111113</c:v>
                </c:pt>
                <c:pt idx="50">
                  <c:v>39006.173182870371</c:v>
                </c:pt>
                <c:pt idx="51">
                  <c:v>39010.967673611114</c:v>
                </c:pt>
                <c:pt idx="52">
                  <c:v>39039.252824074072</c:v>
                </c:pt>
                <c:pt idx="53">
                  <c:v>39078.379386574074</c:v>
                </c:pt>
                <c:pt idx="54">
                  <c:v>39100.700150462959</c:v>
                </c:pt>
                <c:pt idx="55">
                  <c:v>39121.36383101852</c:v>
                </c:pt>
                <c:pt idx="56">
                  <c:v>39121.757465277777</c:v>
                </c:pt>
                <c:pt idx="57">
                  <c:v>39159.575983796298</c:v>
                </c:pt>
                <c:pt idx="58">
                  <c:v>39237.010891203703</c:v>
                </c:pt>
                <c:pt idx="59">
                  <c:v>39282.42690972222</c:v>
                </c:pt>
                <c:pt idx="60">
                  <c:v>39290.61440972222</c:v>
                </c:pt>
                <c:pt idx="61">
                  <c:v>39314.300868055558</c:v>
                </c:pt>
                <c:pt idx="62">
                  <c:v>39345.480092592596</c:v>
                </c:pt>
                <c:pt idx="63">
                  <c:v>39345.487256944441</c:v>
                </c:pt>
                <c:pt idx="64">
                  <c:v>39430.31653935185</c:v>
                </c:pt>
                <c:pt idx="65">
                  <c:v>39437.897905092592</c:v>
                </c:pt>
                <c:pt idx="66">
                  <c:v>39473.487500000003</c:v>
                </c:pt>
                <c:pt idx="67">
                  <c:v>39488.995115740741</c:v>
                </c:pt>
                <c:pt idx="68">
                  <c:v>39614.843946759262</c:v>
                </c:pt>
                <c:pt idx="69">
                  <c:v>39661.302291666667</c:v>
                </c:pt>
                <c:pt idx="70">
                  <c:v>39723.731435185182</c:v>
                </c:pt>
                <c:pt idx="71">
                  <c:v>39739.439722222218</c:v>
                </c:pt>
                <c:pt idx="72">
                  <c:v>39745.301122685181</c:v>
                </c:pt>
                <c:pt idx="73">
                  <c:v>39752.796203703707</c:v>
                </c:pt>
                <c:pt idx="74">
                  <c:v>39763.683067129634</c:v>
                </c:pt>
                <c:pt idx="75">
                  <c:v>39776.491782407407</c:v>
                </c:pt>
                <c:pt idx="76">
                  <c:v>39793.354467592595</c:v>
                </c:pt>
                <c:pt idx="77">
                  <c:v>39793.897812499999</c:v>
                </c:pt>
                <c:pt idx="78">
                  <c:v>39793.931377314817</c:v>
                </c:pt>
                <c:pt idx="79">
                  <c:v>39798.433159722219</c:v>
                </c:pt>
                <c:pt idx="80">
                  <c:v>39802.88622685185</c:v>
                </c:pt>
                <c:pt idx="81">
                  <c:v>39802.900497685187</c:v>
                </c:pt>
                <c:pt idx="82">
                  <c:v>39819.362951388888</c:v>
                </c:pt>
                <c:pt idx="83">
                  <c:v>39820.433182870373</c:v>
                </c:pt>
                <c:pt idx="84">
                  <c:v>39828.896539351852</c:v>
                </c:pt>
                <c:pt idx="85">
                  <c:v>39832.919363425928</c:v>
                </c:pt>
                <c:pt idx="86">
                  <c:v>39897.99318287037</c:v>
                </c:pt>
                <c:pt idx="87">
                  <c:v>39898.763344907406</c:v>
                </c:pt>
                <c:pt idx="88">
                  <c:v>39900.676921296297</c:v>
                </c:pt>
                <c:pt idx="89">
                  <c:v>39907.521458333329</c:v>
                </c:pt>
                <c:pt idx="90">
                  <c:v>39968.668749999997</c:v>
                </c:pt>
                <c:pt idx="91">
                  <c:v>40018.268240740741</c:v>
                </c:pt>
                <c:pt idx="92">
                  <c:v>40028.822824074072</c:v>
                </c:pt>
                <c:pt idx="93">
                  <c:v>40158.367777777778</c:v>
                </c:pt>
                <c:pt idx="94">
                  <c:v>40180.443391203706</c:v>
                </c:pt>
                <c:pt idx="95">
                  <c:v>40208.661608796298</c:v>
                </c:pt>
                <c:pt idx="96">
                  <c:v>40260.318645833337</c:v>
                </c:pt>
                <c:pt idx="97">
                  <c:v>40324.521469907406</c:v>
                </c:pt>
                <c:pt idx="98">
                  <c:v>40328.843564814815</c:v>
                </c:pt>
                <c:pt idx="99">
                  <c:v>40332.510104166664</c:v>
                </c:pt>
                <c:pt idx="100">
                  <c:v>40336.29005787037</c:v>
                </c:pt>
                <c:pt idx="101">
                  <c:v>40396.416388888887</c:v>
                </c:pt>
                <c:pt idx="102">
                  <c:v>40400.453842592593</c:v>
                </c:pt>
                <c:pt idx="103">
                  <c:v>40437.517893518518</c:v>
                </c:pt>
                <c:pt idx="104">
                  <c:v>40492.836342592593</c:v>
                </c:pt>
                <c:pt idx="105">
                  <c:v>40512.276203703703</c:v>
                </c:pt>
                <c:pt idx="106">
                  <c:v>40512.684398148151</c:v>
                </c:pt>
                <c:pt idx="107">
                  <c:v>40545.822476851856</c:v>
                </c:pt>
                <c:pt idx="108">
                  <c:v>40546.57167824074</c:v>
                </c:pt>
                <c:pt idx="109">
                  <c:v>40756.456990740742</c:v>
                </c:pt>
                <c:pt idx="110">
                  <c:v>40757.359143518523</c:v>
                </c:pt>
                <c:pt idx="111">
                  <c:v>40787.529942129629</c:v>
                </c:pt>
                <c:pt idx="112">
                  <c:v>40787.631018518521</c:v>
                </c:pt>
                <c:pt idx="113">
                  <c:v>40918.514097222222</c:v>
                </c:pt>
                <c:pt idx="114">
                  <c:v>40918.658379629633</c:v>
                </c:pt>
                <c:pt idx="115">
                  <c:v>40997.60596064815</c:v>
                </c:pt>
                <c:pt idx="116">
                  <c:v>40997.66170138889</c:v>
                </c:pt>
              </c:numCache>
            </c:numRef>
          </c:cat>
          <c:val>
            <c:numRef>
              <c:f>copper!$AC$2:$AC$118</c:f>
              <c:numCache>
                <c:formatCode>General</c:formatCode>
                <c:ptCount val="117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9</c:v>
                </c:pt>
                <c:pt idx="6">
                  <c:v>1</c:v>
                </c:pt>
                <c:pt idx="7">
                  <c:v>0</c:v>
                </c:pt>
                <c:pt idx="8">
                  <c:v>8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3</c:v>
                </c:pt>
                <c:pt idx="15">
                  <c:v>10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11</c:v>
                </c:pt>
                <c:pt idx="27">
                  <c:v>0</c:v>
                </c:pt>
                <c:pt idx="28">
                  <c:v>9</c:v>
                </c:pt>
                <c:pt idx="29">
                  <c:v>19</c:v>
                </c:pt>
                <c:pt idx="30">
                  <c:v>19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5</c:v>
                </c:pt>
                <c:pt idx="35">
                  <c:v>0</c:v>
                </c:pt>
                <c:pt idx="36">
                  <c:v>2</c:v>
                </c:pt>
                <c:pt idx="37">
                  <c:v>5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9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4</c:v>
                </c:pt>
                <c:pt idx="88">
                  <c:v>4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</c:numCache>
            </c:numRef>
          </c:val>
        </c:ser>
        <c:axId val="478941568"/>
        <c:axId val="478943872"/>
      </c:barChart>
      <c:lineChart>
        <c:grouping val="standard"/>
        <c:ser>
          <c:idx val="1"/>
          <c:order val="1"/>
          <c:tx>
            <c:v>size(Tables)</c:v>
          </c:tx>
          <c:marker>
            <c:symbol val="none"/>
          </c:marker>
          <c:val>
            <c:numRef>
              <c:f>copper!$H$2:$H$118</c:f>
              <c:numCache>
                <c:formatCode>General</c:formatCode>
                <c:ptCount val="117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19</c:v>
                </c:pt>
                <c:pt idx="28">
                  <c:v>19</c:v>
                </c:pt>
                <c:pt idx="29">
                  <c:v>17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23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22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22</c:v>
                </c:pt>
                <c:pt idx="114">
                  <c:v>22</c:v>
                </c:pt>
                <c:pt idx="115">
                  <c:v>22</c:v>
                </c:pt>
                <c:pt idx="116">
                  <c:v>22</c:v>
                </c:pt>
              </c:numCache>
            </c:numRef>
          </c:val>
        </c:ser>
        <c:marker val="1"/>
        <c:axId val="478963968"/>
        <c:axId val="478962048"/>
      </c:lineChart>
      <c:dateAx>
        <c:axId val="478941568"/>
        <c:scaling>
          <c:orientation val="minMax"/>
        </c:scaling>
        <c:axPos val="b"/>
        <c:numFmt formatCode="[$-409]yyyy;@" sourceLinked="0"/>
        <c:tickLblPos val="nextTo"/>
        <c:spPr>
          <a:ln w="9360">
            <a:solidFill>
              <a:srgbClr val="878787"/>
            </a:solidFill>
            <a:round/>
          </a:ln>
        </c:spPr>
        <c:crossAx val="478943872"/>
        <c:crossesAt val="0"/>
        <c:auto val="1"/>
        <c:lblOffset val="100"/>
        <c:majorUnit val="1"/>
        <c:majorTimeUnit val="years"/>
      </c:dateAx>
      <c:valAx>
        <c:axId val="478943872"/>
        <c:scaling>
          <c:orientation val="minMax"/>
        </c:scaling>
        <c:axPos val="l"/>
        <c:numFmt formatCode="General" sourceLinked="1"/>
        <c:minorTickMark val="cross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>
                <a:solidFill>
                  <a:srgbClr val="0070C0"/>
                </a:solidFill>
              </a:defRPr>
            </a:pPr>
            <a:endParaRPr lang="el-GR"/>
          </a:p>
        </c:txPr>
        <c:crossAx val="478941568"/>
        <c:crossesAt val="0"/>
        <c:crossBetween val="between"/>
      </c:valAx>
      <c:valAx>
        <c:axId val="478962048"/>
        <c:scaling>
          <c:orientation val="minMax"/>
          <c:min val="5"/>
        </c:scaling>
        <c:axPos val="r"/>
        <c:numFmt formatCode="General" sourceLinked="1"/>
        <c:tickLblPos val="nextTo"/>
        <c:txPr>
          <a:bodyPr/>
          <a:lstStyle/>
          <a:p>
            <a:pPr>
              <a:defRPr>
                <a:solidFill>
                  <a:srgbClr val="C00000"/>
                </a:solidFill>
              </a:defRPr>
            </a:pPr>
            <a:endParaRPr lang="el-GR"/>
          </a:p>
        </c:txPr>
        <c:crossAx val="478963968"/>
        <c:crosses val="max"/>
        <c:crossBetween val="between"/>
      </c:valAx>
      <c:catAx>
        <c:axId val="478963968"/>
        <c:scaling>
          <c:orientation val="minMax"/>
        </c:scaling>
        <c:delete val="1"/>
        <c:axPos val="b"/>
        <c:tickLblPos val="none"/>
        <c:crossAx val="478962048"/>
        <c:crosses val="autoZero"/>
        <c:auto val="1"/>
        <c:lblAlgn val="ctr"/>
        <c:lblOffset val="100"/>
      </c:cat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19340603373340978"/>
          <c:y val="8.7884396282869787E-2"/>
          <c:w val="0.16582168925455379"/>
          <c:h val="0.18038587550699275"/>
        </c:manualLayout>
      </c:layout>
    </c:legend>
    <c:plotVisOnly val="1"/>
    <c:dispBlanksAs val="gap"/>
  </c:chart>
  <c:txPr>
    <a:bodyPr/>
    <a:lstStyle/>
    <a:p>
      <a:pPr>
        <a:defRPr sz="1400"/>
      </a:pPr>
      <a:endParaRPr lang="el-GR"/>
    </a:p>
  </c:txPr>
  <c:printSettings>
    <c:headerFooter/>
    <c:pageMargins b="0.7480314960629928" l="0.70866141732283539" r="0.70866141732283539" t="0.7480314960629928" header="0.31496062992126039" footer="0.31496062992126039"/>
    <c:pageSetup paperSize="9" orientation="landscape" blackAndWhite="1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schema sizes </a:t>
            </a:r>
          </a:p>
          <a:p>
            <a:pPr>
              <a:defRPr/>
            </a:pPr>
            <a:r>
              <a:rPr lang="fr-FR"/>
              <a:t>(avg effort, Ē, computed as running average)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ensembl!$H$2:$H$529</c:f>
              <c:numCache>
                <c:formatCode>General</c:formatCode>
                <c:ptCount val="528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32</c:v>
                </c:pt>
                <c:pt idx="54">
                  <c:v>33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44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</c:v>
                </c:pt>
                <c:pt idx="183">
                  <c:v>44</c:v>
                </c:pt>
                <c:pt idx="184">
                  <c:v>44</c:v>
                </c:pt>
                <c:pt idx="185">
                  <c:v>44</c:v>
                </c:pt>
                <c:pt idx="186">
                  <c:v>44</c:v>
                </c:pt>
                <c:pt idx="187">
                  <c:v>44</c:v>
                </c:pt>
                <c:pt idx="188">
                  <c:v>46</c:v>
                </c:pt>
                <c:pt idx="189">
                  <c:v>46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49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52</c:v>
                </c:pt>
                <c:pt idx="199">
                  <c:v>52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49</c:v>
                </c:pt>
                <c:pt idx="206">
                  <c:v>49</c:v>
                </c:pt>
                <c:pt idx="207">
                  <c:v>52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54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53</c:v>
                </c:pt>
                <c:pt idx="226">
                  <c:v>55</c:v>
                </c:pt>
                <c:pt idx="227">
                  <c:v>55</c:v>
                </c:pt>
                <c:pt idx="228">
                  <c:v>55</c:v>
                </c:pt>
                <c:pt idx="229">
                  <c:v>55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55</c:v>
                </c:pt>
                <c:pt idx="236">
                  <c:v>55</c:v>
                </c:pt>
                <c:pt idx="237">
                  <c:v>55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58</c:v>
                </c:pt>
                <c:pt idx="242">
                  <c:v>53</c:v>
                </c:pt>
                <c:pt idx="243">
                  <c:v>53</c:v>
                </c:pt>
                <c:pt idx="244">
                  <c:v>53</c:v>
                </c:pt>
                <c:pt idx="245">
                  <c:v>53</c:v>
                </c:pt>
                <c:pt idx="246">
                  <c:v>53</c:v>
                </c:pt>
                <c:pt idx="247">
                  <c:v>53</c:v>
                </c:pt>
                <c:pt idx="248">
                  <c:v>58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62</c:v>
                </c:pt>
                <c:pt idx="276">
                  <c:v>63</c:v>
                </c:pt>
                <c:pt idx="277">
                  <c:v>63</c:v>
                </c:pt>
                <c:pt idx="278">
                  <c:v>67</c:v>
                </c:pt>
                <c:pt idx="279">
                  <c:v>63</c:v>
                </c:pt>
                <c:pt idx="280">
                  <c:v>63</c:v>
                </c:pt>
                <c:pt idx="281">
                  <c:v>67</c:v>
                </c:pt>
                <c:pt idx="282">
                  <c:v>68</c:v>
                </c:pt>
                <c:pt idx="283">
                  <c:v>67</c:v>
                </c:pt>
                <c:pt idx="284">
                  <c:v>67</c:v>
                </c:pt>
                <c:pt idx="285">
                  <c:v>67</c:v>
                </c:pt>
                <c:pt idx="286">
                  <c:v>67</c:v>
                </c:pt>
                <c:pt idx="287">
                  <c:v>67</c:v>
                </c:pt>
                <c:pt idx="288">
                  <c:v>67</c:v>
                </c:pt>
                <c:pt idx="289">
                  <c:v>67</c:v>
                </c:pt>
                <c:pt idx="290">
                  <c:v>67</c:v>
                </c:pt>
                <c:pt idx="291">
                  <c:v>67</c:v>
                </c:pt>
                <c:pt idx="292">
                  <c:v>67</c:v>
                </c:pt>
                <c:pt idx="293">
                  <c:v>68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68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68</c:v>
                </c:pt>
                <c:pt idx="304">
                  <c:v>68</c:v>
                </c:pt>
                <c:pt idx="305">
                  <c:v>68</c:v>
                </c:pt>
                <c:pt idx="306">
                  <c:v>69</c:v>
                </c:pt>
                <c:pt idx="307">
                  <c:v>69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69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71</c:v>
                </c:pt>
                <c:pt idx="330">
                  <c:v>71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69</c:v>
                </c:pt>
                <c:pt idx="378">
                  <c:v>69</c:v>
                </c:pt>
                <c:pt idx="379">
                  <c:v>69</c:v>
                </c:pt>
                <c:pt idx="380">
                  <c:v>71</c:v>
                </c:pt>
                <c:pt idx="381">
                  <c:v>69</c:v>
                </c:pt>
                <c:pt idx="382">
                  <c:v>69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71</c:v>
                </c:pt>
                <c:pt idx="398">
                  <c:v>71</c:v>
                </c:pt>
                <c:pt idx="399">
                  <c:v>71</c:v>
                </c:pt>
                <c:pt idx="400">
                  <c:v>71</c:v>
                </c:pt>
                <c:pt idx="401">
                  <c:v>71</c:v>
                </c:pt>
                <c:pt idx="402">
                  <c:v>71</c:v>
                </c:pt>
                <c:pt idx="403">
                  <c:v>71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09">
                  <c:v>71</c:v>
                </c:pt>
                <c:pt idx="410">
                  <c:v>71</c:v>
                </c:pt>
                <c:pt idx="411">
                  <c:v>71</c:v>
                </c:pt>
                <c:pt idx="412">
                  <c:v>71</c:v>
                </c:pt>
                <c:pt idx="413">
                  <c:v>71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72</c:v>
                </c:pt>
                <c:pt idx="493">
                  <c:v>73</c:v>
                </c:pt>
                <c:pt idx="494">
                  <c:v>73</c:v>
                </c:pt>
                <c:pt idx="495">
                  <c:v>73</c:v>
                </c:pt>
                <c:pt idx="496">
                  <c:v>73</c:v>
                </c:pt>
                <c:pt idx="497">
                  <c:v>73</c:v>
                </c:pt>
                <c:pt idx="498">
                  <c:v>73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73</c:v>
                </c:pt>
                <c:pt idx="504">
                  <c:v>74</c:v>
                </c:pt>
                <c:pt idx="505">
                  <c:v>74</c:v>
                </c:pt>
                <c:pt idx="506">
                  <c:v>74</c:v>
                </c:pt>
                <c:pt idx="507">
                  <c:v>74</c:v>
                </c:pt>
                <c:pt idx="508">
                  <c:v>74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ensembl!$AJ$2:$AJ$529</c:f>
              <c:numCache>
                <c:formatCode>0.0</c:formatCode>
                <c:ptCount val="528"/>
                <c:pt idx="0">
                  <c:v>19</c:v>
                </c:pt>
                <c:pt idx="1">
                  <c:v>19.800554016620499</c:v>
                </c:pt>
                <c:pt idx="2">
                  <c:v>20.169118229290564</c:v>
                </c:pt>
                <c:pt idx="3">
                  <c:v>20.405929716092714</c:v>
                </c:pt>
                <c:pt idx="4">
                  <c:v>20.5794399432903</c:v>
                </c:pt>
                <c:pt idx="5">
                  <c:v>20.715917341750497</c:v>
                </c:pt>
                <c:pt idx="6">
                  <c:v>20.828154911230953</c:v>
                </c:pt>
                <c:pt idx="7">
                  <c:v>20.923324502583537</c:v>
                </c:pt>
                <c:pt idx="8">
                  <c:v>21.190864194499699</c:v>
                </c:pt>
                <c:pt idx="9">
                  <c:v>21.422710267896317</c:v>
                </c:pt>
                <c:pt idx="10">
                  <c:v>21.626879719595827</c:v>
                </c:pt>
                <c:pt idx="11">
                  <c:v>21.809000363022541</c:v>
                </c:pt>
                <c:pt idx="12">
                  <c:v>22.043249846411978</c:v>
                </c:pt>
                <c:pt idx="13">
                  <c:v>22.254908879918418</c:v>
                </c:pt>
                <c:pt idx="14">
                  <c:v>22.447728725477891</c:v>
                </c:pt>
                <c:pt idx="15">
                  <c:v>22.624615489676533</c:v>
                </c:pt>
                <c:pt idx="16">
                  <c:v>22.787863918675054</c:v>
                </c:pt>
                <c:pt idx="17">
                  <c:v>22.889360602669679</c:v>
                </c:pt>
                <c:pt idx="18">
                  <c:v>22.984370354185717</c:v>
                </c:pt>
                <c:pt idx="19">
                  <c:v>23.113488172331973</c:v>
                </c:pt>
                <c:pt idx="20">
                  <c:v>23.234783485999095</c:v>
                </c:pt>
                <c:pt idx="21">
                  <c:v>23.349099861706296</c:v>
                </c:pt>
                <c:pt idx="22">
                  <c:v>23.457154157047047</c:v>
                </c:pt>
                <c:pt idx="23">
                  <c:v>23.559560420840072</c:v>
                </c:pt>
                <c:pt idx="24">
                  <c:v>23.656848447338138</c:v>
                </c:pt>
                <c:pt idx="25">
                  <c:v>23.749478352099835</c:v>
                </c:pt>
                <c:pt idx="26">
                  <c:v>23.837852146798678</c:v>
                </c:pt>
                <c:pt idx="27">
                  <c:v>23.951066583685037</c:v>
                </c:pt>
                <c:pt idx="28">
                  <c:v>23.998942664597447</c:v>
                </c:pt>
                <c:pt idx="29">
                  <c:v>24.044983598628516</c:v>
                </c:pt>
                <c:pt idx="30">
                  <c:v>24.089319558436586</c:v>
                </c:pt>
                <c:pt idx="31">
                  <c:v>24.154303156146888</c:v>
                </c:pt>
                <c:pt idx="32">
                  <c:v>24.193296670235878</c:v>
                </c:pt>
                <c:pt idx="33">
                  <c:v>24.230986774375186</c:v>
                </c:pt>
                <c:pt idx="34">
                  <c:v>24.287491917784159</c:v>
                </c:pt>
                <c:pt idx="35">
                  <c:v>24.342127517825428</c:v>
                </c:pt>
                <c:pt idx="36">
                  <c:v>24.395007284782604</c:v>
                </c:pt>
                <c:pt idx="37">
                  <c:v>24.446235057180225</c:v>
                </c:pt>
                <c:pt idx="38">
                  <c:v>24.534744273249128</c:v>
                </c:pt>
                <c:pt idx="39">
                  <c:v>24.620362923896014</c:v>
                </c:pt>
                <c:pt idx="40">
                  <c:v>24.703261517960918</c:v>
                </c:pt>
                <c:pt idx="41">
                  <c:v>24.783596297962138</c:v>
                </c:pt>
                <c:pt idx="42">
                  <c:v>24.861510766848902</c:v>
                </c:pt>
                <c:pt idx="43">
                  <c:v>24.937137017510366</c:v>
                </c:pt>
                <c:pt idx="44">
                  <c:v>25.010596894686437</c:v>
                </c:pt>
                <c:pt idx="45">
                  <c:v>25.082003013873518</c:v>
                </c:pt>
                <c:pt idx="46">
                  <c:v>25.151459657724146</c:v>
                </c:pt>
                <c:pt idx="47">
                  <c:v>25.21906356710409</c:v>
                </c:pt>
                <c:pt idx="48">
                  <c:v>25.302232963735975</c:v>
                </c:pt>
                <c:pt idx="49">
                  <c:v>25.401531825614736</c:v>
                </c:pt>
                <c:pt idx="50">
                  <c:v>25.517458074491092</c:v>
                </c:pt>
                <c:pt idx="51">
                  <c:v>25.630080948620762</c:v>
                </c:pt>
                <c:pt idx="52">
                  <c:v>25.779149178923667</c:v>
                </c:pt>
                <c:pt idx="53">
                  <c:v>26.012753705576241</c:v>
                </c:pt>
                <c:pt idx="54">
                  <c:v>26.265956915088715</c:v>
                </c:pt>
                <c:pt idx="55">
                  <c:v>26.222788634302653</c:v>
                </c:pt>
                <c:pt idx="56">
                  <c:v>26.180251510460128</c:v>
                </c:pt>
                <c:pt idx="57">
                  <c:v>26.138324739802485</c:v>
                </c:pt>
                <c:pt idx="58">
                  <c:v>26.110338274269456</c:v>
                </c:pt>
                <c:pt idx="59">
                  <c:v>26.09708722707947</c:v>
                </c:pt>
                <c:pt idx="60">
                  <c:v>26.084043794901294</c:v>
                </c:pt>
                <c:pt idx="61">
                  <c:v>26.07120135527931</c:v>
                </c:pt>
                <c:pt idx="62">
                  <c:v>26.088215314146389</c:v>
                </c:pt>
                <c:pt idx="63">
                  <c:v>26.104937377552968</c:v>
                </c:pt>
                <c:pt idx="64">
                  <c:v>26.138091917614645</c:v>
                </c:pt>
                <c:pt idx="65">
                  <c:v>26.188308105971835</c:v>
                </c:pt>
                <c:pt idx="66">
                  <c:v>26.237573963205026</c:v>
                </c:pt>
                <c:pt idx="67">
                  <c:v>26.285922430238617</c:v>
                </c:pt>
                <c:pt idx="68">
                  <c:v>26.351284298879435</c:v>
                </c:pt>
                <c:pt idx="69">
                  <c:v>26.434163818128333</c:v>
                </c:pt>
                <c:pt idx="70">
                  <c:v>26.515347864363665</c:v>
                </c:pt>
                <c:pt idx="71">
                  <c:v>26.614150848307364</c:v>
                </c:pt>
                <c:pt idx="72">
                  <c:v>26.730938510341755</c:v>
                </c:pt>
                <c:pt idx="73">
                  <c:v>26.845122027200777</c:v>
                </c:pt>
                <c:pt idx="74">
                  <c:v>26.956806347245085</c:v>
                </c:pt>
                <c:pt idx="75">
                  <c:v>27.086071914560787</c:v>
                </c:pt>
                <c:pt idx="76">
                  <c:v>27.233154469472733</c:v>
                </c:pt>
                <c:pt idx="77">
                  <c:v>27.376762983317491</c:v>
                </c:pt>
                <c:pt idx="78">
                  <c:v>27.538001442993824</c:v>
                </c:pt>
                <c:pt idx="79">
                  <c:v>27.673707307989289</c:v>
                </c:pt>
                <c:pt idx="80">
                  <c:v>27.886383924332769</c:v>
                </c:pt>
                <c:pt idx="81">
                  <c:v>28.093243196569187</c:v>
                </c:pt>
                <c:pt idx="82">
                  <c:v>28.294581685912881</c:v>
                </c:pt>
                <c:pt idx="83">
                  <c:v>28.51356357256229</c:v>
                </c:pt>
                <c:pt idx="84">
                  <c:v>28.750055943352795</c:v>
                </c:pt>
                <c:pt idx="85">
                  <c:v>28.979936956872123</c:v>
                </c:pt>
                <c:pt idx="86">
                  <c:v>29.203554614078044</c:v>
                </c:pt>
                <c:pt idx="87">
                  <c:v>29.421229703630221</c:v>
                </c:pt>
                <c:pt idx="88">
                  <c:v>29.633258624741337</c:v>
                </c:pt>
                <c:pt idx="89">
                  <c:v>29.839915847085276</c:v>
                </c:pt>
                <c:pt idx="90">
                  <c:v>30.041456063065883</c:v>
                </c:pt>
                <c:pt idx="91">
                  <c:v>30.238116078069801</c:v>
                </c:pt>
                <c:pt idx="92">
                  <c:v>30.210298547734659</c:v>
                </c:pt>
                <c:pt idx="93">
                  <c:v>30.17212592260455</c:v>
                </c:pt>
                <c:pt idx="94">
                  <c:v>30.134263767220052</c:v>
                </c:pt>
                <c:pt idx="95">
                  <c:v>30.116203562150201</c:v>
                </c:pt>
                <c:pt idx="96">
                  <c:v>30.098310042591365</c:v>
                </c:pt>
                <c:pt idx="97">
                  <c:v>30.069643705061509</c:v>
                </c:pt>
                <c:pt idx="98">
                  <c:v>30.041215756074362</c:v>
                </c:pt>
                <c:pt idx="99">
                  <c:v>30.013021673713485</c:v>
                </c:pt>
                <c:pt idx="100">
                  <c:v>29.985057066492637</c:v>
                </c:pt>
                <c:pt idx="101">
                  <c:v>29.967228529127922</c:v>
                </c:pt>
                <c:pt idx="102">
                  <c:v>29.949553769450393</c:v>
                </c:pt>
                <c:pt idx="103">
                  <c:v>29.932029944269914</c:v>
                </c:pt>
                <c:pt idx="104">
                  <c:v>29.914654289970478</c:v>
                </c:pt>
                <c:pt idx="105">
                  <c:v>29.897424119543679</c:v>
                </c:pt>
                <c:pt idx="106">
                  <c:v>29.880336819759773</c:v>
                </c:pt>
                <c:pt idx="107">
                  <c:v>29.863389848468739</c:v>
                </c:pt>
                <c:pt idx="108">
                  <c:v>29.876513210535379</c:v>
                </c:pt>
                <c:pt idx="109">
                  <c:v>29.889504754099427</c:v>
                </c:pt>
                <c:pt idx="110">
                  <c:v>29.902367004213296</c:v>
                </c:pt>
                <c:pt idx="111">
                  <c:v>29.915102415068567</c:v>
                </c:pt>
                <c:pt idx="112">
                  <c:v>29.927713372603321</c:v>
                </c:pt>
                <c:pt idx="113">
                  <c:v>29.940202196991226</c:v>
                </c:pt>
                <c:pt idx="114">
                  <c:v>29.952571145018666</c:v>
                </c:pt>
                <c:pt idx="115">
                  <c:v>29.964822412355954</c:v>
                </c:pt>
                <c:pt idx="116">
                  <c:v>29.976958135728161</c:v>
                </c:pt>
                <c:pt idx="117">
                  <c:v>29.988980394990872</c:v>
                </c:pt>
                <c:pt idx="118">
                  <c:v>30.000891215115779</c:v>
                </c:pt>
                <c:pt idx="119">
                  <c:v>30.012692568090749</c:v>
                </c:pt>
                <c:pt idx="120">
                  <c:v>30.024386374738771</c:v>
                </c:pt>
                <c:pt idx="121">
                  <c:v>30.035974506459848</c:v>
                </c:pt>
                <c:pt idx="122">
                  <c:v>30.047458786899735</c:v>
                </c:pt>
                <c:pt idx="123">
                  <c:v>30.058840993549158</c:v>
                </c:pt>
                <c:pt idx="124">
                  <c:v>30.070122859276943</c:v>
                </c:pt>
                <c:pt idx="125">
                  <c:v>30.091533760500472</c:v>
                </c:pt>
                <c:pt idx="126">
                  <c:v>30.091270817229514</c:v>
                </c:pt>
                <c:pt idx="127">
                  <c:v>30.091009939818882</c:v>
                </c:pt>
                <c:pt idx="128">
                  <c:v>30.090751096024928</c:v>
                </c:pt>
                <c:pt idx="129">
                  <c:v>30.09049425435331</c:v>
                </c:pt>
                <c:pt idx="130">
                  <c:v>30.09023938403595</c:v>
                </c:pt>
                <c:pt idx="131">
                  <c:v>30.145074397107173</c:v>
                </c:pt>
                <c:pt idx="132">
                  <c:v>30.148575804457774</c:v>
                </c:pt>
                <c:pt idx="133">
                  <c:v>30.152050078303503</c:v>
                </c:pt>
                <c:pt idx="134">
                  <c:v>30.155497630105934</c:v>
                </c:pt>
                <c:pt idx="135">
                  <c:v>30.158918862083176</c:v>
                </c:pt>
                <c:pt idx="136">
                  <c:v>30.162314167483999</c:v>
                </c:pt>
                <c:pt idx="137">
                  <c:v>30.165683930851891</c:v>
                </c:pt>
                <c:pt idx="138">
                  <c:v>30.16902852827949</c:v>
                </c:pt>
                <c:pt idx="139">
                  <c:v>30.172348327653783</c:v>
                </c:pt>
                <c:pt idx="140">
                  <c:v>30.175643688892514</c:v>
                </c:pt>
                <c:pt idx="141">
                  <c:v>30.178914964172129</c:v>
                </c:pt>
                <c:pt idx="142">
                  <c:v>30.191634472242988</c:v>
                </c:pt>
                <c:pt idx="143">
                  <c:v>30.204254392626854</c:v>
                </c:pt>
                <c:pt idx="144">
                  <c:v>30.216776204403931</c:v>
                </c:pt>
                <c:pt idx="145">
                  <c:v>30.297724735494103</c:v>
                </c:pt>
                <c:pt idx="146">
                  <c:v>30.377689809551956</c:v>
                </c:pt>
                <c:pt idx="147">
                  <c:v>30.456693323721339</c:v>
                </c:pt>
                <c:pt idx="148">
                  <c:v>30.53475646343604</c:v>
                </c:pt>
                <c:pt idx="149">
                  <c:v>30.611899732929096</c:v>
                </c:pt>
                <c:pt idx="150">
                  <c:v>30.68814298411619</c:v>
                </c:pt>
                <c:pt idx="151">
                  <c:v>30.750503186958941</c:v>
                </c:pt>
                <c:pt idx="152">
                  <c:v>30.812202118454771</c:v>
                </c:pt>
                <c:pt idx="153">
                  <c:v>30.873252555535707</c:v>
                </c:pt>
                <c:pt idx="154">
                  <c:v>30.933666917370338</c:v>
                </c:pt>
                <c:pt idx="155">
                  <c:v>30.993457278493526</c:v>
                </c:pt>
                <c:pt idx="156">
                  <c:v>31.029092265999125</c:v>
                </c:pt>
                <c:pt idx="157">
                  <c:v>31.05383420934994</c:v>
                </c:pt>
                <c:pt idx="158">
                  <c:v>31.078380397291291</c:v>
                </c:pt>
                <c:pt idx="159">
                  <c:v>31.102733691847494</c:v>
                </c:pt>
                <c:pt idx="160">
                  <c:v>31.126896894475646</c:v>
                </c:pt>
                <c:pt idx="161">
                  <c:v>31.15087274773661</c:v>
                </c:pt>
                <c:pt idx="162">
                  <c:v>31.174663936909333</c:v>
                </c:pt>
                <c:pt idx="163">
                  <c:v>31.198273091550753</c:v>
                </c:pt>
                <c:pt idx="164">
                  <c:v>31.221702787003483</c:v>
                </c:pt>
                <c:pt idx="165">
                  <c:v>31.24495554585333</c:v>
                </c:pt>
                <c:pt idx="166">
                  <c:v>31.268033839338635</c:v>
                </c:pt>
                <c:pt idx="167">
                  <c:v>31.29094008871332</c:v>
                </c:pt>
                <c:pt idx="168">
                  <c:v>31.313676666565421</c:v>
                </c:pt>
                <c:pt idx="169">
                  <c:v>31.336245898092859</c:v>
                </c:pt>
                <c:pt idx="170">
                  <c:v>31.358650062338082</c:v>
                </c:pt>
                <c:pt idx="171">
                  <c:v>31.380891393383141</c:v>
                </c:pt>
                <c:pt idx="172">
                  <c:v>31.402972081506693</c:v>
                </c:pt>
                <c:pt idx="173">
                  <c:v>31.424894274304403</c:v>
                </c:pt>
                <c:pt idx="174">
                  <c:v>31.44666007777408</c:v>
                </c:pt>
                <c:pt idx="175">
                  <c:v>31.468271557366872</c:v>
                </c:pt>
                <c:pt idx="176">
                  <c:v>31.533366320921317</c:v>
                </c:pt>
                <c:pt idx="177">
                  <c:v>31.597826359611549</c:v>
                </c:pt>
                <c:pt idx="178">
                  <c:v>31.661663008641177</c:v>
                </c:pt>
                <c:pt idx="179">
                  <c:v>31.724887307948382</c:v>
                </c:pt>
                <c:pt idx="180">
                  <c:v>31.787510012346985</c:v>
                </c:pt>
                <c:pt idx="181">
                  <c:v>31.849541601234389</c:v>
                </c:pt>
                <c:pt idx="182">
                  <c:v>31.910992287888508</c:v>
                </c:pt>
                <c:pt idx="183">
                  <c:v>31.971872028374502</c:v>
                </c:pt>
                <c:pt idx="184">
                  <c:v>32.032190530080925</c:v>
                </c:pt>
                <c:pt idx="185">
                  <c:v>32.091957259903701</c:v>
                </c:pt>
                <c:pt idx="186">
                  <c:v>32.151181452095322</c:v>
                </c:pt>
                <c:pt idx="187">
                  <c:v>32.209872115795648</c:v>
                </c:pt>
                <c:pt idx="188">
                  <c:v>32.287889824301978</c:v>
                </c:pt>
                <c:pt idx="189">
                  <c:v>32.365120157974204</c:v>
                </c:pt>
                <c:pt idx="190">
                  <c:v>32.452209636210625</c:v>
                </c:pt>
                <c:pt idx="191">
                  <c:v>32.538378789235196</c:v>
                </c:pt>
                <c:pt idx="192">
                  <c:v>32.623645731100204</c:v>
                </c:pt>
                <c:pt idx="193">
                  <c:v>32.708028047538129</c:v>
                </c:pt>
                <c:pt idx="194">
                  <c:v>32.81282985565538</c:v>
                </c:pt>
                <c:pt idx="195">
                  <c:v>32.939301047397073</c:v>
                </c:pt>
                <c:pt idx="196">
                  <c:v>33.064162609858684</c:v>
                </c:pt>
                <c:pt idx="197">
                  <c:v>33.187453876119946</c:v>
                </c:pt>
                <c:pt idx="198">
                  <c:v>33.321139617695714</c:v>
                </c:pt>
                <c:pt idx="199">
                  <c:v>33.453088398099538</c:v>
                </c:pt>
                <c:pt idx="200">
                  <c:v>33.595424830421862</c:v>
                </c:pt>
                <c:pt idx="201">
                  <c:v>33.735855567670704</c:v>
                </c:pt>
                <c:pt idx="202">
                  <c:v>33.874430182815779</c:v>
                </c:pt>
                <c:pt idx="203">
                  <c:v>34.011196286037915</c:v>
                </c:pt>
                <c:pt idx="204">
                  <c:v>34.146199629715724</c:v>
                </c:pt>
                <c:pt idx="205">
                  <c:v>34.232476060732978</c:v>
                </c:pt>
                <c:pt idx="206">
                  <c:v>34.317901443988752</c:v>
                </c:pt>
                <c:pt idx="207">
                  <c:v>34.432037636881198</c:v>
                </c:pt>
                <c:pt idx="208">
                  <c:v>34.555838534969354</c:v>
                </c:pt>
                <c:pt idx="209">
                  <c:v>34.678165843571946</c:v>
                </c:pt>
                <c:pt idx="210">
                  <c:v>34.799053245985917</c:v>
                </c:pt>
                <c:pt idx="211">
                  <c:v>34.918533260444505</c:v>
                </c:pt>
                <c:pt idx="212">
                  <c:v>35.036637294473422</c:v>
                </c:pt>
                <c:pt idx="213">
                  <c:v>35.153395696055455</c:v>
                </c:pt>
                <c:pt idx="214">
                  <c:v>35.268837801828859</c:v>
                </c:pt>
                <c:pt idx="215">
                  <c:v>35.382991982526285</c:v>
                </c:pt>
                <c:pt idx="216">
                  <c:v>35.495885685844193</c:v>
                </c:pt>
                <c:pt idx="217">
                  <c:v>35.607545476917522</c:v>
                </c:pt>
                <c:pt idx="218">
                  <c:v>35.728159824878382</c:v>
                </c:pt>
                <c:pt idx="219">
                  <c:v>35.847414147646042</c:v>
                </c:pt>
                <c:pt idx="220">
                  <c:v>35.965337874135997</c:v>
                </c:pt>
                <c:pt idx="221">
                  <c:v>36.081959469808289</c:v>
                </c:pt>
                <c:pt idx="222">
                  <c:v>36.197306479224508</c:v>
                </c:pt>
                <c:pt idx="223">
                  <c:v>36.311405566237923</c:v>
                </c:pt>
                <c:pt idx="224">
                  <c:v>36.424282551975061</c:v>
                </c:pt>
                <c:pt idx="225">
                  <c:v>36.526194060784121</c:v>
                </c:pt>
                <c:pt idx="226">
                  <c:v>36.645721467983293</c:v>
                </c:pt>
                <c:pt idx="227">
                  <c:v>36.763947298192697</c:v>
                </c:pt>
                <c:pt idx="228">
                  <c:v>36.880898762972961</c:v>
                </c:pt>
                <c:pt idx="229">
                  <c:v>36.996602212771471</c:v>
                </c:pt>
                <c:pt idx="230">
                  <c:v>37.111083173703761</c:v>
                </c:pt>
                <c:pt idx="231">
                  <c:v>37.224366382355996</c:v>
                </c:pt>
                <c:pt idx="232">
                  <c:v>37.336475818736588</c:v>
                </c:pt>
                <c:pt idx="233">
                  <c:v>37.447434737495541</c:v>
                </c:pt>
                <c:pt idx="234">
                  <c:v>37.55726569752099</c:v>
                </c:pt>
                <c:pt idx="235">
                  <c:v>37.665990590014566</c:v>
                </c:pt>
                <c:pt idx="236">
                  <c:v>37.773630665139684</c:v>
                </c:pt>
                <c:pt idx="237">
                  <c:v>37.880206557330041</c:v>
                </c:pt>
                <c:pt idx="238">
                  <c:v>37.985738309339489</c:v>
                </c:pt>
                <c:pt idx="239">
                  <c:v>38.099017146896941</c:v>
                </c:pt>
                <c:pt idx="240">
                  <c:v>38.211154175127007</c:v>
                </c:pt>
                <c:pt idx="241">
                  <c:v>38.339995572011816</c:v>
                </c:pt>
                <c:pt idx="242">
                  <c:v>38.420160490050328</c:v>
                </c:pt>
                <c:pt idx="243">
                  <c:v>38.499662702126237</c:v>
                </c:pt>
                <c:pt idx="244">
                  <c:v>38.578512422949736</c:v>
                </c:pt>
                <c:pt idx="245">
                  <c:v>38.656719633600567</c:v>
                </c:pt>
                <c:pt idx="246">
                  <c:v>38.734294088668605</c:v>
                </c:pt>
                <c:pt idx="247">
                  <c:v>38.811245323120453</c:v>
                </c:pt>
                <c:pt idx="248">
                  <c:v>38.925179807310563</c:v>
                </c:pt>
                <c:pt idx="249">
                  <c:v>39.029076878868814</c:v>
                </c:pt>
                <c:pt idx="250">
                  <c:v>39.132008151192629</c:v>
                </c:pt>
                <c:pt idx="251">
                  <c:v>39.233990712809636</c:v>
                </c:pt>
                <c:pt idx="252">
                  <c:v>39.335041196789888</c:v>
                </c:pt>
                <c:pt idx="253">
                  <c:v>39.435175797105984</c:v>
                </c:pt>
                <c:pt idx="254">
                  <c:v>39.534410284252623</c:v>
                </c:pt>
                <c:pt idx="255">
                  <c:v>39.632760020166053</c:v>
                </c:pt>
                <c:pt idx="256">
                  <c:v>39.730239972481215</c:v>
                </c:pt>
                <c:pt idx="257">
                  <c:v>39.826864728161965</c:v>
                </c:pt>
                <c:pt idx="258">
                  <c:v>39.922648506537683</c:v>
                </c:pt>
                <c:pt idx="259">
                  <c:v>40.017605171777348</c:v>
                </c:pt>
                <c:pt idx="260">
                  <c:v>40.111748244830359</c:v>
                </c:pt>
                <c:pt idx="261">
                  <c:v>40.205090914861607</c:v>
                </c:pt>
                <c:pt idx="262">
                  <c:v>40.312989263367221</c:v>
                </c:pt>
                <c:pt idx="263">
                  <c:v>40.419902734896283</c:v>
                </c:pt>
                <c:pt idx="264">
                  <c:v>40.52584853147669</c:v>
                </c:pt>
                <c:pt idx="265">
                  <c:v>40.630843400965361</c:v>
                </c:pt>
                <c:pt idx="266">
                  <c:v>40.734903653238383</c:v>
                </c:pt>
                <c:pt idx="267">
                  <c:v>40.838045175653299</c:v>
                </c:pt>
                <c:pt idx="268">
                  <c:v>40.940283447823006</c:v>
                </c:pt>
                <c:pt idx="269">
                  <c:v>41.041633555738137</c:v>
                </c:pt>
                <c:pt idx="270">
                  <c:v>41.142110205272623</c:v>
                </c:pt>
                <c:pt idx="271">
                  <c:v>41.264493532199566</c:v>
                </c:pt>
                <c:pt idx="272">
                  <c:v>41.385704726426894</c:v>
                </c:pt>
                <c:pt idx="273">
                  <c:v>41.505765549277754</c:v>
                </c:pt>
                <c:pt idx="274">
                  <c:v>41.624697146759864</c:v>
                </c:pt>
                <c:pt idx="275">
                  <c:v>41.742520073130038</c:v>
                </c:pt>
                <c:pt idx="276">
                  <c:v>41.867247444998121</c:v>
                </c:pt>
                <c:pt idx="277">
                  <c:v>41.99078516885934</c:v>
                </c:pt>
                <c:pt idx="278">
                  <c:v>42.145543602927795</c:v>
                </c:pt>
                <c:pt idx="279">
                  <c:v>42.262384139435603</c:v>
                </c:pt>
                <c:pt idx="280">
                  <c:v>42.378164539999602</c:v>
                </c:pt>
                <c:pt idx="281">
                  <c:v>42.524362784870128</c:v>
                </c:pt>
                <c:pt idx="282">
                  <c:v>42.677845509039905</c:v>
                </c:pt>
                <c:pt idx="283">
                  <c:v>42.820717125985112</c:v>
                </c:pt>
                <c:pt idx="284">
                  <c:v>42.962137231466244</c:v>
                </c:pt>
                <c:pt idx="285">
                  <c:v>43.102134883921593</c:v>
                </c:pt>
                <c:pt idx="286">
                  <c:v>43.24073824851601</c:v>
                </c:pt>
                <c:pt idx="287">
                  <c:v>43.377974634431091</c:v>
                </c:pt>
                <c:pt idx="288">
                  <c:v>43.513870530190587</c:v>
                </c:pt>
                <c:pt idx="289">
                  <c:v>43.648451637145676</c:v>
                </c:pt>
                <c:pt idx="290">
                  <c:v>43.781742901235447</c:v>
                </c:pt>
                <c:pt idx="291">
                  <c:v>43.913768543129656</c:v>
                </c:pt>
                <c:pt idx="292">
                  <c:v>44.044552086852931</c:v>
                </c:pt>
                <c:pt idx="293">
                  <c:v>44.182014031641842</c:v>
                </c:pt>
                <c:pt idx="294">
                  <c:v>44.32621440667549</c:v>
                </c:pt>
                <c:pt idx="295">
                  <c:v>44.460778450262865</c:v>
                </c:pt>
                <c:pt idx="296">
                  <c:v>44.594077328549126</c:v>
                </c:pt>
                <c:pt idx="297">
                  <c:v>44.726134355641349</c:v>
                </c:pt>
                <c:pt idx="298">
                  <c:v>44.856972187400878</c:v>
                </c:pt>
                <c:pt idx="299">
                  <c:v>44.98661284667525</c:v>
                </c:pt>
                <c:pt idx="300">
                  <c:v>45.115077747308661</c:v>
                </c:pt>
                <c:pt idx="301">
                  <c:v>45.242387717002181</c:v>
                </c:pt>
                <c:pt idx="302">
                  <c:v>45.368563019090132</c:v>
                </c:pt>
                <c:pt idx="303">
                  <c:v>45.493623373294596</c:v>
                </c:pt>
                <c:pt idx="304">
                  <c:v>45.617587975515818</c:v>
                </c:pt>
                <c:pt idx="305">
                  <c:v>45.740475516712479</c:v>
                </c:pt>
                <c:pt idx="306">
                  <c:v>45.869526825618308</c:v>
                </c:pt>
                <c:pt idx="307">
                  <c:v>45.997434998402106</c:v>
                </c:pt>
                <c:pt idx="308">
                  <c:v>46.138831833741449</c:v>
                </c:pt>
                <c:pt idx="309">
                  <c:v>46.278908554414429</c:v>
                </c:pt>
                <c:pt idx="310">
                  <c:v>46.417689462502487</c:v>
                </c:pt>
                <c:pt idx="311">
                  <c:v>46.555198172586515</c:v>
                </c:pt>
                <c:pt idx="312">
                  <c:v>46.691457638180694</c:v>
                </c:pt>
                <c:pt idx="313">
                  <c:v>46.811715176826112</c:v>
                </c:pt>
                <c:pt idx="314">
                  <c:v>46.944813127194685</c:v>
                </c:pt>
                <c:pt idx="315">
                  <c:v>47.076737288103217</c:v>
                </c:pt>
                <c:pt idx="316">
                  <c:v>47.207507952178759</c:v>
                </c:pt>
                <c:pt idx="317">
                  <c:v>47.337144874326171</c:v>
                </c:pt>
                <c:pt idx="318">
                  <c:v>47.46566729108347</c:v>
                </c:pt>
                <c:pt idx="319">
                  <c:v>47.593093939096789</c:v>
                </c:pt>
                <c:pt idx="320">
                  <c:v>47.719443072763227</c:v>
                </c:pt>
                <c:pt idx="321">
                  <c:v>47.844732481086801</c:v>
                </c:pt>
                <c:pt idx="322">
                  <c:v>47.968979503789818</c:v>
                </c:pt>
                <c:pt idx="323">
                  <c:v>48.09220104671931</c:v>
                </c:pt>
                <c:pt idx="324">
                  <c:v>48.214413596585771</c:v>
                </c:pt>
                <c:pt idx="325">
                  <c:v>48.335633235069061</c:v>
                </c:pt>
                <c:pt idx="326">
                  <c:v>48.455875652324288</c:v>
                </c:pt>
                <c:pt idx="327">
                  <c:v>48.575156159918443</c:v>
                </c:pt>
                <c:pt idx="328">
                  <c:v>48.693489703226717</c:v>
                </c:pt>
                <c:pt idx="329">
                  <c:v>48.81089087331577</c:v>
                </c:pt>
                <c:pt idx="330">
                  <c:v>48.927373918339519</c:v>
                </c:pt>
                <c:pt idx="331">
                  <c:v>49.055676497411135</c:v>
                </c:pt>
                <c:pt idx="332">
                  <c:v>49.182924381958927</c:v>
                </c:pt>
                <c:pt idx="333">
                  <c:v>49.309134526355976</c:v>
                </c:pt>
                <c:pt idx="334">
                  <c:v>49.434323467630051</c:v>
                </c:pt>
                <c:pt idx="335">
                  <c:v>49.558507339419286</c:v>
                </c:pt>
                <c:pt idx="336">
                  <c:v>49.681701885337844</c:v>
                </c:pt>
                <c:pt idx="337">
                  <c:v>49.803922471781711</c:v>
                </c:pt>
                <c:pt idx="338">
                  <c:v>49.92518410020287</c:v>
                </c:pt>
                <c:pt idx="339">
                  <c:v>50.045501418878509</c:v>
                </c:pt>
                <c:pt idx="340">
                  <c:v>50.164888734200332</c:v>
                </c:pt>
                <c:pt idx="341">
                  <c:v>50.283360021507576</c:v>
                </c:pt>
                <c:pt idx="342">
                  <c:v>50.407091635582333</c:v>
                </c:pt>
                <c:pt idx="343">
                  <c:v>50.529857595521165</c:v>
                </c:pt>
                <c:pt idx="344">
                  <c:v>50.651672596712856</c:v>
                </c:pt>
                <c:pt idx="345">
                  <c:v>50.772550992543245</c:v>
                </c:pt>
                <c:pt idx="346">
                  <c:v>50.892506805204974</c:v>
                </c:pt>
                <c:pt idx="347">
                  <c:v>51.011553736075186</c:v>
                </c:pt>
                <c:pt idx="348">
                  <c:v>51.129705175681984</c:v>
                </c:pt>
                <c:pt idx="349">
                  <c:v>51.246974213279337</c:v>
                </c:pt>
                <c:pt idx="350">
                  <c:v>51.363373646048991</c:v>
                </c:pt>
                <c:pt idx="351">
                  <c:v>51.478915987946955</c:v>
                </c:pt>
                <c:pt idx="352">
                  <c:v>51.59361347821109</c:v>
                </c:pt>
                <c:pt idx="353">
                  <c:v>51.707478089545496</c:v>
                </c:pt>
                <c:pt idx="354">
                  <c:v>51.820521535996562</c:v>
                </c:pt>
                <c:pt idx="355">
                  <c:v>51.932755280534636</c:v>
                </c:pt>
                <c:pt idx="356">
                  <c:v>52.044190542354649</c:v>
                </c:pt>
                <c:pt idx="357">
                  <c:v>52.154838303908249</c:v>
                </c:pt>
                <c:pt idx="358">
                  <c:v>52.264709317679412</c:v>
                </c:pt>
                <c:pt idx="359">
                  <c:v>52.373814112714768</c:v>
                </c:pt>
                <c:pt idx="360">
                  <c:v>52.482163000919414</c:v>
                </c:pt>
                <c:pt idx="361">
                  <c:v>52.589766083128367</c:v>
                </c:pt>
                <c:pt idx="362">
                  <c:v>52.696633254963345</c:v>
                </c:pt>
                <c:pt idx="363">
                  <c:v>52.802774212483968</c:v>
                </c:pt>
                <c:pt idx="364">
                  <c:v>52.908198457642193</c:v>
                </c:pt>
                <c:pt idx="365">
                  <c:v>53.012915303548198</c:v>
                </c:pt>
                <c:pt idx="366">
                  <c:v>53.116933879555596</c:v>
                </c:pt>
                <c:pt idx="367">
                  <c:v>53.220263136173507</c:v>
                </c:pt>
                <c:pt idx="368">
                  <c:v>53.322911849812527</c:v>
                </c:pt>
                <c:pt idx="369">
                  <c:v>53.424888627371487</c:v>
                </c:pt>
                <c:pt idx="370">
                  <c:v>53.526201910671375</c:v>
                </c:pt>
                <c:pt idx="371">
                  <c:v>53.626859980742594</c:v>
                </c:pt>
                <c:pt idx="372">
                  <c:v>53.726870961971457</c:v>
                </c:pt>
                <c:pt idx="373">
                  <c:v>53.826242826111425</c:v>
                </c:pt>
                <c:pt idx="374">
                  <c:v>53.924983396164514</c:v>
                </c:pt>
                <c:pt idx="375">
                  <c:v>54.023100350137874</c:v>
                </c:pt>
                <c:pt idx="376">
                  <c:v>54.120601224680406</c:v>
                </c:pt>
                <c:pt idx="377">
                  <c:v>54.192698261260809</c:v>
                </c:pt>
                <c:pt idx="378">
                  <c:v>54.264413366381476</c:v>
                </c:pt>
                <c:pt idx="379">
                  <c:v>54.335750319261059</c:v>
                </c:pt>
                <c:pt idx="380">
                  <c:v>54.415200215623315</c:v>
                </c:pt>
                <c:pt idx="381">
                  <c:v>54.485273571561471</c:v>
                </c:pt>
                <c:pt idx="382">
                  <c:v>54.554983834545673</c:v>
                </c:pt>
                <c:pt idx="383">
                  <c:v>54.628511187437184</c:v>
                </c:pt>
                <c:pt idx="384">
                  <c:v>54.701649782567827</c:v>
                </c:pt>
                <c:pt idx="385">
                  <c:v>54.774403466468982</c:v>
                </c:pt>
                <c:pt idx="386">
                  <c:v>54.846776028990142</c:v>
                </c:pt>
                <c:pt idx="387">
                  <c:v>54.918771204418896</c:v>
                </c:pt>
                <c:pt idx="388">
                  <c:v>54.990392672573023</c:v>
                </c:pt>
                <c:pt idx="389">
                  <c:v>55.06164405986555</c:v>
                </c:pt>
                <c:pt idx="390">
                  <c:v>55.128384812699743</c:v>
                </c:pt>
                <c:pt idx="391">
                  <c:v>55.194793785582398</c:v>
                </c:pt>
                <c:pt idx="392">
                  <c:v>55.260874048195184</c:v>
                </c:pt>
                <c:pt idx="393">
                  <c:v>55.326628628116836</c:v>
                </c:pt>
                <c:pt idx="394">
                  <c:v>55.399955718966119</c:v>
                </c:pt>
                <c:pt idx="395">
                  <c:v>55.472903680461179</c:v>
                </c:pt>
                <c:pt idx="396">
                  <c:v>55.545476184232044</c:v>
                </c:pt>
                <c:pt idx="397">
                  <c:v>55.617676848912446</c:v>
                </c:pt>
                <c:pt idx="398">
                  <c:v>55.689509241166093</c:v>
                </c:pt>
                <c:pt idx="399">
                  <c:v>55.760976876687891</c:v>
                </c:pt>
                <c:pt idx="400">
                  <c:v>55.832083221180845</c:v>
                </c:pt>
                <c:pt idx="401">
                  <c:v>55.902831691309395</c:v>
                </c:pt>
                <c:pt idx="402">
                  <c:v>55.97322565562984</c:v>
                </c:pt>
                <c:pt idx="403">
                  <c:v>56.043268435498533</c:v>
                </c:pt>
                <c:pt idx="404">
                  <c:v>56.112963305958495</c:v>
                </c:pt>
                <c:pt idx="405">
                  <c:v>56.182313496605026</c:v>
                </c:pt>
                <c:pt idx="406">
                  <c:v>56.251322192430955</c:v>
                </c:pt>
                <c:pt idx="407">
                  <c:v>56.319992534652123</c:v>
                </c:pt>
                <c:pt idx="408">
                  <c:v>56.388327621513575</c:v>
                </c:pt>
                <c:pt idx="409">
                  <c:v>56.456330509077119</c:v>
                </c:pt>
                <c:pt idx="410">
                  <c:v>56.524004211990658</c:v>
                </c:pt>
                <c:pt idx="411">
                  <c:v>56.591351704239884</c:v>
                </c:pt>
                <c:pt idx="412">
                  <c:v>56.658375919882829</c:v>
                </c:pt>
                <c:pt idx="413">
                  <c:v>56.725079753767645</c:v>
                </c:pt>
                <c:pt idx="414">
                  <c:v>56.806602584961595</c:v>
                </c:pt>
                <c:pt idx="415">
                  <c:v>56.887695721011596</c:v>
                </c:pt>
                <c:pt idx="416">
                  <c:v>56.968363446036371</c:v>
                </c:pt>
                <c:pt idx="417">
                  <c:v>57.048609980007825</c:v>
                </c:pt>
                <c:pt idx="418">
                  <c:v>57.128439480045671</c:v>
                </c:pt>
                <c:pt idx="419">
                  <c:v>57.207856041679058</c:v>
                </c:pt>
                <c:pt idx="420">
                  <c:v>57.286863700076218</c:v>
                </c:pt>
                <c:pt idx="421">
                  <c:v>57.365466431243128</c:v>
                </c:pt>
                <c:pt idx="422">
                  <c:v>57.443668153192093</c:v>
                </c:pt>
                <c:pt idx="423">
                  <c:v>57.521472727081182</c:v>
                </c:pt>
                <c:pt idx="424">
                  <c:v>57.586855279437344</c:v>
                </c:pt>
                <c:pt idx="425">
                  <c:v>57.651935956762365</c:v>
                </c:pt>
                <c:pt idx="426">
                  <c:v>57.716717356898108</c:v>
                </c:pt>
                <c:pt idx="427">
                  <c:v>57.781202044500063</c:v>
                </c:pt>
                <c:pt idx="428">
                  <c:v>57.845392551604625</c:v>
                </c:pt>
                <c:pt idx="429">
                  <c:v>57.909291378184221</c:v>
                </c:pt>
                <c:pt idx="430">
                  <c:v>57.972900992690491</c:v>
                </c:pt>
                <c:pt idx="431">
                  <c:v>58.036223832585932</c:v>
                </c:pt>
                <c:pt idx="432">
                  <c:v>58.099262304864247</c:v>
                </c:pt>
                <c:pt idx="433">
                  <c:v>58.16201878655972</c:v>
                </c:pt>
                <c:pt idx="434">
                  <c:v>58.224495625245851</c:v>
                </c:pt>
                <c:pt idx="435">
                  <c:v>58.28669513952358</c:v>
                </c:pt>
                <c:pt idx="436">
                  <c:v>58.348619619499324</c:v>
                </c:pt>
                <c:pt idx="437">
                  <c:v>58.410271327253092</c:v>
                </c:pt>
                <c:pt idx="438">
                  <c:v>58.471652497296944</c:v>
                </c:pt>
                <c:pt idx="439">
                  <c:v>58.532765337023996</c:v>
                </c:pt>
                <c:pt idx="440">
                  <c:v>58.593612027148261</c:v>
                </c:pt>
                <c:pt idx="441">
                  <c:v>58.654194722135493</c:v>
                </c:pt>
                <c:pt idx="442">
                  <c:v>58.7145155506253</c:v>
                </c:pt>
                <c:pt idx="443">
                  <c:v>58.774576615844715</c:v>
                </c:pt>
                <c:pt idx="444">
                  <c:v>58.83437999601346</c:v>
                </c:pt>
                <c:pt idx="445">
                  <c:v>58.893927744741056</c:v>
                </c:pt>
                <c:pt idx="446">
                  <c:v>58.953221891416042</c:v>
                </c:pt>
                <c:pt idx="447">
                  <c:v>59.012264441587426</c:v>
                </c:pt>
                <c:pt idx="448">
                  <c:v>59.071057377338619</c:v>
                </c:pt>
                <c:pt idx="449">
                  <c:v>59.13291144733131</c:v>
                </c:pt>
                <c:pt idx="450">
                  <c:v>59.194499018020302</c:v>
                </c:pt>
                <c:pt idx="451">
                  <c:v>59.255822226804455</c:v>
                </c:pt>
                <c:pt idx="452">
                  <c:v>59.316883185663322</c:v>
                </c:pt>
                <c:pt idx="453">
                  <c:v>59.37768398156139</c:v>
                </c:pt>
                <c:pt idx="454">
                  <c:v>59.438226676844252</c:v>
                </c:pt>
                <c:pt idx="455">
                  <c:v>59.498513309626865</c:v>
                </c:pt>
                <c:pt idx="456">
                  <c:v>59.558545894174117</c:v>
                </c:pt>
                <c:pt idx="457">
                  <c:v>59.618326421273892</c:v>
                </c:pt>
                <c:pt idx="458">
                  <c:v>59.677856858602766</c:v>
                </c:pt>
                <c:pt idx="459">
                  <c:v>59.737139151084577</c:v>
                </c:pt>
                <c:pt idx="460">
                  <c:v>59.796175221241967</c:v>
                </c:pt>
                <c:pt idx="461">
                  <c:v>59.85496696954111</c:v>
                </c:pt>
                <c:pt idx="462">
                  <c:v>59.913516274729787</c:v>
                </c:pt>
                <c:pt idx="463">
                  <c:v>59.971824994168912</c:v>
                </c:pt>
                <c:pt idx="464">
                  <c:v>60.02989496415772</c:v>
                </c:pt>
                <c:pt idx="465">
                  <c:v>60.087728000252739</c:v>
                </c:pt>
                <c:pt idx="466">
                  <c:v>60.145325897580683</c:v>
                </c:pt>
                <c:pt idx="467">
                  <c:v>60.20269043114542</c:v>
                </c:pt>
                <c:pt idx="468">
                  <c:v>60.259823356129132</c:v>
                </c:pt>
                <c:pt idx="469">
                  <c:v>60.31672640818784</c:v>
                </c:pt>
                <c:pt idx="470">
                  <c:v>60.373401303741339</c:v>
                </c:pt>
                <c:pt idx="471">
                  <c:v>60.429849740257794</c:v>
                </c:pt>
                <c:pt idx="472">
                  <c:v>60.486073396532973</c:v>
                </c:pt>
                <c:pt idx="473">
                  <c:v>60.542073932964378</c:v>
                </c:pt>
                <c:pt idx="474">
                  <c:v>60.597852991820268</c:v>
                </c:pt>
                <c:pt idx="475">
                  <c:v>60.653412197503776</c:v>
                </c:pt>
                <c:pt idx="476">
                  <c:v>60.708753156812165</c:v>
                </c:pt>
                <c:pt idx="477">
                  <c:v>60.763877459191384</c:v>
                </c:pt>
                <c:pt idx="478">
                  <c:v>60.81878667698598</c:v>
                </c:pt>
                <c:pt idx="479">
                  <c:v>60.873482365684509</c:v>
                </c:pt>
                <c:pt idx="480">
                  <c:v>60.942946284221534</c:v>
                </c:pt>
                <c:pt idx="481">
                  <c:v>61.012107853835268</c:v>
                </c:pt>
                <c:pt idx="482">
                  <c:v>61.080969549582001</c:v>
                </c:pt>
                <c:pt idx="483">
                  <c:v>61.149533816214841</c:v>
                </c:pt>
                <c:pt idx="484">
                  <c:v>61.217803068682734</c:v>
                </c:pt>
                <c:pt idx="485">
                  <c:v>61.285779692619094</c:v>
                </c:pt>
                <c:pt idx="486">
                  <c:v>61.353466044820365</c:v>
                </c:pt>
                <c:pt idx="487">
                  <c:v>61.420864453714685</c:v>
                </c:pt>
                <c:pt idx="488">
                  <c:v>61.487977219820955</c:v>
                </c:pt>
                <c:pt idx="489">
                  <c:v>61.554806616198547</c:v>
                </c:pt>
                <c:pt idx="490">
                  <c:v>61.621354888887836</c:v>
                </c:pt>
                <c:pt idx="491">
                  <c:v>61.687624257341845</c:v>
                </c:pt>
                <c:pt idx="492">
                  <c:v>61.734119399838349</c:v>
                </c:pt>
                <c:pt idx="493">
                  <c:v>61.783209465056999</c:v>
                </c:pt>
                <c:pt idx="494">
                  <c:v>61.83212233715016</c:v>
                </c:pt>
                <c:pt idx="495">
                  <c:v>61.880859196282714</c:v>
                </c:pt>
                <c:pt idx="496">
                  <c:v>61.929421211062284</c:v>
                </c:pt>
                <c:pt idx="497">
                  <c:v>61.977809538689606</c:v>
                </c:pt>
                <c:pt idx="498">
                  <c:v>62.026025325106474</c:v>
                </c:pt>
                <c:pt idx="499">
                  <c:v>62.07406970514127</c:v>
                </c:pt>
                <c:pt idx="500">
                  <c:v>62.12194380265214</c:v>
                </c:pt>
                <c:pt idx="501">
                  <c:v>62.169648730667859</c:v>
                </c:pt>
                <c:pt idx="502">
                  <c:v>62.217185591526437</c:v>
                </c:pt>
                <c:pt idx="503">
                  <c:v>62.264555477011491</c:v>
                </c:pt>
                <c:pt idx="504">
                  <c:v>62.314486771547905</c:v>
                </c:pt>
                <c:pt idx="505">
                  <c:v>62.364239364876319</c:v>
                </c:pt>
                <c:pt idx="506">
                  <c:v>62.413814438716336</c:v>
                </c:pt>
                <c:pt idx="507">
                  <c:v>62.463213163281289</c:v>
                </c:pt>
                <c:pt idx="508">
                  <c:v>62.512436697427255</c:v>
                </c:pt>
                <c:pt idx="509">
                  <c:v>62.564239230575318</c:v>
                </c:pt>
                <c:pt idx="510">
                  <c:v>62.615854609870141</c:v>
                </c:pt>
                <c:pt idx="511">
                  <c:v>62.667284087147493</c:v>
                </c:pt>
                <c:pt idx="512">
                  <c:v>62.718528901889243</c:v>
                </c:pt>
                <c:pt idx="513">
                  <c:v>62.769590281385803</c:v>
                </c:pt>
                <c:pt idx="514">
                  <c:v>62.820469440895884</c:v>
                </c:pt>
                <c:pt idx="515">
                  <c:v>62.871167583803647</c:v>
                </c:pt>
                <c:pt idx="516">
                  <c:v>62.921685901773252</c:v>
                </c:pt>
                <c:pt idx="517">
                  <c:v>62.97202557490089</c:v>
                </c:pt>
                <c:pt idx="518">
                  <c:v>63.022187771864353</c:v>
                </c:pt>
                <c:pt idx="519">
                  <c:v>63.072173650070162</c:v>
                </c:pt>
                <c:pt idx="520">
                  <c:v>63.121984355798332</c:v>
                </c:pt>
                <c:pt idx="521">
                  <c:v>63.171621024344788</c:v>
                </c:pt>
                <c:pt idx="522">
                  <c:v>63.221084780161505</c:v>
                </c:pt>
                <c:pt idx="523">
                  <c:v>63.270376736994393</c:v>
                </c:pt>
                <c:pt idx="524">
                  <c:v>63.319497998019003</c:v>
                </c:pt>
                <c:pt idx="525">
                  <c:v>63.368449655974068</c:v>
                </c:pt>
                <c:pt idx="526">
                  <c:v>63.417232793292897</c:v>
                </c:pt>
                <c:pt idx="527">
                  <c:v>63.465848482232758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ensembl!$AK$2:$AK$529</c:f>
              <c:numCache>
                <c:formatCode>0.0</c:formatCode>
                <c:ptCount val="528"/>
                <c:pt idx="0">
                  <c:v>19</c:v>
                </c:pt>
                <c:pt idx="1">
                  <c:v>19.800554016620499</c:v>
                </c:pt>
                <c:pt idx="2">
                  <c:v>20.363922152463651</c:v>
                </c:pt>
                <c:pt idx="3">
                  <c:v>20.802451019747703</c:v>
                </c:pt>
                <c:pt idx="4">
                  <c:v>21.163046601735086</c:v>
                </c:pt>
                <c:pt idx="5">
                  <c:v>21.470028522671971</c:v>
                </c:pt>
                <c:pt idx="6">
                  <c:v>21.73772171458155</c:v>
                </c:pt>
                <c:pt idx="7">
                  <c:v>21.975311919505614</c:v>
                </c:pt>
                <c:pt idx="8">
                  <c:v>22.209713014648774</c:v>
                </c:pt>
                <c:pt idx="9">
                  <c:v>22.438209803442334</c:v>
                </c:pt>
                <c:pt idx="10">
                  <c:v>22.659508864928235</c:v>
                </c:pt>
                <c:pt idx="11">
                  <c:v>22.873090213639539</c:v>
                </c:pt>
                <c:pt idx="12">
                  <c:v>23.083403811892698</c:v>
                </c:pt>
                <c:pt idx="13">
                  <c:v>23.289485761116001</c:v>
                </c:pt>
                <c:pt idx="14">
                  <c:v>23.490777845974097</c:v>
                </c:pt>
                <c:pt idx="15">
                  <c:v>23.686986818684389</c:v>
                </c:pt>
                <c:pt idx="16">
                  <c:v>23.877993571892009</c:v>
                </c:pt>
                <c:pt idx="17">
                  <c:v>24.061570130265316</c:v>
                </c:pt>
                <c:pt idx="18">
                  <c:v>24.238199136438954</c:v>
                </c:pt>
                <c:pt idx="19">
                  <c:v>24.410073338705683</c:v>
                </c:pt>
                <c:pt idx="20">
                  <c:v>24.577316536895534</c:v>
                </c:pt>
                <c:pt idx="21">
                  <c:v>24.740072630587612</c:v>
                </c:pt>
                <c:pt idx="22">
                  <c:v>24.898496870298217</c:v>
                </c:pt>
                <c:pt idx="23">
                  <c:v>25.052749820502726</c:v>
                </c:pt>
                <c:pt idx="24">
                  <c:v>25.20299321093502</c:v>
                </c:pt>
                <c:pt idx="25">
                  <c:v>25.349387111859993</c:v>
                </c:pt>
                <c:pt idx="26">
                  <c:v>25.492088042498604</c:v>
                </c:pt>
                <c:pt idx="27">
                  <c:v>25.6320672757365</c:v>
                </c:pt>
                <c:pt idx="28">
                  <c:v>25.767854318056738</c:v>
                </c:pt>
                <c:pt idx="29">
                  <c:v>25.899683227451014</c:v>
                </c:pt>
                <c:pt idx="30">
                  <c:v>26.02776979182109</c:v>
                </c:pt>
                <c:pt idx="31">
                  <c:v>26.15291519021936</c:v>
                </c:pt>
                <c:pt idx="32">
                  <c:v>26.274676653918014</c:v>
                </c:pt>
                <c:pt idx="33">
                  <c:v>26.393226540185125</c:v>
                </c:pt>
                <c:pt idx="34">
                  <c:v>26.509213557365925</c:v>
                </c:pt>
                <c:pt idx="35">
                  <c:v>26.622737462671459</c:v>
                </c:pt>
                <c:pt idx="36">
                  <c:v>26.733893019217696</c:v>
                </c:pt>
                <c:pt idx="37">
                  <c:v>26.842770232656285</c:v>
                </c:pt>
                <c:pt idx="38">
                  <c:v>26.950219881523438</c:v>
                </c:pt>
                <c:pt idx="39">
                  <c:v>27.056257352981181</c:v>
                </c:pt>
                <c:pt idx="40">
                  <c:v>27.160900102283801</c:v>
                </c:pt>
                <c:pt idx="41">
                  <c:v>27.264167225563597</c:v>
                </c:pt>
                <c:pt idx="42">
                  <c:v>27.366079102013888</c:v>
                </c:pt>
                <c:pt idx="43">
                  <c:v>27.466657094083665</c:v>
                </c:pt>
                <c:pt idx="44">
                  <c:v>27.565923296275407</c:v>
                </c:pt>
                <c:pt idx="45">
                  <c:v>27.663900324747384</c:v>
                </c:pt>
                <c:pt idx="46">
                  <c:v>27.760611141237284</c:v>
                </c:pt>
                <c:pt idx="47">
                  <c:v>27.856078905902855</c:v>
                </c:pt>
                <c:pt idx="48">
                  <c:v>27.950561643778471</c:v>
                </c:pt>
                <c:pt idx="49">
                  <c:v>28.04429171705636</c:v>
                </c:pt>
                <c:pt idx="50">
                  <c:v>28.137478919472343</c:v>
                </c:pt>
                <c:pt idx="51">
                  <c:v>28.230105238030411</c:v>
                </c:pt>
                <c:pt idx="52">
                  <c:v>28.322555260498014</c:v>
                </c:pt>
                <c:pt idx="53">
                  <c:v>28.415563563610942</c:v>
                </c:pt>
                <c:pt idx="54">
                  <c:v>28.509238741679425</c:v>
                </c:pt>
                <c:pt idx="55">
                  <c:v>28.601691353817174</c:v>
                </c:pt>
                <c:pt idx="56">
                  <c:v>28.692948847153371</c:v>
                </c:pt>
                <c:pt idx="57">
                  <c:v>28.783037978215596</c:v>
                </c:pt>
                <c:pt idx="58">
                  <c:v>28.872145536440307</c:v>
                </c:pt>
                <c:pt idx="59">
                  <c:v>28.960442494752051</c:v>
                </c:pt>
                <c:pt idx="60">
                  <c:v>29.047936092447816</c:v>
                </c:pt>
                <c:pt idx="61">
                  <c:v>29.134633979214406</c:v>
                </c:pt>
                <c:pt idx="62">
                  <c:v>29.220823538070562</c:v>
                </c:pt>
                <c:pt idx="63">
                  <c:v>29.306498385567853</c:v>
                </c:pt>
                <c:pt idx="64">
                  <c:v>29.391784298258191</c:v>
                </c:pt>
                <c:pt idx="65">
                  <c:v>29.476797501352905</c:v>
                </c:pt>
                <c:pt idx="66">
                  <c:v>29.561522032237775</c:v>
                </c:pt>
                <c:pt idx="67">
                  <c:v>29.645943368579484</c:v>
                </c:pt>
                <c:pt idx="68">
                  <c:v>29.730164833188379</c:v>
                </c:pt>
                <c:pt idx="69">
                  <c:v>29.814282287316974</c:v>
                </c:pt>
                <c:pt idx="70">
                  <c:v>29.898274464985914</c:v>
                </c:pt>
                <c:pt idx="71">
                  <c:v>29.982228979678201</c:v>
                </c:pt>
                <c:pt idx="72">
                  <c:v>30.066227287244402</c:v>
                </c:pt>
                <c:pt idx="73">
                  <c:v>30.150243228476583</c:v>
                </c:pt>
                <c:pt idx="74">
                  <c:v>30.234252316650132</c:v>
                </c:pt>
                <c:pt idx="75">
                  <c:v>30.318328531578249</c:v>
                </c:pt>
                <c:pt idx="76">
                  <c:v>30.402540822207587</c:v>
                </c:pt>
                <c:pt idx="77">
                  <c:v>30.486861142580317</c:v>
                </c:pt>
                <c:pt idx="78">
                  <c:v>30.57135321836499</c:v>
                </c:pt>
                <c:pt idx="79">
                  <c:v>30.655900375485409</c:v>
                </c:pt>
                <c:pt idx="80">
                  <c:v>30.740823332221485</c:v>
                </c:pt>
                <c:pt idx="81">
                  <c:v>30.826086061469265</c:v>
                </c:pt>
                <c:pt idx="82">
                  <c:v>30.911654375167235</c:v>
                </c:pt>
                <c:pt idx="83">
                  <c:v>30.99757635373598</c:v>
                </c:pt>
                <c:pt idx="84">
                  <c:v>31.083896822336925</c:v>
                </c:pt>
                <c:pt idx="85">
                  <c:v>31.170580383405305</c:v>
                </c:pt>
                <c:pt idx="86">
                  <c:v>31.257593364251502</c:v>
                </c:pt>
                <c:pt idx="87">
                  <c:v>31.34490373568152</c:v>
                </c:pt>
                <c:pt idx="88">
                  <c:v>31.432481034434762</c:v>
                </c:pt>
                <c:pt idx="89">
                  <c:v>31.520296289269044</c:v>
                </c:pt>
                <c:pt idx="90">
                  <c:v>31.60832195052922</c:v>
                </c:pt>
                <c:pt idx="91">
                  <c:v>31.696531823041983</c:v>
                </c:pt>
                <c:pt idx="92">
                  <c:v>31.784166264230716</c:v>
                </c:pt>
                <c:pt idx="93">
                  <c:v>31.871164183152068</c:v>
                </c:pt>
                <c:pt idx="94">
                  <c:v>31.957532375243442</c:v>
                </c:pt>
                <c:pt idx="95">
                  <c:v>32.04340220384865</c:v>
                </c:pt>
                <c:pt idx="96">
                  <c:v>32.128775737445736</c:v>
                </c:pt>
                <c:pt idx="97">
                  <c:v>32.213595598964389</c:v>
                </c:pt>
                <c:pt idx="98">
                  <c:v>32.29786636260949</c:v>
                </c:pt>
                <c:pt idx="99">
                  <c:v>32.381592651154037</c:v>
                </c:pt>
                <c:pt idx="100">
                  <c:v>32.464779127473996</c:v>
                </c:pt>
                <c:pt idx="101">
                  <c:v>32.547485106565198</c:v>
                </c:pt>
                <c:pt idx="102">
                  <c:v>32.629713372870469</c:v>
                </c:pt>
                <c:pt idx="103">
                  <c:v>32.71146680324614</c:v>
                </c:pt>
                <c:pt idx="104">
                  <c:v>32.792748357765788</c:v>
                </c:pt>
                <c:pt idx="105">
                  <c:v>32.873561071175047</c:v>
                </c:pt>
                <c:pt idx="106">
                  <c:v>32.953908044951874</c:v>
                </c:pt>
                <c:pt idx="107">
                  <c:v>33.03379243992994</c:v>
                </c:pt>
                <c:pt idx="108">
                  <c:v>33.113359461058977</c:v>
                </c:pt>
                <c:pt idx="109">
                  <c:v>33.19260769526003</c:v>
                </c:pt>
                <c:pt idx="110">
                  <c:v>33.27153593340563</c:v>
                </c:pt>
                <c:pt idx="111">
                  <c:v>33.350143158441618</c:v>
                </c:pt>
                <c:pt idx="112">
                  <c:v>33.428428534173072</c:v>
                </c:pt>
                <c:pt idx="113">
                  <c:v>33.506391394675532</c:v>
                </c:pt>
                <c:pt idx="114">
                  <c:v>33.584031234295018</c:v>
                </c:pt>
                <c:pt idx="115">
                  <c:v>33.661347698202704</c:v>
                </c:pt>
                <c:pt idx="116">
                  <c:v>33.738340573472151</c:v>
                </c:pt>
                <c:pt idx="117">
                  <c:v>33.815009780648936</c:v>
                </c:pt>
                <c:pt idx="118">
                  <c:v>33.891355365784506</c:v>
                </c:pt>
                <c:pt idx="119">
                  <c:v>33.967377492907637</c:v>
                </c:pt>
                <c:pt idx="120">
                  <c:v>34.043076436908592</c:v>
                </c:pt>
                <c:pt idx="121">
                  <c:v>34.118452576812523</c:v>
                </c:pt>
                <c:pt idx="122">
                  <c:v>34.193506389420165</c:v>
                </c:pt>
                <c:pt idx="123">
                  <c:v>34.268238443295026</c:v>
                </c:pt>
                <c:pt idx="124">
                  <c:v>34.342649393077721</c:v>
                </c:pt>
                <c:pt idx="125">
                  <c:v>34.416774941652598</c:v>
                </c:pt>
                <c:pt idx="126">
                  <c:v>34.490546105959098</c:v>
                </c:pt>
                <c:pt idx="127">
                  <c:v>34.563964757940703</c:v>
                </c:pt>
                <c:pt idx="128">
                  <c:v>34.63703280551637</c:v>
                </c:pt>
                <c:pt idx="129">
                  <c:v>34.70975218931612</c:v>
                </c:pt>
                <c:pt idx="130">
                  <c:v>34.782124879609725</c:v>
                </c:pt>
                <c:pt idx="131">
                  <c:v>34.85434274898082</c:v>
                </c:pt>
                <c:pt idx="132">
                  <c:v>34.92627793956089</c:v>
                </c:pt>
                <c:pt idx="133">
                  <c:v>34.997930831462341</c:v>
                </c:pt>
                <c:pt idx="134">
                  <c:v>35.069301872971771</c:v>
                </c:pt>
                <c:pt idx="135">
                  <c:v>35.140391576663085</c:v>
                </c:pt>
                <c:pt idx="136">
                  <c:v>35.211200515704995</c:v>
                </c:pt>
                <c:pt idx="137">
                  <c:v>35.281729320352859</c:v>
                </c:pt>
                <c:pt idx="138">
                  <c:v>35.351978674615523</c:v>
                </c:pt>
                <c:pt idx="139">
                  <c:v>35.421949313088142</c:v>
                </c:pt>
                <c:pt idx="140">
                  <c:v>35.491642017942596</c:v>
                </c:pt>
                <c:pt idx="141">
                  <c:v>35.561057616067494</c:v>
                </c:pt>
                <c:pt idx="142">
                  <c:v>35.63022372265138</c:v>
                </c:pt>
                <c:pt idx="143">
                  <c:v>35.699140566334641</c:v>
                </c:pt>
                <c:pt idx="144">
                  <c:v>35.767808431196308</c:v>
                </c:pt>
                <c:pt idx="145">
                  <c:v>35.836406898033168</c:v>
                </c:pt>
                <c:pt idx="146">
                  <c:v>35.904931924125201</c:v>
                </c:pt>
                <c:pt idx="147">
                  <c:v>35.973379627328811</c:v>
                </c:pt>
                <c:pt idx="148">
                  <c:v>36.041746280475685</c:v>
                </c:pt>
                <c:pt idx="149">
                  <c:v>36.110028305971539</c:v>
                </c:pt>
                <c:pt idx="150">
                  <c:v>36.178222270587383</c:v>
                </c:pt>
                <c:pt idx="151">
                  <c:v>36.246301211150559</c:v>
                </c:pt>
                <c:pt idx="152">
                  <c:v>36.314262533109591</c:v>
                </c:pt>
                <c:pt idx="153">
                  <c:v>36.382103758044863</c:v>
                </c:pt>
                <c:pt idx="154">
                  <c:v>36.44982251950227</c:v>
                </c:pt>
                <c:pt idx="155">
                  <c:v>36.517416558978603</c:v>
                </c:pt>
                <c:pt idx="156">
                  <c:v>36.584839336549038</c:v>
                </c:pt>
                <c:pt idx="157">
                  <c:v>36.652067924675144</c:v>
                </c:pt>
                <c:pt idx="158">
                  <c:v>36.719101882983566</c:v>
                </c:pt>
                <c:pt idx="159">
                  <c:v>36.785940827652176</c:v>
                </c:pt>
                <c:pt idx="160">
                  <c:v>36.852584429026649</c:v>
                </c:pt>
                <c:pt idx="161">
                  <c:v>36.91903240933231</c:v>
                </c:pt>
                <c:pt idx="162">
                  <c:v>36.985284540477252</c:v>
                </c:pt>
                <c:pt idx="163">
                  <c:v>37.051340641943</c:v>
                </c:pt>
                <c:pt idx="164">
                  <c:v>37.117200578759075</c:v>
                </c:pt>
                <c:pt idx="165">
                  <c:v>37.182864259557938</c:v>
                </c:pt>
                <c:pt idx="166">
                  <c:v>37.248331634707114</c:v>
                </c:pt>
                <c:pt idx="167">
                  <c:v>37.31360269451519</c:v>
                </c:pt>
                <c:pt idx="168">
                  <c:v>37.378677467508787</c:v>
                </c:pt>
                <c:pt idx="169">
                  <c:v>37.4435560187775</c:v>
                </c:pt>
                <c:pt idx="170">
                  <c:v>37.508238448384098</c:v>
                </c:pt>
                <c:pt idx="171">
                  <c:v>37.572724889837296</c:v>
                </c:pt>
                <c:pt idx="172">
                  <c:v>37.637015508624572</c:v>
                </c:pt>
                <c:pt idx="173">
                  <c:v>37.701110500802592</c:v>
                </c:pt>
                <c:pt idx="174">
                  <c:v>37.765010091642914</c:v>
                </c:pt>
                <c:pt idx="175">
                  <c:v>37.828714534330729</c:v>
                </c:pt>
                <c:pt idx="176">
                  <c:v>37.89231052907477</c:v>
                </c:pt>
                <c:pt idx="177">
                  <c:v>37.955796577344863</c:v>
                </c:pt>
                <c:pt idx="178">
                  <c:v>38.0191712445097</c:v>
                </c:pt>
                <c:pt idx="179">
                  <c:v>38.082433157786284</c:v>
                </c:pt>
                <c:pt idx="180">
                  <c:v>38.145581004255618</c:v>
                </c:pt>
                <c:pt idx="181">
                  <c:v>38.208613528942472</c:v>
                </c:pt>
                <c:pt idx="182">
                  <c:v>38.271529532956997</c:v>
                </c:pt>
                <c:pt idx="183">
                  <c:v>38.334327871696146</c:v>
                </c:pt>
                <c:pt idx="184">
                  <c:v>38.397007453102916</c:v>
                </c:pt>
                <c:pt idx="185">
                  <c:v>38.459567235981417</c:v>
                </c:pt>
                <c:pt idx="186">
                  <c:v>38.522006228365932</c:v>
                </c:pt>
                <c:pt idx="187">
                  <c:v>38.584323485942164</c:v>
                </c:pt>
                <c:pt idx="188">
                  <c:v>38.646548399826216</c:v>
                </c:pt>
                <c:pt idx="189">
                  <c:v>38.708679519920146</c:v>
                </c:pt>
                <c:pt idx="190">
                  <c:v>38.770730281173037</c:v>
                </c:pt>
                <c:pt idx="191">
                  <c:v>38.832699053144935</c:v>
                </c:pt>
                <c:pt idx="192">
                  <c:v>38.894584263276677</c:v>
                </c:pt>
                <c:pt idx="193">
                  <c:v>38.956384395221662</c:v>
                </c:pt>
                <c:pt idx="194">
                  <c:v>39.01812644926509</c:v>
                </c:pt>
                <c:pt idx="195">
                  <c:v>39.079836647942535</c:v>
                </c:pt>
                <c:pt idx="196">
                  <c:v>39.141512560043978</c:v>
                </c:pt>
                <c:pt idx="197">
                  <c:v>39.203151825012611</c:v>
                </c:pt>
                <c:pt idx="198">
                  <c:v>39.264765829676506</c:v>
                </c:pt>
                <c:pt idx="199">
                  <c:v>39.326352090782642</c:v>
                </c:pt>
                <c:pt idx="200">
                  <c:v>39.387921610945433</c:v>
                </c:pt>
                <c:pt idx="201">
                  <c:v>39.449471793542301</c:v>
                </c:pt>
                <c:pt idx="202">
                  <c:v>39.511000113160939</c:v>
                </c:pt>
                <c:pt idx="203">
                  <c:v>39.572504113827918</c:v>
                </c:pt>
                <c:pt idx="204">
                  <c:v>39.633981407281546</c:v>
                </c:pt>
                <c:pt idx="205">
                  <c:v>39.695378504587438</c:v>
                </c:pt>
                <c:pt idx="206">
                  <c:v>39.756694091228617</c:v>
                </c:pt>
                <c:pt idx="207">
                  <c:v>39.817964538912243</c:v>
                </c:pt>
                <c:pt idx="208">
                  <c:v>39.879200363516013</c:v>
                </c:pt>
                <c:pt idx="209">
                  <c:v>39.94039948060172</c:v>
                </c:pt>
                <c:pt idx="210">
                  <c:v>40.001559864037205</c:v>
                </c:pt>
                <c:pt idx="211">
                  <c:v>40.062679544550633</c:v>
                </c:pt>
                <c:pt idx="212">
                  <c:v>40.123756608320846</c:v>
                </c:pt>
                <c:pt idx="213">
                  <c:v>40.184789195602924</c:v>
                </c:pt>
                <c:pt idx="214">
                  <c:v>40.245775499388088</c:v>
                </c:pt>
                <c:pt idx="215">
                  <c:v>40.306713764097054</c:v>
                </c:pt>
                <c:pt idx="216">
                  <c:v>40.367602284306024</c:v>
                </c:pt>
                <c:pt idx="217">
                  <c:v>40.428439403504484</c:v>
                </c:pt>
                <c:pt idx="218">
                  <c:v>40.48923485119289</c:v>
                </c:pt>
                <c:pt idx="219">
                  <c:v>40.549986865538223</c:v>
                </c:pt>
                <c:pt idx="220">
                  <c:v>40.610693733577072</c:v>
                </c:pt>
                <c:pt idx="221">
                  <c:v>40.67135379003264</c:v>
                </c:pt>
                <c:pt idx="222">
                  <c:v>40.731965416160534</c:v>
                </c:pt>
                <c:pt idx="223">
                  <c:v>40.792527038622723</c:v>
                </c:pt>
                <c:pt idx="224">
                  <c:v>40.853037128388891</c:v>
                </c:pt>
                <c:pt idx="225">
                  <c:v>40.913483544603245</c:v>
                </c:pt>
                <c:pt idx="226">
                  <c:v>40.973886149804201</c:v>
                </c:pt>
                <c:pt idx="227">
                  <c:v>41.034243359794971</c:v>
                </c:pt>
                <c:pt idx="228">
                  <c:v>41.094553633654371</c:v>
                </c:pt>
                <c:pt idx="229">
                  <c:v>41.154815472713501</c:v>
                </c:pt>
                <c:pt idx="230">
                  <c:v>41.215027419556762</c:v>
                </c:pt>
                <c:pt idx="231">
                  <c:v>41.275188057046591</c:v>
                </c:pt>
                <c:pt idx="232">
                  <c:v>41.33529600737139</c:v>
                </c:pt>
                <c:pt idx="233">
                  <c:v>41.395349931116087</c:v>
                </c:pt>
                <c:pt idx="234">
                  <c:v>41.455348526354769</c:v>
                </c:pt>
                <c:pt idx="235">
                  <c:v>41.515290527764854</c:v>
                </c:pt>
                <c:pt idx="236">
                  <c:v>41.57517470576235</c:v>
                </c:pt>
                <c:pt idx="237">
                  <c:v>41.634999865657583</c:v>
                </c:pt>
                <c:pt idx="238">
                  <c:v>41.694764846831035</c:v>
                </c:pt>
                <c:pt idx="239">
                  <c:v>41.754477975898503</c:v>
                </c:pt>
                <c:pt idx="240">
                  <c:v>41.814138002988756</c:v>
                </c:pt>
                <c:pt idx="241">
                  <c:v>41.873762310030912</c:v>
                </c:pt>
                <c:pt idx="242">
                  <c:v>41.933303295618629</c:v>
                </c:pt>
                <c:pt idx="243">
                  <c:v>41.992760261004925</c:v>
                </c:pt>
                <c:pt idx="244">
                  <c:v>42.052132531950065</c:v>
                </c:pt>
                <c:pt idx="245">
                  <c:v>42.111419458109872</c:v>
                </c:pt>
                <c:pt idx="246">
                  <c:v>42.170620412439256</c:v>
                </c:pt>
                <c:pt idx="247">
                  <c:v>42.229734790610507</c:v>
                </c:pt>
                <c:pt idx="248">
                  <c:v>42.288805888688366</c:v>
                </c:pt>
                <c:pt idx="249">
                  <c:v>42.347823742501404</c:v>
                </c:pt>
                <c:pt idx="250">
                  <c:v>42.406787264257375</c:v>
                </c:pt>
                <c:pt idx="251">
                  <c:v>42.465695395597926</c:v>
                </c:pt>
                <c:pt idx="252">
                  <c:v>42.524547106937071</c:v>
                </c:pt>
                <c:pt idx="253">
                  <c:v>42.583341396814539</c:v>
                </c:pt>
                <c:pt idx="254">
                  <c:v>42.642077291263746</c:v>
                </c:pt>
                <c:pt idx="255">
                  <c:v>42.700753843193944</c:v>
                </c:pt>
                <c:pt idx="256">
                  <c:v>42.759370131786362</c:v>
                </c:pt>
                <c:pt idx="257">
                  <c:v>42.817925261903873</c:v>
                </c:pt>
                <c:pt idx="258">
                  <c:v>42.876418363513984</c:v>
                </c:pt>
                <c:pt idx="259">
                  <c:v>42.934848591124826</c:v>
                </c:pt>
                <c:pt idx="260">
                  <c:v>42.993215123233789</c:v>
                </c:pt>
                <c:pt idx="261">
                  <c:v>43.051517161788595</c:v>
                </c:pt>
                <c:pt idx="262">
                  <c:v>43.109769654597088</c:v>
                </c:pt>
                <c:pt idx="263">
                  <c:v>43.167971609635885</c:v>
                </c:pt>
                <c:pt idx="264">
                  <c:v>43.226122060474651</c:v>
                </c:pt>
                <c:pt idx="265">
                  <c:v>43.284220065726736</c:v>
                </c:pt>
                <c:pt idx="266">
                  <c:v>43.342264708511593</c:v>
                </c:pt>
                <c:pt idx="267">
                  <c:v>43.400255095928784</c:v>
                </c:pt>
                <c:pt idx="268">
                  <c:v>43.458190358543277</c:v>
                </c:pt>
                <c:pt idx="269">
                  <c:v>43.516069649881779</c:v>
                </c:pt>
                <c:pt idx="270">
                  <c:v>43.573892145939929</c:v>
                </c:pt>
                <c:pt idx="271">
                  <c:v>43.631679084905279</c:v>
                </c:pt>
                <c:pt idx="272">
                  <c:v>43.689429359520304</c:v>
                </c:pt>
                <c:pt idx="273">
                  <c:v>43.747141888437049</c:v>
                </c:pt>
                <c:pt idx="274">
                  <c:v>43.804815615693933</c:v>
                </c:pt>
                <c:pt idx="275">
                  <c:v>43.862449510203106</c:v>
                </c:pt>
                <c:pt idx="276">
                  <c:v>43.920049649456494</c:v>
                </c:pt>
                <c:pt idx="277">
                  <c:v>43.977614946975919</c:v>
                </c:pt>
                <c:pt idx="278">
                  <c:v>44.035172274056166</c:v>
                </c:pt>
                <c:pt idx="279">
                  <c:v>44.092692449811118</c:v>
                </c:pt>
                <c:pt idx="280">
                  <c:v>44.150174462901333</c:v>
                </c:pt>
                <c:pt idx="281">
                  <c:v>44.20764466987481</c:v>
                </c:pt>
                <c:pt idx="282">
                  <c:v>44.265108499208623</c:v>
                </c:pt>
                <c:pt idx="283">
                  <c:v>44.322557779498844</c:v>
                </c:pt>
                <c:pt idx="284">
                  <c:v>44.379991206834113</c:v>
                </c:pt>
                <c:pt idx="285">
                  <c:v>44.437407504369013</c:v>
                </c:pt>
                <c:pt idx="286">
                  <c:v>44.494805421821688</c:v>
                </c:pt>
                <c:pt idx="287">
                  <c:v>44.552183734980581</c:v>
                </c:pt>
                <c:pt idx="288">
                  <c:v>44.60954124522025</c:v>
                </c:pt>
                <c:pt idx="289">
                  <c:v>44.666876779025998</c:v>
                </c:pt>
                <c:pt idx="290">
                  <c:v>44.724189187527251</c:v>
                </c:pt>
                <c:pt idx="291">
                  <c:v>44.781477346039466</c:v>
                </c:pt>
                <c:pt idx="292">
                  <c:v>44.838740153614481</c:v>
                </c:pt>
                <c:pt idx="293">
                  <c:v>44.895982826081429</c:v>
                </c:pt>
                <c:pt idx="294">
                  <c:v>44.953210471428136</c:v>
                </c:pt>
                <c:pt idx="295">
                  <c:v>45.010415673471847</c:v>
                </c:pt>
                <c:pt idx="296">
                  <c:v>45.067597336366774</c:v>
                </c:pt>
                <c:pt idx="297">
                  <c:v>45.124754387051858</c:v>
                </c:pt>
                <c:pt idx="298">
                  <c:v>45.18188577483329</c:v>
                </c:pt>
                <c:pt idx="299">
                  <c:v>45.238990470974606</c:v>
                </c:pt>
                <c:pt idx="300">
                  <c:v>45.296067468294204</c:v>
                </c:pt>
                <c:pt idx="301">
                  <c:v>45.353115780770125</c:v>
                </c:pt>
                <c:pt idx="302">
                  <c:v>45.41013444315206</c:v>
                </c:pt>
                <c:pt idx="303">
                  <c:v>45.467122510580339</c:v>
                </c:pt>
                <c:pt idx="304">
                  <c:v>45.524079058211896</c:v>
                </c:pt>
                <c:pt idx="305">
                  <c:v>45.581003180852989</c:v>
                </c:pt>
                <c:pt idx="306">
                  <c:v>45.637899764022443</c:v>
                </c:pt>
                <c:pt idx="307">
                  <c:v>45.694767862354546</c:v>
                </c:pt>
                <c:pt idx="308">
                  <c:v>45.751617943421671</c:v>
                </c:pt>
                <c:pt idx="309">
                  <c:v>45.808448946673074</c:v>
                </c:pt>
                <c:pt idx="310">
                  <c:v>45.865259832527322</c:v>
                </c:pt>
                <c:pt idx="311">
                  <c:v>45.922049582005037</c:v>
                </c:pt>
                <c:pt idx="312">
                  <c:v>45.978817196368006</c:v>
                </c:pt>
                <c:pt idx="313">
                  <c:v>46.035550663651357</c:v>
                </c:pt>
                <c:pt idx="314">
                  <c:v>46.092260134474209</c:v>
                </c:pt>
                <c:pt idx="315">
                  <c:v>46.148944668091815</c:v>
                </c:pt>
                <c:pt idx="316">
                  <c:v>46.20560334262251</c:v>
                </c:pt>
                <c:pt idx="317">
                  <c:v>46.262235254716892</c:v>
                </c:pt>
                <c:pt idx="318">
                  <c:v>46.318839519232739</c:v>
                </c:pt>
                <c:pt idx="319">
                  <c:v>46.375415268915518</c:v>
                </c:pt>
                <c:pt idx="320">
                  <c:v>46.431961654084461</c:v>
                </c:pt>
                <c:pt idx="321">
                  <c:v>46.488477842324073</c:v>
                </c:pt>
                <c:pt idx="322">
                  <c:v>46.544963018180994</c:v>
                </c:pt>
                <c:pt idx="323">
                  <c:v>46.601416382866134</c:v>
                </c:pt>
                <c:pt idx="324">
                  <c:v>46.657837153961957</c:v>
                </c:pt>
                <c:pt idx="325">
                  <c:v>46.714224565134892</c:v>
                </c:pt>
                <c:pt idx="326">
                  <c:v>46.770577865852701</c:v>
                </c:pt>
                <c:pt idx="327">
                  <c:v>46.826896321106815</c:v>
                </c:pt>
                <c:pt idx="328">
                  <c:v>46.883179211139471</c:v>
                </c:pt>
                <c:pt idx="329">
                  <c:v>46.939425831175598</c:v>
                </c:pt>
                <c:pt idx="330">
                  <c:v>46.995635491159405</c:v>
                </c:pt>
                <c:pt idx="331">
                  <c:v>47.051817373127349</c:v>
                </c:pt>
                <c:pt idx="332">
                  <c:v>47.107970689461261</c:v>
                </c:pt>
                <c:pt idx="333">
                  <c:v>47.164094668099622</c:v>
                </c:pt>
                <c:pt idx="334">
                  <c:v>47.220188552272496</c:v>
                </c:pt>
                <c:pt idx="335">
                  <c:v>47.27625160024094</c:v>
                </c:pt>
                <c:pt idx="336">
                  <c:v>47.332283085040785</c:v>
                </c:pt>
                <c:pt idx="337">
                  <c:v>47.388282294230756</c:v>
                </c:pt>
                <c:pt idx="338">
                  <c:v>47.44424852964481</c:v>
                </c:pt>
                <c:pt idx="339">
                  <c:v>47.500181107148691</c:v>
                </c:pt>
                <c:pt idx="340">
                  <c:v>47.556079356400545</c:v>
                </c:pt>
                <c:pt idx="341">
                  <c:v>47.611942620615622</c:v>
                </c:pt>
                <c:pt idx="342">
                  <c:v>47.667774869612444</c:v>
                </c:pt>
                <c:pt idx="343">
                  <c:v>47.723575415422332</c:v>
                </c:pt>
                <c:pt idx="344">
                  <c:v>47.779343583664946</c:v>
                </c:pt>
                <c:pt idx="345">
                  <c:v>47.83507871331998</c:v>
                </c:pt>
                <c:pt idx="346">
                  <c:v>47.890780156502572</c:v>
                </c:pt>
                <c:pt idx="347">
                  <c:v>47.946447278242509</c:v>
                </c:pt>
                <c:pt idx="348">
                  <c:v>48.002079456267076</c:v>
                </c:pt>
                <c:pt idx="349">
                  <c:v>48.057676080787523</c:v>
                </c:pt>
                <c:pt idx="350">
                  <c:v>48.113236554289088</c:v>
                </c:pt>
                <c:pt idx="351">
                  <c:v>48.168760291324524</c:v>
                </c:pt>
                <c:pt idx="352">
                  <c:v>48.224246718311058</c:v>
                </c:pt>
                <c:pt idx="353">
                  <c:v>48.279695273330745</c:v>
                </c:pt>
                <c:pt idx="354">
                  <c:v>48.335105405934137</c:v>
                </c:pt>
                <c:pt idx="355">
                  <c:v>48.390476576947229</c:v>
                </c:pt>
                <c:pt idx="356">
                  <c:v>48.445808258281644</c:v>
                </c:pt>
                <c:pt idx="357">
                  <c:v>48.501099932747962</c:v>
                </c:pt>
                <c:pt idx="358">
                  <c:v>48.556351093872173</c:v>
                </c:pt>
                <c:pt idx="359">
                  <c:v>48.611561245715208</c:v>
                </c:pt>
                <c:pt idx="360">
                  <c:v>48.666729902695458</c:v>
                </c:pt>
                <c:pt idx="361">
                  <c:v>48.72185658941428</c:v>
                </c:pt>
                <c:pt idx="362">
                  <c:v>48.776940840484407</c:v>
                </c:pt>
                <c:pt idx="363">
                  <c:v>48.83198220036121</c:v>
                </c:pt>
                <c:pt idx="364">
                  <c:v>48.88698022317682</c:v>
                </c:pt>
                <c:pt idx="365">
                  <c:v>48.941934472576989</c:v>
                </c:pt>
                <c:pt idx="366">
                  <c:v>48.996844521560661</c:v>
                </c:pt>
                <c:pt idx="367">
                  <c:v>49.051709952322277</c:v>
                </c:pt>
                <c:pt idx="368">
                  <c:v>49.106530356096677</c:v>
                </c:pt>
                <c:pt idx="369">
                  <c:v>49.161305333006588</c:v>
                </c:pt>
                <c:pt idx="370">
                  <c:v>49.216034491912694</c:v>
                </c:pt>
                <c:pt idx="371">
                  <c:v>49.270717450266176</c:v>
                </c:pt>
                <c:pt idx="372">
                  <c:v>49.325353833963753</c:v>
                </c:pt>
                <c:pt idx="373">
                  <c:v>49.379943277205101</c:v>
                </c:pt>
                <c:pt idx="374">
                  <c:v>49.434485422352694</c:v>
                </c:pt>
                <c:pt idx="375">
                  <c:v>49.488979919793962</c:v>
                </c:pt>
                <c:pt idx="376">
                  <c:v>49.54342642780577</c:v>
                </c:pt>
                <c:pt idx="377">
                  <c:v>49.597805719114966</c:v>
                </c:pt>
                <c:pt idx="378">
                  <c:v>49.652117684617913</c:v>
                </c:pt>
                <c:pt idx="379">
                  <c:v>49.706362220114542</c:v>
                </c:pt>
                <c:pt idx="380">
                  <c:v>49.760546658424403</c:v>
                </c:pt>
                <c:pt idx="381">
                  <c:v>49.814663428674358</c:v>
                </c:pt>
                <c:pt idx="382">
                  <c:v>49.868712441159872</c:v>
                </c:pt>
                <c:pt idx="383">
                  <c:v>49.922697265852925</c:v>
                </c:pt>
                <c:pt idx="384">
                  <c:v>49.976617780671404</c:v>
                </c:pt>
                <c:pt idx="385">
                  <c:v>50.030473868386494</c:v>
                </c:pt>
                <c:pt idx="386">
                  <c:v>50.084265416531984</c:v>
                </c:pt>
                <c:pt idx="387">
                  <c:v>50.137992317315181</c:v>
                </c:pt>
                <c:pt idx="388">
                  <c:v>50.191654467529439</c:v>
                </c:pt>
                <c:pt idx="389">
                  <c:v>50.245251768468222</c:v>
                </c:pt>
                <c:pt idx="390">
                  <c:v>50.298780607400346</c:v>
                </c:pt>
                <c:pt idx="391">
                  <c:v>50.352240933497214</c:v>
                </c:pt>
                <c:pt idx="392">
                  <c:v>50.405632699721039</c:v>
                </c:pt>
                <c:pt idx="393">
                  <c:v>50.458955862750742</c:v>
                </c:pt>
                <c:pt idx="394">
                  <c:v>50.512217269431197</c:v>
                </c:pt>
                <c:pt idx="395">
                  <c:v>50.56541680780898</c:v>
                </c:pt>
                <c:pt idx="396">
                  <c:v>50.618554370316744</c:v>
                </c:pt>
                <c:pt idx="397">
                  <c:v>50.67162985369329</c:v>
                </c:pt>
                <c:pt idx="398">
                  <c:v>50.724643158905046</c:v>
                </c:pt>
                <c:pt idx="399">
                  <c:v>50.7775941910689</c:v>
                </c:pt>
                <c:pt idx="400">
                  <c:v>50.83048285937641</c:v>
                </c:pt>
                <c:pt idx="401">
                  <c:v>50.883309077019284</c:v>
                </c:pt>
                <c:pt idx="402">
                  <c:v>50.936072761116222</c:v>
                </c:pt>
                <c:pt idx="403">
                  <c:v>50.988773832640959</c:v>
                </c:pt>
                <c:pt idx="404">
                  <c:v>51.041412216351631</c:v>
                </c:pt>
                <c:pt idx="405">
                  <c:v>51.093987840721304</c:v>
                </c:pt>
                <c:pt idx="406">
                  <c:v>51.146500637869764</c:v>
                </c:pt>
                <c:pt idx="407">
                  <c:v>51.198950543496466</c:v>
                </c:pt>
                <c:pt idx="408">
                  <c:v>51.251337496814642</c:v>
                </c:pt>
                <c:pt idx="409">
                  <c:v>51.303661440486572</c:v>
                </c:pt>
                <c:pt idx="410">
                  <c:v>51.355922320559962</c:v>
                </c:pt>
                <c:pt idx="411">
                  <c:v>51.408120086405447</c:v>
                </c:pt>
                <c:pt idx="412">
                  <c:v>51.460254690655141</c:v>
                </c:pt>
                <c:pt idx="413">
                  <c:v>51.512326089142285</c:v>
                </c:pt>
                <c:pt idx="414">
                  <c:v>51.564346647897665</c:v>
                </c:pt>
                <c:pt idx="415">
                  <c:v>51.616316198477676</c:v>
                </c:pt>
                <c:pt idx="416">
                  <c:v>51.668234576907523</c:v>
                </c:pt>
                <c:pt idx="417">
                  <c:v>51.720101623607931</c:v>
                </c:pt>
                <c:pt idx="418">
                  <c:v>51.771917183323048</c:v>
                </c:pt>
                <c:pt idx="419">
                  <c:v>51.823681105049474</c:v>
                </c:pt>
                <c:pt idx="420">
                  <c:v>51.875393241966435</c:v>
                </c:pt>
                <c:pt idx="421">
                  <c:v>51.927053451367065</c:v>
                </c:pt>
                <c:pt idx="422">
                  <c:v>51.978661594590811</c:v>
                </c:pt>
                <c:pt idx="423">
                  <c:v>52.030217536956897</c:v>
                </c:pt>
                <c:pt idx="424">
                  <c:v>52.081712295470162</c:v>
                </c:pt>
                <c:pt idx="425">
                  <c:v>52.13314583430919</c:v>
                </c:pt>
                <c:pt idx="426">
                  <c:v>52.18451812045096</c:v>
                </c:pt>
                <c:pt idx="427">
                  <c:v>52.235829123619929</c:v>
                </c:pt>
                <c:pt idx="428">
                  <c:v>52.287078816237987</c:v>
                </c:pt>
                <c:pt idx="429">
                  <c:v>52.338267173375236</c:v>
                </c:pt>
                <c:pt idx="430">
                  <c:v>52.389394172701635</c:v>
                </c:pt>
                <c:pt idx="431">
                  <c:v>52.44045979443942</c:v>
                </c:pt>
                <c:pt idx="432">
                  <c:v>52.491464021316375</c:v>
                </c:pt>
                <c:pt idx="433">
                  <c:v>52.542406838519845</c:v>
                </c:pt>
                <c:pt idx="434">
                  <c:v>52.593288233651563</c:v>
                </c:pt>
                <c:pt idx="435">
                  <c:v>52.644108196683213</c:v>
                </c:pt>
                <c:pt idx="436">
                  <c:v>52.694866719912746</c:v>
                </c:pt>
                <c:pt idx="437">
                  <c:v>52.745563797921456</c:v>
                </c:pt>
                <c:pt idx="438">
                  <c:v>52.796199427531739</c:v>
                </c:pt>
                <c:pt idx="439">
                  <c:v>52.846773607765606</c:v>
                </c:pt>
                <c:pt idx="440">
                  <c:v>52.897286339803863</c:v>
                </c:pt>
                <c:pt idx="441">
                  <c:v>52.947737626945987</c:v>
                </c:pt>
                <c:pt idx="442">
                  <c:v>52.99812747457068</c:v>
                </c:pt>
                <c:pt idx="443">
                  <c:v>53.048455890097095</c:v>
                </c:pt>
                <c:pt idx="444">
                  <c:v>53.098722882946689</c:v>
                </c:pt>
                <c:pt idx="445">
                  <c:v>53.148928464505737</c:v>
                </c:pt>
                <c:pt idx="446">
                  <c:v>53.199072648088475</c:v>
                </c:pt>
                <c:pt idx="447">
                  <c:v>53.249155448900851</c:v>
                </c:pt>
                <c:pt idx="448">
                  <c:v>53.299176884004901</c:v>
                </c:pt>
                <c:pt idx="449">
                  <c:v>53.349139584955481</c:v>
                </c:pt>
                <c:pt idx="450">
                  <c:v>53.399043547035902</c:v>
                </c:pt>
                <c:pt idx="451">
                  <c:v>53.44888876754657</c:v>
                </c:pt>
                <c:pt idx="452">
                  <c:v>53.498675245768659</c:v>
                </c:pt>
                <c:pt idx="453">
                  <c:v>53.548402982928387</c:v>
                </c:pt>
                <c:pt idx="454">
                  <c:v>53.598071982161898</c:v>
                </c:pt>
                <c:pt idx="455">
                  <c:v>53.647682248480677</c:v>
                </c:pt>
                <c:pt idx="456">
                  <c:v>53.697233788737556</c:v>
                </c:pt>
                <c:pt idx="457">
                  <c:v>53.746726611593267</c:v>
                </c:pt>
                <c:pt idx="458">
                  <c:v>53.79616072748356</c:v>
                </c:pt>
                <c:pt idx="459">
                  <c:v>53.845536148586824</c:v>
                </c:pt>
                <c:pt idx="460">
                  <c:v>53.894852888792258</c:v>
                </c:pt>
                <c:pt idx="461">
                  <c:v>53.944110963668564</c:v>
                </c:pt>
                <c:pt idx="462">
                  <c:v>53.993310390433152</c:v>
                </c:pt>
                <c:pt idx="463">
                  <c:v>54.042451187921813</c:v>
                </c:pt>
                <c:pt idx="464">
                  <c:v>54.091533376558949</c:v>
                </c:pt>
                <c:pt idx="465">
                  <c:v>54.14055697832822</c:v>
                </c:pt>
                <c:pt idx="466">
                  <c:v>54.189522016743723</c:v>
                </c:pt>
                <c:pt idx="467">
                  <c:v>54.238428516821607</c:v>
                </c:pt>
                <c:pt idx="468">
                  <c:v>54.287276505052162</c:v>
                </c:pt>
                <c:pt idx="469">
                  <c:v>54.336066009372388</c:v>
                </c:pt>
                <c:pt idx="470">
                  <c:v>54.38479705913894</c:v>
                </c:pt>
                <c:pt idx="471">
                  <c:v>54.433469685101599</c:v>
                </c:pt>
                <c:pt idx="472">
                  <c:v>54.482083919377111</c:v>
                </c:pt>
                <c:pt idx="473">
                  <c:v>54.530639795423475</c:v>
                </c:pt>
                <c:pt idx="474">
                  <c:v>54.579137348014662</c:v>
                </c:pt>
                <c:pt idx="475">
                  <c:v>54.627576613215716</c:v>
                </c:pt>
                <c:pt idx="476">
                  <c:v>54.675957628358283</c:v>
                </c:pt>
                <c:pt idx="477">
                  <c:v>54.724280432016528</c:v>
                </c:pt>
                <c:pt idx="478">
                  <c:v>54.772545063983436</c:v>
                </c:pt>
                <c:pt idx="479">
                  <c:v>54.820751565247527</c:v>
                </c:pt>
                <c:pt idx="480">
                  <c:v>54.86891130907668</c:v>
                </c:pt>
                <c:pt idx="481">
                  <c:v>54.917024235673779</c:v>
                </c:pt>
                <c:pt idx="482">
                  <c:v>54.965090287371638</c:v>
                </c:pt>
                <c:pt idx="483">
                  <c:v>55.013109408600556</c:v>
                </c:pt>
                <c:pt idx="484">
                  <c:v>55.061081545856354</c:v>
                </c:pt>
                <c:pt idx="485">
                  <c:v>55.109006647668878</c:v>
                </c:pt>
                <c:pt idx="486">
                  <c:v>55.156884664570917</c:v>
                </c:pt>
                <c:pt idx="487">
                  <c:v>55.204715549067643</c:v>
                </c:pt>
                <c:pt idx="488">
                  <c:v>55.252499255606416</c:v>
                </c:pt>
                <c:pt idx="489">
                  <c:v>55.300235740547102</c:v>
                </c:pt>
                <c:pt idx="490">
                  <c:v>55.347924962132737</c:v>
                </c:pt>
                <c:pt idx="491">
                  <c:v>55.395566880460713</c:v>
                </c:pt>
                <c:pt idx="492">
                  <c:v>55.443148548878852</c:v>
                </c:pt>
                <c:pt idx="493">
                  <c:v>55.49067218780781</c:v>
                </c:pt>
                <c:pt idx="494">
                  <c:v>55.538137857344751</c:v>
                </c:pt>
                <c:pt idx="495">
                  <c:v>55.585545618428192</c:v>
                </c:pt>
                <c:pt idx="496">
                  <c:v>55.632895532820577</c:v>
                </c:pt>
                <c:pt idx="497">
                  <c:v>55.680187663091175</c:v>
                </c:pt>
                <c:pt idx="498">
                  <c:v>55.727422072599225</c:v>
                </c:pt>
                <c:pt idx="499">
                  <c:v>55.774598825477362</c:v>
                </c:pt>
                <c:pt idx="500">
                  <c:v>55.821717986615326</c:v>
                </c:pt>
                <c:pt idx="501">
                  <c:v>55.868779621643924</c:v>
                </c:pt>
                <c:pt idx="502">
                  <c:v>55.915783796919264</c:v>
                </c:pt>
                <c:pt idx="503">
                  <c:v>55.962730579507237</c:v>
                </c:pt>
                <c:pt idx="504">
                  <c:v>56.009622080041758</c:v>
                </c:pt>
                <c:pt idx="505">
                  <c:v>56.056458349282487</c:v>
                </c:pt>
                <c:pt idx="506">
                  <c:v>56.103239438820346</c:v>
                </c:pt>
                <c:pt idx="507">
                  <c:v>56.149965401061237</c:v>
                </c:pt>
                <c:pt idx="508">
                  <c:v>56.196636289210019</c:v>
                </c:pt>
                <c:pt idx="509">
                  <c:v>56.243254157367979</c:v>
                </c:pt>
                <c:pt idx="510">
                  <c:v>56.289819043146331</c:v>
                </c:pt>
                <c:pt idx="511">
                  <c:v>56.336330985068102</c:v>
                </c:pt>
                <c:pt idx="512">
                  <c:v>56.382790022551447</c:v>
                </c:pt>
                <c:pt idx="513">
                  <c:v>56.429196195893205</c:v>
                </c:pt>
                <c:pt idx="514">
                  <c:v>56.475549546252758</c:v>
                </c:pt>
                <c:pt idx="515">
                  <c:v>56.521850115636092</c:v>
                </c:pt>
                <c:pt idx="516">
                  <c:v>56.568097946880101</c:v>
                </c:pt>
                <c:pt idx="517">
                  <c:v>56.614293083637179</c:v>
                </c:pt>
                <c:pt idx="518">
                  <c:v>56.660435570359986</c:v>
                </c:pt>
                <c:pt idx="519">
                  <c:v>56.706525452286492</c:v>
                </c:pt>
                <c:pt idx="520">
                  <c:v>56.752562775425226</c:v>
                </c:pt>
                <c:pt idx="521">
                  <c:v>56.798547586540778</c:v>
                </c:pt>
                <c:pt idx="522">
                  <c:v>56.844479933139475</c:v>
                </c:pt>
                <c:pt idx="523">
                  <c:v>56.890359863455338</c:v>
                </c:pt>
                <c:pt idx="524">
                  <c:v>56.936187426436184</c:v>
                </c:pt>
                <c:pt idx="525">
                  <c:v>56.981962671730017</c:v>
                </c:pt>
                <c:pt idx="526">
                  <c:v>57.027685649671554</c:v>
                </c:pt>
                <c:pt idx="527">
                  <c:v>57.073356411269017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ensembl!$AL$2:$AL$529</c:f>
              <c:numCache>
                <c:formatCode>0.0</c:formatCode>
                <c:ptCount val="528"/>
                <c:pt idx="0" formatCode="General">
                  <c:v>19</c:v>
                </c:pt>
                <c:pt idx="1">
                  <c:v>19.800554016620499</c:v>
                </c:pt>
                <c:pt idx="2">
                  <c:v>20.363922152463651</c:v>
                </c:pt>
                <c:pt idx="3">
                  <c:v>20.802451019747703</c:v>
                </c:pt>
                <c:pt idx="4">
                  <c:v>21.163046601735086</c:v>
                </c:pt>
                <c:pt idx="5">
                  <c:v>21.470028522671971</c:v>
                </c:pt>
                <c:pt idx="6">
                  <c:v>21.718583627476981</c:v>
                </c:pt>
                <c:pt idx="7">
                  <c:v>21.926782388812811</c:v>
                </c:pt>
                <c:pt idx="8">
                  <c:v>22.139208160882422</c:v>
                </c:pt>
                <c:pt idx="9">
                  <c:v>22.354964533938396</c:v>
                </c:pt>
                <c:pt idx="10">
                  <c:v>22.57348142466569</c:v>
                </c:pt>
                <c:pt idx="11">
                  <c:v>22.794402217385027</c:v>
                </c:pt>
                <c:pt idx="12">
                  <c:v>23.02977392928576</c:v>
                </c:pt>
                <c:pt idx="13">
                  <c:v>23.254444511505664</c:v>
                </c:pt>
                <c:pt idx="14">
                  <c:v>23.470030595533313</c:v>
                </c:pt>
                <c:pt idx="15">
                  <c:v>23.677818859577982</c:v>
                </c:pt>
                <c:pt idx="16">
                  <c:v>23.878851350244847</c:v>
                </c:pt>
                <c:pt idx="17">
                  <c:v>24.055787016939881</c:v>
                </c:pt>
                <c:pt idx="18">
                  <c:v>24.212146326038582</c:v>
                </c:pt>
                <c:pt idx="19">
                  <c:v>24.358369163473231</c:v>
                </c:pt>
                <c:pt idx="20">
                  <c:v>24.495618096174155</c:v>
                </c:pt>
                <c:pt idx="21">
                  <c:v>24.624870696243715</c:v>
                </c:pt>
                <c:pt idx="22">
                  <c:v>24.753307469208814</c:v>
                </c:pt>
                <c:pt idx="23">
                  <c:v>24.881021293812452</c:v>
                </c:pt>
                <c:pt idx="24">
                  <c:v>25.002160457759807</c:v>
                </c:pt>
                <c:pt idx="25">
                  <c:v>25.11732986584834</c:v>
                </c:pt>
                <c:pt idx="26">
                  <c:v>25.227056468587765</c:v>
                </c:pt>
                <c:pt idx="27">
                  <c:v>25.336934954609962</c:v>
                </c:pt>
                <c:pt idx="28">
                  <c:v>25.436976609024615</c:v>
                </c:pt>
                <c:pt idx="29">
                  <c:v>25.52812262010891</c:v>
                </c:pt>
                <c:pt idx="30">
                  <c:v>25.611193435486186</c:v>
                </c:pt>
                <c:pt idx="31">
                  <c:v>25.691063890047339</c:v>
                </c:pt>
                <c:pt idx="32">
                  <c:v>25.759956097486235</c:v>
                </c:pt>
                <c:pt idx="33">
                  <c:v>25.826403816966934</c:v>
                </c:pt>
                <c:pt idx="34">
                  <c:v>25.894160221102837</c:v>
                </c:pt>
                <c:pt idx="35">
                  <c:v>25.963177318028229</c:v>
                </c:pt>
                <c:pt idx="36">
                  <c:v>26.029921008129044</c:v>
                </c:pt>
                <c:pt idx="37">
                  <c:v>26.097907855430758</c:v>
                </c:pt>
                <c:pt idx="38">
                  <c:v>26.173779144092173</c:v>
                </c:pt>
                <c:pt idx="39">
                  <c:v>26.254106663149813</c:v>
                </c:pt>
                <c:pt idx="40">
                  <c:v>26.338801545400134</c:v>
                </c:pt>
                <c:pt idx="41">
                  <c:v>26.427789669960212</c:v>
                </c:pt>
                <c:pt idx="42">
                  <c:v>26.521011639634615</c:v>
                </c:pt>
                <c:pt idx="43">
                  <c:v>26.611426667580403</c:v>
                </c:pt>
                <c:pt idx="44">
                  <c:v>26.699187403403524</c:v>
                </c:pt>
                <c:pt idx="45">
                  <c:v>26.784434706325001</c:v>
                </c:pt>
                <c:pt idx="46">
                  <c:v>26.867298811952217</c:v>
                </c:pt>
                <c:pt idx="47">
                  <c:v>26.947900359411012</c:v>
                </c:pt>
                <c:pt idx="48">
                  <c:v>27.029386548993187</c:v>
                </c:pt>
                <c:pt idx="49">
                  <c:v>27.114738064719827</c:v>
                </c:pt>
                <c:pt idx="50">
                  <c:v>27.206917267464409</c:v>
                </c:pt>
                <c:pt idx="51">
                  <c:v>27.305922337993387</c:v>
                </c:pt>
                <c:pt idx="52">
                  <c:v>27.418076087225906</c:v>
                </c:pt>
                <c:pt idx="53">
                  <c:v>27.553738966891228</c:v>
                </c:pt>
                <c:pt idx="54">
                  <c:v>27.714233082786006</c:v>
                </c:pt>
                <c:pt idx="55">
                  <c:v>27.85840241980835</c:v>
                </c:pt>
                <c:pt idx="56">
                  <c:v>27.987980929480763</c:v>
                </c:pt>
                <c:pt idx="57">
                  <c:v>28.097999877068094</c:v>
                </c:pt>
                <c:pt idx="58">
                  <c:v>28.182185515202235</c:v>
                </c:pt>
                <c:pt idx="59">
                  <c:v>28.243944615517815</c:v>
                </c:pt>
                <c:pt idx="60">
                  <c:v>28.3090482545106</c:v>
                </c:pt>
                <c:pt idx="61">
                  <c:v>28.377483862457183</c:v>
                </c:pt>
                <c:pt idx="62">
                  <c:v>28.453998991036944</c:v>
                </c:pt>
                <c:pt idx="63">
                  <c:v>28.536332804949854</c:v>
                </c:pt>
                <c:pt idx="64">
                  <c:v>28.624543998582443</c:v>
                </c:pt>
                <c:pt idx="65">
                  <c:v>28.721267430326211</c:v>
                </c:pt>
                <c:pt idx="66">
                  <c:v>28.826676442332786</c:v>
                </c:pt>
                <c:pt idx="67">
                  <c:v>28.93536960711436</c:v>
                </c:pt>
                <c:pt idx="68">
                  <c:v>29.050140427308097</c:v>
                </c:pt>
                <c:pt idx="69">
                  <c:v>29.171009230516681</c:v>
                </c:pt>
                <c:pt idx="70">
                  <c:v>29.295037146984768</c:v>
                </c:pt>
                <c:pt idx="71">
                  <c:v>29.42512367195847</c:v>
                </c:pt>
                <c:pt idx="72">
                  <c:v>29.564247287616084</c:v>
                </c:pt>
                <c:pt idx="73">
                  <c:v>29.709419281598151</c:v>
                </c:pt>
                <c:pt idx="74">
                  <c:v>29.857489705179379</c:v>
                </c:pt>
                <c:pt idx="75">
                  <c:v>30.011543173320693</c:v>
                </c:pt>
                <c:pt idx="76">
                  <c:v>30.17154764357748</c:v>
                </c:pt>
                <c:pt idx="77">
                  <c:v>30.334235364550008</c:v>
                </c:pt>
                <c:pt idx="78">
                  <c:v>30.502763052253421</c:v>
                </c:pt>
                <c:pt idx="79">
                  <c:v>30.673821620787809</c:v>
                </c:pt>
                <c:pt idx="80">
                  <c:v>30.857121827520707</c:v>
                </c:pt>
                <c:pt idx="81">
                  <c:v>31.04938831556899</c:v>
                </c:pt>
                <c:pt idx="82">
                  <c:v>31.250570087988883</c:v>
                </c:pt>
                <c:pt idx="83">
                  <c:v>31.460637580088473</c:v>
                </c:pt>
                <c:pt idx="84">
                  <c:v>31.686581853372413</c:v>
                </c:pt>
                <c:pt idx="85">
                  <c:v>31.914036075626164</c:v>
                </c:pt>
                <c:pt idx="86">
                  <c:v>32.142948117618083</c:v>
                </c:pt>
                <c:pt idx="87">
                  <c:v>32.373271991618722</c:v>
                </c:pt>
                <c:pt idx="88">
                  <c:v>32.601358811296137</c:v>
                </c:pt>
                <c:pt idx="89">
                  <c:v>32.823738257343038</c:v>
                </c:pt>
                <c:pt idx="90">
                  <c:v>33.040677171938135</c:v>
                </c:pt>
                <c:pt idx="91">
                  <c:v>33.252423936142527</c:v>
                </c:pt>
                <c:pt idx="92">
                  <c:v>33.42285584955885</c:v>
                </c:pt>
                <c:pt idx="93">
                  <c:v>33.556649435815437</c:v>
                </c:pt>
                <c:pt idx="94">
                  <c:v>33.66021241676318</c:v>
                </c:pt>
                <c:pt idx="95">
                  <c:v>33.742199769561068</c:v>
                </c:pt>
                <c:pt idx="96">
                  <c:v>33.80508618943184</c:v>
                </c:pt>
                <c:pt idx="97">
                  <c:v>33.867092952330061</c:v>
                </c:pt>
                <c:pt idx="98">
                  <c:v>33.929839560353344</c:v>
                </c:pt>
                <c:pt idx="99">
                  <c:v>33.993320324897837</c:v>
                </c:pt>
                <c:pt idx="100">
                  <c:v>34.054333491566787</c:v>
                </c:pt>
                <c:pt idx="101">
                  <c:v>34.114526298540014</c:v>
                </c:pt>
                <c:pt idx="102">
                  <c:v>34.175454662796007</c:v>
                </c:pt>
                <c:pt idx="103">
                  <c:v>34.237111781747615</c:v>
                </c:pt>
                <c:pt idx="104">
                  <c:v>34.299491302321584</c:v>
                </c:pt>
                <c:pt idx="105">
                  <c:v>34.36258731762625</c:v>
                </c:pt>
                <c:pt idx="106">
                  <c:v>34.424858772466429</c:v>
                </c:pt>
                <c:pt idx="107">
                  <c:v>34.486325271579965</c:v>
                </c:pt>
                <c:pt idx="108">
                  <c:v>34.551494826648927</c:v>
                </c:pt>
                <c:pt idx="109">
                  <c:v>34.620408983283639</c:v>
                </c:pt>
                <c:pt idx="110">
                  <c:v>34.693114881172789</c:v>
                </c:pt>
                <c:pt idx="111">
                  <c:v>34.769665931613844</c:v>
                </c:pt>
                <c:pt idx="112">
                  <c:v>34.850122602698654</c:v>
                </c:pt>
                <c:pt idx="113">
                  <c:v>34.92949948812489</c:v>
                </c:pt>
                <c:pt idx="114">
                  <c:v>35.007822889903728</c:v>
                </c:pt>
                <c:pt idx="115">
                  <c:v>35.085118187130419</c:v>
                </c:pt>
                <c:pt idx="116">
                  <c:v>35.161409878168413</c:v>
                </c:pt>
                <c:pt idx="117">
                  <c:v>35.236721620461537</c:v>
                </c:pt>
                <c:pt idx="118">
                  <c:v>35.311076268132219</c:v>
                </c:pt>
                <c:pt idx="119">
                  <c:v>35.384495907511777</c:v>
                </c:pt>
                <c:pt idx="120">
                  <c:v>35.45700189073758</c:v>
                </c:pt>
                <c:pt idx="121">
                  <c:v>35.528614867541677</c:v>
                </c:pt>
                <c:pt idx="122">
                  <c:v>35.599354815346395</c:v>
                </c:pt>
                <c:pt idx="123">
                  <c:v>35.669241067773697</c:v>
                </c:pt>
                <c:pt idx="124">
                  <c:v>35.738292341667432</c:v>
                </c:pt>
                <c:pt idx="125">
                  <c:v>35.807974901629976</c:v>
                </c:pt>
                <c:pt idx="126">
                  <c:v>35.875388269409093</c:v>
                </c:pt>
                <c:pt idx="127">
                  <c:v>35.940606709874416</c:v>
                </c:pt>
                <c:pt idx="128">
                  <c:v>36.003701093037286</c:v>
                </c:pt>
                <c:pt idx="129">
                  <c:v>36.064739093824024</c:v>
                </c:pt>
                <c:pt idx="130">
                  <c:v>36.122468028800789</c:v>
                </c:pt>
                <c:pt idx="131">
                  <c:v>36.187218418332812</c:v>
                </c:pt>
                <c:pt idx="132">
                  <c:v>36.25392030546076</c:v>
                </c:pt>
                <c:pt idx="133">
                  <c:v>36.322582945774961</c:v>
                </c:pt>
                <c:pt idx="134">
                  <c:v>36.393217167774587</c:v>
                </c:pt>
                <c:pt idx="135">
                  <c:v>36.465835488042153</c:v>
                </c:pt>
                <c:pt idx="136">
                  <c:v>36.531994634672763</c:v>
                </c:pt>
                <c:pt idx="137">
                  <c:v>36.597433204968667</c:v>
                </c:pt>
                <c:pt idx="138">
                  <c:v>36.66216546943626</c:v>
                </c:pt>
                <c:pt idx="139">
                  <c:v>36.726205290999658</c:v>
                </c:pt>
                <c:pt idx="140">
                  <c:v>36.789566140179822</c:v>
                </c:pt>
                <c:pt idx="141">
                  <c:v>36.852261109577498</c:v>
                </c:pt>
                <c:pt idx="142">
                  <c:v>36.91557335395386</c:v>
                </c:pt>
                <c:pt idx="143">
                  <c:v>36.979498537284535</c:v>
                </c:pt>
                <c:pt idx="144">
                  <c:v>37.044032560135356</c:v>
                </c:pt>
                <c:pt idx="145">
                  <c:v>37.118083554624008</c:v>
                </c:pt>
                <c:pt idx="146">
                  <c:v>37.202165148479814</c:v>
                </c:pt>
                <c:pt idx="147">
                  <c:v>37.295427833497861</c:v>
                </c:pt>
                <c:pt idx="148">
                  <c:v>37.398338896881278</c:v>
                </c:pt>
                <c:pt idx="149">
                  <c:v>37.511442291274534</c:v>
                </c:pt>
                <c:pt idx="150">
                  <c:v>37.623115179411108</c:v>
                </c:pt>
                <c:pt idx="151">
                  <c:v>37.73166080811027</c:v>
                </c:pt>
                <c:pt idx="152">
                  <c:v>37.837180230441582</c:v>
                </c:pt>
                <c:pt idx="153">
                  <c:v>37.93976977532423</c:v>
                </c:pt>
                <c:pt idx="154">
                  <c:v>38.039521338350198</c:v>
                </c:pt>
                <c:pt idx="155">
                  <c:v>38.136522650285535</c:v>
                </c:pt>
                <c:pt idx="156">
                  <c:v>38.229302556080782</c:v>
                </c:pt>
                <c:pt idx="157">
                  <c:v>38.316524515191404</c:v>
                </c:pt>
                <c:pt idx="158">
                  <c:v>38.398465014913384</c:v>
                </c:pt>
                <c:pt idx="159">
                  <c:v>38.475379763446369</c:v>
                </c:pt>
                <c:pt idx="160">
                  <c:v>38.547505738144984</c:v>
                </c:pt>
                <c:pt idx="161">
                  <c:v>38.617631490523912</c:v>
                </c:pt>
                <c:pt idx="162">
                  <c:v>38.687071487124641</c:v>
                </c:pt>
                <c:pt idx="163">
                  <c:v>38.75583794537819</c:v>
                </c:pt>
                <c:pt idx="164">
                  <c:v>38.823942767473795</c:v>
                </c:pt>
                <c:pt idx="165">
                  <c:v>38.891397551013576</c:v>
                </c:pt>
                <c:pt idx="166">
                  <c:v>38.958213599221786</c:v>
                </c:pt>
                <c:pt idx="167">
                  <c:v>39.024401930730868</c:v>
                </c:pt>
                <c:pt idx="168">
                  <c:v>39.089973288965204</c:v>
                </c:pt>
                <c:pt idx="169">
                  <c:v>39.154938151142218</c:v>
                </c:pt>
                <c:pt idx="170">
                  <c:v>39.219306736909488</c:v>
                </c:pt>
                <c:pt idx="171">
                  <c:v>39.283089016635344</c:v>
                </c:pt>
                <c:pt idx="172">
                  <c:v>39.346294719369531</c:v>
                </c:pt>
                <c:pt idx="173">
                  <c:v>39.40893334048959</c:v>
                </c:pt>
                <c:pt idx="174">
                  <c:v>39.471014149047683</c:v>
                </c:pt>
                <c:pt idx="175">
                  <c:v>39.532546194831916</c:v>
                </c:pt>
                <c:pt idx="176">
                  <c:v>39.59906808393302</c:v>
                </c:pt>
                <c:pt idx="177">
                  <c:v>39.670717627616334</c:v>
                </c:pt>
                <c:pt idx="178">
                  <c:v>39.747646352748752</c:v>
                </c:pt>
                <c:pt idx="179">
                  <c:v>39.830021730090131</c:v>
                </c:pt>
                <c:pt idx="180">
                  <c:v>39.918029875851538</c:v>
                </c:pt>
                <c:pt idx="181">
                  <c:v>40.005166291272566</c:v>
                </c:pt>
                <c:pt idx="182">
                  <c:v>40.091446843239815</c:v>
                </c:pt>
                <c:pt idx="183">
                  <c:v>40.176886975865564</c:v>
                </c:pt>
                <c:pt idx="184">
                  <c:v>40.261501725385074</c:v>
                </c:pt>
                <c:pt idx="185">
                  <c:v>40.345305734399638</c:v>
                </c:pt>
                <c:pt idx="186">
                  <c:v>40.428313265499852</c:v>
                </c:pt>
                <c:pt idx="187">
                  <c:v>40.510538214301398</c:v>
                </c:pt>
                <c:pt idx="188">
                  <c:v>40.59450410890382</c:v>
                </c:pt>
                <c:pt idx="189">
                  <c:v>40.680210006206281</c:v>
                </c:pt>
                <c:pt idx="190">
                  <c:v>40.768930436354815</c:v>
                </c:pt>
                <c:pt idx="191">
                  <c:v>40.860690035161298</c:v>
                </c:pt>
                <c:pt idx="192">
                  <c:v>40.955515803802335</c:v>
                </c:pt>
                <c:pt idx="193">
                  <c:v>41.05075506351691</c:v>
                </c:pt>
                <c:pt idx="194">
                  <c:v>41.14908312272447</c:v>
                </c:pt>
                <c:pt idx="195">
                  <c:v>41.25187915416258</c:v>
                </c:pt>
                <c:pt idx="196">
                  <c:v>41.359196282583682</c:v>
                </c:pt>
                <c:pt idx="197">
                  <c:v>41.471092472431401</c:v>
                </c:pt>
                <c:pt idx="198">
                  <c:v>41.589083050705284</c:v>
                </c:pt>
                <c:pt idx="199">
                  <c:v>41.710308885138531</c:v>
                </c:pt>
                <c:pt idx="200">
                  <c:v>41.833264825786408</c:v>
                </c:pt>
                <c:pt idx="201">
                  <c:v>41.95794028351343</c:v>
                </c:pt>
                <c:pt idx="202">
                  <c:v>42.084325401465051</c:v>
                </c:pt>
                <c:pt idx="203">
                  <c:v>42.210872391834002</c:v>
                </c:pt>
                <c:pt idx="204">
                  <c:v>42.337578845996312</c:v>
                </c:pt>
                <c:pt idx="205">
                  <c:v>42.456798088977294</c:v>
                </c:pt>
                <c:pt idx="206">
                  <c:v>42.568920421408329</c:v>
                </c:pt>
                <c:pt idx="207">
                  <c:v>42.678511706998222</c:v>
                </c:pt>
                <c:pt idx="208">
                  <c:v>42.787016712225373</c:v>
                </c:pt>
                <c:pt idx="209">
                  <c:v>42.894455559489344</c:v>
                </c:pt>
                <c:pt idx="210">
                  <c:v>43.00625428503686</c:v>
                </c:pt>
                <c:pt idx="211">
                  <c:v>43.122472940166823</c:v>
                </c:pt>
                <c:pt idx="212">
                  <c:v>43.238934846746041</c:v>
                </c:pt>
                <c:pt idx="213">
                  <c:v>43.354226401498629</c:v>
                </c:pt>
                <c:pt idx="214">
                  <c:v>43.468369699687635</c:v>
                </c:pt>
                <c:pt idx="215">
                  <c:v>43.581386214146704</c:v>
                </c:pt>
                <c:pt idx="216">
                  <c:v>43.693296818778357</c:v>
                </c:pt>
                <c:pt idx="217">
                  <c:v>43.804121810937701</c:v>
                </c:pt>
                <c:pt idx="218">
                  <c:v>43.915223992364609</c:v>
                </c:pt>
                <c:pt idx="219">
                  <c:v>44.026599977410228</c:v>
                </c:pt>
                <c:pt idx="220">
                  <c:v>44.138246532175643</c:v>
                </c:pt>
                <c:pt idx="221">
                  <c:v>44.250160572561079</c:v>
                </c:pt>
                <c:pt idx="222">
                  <c:v>44.362339162389439</c:v>
                </c:pt>
                <c:pt idx="223">
                  <c:v>44.473450637689275</c:v>
                </c:pt>
                <c:pt idx="224">
                  <c:v>44.583514051770003</c:v>
                </c:pt>
                <c:pt idx="225">
                  <c:v>44.691243924132593</c:v>
                </c:pt>
                <c:pt idx="226">
                  <c:v>44.799262899841452</c:v>
                </c:pt>
                <c:pt idx="227">
                  <c:v>44.907567626023955</c:v>
                </c:pt>
                <c:pt idx="228">
                  <c:v>45.016154887774412</c:v>
                </c:pt>
                <c:pt idx="229">
                  <c:v>45.12502160654963</c:v>
                </c:pt>
                <c:pt idx="230">
                  <c:v>45.235437065178793</c:v>
                </c:pt>
                <c:pt idx="231">
                  <c:v>45.344838495717866</c:v>
                </c:pt>
                <c:pt idx="232">
                  <c:v>45.453243382132847</c:v>
                </c:pt>
                <c:pt idx="233">
                  <c:v>45.560668758684763</c:v>
                </c:pt>
                <c:pt idx="234">
                  <c:v>45.667131225433856</c:v>
                </c:pt>
                <c:pt idx="235">
                  <c:v>45.772646963071871</c:v>
                </c:pt>
                <c:pt idx="236">
                  <c:v>45.877231747117463</c:v>
                </c:pt>
                <c:pt idx="237">
                  <c:v>45.980900961507672</c:v>
                </c:pt>
                <c:pt idx="238">
                  <c:v>46.083669611616422</c:v>
                </c:pt>
                <c:pt idx="239">
                  <c:v>46.186744301349449</c:v>
                </c:pt>
                <c:pt idx="240">
                  <c:v>46.290122009993283</c:v>
                </c:pt>
                <c:pt idx="241">
                  <c:v>46.396176589647617</c:v>
                </c:pt>
                <c:pt idx="242">
                  <c:v>46.498905334172861</c:v>
                </c:pt>
                <c:pt idx="243">
                  <c:v>46.598412338426392</c:v>
                </c:pt>
                <c:pt idx="244">
                  <c:v>46.693650860711259</c:v>
                </c:pt>
                <c:pt idx="245">
                  <c:v>46.784779390902109</c:v>
                </c:pt>
                <c:pt idx="246">
                  <c:v>46.869789412503096</c:v>
                </c:pt>
                <c:pt idx="247">
                  <c:v>46.954148417336825</c:v>
                </c:pt>
                <c:pt idx="248">
                  <c:v>47.043003138733667</c:v>
                </c:pt>
                <c:pt idx="249">
                  <c:v>47.135384220667831</c:v>
                </c:pt>
                <c:pt idx="250">
                  <c:v>47.231339911466385</c:v>
                </c:pt>
                <c:pt idx="251">
                  <c:v>47.330921958785048</c:v>
                </c:pt>
                <c:pt idx="252">
                  <c:v>47.43418599309836</c:v>
                </c:pt>
                <c:pt idx="253">
                  <c:v>47.535445163729015</c:v>
                </c:pt>
                <c:pt idx="254">
                  <c:v>47.635876431294612</c:v>
                </c:pt>
                <c:pt idx="255">
                  <c:v>47.735492475326261</c:v>
                </c:pt>
                <c:pt idx="256">
                  <c:v>47.834305686110255</c:v>
                </c:pt>
                <c:pt idx="257">
                  <c:v>47.932328173527296</c:v>
                </c:pt>
                <c:pt idx="258">
                  <c:v>48.0295717755521</c:v>
                </c:pt>
                <c:pt idx="259">
                  <c:v>48.126048066429121</c:v>
                </c:pt>
                <c:pt idx="260">
                  <c:v>48.221768364539251</c:v>
                </c:pt>
                <c:pt idx="261">
                  <c:v>48.316743739971592</c:v>
                </c:pt>
                <c:pt idx="262">
                  <c:v>48.413109797537835</c:v>
                </c:pt>
                <c:pt idx="263">
                  <c:v>48.51086441146704</c:v>
                </c:pt>
                <c:pt idx="264">
                  <c:v>48.61000578862641</c:v>
                </c:pt>
                <c:pt idx="265">
                  <c:v>48.710532483650759</c:v>
                </c:pt>
                <c:pt idx="266">
                  <c:v>48.812443414708717</c:v>
                </c:pt>
                <c:pt idx="267">
                  <c:v>48.913549152645437</c:v>
                </c:pt>
                <c:pt idx="268">
                  <c:v>49.013861643315366</c:v>
                </c:pt>
                <c:pt idx="269">
                  <c:v>49.113392568070005</c:v>
                </c:pt>
                <c:pt idx="270">
                  <c:v>49.21215335161407</c:v>
                </c:pt>
                <c:pt idx="271">
                  <c:v>49.313337470496279</c:v>
                </c:pt>
                <c:pt idx="272">
                  <c:v>49.416954696145012</c:v>
                </c:pt>
                <c:pt idx="273">
                  <c:v>49.523015730000978</c:v>
                </c:pt>
                <c:pt idx="274">
                  <c:v>49.631532278712726</c:v>
                </c:pt>
                <c:pt idx="275">
                  <c:v>49.74251713489673</c:v>
                </c:pt>
                <c:pt idx="276">
                  <c:v>49.853732728694048</c:v>
                </c:pt>
                <c:pt idx="277">
                  <c:v>49.965176740030223</c:v>
                </c:pt>
                <c:pt idx="278">
                  <c:v>50.081334388922734</c:v>
                </c:pt>
                <c:pt idx="279">
                  <c:v>50.197685443617353</c:v>
                </c:pt>
                <c:pt idx="280">
                  <c:v>50.314228289963935</c:v>
                </c:pt>
                <c:pt idx="281">
                  <c:v>50.434388482805048</c:v>
                </c:pt>
                <c:pt idx="282">
                  <c:v>50.559354789591609</c:v>
                </c:pt>
                <c:pt idx="283">
                  <c:v>50.683264710676809</c:v>
                </c:pt>
                <c:pt idx="284">
                  <c:v>50.810838875242226</c:v>
                </c:pt>
                <c:pt idx="285">
                  <c:v>50.942111134317344</c:v>
                </c:pt>
                <c:pt idx="286">
                  <c:v>51.07225108512057</c:v>
                </c:pt>
                <c:pt idx="287">
                  <c:v>51.200071162778201</c:v>
                </c:pt>
                <c:pt idx="288">
                  <c:v>51.326812229406805</c:v>
                </c:pt>
                <c:pt idx="289">
                  <c:v>51.452491759280676</c:v>
                </c:pt>
                <c:pt idx="290">
                  <c:v>51.577126798090724</c:v>
                </c:pt>
                <c:pt idx="291">
                  <c:v>51.700733977155132</c:v>
                </c:pt>
                <c:pt idx="292">
                  <c:v>51.823329527035227</c:v>
                </c:pt>
                <c:pt idx="293">
                  <c:v>51.946070226778851</c:v>
                </c:pt>
                <c:pt idx="294">
                  <c:v>52.070092732170998</c:v>
                </c:pt>
                <c:pt idx="295">
                  <c:v>52.194248929662443</c:v>
                </c:pt>
                <c:pt idx="296">
                  <c:v>52.318537417389706</c:v>
                </c:pt>
                <c:pt idx="297">
                  <c:v>52.442956870669036</c:v>
                </c:pt>
                <c:pt idx="298">
                  <c:v>52.5663711246807</c:v>
                </c:pt>
                <c:pt idx="299">
                  <c:v>52.687669923564272</c:v>
                </c:pt>
                <c:pt idx="300">
                  <c:v>52.808008381677276</c:v>
                </c:pt>
                <c:pt idx="301">
                  <c:v>52.927401036587938</c:v>
                </c:pt>
                <c:pt idx="302">
                  <c:v>53.045862093209458</c:v>
                </c:pt>
                <c:pt idx="303">
                  <c:v>53.163405434083792</c:v>
                </c:pt>
                <c:pt idx="304">
                  <c:v>53.280044629264133</c:v>
                </c:pt>
                <c:pt idx="305">
                  <c:v>53.395792945814932</c:v>
                </c:pt>
                <c:pt idx="306">
                  <c:v>53.511723372687094</c:v>
                </c:pt>
                <c:pt idx="307">
                  <c:v>53.627834119068332</c:v>
                </c:pt>
                <c:pt idx="308">
                  <c:v>53.746235856925779</c:v>
                </c:pt>
                <c:pt idx="309">
                  <c:v>53.866932962724988</c:v>
                </c:pt>
                <c:pt idx="310">
                  <c:v>53.989930515246265</c:v>
                </c:pt>
                <c:pt idx="311">
                  <c:v>54.114147764146658</c:v>
                </c:pt>
                <c:pt idx="312">
                  <c:v>54.23958042090149</c:v>
                </c:pt>
                <c:pt idx="313">
                  <c:v>54.361844937603038</c:v>
                </c:pt>
                <c:pt idx="314">
                  <c:v>54.483172477781615</c:v>
                </c:pt>
                <c:pt idx="315">
                  <c:v>54.603576802378655</c:v>
                </c:pt>
                <c:pt idx="316">
                  <c:v>54.723071366363413</c:v>
                </c:pt>
                <c:pt idx="317">
                  <c:v>54.841669327932443</c:v>
                </c:pt>
                <c:pt idx="318">
                  <c:v>54.961467327316953</c:v>
                </c:pt>
                <c:pt idx="319">
                  <c:v>55.080369748063184</c:v>
                </c:pt>
                <c:pt idx="320">
                  <c:v>55.198389404169959</c:v>
                </c:pt>
                <c:pt idx="321">
                  <c:v>55.315538832270505</c:v>
                </c:pt>
                <c:pt idx="322">
                  <c:v>55.431830299748633</c:v>
                </c:pt>
                <c:pt idx="323">
                  <c:v>55.547275812554879</c:v>
                </c:pt>
                <c:pt idx="324">
                  <c:v>55.66188712273614</c:v>
                </c:pt>
                <c:pt idx="325">
                  <c:v>55.775675735691387</c:v>
                </c:pt>
                <c:pt idx="326">
                  <c:v>55.888652917165551</c:v>
                </c:pt>
                <c:pt idx="327">
                  <c:v>56.000829699992934</c:v>
                </c:pt>
                <c:pt idx="328">
                  <c:v>56.112216890601005</c:v>
                </c:pt>
                <c:pt idx="329">
                  <c:v>56.222825075284867</c:v>
                </c:pt>
                <c:pt idx="330">
                  <c:v>56.332664626262151</c:v>
                </c:pt>
                <c:pt idx="331">
                  <c:v>56.443665384271512</c:v>
                </c:pt>
                <c:pt idx="332">
                  <c:v>56.555824167894471</c:v>
                </c:pt>
                <c:pt idx="333">
                  <c:v>56.669138005536333</c:v>
                </c:pt>
                <c:pt idx="334">
                  <c:v>56.783604142336934</c:v>
                </c:pt>
                <c:pt idx="335">
                  <c:v>56.899220047278249</c:v>
                </c:pt>
                <c:pt idx="336">
                  <c:v>57.014023881973628</c:v>
                </c:pt>
                <c:pt idx="337">
                  <c:v>57.128026548903847</c:v>
                </c:pt>
                <c:pt idx="338">
                  <c:v>57.241238729265575</c:v>
                </c:pt>
                <c:pt idx="339">
                  <c:v>57.353670889042291</c:v>
                </c:pt>
                <c:pt idx="340">
                  <c:v>57.465333284864826</c:v>
                </c:pt>
                <c:pt idx="341">
                  <c:v>57.576235969670279</c:v>
                </c:pt>
                <c:pt idx="342">
                  <c:v>57.687328874395682</c:v>
                </c:pt>
                <c:pt idx="343">
                  <c:v>57.798610440045138</c:v>
                </c:pt>
                <c:pt idx="344">
                  <c:v>57.910079161135847</c:v>
                </c:pt>
                <c:pt idx="345">
                  <c:v>58.021733585251276</c:v>
                </c:pt>
                <c:pt idx="346">
                  <c:v>58.133572312607306</c:v>
                </c:pt>
                <c:pt idx="347">
                  <c:v>58.244660075068182</c:v>
                </c:pt>
                <c:pt idx="348">
                  <c:v>58.355006493729938</c:v>
                </c:pt>
                <c:pt idx="349">
                  <c:v>58.464621003539939</c:v>
                </c:pt>
                <c:pt idx="350">
                  <c:v>58.573512858163241</c:v>
                </c:pt>
                <c:pt idx="351">
                  <c:v>58.681691134688236</c:v>
                </c:pt>
                <c:pt idx="352">
                  <c:v>58.78916473817798</c:v>
                </c:pt>
                <c:pt idx="353">
                  <c:v>58.89594240607336</c:v>
                </c:pt>
                <c:pt idx="354">
                  <c:v>59.002032712453861</c:v>
                </c:pt>
                <c:pt idx="355">
                  <c:v>59.107444072161542</c:v>
                </c:pt>
                <c:pt idx="356">
                  <c:v>59.212184744793518</c:v>
                </c:pt>
                <c:pt idx="357">
                  <c:v>59.316262838568015</c:v>
                </c:pt>
                <c:pt idx="358">
                  <c:v>59.419686314068798</c:v>
                </c:pt>
                <c:pt idx="359">
                  <c:v>59.522462987872672</c:v>
                </c:pt>
                <c:pt idx="360">
                  <c:v>59.624600536064392</c:v>
                </c:pt>
                <c:pt idx="361">
                  <c:v>59.726106497643222</c:v>
                </c:pt>
                <c:pt idx="362">
                  <c:v>59.82698827782523</c:v>
                </c:pt>
                <c:pt idx="363">
                  <c:v>59.92725315124509</c:v>
                </c:pt>
                <c:pt idx="364">
                  <c:v>60.026908265061159</c:v>
                </c:pt>
                <c:pt idx="365">
                  <c:v>60.125960641967318</c:v>
                </c:pt>
                <c:pt idx="366">
                  <c:v>60.224417183114973</c:v>
                </c:pt>
                <c:pt idx="367">
                  <c:v>60.322284670948441</c:v>
                </c:pt>
                <c:pt idx="368">
                  <c:v>60.419569771956866</c:v>
                </c:pt>
                <c:pt idx="369">
                  <c:v>60.516279039345562</c:v>
                </c:pt>
                <c:pt idx="370">
                  <c:v>60.612418915629704</c:v>
                </c:pt>
                <c:pt idx="371">
                  <c:v>60.707995735153041</c:v>
                </c:pt>
                <c:pt idx="372">
                  <c:v>60.803015726534284</c:v>
                </c:pt>
                <c:pt idx="373">
                  <c:v>60.897485015043678</c:v>
                </c:pt>
                <c:pt idx="374">
                  <c:v>60.991409624912116</c:v>
                </c:pt>
                <c:pt idx="375">
                  <c:v>61.084795481575185</c:v>
                </c:pt>
                <c:pt idx="376">
                  <c:v>61.177648413854307</c:v>
                </c:pt>
                <c:pt idx="377">
                  <c:v>61.266093219632111</c:v>
                </c:pt>
                <c:pt idx="378">
                  <c:v>61.350302583513113</c:v>
                </c:pt>
                <c:pt idx="379">
                  <c:v>61.43043812942107</c:v>
                </c:pt>
                <c:pt idx="380">
                  <c:v>61.508052590086351</c:v>
                </c:pt>
                <c:pt idx="381">
                  <c:v>61.581837392855427</c:v>
                </c:pt>
                <c:pt idx="382">
                  <c:v>61.655252798416335</c:v>
                </c:pt>
                <c:pt idx="383">
                  <c:v>61.728963606106525</c:v>
                </c:pt>
                <c:pt idx="384">
                  <c:v>61.802968849938665</c:v>
                </c:pt>
                <c:pt idx="385">
                  <c:v>61.875942817213634</c:v>
                </c:pt>
                <c:pt idx="386">
                  <c:v>61.949211624702997</c:v>
                </c:pt>
                <c:pt idx="387">
                  <c:v>62.02277436054311</c:v>
                </c:pt>
                <c:pt idx="388">
                  <c:v>62.09597355501478</c:v>
                </c:pt>
                <c:pt idx="389">
                  <c:v>62.168812546336632</c:v>
                </c:pt>
                <c:pt idx="390">
                  <c:v>62.240644473225551</c:v>
                </c:pt>
                <c:pt idx="391">
                  <c:v>62.311484164373304</c:v>
                </c:pt>
                <c:pt idx="392">
                  <c:v>62.381346128243678</c:v>
                </c:pt>
                <c:pt idx="393">
                  <c:v>62.450244562215175</c:v>
                </c:pt>
                <c:pt idx="394">
                  <c:v>62.519439782049943</c:v>
                </c:pt>
                <c:pt idx="395">
                  <c:v>62.589554461882869</c:v>
                </c:pt>
                <c:pt idx="396">
                  <c:v>62.660590981040919</c:v>
                </c:pt>
                <c:pt idx="397">
                  <c:v>62.732551859561518</c:v>
                </c:pt>
                <c:pt idx="398">
                  <c:v>62.805439763978669</c:v>
                </c:pt>
                <c:pt idx="399">
                  <c:v>62.877976335957896</c:v>
                </c:pt>
                <c:pt idx="400">
                  <c:v>62.950164723571234</c:v>
                </c:pt>
                <c:pt idx="401">
                  <c:v>63.022008033118325</c:v>
                </c:pt>
                <c:pt idx="402">
                  <c:v>63.093509329866812</c:v>
                </c:pt>
                <c:pt idx="403">
                  <c:v>63.164671638776248</c:v>
                </c:pt>
                <c:pt idx="404">
                  <c:v>63.23549794520595</c:v>
                </c:pt>
                <c:pt idx="405">
                  <c:v>63.305991195607234</c:v>
                </c:pt>
                <c:pt idx="406">
                  <c:v>63.37615429820044</c:v>
                </c:pt>
                <c:pt idx="407">
                  <c:v>63.445990123637173</c:v>
                </c:pt>
                <c:pt idx="408">
                  <c:v>63.515501505648118</c:v>
                </c:pt>
                <c:pt idx="409">
                  <c:v>63.584691241676815</c:v>
                </c:pt>
                <c:pt idx="410">
                  <c:v>63.653562093499801</c:v>
                </c:pt>
                <c:pt idx="411">
                  <c:v>63.722116787833414</c:v>
                </c:pt>
                <c:pt idx="412">
                  <c:v>63.790358016927627</c:v>
                </c:pt>
                <c:pt idx="413">
                  <c:v>63.858288439147266</c:v>
                </c:pt>
                <c:pt idx="414">
                  <c:v>63.928299435563048</c:v>
                </c:pt>
                <c:pt idx="415">
                  <c:v>64.000417042807968</c:v>
                </c:pt>
                <c:pt idx="416">
                  <c:v>64.074668514645424</c:v>
                </c:pt>
                <c:pt idx="417">
                  <c:v>64.15108241339594</c:v>
                </c:pt>
                <c:pt idx="418">
                  <c:v>64.229688709830398</c:v>
                </c:pt>
                <c:pt idx="419">
                  <c:v>64.307915576709121</c:v>
                </c:pt>
                <c:pt idx="420">
                  <c:v>64.385766440822408</c:v>
                </c:pt>
                <c:pt idx="421">
                  <c:v>64.463244682870595</c:v>
                </c:pt>
                <c:pt idx="422">
                  <c:v>64.540353638295372</c:v>
                </c:pt>
                <c:pt idx="423">
                  <c:v>64.617096598092189</c:v>
                </c:pt>
                <c:pt idx="424">
                  <c:v>64.691570413946593</c:v>
                </c:pt>
                <c:pt idx="425">
                  <c:v>64.763832239478901</c:v>
                </c:pt>
                <c:pt idx="426">
                  <c:v>64.833936950217563</c:v>
                </c:pt>
                <c:pt idx="427">
                  <c:v>64.901937265521056</c:v>
                </c:pt>
                <c:pt idx="428">
                  <c:v>64.967883862264031</c:v>
                </c:pt>
                <c:pt idx="429">
                  <c:v>65.033543237094193</c:v>
                </c:pt>
                <c:pt idx="430">
                  <c:v>65.098917708350768</c:v>
                </c:pt>
                <c:pt idx="431">
                  <c:v>65.16400956673921</c:v>
                </c:pt>
                <c:pt idx="432">
                  <c:v>65.228821075770327</c:v>
                </c:pt>
                <c:pt idx="433">
                  <c:v>65.293354472190615</c:v>
                </c:pt>
                <c:pt idx="434">
                  <c:v>65.357611966404093</c:v>
                </c:pt>
                <c:pt idx="435">
                  <c:v>65.421595742885756</c:v>
                </c:pt>
                <c:pt idx="436">
                  <c:v>65.485307960586894</c:v>
                </c:pt>
                <c:pt idx="437">
                  <c:v>65.548750753332442</c:v>
                </c:pt>
                <c:pt idx="438">
                  <c:v>65.611926230210614</c:v>
                </c:pt>
                <c:pt idx="439">
                  <c:v>65.674836475954919</c:v>
                </c:pt>
                <c:pt idx="440">
                  <c:v>65.737483551318775</c:v>
                </c:pt>
                <c:pt idx="441">
                  <c:v>65.799869493442912</c:v>
                </c:pt>
                <c:pt idx="442">
                  <c:v>65.861996316215681</c:v>
                </c:pt>
                <c:pt idx="443">
                  <c:v>65.923866010626526</c:v>
                </c:pt>
                <c:pt idx="444">
                  <c:v>65.985480545112651</c:v>
                </c:pt>
                <c:pt idx="445">
                  <c:v>66.046841865899125</c:v>
                </c:pt>
                <c:pt idx="446">
                  <c:v>66.107951897332583</c:v>
                </c:pt>
                <c:pt idx="447">
                  <c:v>66.168812542208627</c:v>
                </c:pt>
                <c:pt idx="448">
                  <c:v>66.229425682093023</c:v>
                </c:pt>
                <c:pt idx="449">
                  <c:v>66.290319614956928</c:v>
                </c:pt>
                <c:pt idx="450">
                  <c:v>66.351493825879373</c:v>
                </c:pt>
                <c:pt idx="451">
                  <c:v>66.412947817707945</c:v>
                </c:pt>
                <c:pt idx="452">
                  <c:v>66.474681111222054</c:v>
                </c:pt>
                <c:pt idx="453">
                  <c:v>66.536693245299816</c:v>
                </c:pt>
                <c:pt idx="454">
                  <c:v>66.598453506626399</c:v>
                </c:pt>
                <c:pt idx="455">
                  <c:v>66.659963788762155</c:v>
                </c:pt>
                <c:pt idx="456">
                  <c:v>66.721225964270019</c:v>
                </c:pt>
                <c:pt idx="457">
                  <c:v>66.782241885025627</c:v>
                </c:pt>
                <c:pt idx="458">
                  <c:v>66.843013382521718</c:v>
                </c:pt>
                <c:pt idx="459">
                  <c:v>66.903542268166916</c:v>
                </c:pt>
                <c:pt idx="460">
                  <c:v>66.963830333579025</c:v>
                </c:pt>
                <c:pt idx="461">
                  <c:v>67.023879350872903</c:v>
                </c:pt>
                <c:pt idx="462">
                  <c:v>67.083691072943139</c:v>
                </c:pt>
                <c:pt idx="463">
                  <c:v>67.143267233741554</c:v>
                </c:pt>
                <c:pt idx="464">
                  <c:v>67.202609548549717</c:v>
                </c:pt>
                <c:pt idx="465">
                  <c:v>67.26171971424651</c:v>
                </c:pt>
                <c:pt idx="466">
                  <c:v>67.320599409570875</c:v>
                </c:pt>
                <c:pt idx="467">
                  <c:v>67.37925029537989</c:v>
                </c:pt>
                <c:pt idx="468">
                  <c:v>67.437674014902242</c:v>
                </c:pt>
                <c:pt idx="469">
                  <c:v>67.495872193987168</c:v>
                </c:pt>
                <c:pt idx="470">
                  <c:v>67.553846441348995</c:v>
                </c:pt>
                <c:pt idx="471">
                  <c:v>67.611598348807377</c:v>
                </c:pt>
                <c:pt idx="472">
                  <c:v>67.669129491523321</c:v>
                </c:pt>
                <c:pt idx="473">
                  <c:v>67.726441428231041</c:v>
                </c:pt>
                <c:pt idx="474">
                  <c:v>67.783535701465809</c:v>
                </c:pt>
                <c:pt idx="475">
                  <c:v>67.840413837787821</c:v>
                </c:pt>
                <c:pt idx="476">
                  <c:v>67.897077348002185</c:v>
                </c:pt>
                <c:pt idx="477">
                  <c:v>67.953527727375132</c:v>
                </c:pt>
                <c:pt idx="478">
                  <c:v>68.009766455846474</c:v>
                </c:pt>
                <c:pt idx="479">
                  <c:v>68.065794998238459</c:v>
                </c:pt>
                <c:pt idx="480">
                  <c:v>68.12401113454564</c:v>
                </c:pt>
                <c:pt idx="481">
                  <c:v>68.184455010823726</c:v>
                </c:pt>
                <c:pt idx="482">
                  <c:v>68.247168888660767</c:v>
                </c:pt>
                <c:pt idx="483">
                  <c:v>68.31219732663935</c:v>
                </c:pt>
                <c:pt idx="484">
                  <c:v>68.37958738225376</c:v>
                </c:pt>
                <c:pt idx="485">
                  <c:v>68.446705998807289</c:v>
                </c:pt>
                <c:pt idx="486">
                  <c:v>68.513555213874184</c:v>
                </c:pt>
                <c:pt idx="487">
                  <c:v>68.580137042324338</c:v>
                </c:pt>
                <c:pt idx="488">
                  <c:v>68.646453476661875</c:v>
                </c:pt>
                <c:pt idx="489">
                  <c:v>68.712506487357416</c:v>
                </c:pt>
                <c:pt idx="490">
                  <c:v>68.778298023174074</c:v>
                </c:pt>
                <c:pt idx="491">
                  <c:v>68.843830011487427</c:v>
                </c:pt>
                <c:pt idx="492">
                  <c:v>68.905973414587962</c:v>
                </c:pt>
                <c:pt idx="493">
                  <c:v>68.965367040920484</c:v>
                </c:pt>
                <c:pt idx="494">
                  <c:v>69.022102578213136</c:v>
                </c:pt>
                <c:pt idx="495">
                  <c:v>69.076266567640928</c:v>
                </c:pt>
                <c:pt idx="496">
                  <c:v>69.127940802546306</c:v>
                </c:pt>
                <c:pt idx="497">
                  <c:v>69.179880256213892</c:v>
                </c:pt>
                <c:pt idx="498">
                  <c:v>69.231637608535266</c:v>
                </c:pt>
                <c:pt idx="499">
                  <c:v>69.28321403539735</c:v>
                </c:pt>
                <c:pt idx="500">
                  <c:v>69.334610701545301</c:v>
                </c:pt>
                <c:pt idx="501">
                  <c:v>69.385828760722575</c:v>
                </c:pt>
                <c:pt idx="502">
                  <c:v>69.436869355808739</c:v>
                </c:pt>
                <c:pt idx="503">
                  <c:v>69.487733618955176</c:v>
                </c:pt>
                <c:pt idx="504">
                  <c:v>69.538860626109752</c:v>
                </c:pt>
                <c:pt idx="505">
                  <c:v>69.59025018851473</c:v>
                </c:pt>
                <c:pt idx="506">
                  <c:v>69.641902130309148</c:v>
                </c:pt>
                <c:pt idx="507">
                  <c:v>69.693816288690115</c:v>
                </c:pt>
                <c:pt idx="508">
                  <c:v>69.745992514077543</c:v>
                </c:pt>
                <c:pt idx="509">
                  <c:v>69.798430670282187</c:v>
                </c:pt>
                <c:pt idx="510">
                  <c:v>69.851130537000586</c:v>
                </c:pt>
                <c:pt idx="511">
                  <c:v>69.904091906695612</c:v>
                </c:pt>
                <c:pt idx="512">
                  <c:v>69.957314584750819</c:v>
                </c:pt>
                <c:pt idx="513">
                  <c:v>70.01079838962788</c:v>
                </c:pt>
                <c:pt idx="514">
                  <c:v>70.06409661408135</c:v>
                </c:pt>
                <c:pt idx="515">
                  <c:v>70.117210446445043</c:v>
                </c:pt>
                <c:pt idx="516">
                  <c:v>70.170141063863042</c:v>
                </c:pt>
                <c:pt idx="517">
                  <c:v>70.222889632429769</c:v>
                </c:pt>
                <c:pt idx="518">
                  <c:v>70.27545730732777</c:v>
                </c:pt>
                <c:pt idx="519">
                  <c:v>70.327845232963398</c:v>
                </c:pt>
                <c:pt idx="520">
                  <c:v>70.380054543100414</c:v>
                </c:pt>
                <c:pt idx="521">
                  <c:v>70.432086360991406</c:v>
                </c:pt>
                <c:pt idx="522">
                  <c:v>70.483941799507306</c:v>
                </c:pt>
                <c:pt idx="523">
                  <c:v>70.535621961264809</c:v>
                </c:pt>
                <c:pt idx="524">
                  <c:v>70.587127938751877</c:v>
                </c:pt>
                <c:pt idx="525">
                  <c:v>70.638460814451321</c:v>
                </c:pt>
                <c:pt idx="526">
                  <c:v>70.689621660962501</c:v>
                </c:pt>
                <c:pt idx="527">
                  <c:v>70.740611541121112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ensembl!$AM$2:$AM$529</c:f>
              <c:numCache>
                <c:formatCode>0.0</c:formatCode>
                <c:ptCount val="528"/>
                <c:pt idx="0" formatCode="General">
                  <c:v>19</c:v>
                </c:pt>
                <c:pt idx="1">
                  <c:v>19.800554016620499</c:v>
                </c:pt>
                <c:pt idx="2">
                  <c:v>20.363922152463651</c:v>
                </c:pt>
                <c:pt idx="3">
                  <c:v>20.802451019747703</c:v>
                </c:pt>
                <c:pt idx="4">
                  <c:v>21.163046601735086</c:v>
                </c:pt>
                <c:pt idx="5">
                  <c:v>21.470028522671971</c:v>
                </c:pt>
                <c:pt idx="6">
                  <c:v>21.73772171458155</c:v>
                </c:pt>
                <c:pt idx="7">
                  <c:v>21.975311919505614</c:v>
                </c:pt>
                <c:pt idx="8">
                  <c:v>22.209713014648774</c:v>
                </c:pt>
                <c:pt idx="9">
                  <c:v>22.438209803442334</c:v>
                </c:pt>
                <c:pt idx="10">
                  <c:v>22.659508864928235</c:v>
                </c:pt>
                <c:pt idx="11">
                  <c:v>22.868946051722993</c:v>
                </c:pt>
                <c:pt idx="12">
                  <c:v>23.074191607960604</c:v>
                </c:pt>
                <c:pt idx="13">
                  <c:v>23.27594126828323</c:v>
                </c:pt>
                <c:pt idx="14">
                  <c:v>23.474760885793817</c:v>
                </c:pt>
                <c:pt idx="15">
                  <c:v>23.671121688381234</c:v>
                </c:pt>
                <c:pt idx="16">
                  <c:v>23.865424685562179</c:v>
                </c:pt>
                <c:pt idx="17">
                  <c:v>24.053789535871434</c:v>
                </c:pt>
                <c:pt idx="18">
                  <c:v>24.228914315497565</c:v>
                </c:pt>
                <c:pt idx="19">
                  <c:v>24.396193399292684</c:v>
                </c:pt>
                <c:pt idx="20">
                  <c:v>24.556495594547449</c:v>
                </c:pt>
                <c:pt idx="21">
                  <c:v>24.710556218747957</c:v>
                </c:pt>
                <c:pt idx="22">
                  <c:v>24.855786107250545</c:v>
                </c:pt>
                <c:pt idx="23">
                  <c:v>24.993083055821213</c:v>
                </c:pt>
                <c:pt idx="24">
                  <c:v>25.123217667540555</c:v>
                </c:pt>
                <c:pt idx="25">
                  <c:v>25.246856016317562</c:v>
                </c:pt>
                <c:pt idx="26">
                  <c:v>25.364577512378393</c:v>
                </c:pt>
                <c:pt idx="27">
                  <c:v>25.481864631739967</c:v>
                </c:pt>
                <c:pt idx="28">
                  <c:v>25.593924190964081</c:v>
                </c:pt>
                <c:pt idx="29">
                  <c:v>25.698855939257058</c:v>
                </c:pt>
                <c:pt idx="30">
                  <c:v>25.79726305630971</c:v>
                </c:pt>
                <c:pt idx="31">
                  <c:v>25.891770580257322</c:v>
                </c:pt>
                <c:pt idx="32">
                  <c:v>25.980645862977802</c:v>
                </c:pt>
                <c:pt idx="33">
                  <c:v>26.064321124840813</c:v>
                </c:pt>
                <c:pt idx="34">
                  <c:v>26.145014736498318</c:v>
                </c:pt>
                <c:pt idx="35">
                  <c:v>26.222919691331818</c:v>
                </c:pt>
                <c:pt idx="36">
                  <c:v>26.298211254833642</c:v>
                </c:pt>
                <c:pt idx="37">
                  <c:v>26.369395697041096</c:v>
                </c:pt>
                <c:pt idx="38">
                  <c:v>26.44309603987903</c:v>
                </c:pt>
                <c:pt idx="39">
                  <c:v>26.519242943910356</c:v>
                </c:pt>
                <c:pt idx="40">
                  <c:v>26.597775337531377</c:v>
                </c:pt>
                <c:pt idx="41">
                  <c:v>26.677073507687901</c:v>
                </c:pt>
                <c:pt idx="42">
                  <c:v>26.758663957655237</c:v>
                </c:pt>
                <c:pt idx="43">
                  <c:v>26.8425066906727</c:v>
                </c:pt>
                <c:pt idx="44">
                  <c:v>26.927023395605751</c:v>
                </c:pt>
                <c:pt idx="45">
                  <c:v>27.012203476129486</c:v>
                </c:pt>
                <c:pt idx="46">
                  <c:v>27.09803829480364</c:v>
                </c:pt>
                <c:pt idx="47">
                  <c:v>27.18452107887477</c:v>
                </c:pt>
                <c:pt idx="48">
                  <c:v>27.270155520210253</c:v>
                </c:pt>
                <c:pt idx="49">
                  <c:v>27.356443636434278</c:v>
                </c:pt>
                <c:pt idx="50">
                  <c:v>27.444816719317053</c:v>
                </c:pt>
                <c:pt idx="51">
                  <c:v>27.535227090834312</c:v>
                </c:pt>
                <c:pt idx="52">
                  <c:v>27.630508114513944</c:v>
                </c:pt>
                <c:pt idx="53">
                  <c:v>27.736414834487906</c:v>
                </c:pt>
                <c:pt idx="54">
                  <c:v>27.854511753296528</c:v>
                </c:pt>
                <c:pt idx="55">
                  <c:v>27.969480337912977</c:v>
                </c:pt>
                <c:pt idx="56">
                  <c:v>28.081469540712856</c:v>
                </c:pt>
                <c:pt idx="57">
                  <c:v>28.190618212890559</c:v>
                </c:pt>
                <c:pt idx="58">
                  <c:v>28.297055986454478</c:v>
                </c:pt>
                <c:pt idx="59">
                  <c:v>28.400904062562862</c:v>
                </c:pt>
                <c:pt idx="60">
                  <c:v>28.500910800447457</c:v>
                </c:pt>
                <c:pt idx="61">
                  <c:v>28.597266190814363</c:v>
                </c:pt>
                <c:pt idx="62">
                  <c:v>28.690147148194271</c:v>
                </c:pt>
                <c:pt idx="63">
                  <c:v>28.774731781240355</c:v>
                </c:pt>
                <c:pt idx="64">
                  <c:v>28.851560063949286</c:v>
                </c:pt>
                <c:pt idx="65">
                  <c:v>28.933638160216116</c:v>
                </c:pt>
                <c:pt idx="66">
                  <c:v>29.021009442076963</c:v>
                </c:pt>
                <c:pt idx="67">
                  <c:v>29.113732178874102</c:v>
                </c:pt>
                <c:pt idx="68">
                  <c:v>29.211881599560911</c:v>
                </c:pt>
                <c:pt idx="69">
                  <c:v>29.315509488207375</c:v>
                </c:pt>
                <c:pt idx="70">
                  <c:v>29.424645044383684</c:v>
                </c:pt>
                <c:pt idx="71">
                  <c:v>29.540646015208889</c:v>
                </c:pt>
                <c:pt idx="72">
                  <c:v>29.662262979067499</c:v>
                </c:pt>
                <c:pt idx="73">
                  <c:v>29.789498105597868</c:v>
                </c:pt>
                <c:pt idx="74">
                  <c:v>29.920962676656462</c:v>
                </c:pt>
                <c:pt idx="75">
                  <c:v>30.05663523921605</c:v>
                </c:pt>
                <c:pt idx="76">
                  <c:v>30.19791215842373</c:v>
                </c:pt>
                <c:pt idx="77">
                  <c:v>30.344777174410428</c:v>
                </c:pt>
                <c:pt idx="78">
                  <c:v>30.497226273447804</c:v>
                </c:pt>
                <c:pt idx="79">
                  <c:v>30.652238856270394</c:v>
                </c:pt>
                <c:pt idx="80">
                  <c:v>30.815785440586815</c:v>
                </c:pt>
                <c:pt idx="81">
                  <c:v>30.986341693710358</c:v>
                </c:pt>
                <c:pt idx="82">
                  <c:v>31.162312851950215</c:v>
                </c:pt>
                <c:pt idx="83">
                  <c:v>31.345206970988144</c:v>
                </c:pt>
                <c:pt idx="84">
                  <c:v>31.536573097401572</c:v>
                </c:pt>
                <c:pt idx="85">
                  <c:v>31.734777113332694</c:v>
                </c:pt>
                <c:pt idx="86">
                  <c:v>31.938122660825737</c:v>
                </c:pt>
                <c:pt idx="87">
                  <c:v>32.146542245479267</c:v>
                </c:pt>
                <c:pt idx="88">
                  <c:v>32.358305425557099</c:v>
                </c:pt>
                <c:pt idx="89">
                  <c:v>32.575036621785735</c:v>
                </c:pt>
                <c:pt idx="90">
                  <c:v>32.789913256359689</c:v>
                </c:pt>
                <c:pt idx="91">
                  <c:v>33.00300122476802</c:v>
                </c:pt>
                <c:pt idx="92">
                  <c:v>33.196193837170597</c:v>
                </c:pt>
                <c:pt idx="93">
                  <c:v>33.36856609622253</c:v>
                </c:pt>
                <c:pt idx="94">
                  <c:v>33.521105979143393</c:v>
                </c:pt>
                <c:pt idx="95">
                  <c:v>33.658429556648244</c:v>
                </c:pt>
                <c:pt idx="96">
                  <c:v>33.781863269346516</c:v>
                </c:pt>
                <c:pt idx="97">
                  <c:v>33.891504154599652</c:v>
                </c:pt>
                <c:pt idx="98">
                  <c:v>33.988540576651502</c:v>
                </c:pt>
                <c:pt idx="99">
                  <c:v>34.074006436116235</c:v>
                </c:pt>
                <c:pt idx="100">
                  <c:v>34.148807200240114</c:v>
                </c:pt>
                <c:pt idx="101">
                  <c:v>34.214540812679523</c:v>
                </c:pt>
                <c:pt idx="102">
                  <c:v>34.280137652593034</c:v>
                </c:pt>
                <c:pt idx="103">
                  <c:v>34.346353480323373</c:v>
                </c:pt>
                <c:pt idx="104">
                  <c:v>34.413184355529403</c:v>
                </c:pt>
                <c:pt idx="105">
                  <c:v>34.479121895030246</c:v>
                </c:pt>
                <c:pt idx="106">
                  <c:v>34.544187803732683</c:v>
                </c:pt>
                <c:pt idx="107">
                  <c:v>34.609135806356079</c:v>
                </c:pt>
                <c:pt idx="108">
                  <c:v>34.676153457079202</c:v>
                </c:pt>
                <c:pt idx="109">
                  <c:v>34.745242479134717</c:v>
                </c:pt>
                <c:pt idx="110">
                  <c:v>34.816406304859015</c:v>
                </c:pt>
                <c:pt idx="111">
                  <c:v>34.888897889323694</c:v>
                </c:pt>
                <c:pt idx="112">
                  <c:v>34.962711712866486</c:v>
                </c:pt>
                <c:pt idx="113">
                  <c:v>35.037843139844341</c:v>
                </c:pt>
                <c:pt idx="114">
                  <c:v>35.114288441995868</c:v>
                </c:pt>
                <c:pt idx="115">
                  <c:v>35.192044824437978</c:v>
                </c:pt>
                <c:pt idx="116">
                  <c:v>35.27111045453335</c:v>
                </c:pt>
                <c:pt idx="117">
                  <c:v>35.351484493896066</c:v>
                </c:pt>
                <c:pt idx="118">
                  <c:v>35.43081543464379</c:v>
                </c:pt>
                <c:pt idx="119">
                  <c:v>35.509127858515882</c:v>
                </c:pt>
                <c:pt idx="120">
                  <c:v>35.58644551205176</c:v>
                </c:pt>
                <c:pt idx="121">
                  <c:v>35.662791343588829</c:v>
                </c:pt>
                <c:pt idx="122">
                  <c:v>35.738187538242407</c:v>
                </c:pt>
                <c:pt idx="123">
                  <c:v>35.812655550998244</c:v>
                </c:pt>
                <c:pt idx="124">
                  <c:v>35.886216138038378</c:v>
                </c:pt>
                <c:pt idx="125">
                  <c:v>35.959607498908355</c:v>
                </c:pt>
                <c:pt idx="126">
                  <c:v>36.031405967727878</c:v>
                </c:pt>
                <c:pt idx="127">
                  <c:v>36.101654735116433</c:v>
                </c:pt>
                <c:pt idx="128">
                  <c:v>36.170395351173276</c:v>
                </c:pt>
                <c:pt idx="129">
                  <c:v>36.237667806302674</c:v>
                </c:pt>
                <c:pt idx="130">
                  <c:v>36.303510607124309</c:v>
                </c:pt>
                <c:pt idx="131">
                  <c:v>36.371879726365677</c:v>
                </c:pt>
                <c:pt idx="132">
                  <c:v>36.440137297310493</c:v>
                </c:pt>
                <c:pt idx="133">
                  <c:v>36.508285615666914</c:v>
                </c:pt>
                <c:pt idx="134">
                  <c:v>36.576326953187717</c:v>
                </c:pt>
                <c:pt idx="135">
                  <c:v>36.643613241058027</c:v>
                </c:pt>
                <c:pt idx="136">
                  <c:v>36.711446046528053</c:v>
                </c:pt>
                <c:pt idx="137">
                  <c:v>36.779822757093541</c:v>
                </c:pt>
                <c:pt idx="138">
                  <c:v>36.848741018365473</c:v>
                </c:pt>
                <c:pt idx="139">
                  <c:v>36.918198735210794</c:v>
                </c:pt>
                <c:pt idx="140">
                  <c:v>36.988194073220143</c:v>
                </c:pt>
                <c:pt idx="141">
                  <c:v>37.054839690914015</c:v>
                </c:pt>
                <c:pt idx="142">
                  <c:v>37.121406429066539</c:v>
                </c:pt>
                <c:pt idx="143">
                  <c:v>37.187895892373042</c:v>
                </c:pt>
                <c:pt idx="144">
                  <c:v>37.25430967755176</c:v>
                </c:pt>
                <c:pt idx="145">
                  <c:v>37.324981589702226</c:v>
                </c:pt>
                <c:pt idx="146">
                  <c:v>37.399976550176724</c:v>
                </c:pt>
                <c:pt idx="147">
                  <c:v>37.479365734311934</c:v>
                </c:pt>
                <c:pt idx="148">
                  <c:v>37.563227413540368</c:v>
                </c:pt>
                <c:pt idx="149">
                  <c:v>37.6516479333851</c:v>
                </c:pt>
                <c:pt idx="150">
                  <c:v>37.744722855798422</c:v>
                </c:pt>
                <c:pt idx="151">
                  <c:v>37.841829259369021</c:v>
                </c:pt>
                <c:pt idx="152">
                  <c:v>37.942301558562839</c:v>
                </c:pt>
                <c:pt idx="153">
                  <c:v>38.046189105681783</c:v>
                </c:pt>
                <c:pt idx="154">
                  <c:v>38.153546974728101</c:v>
                </c:pt>
                <c:pt idx="155">
                  <c:v>38.258808801486673</c:v>
                </c:pt>
                <c:pt idx="156">
                  <c:v>38.360449071098365</c:v>
                </c:pt>
                <c:pt idx="157">
                  <c:v>38.457828257740104</c:v>
                </c:pt>
                <c:pt idx="158">
                  <c:v>38.551119321325878</c:v>
                </c:pt>
                <c:pt idx="159">
                  <c:v>38.640484944818674</c:v>
                </c:pt>
                <c:pt idx="160">
                  <c:v>38.726078331218474</c:v>
                </c:pt>
                <c:pt idx="161">
                  <c:v>38.808724064588944</c:v>
                </c:pt>
                <c:pt idx="162">
                  <c:v>38.888520579102952</c:v>
                </c:pt>
                <c:pt idx="163">
                  <c:v>38.965561564216756</c:v>
                </c:pt>
                <c:pt idx="164">
                  <c:v>39.039936262401291</c:v>
                </c:pt>
                <c:pt idx="165">
                  <c:v>39.111729743758971</c:v>
                </c:pt>
                <c:pt idx="166">
                  <c:v>39.182227049405171</c:v>
                </c:pt>
                <c:pt idx="167">
                  <c:v>39.252050281565843</c:v>
                </c:pt>
                <c:pt idx="168">
                  <c:v>39.321211188374541</c:v>
                </c:pt>
                <c:pt idx="169">
                  <c:v>39.389721221209854</c:v>
                </c:pt>
                <c:pt idx="170">
                  <c:v>39.457591544521343</c:v>
                </c:pt>
                <c:pt idx="171">
                  <c:v>39.524833045252848</c:v>
                </c:pt>
                <c:pt idx="172">
                  <c:v>39.591456341882775</c:v>
                </c:pt>
                <c:pt idx="173">
                  <c:v>39.657471793099937</c:v>
                </c:pt>
                <c:pt idx="174">
                  <c:v>39.722889506132461</c:v>
                </c:pt>
                <c:pt idx="175">
                  <c:v>39.7877193447463</c:v>
                </c:pt>
                <c:pt idx="176">
                  <c:v>39.854700470617779</c:v>
                </c:pt>
                <c:pt idx="177">
                  <c:v>39.923843742541045</c:v>
                </c:pt>
                <c:pt idx="178">
                  <c:v>39.995161182493305</c:v>
                </c:pt>
                <c:pt idx="179">
                  <c:v>40.068666069194521</c:v>
                </c:pt>
                <c:pt idx="180">
                  <c:v>40.144373040176617</c:v>
                </c:pt>
                <c:pt idx="181">
                  <c:v>40.222298203400371</c:v>
                </c:pt>
                <c:pt idx="182">
                  <c:v>40.302459259616164</c:v>
                </c:pt>
                <c:pt idx="183">
                  <c:v>40.384875636850779</c:v>
                </c:pt>
                <c:pt idx="184">
                  <c:v>40.469568638622576</c:v>
                </c:pt>
                <c:pt idx="185">
                  <c:v>40.556561607749096</c:v>
                </c:pt>
                <c:pt idx="186">
                  <c:v>40.642716081101213</c:v>
                </c:pt>
                <c:pt idx="187">
                  <c:v>40.728046912989022</c:v>
                </c:pt>
                <c:pt idx="188">
                  <c:v>40.8138101970844</c:v>
                </c:pt>
                <c:pt idx="189">
                  <c:v>40.900001978965228</c:v>
                </c:pt>
                <c:pt idx="190">
                  <c:v>40.987238132187727</c:v>
                </c:pt>
                <c:pt idx="191">
                  <c:v>41.075513392850219</c:v>
                </c:pt>
                <c:pt idx="192">
                  <c:v>41.164822834766461</c:v>
                </c:pt>
                <c:pt idx="193">
                  <c:v>41.255161877286319</c:v>
                </c:pt>
                <c:pt idx="194">
                  <c:v>41.347782433981223</c:v>
                </c:pt>
                <c:pt idx="195">
                  <c:v>41.44396227575578</c:v>
                </c:pt>
                <c:pt idx="196">
                  <c:v>41.543737900568772</c:v>
                </c:pt>
                <c:pt idx="197">
                  <c:v>41.647149169323463</c:v>
                </c:pt>
                <c:pt idx="198">
                  <c:v>41.753566563084995</c:v>
                </c:pt>
                <c:pt idx="199">
                  <c:v>41.863005417513541</c:v>
                </c:pt>
                <c:pt idx="200">
                  <c:v>41.975483097662924</c:v>
                </c:pt>
                <c:pt idx="201">
                  <c:v>42.09101282637959</c:v>
                </c:pt>
                <c:pt idx="202">
                  <c:v>42.209609845313118</c:v>
                </c:pt>
                <c:pt idx="203">
                  <c:v>42.331291603813362</c:v>
                </c:pt>
                <c:pt idx="204">
                  <c:v>42.454612564278072</c:v>
                </c:pt>
                <c:pt idx="205">
                  <c:v>42.575146379441449</c:v>
                </c:pt>
                <c:pt idx="206">
                  <c:v>42.692971249444966</c:v>
                </c:pt>
                <c:pt idx="207">
                  <c:v>42.810289824995053</c:v>
                </c:pt>
                <c:pt idx="208">
                  <c:v>42.927110042893837</c:v>
                </c:pt>
                <c:pt idx="209">
                  <c:v>43.0434395238306</c:v>
                </c:pt>
                <c:pt idx="210">
                  <c:v>43.158590109078673</c:v>
                </c:pt>
                <c:pt idx="211">
                  <c:v>43.27258422290781</c:v>
                </c:pt>
                <c:pt idx="212">
                  <c:v>43.385443653578967</c:v>
                </c:pt>
                <c:pt idx="213">
                  <c:v>43.497189577508081</c:v>
                </c:pt>
                <c:pt idx="214">
                  <c:v>43.60784258227666</c:v>
                </c:pt>
                <c:pt idx="215">
                  <c:v>43.720070588302526</c:v>
                </c:pt>
                <c:pt idx="216">
                  <c:v>43.83387202599048</c:v>
                </c:pt>
                <c:pt idx="217">
                  <c:v>43.94723272038128</c:v>
                </c:pt>
                <c:pt idx="218">
                  <c:v>44.060159186736819</c:v>
                </c:pt>
                <c:pt idx="219">
                  <c:v>44.172657676668706</c:v>
                </c:pt>
                <c:pt idx="220">
                  <c:v>44.284734326445381</c:v>
                </c:pt>
                <c:pt idx="221">
                  <c:v>44.396395160119013</c:v>
                </c:pt>
                <c:pt idx="222">
                  <c:v>44.507646092549642</c:v>
                </c:pt>
                <c:pt idx="223">
                  <c:v>44.618492932330568</c:v>
                </c:pt>
                <c:pt idx="224">
                  <c:v>44.728941384618999</c:v>
                </c:pt>
                <c:pt idx="225">
                  <c:v>44.838356592444974</c:v>
                </c:pt>
                <c:pt idx="226">
                  <c:v>44.948025719341111</c:v>
                </c:pt>
                <c:pt idx="227">
                  <c:v>45.057946137231632</c:v>
                </c:pt>
                <c:pt idx="228">
                  <c:v>45.167483245290867</c:v>
                </c:pt>
                <c:pt idx="229">
                  <c:v>45.276642269536154</c:v>
                </c:pt>
                <c:pt idx="230">
                  <c:v>45.385428346956687</c:v>
                </c:pt>
                <c:pt idx="231">
                  <c:v>45.493846527783205</c:v>
                </c:pt>
                <c:pt idx="232">
                  <c:v>45.601901777688099</c:v>
                </c:pt>
                <c:pt idx="233">
                  <c:v>45.709598979918624</c:v>
                </c:pt>
                <c:pt idx="234">
                  <c:v>45.816942937365624</c:v>
                </c:pt>
                <c:pt idx="235">
                  <c:v>45.924546899727417</c:v>
                </c:pt>
                <c:pt idx="236">
                  <c:v>46.031193392913096</c:v>
                </c:pt>
                <c:pt idx="237">
                  <c:v>46.136898392215635</c:v>
                </c:pt>
                <c:pt idx="238">
                  <c:v>46.241677475658136</c:v>
                </c:pt>
                <c:pt idx="239">
                  <c:v>46.346137753554466</c:v>
                </c:pt>
                <c:pt idx="240">
                  <c:v>46.450283261740772</c:v>
                </c:pt>
                <c:pt idx="241">
                  <c:v>46.555289757230142</c:v>
                </c:pt>
                <c:pt idx="242">
                  <c:v>46.658217548975507</c:v>
                </c:pt>
                <c:pt idx="243">
                  <c:v>46.759115441477249</c:v>
                </c:pt>
                <c:pt idx="244">
                  <c:v>46.858030559836479</c:v>
                </c:pt>
                <c:pt idx="245">
                  <c:v>46.955008426463564</c:v>
                </c:pt>
                <c:pt idx="246">
                  <c:v>47.050093033395619</c:v>
                </c:pt>
                <c:pt idx="247">
                  <c:v>47.143326910524898</c:v>
                </c:pt>
                <c:pt idx="248">
                  <c:v>47.237418023337554</c:v>
                </c:pt>
                <c:pt idx="249">
                  <c:v>47.331292645124961</c:v>
                </c:pt>
                <c:pt idx="250">
                  <c:v>47.424953101190148</c:v>
                </c:pt>
                <c:pt idx="251">
                  <c:v>47.517342914074327</c:v>
                </c:pt>
                <c:pt idx="252">
                  <c:v>47.611102969490965</c:v>
                </c:pt>
                <c:pt idx="253">
                  <c:v>47.706233135099254</c:v>
                </c:pt>
                <c:pt idx="254">
                  <c:v>47.802733673923747</c:v>
                </c:pt>
                <c:pt idx="255">
                  <c:v>47.900605262984001</c:v>
                </c:pt>
                <c:pt idx="256">
                  <c:v>47.999849012884482</c:v>
                </c:pt>
                <c:pt idx="257">
                  <c:v>48.100466488447545</c:v>
                </c:pt>
                <c:pt idx="258">
                  <c:v>48.199728938405698</c:v>
                </c:pt>
                <c:pt idx="259">
                  <c:v>48.298201291677081</c:v>
                </c:pt>
                <c:pt idx="260">
                  <c:v>48.395895318327938</c:v>
                </c:pt>
                <c:pt idx="261">
                  <c:v>48.492822527424849</c:v>
                </c:pt>
                <c:pt idx="262">
                  <c:v>48.59004886153474</c:v>
                </c:pt>
                <c:pt idx="263">
                  <c:v>48.687571787954774</c:v>
                </c:pt>
                <c:pt idx="264">
                  <c:v>48.785388862724254</c:v>
                </c:pt>
                <c:pt idx="265">
                  <c:v>48.883497730046855</c:v>
                </c:pt>
                <c:pt idx="266">
                  <c:v>48.981896121737698</c:v>
                </c:pt>
                <c:pt idx="267">
                  <c:v>49.080581856695929</c:v>
                </c:pt>
                <c:pt idx="268">
                  <c:v>49.179552840403282</c:v>
                </c:pt>
                <c:pt idx="269">
                  <c:v>49.278807064449261</c:v>
                </c:pt>
                <c:pt idx="270">
                  <c:v>49.378342606083436</c:v>
                </c:pt>
                <c:pt idx="271">
                  <c:v>49.47972688033763</c:v>
                </c:pt>
                <c:pt idx="272">
                  <c:v>49.581908047186481</c:v>
                </c:pt>
                <c:pt idx="273">
                  <c:v>49.68488171504044</c:v>
                </c:pt>
                <c:pt idx="274">
                  <c:v>49.788643671384889</c:v>
                </c:pt>
                <c:pt idx="275">
                  <c:v>49.893189885317227</c:v>
                </c:pt>
                <c:pt idx="276">
                  <c:v>49.999048273191001</c:v>
                </c:pt>
                <c:pt idx="277">
                  <c:v>50.106216341840053</c:v>
                </c:pt>
                <c:pt idx="278">
                  <c:v>50.216841232126725</c:v>
                </c:pt>
                <c:pt idx="279">
                  <c:v>50.328769533431284</c:v>
                </c:pt>
                <c:pt idx="280">
                  <c:v>50.441999963427861</c:v>
                </c:pt>
                <c:pt idx="281">
                  <c:v>50.557084169247688</c:v>
                </c:pt>
                <c:pt idx="282">
                  <c:v>50.674576544378546</c:v>
                </c:pt>
                <c:pt idx="283">
                  <c:v>50.79391968782258</c:v>
                </c:pt>
                <c:pt idx="284">
                  <c:v>50.915112770383786</c:v>
                </c:pt>
                <c:pt idx="285">
                  <c:v>51.038155524667957</c:v>
                </c:pt>
                <c:pt idx="286">
                  <c:v>51.162474138035492</c:v>
                </c:pt>
                <c:pt idx="287">
                  <c:v>51.288064498285983</c:v>
                </c:pt>
                <c:pt idx="288">
                  <c:v>51.412606594538943</c:v>
                </c:pt>
                <c:pt idx="289">
                  <c:v>51.53841426504102</c:v>
                </c:pt>
                <c:pt idx="290">
                  <c:v>51.665484319615594</c:v>
                </c:pt>
                <c:pt idx="291">
                  <c:v>51.79149556961297</c:v>
                </c:pt>
                <c:pt idx="292">
                  <c:v>51.915890130641024</c:v>
                </c:pt>
                <c:pt idx="293">
                  <c:v>52.039835200534029</c:v>
                </c:pt>
                <c:pt idx="294">
                  <c:v>52.163901904691492</c:v>
                </c:pt>
                <c:pt idx="295">
                  <c:v>52.287524678614119</c:v>
                </c:pt>
                <c:pt idx="296">
                  <c:v>52.410709099372987</c:v>
                </c:pt>
                <c:pt idx="297">
                  <c:v>52.533460649428939</c:v>
                </c:pt>
                <c:pt idx="298">
                  <c:v>52.655784718938925</c:v>
                </c:pt>
                <c:pt idx="299">
                  <c:v>52.777686607992848</c:v>
                </c:pt>
                <c:pt idx="300">
                  <c:v>52.899171528783533</c:v>
                </c:pt>
                <c:pt idx="301">
                  <c:v>53.020244607712264</c:v>
                </c:pt>
                <c:pt idx="302">
                  <c:v>53.140910887432135</c:v>
                </c:pt>
                <c:pt idx="303">
                  <c:v>53.260633366986866</c:v>
                </c:pt>
                <c:pt idx="304">
                  <c:v>53.378888403870313</c:v>
                </c:pt>
                <c:pt idx="305">
                  <c:v>53.496234053747024</c:v>
                </c:pt>
                <c:pt idx="306">
                  <c:v>53.613211683111842</c:v>
                </c:pt>
                <c:pt idx="307">
                  <c:v>53.729825550863168</c:v>
                </c:pt>
                <c:pt idx="308">
                  <c:v>53.847125950328945</c:v>
                </c:pt>
                <c:pt idx="309">
                  <c:v>53.965108220937033</c:v>
                </c:pt>
                <c:pt idx="310">
                  <c:v>54.083767860017964</c:v>
                </c:pt>
                <c:pt idx="311">
                  <c:v>54.203100523818406</c:v>
                </c:pt>
                <c:pt idx="312">
                  <c:v>54.323102028546295</c:v>
                </c:pt>
                <c:pt idx="313">
                  <c:v>54.442717613797598</c:v>
                </c:pt>
                <c:pt idx="314">
                  <c:v>54.562997823497575</c:v>
                </c:pt>
                <c:pt idx="315">
                  <c:v>54.683938896928012</c:v>
                </c:pt>
                <c:pt idx="316">
                  <c:v>54.805013014354209</c:v>
                </c:pt>
                <c:pt idx="317">
                  <c:v>54.926219092403969</c:v>
                </c:pt>
                <c:pt idx="318">
                  <c:v>55.046511357178979</c:v>
                </c:pt>
                <c:pt idx="319">
                  <c:v>55.165903005429271</c:v>
                </c:pt>
                <c:pt idx="320">
                  <c:v>55.284406945451188</c:v>
                </c:pt>
                <c:pt idx="321">
                  <c:v>55.402035805612577</c:v>
                </c:pt>
                <c:pt idx="322">
                  <c:v>55.518801942559769</c:v>
                </c:pt>
                <c:pt idx="323">
                  <c:v>55.635724189165202</c:v>
                </c:pt>
                <c:pt idx="324">
                  <c:v>55.751796156175281</c:v>
                </c:pt>
                <c:pt idx="325">
                  <c:v>55.867029657298886</c:v>
                </c:pt>
                <c:pt idx="326">
                  <c:v>55.981436258197341</c:v>
                </c:pt>
                <c:pt idx="327">
                  <c:v>56.095027283522022</c:v>
                </c:pt>
                <c:pt idx="328">
                  <c:v>56.207813823699787</c:v>
                </c:pt>
                <c:pt idx="329">
                  <c:v>56.319806741477123</c:v>
                </c:pt>
                <c:pt idx="330">
                  <c:v>56.431016678233419</c:v>
                </c:pt>
                <c:pt idx="331">
                  <c:v>56.542410555614403</c:v>
                </c:pt>
                <c:pt idx="332">
                  <c:v>56.653986771594013</c:v>
                </c:pt>
                <c:pt idx="333">
                  <c:v>56.765743780442953</c:v>
                </c:pt>
                <c:pt idx="334">
                  <c:v>56.877680092214035</c:v>
                </c:pt>
                <c:pt idx="335">
                  <c:v>56.989794272242236</c:v>
                </c:pt>
                <c:pt idx="336">
                  <c:v>57.102084940659523</c:v>
                </c:pt>
                <c:pt idx="337">
                  <c:v>57.214550771924543</c:v>
                </c:pt>
                <c:pt idx="338">
                  <c:v>57.327190494367215</c:v>
                </c:pt>
                <c:pt idx="339">
                  <c:v>57.440002889748357</c:v>
                </c:pt>
                <c:pt idx="340">
                  <c:v>57.552986792834346</c:v>
                </c:pt>
                <c:pt idx="341">
                  <c:v>57.665197496047327</c:v>
                </c:pt>
                <c:pt idx="342">
                  <c:v>57.777113685697557</c:v>
                </c:pt>
                <c:pt idx="343">
                  <c:v>57.8887383683198</c:v>
                </c:pt>
                <c:pt idx="344">
                  <c:v>58.000074511357504</c:v>
                </c:pt>
                <c:pt idx="345">
                  <c:v>58.111125043924822</c:v>
                </c:pt>
                <c:pt idx="346">
                  <c:v>58.221892857550593</c:v>
                </c:pt>
                <c:pt idx="347">
                  <c:v>58.332380806904801</c:v>
                </c:pt>
                <c:pt idx="348">
                  <c:v>58.44259171050809</c:v>
                </c:pt>
                <c:pt idx="349">
                  <c:v>58.552528351424733</c:v>
                </c:pt>
                <c:pt idx="350">
                  <c:v>58.662193477939596</c:v>
                </c:pt>
                <c:pt idx="351">
                  <c:v>58.771589804219509</c:v>
                </c:pt>
                <c:pt idx="352">
                  <c:v>58.88026962390574</c:v>
                </c:pt>
                <c:pt idx="353">
                  <c:v>58.988241877175703</c:v>
                </c:pt>
                <c:pt idx="354">
                  <c:v>59.095515335908622</c:v>
                </c:pt>
                <c:pt idx="355">
                  <c:v>59.202098607964423</c:v>
                </c:pt>
                <c:pt idx="356">
                  <c:v>59.308000141325245</c:v>
                </c:pt>
                <c:pt idx="357">
                  <c:v>59.413228228104835</c:v>
                </c:pt>
                <c:pt idx="358">
                  <c:v>59.517791008430954</c:v>
                </c:pt>
                <c:pt idx="359">
                  <c:v>59.621696474205642</c:v>
                </c:pt>
                <c:pt idx="360">
                  <c:v>59.724952472747951</c:v>
                </c:pt>
                <c:pt idx="361">
                  <c:v>59.827566710323659</c:v>
                </c:pt>
                <c:pt idx="362">
                  <c:v>59.929546755566115</c:v>
                </c:pt>
                <c:pt idx="363">
                  <c:v>60.030900042792361</c:v>
                </c:pt>
                <c:pt idx="364">
                  <c:v>60.131633875218313</c:v>
                </c:pt>
                <c:pt idx="365">
                  <c:v>60.231755428076781</c:v>
                </c:pt>
                <c:pt idx="366">
                  <c:v>60.33127175164185</c:v>
                </c:pt>
                <c:pt idx="367">
                  <c:v>60.430189774163011</c:v>
                </c:pt>
                <c:pt idx="368">
                  <c:v>60.52851630471234</c:v>
                </c:pt>
                <c:pt idx="369">
                  <c:v>60.626258035947764</c:v>
                </c:pt>
                <c:pt idx="370">
                  <c:v>60.723421546795457</c:v>
                </c:pt>
                <c:pt idx="371">
                  <c:v>60.820013305054239</c:v>
                </c:pt>
                <c:pt idx="372">
                  <c:v>60.916039669924643</c:v>
                </c:pt>
                <c:pt idx="373">
                  <c:v>61.011506894465384</c:v>
                </c:pt>
                <c:pt idx="374">
                  <c:v>61.106421127979651</c:v>
                </c:pt>
                <c:pt idx="375">
                  <c:v>61.200788418333701</c:v>
                </c:pt>
                <c:pt idx="376">
                  <c:v>61.294614714210091</c:v>
                </c:pt>
                <c:pt idx="377">
                  <c:v>61.385972797859949</c:v>
                </c:pt>
                <c:pt idx="378">
                  <c:v>61.474924405442628</c:v>
                </c:pt>
                <c:pt idx="379">
                  <c:v>61.561528895614593</c:v>
                </c:pt>
                <c:pt idx="380">
                  <c:v>61.646571071475101</c:v>
                </c:pt>
                <c:pt idx="381">
                  <c:v>61.729361529413318</c:v>
                </c:pt>
                <c:pt idx="382">
                  <c:v>61.809953841731321</c:v>
                </c:pt>
                <c:pt idx="383">
                  <c:v>61.888744940862935</c:v>
                </c:pt>
                <c:pt idx="384">
                  <c:v>61.96577142382133</c:v>
                </c:pt>
                <c:pt idx="385">
                  <c:v>62.041068756829418</c:v>
                </c:pt>
                <c:pt idx="386">
                  <c:v>62.114671321473438</c:v>
                </c:pt>
                <c:pt idx="387">
                  <c:v>62.188234163132137</c:v>
                </c:pt>
                <c:pt idx="388">
                  <c:v>62.261757599243523</c:v>
                </c:pt>
                <c:pt idx="389">
                  <c:v>62.335241948296392</c:v>
                </c:pt>
                <c:pt idx="390">
                  <c:v>62.407720441163313</c:v>
                </c:pt>
                <c:pt idx="391">
                  <c:v>62.479845746323868</c:v>
                </c:pt>
                <c:pt idx="392">
                  <c:v>62.551621059416078</c:v>
                </c:pt>
                <c:pt idx="393">
                  <c:v>62.622733640952362</c:v>
                </c:pt>
                <c:pt idx="394">
                  <c:v>62.693818196414036</c:v>
                </c:pt>
                <c:pt idx="395">
                  <c:v>62.764874924479621</c:v>
                </c:pt>
                <c:pt idx="396">
                  <c:v>62.835904025727622</c:v>
                </c:pt>
                <c:pt idx="397">
                  <c:v>62.906905702617557</c:v>
                </c:pt>
                <c:pt idx="398">
                  <c:v>62.97788015947156</c:v>
                </c:pt>
                <c:pt idx="399">
                  <c:v>63.048827602456541</c:v>
                </c:pt>
                <c:pt idx="400">
                  <c:v>63.120057984667568</c:v>
                </c:pt>
                <c:pt idx="401">
                  <c:v>63.191570575367969</c:v>
                </c:pt>
                <c:pt idx="402">
                  <c:v>63.263364669626654</c:v>
                </c:pt>
                <c:pt idx="403">
                  <c:v>63.335439588478017</c:v>
                </c:pt>
                <c:pt idx="404">
                  <c:v>63.407172562544631</c:v>
                </c:pt>
                <c:pt idx="405">
                  <c:v>63.47856660646648</c:v>
                </c:pt>
                <c:pt idx="406">
                  <c:v>63.549624695537979</c:v>
                </c:pt>
                <c:pt idx="407">
                  <c:v>63.620349766393765</c:v>
                </c:pt>
                <c:pt idx="408">
                  <c:v>63.690744717679479</c:v>
                </c:pt>
                <c:pt idx="409">
                  <c:v>63.760812410707914</c:v>
                </c:pt>
                <c:pt idx="410">
                  <c:v>63.830555670100935</c:v>
                </c:pt>
                <c:pt idx="411">
                  <c:v>63.899977284417503</c:v>
                </c:pt>
                <c:pt idx="412">
                  <c:v>63.969080006768245</c:v>
                </c:pt>
                <c:pt idx="413">
                  <c:v>64.037866555416826</c:v>
                </c:pt>
                <c:pt idx="414">
                  <c:v>64.107527303105513</c:v>
                </c:pt>
                <c:pt idx="415">
                  <c:v>64.178063906907866</c:v>
                </c:pt>
                <c:pt idx="416">
                  <c:v>64.249478133468486</c:v>
                </c:pt>
                <c:pt idx="417">
                  <c:v>64.321771863288163</c:v>
                </c:pt>
                <c:pt idx="418">
                  <c:v>64.39494709517831</c:v>
                </c:pt>
                <c:pt idx="419">
                  <c:v>64.469005950894442</c:v>
                </c:pt>
                <c:pt idx="420">
                  <c:v>64.543950679958883</c:v>
                </c:pt>
                <c:pt idx="421">
                  <c:v>64.619783664683624</c:v>
                </c:pt>
                <c:pt idx="422">
                  <c:v>64.69650742540513</c:v>
                </c:pt>
                <c:pt idx="423">
                  <c:v>64.774124625943585</c:v>
                </c:pt>
                <c:pt idx="424">
                  <c:v>64.850424721603318</c:v>
                </c:pt>
                <c:pt idx="425">
                  <c:v>64.925430112431712</c:v>
                </c:pt>
                <c:pt idx="426">
                  <c:v>64.999162628289724</c:v>
                </c:pt>
                <c:pt idx="427">
                  <c:v>65.071643548065538</c:v>
                </c:pt>
                <c:pt idx="428">
                  <c:v>65.142893618078446</c:v>
                </c:pt>
                <c:pt idx="429">
                  <c:v>65.212933069713898</c:v>
                </c:pt>
                <c:pt idx="430">
                  <c:v>65.281781636328205</c:v>
                </c:pt>
                <c:pt idx="431">
                  <c:v>65.349458569459046</c:v>
                </c:pt>
                <c:pt idx="432">
                  <c:v>65.415982654376108</c:v>
                </c:pt>
                <c:pt idx="433">
                  <c:v>65.481372225003838</c:v>
                </c:pt>
                <c:pt idx="434">
                  <c:v>65.546480898590758</c:v>
                </c:pt>
                <c:pt idx="435">
                  <c:v>65.611310910929802</c:v>
                </c:pt>
                <c:pt idx="436">
                  <c:v>65.675864471539228</c:v>
                </c:pt>
                <c:pt idx="437">
                  <c:v>65.740143764074247</c:v>
                </c:pt>
                <c:pt idx="438">
                  <c:v>65.804150946730473</c:v>
                </c:pt>
                <c:pt idx="439">
                  <c:v>65.867888152639537</c:v>
                </c:pt>
                <c:pt idx="440">
                  <c:v>65.931357490256971</c:v>
                </c:pt>
                <c:pt idx="441">
                  <c:v>65.994561043742536</c:v>
                </c:pt>
                <c:pt idx="442">
                  <c:v>66.057500873333197</c:v>
                </c:pt>
                <c:pt idx="443">
                  <c:v>66.120179015708985</c:v>
                </c:pt>
                <c:pt idx="444">
                  <c:v>66.182597484351717</c:v>
                </c:pt>
                <c:pt idx="445">
                  <c:v>66.244758269896963</c:v>
                </c:pt>
                <c:pt idx="446">
                  <c:v>66.306663340479261</c:v>
                </c:pt>
                <c:pt idx="447">
                  <c:v>66.368314642070814</c:v>
                </c:pt>
                <c:pt idx="448">
                  <c:v>66.42971409881379</c:v>
                </c:pt>
                <c:pt idx="449">
                  <c:v>66.491125247168171</c:v>
                </c:pt>
                <c:pt idx="450">
                  <c:v>66.552548073444143</c:v>
                </c:pt>
                <c:pt idx="451">
                  <c:v>66.613982566761024</c:v>
                </c:pt>
                <c:pt idx="452">
                  <c:v>66.675428719028289</c:v>
                </c:pt>
                <c:pt idx="453">
                  <c:v>66.736886524926931</c:v>
                </c:pt>
                <c:pt idx="454">
                  <c:v>66.798355981891277</c:v>
                </c:pt>
                <c:pt idx="455">
                  <c:v>66.859837090091162</c:v>
                </c:pt>
                <c:pt idx="456">
                  <c:v>66.921329852414488</c:v>
                </c:pt>
                <c:pt idx="457">
                  <c:v>66.982834274450212</c:v>
                </c:pt>
                <c:pt idx="458">
                  <c:v>67.044350364471654</c:v>
                </c:pt>
                <c:pt idx="459">
                  <c:v>67.10561984278479</c:v>
                </c:pt>
                <c:pt idx="460">
                  <c:v>67.166644538959815</c:v>
                </c:pt>
                <c:pt idx="461">
                  <c:v>67.22742626255021</c:v>
                </c:pt>
                <c:pt idx="462">
                  <c:v>67.287966803384407</c:v>
                </c:pt>
                <c:pt idx="463">
                  <c:v>67.348267931852078</c:v>
                </c:pt>
                <c:pt idx="464">
                  <c:v>67.408331399185329</c:v>
                </c:pt>
                <c:pt idx="465">
                  <c:v>67.468158937734643</c:v>
                </c:pt>
                <c:pt idx="466">
                  <c:v>67.527752261239982</c:v>
                </c:pt>
                <c:pt idx="467">
                  <c:v>67.587113065096887</c:v>
                </c:pt>
                <c:pt idx="468">
                  <c:v>67.646243026617867</c:v>
                </c:pt>
                <c:pt idx="469">
                  <c:v>67.70514380528914</c:v>
                </c:pt>
                <c:pt idx="470">
                  <c:v>67.763817043022712</c:v>
                </c:pt>
                <c:pt idx="471">
                  <c:v>67.822264364404106</c:v>
                </c:pt>
                <c:pt idx="472">
                  <c:v>67.880487376935619</c:v>
                </c:pt>
                <c:pt idx="473">
                  <c:v>67.938487671275325</c:v>
                </c:pt>
                <c:pt idx="474">
                  <c:v>67.996266821471906</c:v>
                </c:pt>
                <c:pt idx="475">
                  <c:v>68.05382638519535</c:v>
                </c:pt>
                <c:pt idx="476">
                  <c:v>68.111167903963647</c:v>
                </c:pt>
                <c:pt idx="477">
                  <c:v>68.168292903365568</c:v>
                </c:pt>
                <c:pt idx="478">
                  <c:v>68.225202893279544</c:v>
                </c:pt>
                <c:pt idx="479">
                  <c:v>68.28189936808883</c:v>
                </c:pt>
                <c:pt idx="480">
                  <c:v>68.339574399827143</c:v>
                </c:pt>
                <c:pt idx="481">
                  <c:v>68.39823343626756</c:v>
                </c:pt>
                <c:pt idx="482">
                  <c:v>68.457882108333962</c:v>
                </c:pt>
                <c:pt idx="483">
                  <c:v>68.518526238463863</c:v>
                </c:pt>
                <c:pt idx="484">
                  <c:v>68.580171849409069</c:v>
                </c:pt>
                <c:pt idx="485">
                  <c:v>68.642825173503581</c:v>
                </c:pt>
                <c:pt idx="486">
                  <c:v>68.706492662430236</c:v>
                </c:pt>
                <c:pt idx="487">
                  <c:v>68.771180997520631</c:v>
                </c:pt>
                <c:pt idx="488">
                  <c:v>68.836897100625322</c:v>
                </c:pt>
                <c:pt idx="489">
                  <c:v>68.903648145594786</c:v>
                </c:pt>
                <c:pt idx="490">
                  <c:v>68.970133959019535</c:v>
                </c:pt>
                <c:pt idx="491">
                  <c:v>69.036356504217864</c:v>
                </c:pt>
                <c:pt idx="492">
                  <c:v>69.100760970242831</c:v>
                </c:pt>
                <c:pt idx="493">
                  <c:v>69.163644844853863</c:v>
                </c:pt>
                <c:pt idx="494">
                  <c:v>69.225039414873024</c:v>
                </c:pt>
                <c:pt idx="495">
                  <c:v>69.284974952929318</c:v>
                </c:pt>
                <c:pt idx="496">
                  <c:v>69.343480761846195</c:v>
                </c:pt>
                <c:pt idx="497">
                  <c:v>69.400585216567094</c:v>
                </c:pt>
                <c:pt idx="498">
                  <c:v>69.456315803784221</c:v>
                </c:pt>
                <c:pt idx="499">
                  <c:v>69.51069915942243</c:v>
                </c:pt>
                <c:pt idx="500">
                  <c:v>69.563761104118598</c:v>
                </c:pt>
                <c:pt idx="501">
                  <c:v>69.615526676825951</c:v>
                </c:pt>
                <c:pt idx="502">
                  <c:v>69.667330760048529</c:v>
                </c:pt>
                <c:pt idx="503">
                  <c:v>69.718954992574865</c:v>
                </c:pt>
                <c:pt idx="504">
                  <c:v>69.770618051586112</c:v>
                </c:pt>
                <c:pt idx="505">
                  <c:v>69.822319835870474</c:v>
                </c:pt>
                <c:pt idx="506">
                  <c:v>69.87406024681367</c:v>
                </c:pt>
                <c:pt idx="507">
                  <c:v>69.925839188388096</c:v>
                </c:pt>
                <c:pt idx="508">
                  <c:v>69.977656567142176</c:v>
                </c:pt>
                <c:pt idx="509">
                  <c:v>70.029729001621334</c:v>
                </c:pt>
                <c:pt idx="510">
                  <c:v>70.08205631635856</c:v>
                </c:pt>
                <c:pt idx="511">
                  <c:v>70.134638348607155</c:v>
                </c:pt>
                <c:pt idx="512">
                  <c:v>70.187474948495023</c:v>
                </c:pt>
                <c:pt idx="513">
                  <c:v>70.240565979182094</c:v>
                </c:pt>
                <c:pt idx="514">
                  <c:v>70.293692483053007</c:v>
                </c:pt>
                <c:pt idx="515">
                  <c:v>70.346854377108897</c:v>
                </c:pt>
                <c:pt idx="516">
                  <c:v>70.400051580857024</c:v>
                </c:pt>
                <c:pt idx="517">
                  <c:v>70.453284016300572</c:v>
                </c:pt>
                <c:pt idx="518">
                  <c:v>70.506551607928714</c:v>
                </c:pt>
                <c:pt idx="519">
                  <c:v>70.559636262764585</c:v>
                </c:pt>
                <c:pt idx="520">
                  <c:v>70.612539140175841</c:v>
                </c:pt>
                <c:pt idx="521">
                  <c:v>70.665261388725753</c:v>
                </c:pt>
                <c:pt idx="522">
                  <c:v>70.717804146307003</c:v>
                </c:pt>
                <c:pt idx="523">
                  <c:v>70.770168540273417</c:v>
                </c:pt>
                <c:pt idx="524">
                  <c:v>70.82235568756964</c:v>
                </c:pt>
                <c:pt idx="525">
                  <c:v>70.874366694858864</c:v>
                </c:pt>
                <c:pt idx="526">
                  <c:v>70.926202658648521</c:v>
                </c:pt>
                <c:pt idx="527">
                  <c:v>70.977864665414117</c:v>
                </c:pt>
              </c:numCache>
            </c:numRef>
          </c:val>
        </c:ser>
        <c:marker val="1"/>
        <c:axId val="212155008"/>
        <c:axId val="212169088"/>
      </c:lineChart>
      <c:catAx>
        <c:axId val="212155008"/>
        <c:scaling>
          <c:orientation val="minMax"/>
        </c:scaling>
        <c:axPos val="b"/>
        <c:numFmt formatCode="#,##0" sourceLinked="0"/>
        <c:tickLblPos val="nextTo"/>
        <c:crossAx val="212169088"/>
        <c:crosses val="autoZero"/>
        <c:auto val="1"/>
        <c:lblAlgn val="ctr"/>
        <c:lblOffset val="100"/>
        <c:tickLblSkip val="10"/>
      </c:catAx>
      <c:valAx>
        <c:axId val="212169088"/>
        <c:scaling>
          <c:orientation val="minMax"/>
        </c:scaling>
        <c:axPos val="l"/>
        <c:numFmt formatCode="General" sourceLinked="1"/>
        <c:tickLblPos val="nextTo"/>
        <c:crossAx val="212155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143643743864421E-2"/>
          <c:y val="0.19868556160633027"/>
          <c:w val="0.21281720430107634"/>
          <c:h val="0.17180911046462044"/>
        </c:manualLayout>
      </c:layout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</a:t>
            </a:r>
            <a:r>
              <a:rPr lang="fr-FR"/>
              <a:t> computed over last 1/5/10 v.)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spPr>
            <a:ln w="38100"/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ensembl!$H$2:$H$529</c:f>
              <c:numCache>
                <c:formatCode>General</c:formatCode>
                <c:ptCount val="528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32</c:v>
                </c:pt>
                <c:pt idx="54">
                  <c:v>33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44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</c:v>
                </c:pt>
                <c:pt idx="183">
                  <c:v>44</c:v>
                </c:pt>
                <c:pt idx="184">
                  <c:v>44</c:v>
                </c:pt>
                <c:pt idx="185">
                  <c:v>44</c:v>
                </c:pt>
                <c:pt idx="186">
                  <c:v>44</c:v>
                </c:pt>
                <c:pt idx="187">
                  <c:v>44</c:v>
                </c:pt>
                <c:pt idx="188">
                  <c:v>46</c:v>
                </c:pt>
                <c:pt idx="189">
                  <c:v>46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49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52</c:v>
                </c:pt>
                <c:pt idx="199">
                  <c:v>52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49</c:v>
                </c:pt>
                <c:pt idx="206">
                  <c:v>49</c:v>
                </c:pt>
                <c:pt idx="207">
                  <c:v>52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54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53</c:v>
                </c:pt>
                <c:pt idx="226">
                  <c:v>55</c:v>
                </c:pt>
                <c:pt idx="227">
                  <c:v>55</c:v>
                </c:pt>
                <c:pt idx="228">
                  <c:v>55</c:v>
                </c:pt>
                <c:pt idx="229">
                  <c:v>55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55</c:v>
                </c:pt>
                <c:pt idx="236">
                  <c:v>55</c:v>
                </c:pt>
                <c:pt idx="237">
                  <c:v>55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58</c:v>
                </c:pt>
                <c:pt idx="242">
                  <c:v>53</c:v>
                </c:pt>
                <c:pt idx="243">
                  <c:v>53</c:v>
                </c:pt>
                <c:pt idx="244">
                  <c:v>53</c:v>
                </c:pt>
                <c:pt idx="245">
                  <c:v>53</c:v>
                </c:pt>
                <c:pt idx="246">
                  <c:v>53</c:v>
                </c:pt>
                <c:pt idx="247">
                  <c:v>53</c:v>
                </c:pt>
                <c:pt idx="248">
                  <c:v>58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62</c:v>
                </c:pt>
                <c:pt idx="276">
                  <c:v>63</c:v>
                </c:pt>
                <c:pt idx="277">
                  <c:v>63</c:v>
                </c:pt>
                <c:pt idx="278">
                  <c:v>67</c:v>
                </c:pt>
                <c:pt idx="279">
                  <c:v>63</c:v>
                </c:pt>
                <c:pt idx="280">
                  <c:v>63</c:v>
                </c:pt>
                <c:pt idx="281">
                  <c:v>67</c:v>
                </c:pt>
                <c:pt idx="282">
                  <c:v>68</c:v>
                </c:pt>
                <c:pt idx="283">
                  <c:v>67</c:v>
                </c:pt>
                <c:pt idx="284">
                  <c:v>67</c:v>
                </c:pt>
                <c:pt idx="285">
                  <c:v>67</c:v>
                </c:pt>
                <c:pt idx="286">
                  <c:v>67</c:v>
                </c:pt>
                <c:pt idx="287">
                  <c:v>67</c:v>
                </c:pt>
                <c:pt idx="288">
                  <c:v>67</c:v>
                </c:pt>
                <c:pt idx="289">
                  <c:v>67</c:v>
                </c:pt>
                <c:pt idx="290">
                  <c:v>67</c:v>
                </c:pt>
                <c:pt idx="291">
                  <c:v>67</c:v>
                </c:pt>
                <c:pt idx="292">
                  <c:v>67</c:v>
                </c:pt>
                <c:pt idx="293">
                  <c:v>68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68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68</c:v>
                </c:pt>
                <c:pt idx="304">
                  <c:v>68</c:v>
                </c:pt>
                <c:pt idx="305">
                  <c:v>68</c:v>
                </c:pt>
                <c:pt idx="306">
                  <c:v>69</c:v>
                </c:pt>
                <c:pt idx="307">
                  <c:v>69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69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71</c:v>
                </c:pt>
                <c:pt idx="330">
                  <c:v>71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69</c:v>
                </c:pt>
                <c:pt idx="378">
                  <c:v>69</c:v>
                </c:pt>
                <c:pt idx="379">
                  <c:v>69</c:v>
                </c:pt>
                <c:pt idx="380">
                  <c:v>71</c:v>
                </c:pt>
                <c:pt idx="381">
                  <c:v>69</c:v>
                </c:pt>
                <c:pt idx="382">
                  <c:v>69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71</c:v>
                </c:pt>
                <c:pt idx="398">
                  <c:v>71</c:v>
                </c:pt>
                <c:pt idx="399">
                  <c:v>71</c:v>
                </c:pt>
                <c:pt idx="400">
                  <c:v>71</c:v>
                </c:pt>
                <c:pt idx="401">
                  <c:v>71</c:v>
                </c:pt>
                <c:pt idx="402">
                  <c:v>71</c:v>
                </c:pt>
                <c:pt idx="403">
                  <c:v>71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09">
                  <c:v>71</c:v>
                </c:pt>
                <c:pt idx="410">
                  <c:v>71</c:v>
                </c:pt>
                <c:pt idx="411">
                  <c:v>71</c:v>
                </c:pt>
                <c:pt idx="412">
                  <c:v>71</c:v>
                </c:pt>
                <c:pt idx="413">
                  <c:v>71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72</c:v>
                </c:pt>
                <c:pt idx="493">
                  <c:v>73</c:v>
                </c:pt>
                <c:pt idx="494">
                  <c:v>73</c:v>
                </c:pt>
                <c:pt idx="495">
                  <c:v>73</c:v>
                </c:pt>
                <c:pt idx="496">
                  <c:v>73</c:v>
                </c:pt>
                <c:pt idx="497">
                  <c:v>73</c:v>
                </c:pt>
                <c:pt idx="498">
                  <c:v>73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73</c:v>
                </c:pt>
                <c:pt idx="504">
                  <c:v>74</c:v>
                </c:pt>
                <c:pt idx="505">
                  <c:v>74</c:v>
                </c:pt>
                <c:pt idx="506">
                  <c:v>74</c:v>
                </c:pt>
                <c:pt idx="507">
                  <c:v>74</c:v>
                </c:pt>
                <c:pt idx="508">
                  <c:v>74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</c:numCache>
            </c:numRef>
          </c:val>
        </c:ser>
        <c:ser>
          <c:idx val="4"/>
          <c:order val="1"/>
          <c:tx>
            <c:v>Est - last 5 last 1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ensembl!$AO$2:$AO$529</c:f>
              <c:numCache>
                <c:formatCode>0.0</c:formatCode>
                <c:ptCount val="528"/>
                <c:pt idx="0" formatCode="General">
                  <c:v>19</c:v>
                </c:pt>
                <c:pt idx="1">
                  <c:v>19.800554016620499</c:v>
                </c:pt>
                <c:pt idx="2">
                  <c:v>20.190161862966672</c:v>
                </c:pt>
                <c:pt idx="3">
                  <c:v>20.444819505365825</c:v>
                </c:pt>
                <c:pt idx="4">
                  <c:v>20.632908995811444</c:v>
                </c:pt>
                <c:pt idx="5">
                  <c:v>20.781523163042664</c:v>
                </c:pt>
                <c:pt idx="6">
                  <c:v>20.781523163042664</c:v>
                </c:pt>
                <c:pt idx="7">
                  <c:v>20.781523163042664</c:v>
                </c:pt>
                <c:pt idx="8">
                  <c:v>21.081612283276133</c:v>
                </c:pt>
                <c:pt idx="9">
                  <c:v>21.384737653081405</c:v>
                </c:pt>
                <c:pt idx="10">
                  <c:v>21.691445704526668</c:v>
                </c:pt>
                <c:pt idx="11">
                  <c:v>22.002326778409046</c:v>
                </c:pt>
                <c:pt idx="12">
                  <c:v>22.475873884878219</c:v>
                </c:pt>
                <c:pt idx="13">
                  <c:v>22.637238442339495</c:v>
                </c:pt>
                <c:pt idx="14">
                  <c:v>22.79938274597173</c:v>
                </c:pt>
                <c:pt idx="15">
                  <c:v>22.962376768130941</c:v>
                </c:pt>
                <c:pt idx="16">
                  <c:v>23.12629297622286</c:v>
                </c:pt>
                <c:pt idx="17">
                  <c:v>22.961379350997372</c:v>
                </c:pt>
                <c:pt idx="18">
                  <c:v>22.797448901915583</c:v>
                </c:pt>
                <c:pt idx="19">
                  <c:v>22.797448901915583</c:v>
                </c:pt>
                <c:pt idx="20">
                  <c:v>22.797448901915583</c:v>
                </c:pt>
                <c:pt idx="21">
                  <c:v>22.797448901915583</c:v>
                </c:pt>
                <c:pt idx="22">
                  <c:v>22.96047057790495</c:v>
                </c:pt>
                <c:pt idx="23">
                  <c:v>23.124414003944583</c:v>
                </c:pt>
                <c:pt idx="24">
                  <c:v>23.124414003944583</c:v>
                </c:pt>
                <c:pt idx="25">
                  <c:v>23.124414003944583</c:v>
                </c:pt>
                <c:pt idx="26">
                  <c:v>23.124414003944583</c:v>
                </c:pt>
                <c:pt idx="27">
                  <c:v>23.28935443034386</c:v>
                </c:pt>
                <c:pt idx="28">
                  <c:v>23.123800357719844</c:v>
                </c:pt>
                <c:pt idx="29">
                  <c:v>22.959300492761344</c:v>
                </c:pt>
                <c:pt idx="30">
                  <c:v>22.795778029805199</c:v>
                </c:pt>
                <c:pt idx="31">
                  <c:v>22.795778029805199</c:v>
                </c:pt>
                <c:pt idx="32">
                  <c:v>22.47054024779295</c:v>
                </c:pt>
                <c:pt idx="33">
                  <c:v>22.47054024779295</c:v>
                </c:pt>
                <c:pt idx="34">
                  <c:v>22.631981417754158</c:v>
                </c:pt>
                <c:pt idx="35">
                  <c:v>22.794201056866168</c:v>
                </c:pt>
                <c:pt idx="36">
                  <c:v>22.794201056866168</c:v>
                </c:pt>
                <c:pt idx="37">
                  <c:v>22.957269192642638</c:v>
                </c:pt>
                <c:pt idx="38">
                  <c:v>23.44923665153641</c:v>
                </c:pt>
                <c:pt idx="39">
                  <c:v>23.781082286936449</c:v>
                </c:pt>
                <c:pt idx="40">
                  <c:v>24.115231110101448</c:v>
                </c:pt>
                <c:pt idx="41">
                  <c:v>24.452193946350544</c:v>
                </c:pt>
                <c:pt idx="42">
                  <c:v>24.792511647439813</c:v>
                </c:pt>
                <c:pt idx="43">
                  <c:v>24.792511647439813</c:v>
                </c:pt>
                <c:pt idx="44">
                  <c:v>24.792511647439813</c:v>
                </c:pt>
                <c:pt idx="45">
                  <c:v>24.792511647439813</c:v>
                </c:pt>
                <c:pt idx="46">
                  <c:v>24.792511647439813</c:v>
                </c:pt>
                <c:pt idx="47">
                  <c:v>24.792511647439813</c:v>
                </c:pt>
                <c:pt idx="48">
                  <c:v>24.964636910035228</c:v>
                </c:pt>
                <c:pt idx="49">
                  <c:v>25.309789445979956</c:v>
                </c:pt>
                <c:pt idx="50">
                  <c:v>25.829731485024816</c:v>
                </c:pt>
                <c:pt idx="51">
                  <c:v>26.352824635372635</c:v>
                </c:pt>
                <c:pt idx="52">
                  <c:v>27.232443054781385</c:v>
                </c:pt>
                <c:pt idx="53">
                  <c:v>28.657424982858526</c:v>
                </c:pt>
                <c:pt idx="54">
                  <c:v>30.0877242998417</c:v>
                </c:pt>
                <c:pt idx="55">
                  <c:v>29.547022047374721</c:v>
                </c:pt>
                <c:pt idx="56">
                  <c:v>29.021590220710191</c:v>
                </c:pt>
                <c:pt idx="57">
                  <c:v>28.167554053216094</c:v>
                </c:pt>
                <c:pt idx="58">
                  <c:v>26.834860386613606</c:v>
                </c:pt>
                <c:pt idx="59">
                  <c:v>25.500469859603463</c:v>
                </c:pt>
                <c:pt idx="60">
                  <c:v>25.841933426973604</c:v>
                </c:pt>
                <c:pt idx="61">
                  <c:v>26.185508336083384</c:v>
                </c:pt>
                <c:pt idx="62">
                  <c:v>26.87780506491934</c:v>
                </c:pt>
                <c:pt idx="63">
                  <c:v>27.402945010968583</c:v>
                </c:pt>
                <c:pt idx="64">
                  <c:v>27.932553319600832</c:v>
                </c:pt>
                <c:pt idx="65">
                  <c:v>28.642722811842408</c:v>
                </c:pt>
                <c:pt idx="66">
                  <c:v>29.35887995962846</c:v>
                </c:pt>
                <c:pt idx="67">
                  <c:v>29.721596050898878</c:v>
                </c:pt>
                <c:pt idx="68">
                  <c:v>30.268077473740615</c:v>
                </c:pt>
                <c:pt idx="69">
                  <c:v>30.818070398564075</c:v>
                </c:pt>
                <c:pt idx="70">
                  <c:v>31.186291309263975</c:v>
                </c:pt>
                <c:pt idx="71">
                  <c:v>31.740033453086674</c:v>
                </c:pt>
                <c:pt idx="72">
                  <c:v>32.481088810283914</c:v>
                </c:pt>
                <c:pt idx="73">
                  <c:v>33.040059115376486</c:v>
                </c:pt>
                <c:pt idx="74">
                  <c:v>33.414393718540552</c:v>
                </c:pt>
                <c:pt idx="75">
                  <c:v>33.977456379092295</c:v>
                </c:pt>
                <c:pt idx="76">
                  <c:v>34.542807649575927</c:v>
                </c:pt>
                <c:pt idx="77">
                  <c:v>34.920643942265855</c:v>
                </c:pt>
                <c:pt idx="78">
                  <c:v>35.488244199664329</c:v>
                </c:pt>
                <c:pt idx="79">
                  <c:v>35.867469658006378</c:v>
                </c:pt>
                <c:pt idx="80">
                  <c:v>36.818750624887002</c:v>
                </c:pt>
                <c:pt idx="81">
                  <c:v>37.579617818349497</c:v>
                </c:pt>
                <c:pt idx="82">
                  <c:v>38.341184255769186</c:v>
                </c:pt>
                <c:pt idx="83">
                  <c:v>39.10544252873482</c:v>
                </c:pt>
                <c:pt idx="84">
                  <c:v>40.25478596400081</c:v>
                </c:pt>
                <c:pt idx="85">
                  <c:v>40.64141570258208</c:v>
                </c:pt>
                <c:pt idx="86">
                  <c:v>41.028308537357624</c:v>
                </c:pt>
                <c:pt idx="87">
                  <c:v>41.415684639590438</c:v>
                </c:pt>
                <c:pt idx="88">
                  <c:v>41.609725369334292</c:v>
                </c:pt>
                <c:pt idx="89">
                  <c:v>41.609725369334292</c:v>
                </c:pt>
                <c:pt idx="90">
                  <c:v>41.609725369334292</c:v>
                </c:pt>
                <c:pt idx="91">
                  <c:v>41.609725369334292</c:v>
                </c:pt>
                <c:pt idx="92">
                  <c:v>39.473728088560826</c:v>
                </c:pt>
                <c:pt idx="93">
                  <c:v>37.267456303424112</c:v>
                </c:pt>
                <c:pt idx="94">
                  <c:v>35.152270991255271</c:v>
                </c:pt>
                <c:pt idx="95">
                  <c:v>33.422693027528389</c:v>
                </c:pt>
                <c:pt idx="96">
                  <c:v>31.675870647355964</c:v>
                </c:pt>
                <c:pt idx="97">
                  <c:v>31.675870647355964</c:v>
                </c:pt>
                <c:pt idx="98">
                  <c:v>31.854789730508543</c:v>
                </c:pt>
                <c:pt idx="99">
                  <c:v>32.034215383568643</c:v>
                </c:pt>
                <c:pt idx="100">
                  <c:v>31.854239813927894</c:v>
                </c:pt>
                <c:pt idx="101">
                  <c:v>31.854239813927894</c:v>
                </c:pt>
                <c:pt idx="102">
                  <c:v>32.033914430245602</c:v>
                </c:pt>
                <c:pt idx="103">
                  <c:v>32.213893381583603</c:v>
                </c:pt>
                <c:pt idx="104">
                  <c:v>32.394215716419737</c:v>
                </c:pt>
                <c:pt idx="105">
                  <c:v>32.574921014221701</c:v>
                </c:pt>
                <c:pt idx="106">
                  <c:v>32.574921014221701</c:v>
                </c:pt>
                <c:pt idx="107">
                  <c:v>32.574921014221701</c:v>
                </c:pt>
                <c:pt idx="108">
                  <c:v>33.11830632667165</c:v>
                </c:pt>
                <c:pt idx="109">
                  <c:v>33.662361646686776</c:v>
                </c:pt>
                <c:pt idx="110">
                  <c:v>34.208024699422872</c:v>
                </c:pt>
                <c:pt idx="111">
                  <c:v>34.756252342936634</c:v>
                </c:pt>
                <c:pt idx="112">
                  <c:v>35.308033148314273</c:v>
                </c:pt>
                <c:pt idx="113">
                  <c:v>35.308033148314273</c:v>
                </c:pt>
                <c:pt idx="114">
                  <c:v>35.308033148314273</c:v>
                </c:pt>
                <c:pt idx="115">
                  <c:v>35.308033148314273</c:v>
                </c:pt>
                <c:pt idx="116">
                  <c:v>35.308033148314273</c:v>
                </c:pt>
                <c:pt idx="117">
                  <c:v>35.308033148314273</c:v>
                </c:pt>
                <c:pt idx="118">
                  <c:v>35.308033148314273</c:v>
                </c:pt>
                <c:pt idx="119">
                  <c:v>35.308033148314273</c:v>
                </c:pt>
                <c:pt idx="120">
                  <c:v>35.308033148314273</c:v>
                </c:pt>
                <c:pt idx="121">
                  <c:v>35.308033148314273</c:v>
                </c:pt>
                <c:pt idx="122">
                  <c:v>35.308033148314273</c:v>
                </c:pt>
                <c:pt idx="123">
                  <c:v>35.308033148314273</c:v>
                </c:pt>
                <c:pt idx="124">
                  <c:v>35.308033148314273</c:v>
                </c:pt>
                <c:pt idx="125">
                  <c:v>35.493489101329551</c:v>
                </c:pt>
                <c:pt idx="126">
                  <c:v>35.307875127425788</c:v>
                </c:pt>
                <c:pt idx="127">
                  <c:v>35.122610108623178</c:v>
                </c:pt>
                <c:pt idx="128">
                  <c:v>34.937658896995124</c:v>
                </c:pt>
                <c:pt idx="129">
                  <c:v>34.752986773384698</c:v>
                </c:pt>
                <c:pt idx="130">
                  <c:v>34.384132023083211</c:v>
                </c:pt>
                <c:pt idx="131">
                  <c:v>35.489464662271821</c:v>
                </c:pt>
                <c:pt idx="132">
                  <c:v>35.856144779901022</c:v>
                </c:pt>
                <c:pt idx="133">
                  <c:v>36.224023961941953</c:v>
                </c:pt>
                <c:pt idx="134">
                  <c:v>36.593373579966496</c:v>
                </c:pt>
                <c:pt idx="135">
                  <c:v>36.964472694266796</c:v>
                </c:pt>
                <c:pt idx="136">
                  <c:v>36.218198710646107</c:v>
                </c:pt>
                <c:pt idx="137">
                  <c:v>36.218198710646107</c:v>
                </c:pt>
                <c:pt idx="138">
                  <c:v>36.218198710646107</c:v>
                </c:pt>
                <c:pt idx="139">
                  <c:v>36.218198710646107</c:v>
                </c:pt>
                <c:pt idx="140">
                  <c:v>36.218198710646107</c:v>
                </c:pt>
                <c:pt idx="141">
                  <c:v>36.218198710646107</c:v>
                </c:pt>
                <c:pt idx="142">
                  <c:v>36.404970977592058</c:v>
                </c:pt>
                <c:pt idx="143">
                  <c:v>36.591879644651314</c:v>
                </c:pt>
                <c:pt idx="144">
                  <c:v>36.778956222886038</c:v>
                </c:pt>
                <c:pt idx="145">
                  <c:v>38.277165847550492</c:v>
                </c:pt>
                <c:pt idx="146">
                  <c:v>39.76416532130682</c:v>
                </c:pt>
                <c:pt idx="147">
                  <c:v>41.067587668688134</c:v>
                </c:pt>
                <c:pt idx="148">
                  <c:v>42.378666268076927</c:v>
                </c:pt>
                <c:pt idx="149">
                  <c:v>43.706686728564684</c:v>
                </c:pt>
                <c:pt idx="150">
                  <c:v>43.706686728564684</c:v>
                </c:pt>
                <c:pt idx="151">
                  <c:v>43.513101981023773</c:v>
                </c:pt>
                <c:pt idx="152">
                  <c:v>43.319655212647803</c:v>
                </c:pt>
                <c:pt idx="153">
                  <c:v>43.126322289459864</c:v>
                </c:pt>
                <c:pt idx="154">
                  <c:v>42.933079183143512</c:v>
                </c:pt>
                <c:pt idx="155">
                  <c:v>42.739901949105473</c:v>
                </c:pt>
                <c:pt idx="156">
                  <c:v>42.35363146034193</c:v>
                </c:pt>
                <c:pt idx="157">
                  <c:v>41.775461510608437</c:v>
                </c:pt>
                <c:pt idx="158">
                  <c:v>41.199219725545461</c:v>
                </c:pt>
                <c:pt idx="159">
                  <c:v>40.624203357106737</c:v>
                </c:pt>
                <c:pt idx="160">
                  <c:v>40.049721084481831</c:v>
                </c:pt>
                <c:pt idx="161">
                  <c:v>39.858176361564979</c:v>
                </c:pt>
                <c:pt idx="162">
                  <c:v>39.858176361564979</c:v>
                </c:pt>
                <c:pt idx="163">
                  <c:v>39.858176361564979</c:v>
                </c:pt>
                <c:pt idx="164">
                  <c:v>39.858176361564979</c:v>
                </c:pt>
                <c:pt idx="165">
                  <c:v>39.858176361564979</c:v>
                </c:pt>
                <c:pt idx="166">
                  <c:v>39.858176361564979</c:v>
                </c:pt>
                <c:pt idx="167">
                  <c:v>39.858176361564979</c:v>
                </c:pt>
                <c:pt idx="168">
                  <c:v>39.858176361564979</c:v>
                </c:pt>
                <c:pt idx="169">
                  <c:v>39.858176361564979</c:v>
                </c:pt>
                <c:pt idx="170">
                  <c:v>39.858176361564979</c:v>
                </c:pt>
                <c:pt idx="171">
                  <c:v>39.858176361564979</c:v>
                </c:pt>
                <c:pt idx="172">
                  <c:v>39.858176361564979</c:v>
                </c:pt>
                <c:pt idx="173">
                  <c:v>39.858176361564979</c:v>
                </c:pt>
                <c:pt idx="174">
                  <c:v>39.858176361564979</c:v>
                </c:pt>
                <c:pt idx="175">
                  <c:v>39.858176361564979</c:v>
                </c:pt>
                <c:pt idx="176">
                  <c:v>40.815578438154745</c:v>
                </c:pt>
                <c:pt idx="177">
                  <c:v>41.769488075116364</c:v>
                </c:pt>
                <c:pt idx="178">
                  <c:v>42.723037032121297</c:v>
                </c:pt>
                <c:pt idx="179">
                  <c:v>43.679339439872209</c:v>
                </c:pt>
                <c:pt idx="180">
                  <c:v>44.641567636756413</c:v>
                </c:pt>
                <c:pt idx="181">
                  <c:v>44.641567636756413</c:v>
                </c:pt>
                <c:pt idx="182">
                  <c:v>44.641567636756413</c:v>
                </c:pt>
                <c:pt idx="183">
                  <c:v>44.641567636756413</c:v>
                </c:pt>
                <c:pt idx="184">
                  <c:v>44.641567636756413</c:v>
                </c:pt>
                <c:pt idx="185">
                  <c:v>44.641567636756413</c:v>
                </c:pt>
                <c:pt idx="186">
                  <c:v>44.641567636756413</c:v>
                </c:pt>
                <c:pt idx="187">
                  <c:v>44.641567636756413</c:v>
                </c:pt>
                <c:pt idx="188">
                  <c:v>45.030153028961081</c:v>
                </c:pt>
                <c:pt idx="189">
                  <c:v>45.418670744983743</c:v>
                </c:pt>
                <c:pt idx="190">
                  <c:v>46.001608972155985</c:v>
                </c:pt>
                <c:pt idx="191">
                  <c:v>46.584788923845004</c:v>
                </c:pt>
                <c:pt idx="192">
                  <c:v>47.168794776348918</c:v>
                </c:pt>
                <c:pt idx="193">
                  <c:v>47.363935290332478</c:v>
                </c:pt>
                <c:pt idx="194">
                  <c:v>47.94960203730637</c:v>
                </c:pt>
                <c:pt idx="195">
                  <c:v>48.730721842080968</c:v>
                </c:pt>
                <c:pt idx="196">
                  <c:v>49.510899246956988</c:v>
                </c:pt>
                <c:pt idx="197">
                  <c:v>50.291344984020654</c:v>
                </c:pt>
                <c:pt idx="198">
                  <c:v>51.268752830633701</c:v>
                </c:pt>
                <c:pt idx="199">
                  <c:v>51.85715886684951</c:v>
                </c:pt>
                <c:pt idx="200">
                  <c:v>52.2500308366171</c:v>
                </c:pt>
                <c:pt idx="201">
                  <c:v>52.64292556764034</c:v>
                </c:pt>
                <c:pt idx="202">
                  <c:v>53.035978782459999</c:v>
                </c:pt>
                <c:pt idx="203">
                  <c:v>53.23265267476701</c:v>
                </c:pt>
                <c:pt idx="204">
                  <c:v>53.429380458248623</c:v>
                </c:pt>
                <c:pt idx="205">
                  <c:v>52.6421870486503</c:v>
                </c:pt>
                <c:pt idx="206">
                  <c:v>51.857928453239502</c:v>
                </c:pt>
                <c:pt idx="207">
                  <c:v>51.662318175071121</c:v>
                </c:pt>
                <c:pt idx="208">
                  <c:v>51.662318175071121</c:v>
                </c:pt>
                <c:pt idx="209">
                  <c:v>51.662318175071121</c:v>
                </c:pt>
                <c:pt idx="210">
                  <c:v>52.445003978159249</c:v>
                </c:pt>
                <c:pt idx="211">
                  <c:v>53.229280278458567</c:v>
                </c:pt>
                <c:pt idx="212">
                  <c:v>53.426032990515729</c:v>
                </c:pt>
                <c:pt idx="213">
                  <c:v>53.426032990515729</c:v>
                </c:pt>
                <c:pt idx="214">
                  <c:v>53.426032990515729</c:v>
                </c:pt>
                <c:pt idx="215">
                  <c:v>53.426032990515729</c:v>
                </c:pt>
                <c:pt idx="216">
                  <c:v>53.426032990515729</c:v>
                </c:pt>
                <c:pt idx="217">
                  <c:v>53.426032990515729</c:v>
                </c:pt>
                <c:pt idx="218">
                  <c:v>53.622856004928785</c:v>
                </c:pt>
                <c:pt idx="219">
                  <c:v>53.81968125610306</c:v>
                </c:pt>
                <c:pt idx="220">
                  <c:v>54.016524790363952</c:v>
                </c:pt>
                <c:pt idx="221">
                  <c:v>54.213402663889241</c:v>
                </c:pt>
                <c:pt idx="222">
                  <c:v>54.410330952325857</c:v>
                </c:pt>
                <c:pt idx="223">
                  <c:v>54.410330952325857</c:v>
                </c:pt>
                <c:pt idx="224">
                  <c:v>54.410330952325857</c:v>
                </c:pt>
                <c:pt idx="225">
                  <c:v>54.213336144221749</c:v>
                </c:pt>
                <c:pt idx="226">
                  <c:v>54.410264915919988</c:v>
                </c:pt>
                <c:pt idx="227">
                  <c:v>54.607179121209207</c:v>
                </c:pt>
                <c:pt idx="228">
                  <c:v>54.804094243332692</c:v>
                </c:pt>
                <c:pt idx="229">
                  <c:v>55.001025765043408</c:v>
                </c:pt>
                <c:pt idx="230">
                  <c:v>55.394952590047893</c:v>
                </c:pt>
                <c:pt idx="231">
                  <c:v>55.394952590047893</c:v>
                </c:pt>
                <c:pt idx="232">
                  <c:v>55.394952590047893</c:v>
                </c:pt>
                <c:pt idx="233">
                  <c:v>55.394952590047893</c:v>
                </c:pt>
                <c:pt idx="234">
                  <c:v>55.394952590047893</c:v>
                </c:pt>
                <c:pt idx="235">
                  <c:v>55.394952590047893</c:v>
                </c:pt>
                <c:pt idx="236">
                  <c:v>55.394952590047893</c:v>
                </c:pt>
                <c:pt idx="237">
                  <c:v>55.394952590047893</c:v>
                </c:pt>
                <c:pt idx="238">
                  <c:v>55.394952590047893</c:v>
                </c:pt>
                <c:pt idx="239">
                  <c:v>55.592110853654873</c:v>
                </c:pt>
                <c:pt idx="240">
                  <c:v>55.789268845049314</c:v>
                </c:pt>
                <c:pt idx="241">
                  <c:v>56.380786954646204</c:v>
                </c:pt>
                <c:pt idx="242">
                  <c:v>55.986614200267176</c:v>
                </c:pt>
                <c:pt idx="243">
                  <c:v>55.593137916562306</c:v>
                </c:pt>
                <c:pt idx="244">
                  <c:v>55.003777875389829</c:v>
                </c:pt>
                <c:pt idx="245">
                  <c:v>54.414990584514001</c:v>
                </c:pt>
                <c:pt idx="246">
                  <c:v>53.433950966120605</c:v>
                </c:pt>
                <c:pt idx="247">
                  <c:v>53.433950966120605</c:v>
                </c:pt>
                <c:pt idx="248">
                  <c:v>54.417774402562515</c:v>
                </c:pt>
                <c:pt idx="249">
                  <c:v>55.202525800985192</c:v>
                </c:pt>
                <c:pt idx="250">
                  <c:v>55.98709944950248</c:v>
                </c:pt>
                <c:pt idx="251">
                  <c:v>56.772469674387175</c:v>
                </c:pt>
                <c:pt idx="252">
                  <c:v>57.559617086122003</c:v>
                </c:pt>
                <c:pt idx="253">
                  <c:v>57.362136946221447</c:v>
                </c:pt>
                <c:pt idx="254">
                  <c:v>57.362136946221447</c:v>
                </c:pt>
                <c:pt idx="255">
                  <c:v>57.362136946221447</c:v>
                </c:pt>
                <c:pt idx="256">
                  <c:v>57.362136946221447</c:v>
                </c:pt>
                <c:pt idx="257">
                  <c:v>57.362136946221447</c:v>
                </c:pt>
                <c:pt idx="258">
                  <c:v>57.362136946221447</c:v>
                </c:pt>
                <c:pt idx="259">
                  <c:v>57.362136946221447</c:v>
                </c:pt>
                <c:pt idx="260">
                  <c:v>57.362136946221447</c:v>
                </c:pt>
                <c:pt idx="261">
                  <c:v>57.362136946221447</c:v>
                </c:pt>
                <c:pt idx="262">
                  <c:v>57.757102352333405</c:v>
                </c:pt>
                <c:pt idx="263">
                  <c:v>58.151947465109089</c:v>
                </c:pt>
                <c:pt idx="264">
                  <c:v>58.546782935365158</c:v>
                </c:pt>
                <c:pt idx="265">
                  <c:v>58.941719367936678</c:v>
                </c:pt>
                <c:pt idx="266">
                  <c:v>59.336867549680008</c:v>
                </c:pt>
                <c:pt idx="267">
                  <c:v>59.336867549680008</c:v>
                </c:pt>
                <c:pt idx="268">
                  <c:v>59.336867549680008</c:v>
                </c:pt>
                <c:pt idx="269">
                  <c:v>59.336867549680008</c:v>
                </c:pt>
                <c:pt idx="270">
                  <c:v>59.336867549680008</c:v>
                </c:pt>
                <c:pt idx="271">
                  <c:v>59.930074242304372</c:v>
                </c:pt>
                <c:pt idx="272">
                  <c:v>60.522789933330891</c:v>
                </c:pt>
                <c:pt idx="273">
                  <c:v>61.115360293309067</c:v>
                </c:pt>
                <c:pt idx="274">
                  <c:v>61.708130198241484</c:v>
                </c:pt>
                <c:pt idx="275">
                  <c:v>62.301445210464472</c:v>
                </c:pt>
                <c:pt idx="276">
                  <c:v>62.499514494803371</c:v>
                </c:pt>
                <c:pt idx="277">
                  <c:v>62.697577917576638</c:v>
                </c:pt>
                <c:pt idx="278">
                  <c:v>63.687925593499735</c:v>
                </c:pt>
                <c:pt idx="279">
                  <c:v>63.885637165468857</c:v>
                </c:pt>
                <c:pt idx="280">
                  <c:v>64.083426440726697</c:v>
                </c:pt>
                <c:pt idx="281">
                  <c:v>64.874942342002683</c:v>
                </c:pt>
                <c:pt idx="282">
                  <c:v>65.863794821224161</c:v>
                </c:pt>
                <c:pt idx="283">
                  <c:v>65.863794821224161</c:v>
                </c:pt>
                <c:pt idx="284">
                  <c:v>66.654799472392867</c:v>
                </c:pt>
                <c:pt idx="285">
                  <c:v>67.446975368200725</c:v>
                </c:pt>
                <c:pt idx="286">
                  <c:v>67.446975368200725</c:v>
                </c:pt>
                <c:pt idx="287">
                  <c:v>67.248458248503823</c:v>
                </c:pt>
                <c:pt idx="288">
                  <c:v>67.248458248503823</c:v>
                </c:pt>
                <c:pt idx="289">
                  <c:v>67.248458248503823</c:v>
                </c:pt>
                <c:pt idx="290">
                  <c:v>67.248458248503823</c:v>
                </c:pt>
                <c:pt idx="291">
                  <c:v>67.248458248503823</c:v>
                </c:pt>
                <c:pt idx="292">
                  <c:v>67.248458248503823</c:v>
                </c:pt>
                <c:pt idx="293">
                  <c:v>67.44698312610447</c:v>
                </c:pt>
                <c:pt idx="294">
                  <c:v>67.844017274162738</c:v>
                </c:pt>
                <c:pt idx="295">
                  <c:v>68.042498843524314</c:v>
                </c:pt>
                <c:pt idx="296">
                  <c:v>68.241003603745725</c:v>
                </c:pt>
                <c:pt idx="297">
                  <c:v>68.43954189436316</c:v>
                </c:pt>
                <c:pt idx="298">
                  <c:v>68.43954189436316</c:v>
                </c:pt>
                <c:pt idx="299">
                  <c:v>68.240959721449869</c:v>
                </c:pt>
                <c:pt idx="300">
                  <c:v>68.240959721449869</c:v>
                </c:pt>
                <c:pt idx="301">
                  <c:v>68.240959721449869</c:v>
                </c:pt>
                <c:pt idx="302">
                  <c:v>68.240959721449869</c:v>
                </c:pt>
                <c:pt idx="303">
                  <c:v>68.240959721449869</c:v>
                </c:pt>
                <c:pt idx="304">
                  <c:v>68.240959721449869</c:v>
                </c:pt>
                <c:pt idx="305">
                  <c:v>68.240959721449869</c:v>
                </c:pt>
                <c:pt idx="306">
                  <c:v>68.439549809828065</c:v>
                </c:pt>
                <c:pt idx="307">
                  <c:v>68.638131936806801</c:v>
                </c:pt>
                <c:pt idx="308">
                  <c:v>69.233884565612641</c:v>
                </c:pt>
                <c:pt idx="309">
                  <c:v>69.829395545908611</c:v>
                </c:pt>
                <c:pt idx="310">
                  <c:v>70.424929811911809</c:v>
                </c:pt>
                <c:pt idx="311">
                  <c:v>70.822144787078429</c:v>
                </c:pt>
                <c:pt idx="312">
                  <c:v>71.219482762186985</c:v>
                </c:pt>
                <c:pt idx="313">
                  <c:v>70.821944387067347</c:v>
                </c:pt>
                <c:pt idx="314">
                  <c:v>70.821944387067347</c:v>
                </c:pt>
                <c:pt idx="315">
                  <c:v>70.821944387067347</c:v>
                </c:pt>
                <c:pt idx="316">
                  <c:v>70.821944387067347</c:v>
                </c:pt>
                <c:pt idx="317">
                  <c:v>70.821944387067347</c:v>
                </c:pt>
                <c:pt idx="318">
                  <c:v>71.219284610819258</c:v>
                </c:pt>
                <c:pt idx="319">
                  <c:v>71.219284610819258</c:v>
                </c:pt>
                <c:pt idx="320">
                  <c:v>71.219284610819258</c:v>
                </c:pt>
                <c:pt idx="321">
                  <c:v>71.219284610819258</c:v>
                </c:pt>
                <c:pt idx="322">
                  <c:v>71.219284610819258</c:v>
                </c:pt>
                <c:pt idx="323">
                  <c:v>71.219284610819258</c:v>
                </c:pt>
                <c:pt idx="324">
                  <c:v>71.219284610819258</c:v>
                </c:pt>
                <c:pt idx="325">
                  <c:v>71.219284610819258</c:v>
                </c:pt>
                <c:pt idx="326">
                  <c:v>71.219284610819258</c:v>
                </c:pt>
                <c:pt idx="327">
                  <c:v>71.219284610819258</c:v>
                </c:pt>
                <c:pt idx="328">
                  <c:v>71.219284610819258</c:v>
                </c:pt>
                <c:pt idx="329">
                  <c:v>71.219284610819258</c:v>
                </c:pt>
                <c:pt idx="330">
                  <c:v>71.219284610819258</c:v>
                </c:pt>
                <c:pt idx="331">
                  <c:v>71.61682519806115</c:v>
                </c:pt>
                <c:pt idx="332">
                  <c:v>72.014260378318141</c:v>
                </c:pt>
                <c:pt idx="333">
                  <c:v>72.411663278334942</c:v>
                </c:pt>
                <c:pt idx="334">
                  <c:v>72.809106969883018</c:v>
                </c:pt>
                <c:pt idx="335">
                  <c:v>73.206664568598399</c:v>
                </c:pt>
                <c:pt idx="336">
                  <c:v>73.206664568598399</c:v>
                </c:pt>
                <c:pt idx="337">
                  <c:v>73.206664568598399</c:v>
                </c:pt>
                <c:pt idx="338">
                  <c:v>73.206664568598399</c:v>
                </c:pt>
                <c:pt idx="339">
                  <c:v>73.206664568598399</c:v>
                </c:pt>
                <c:pt idx="340">
                  <c:v>73.206664568598399</c:v>
                </c:pt>
                <c:pt idx="341">
                  <c:v>73.206664568598399</c:v>
                </c:pt>
                <c:pt idx="342">
                  <c:v>73.405536950725164</c:v>
                </c:pt>
                <c:pt idx="343">
                  <c:v>73.604400888150309</c:v>
                </c:pt>
                <c:pt idx="344">
                  <c:v>73.80326514035427</c:v>
                </c:pt>
                <c:pt idx="345">
                  <c:v>74.002138466596463</c:v>
                </c:pt>
                <c:pt idx="346">
                  <c:v>74.201029628748003</c:v>
                </c:pt>
                <c:pt idx="347">
                  <c:v>74.201029628748003</c:v>
                </c:pt>
                <c:pt idx="348">
                  <c:v>74.201029628748003</c:v>
                </c:pt>
                <c:pt idx="349">
                  <c:v>74.201029628748003</c:v>
                </c:pt>
                <c:pt idx="350">
                  <c:v>74.201029628748003</c:v>
                </c:pt>
                <c:pt idx="351">
                  <c:v>74.201029628748003</c:v>
                </c:pt>
                <c:pt idx="352">
                  <c:v>74.201029628748003</c:v>
                </c:pt>
                <c:pt idx="353">
                  <c:v>74.201029628748003</c:v>
                </c:pt>
                <c:pt idx="354">
                  <c:v>74.201029628748003</c:v>
                </c:pt>
                <c:pt idx="355">
                  <c:v>74.201029628748003</c:v>
                </c:pt>
                <c:pt idx="356">
                  <c:v>74.201029628748003</c:v>
                </c:pt>
                <c:pt idx="357">
                  <c:v>74.201029628748003</c:v>
                </c:pt>
                <c:pt idx="358">
                  <c:v>74.201029628748003</c:v>
                </c:pt>
                <c:pt idx="359">
                  <c:v>74.201029628748003</c:v>
                </c:pt>
                <c:pt idx="360">
                  <c:v>74.201029628748003</c:v>
                </c:pt>
                <c:pt idx="361">
                  <c:v>74.201029628748003</c:v>
                </c:pt>
                <c:pt idx="362">
                  <c:v>74.201029628748003</c:v>
                </c:pt>
                <c:pt idx="363">
                  <c:v>74.201029628748003</c:v>
                </c:pt>
                <c:pt idx="364">
                  <c:v>74.201029628748003</c:v>
                </c:pt>
                <c:pt idx="365">
                  <c:v>74.201029628748003</c:v>
                </c:pt>
                <c:pt idx="366">
                  <c:v>74.201029628748003</c:v>
                </c:pt>
                <c:pt idx="367">
                  <c:v>74.201029628748003</c:v>
                </c:pt>
                <c:pt idx="368">
                  <c:v>74.201029628748003</c:v>
                </c:pt>
                <c:pt idx="369">
                  <c:v>74.201029628748003</c:v>
                </c:pt>
                <c:pt idx="370">
                  <c:v>74.201029628748003</c:v>
                </c:pt>
                <c:pt idx="371">
                  <c:v>74.201029628748003</c:v>
                </c:pt>
                <c:pt idx="372">
                  <c:v>74.201029628748003</c:v>
                </c:pt>
                <c:pt idx="373">
                  <c:v>74.201029628748003</c:v>
                </c:pt>
                <c:pt idx="374">
                  <c:v>74.201029628748003</c:v>
                </c:pt>
                <c:pt idx="375">
                  <c:v>74.201029628748003</c:v>
                </c:pt>
                <c:pt idx="376">
                  <c:v>74.201029628748003</c:v>
                </c:pt>
                <c:pt idx="377">
                  <c:v>73.206440801863224</c:v>
                </c:pt>
                <c:pt idx="378">
                  <c:v>72.214438741181283</c:v>
                </c:pt>
                <c:pt idx="379">
                  <c:v>71.223879997671901</c:v>
                </c:pt>
                <c:pt idx="380">
                  <c:v>70.62973252215096</c:v>
                </c:pt>
                <c:pt idx="381">
                  <c:v>69.638450367693636</c:v>
                </c:pt>
                <c:pt idx="382">
                  <c:v>69.638450367693636</c:v>
                </c:pt>
                <c:pt idx="383">
                  <c:v>69.837005681882843</c:v>
                </c:pt>
                <c:pt idx="384">
                  <c:v>70.035572785912592</c:v>
                </c:pt>
                <c:pt idx="385">
                  <c:v>69.836984135493708</c:v>
                </c:pt>
                <c:pt idx="386">
                  <c:v>70.035599445770359</c:v>
                </c:pt>
                <c:pt idx="387">
                  <c:v>70.23423631303794</c:v>
                </c:pt>
                <c:pt idx="388">
                  <c:v>70.23423631303794</c:v>
                </c:pt>
                <c:pt idx="389">
                  <c:v>70.23423631303794</c:v>
                </c:pt>
                <c:pt idx="390">
                  <c:v>70.035568117740027</c:v>
                </c:pt>
                <c:pt idx="391">
                  <c:v>69.836931072765509</c:v>
                </c:pt>
                <c:pt idx="392">
                  <c:v>69.638315460669347</c:v>
                </c:pt>
                <c:pt idx="393">
                  <c:v>69.439711572069626</c:v>
                </c:pt>
                <c:pt idx="394">
                  <c:v>69.638313441966744</c:v>
                </c:pt>
                <c:pt idx="395">
                  <c:v>70.035425631977333</c:v>
                </c:pt>
                <c:pt idx="396">
                  <c:v>70.432507912405157</c:v>
                </c:pt>
                <c:pt idx="397">
                  <c:v>70.829637416440548</c:v>
                </c:pt>
                <c:pt idx="398">
                  <c:v>71.226891332140568</c:v>
                </c:pt>
                <c:pt idx="399">
                  <c:v>71.226891332140568</c:v>
                </c:pt>
                <c:pt idx="400">
                  <c:v>71.226891332140568</c:v>
                </c:pt>
                <c:pt idx="401">
                  <c:v>71.226891332140568</c:v>
                </c:pt>
                <c:pt idx="402">
                  <c:v>71.226891332140568</c:v>
                </c:pt>
                <c:pt idx="403">
                  <c:v>71.226891332140568</c:v>
                </c:pt>
                <c:pt idx="404">
                  <c:v>71.226891332140568</c:v>
                </c:pt>
                <c:pt idx="405">
                  <c:v>71.226891332140568</c:v>
                </c:pt>
                <c:pt idx="406">
                  <c:v>71.226891332140568</c:v>
                </c:pt>
                <c:pt idx="407">
                  <c:v>71.226891332140568</c:v>
                </c:pt>
                <c:pt idx="408">
                  <c:v>71.226891332140568</c:v>
                </c:pt>
                <c:pt idx="409">
                  <c:v>71.226891332140568</c:v>
                </c:pt>
                <c:pt idx="410">
                  <c:v>71.226891332140568</c:v>
                </c:pt>
                <c:pt idx="411">
                  <c:v>71.226891332140568</c:v>
                </c:pt>
                <c:pt idx="412">
                  <c:v>71.226891332140568</c:v>
                </c:pt>
                <c:pt idx="413">
                  <c:v>71.226891332140568</c:v>
                </c:pt>
                <c:pt idx="414">
                  <c:v>72.021802693289501</c:v>
                </c:pt>
                <c:pt idx="415">
                  <c:v>72.815749735925252</c:v>
                </c:pt>
                <c:pt idx="416">
                  <c:v>73.609304687512292</c:v>
                </c:pt>
                <c:pt idx="417">
                  <c:v>74.4030373460687</c:v>
                </c:pt>
                <c:pt idx="418">
                  <c:v>75.197518104128562</c:v>
                </c:pt>
                <c:pt idx="419">
                  <c:v>75.197518104128562</c:v>
                </c:pt>
                <c:pt idx="420">
                  <c:v>75.197518104128562</c:v>
                </c:pt>
                <c:pt idx="421">
                  <c:v>75.197518104128562</c:v>
                </c:pt>
                <c:pt idx="422">
                  <c:v>75.197518104128562</c:v>
                </c:pt>
                <c:pt idx="423">
                  <c:v>75.197518104128562</c:v>
                </c:pt>
                <c:pt idx="424">
                  <c:v>74.600665953200036</c:v>
                </c:pt>
                <c:pt idx="425">
                  <c:v>74.004370518366485</c:v>
                </c:pt>
                <c:pt idx="426">
                  <c:v>73.408397176807853</c:v>
                </c:pt>
                <c:pt idx="427">
                  <c:v>72.812512303786065</c:v>
                </c:pt>
                <c:pt idx="428">
                  <c:v>72.21648260302517</c:v>
                </c:pt>
                <c:pt idx="429">
                  <c:v>72.21648260302517</c:v>
                </c:pt>
                <c:pt idx="430">
                  <c:v>72.21648260302517</c:v>
                </c:pt>
                <c:pt idx="431">
                  <c:v>72.21648260302517</c:v>
                </c:pt>
                <c:pt idx="432">
                  <c:v>72.21648260302517</c:v>
                </c:pt>
                <c:pt idx="433">
                  <c:v>72.21648260302517</c:v>
                </c:pt>
                <c:pt idx="434">
                  <c:v>72.21648260302517</c:v>
                </c:pt>
                <c:pt idx="435">
                  <c:v>72.21648260302517</c:v>
                </c:pt>
                <c:pt idx="436">
                  <c:v>72.21648260302517</c:v>
                </c:pt>
                <c:pt idx="437">
                  <c:v>72.21648260302517</c:v>
                </c:pt>
                <c:pt idx="438">
                  <c:v>72.21648260302517</c:v>
                </c:pt>
                <c:pt idx="439">
                  <c:v>72.21648260302517</c:v>
                </c:pt>
                <c:pt idx="440">
                  <c:v>72.21648260302517</c:v>
                </c:pt>
                <c:pt idx="441">
                  <c:v>72.21648260302517</c:v>
                </c:pt>
                <c:pt idx="442">
                  <c:v>72.21648260302517</c:v>
                </c:pt>
                <c:pt idx="443">
                  <c:v>72.21648260302517</c:v>
                </c:pt>
                <c:pt idx="444">
                  <c:v>72.21648260302517</c:v>
                </c:pt>
                <c:pt idx="445">
                  <c:v>72.21648260302517</c:v>
                </c:pt>
                <c:pt idx="446">
                  <c:v>72.21648260302517</c:v>
                </c:pt>
                <c:pt idx="447">
                  <c:v>72.21648260302517</c:v>
                </c:pt>
                <c:pt idx="448">
                  <c:v>72.21648260302517</c:v>
                </c:pt>
                <c:pt idx="449">
                  <c:v>72.415285324390695</c:v>
                </c:pt>
                <c:pt idx="450">
                  <c:v>72.614079816189673</c:v>
                </c:pt>
                <c:pt idx="451">
                  <c:v>72.812875072087081</c:v>
                </c:pt>
                <c:pt idx="452">
                  <c:v>73.011680085661325</c:v>
                </c:pt>
                <c:pt idx="453">
                  <c:v>73.210503853391458</c:v>
                </c:pt>
                <c:pt idx="454">
                  <c:v>73.210503853391458</c:v>
                </c:pt>
                <c:pt idx="455">
                  <c:v>73.210503853391458</c:v>
                </c:pt>
                <c:pt idx="456">
                  <c:v>73.210503853391458</c:v>
                </c:pt>
                <c:pt idx="457">
                  <c:v>73.210503853391458</c:v>
                </c:pt>
                <c:pt idx="458">
                  <c:v>73.210503853391458</c:v>
                </c:pt>
                <c:pt idx="459">
                  <c:v>73.210503853391458</c:v>
                </c:pt>
                <c:pt idx="460">
                  <c:v>73.210503853391458</c:v>
                </c:pt>
                <c:pt idx="461">
                  <c:v>73.210503853391458</c:v>
                </c:pt>
                <c:pt idx="462">
                  <c:v>73.210503853391458</c:v>
                </c:pt>
                <c:pt idx="463">
                  <c:v>73.210503853391458</c:v>
                </c:pt>
                <c:pt idx="464">
                  <c:v>73.210503853391458</c:v>
                </c:pt>
                <c:pt idx="465">
                  <c:v>73.210503853391458</c:v>
                </c:pt>
                <c:pt idx="466">
                  <c:v>73.210503853391458</c:v>
                </c:pt>
                <c:pt idx="467">
                  <c:v>73.210503853391458</c:v>
                </c:pt>
                <c:pt idx="468">
                  <c:v>73.210503853391458</c:v>
                </c:pt>
                <c:pt idx="469">
                  <c:v>73.210503853391458</c:v>
                </c:pt>
                <c:pt idx="470">
                  <c:v>73.210503853391458</c:v>
                </c:pt>
                <c:pt idx="471">
                  <c:v>73.210503853391458</c:v>
                </c:pt>
                <c:pt idx="472">
                  <c:v>73.210503853391458</c:v>
                </c:pt>
                <c:pt idx="473">
                  <c:v>73.210503853391458</c:v>
                </c:pt>
                <c:pt idx="474">
                  <c:v>73.210503853391458</c:v>
                </c:pt>
                <c:pt idx="475">
                  <c:v>73.210503853391458</c:v>
                </c:pt>
                <c:pt idx="476">
                  <c:v>73.210503853391458</c:v>
                </c:pt>
                <c:pt idx="477">
                  <c:v>73.210503853391458</c:v>
                </c:pt>
                <c:pt idx="478">
                  <c:v>73.210503853391458</c:v>
                </c:pt>
                <c:pt idx="479">
                  <c:v>73.210503853391458</c:v>
                </c:pt>
                <c:pt idx="480">
                  <c:v>74.204761474660785</c:v>
                </c:pt>
                <c:pt idx="481">
                  <c:v>75.197184953850069</c:v>
                </c:pt>
                <c:pt idx="482">
                  <c:v>76.188824122485698</c:v>
                </c:pt>
                <c:pt idx="483">
                  <c:v>77.180721761664898</c:v>
                </c:pt>
                <c:pt idx="484">
                  <c:v>78.173921727515093</c:v>
                </c:pt>
                <c:pt idx="485">
                  <c:v>78.173921727515093</c:v>
                </c:pt>
                <c:pt idx="486">
                  <c:v>78.173921727515093</c:v>
                </c:pt>
                <c:pt idx="487">
                  <c:v>78.173921727515093</c:v>
                </c:pt>
                <c:pt idx="488">
                  <c:v>78.173921727515093</c:v>
                </c:pt>
                <c:pt idx="489">
                  <c:v>78.173921727515093</c:v>
                </c:pt>
                <c:pt idx="490">
                  <c:v>78.173921727515093</c:v>
                </c:pt>
                <c:pt idx="491">
                  <c:v>78.173921727515093</c:v>
                </c:pt>
                <c:pt idx="492">
                  <c:v>76.97925531967114</c:v>
                </c:pt>
                <c:pt idx="493">
                  <c:v>75.987012378430606</c:v>
                </c:pt>
                <c:pt idx="494">
                  <c:v>74.995829912806599</c:v>
                </c:pt>
                <c:pt idx="495">
                  <c:v>74.004692878401215</c:v>
                </c:pt>
                <c:pt idx="496">
                  <c:v>73.0125874193389</c:v>
                </c:pt>
                <c:pt idx="497">
                  <c:v>73.211406245499759</c:v>
                </c:pt>
                <c:pt idx="498">
                  <c:v>73.211406245499759</c:v>
                </c:pt>
                <c:pt idx="499">
                  <c:v>73.211406245499759</c:v>
                </c:pt>
                <c:pt idx="500">
                  <c:v>73.211406245499759</c:v>
                </c:pt>
                <c:pt idx="501">
                  <c:v>73.211406245499759</c:v>
                </c:pt>
                <c:pt idx="502">
                  <c:v>73.211406245499759</c:v>
                </c:pt>
                <c:pt idx="503">
                  <c:v>73.211406245499759</c:v>
                </c:pt>
                <c:pt idx="504">
                  <c:v>73.410252867759539</c:v>
                </c:pt>
                <c:pt idx="505">
                  <c:v>73.609091255737027</c:v>
                </c:pt>
                <c:pt idx="506">
                  <c:v>73.807930165508154</c:v>
                </c:pt>
                <c:pt idx="507">
                  <c:v>74.006778352994985</c:v>
                </c:pt>
                <c:pt idx="508">
                  <c:v>74.205644576796558</c:v>
                </c:pt>
                <c:pt idx="509">
                  <c:v>74.404537601020394</c:v>
                </c:pt>
                <c:pt idx="510">
                  <c:v>74.60342235977393</c:v>
                </c:pt>
                <c:pt idx="511">
                  <c:v>74.802307381307671</c:v>
                </c:pt>
                <c:pt idx="512">
                  <c:v>75.00120119364891</c:v>
                </c:pt>
                <c:pt idx="513">
                  <c:v>75.200112327286504</c:v>
                </c:pt>
                <c:pt idx="514">
                  <c:v>75.200112327286504</c:v>
                </c:pt>
                <c:pt idx="515">
                  <c:v>75.200112327286504</c:v>
                </c:pt>
                <c:pt idx="516">
                  <c:v>75.200112327286504</c:v>
                </c:pt>
                <c:pt idx="517">
                  <c:v>75.200112327286504</c:v>
                </c:pt>
                <c:pt idx="518">
                  <c:v>75.200112327286504</c:v>
                </c:pt>
                <c:pt idx="519">
                  <c:v>75.200112327286504</c:v>
                </c:pt>
                <c:pt idx="520">
                  <c:v>75.200112327286504</c:v>
                </c:pt>
                <c:pt idx="521">
                  <c:v>75.200112327286504</c:v>
                </c:pt>
                <c:pt idx="522">
                  <c:v>75.200112327286504</c:v>
                </c:pt>
                <c:pt idx="523">
                  <c:v>75.200112327286504</c:v>
                </c:pt>
                <c:pt idx="524">
                  <c:v>75.200112327286504</c:v>
                </c:pt>
                <c:pt idx="525">
                  <c:v>75.200112327286504</c:v>
                </c:pt>
                <c:pt idx="526">
                  <c:v>75.200112327286504</c:v>
                </c:pt>
                <c:pt idx="527">
                  <c:v>75.200112327286504</c:v>
                </c:pt>
              </c:numCache>
            </c:numRef>
          </c:val>
        </c:ser>
        <c:ser>
          <c:idx val="5"/>
          <c:order val="2"/>
          <c:tx>
            <c:v>Est - last 10 last 1</c:v>
          </c:tx>
          <c:spPr>
            <a:ln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ensembl!$AP$2:$AP$529</c:f>
              <c:numCache>
                <c:formatCode>0.0</c:formatCode>
                <c:ptCount val="528"/>
                <c:pt idx="0" formatCode="General">
                  <c:v>19</c:v>
                </c:pt>
                <c:pt idx="1">
                  <c:v>19.800554016620499</c:v>
                </c:pt>
                <c:pt idx="2">
                  <c:v>20.190161862966672</c:v>
                </c:pt>
                <c:pt idx="3">
                  <c:v>20.444819505365825</c:v>
                </c:pt>
                <c:pt idx="4">
                  <c:v>20.632908995811444</c:v>
                </c:pt>
                <c:pt idx="5">
                  <c:v>20.781523163042664</c:v>
                </c:pt>
                <c:pt idx="6">
                  <c:v>20.904086413109752</c:v>
                </c:pt>
                <c:pt idx="7">
                  <c:v>21.008206638252027</c:v>
                </c:pt>
                <c:pt idx="8">
                  <c:v>21.279396254819599</c:v>
                </c:pt>
                <c:pt idx="9">
                  <c:v>21.519745274848592</c:v>
                </c:pt>
                <c:pt idx="10">
                  <c:v>21.735213724341072</c:v>
                </c:pt>
                <c:pt idx="11">
                  <c:v>21.880671011363088</c:v>
                </c:pt>
                <c:pt idx="12">
                  <c:v>22.100392747060546</c:v>
                </c:pt>
                <c:pt idx="13">
                  <c:v>22.322134071784628</c:v>
                </c:pt>
                <c:pt idx="14">
                  <c:v>22.546113026723273</c:v>
                </c:pt>
                <c:pt idx="15">
                  <c:v>22.77256206576806</c:v>
                </c:pt>
                <c:pt idx="16">
                  <c:v>23.001730178499994</c:v>
                </c:pt>
                <c:pt idx="17">
                  <c:v>23.156500280877154</c:v>
                </c:pt>
                <c:pt idx="18">
                  <c:v>23.156500280877154</c:v>
                </c:pt>
                <c:pt idx="19">
                  <c:v>23.234732695237334</c:v>
                </c:pt>
                <c:pt idx="20">
                  <c:v>23.313204293650134</c:v>
                </c:pt>
                <c:pt idx="21">
                  <c:v>23.391923608806064</c:v>
                </c:pt>
                <c:pt idx="22">
                  <c:v>23.391923608806064</c:v>
                </c:pt>
                <c:pt idx="23">
                  <c:v>23.391923608806064</c:v>
                </c:pt>
                <c:pt idx="24">
                  <c:v>23.391923608806064</c:v>
                </c:pt>
                <c:pt idx="25">
                  <c:v>23.391923608806064</c:v>
                </c:pt>
                <c:pt idx="26">
                  <c:v>23.391923608806064</c:v>
                </c:pt>
                <c:pt idx="27">
                  <c:v>23.549875089712685</c:v>
                </c:pt>
                <c:pt idx="28">
                  <c:v>23.549875089712685</c:v>
                </c:pt>
                <c:pt idx="29">
                  <c:v>23.470466284588543</c:v>
                </c:pt>
                <c:pt idx="30">
                  <c:v>23.39132928286822</c:v>
                </c:pt>
                <c:pt idx="31">
                  <c:v>23.39132928286822</c:v>
                </c:pt>
                <c:pt idx="32">
                  <c:v>23.312455083954458</c:v>
                </c:pt>
                <c:pt idx="33">
                  <c:v>23.233834877620431</c:v>
                </c:pt>
                <c:pt idx="34">
                  <c:v>23.233834877620431</c:v>
                </c:pt>
                <c:pt idx="35">
                  <c:v>23.233834877620431</c:v>
                </c:pt>
                <c:pt idx="36">
                  <c:v>23.233834877620431</c:v>
                </c:pt>
                <c:pt idx="37">
                  <c:v>23.155460035438026</c:v>
                </c:pt>
                <c:pt idx="38">
                  <c:v>23.390178366263768</c:v>
                </c:pt>
                <c:pt idx="39">
                  <c:v>23.626246906103777</c:v>
                </c:pt>
                <c:pt idx="40">
                  <c:v>23.863857779681588</c:v>
                </c:pt>
                <c:pt idx="41">
                  <c:v>24.023427118989957</c:v>
                </c:pt>
                <c:pt idx="42">
                  <c:v>24.26373059131026</c:v>
                </c:pt>
                <c:pt idx="43">
                  <c:v>24.50612924329166</c:v>
                </c:pt>
                <c:pt idx="44">
                  <c:v>24.669278622971213</c:v>
                </c:pt>
                <c:pt idx="45">
                  <c:v>24.833308382786019</c:v>
                </c:pt>
                <c:pt idx="46">
                  <c:v>24.998284486829824</c:v>
                </c:pt>
                <c:pt idx="47">
                  <c:v>25.16427543044848</c:v>
                </c:pt>
                <c:pt idx="48">
                  <c:v>25.247813957204297</c:v>
                </c:pt>
                <c:pt idx="49">
                  <c:v>25.415152647014548</c:v>
                </c:pt>
                <c:pt idx="50">
                  <c:v>25.666762709527028</c:v>
                </c:pt>
                <c:pt idx="51">
                  <c:v>25.919082910080199</c:v>
                </c:pt>
                <c:pt idx="52">
                  <c:v>26.341080353284866</c:v>
                </c:pt>
                <c:pt idx="53">
                  <c:v>27.103097655633817</c:v>
                </c:pt>
                <c:pt idx="54">
                  <c:v>27.948211306955443</c:v>
                </c:pt>
                <c:pt idx="55">
                  <c:v>27.948211306955443</c:v>
                </c:pt>
                <c:pt idx="56">
                  <c:v>27.948211306955443</c:v>
                </c:pt>
                <c:pt idx="57">
                  <c:v>27.948211306955443</c:v>
                </c:pt>
                <c:pt idx="58">
                  <c:v>27.948211306955443</c:v>
                </c:pt>
                <c:pt idx="59">
                  <c:v>27.948211306955443</c:v>
                </c:pt>
                <c:pt idx="60">
                  <c:v>27.863629385005392</c:v>
                </c:pt>
                <c:pt idx="61">
                  <c:v>27.779206445822215</c:v>
                </c:pt>
                <c:pt idx="62">
                  <c:v>27.694936327020876</c:v>
                </c:pt>
                <c:pt idx="63">
                  <c:v>27.273654027038155</c:v>
                </c:pt>
                <c:pt idx="64">
                  <c:v>26.850074213738072</c:v>
                </c:pt>
                <c:pt idx="65">
                  <c:v>27.362987440573246</c:v>
                </c:pt>
                <c:pt idx="66">
                  <c:v>27.879161113380789</c:v>
                </c:pt>
                <c:pt idx="67">
                  <c:v>28.399922254500474</c:v>
                </c:pt>
                <c:pt idx="68">
                  <c:v>28.92668117687818</c:v>
                </c:pt>
                <c:pt idx="69">
                  <c:v>29.45794168694799</c:v>
                </c:pt>
                <c:pt idx="70">
                  <c:v>29.992362870638285</c:v>
                </c:pt>
                <c:pt idx="71">
                  <c:v>30.621014878632067</c:v>
                </c:pt>
                <c:pt idx="72">
                  <c:v>31.165378238885712</c:v>
                </c:pt>
                <c:pt idx="73">
                  <c:v>31.711976886185042</c:v>
                </c:pt>
                <c:pt idx="74">
                  <c:v>32.170298726604955</c:v>
                </c:pt>
                <c:pt idx="75">
                  <c:v>32.630819763378383</c:v>
                </c:pt>
                <c:pt idx="76">
                  <c:v>33.185074717394528</c:v>
                </c:pt>
                <c:pt idx="77">
                  <c:v>33.741364595383864</c:v>
                </c:pt>
                <c:pt idx="78">
                  <c:v>34.300751296444048</c:v>
                </c:pt>
                <c:pt idx="79">
                  <c:v>34.675101420257924</c:v>
                </c:pt>
                <c:pt idx="80">
                  <c:v>35.426271559847869</c:v>
                </c:pt>
                <c:pt idx="81">
                  <c:v>36.084435342459159</c:v>
                </c:pt>
                <c:pt idx="82">
                  <c:v>36.64945964421225</c:v>
                </c:pt>
                <c:pt idx="83">
                  <c:v>37.309597124650168</c:v>
                </c:pt>
                <c:pt idx="84">
                  <c:v>38.065665695797669</c:v>
                </c:pt>
                <c:pt idx="85">
                  <c:v>38.72944648457576</c:v>
                </c:pt>
                <c:pt idx="86">
                  <c:v>39.300255396031538</c:v>
                </c:pt>
                <c:pt idx="87">
                  <c:v>39.872692359632268</c:v>
                </c:pt>
                <c:pt idx="88">
                  <c:v>40.351756656430609</c:v>
                </c:pt>
                <c:pt idx="89">
                  <c:v>40.928592716579409</c:v>
                </c:pt>
                <c:pt idx="90">
                  <c:v>41.122201124624105</c:v>
                </c:pt>
                <c:pt idx="91">
                  <c:v>41.315956950458116</c:v>
                </c:pt>
                <c:pt idx="92">
                  <c:v>40.443267672148494</c:v>
                </c:pt>
                <c:pt idx="93">
                  <c:v>39.407866119921337</c:v>
                </c:pt>
                <c:pt idx="94">
                  <c:v>38.313261615742547</c:v>
                </c:pt>
                <c:pt idx="95">
                  <c:v>37.423146489539164</c:v>
                </c:pt>
                <c:pt idx="96">
                  <c:v>36.541526121865296</c:v>
                </c:pt>
                <c:pt idx="97">
                  <c:v>35.577438484234222</c:v>
                </c:pt>
                <c:pt idx="98">
                  <c:v>34.618335930138322</c:v>
                </c:pt>
                <c:pt idx="99">
                  <c:v>33.65995429141072</c:v>
                </c:pt>
                <c:pt idx="100">
                  <c:v>32.69806765860114</c:v>
                </c:pt>
                <c:pt idx="101">
                  <c:v>31.816508130755516</c:v>
                </c:pt>
                <c:pt idx="102">
                  <c:v>31.90586326848878</c:v>
                </c:pt>
                <c:pt idx="103">
                  <c:v>32.084714947528013</c:v>
                </c:pt>
                <c:pt idx="104">
                  <c:v>32.26400155419207</c:v>
                </c:pt>
                <c:pt idx="105">
                  <c:v>32.26400155419207</c:v>
                </c:pt>
                <c:pt idx="106">
                  <c:v>32.26400155419207</c:v>
                </c:pt>
                <c:pt idx="107">
                  <c:v>32.353882886320704</c:v>
                </c:pt>
                <c:pt idx="108">
                  <c:v>32.713788388303065</c:v>
                </c:pt>
                <c:pt idx="109">
                  <c:v>33.074170218233739</c:v>
                </c:pt>
                <c:pt idx="110">
                  <c:v>33.43530925432465</c:v>
                </c:pt>
                <c:pt idx="111">
                  <c:v>33.706945211780962</c:v>
                </c:pt>
                <c:pt idx="112">
                  <c:v>33.979055476841054</c:v>
                </c:pt>
                <c:pt idx="113">
                  <c:v>34.251757907591958</c:v>
                </c:pt>
                <c:pt idx="114">
                  <c:v>34.525172190148425</c:v>
                </c:pt>
                <c:pt idx="115">
                  <c:v>34.799420234838919</c:v>
                </c:pt>
                <c:pt idx="116">
                  <c:v>35.07462659048322</c:v>
                </c:pt>
                <c:pt idx="117">
                  <c:v>35.350918880574724</c:v>
                </c:pt>
                <c:pt idx="118">
                  <c:v>35.350918880574724</c:v>
                </c:pt>
                <c:pt idx="119">
                  <c:v>35.350918880574724</c:v>
                </c:pt>
                <c:pt idx="120">
                  <c:v>35.350918880574724</c:v>
                </c:pt>
                <c:pt idx="121">
                  <c:v>35.350918880574724</c:v>
                </c:pt>
                <c:pt idx="122">
                  <c:v>35.350918880574724</c:v>
                </c:pt>
                <c:pt idx="123">
                  <c:v>35.350918880574724</c:v>
                </c:pt>
                <c:pt idx="124">
                  <c:v>35.350918880574724</c:v>
                </c:pt>
                <c:pt idx="125">
                  <c:v>35.44342200889502</c:v>
                </c:pt>
                <c:pt idx="126">
                  <c:v>35.350879836933764</c:v>
                </c:pt>
                <c:pt idx="127">
                  <c:v>35.258424560718424</c:v>
                </c:pt>
                <c:pt idx="128">
                  <c:v>35.166051795039962</c:v>
                </c:pt>
                <c:pt idx="129">
                  <c:v>35.07375718273876</c:v>
                </c:pt>
                <c:pt idx="130">
                  <c:v>34.981536393146079</c:v>
                </c:pt>
                <c:pt idx="131">
                  <c:v>35.442292756133185</c:v>
                </c:pt>
                <c:pt idx="132">
                  <c:v>35.534215464396041</c:v>
                </c:pt>
                <c:pt idx="133">
                  <c:v>35.626180624033623</c:v>
                </c:pt>
                <c:pt idx="134">
                  <c:v>35.71819221249708</c:v>
                </c:pt>
                <c:pt idx="135">
                  <c:v>35.71819221249708</c:v>
                </c:pt>
                <c:pt idx="136">
                  <c:v>35.902316230944336</c:v>
                </c:pt>
                <c:pt idx="137">
                  <c:v>36.086765108195713</c:v>
                </c:pt>
                <c:pt idx="138">
                  <c:v>36.271572953130679</c:v>
                </c:pt>
                <c:pt idx="139">
                  <c:v>36.456774346392528</c:v>
                </c:pt>
                <c:pt idx="140">
                  <c:v>36.642404390123346</c:v>
                </c:pt>
                <c:pt idx="141">
                  <c:v>36.270215651340365</c:v>
                </c:pt>
                <c:pt idx="142">
                  <c:v>36.363334117385875</c:v>
                </c:pt>
                <c:pt idx="143">
                  <c:v>36.456486608568241</c:v>
                </c:pt>
                <c:pt idx="144">
                  <c:v>36.54967701334941</c:v>
                </c:pt>
                <c:pt idx="145">
                  <c:v>37.295534759448223</c:v>
                </c:pt>
                <c:pt idx="146">
                  <c:v>38.037310339491611</c:v>
                </c:pt>
                <c:pt idx="147">
                  <c:v>38.77670847354409</c:v>
                </c:pt>
                <c:pt idx="148">
                  <c:v>39.515390660283423</c:v>
                </c:pt>
                <c:pt idx="149">
                  <c:v>40.255003333181463</c:v>
                </c:pt>
                <c:pt idx="150">
                  <c:v>40.997205162212673</c:v>
                </c:pt>
                <c:pt idx="151">
                  <c:v>41.650383518934575</c:v>
                </c:pt>
                <c:pt idx="152">
                  <c:v>42.214912488617834</c:v>
                </c:pt>
                <c:pt idx="153">
                  <c:v>42.783440018207379</c:v>
                </c:pt>
                <c:pt idx="154">
                  <c:v>43.356777316365381</c:v>
                </c:pt>
                <c:pt idx="155">
                  <c:v>43.260276315694171</c:v>
                </c:pt>
                <c:pt idx="156">
                  <c:v>42.970848542910993</c:v>
                </c:pt>
                <c:pt idx="157">
                  <c:v>42.585583504568405</c:v>
                </c:pt>
                <c:pt idx="158">
                  <c:v>42.201287227358478</c:v>
                </c:pt>
                <c:pt idx="159">
                  <c:v>41.817753748834171</c:v>
                </c:pt>
                <c:pt idx="160">
                  <c:v>41.434780125837484</c:v>
                </c:pt>
                <c:pt idx="161">
                  <c:v>41.147819261098007</c:v>
                </c:pt>
                <c:pt idx="162">
                  <c:v>40.861106358840466</c:v>
                </c:pt>
                <c:pt idx="163">
                  <c:v>40.574555269455352</c:v>
                </c:pt>
                <c:pt idx="164">
                  <c:v>40.288080218386533</c:v>
                </c:pt>
                <c:pt idx="165">
                  <c:v>40.001595618269491</c:v>
                </c:pt>
                <c:pt idx="166">
                  <c:v>39.906069039506157</c:v>
                </c:pt>
                <c:pt idx="167">
                  <c:v>39.906069039506157</c:v>
                </c:pt>
                <c:pt idx="168">
                  <c:v>39.906069039506157</c:v>
                </c:pt>
                <c:pt idx="169">
                  <c:v>39.906069039506157</c:v>
                </c:pt>
                <c:pt idx="170">
                  <c:v>39.906069039506157</c:v>
                </c:pt>
                <c:pt idx="171">
                  <c:v>39.906069039506157</c:v>
                </c:pt>
                <c:pt idx="172">
                  <c:v>39.906069039506157</c:v>
                </c:pt>
                <c:pt idx="173">
                  <c:v>39.906069039506157</c:v>
                </c:pt>
                <c:pt idx="174">
                  <c:v>39.906069039506157</c:v>
                </c:pt>
                <c:pt idx="175">
                  <c:v>39.906069039506157</c:v>
                </c:pt>
                <c:pt idx="176">
                  <c:v>40.383621755358156</c:v>
                </c:pt>
                <c:pt idx="177">
                  <c:v>40.860161832416644</c:v>
                </c:pt>
                <c:pt idx="178">
                  <c:v>41.336076387578956</c:v>
                </c:pt>
                <c:pt idx="179">
                  <c:v>41.811748544171323</c:v>
                </c:pt>
                <c:pt idx="180">
                  <c:v>42.287559727364581</c:v>
                </c:pt>
                <c:pt idx="181">
                  <c:v>42.763891925529904</c:v>
                </c:pt>
                <c:pt idx="182">
                  <c:v>43.241129953162442</c:v>
                </c:pt>
                <c:pt idx="183">
                  <c:v>43.71966375087267</c:v>
                </c:pt>
                <c:pt idx="184">
                  <c:v>44.199890758888408</c:v>
                </c:pt>
                <c:pt idx="185">
                  <c:v>44.682218402564288</c:v>
                </c:pt>
                <c:pt idx="186">
                  <c:v>44.682218402564288</c:v>
                </c:pt>
                <c:pt idx="187">
                  <c:v>44.682218402564288</c:v>
                </c:pt>
                <c:pt idx="188">
                  <c:v>44.876157734200788</c:v>
                </c:pt>
                <c:pt idx="189">
                  <c:v>45.070073980797723</c:v>
                </c:pt>
                <c:pt idx="190">
                  <c:v>45.360946300345169</c:v>
                </c:pt>
                <c:pt idx="191">
                  <c:v>45.651756393438092</c:v>
                </c:pt>
                <c:pt idx="192">
                  <c:v>45.942576124727474</c:v>
                </c:pt>
                <c:pt idx="193">
                  <c:v>46.233477361446724</c:v>
                </c:pt>
                <c:pt idx="194">
                  <c:v>46.718568599110654</c:v>
                </c:pt>
                <c:pt idx="195">
                  <c:v>47.397756454093518</c:v>
                </c:pt>
                <c:pt idx="196">
                  <c:v>48.076604256513399</c:v>
                </c:pt>
                <c:pt idx="197">
                  <c:v>48.755962889776718</c:v>
                </c:pt>
                <c:pt idx="198">
                  <c:v>49.339440752386196</c:v>
                </c:pt>
                <c:pt idx="199">
                  <c:v>49.923064944783889</c:v>
                </c:pt>
                <c:pt idx="200">
                  <c:v>50.507341389179885</c:v>
                </c:pt>
                <c:pt idx="201">
                  <c:v>51.091896278477563</c:v>
                </c:pt>
                <c:pt idx="202">
                  <c:v>51.677217967999503</c:v>
                </c:pt>
                <c:pt idx="203">
                  <c:v>52.263799193238277</c:v>
                </c:pt>
                <c:pt idx="204">
                  <c:v>52.656026493144168</c:v>
                </c:pt>
                <c:pt idx="205">
                  <c:v>52.459641578194962</c:v>
                </c:pt>
                <c:pt idx="206">
                  <c:v>52.263493793035934</c:v>
                </c:pt>
                <c:pt idx="207">
                  <c:v>52.361458439899536</c:v>
                </c:pt>
                <c:pt idx="208">
                  <c:v>52.459440835962866</c:v>
                </c:pt>
                <c:pt idx="209">
                  <c:v>52.557421422641916</c:v>
                </c:pt>
                <c:pt idx="210">
                  <c:v>52.557421422641916</c:v>
                </c:pt>
                <c:pt idx="211">
                  <c:v>52.557421422641916</c:v>
                </c:pt>
                <c:pt idx="212">
                  <c:v>52.557421422641916</c:v>
                </c:pt>
                <c:pt idx="213">
                  <c:v>52.557421422641916</c:v>
                </c:pt>
                <c:pt idx="214">
                  <c:v>52.557421422641916</c:v>
                </c:pt>
                <c:pt idx="215">
                  <c:v>52.949344738906312</c:v>
                </c:pt>
                <c:pt idx="216">
                  <c:v>53.341915122982641</c:v>
                </c:pt>
                <c:pt idx="217">
                  <c:v>53.440255387573785</c:v>
                </c:pt>
                <c:pt idx="218">
                  <c:v>53.53861451998263</c:v>
                </c:pt>
                <c:pt idx="219">
                  <c:v>53.636973500400998</c:v>
                </c:pt>
                <c:pt idx="220">
                  <c:v>53.735334327504169</c:v>
                </c:pt>
                <c:pt idx="221">
                  <c:v>53.833699000208895</c:v>
                </c:pt>
                <c:pt idx="222">
                  <c:v>53.932069517971449</c:v>
                </c:pt>
                <c:pt idx="223">
                  <c:v>54.030447881085813</c:v>
                </c:pt>
                <c:pt idx="224">
                  <c:v>54.128836090982055</c:v>
                </c:pt>
                <c:pt idx="225">
                  <c:v>54.128836090982055</c:v>
                </c:pt>
                <c:pt idx="226">
                  <c:v>54.325636210068062</c:v>
                </c:pt>
                <c:pt idx="227">
                  <c:v>54.522455492622392</c:v>
                </c:pt>
                <c:pt idx="228">
                  <c:v>54.620882595500859</c:v>
                </c:pt>
                <c:pt idx="229">
                  <c:v>54.719311163027172</c:v>
                </c:pt>
                <c:pt idx="230">
                  <c:v>54.817743125311267</c:v>
                </c:pt>
                <c:pt idx="231">
                  <c:v>54.916180412919964</c:v>
                </c:pt>
                <c:pt idx="232">
                  <c:v>55.01462495715473</c:v>
                </c:pt>
                <c:pt idx="233">
                  <c:v>55.113078690329644</c:v>
                </c:pt>
                <c:pt idx="234">
                  <c:v>55.211543546049661</c:v>
                </c:pt>
                <c:pt idx="235">
                  <c:v>55.408499372928858</c:v>
                </c:pt>
                <c:pt idx="236">
                  <c:v>55.408499372928858</c:v>
                </c:pt>
                <c:pt idx="237">
                  <c:v>55.408499372928858</c:v>
                </c:pt>
                <c:pt idx="238">
                  <c:v>55.408499372928858</c:v>
                </c:pt>
                <c:pt idx="239">
                  <c:v>55.507030307547403</c:v>
                </c:pt>
                <c:pt idx="240">
                  <c:v>55.605560498306993</c:v>
                </c:pt>
                <c:pt idx="241">
                  <c:v>55.901154439404209</c:v>
                </c:pt>
                <c:pt idx="242">
                  <c:v>55.704171146072802</c:v>
                </c:pt>
                <c:pt idx="243">
                  <c:v>55.507332256792481</c:v>
                </c:pt>
                <c:pt idx="244">
                  <c:v>55.310621914951838</c:v>
                </c:pt>
                <c:pt idx="245">
                  <c:v>55.114024339957581</c:v>
                </c:pt>
                <c:pt idx="246">
                  <c:v>54.917523817882056</c:v>
                </c:pt>
                <c:pt idx="247">
                  <c:v>54.721104692208051</c:v>
                </c:pt>
                <c:pt idx="248">
                  <c:v>55.01563469853528</c:v>
                </c:pt>
                <c:pt idx="249">
                  <c:v>55.11372362028267</c:v>
                </c:pt>
                <c:pt idx="250">
                  <c:v>55.211786590781884</c:v>
                </c:pt>
                <c:pt idx="251">
                  <c:v>55.113747781507634</c:v>
                </c:pt>
                <c:pt idx="252">
                  <c:v>55.506065776082131</c:v>
                </c:pt>
                <c:pt idx="253">
                  <c:v>55.898494048296897</c:v>
                </c:pt>
                <c:pt idx="254">
                  <c:v>56.291153686835919</c:v>
                </c:pt>
                <c:pt idx="255">
                  <c:v>56.684166273988801</c:v>
                </c:pt>
                <c:pt idx="256">
                  <c:v>57.07765416306399</c:v>
                </c:pt>
                <c:pt idx="257">
                  <c:v>57.471740759960184</c:v>
                </c:pt>
                <c:pt idx="258">
                  <c:v>57.373038247297274</c:v>
                </c:pt>
                <c:pt idx="259">
                  <c:v>57.373038247297274</c:v>
                </c:pt>
                <c:pt idx="260">
                  <c:v>57.373038247297274</c:v>
                </c:pt>
                <c:pt idx="261">
                  <c:v>57.373038247297274</c:v>
                </c:pt>
                <c:pt idx="262">
                  <c:v>57.570445911138201</c:v>
                </c:pt>
                <c:pt idx="263">
                  <c:v>57.767817516588337</c:v>
                </c:pt>
                <c:pt idx="264">
                  <c:v>57.96516684123506</c:v>
                </c:pt>
                <c:pt idx="265">
                  <c:v>58.162507650436588</c:v>
                </c:pt>
                <c:pt idx="266">
                  <c:v>58.359853704383902</c:v>
                </c:pt>
                <c:pt idx="267">
                  <c:v>58.557218765150658</c:v>
                </c:pt>
                <c:pt idx="268">
                  <c:v>58.754616603740622</c:v>
                </c:pt>
                <c:pt idx="269">
                  <c:v>58.952061007142113</c:v>
                </c:pt>
                <c:pt idx="270">
                  <c:v>59.14956578539902</c:v>
                </c:pt>
                <c:pt idx="271">
                  <c:v>59.643513268671278</c:v>
                </c:pt>
                <c:pt idx="272">
                  <c:v>59.939873208670313</c:v>
                </c:pt>
                <c:pt idx="273">
                  <c:v>60.236134164983376</c:v>
                </c:pt>
                <c:pt idx="274">
                  <c:v>60.532339065553749</c:v>
                </c:pt>
                <c:pt idx="275">
                  <c:v>60.82853077341732</c:v>
                </c:pt>
                <c:pt idx="276">
                  <c:v>61.223492585355153</c:v>
                </c:pt>
                <c:pt idx="277">
                  <c:v>61.61847197038135</c:v>
                </c:pt>
                <c:pt idx="278">
                  <c:v>62.408666249587512</c:v>
                </c:pt>
                <c:pt idx="279">
                  <c:v>62.803370296343061</c:v>
                </c:pt>
                <c:pt idx="280">
                  <c:v>63.198492430251363</c:v>
                </c:pt>
                <c:pt idx="281">
                  <c:v>63.693044438490951</c:v>
                </c:pt>
                <c:pt idx="282">
                  <c:v>64.286083820827997</c:v>
                </c:pt>
                <c:pt idx="283">
                  <c:v>64.77989641971206</c:v>
                </c:pt>
                <c:pt idx="284">
                  <c:v>65.273743457318631</c:v>
                </c:pt>
                <c:pt idx="285">
                  <c:v>65.767800404623216</c:v>
                </c:pt>
                <c:pt idx="286">
                  <c:v>66.163354664169802</c:v>
                </c:pt>
                <c:pt idx="287">
                  <c:v>66.559134276386516</c:v>
                </c:pt>
                <c:pt idx="288">
                  <c:v>66.559134276386516</c:v>
                </c:pt>
                <c:pt idx="289">
                  <c:v>66.955228296885124</c:v>
                </c:pt>
                <c:pt idx="290">
                  <c:v>67.351726283466405</c:v>
                </c:pt>
                <c:pt idx="291">
                  <c:v>67.351726283466405</c:v>
                </c:pt>
                <c:pt idx="292">
                  <c:v>67.252478242893929</c:v>
                </c:pt>
                <c:pt idx="293">
                  <c:v>67.35172881529077</c:v>
                </c:pt>
                <c:pt idx="294">
                  <c:v>67.550224881512364</c:v>
                </c:pt>
                <c:pt idx="295">
                  <c:v>67.649459085233943</c:v>
                </c:pt>
                <c:pt idx="296">
                  <c:v>67.748694617456465</c:v>
                </c:pt>
                <c:pt idx="297">
                  <c:v>67.847932767146304</c:v>
                </c:pt>
                <c:pt idx="298">
                  <c:v>67.947174823505293</c:v>
                </c:pt>
                <c:pt idx="299">
                  <c:v>68.046422076093563</c:v>
                </c:pt>
                <c:pt idx="300">
                  <c:v>68.145675814952455</c:v>
                </c:pt>
                <c:pt idx="301">
                  <c:v>68.244937330727552</c:v>
                </c:pt>
                <c:pt idx="302">
                  <c:v>68.34420791479171</c:v>
                </c:pt>
                <c:pt idx="303">
                  <c:v>68.34420791479171</c:v>
                </c:pt>
                <c:pt idx="304">
                  <c:v>68.244926970215033</c:v>
                </c:pt>
                <c:pt idx="305">
                  <c:v>68.244926970215033</c:v>
                </c:pt>
                <c:pt idx="306">
                  <c:v>68.344210470199783</c:v>
                </c:pt>
                <c:pt idx="307">
                  <c:v>68.443491407352184</c:v>
                </c:pt>
                <c:pt idx="308">
                  <c:v>68.741330290323745</c:v>
                </c:pt>
                <c:pt idx="309">
                  <c:v>69.039071061066068</c:v>
                </c:pt>
                <c:pt idx="310">
                  <c:v>69.336746726621854</c:v>
                </c:pt>
                <c:pt idx="311">
                  <c:v>69.634390237951408</c:v>
                </c:pt>
                <c:pt idx="312">
                  <c:v>69.932034516802787</c:v>
                </c:pt>
                <c:pt idx="313">
                  <c:v>70.031260505366618</c:v>
                </c:pt>
                <c:pt idx="314">
                  <c:v>70.328994626001773</c:v>
                </c:pt>
                <c:pt idx="315">
                  <c:v>70.626806390690433</c:v>
                </c:pt>
                <c:pt idx="316">
                  <c:v>70.82542135004087</c:v>
                </c:pt>
                <c:pt idx="317">
                  <c:v>71.024071956161578</c:v>
                </c:pt>
                <c:pt idx="318">
                  <c:v>71.024071956161578</c:v>
                </c:pt>
                <c:pt idx="319">
                  <c:v>71.024071956161578</c:v>
                </c:pt>
                <c:pt idx="320">
                  <c:v>71.024071956161578</c:v>
                </c:pt>
                <c:pt idx="321">
                  <c:v>71.024071956161578</c:v>
                </c:pt>
                <c:pt idx="322">
                  <c:v>71.024071956161578</c:v>
                </c:pt>
                <c:pt idx="323">
                  <c:v>71.222767854537821</c:v>
                </c:pt>
                <c:pt idx="324">
                  <c:v>71.222767854537821</c:v>
                </c:pt>
                <c:pt idx="325">
                  <c:v>71.222767854537821</c:v>
                </c:pt>
                <c:pt idx="326">
                  <c:v>71.222767854537821</c:v>
                </c:pt>
                <c:pt idx="327">
                  <c:v>71.222767854537821</c:v>
                </c:pt>
                <c:pt idx="328">
                  <c:v>71.222767854537821</c:v>
                </c:pt>
                <c:pt idx="329">
                  <c:v>71.222767854537821</c:v>
                </c:pt>
                <c:pt idx="330">
                  <c:v>71.222767854537821</c:v>
                </c:pt>
                <c:pt idx="331">
                  <c:v>71.421518706385669</c:v>
                </c:pt>
                <c:pt idx="332">
                  <c:v>71.620238896509605</c:v>
                </c:pt>
                <c:pt idx="333">
                  <c:v>71.818937543786944</c:v>
                </c:pt>
                <c:pt idx="334">
                  <c:v>72.017623759486142</c:v>
                </c:pt>
                <c:pt idx="335">
                  <c:v>72.216306650339874</c:v>
                </c:pt>
                <c:pt idx="336">
                  <c:v>72.41499532161248</c:v>
                </c:pt>
                <c:pt idx="337">
                  <c:v>72.613698880164279</c:v>
                </c:pt>
                <c:pt idx="338">
                  <c:v>72.81242643751564</c:v>
                </c:pt>
                <c:pt idx="339">
                  <c:v>73.01118711291339</c:v>
                </c:pt>
                <c:pt idx="340">
                  <c:v>73.209990036402445</c:v>
                </c:pt>
                <c:pt idx="341">
                  <c:v>73.209990036402445</c:v>
                </c:pt>
                <c:pt idx="342">
                  <c:v>73.309417194153795</c:v>
                </c:pt>
                <c:pt idx="343">
                  <c:v>73.408841734544765</c:v>
                </c:pt>
                <c:pt idx="344">
                  <c:v>73.508264750827166</c:v>
                </c:pt>
                <c:pt idx="345">
                  <c:v>73.607687336119781</c:v>
                </c:pt>
                <c:pt idx="346">
                  <c:v>73.707110583496572</c:v>
                </c:pt>
                <c:pt idx="347">
                  <c:v>73.806535586074887</c:v>
                </c:pt>
                <c:pt idx="348">
                  <c:v>73.905963437103622</c:v>
                </c:pt>
                <c:pt idx="349">
                  <c:v>74.00539523005142</c:v>
                </c:pt>
                <c:pt idx="350">
                  <c:v>74.104832058694839</c:v>
                </c:pt>
                <c:pt idx="351">
                  <c:v>74.204275017206612</c:v>
                </c:pt>
                <c:pt idx="352">
                  <c:v>74.204275017206612</c:v>
                </c:pt>
                <c:pt idx="353">
                  <c:v>74.204275017206612</c:v>
                </c:pt>
                <c:pt idx="354">
                  <c:v>74.204275017206612</c:v>
                </c:pt>
                <c:pt idx="355">
                  <c:v>74.204275017206612</c:v>
                </c:pt>
                <c:pt idx="356">
                  <c:v>74.204275017206612</c:v>
                </c:pt>
                <c:pt idx="357">
                  <c:v>74.204275017206612</c:v>
                </c:pt>
                <c:pt idx="358">
                  <c:v>74.204275017206612</c:v>
                </c:pt>
                <c:pt idx="359">
                  <c:v>74.204275017206612</c:v>
                </c:pt>
                <c:pt idx="360">
                  <c:v>74.204275017206612</c:v>
                </c:pt>
                <c:pt idx="361">
                  <c:v>74.204275017206612</c:v>
                </c:pt>
                <c:pt idx="362">
                  <c:v>74.204275017206612</c:v>
                </c:pt>
                <c:pt idx="363">
                  <c:v>74.204275017206612</c:v>
                </c:pt>
                <c:pt idx="364">
                  <c:v>74.204275017206612</c:v>
                </c:pt>
                <c:pt idx="365">
                  <c:v>74.204275017206612</c:v>
                </c:pt>
                <c:pt idx="366">
                  <c:v>74.204275017206612</c:v>
                </c:pt>
                <c:pt idx="367">
                  <c:v>74.204275017206612</c:v>
                </c:pt>
                <c:pt idx="368">
                  <c:v>74.204275017206612</c:v>
                </c:pt>
                <c:pt idx="369">
                  <c:v>74.204275017206612</c:v>
                </c:pt>
                <c:pt idx="370">
                  <c:v>74.204275017206612</c:v>
                </c:pt>
                <c:pt idx="371">
                  <c:v>74.204275017206612</c:v>
                </c:pt>
                <c:pt idx="372">
                  <c:v>74.204275017206612</c:v>
                </c:pt>
                <c:pt idx="373">
                  <c:v>74.204275017206612</c:v>
                </c:pt>
                <c:pt idx="374">
                  <c:v>74.204275017206612</c:v>
                </c:pt>
                <c:pt idx="375">
                  <c:v>74.204275017206612</c:v>
                </c:pt>
                <c:pt idx="376">
                  <c:v>74.204275017206612</c:v>
                </c:pt>
                <c:pt idx="377">
                  <c:v>73.70702410201973</c:v>
                </c:pt>
                <c:pt idx="378">
                  <c:v>73.210498086328172</c:v>
                </c:pt>
                <c:pt idx="379">
                  <c:v>72.714552030657885</c:v>
                </c:pt>
                <c:pt idx="380">
                  <c:v>72.417246163915323</c:v>
                </c:pt>
                <c:pt idx="381">
                  <c:v>71.921750861630201</c:v>
                </c:pt>
                <c:pt idx="382">
                  <c:v>71.426463933395837</c:v>
                </c:pt>
                <c:pt idx="383">
                  <c:v>71.03028749800859</c:v>
                </c:pt>
                <c:pt idx="384">
                  <c:v>70.633978104558111</c:v>
                </c:pt>
                <c:pt idx="385">
                  <c:v>70.237463891566733</c:v>
                </c:pt>
                <c:pt idx="386">
                  <c:v>69.840672736338774</c:v>
                </c:pt>
                <c:pt idx="387">
                  <c:v>69.939957880868235</c:v>
                </c:pt>
                <c:pt idx="388">
                  <c:v>70.039247841243565</c:v>
                </c:pt>
                <c:pt idx="389">
                  <c:v>70.138543835785455</c:v>
                </c:pt>
                <c:pt idx="390">
                  <c:v>69.939937340666319</c:v>
                </c:pt>
                <c:pt idx="391">
                  <c:v>69.939937340666319</c:v>
                </c:pt>
                <c:pt idx="392">
                  <c:v>69.939937340666319</c:v>
                </c:pt>
                <c:pt idx="393">
                  <c:v>69.840635265472159</c:v>
                </c:pt>
                <c:pt idx="394">
                  <c:v>69.939932537667147</c:v>
                </c:pt>
                <c:pt idx="395">
                  <c:v>70.039222569999254</c:v>
                </c:pt>
                <c:pt idx="396">
                  <c:v>70.138506546909781</c:v>
                </c:pt>
                <c:pt idx="397">
                  <c:v>70.237785652298086</c:v>
                </c:pt>
                <c:pt idx="398">
                  <c:v>70.337061069625406</c:v>
                </c:pt>
                <c:pt idx="399">
                  <c:v>70.436333982018525</c:v>
                </c:pt>
                <c:pt idx="400">
                  <c:v>70.634877162728145</c:v>
                </c:pt>
                <c:pt idx="401">
                  <c:v>70.833446737006895</c:v>
                </c:pt>
                <c:pt idx="402">
                  <c:v>71.032052331688931</c:v>
                </c:pt>
                <c:pt idx="403">
                  <c:v>71.230703586027488</c:v>
                </c:pt>
                <c:pt idx="404">
                  <c:v>71.230703586027488</c:v>
                </c:pt>
                <c:pt idx="405">
                  <c:v>71.230703586027488</c:v>
                </c:pt>
                <c:pt idx="406">
                  <c:v>71.230703586027488</c:v>
                </c:pt>
                <c:pt idx="407">
                  <c:v>71.230703586027488</c:v>
                </c:pt>
                <c:pt idx="408">
                  <c:v>71.230703586027488</c:v>
                </c:pt>
                <c:pt idx="409">
                  <c:v>71.230703586027488</c:v>
                </c:pt>
                <c:pt idx="410">
                  <c:v>71.230703586027488</c:v>
                </c:pt>
                <c:pt idx="411">
                  <c:v>71.230703586027488</c:v>
                </c:pt>
                <c:pt idx="412">
                  <c:v>71.230703586027488</c:v>
                </c:pt>
                <c:pt idx="413">
                  <c:v>71.230703586027488</c:v>
                </c:pt>
                <c:pt idx="414">
                  <c:v>71.628116724233564</c:v>
                </c:pt>
                <c:pt idx="415">
                  <c:v>72.025255355755803</c:v>
                </c:pt>
                <c:pt idx="416">
                  <c:v>72.422190818681003</c:v>
                </c:pt>
                <c:pt idx="417">
                  <c:v>72.818994172534858</c:v>
                </c:pt>
                <c:pt idx="418">
                  <c:v>73.215736292424197</c:v>
                </c:pt>
                <c:pt idx="419">
                  <c:v>73.612487962421866</c:v>
                </c:pt>
                <c:pt idx="420">
                  <c:v>74.009319968520728</c:v>
                </c:pt>
                <c:pt idx="421">
                  <c:v>74.406303191479708</c:v>
                </c:pt>
                <c:pt idx="422">
                  <c:v>74.803508699883309</c:v>
                </c:pt>
                <c:pt idx="423">
                  <c:v>75.201007843737088</c:v>
                </c:pt>
                <c:pt idx="424">
                  <c:v>74.90260946484662</c:v>
                </c:pt>
                <c:pt idx="425">
                  <c:v>74.604365961262886</c:v>
                </c:pt>
                <c:pt idx="426">
                  <c:v>74.306247816421092</c:v>
                </c:pt>
                <c:pt idx="427">
                  <c:v>74.008225606509015</c:v>
                </c:pt>
                <c:pt idx="428">
                  <c:v>73.710269979169851</c:v>
                </c:pt>
                <c:pt idx="429">
                  <c:v>73.412351632327855</c:v>
                </c:pt>
                <c:pt idx="430">
                  <c:v>73.114441293096334</c:v>
                </c:pt>
                <c:pt idx="431">
                  <c:v>72.816509696728247</c:v>
                </c:pt>
                <c:pt idx="432">
                  <c:v>72.518527565569457</c:v>
                </c:pt>
                <c:pt idx="433">
                  <c:v>72.220465587974758</c:v>
                </c:pt>
                <c:pt idx="434">
                  <c:v>72.220465587974758</c:v>
                </c:pt>
                <c:pt idx="435">
                  <c:v>72.220465587974758</c:v>
                </c:pt>
                <c:pt idx="436">
                  <c:v>72.220465587974758</c:v>
                </c:pt>
                <c:pt idx="437">
                  <c:v>72.220465587974758</c:v>
                </c:pt>
                <c:pt idx="438">
                  <c:v>72.220465587974758</c:v>
                </c:pt>
                <c:pt idx="439">
                  <c:v>72.220465587974758</c:v>
                </c:pt>
                <c:pt idx="440">
                  <c:v>72.220465587974758</c:v>
                </c:pt>
                <c:pt idx="441">
                  <c:v>72.220465587974758</c:v>
                </c:pt>
                <c:pt idx="442">
                  <c:v>72.220465587974758</c:v>
                </c:pt>
                <c:pt idx="443">
                  <c:v>72.220465587974758</c:v>
                </c:pt>
                <c:pt idx="444">
                  <c:v>72.220465587974758</c:v>
                </c:pt>
                <c:pt idx="445">
                  <c:v>72.220465587974758</c:v>
                </c:pt>
                <c:pt idx="446">
                  <c:v>72.220465587974758</c:v>
                </c:pt>
                <c:pt idx="447">
                  <c:v>72.220465587974758</c:v>
                </c:pt>
                <c:pt idx="448">
                  <c:v>72.220465587974758</c:v>
                </c:pt>
                <c:pt idx="449">
                  <c:v>72.319855984917453</c:v>
                </c:pt>
                <c:pt idx="450">
                  <c:v>72.419243812168219</c:v>
                </c:pt>
                <c:pt idx="451">
                  <c:v>72.518630192115268</c:v>
                </c:pt>
                <c:pt idx="452">
                  <c:v>72.618016247016271</c:v>
                </c:pt>
                <c:pt idx="453">
                  <c:v>72.717403099091385</c:v>
                </c:pt>
                <c:pt idx="454">
                  <c:v>72.816791870616242</c:v>
                </c:pt>
                <c:pt idx="455">
                  <c:v>72.916183684014896</c:v>
                </c:pt>
                <c:pt idx="456">
                  <c:v>73.015579661952856</c:v>
                </c:pt>
                <c:pt idx="457">
                  <c:v>73.11498092743004</c:v>
                </c:pt>
                <c:pt idx="458">
                  <c:v>73.214388603873857</c:v>
                </c:pt>
                <c:pt idx="459">
                  <c:v>73.214388603873857</c:v>
                </c:pt>
                <c:pt idx="460">
                  <c:v>73.214388603873857</c:v>
                </c:pt>
                <c:pt idx="461">
                  <c:v>73.214388603873857</c:v>
                </c:pt>
                <c:pt idx="462">
                  <c:v>73.214388603873857</c:v>
                </c:pt>
                <c:pt idx="463">
                  <c:v>73.214388603873857</c:v>
                </c:pt>
                <c:pt idx="464">
                  <c:v>73.214388603873857</c:v>
                </c:pt>
                <c:pt idx="465">
                  <c:v>73.214388603873857</c:v>
                </c:pt>
                <c:pt idx="466">
                  <c:v>73.214388603873857</c:v>
                </c:pt>
                <c:pt idx="467">
                  <c:v>73.214388603873857</c:v>
                </c:pt>
                <c:pt idx="468">
                  <c:v>73.214388603873857</c:v>
                </c:pt>
                <c:pt idx="469">
                  <c:v>73.214388603873857</c:v>
                </c:pt>
                <c:pt idx="470">
                  <c:v>73.214388603873857</c:v>
                </c:pt>
                <c:pt idx="471">
                  <c:v>73.214388603873857</c:v>
                </c:pt>
                <c:pt idx="472">
                  <c:v>73.214388603873857</c:v>
                </c:pt>
                <c:pt idx="473">
                  <c:v>73.214388603873857</c:v>
                </c:pt>
                <c:pt idx="474">
                  <c:v>73.214388603873857</c:v>
                </c:pt>
                <c:pt idx="475">
                  <c:v>73.214388603873857</c:v>
                </c:pt>
                <c:pt idx="476">
                  <c:v>73.214388603873857</c:v>
                </c:pt>
                <c:pt idx="477">
                  <c:v>73.214388603873857</c:v>
                </c:pt>
                <c:pt idx="478">
                  <c:v>73.214388603873857</c:v>
                </c:pt>
                <c:pt idx="479">
                  <c:v>73.214388603873857</c:v>
                </c:pt>
                <c:pt idx="480">
                  <c:v>73.711464660666323</c:v>
                </c:pt>
                <c:pt idx="481">
                  <c:v>74.208021288274651</c:v>
                </c:pt>
                <c:pt idx="482">
                  <c:v>74.704189433599353</c:v>
                </c:pt>
                <c:pt idx="483">
                  <c:v>75.20009926352175</c:v>
                </c:pt>
                <c:pt idx="484">
                  <c:v>75.695880418533633</c:v>
                </c:pt>
                <c:pt idx="485">
                  <c:v>76.19166226328835</c:v>
                </c:pt>
                <c:pt idx="486">
                  <c:v>76.687574135361047</c:v>
                </c:pt>
                <c:pt idx="487">
                  <c:v>77.183745593484957</c:v>
                </c:pt>
                <c:pt idx="488">
                  <c:v>77.68030666652291</c:v>
                </c:pt>
                <c:pt idx="489">
                  <c:v>78.177388104436773</c:v>
                </c:pt>
                <c:pt idx="490">
                  <c:v>78.177388104436773</c:v>
                </c:pt>
                <c:pt idx="491">
                  <c:v>78.177388104436773</c:v>
                </c:pt>
                <c:pt idx="492">
                  <c:v>77.580107870719559</c:v>
                </c:pt>
                <c:pt idx="493">
                  <c:v>77.083305889780576</c:v>
                </c:pt>
                <c:pt idx="494">
                  <c:v>76.586991168331025</c:v>
                </c:pt>
                <c:pt idx="495">
                  <c:v>76.091034785570002</c:v>
                </c:pt>
                <c:pt idx="496">
                  <c:v>75.595308524239755</c:v>
                </c:pt>
                <c:pt idx="497">
                  <c:v>75.09968462767452</c:v>
                </c:pt>
                <c:pt idx="498">
                  <c:v>74.604035558928658</c:v>
                </c:pt>
                <c:pt idx="499">
                  <c:v>74.108233760788693</c:v>
                </c:pt>
                <c:pt idx="500">
                  <c:v>73.61215141548071</c:v>
                </c:pt>
                <c:pt idx="501">
                  <c:v>73.115660202879738</c:v>
                </c:pt>
                <c:pt idx="502">
                  <c:v>73.215066032253304</c:v>
                </c:pt>
                <c:pt idx="503">
                  <c:v>73.215066032253304</c:v>
                </c:pt>
                <c:pt idx="504">
                  <c:v>73.314479403925574</c:v>
                </c:pt>
                <c:pt idx="505">
                  <c:v>73.413890214682027</c:v>
                </c:pt>
                <c:pt idx="506">
                  <c:v>73.513299557315946</c:v>
                </c:pt>
                <c:pt idx="507">
                  <c:v>73.612708524492135</c:v>
                </c:pt>
                <c:pt idx="508">
                  <c:v>73.712118208835108</c:v>
                </c:pt>
                <c:pt idx="509">
                  <c:v>73.910941197199236</c:v>
                </c:pt>
                <c:pt idx="510">
                  <c:v>74.109756386063538</c:v>
                </c:pt>
                <c:pt idx="511">
                  <c:v>74.308572411921162</c:v>
                </c:pt>
                <c:pt idx="512">
                  <c:v>74.507397911218405</c:v>
                </c:pt>
                <c:pt idx="513">
                  <c:v>74.706241523109</c:v>
                </c:pt>
                <c:pt idx="514">
                  <c:v>74.805676707659131</c:v>
                </c:pt>
                <c:pt idx="515">
                  <c:v>74.905114655645008</c:v>
                </c:pt>
                <c:pt idx="516">
                  <c:v>75.004556431673507</c:v>
                </c:pt>
                <c:pt idx="517">
                  <c:v>75.104003100642586</c:v>
                </c:pt>
                <c:pt idx="518">
                  <c:v>75.203455727824917</c:v>
                </c:pt>
                <c:pt idx="519">
                  <c:v>75.203455727824917</c:v>
                </c:pt>
                <c:pt idx="520">
                  <c:v>75.203455727824917</c:v>
                </c:pt>
                <c:pt idx="521">
                  <c:v>75.203455727824917</c:v>
                </c:pt>
                <c:pt idx="522">
                  <c:v>75.203455727824917</c:v>
                </c:pt>
                <c:pt idx="523">
                  <c:v>75.203455727824917</c:v>
                </c:pt>
                <c:pt idx="524">
                  <c:v>75.203455727824917</c:v>
                </c:pt>
                <c:pt idx="525">
                  <c:v>75.203455727824917</c:v>
                </c:pt>
                <c:pt idx="526">
                  <c:v>75.203455727824917</c:v>
                </c:pt>
                <c:pt idx="527">
                  <c:v>75.203455727824917</c:v>
                </c:pt>
              </c:numCache>
            </c:numRef>
          </c:val>
        </c:ser>
        <c:ser>
          <c:idx val="1"/>
          <c:order val="3"/>
          <c:tx>
            <c:v>Est - last 5 last 5</c:v>
          </c:tx>
          <c:spPr>
            <a:ln w="12700">
              <a:solidFill>
                <a:srgbClr val="D60093"/>
              </a:solidFill>
              <a:prstDash val="sysDash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ensembl!$AQ$2:$AQ$529</c:f>
              <c:numCache>
                <c:formatCode>0.0</c:formatCode>
                <c:ptCount val="528"/>
                <c:pt idx="0" formatCode="General">
                  <c:v>19</c:v>
                </c:pt>
                <c:pt idx="1">
                  <c:v>19.800554016620499</c:v>
                </c:pt>
                <c:pt idx="2">
                  <c:v>20.363922152463651</c:v>
                </c:pt>
                <c:pt idx="3">
                  <c:v>20.802451019747703</c:v>
                </c:pt>
                <c:pt idx="4">
                  <c:v>21.163046601735086</c:v>
                </c:pt>
                <c:pt idx="5">
                  <c:v>21.470028522671971</c:v>
                </c:pt>
                <c:pt idx="6">
                  <c:v>21.642904737001011</c:v>
                </c:pt>
                <c:pt idx="7">
                  <c:v>21.747810154996337</c:v>
                </c:pt>
                <c:pt idx="8">
                  <c:v>21.86261185296172</c:v>
                </c:pt>
                <c:pt idx="9">
                  <c:v>21.999685016520143</c:v>
                </c:pt>
                <c:pt idx="10">
                  <c:v>22.166871239782036</c:v>
                </c:pt>
                <c:pt idx="11">
                  <c:v>22.391082839022321</c:v>
                </c:pt>
                <c:pt idx="12">
                  <c:v>22.702275927388705</c:v>
                </c:pt>
                <c:pt idx="13">
                  <c:v>22.986336825667671</c:v>
                </c:pt>
                <c:pt idx="14">
                  <c:v>23.243877538724643</c:v>
                </c:pt>
                <c:pt idx="15">
                  <c:v>23.475185407283206</c:v>
                </c:pt>
                <c:pt idx="16">
                  <c:v>23.680237656920475</c:v>
                </c:pt>
                <c:pt idx="17">
                  <c:v>23.76853315798191</c:v>
                </c:pt>
                <c:pt idx="18">
                  <c:v>23.796718715840967</c:v>
                </c:pt>
                <c:pt idx="19">
                  <c:v>23.795491848647032</c:v>
                </c:pt>
                <c:pt idx="20">
                  <c:v>23.764338179113409</c:v>
                </c:pt>
                <c:pt idx="21">
                  <c:v>23.702494833151022</c:v>
                </c:pt>
                <c:pt idx="22">
                  <c:v>23.701888933667728</c:v>
                </c:pt>
                <c:pt idx="23">
                  <c:v>23.762821892009825</c:v>
                </c:pt>
                <c:pt idx="24">
                  <c:v>23.823442760719644</c:v>
                </c:pt>
                <c:pt idx="25">
                  <c:v>23.883755511562693</c:v>
                </c:pt>
                <c:pt idx="26">
                  <c:v>23.943764035967828</c:v>
                </c:pt>
                <c:pt idx="27">
                  <c:v>24.004683991645944</c:v>
                </c:pt>
                <c:pt idx="28">
                  <c:v>24.004130200677857</c:v>
                </c:pt>
                <c:pt idx="29">
                  <c:v>23.973045314767166</c:v>
                </c:pt>
                <c:pt idx="30">
                  <c:v>23.911882730109387</c:v>
                </c:pt>
                <c:pt idx="31">
                  <c:v>23.850406858032734</c:v>
                </c:pt>
                <c:pt idx="32">
                  <c:v>23.698181154861853</c:v>
                </c:pt>
                <c:pt idx="33">
                  <c:v>23.57597177446322</c:v>
                </c:pt>
                <c:pt idx="34">
                  <c:v>23.513473561351201</c:v>
                </c:pt>
                <c:pt idx="35">
                  <c:v>23.511880704687666</c:v>
                </c:pt>
                <c:pt idx="36">
                  <c:v>23.510287632194668</c:v>
                </c:pt>
                <c:pt idx="37">
                  <c:v>23.600505376288094</c:v>
                </c:pt>
                <c:pt idx="38">
                  <c:v>23.783137804201225</c:v>
                </c:pt>
                <c:pt idx="39">
                  <c:v>23.998672158094688</c:v>
                </c:pt>
                <c:pt idx="40">
                  <c:v>24.247121953704571</c:v>
                </c:pt>
                <c:pt idx="41">
                  <c:v>24.557167724047602</c:v>
                </c:pt>
                <c:pt idx="42">
                  <c:v>24.898817827220125</c:v>
                </c:pt>
                <c:pt idx="43">
                  <c:v>25.147509518288416</c:v>
                </c:pt>
                <c:pt idx="44">
                  <c:v>25.333599076135776</c:v>
                </c:pt>
                <c:pt idx="45">
                  <c:v>25.458075104903195</c:v>
                </c:pt>
                <c:pt idx="46">
                  <c:v>25.520866346602958</c:v>
                </c:pt>
                <c:pt idx="47">
                  <c:v>25.520866346602958</c:v>
                </c:pt>
                <c:pt idx="48">
                  <c:v>25.553354485791129</c:v>
                </c:pt>
                <c:pt idx="49">
                  <c:v>25.651646460727839</c:v>
                </c:pt>
                <c:pt idx="50">
                  <c:v>25.850421798383728</c:v>
                </c:pt>
                <c:pt idx="51">
                  <c:v>26.15060317252426</c:v>
                </c:pt>
                <c:pt idx="52">
                  <c:v>26.622587592648795</c:v>
                </c:pt>
                <c:pt idx="53">
                  <c:v>27.346333150405012</c:v>
                </c:pt>
                <c:pt idx="54">
                  <c:v>28.288893716436217</c:v>
                </c:pt>
                <c:pt idx="55">
                  <c:v>28.964119967224129</c:v>
                </c:pt>
                <c:pt idx="56">
                  <c:v>29.415671183275876</c:v>
                </c:pt>
                <c:pt idx="57">
                  <c:v>29.546008668795469</c:v>
                </c:pt>
                <c:pt idx="58">
                  <c:v>29.190839119275022</c:v>
                </c:pt>
                <c:pt idx="59">
                  <c:v>28.325735991022604</c:v>
                </c:pt>
                <c:pt idx="60">
                  <c:v>27.584344626658385</c:v>
                </c:pt>
                <c:pt idx="61">
                  <c:v>26.983445285177098</c:v>
                </c:pt>
                <c:pt idx="62">
                  <c:v>26.683461387521991</c:v>
                </c:pt>
                <c:pt idx="63">
                  <c:v>26.780270196888164</c:v>
                </c:pt>
                <c:pt idx="64">
                  <c:v>27.255252153491909</c:v>
                </c:pt>
                <c:pt idx="65">
                  <c:v>27.803221976142645</c:v>
                </c:pt>
                <c:pt idx="66">
                  <c:v>28.422454145951452</c:v>
                </c:pt>
                <c:pt idx="67">
                  <c:v>28.974877707765032</c:v>
                </c:pt>
                <c:pt idx="68">
                  <c:v>29.531064537776409</c:v>
                </c:pt>
                <c:pt idx="69">
                  <c:v>30.090850366326123</c:v>
                </c:pt>
                <c:pt idx="70">
                  <c:v>30.584859547979342</c:v>
                </c:pt>
                <c:pt idx="71">
                  <c:v>31.052567306345892</c:v>
                </c:pt>
                <c:pt idx="72">
                  <c:v>31.596292623383288</c:v>
                </c:pt>
                <c:pt idx="73">
                  <c:v>32.142897106296957</c:v>
                </c:pt>
                <c:pt idx="74">
                  <c:v>32.652632820510888</c:v>
                </c:pt>
                <c:pt idx="75">
                  <c:v>33.198904708325976</c:v>
                </c:pt>
                <c:pt idx="76">
                  <c:v>33.748055243068542</c:v>
                </c:pt>
                <c:pt idx="77">
                  <c:v>34.227549321777396</c:v>
                </c:pt>
                <c:pt idx="78">
                  <c:v>34.711190562104768</c:v>
                </c:pt>
                <c:pt idx="79">
                  <c:v>35.192895458392677</c:v>
                </c:pt>
                <c:pt idx="80">
                  <c:v>35.75760539640271</c:v>
                </c:pt>
                <c:pt idx="81">
                  <c:v>36.363866477380355</c:v>
                </c:pt>
                <c:pt idx="82">
                  <c:v>37.044560779440381</c:v>
                </c:pt>
                <c:pt idx="83">
                  <c:v>37.763332364161016</c:v>
                </c:pt>
                <c:pt idx="84">
                  <c:v>38.634519202588564</c:v>
                </c:pt>
                <c:pt idx="85">
                  <c:v>39.386827869880015</c:v>
                </c:pt>
                <c:pt idx="86">
                  <c:v>40.06008207622142</c:v>
                </c:pt>
                <c:pt idx="87">
                  <c:v>40.658127208536172</c:v>
                </c:pt>
                <c:pt idx="88">
                  <c:v>41.143048871604783</c:v>
                </c:pt>
                <c:pt idx="89">
                  <c:v>41.40894306399597</c:v>
                </c:pt>
                <c:pt idx="90">
                  <c:v>41.598357976688398</c:v>
                </c:pt>
                <c:pt idx="91">
                  <c:v>41.712192412527337</c:v>
                </c:pt>
                <c:pt idx="92">
                  <c:v>41.325347608440332</c:v>
                </c:pt>
                <c:pt idx="93">
                  <c:v>40.489649824974876</c:v>
                </c:pt>
                <c:pt idx="94">
                  <c:v>39.260713739204789</c:v>
                </c:pt>
                <c:pt idx="95">
                  <c:v>37.676330578878641</c:v>
                </c:pt>
                <c:pt idx="96">
                  <c:v>35.680959641512104</c:v>
                </c:pt>
                <c:pt idx="97">
                  <c:v>34.037137453663171</c:v>
                </c:pt>
                <c:pt idx="98">
                  <c:v>32.855166351004385</c:v>
                </c:pt>
                <c:pt idx="99">
                  <c:v>32.164645648572296</c:v>
                </c:pt>
                <c:pt idx="100">
                  <c:v>31.821615332771604</c:v>
                </c:pt>
                <c:pt idx="101">
                  <c:v>31.856554420468523</c:v>
                </c:pt>
                <c:pt idx="102">
                  <c:v>31.92734661199631</c:v>
                </c:pt>
                <c:pt idx="103">
                  <c:v>31.998839370645804</c:v>
                </c:pt>
                <c:pt idx="104">
                  <c:v>32.071001106574386</c:v>
                </c:pt>
                <c:pt idx="105">
                  <c:v>32.215624255388853</c:v>
                </c:pt>
                <c:pt idx="106">
                  <c:v>32.35895182743414</c:v>
                </c:pt>
                <c:pt idx="107">
                  <c:v>32.466189838778192</c:v>
                </c:pt>
                <c:pt idx="108">
                  <c:v>32.647083174431145</c:v>
                </c:pt>
                <c:pt idx="109">
                  <c:v>32.902838561197129</c:v>
                </c:pt>
                <c:pt idx="110">
                  <c:v>33.233830224665809</c:v>
                </c:pt>
                <c:pt idx="111">
                  <c:v>33.674429606719443</c:v>
                </c:pt>
                <c:pt idx="112">
                  <c:v>34.221135377645247</c:v>
                </c:pt>
                <c:pt idx="113">
                  <c:v>34.652040000772146</c:v>
                </c:pt>
                <c:pt idx="114">
                  <c:v>34.972902439171222</c:v>
                </c:pt>
                <c:pt idx="115">
                  <c:v>35.186797518282489</c:v>
                </c:pt>
                <c:pt idx="116">
                  <c:v>35.294469568843418</c:v>
                </c:pt>
                <c:pt idx="117">
                  <c:v>35.294469568843418</c:v>
                </c:pt>
                <c:pt idx="118">
                  <c:v>35.294469568843418</c:v>
                </c:pt>
                <c:pt idx="119">
                  <c:v>35.294469568843418</c:v>
                </c:pt>
                <c:pt idx="120">
                  <c:v>35.294469568843418</c:v>
                </c:pt>
                <c:pt idx="121">
                  <c:v>35.294469568843418</c:v>
                </c:pt>
                <c:pt idx="122">
                  <c:v>35.294469568843418</c:v>
                </c:pt>
                <c:pt idx="123">
                  <c:v>35.294469568843418</c:v>
                </c:pt>
                <c:pt idx="124">
                  <c:v>35.294469568843418</c:v>
                </c:pt>
                <c:pt idx="125">
                  <c:v>35.331589273034325</c:v>
                </c:pt>
                <c:pt idx="126">
                  <c:v>35.331167231976067</c:v>
                </c:pt>
                <c:pt idx="127">
                  <c:v>35.293741015424487</c:v>
                </c:pt>
                <c:pt idx="128">
                  <c:v>35.219602983399142</c:v>
                </c:pt>
                <c:pt idx="129">
                  <c:v>35.108807050400088</c:v>
                </c:pt>
                <c:pt idx="130">
                  <c:v>34.887514160153124</c:v>
                </c:pt>
                <c:pt idx="131">
                  <c:v>34.916561760167397</c:v>
                </c:pt>
                <c:pt idx="132">
                  <c:v>35.05921154882553</c:v>
                </c:pt>
                <c:pt idx="133">
                  <c:v>35.314785776830782</c:v>
                </c:pt>
                <c:pt idx="134">
                  <c:v>35.680546684158955</c:v>
                </c:pt>
                <c:pt idx="135">
                  <c:v>36.186898454377157</c:v>
                </c:pt>
                <c:pt idx="136">
                  <c:v>36.323852016815351</c:v>
                </c:pt>
                <c:pt idx="137">
                  <c:v>36.389769253051689</c:v>
                </c:pt>
                <c:pt idx="138">
                  <c:v>36.384014091695576</c:v>
                </c:pt>
                <c:pt idx="139">
                  <c:v>36.305035408733367</c:v>
                </c:pt>
                <c:pt idx="140">
                  <c:v>36.150309301747683</c:v>
                </c:pt>
                <c:pt idx="141">
                  <c:v>36.150309301747683</c:v>
                </c:pt>
                <c:pt idx="142">
                  <c:v>36.187804188403213</c:v>
                </c:pt>
                <c:pt idx="143">
                  <c:v>36.263053159966553</c:v>
                </c:pt>
                <c:pt idx="144">
                  <c:v>36.376087101395385</c:v>
                </c:pt>
                <c:pt idx="145">
                  <c:v>36.794735470067764</c:v>
                </c:pt>
                <c:pt idx="146">
                  <c:v>37.525757968619786</c:v>
                </c:pt>
                <c:pt idx="147">
                  <c:v>38.486491427548188</c:v>
                </c:pt>
                <c:pt idx="148">
                  <c:v>39.664976767161669</c:v>
                </c:pt>
                <c:pt idx="149">
                  <c:v>41.045822230064672</c:v>
                </c:pt>
                <c:pt idx="150">
                  <c:v>42.094740700554937</c:v>
                </c:pt>
                <c:pt idx="151">
                  <c:v>42.804394061882043</c:v>
                </c:pt>
                <c:pt idx="152">
                  <c:v>43.225761957531006</c:v>
                </c:pt>
                <c:pt idx="153">
                  <c:v>43.3634345187374</c:v>
                </c:pt>
                <c:pt idx="154">
                  <c:v>43.208329651663192</c:v>
                </c:pt>
                <c:pt idx="155">
                  <c:v>43.013964451470073</c:v>
                </c:pt>
                <c:pt idx="156">
                  <c:v>42.781539988519427</c:v>
                </c:pt>
                <c:pt idx="157">
                  <c:v>42.473274687541895</c:v>
                </c:pt>
                <c:pt idx="158">
                  <c:v>42.089248909768166</c:v>
                </c:pt>
                <c:pt idx="159">
                  <c:v>41.628569149608872</c:v>
                </c:pt>
                <c:pt idx="160">
                  <c:v>41.089312465631487</c:v>
                </c:pt>
                <c:pt idx="161">
                  <c:v>40.582998976818594</c:v>
                </c:pt>
                <c:pt idx="162">
                  <c:v>40.189917453737806</c:v>
                </c:pt>
                <c:pt idx="163">
                  <c:v>39.913630304380305</c:v>
                </c:pt>
                <c:pt idx="164">
                  <c:v>39.756035856438068</c:v>
                </c:pt>
                <c:pt idx="165">
                  <c:v>39.71715883072428</c:v>
                </c:pt>
                <c:pt idx="166">
                  <c:v>39.71715883072428</c:v>
                </c:pt>
                <c:pt idx="167">
                  <c:v>39.71715883072428</c:v>
                </c:pt>
                <c:pt idx="168">
                  <c:v>39.71715883072428</c:v>
                </c:pt>
                <c:pt idx="169">
                  <c:v>39.71715883072428</c:v>
                </c:pt>
                <c:pt idx="170">
                  <c:v>39.71715883072428</c:v>
                </c:pt>
                <c:pt idx="171">
                  <c:v>39.71715883072428</c:v>
                </c:pt>
                <c:pt idx="172">
                  <c:v>39.71715883072428</c:v>
                </c:pt>
                <c:pt idx="173">
                  <c:v>39.71715883072428</c:v>
                </c:pt>
                <c:pt idx="174">
                  <c:v>39.71715883072428</c:v>
                </c:pt>
                <c:pt idx="175">
                  <c:v>39.71715883072428</c:v>
                </c:pt>
                <c:pt idx="176">
                  <c:v>39.910001379298308</c:v>
                </c:pt>
                <c:pt idx="177">
                  <c:v>40.300522844509203</c:v>
                </c:pt>
                <c:pt idx="178">
                  <c:v>40.888378514076905</c:v>
                </c:pt>
                <c:pt idx="179">
                  <c:v>41.66826162811212</c:v>
                </c:pt>
                <c:pt idx="180">
                  <c:v>42.630694935200829</c:v>
                </c:pt>
                <c:pt idx="181">
                  <c:v>43.382778690910044</c:v>
                </c:pt>
                <c:pt idx="182">
                  <c:v>43.9401414884288</c:v>
                </c:pt>
                <c:pt idx="183">
                  <c:v>44.311121146325867</c:v>
                </c:pt>
                <c:pt idx="184">
                  <c:v>44.49811818182274</c:v>
                </c:pt>
                <c:pt idx="185">
                  <c:v>44.49811818182274</c:v>
                </c:pt>
                <c:pt idx="186">
                  <c:v>44.49811818182274</c:v>
                </c:pt>
                <c:pt idx="187">
                  <c:v>44.49811818182274</c:v>
                </c:pt>
                <c:pt idx="188">
                  <c:v>44.576337144063359</c:v>
                </c:pt>
                <c:pt idx="189">
                  <c:v>44.733575583767916</c:v>
                </c:pt>
                <c:pt idx="190">
                  <c:v>45.009896653451015</c:v>
                </c:pt>
                <c:pt idx="191">
                  <c:v>45.404667744263115</c:v>
                </c:pt>
                <c:pt idx="192">
                  <c:v>45.915555676005084</c:v>
                </c:pt>
                <c:pt idx="193">
                  <c:v>46.382861374466358</c:v>
                </c:pt>
                <c:pt idx="194">
                  <c:v>46.889701864800557</c:v>
                </c:pt>
                <c:pt idx="195">
                  <c:v>47.439623697375247</c:v>
                </c:pt>
                <c:pt idx="196">
                  <c:v>48.031842154979167</c:v>
                </c:pt>
                <c:pt idx="197">
                  <c:v>48.665527571995668</c:v>
                </c:pt>
                <c:pt idx="198">
                  <c:v>49.454914370484005</c:v>
                </c:pt>
                <c:pt idx="199">
                  <c:v>50.238336280855656</c:v>
                </c:pt>
                <c:pt idx="200">
                  <c:v>50.93892108625014</c:v>
                </c:pt>
                <c:pt idx="201">
                  <c:v>51.560243147256884</c:v>
                </c:pt>
                <c:pt idx="202">
                  <c:v>52.104700048113159</c:v>
                </c:pt>
                <c:pt idx="203">
                  <c:v>52.496479467120039</c:v>
                </c:pt>
                <c:pt idx="204">
                  <c:v>52.810648646423296</c:v>
                </c:pt>
                <c:pt idx="205">
                  <c:v>52.884178860751312</c:v>
                </c:pt>
                <c:pt idx="206">
                  <c:v>52.725379487426629</c:v>
                </c:pt>
                <c:pt idx="207">
                  <c:v>52.449411803043802</c:v>
                </c:pt>
                <c:pt idx="208">
                  <c:v>52.130312919469183</c:v>
                </c:pt>
                <c:pt idx="209">
                  <c:v>51.76626841762014</c:v>
                </c:pt>
                <c:pt idx="210">
                  <c:v>51.720712121812753</c:v>
                </c:pt>
                <c:pt idx="211">
                  <c:v>51.998845291508758</c:v>
                </c:pt>
                <c:pt idx="212">
                  <c:v>52.354156202802962</c:v>
                </c:pt>
                <c:pt idx="213">
                  <c:v>52.70466071637324</c:v>
                </c:pt>
                <c:pt idx="214">
                  <c:v>53.050518775410559</c:v>
                </c:pt>
                <c:pt idx="215">
                  <c:v>53.243429985022452</c:v>
                </c:pt>
                <c:pt idx="216">
                  <c:v>53.282759615007976</c:v>
                </c:pt>
                <c:pt idx="217">
                  <c:v>53.282759615007976</c:v>
                </c:pt>
                <c:pt idx="218">
                  <c:v>53.322336199484873</c:v>
                </c:pt>
                <c:pt idx="219">
                  <c:v>53.401664073417727</c:v>
                </c:pt>
                <c:pt idx="220">
                  <c:v>53.520743899510158</c:v>
                </c:pt>
                <c:pt idx="221">
                  <c:v>53.679402879135502</c:v>
                </c:pt>
                <c:pt idx="222">
                  <c:v>53.877298523521006</c:v>
                </c:pt>
                <c:pt idx="223">
                  <c:v>54.035035120324395</c:v>
                </c:pt>
                <c:pt idx="224">
                  <c:v>54.153085358662963</c:v>
                </c:pt>
                <c:pt idx="225">
                  <c:v>54.191961869732694</c:v>
                </c:pt>
                <c:pt idx="226">
                  <c:v>54.231078407113152</c:v>
                </c:pt>
                <c:pt idx="227">
                  <c:v>54.270422071211797</c:v>
                </c:pt>
                <c:pt idx="228">
                  <c:v>54.349582008488717</c:v>
                </c:pt>
                <c:pt idx="229">
                  <c:v>54.468559336334785</c:v>
                </c:pt>
                <c:pt idx="230">
                  <c:v>54.706665482585848</c:v>
                </c:pt>
                <c:pt idx="231">
                  <c:v>54.904024847750755</c:v>
                </c:pt>
                <c:pt idx="232">
                  <c:v>55.061290222450431</c:v>
                </c:pt>
                <c:pt idx="233">
                  <c:v>55.178922431168282</c:v>
                </c:pt>
                <c:pt idx="234">
                  <c:v>55.257200607556371</c:v>
                </c:pt>
                <c:pt idx="235">
                  <c:v>55.257200607556371</c:v>
                </c:pt>
                <c:pt idx="236">
                  <c:v>55.257200607556371</c:v>
                </c:pt>
                <c:pt idx="237">
                  <c:v>55.257200607556371</c:v>
                </c:pt>
                <c:pt idx="238">
                  <c:v>55.257200607556371</c:v>
                </c:pt>
                <c:pt idx="239">
                  <c:v>55.296829105532041</c:v>
                </c:pt>
                <c:pt idx="240">
                  <c:v>55.376254671702874</c:v>
                </c:pt>
                <c:pt idx="241">
                  <c:v>55.575527459563872</c:v>
                </c:pt>
                <c:pt idx="242">
                  <c:v>55.692238133736623</c:v>
                </c:pt>
                <c:pt idx="243">
                  <c:v>55.728930769570226</c:v>
                </c:pt>
                <c:pt idx="244">
                  <c:v>55.609316376506754</c:v>
                </c:pt>
                <c:pt idx="245">
                  <c:v>55.334572789952013</c:v>
                </c:pt>
                <c:pt idx="246">
                  <c:v>54.747097573652091</c:v>
                </c:pt>
                <c:pt idx="247">
                  <c:v>54.230556358474708</c:v>
                </c:pt>
                <c:pt idx="248">
                  <c:v>53.979029048754143</c:v>
                </c:pt>
                <c:pt idx="249">
                  <c:v>54.009690981471735</c:v>
                </c:pt>
                <c:pt idx="250">
                  <c:v>54.32637265167854</c:v>
                </c:pt>
                <c:pt idx="251">
                  <c:v>55.003045773817028</c:v>
                </c:pt>
                <c:pt idx="252">
                  <c:v>55.830893092328282</c:v>
                </c:pt>
                <c:pt idx="253">
                  <c:v>56.412160119573528</c:v>
                </c:pt>
                <c:pt idx="254">
                  <c:v>56.835461324532204</c:v>
                </c:pt>
                <c:pt idx="255">
                  <c:v>57.104453008027704</c:v>
                </c:pt>
                <c:pt idx="256">
                  <c:v>57.219929180760104</c:v>
                </c:pt>
                <c:pt idx="257">
                  <c:v>57.179962822025701</c:v>
                </c:pt>
                <c:pt idx="258">
                  <c:v>57.179962822025701</c:v>
                </c:pt>
                <c:pt idx="259">
                  <c:v>57.179962822025701</c:v>
                </c:pt>
                <c:pt idx="260">
                  <c:v>57.179962822025701</c:v>
                </c:pt>
                <c:pt idx="261">
                  <c:v>57.179962822025701</c:v>
                </c:pt>
                <c:pt idx="262">
                  <c:v>57.259460045558839</c:v>
                </c:pt>
                <c:pt idx="263">
                  <c:v>57.419084307320958</c:v>
                </c:pt>
                <c:pt idx="264">
                  <c:v>57.658818032737585</c:v>
                </c:pt>
                <c:pt idx="265">
                  <c:v>57.978001254346076</c:v>
                </c:pt>
                <c:pt idx="266">
                  <c:v>58.375358538987221</c:v>
                </c:pt>
                <c:pt idx="267">
                  <c:v>58.691049952355186</c:v>
                </c:pt>
                <c:pt idx="268">
                  <c:v>58.926878615051649</c:v>
                </c:pt>
                <c:pt idx="269">
                  <c:v>59.083919654164077</c:v>
                </c:pt>
                <c:pt idx="270">
                  <c:v>59.16256933896598</c:v>
                </c:pt>
                <c:pt idx="271">
                  <c:v>59.281910763180278</c:v>
                </c:pt>
                <c:pt idx="272">
                  <c:v>59.52192168539267</c:v>
                </c:pt>
                <c:pt idx="273">
                  <c:v>59.882534150821037</c:v>
                </c:pt>
                <c:pt idx="274">
                  <c:v>60.36230214633882</c:v>
                </c:pt>
                <c:pt idx="275">
                  <c:v>60.95848729659879</c:v>
                </c:pt>
                <c:pt idx="276">
                  <c:v>61.472033303419316</c:v>
                </c:pt>
                <c:pt idx="277">
                  <c:v>61.905311978594163</c:v>
                </c:pt>
                <c:pt idx="278">
                  <c:v>62.422438904569674</c:v>
                </c:pt>
                <c:pt idx="279">
                  <c:v>62.85855398417452</c:v>
                </c:pt>
                <c:pt idx="280">
                  <c:v>63.215140365415891</c:v>
                </c:pt>
                <c:pt idx="281">
                  <c:v>63.691919969976745</c:v>
                </c:pt>
                <c:pt idx="282">
                  <c:v>64.328630422412303</c:v>
                </c:pt>
                <c:pt idx="283">
                  <c:v>64.764646451675517</c:v>
                </c:pt>
                <c:pt idx="284">
                  <c:v>65.320189284167142</c:v>
                </c:pt>
                <c:pt idx="285">
                  <c:v>65.993458758246859</c:v>
                </c:pt>
                <c:pt idx="286">
                  <c:v>66.50378850270998</c:v>
                </c:pt>
                <c:pt idx="287">
                  <c:v>66.777277140573489</c:v>
                </c:pt>
                <c:pt idx="288">
                  <c:v>67.048530201505201</c:v>
                </c:pt>
                <c:pt idx="289">
                  <c:v>67.164933366352983</c:v>
                </c:pt>
                <c:pt idx="290">
                  <c:v>67.124895793498467</c:v>
                </c:pt>
                <c:pt idx="291">
                  <c:v>67.084810444471216</c:v>
                </c:pt>
                <c:pt idx="292">
                  <c:v>67.084810444471216</c:v>
                </c:pt>
                <c:pt idx="293">
                  <c:v>67.124709370223172</c:v>
                </c:pt>
                <c:pt idx="294">
                  <c:v>67.244732021596789</c:v>
                </c:pt>
                <c:pt idx="295">
                  <c:v>67.404733621330053</c:v>
                </c:pt>
                <c:pt idx="296">
                  <c:v>67.604432302283072</c:v>
                </c:pt>
                <c:pt idx="297">
                  <c:v>67.843411897078965</c:v>
                </c:pt>
                <c:pt idx="298">
                  <c:v>68.041699195184037</c:v>
                </c:pt>
                <c:pt idx="299">
                  <c:v>68.12062544800105</c:v>
                </c:pt>
                <c:pt idx="300">
                  <c:v>68.15999432539671</c:v>
                </c:pt>
                <c:pt idx="301">
                  <c:v>68.159753541866607</c:v>
                </c:pt>
                <c:pt idx="302">
                  <c:v>68.119710374794579</c:v>
                </c:pt>
                <c:pt idx="303">
                  <c:v>68.079620116315269</c:v>
                </c:pt>
                <c:pt idx="304">
                  <c:v>68.079620116315269</c:v>
                </c:pt>
                <c:pt idx="305">
                  <c:v>68.079620116315269</c:v>
                </c:pt>
                <c:pt idx="306">
                  <c:v>68.11952660985007</c:v>
                </c:pt>
                <c:pt idx="307">
                  <c:v>68.199476834983116</c:v>
                </c:pt>
                <c:pt idx="308">
                  <c:v>68.399927912367929</c:v>
                </c:pt>
                <c:pt idx="309">
                  <c:v>68.721230012808164</c:v>
                </c:pt>
                <c:pt idx="310">
                  <c:v>69.162513822995194</c:v>
                </c:pt>
                <c:pt idx="311">
                  <c:v>69.641887438001277</c:v>
                </c:pt>
                <c:pt idx="312">
                  <c:v>70.158511404785159</c:v>
                </c:pt>
                <c:pt idx="313">
                  <c:v>70.471581978948151</c:v>
                </c:pt>
                <c:pt idx="314">
                  <c:v>70.66692176091324</c:v>
                </c:pt>
                <c:pt idx="315">
                  <c:v>70.744882770717297</c:v>
                </c:pt>
                <c:pt idx="316">
                  <c:v>70.743946011440599</c:v>
                </c:pt>
                <c:pt idx="317">
                  <c:v>70.663365851831216</c:v>
                </c:pt>
                <c:pt idx="318">
                  <c:v>70.743190971742976</c:v>
                </c:pt>
                <c:pt idx="319">
                  <c:v>70.822836047338427</c:v>
                </c:pt>
                <c:pt idx="320">
                  <c:v>70.902302091094327</c:v>
                </c:pt>
                <c:pt idx="321">
                  <c:v>70.981590106404411</c:v>
                </c:pt>
                <c:pt idx="322">
                  <c:v>71.0607010876911</c:v>
                </c:pt>
                <c:pt idx="323">
                  <c:v>71.0607010876911</c:v>
                </c:pt>
                <c:pt idx="324">
                  <c:v>71.0607010876911</c:v>
                </c:pt>
                <c:pt idx="325">
                  <c:v>71.0607010876911</c:v>
                </c:pt>
                <c:pt idx="326">
                  <c:v>71.0607010876911</c:v>
                </c:pt>
                <c:pt idx="327">
                  <c:v>71.0607010876911</c:v>
                </c:pt>
                <c:pt idx="328">
                  <c:v>71.0607010876911</c:v>
                </c:pt>
                <c:pt idx="329">
                  <c:v>71.0607010876911</c:v>
                </c:pt>
                <c:pt idx="330">
                  <c:v>71.0607010876911</c:v>
                </c:pt>
                <c:pt idx="331">
                  <c:v>71.140564471731196</c:v>
                </c:pt>
                <c:pt idx="332">
                  <c:v>71.300803518215275</c:v>
                </c:pt>
                <c:pt idx="333">
                  <c:v>71.541402292541122</c:v>
                </c:pt>
                <c:pt idx="334">
                  <c:v>71.861819859125191</c:v>
                </c:pt>
                <c:pt idx="335">
                  <c:v>72.26100802755407</c:v>
                </c:pt>
                <c:pt idx="336">
                  <c:v>72.57856570048115</c:v>
                </c:pt>
                <c:pt idx="337">
                  <c:v>72.815956168092427</c:v>
                </c:pt>
                <c:pt idx="338">
                  <c:v>72.974061235522584</c:v>
                </c:pt>
                <c:pt idx="339">
                  <c:v>73.053213697804466</c:v>
                </c:pt>
                <c:pt idx="340">
                  <c:v>73.053213697804466</c:v>
                </c:pt>
                <c:pt idx="341">
                  <c:v>73.053213697804466</c:v>
                </c:pt>
                <c:pt idx="342">
                  <c:v>73.093155445126399</c:v>
                </c:pt>
                <c:pt idx="343">
                  <c:v>73.173167023479721</c:v>
                </c:pt>
                <c:pt idx="344">
                  <c:v>73.293246740486751</c:v>
                </c:pt>
                <c:pt idx="345">
                  <c:v>73.45326345870491</c:v>
                </c:pt>
                <c:pt idx="346">
                  <c:v>73.652958683133789</c:v>
                </c:pt>
                <c:pt idx="347">
                  <c:v>73.812278592062029</c:v>
                </c:pt>
                <c:pt idx="348">
                  <c:v>73.931575815704889</c:v>
                </c:pt>
                <c:pt idx="349">
                  <c:v>74.011066740174726</c:v>
                </c:pt>
                <c:pt idx="350">
                  <c:v>74.050835375945084</c:v>
                </c:pt>
                <c:pt idx="351">
                  <c:v>74.050835375945084</c:v>
                </c:pt>
                <c:pt idx="352">
                  <c:v>74.050835375945084</c:v>
                </c:pt>
                <c:pt idx="353">
                  <c:v>74.050835375945084</c:v>
                </c:pt>
                <c:pt idx="354">
                  <c:v>74.050835375945084</c:v>
                </c:pt>
                <c:pt idx="355">
                  <c:v>74.050835375945084</c:v>
                </c:pt>
                <c:pt idx="356">
                  <c:v>74.050835375945084</c:v>
                </c:pt>
                <c:pt idx="357">
                  <c:v>74.050835375945084</c:v>
                </c:pt>
                <c:pt idx="358">
                  <c:v>74.050835375945084</c:v>
                </c:pt>
                <c:pt idx="359">
                  <c:v>74.050835375945084</c:v>
                </c:pt>
                <c:pt idx="360">
                  <c:v>74.050835375945084</c:v>
                </c:pt>
                <c:pt idx="361">
                  <c:v>74.050835375945084</c:v>
                </c:pt>
                <c:pt idx="362">
                  <c:v>74.050835375945084</c:v>
                </c:pt>
                <c:pt idx="363">
                  <c:v>74.050835375945084</c:v>
                </c:pt>
                <c:pt idx="364">
                  <c:v>74.050835375945084</c:v>
                </c:pt>
                <c:pt idx="365">
                  <c:v>74.050835375945084</c:v>
                </c:pt>
                <c:pt idx="366">
                  <c:v>74.050835375945084</c:v>
                </c:pt>
                <c:pt idx="367">
                  <c:v>74.050835375945084</c:v>
                </c:pt>
                <c:pt idx="368">
                  <c:v>74.050835375945084</c:v>
                </c:pt>
                <c:pt idx="369">
                  <c:v>74.050835375945084</c:v>
                </c:pt>
                <c:pt idx="370">
                  <c:v>74.050835375945084</c:v>
                </c:pt>
                <c:pt idx="371">
                  <c:v>74.050835375945084</c:v>
                </c:pt>
                <c:pt idx="372">
                  <c:v>74.050835375945084</c:v>
                </c:pt>
                <c:pt idx="373">
                  <c:v>74.050835375945084</c:v>
                </c:pt>
                <c:pt idx="374">
                  <c:v>74.050835375945084</c:v>
                </c:pt>
                <c:pt idx="375">
                  <c:v>74.050835375945084</c:v>
                </c:pt>
                <c:pt idx="376">
                  <c:v>74.050835375945084</c:v>
                </c:pt>
                <c:pt idx="377">
                  <c:v>73.851109878867973</c:v>
                </c:pt>
                <c:pt idx="378">
                  <c:v>73.455350898075082</c:v>
                </c:pt>
                <c:pt idx="379">
                  <c:v>72.863841212227129</c:v>
                </c:pt>
                <c:pt idx="380">
                  <c:v>72.14914812466678</c:v>
                </c:pt>
                <c:pt idx="381">
                  <c:v>71.230231687270944</c:v>
                </c:pt>
                <c:pt idx="382">
                  <c:v>70.503309371372708</c:v>
                </c:pt>
                <c:pt idx="383">
                  <c:v>70.013968327135942</c:v>
                </c:pt>
                <c:pt idx="384">
                  <c:v>69.76803645941223</c:v>
                </c:pt>
                <c:pt idx="385">
                  <c:v>69.604185243992376</c:v>
                </c:pt>
                <c:pt idx="386">
                  <c:v>69.683692604357304</c:v>
                </c:pt>
                <c:pt idx="387">
                  <c:v>69.803148274263563</c:v>
                </c:pt>
                <c:pt idx="388">
                  <c:v>69.882671549366677</c:v>
                </c:pt>
                <c:pt idx="389">
                  <c:v>69.922352404650695</c:v>
                </c:pt>
                <c:pt idx="390">
                  <c:v>69.961745805565698</c:v>
                </c:pt>
                <c:pt idx="391">
                  <c:v>69.921702050622258</c:v>
                </c:pt>
                <c:pt idx="392">
                  <c:v>69.802128649431324</c:v>
                </c:pt>
                <c:pt idx="393">
                  <c:v>69.642610669538811</c:v>
                </c:pt>
                <c:pt idx="394">
                  <c:v>69.521850359444741</c:v>
                </c:pt>
                <c:pt idx="395">
                  <c:v>69.52091102589705</c:v>
                </c:pt>
                <c:pt idx="396">
                  <c:v>69.640885756326455</c:v>
                </c:pt>
                <c:pt idx="397">
                  <c:v>69.881636416836059</c:v>
                </c:pt>
                <c:pt idx="398">
                  <c:v>70.241796789336973</c:v>
                </c:pt>
                <c:pt idx="399">
                  <c:v>70.559454805678641</c:v>
                </c:pt>
                <c:pt idx="400">
                  <c:v>70.796896791631639</c:v>
                </c:pt>
                <c:pt idx="401">
                  <c:v>70.955031477978835</c:v>
                </c:pt>
                <c:pt idx="402">
                  <c:v>71.03420169318683</c:v>
                </c:pt>
                <c:pt idx="403">
                  <c:v>71.03420169318683</c:v>
                </c:pt>
                <c:pt idx="404">
                  <c:v>71.03420169318683</c:v>
                </c:pt>
                <c:pt idx="405">
                  <c:v>71.03420169318683</c:v>
                </c:pt>
                <c:pt idx="406">
                  <c:v>71.03420169318683</c:v>
                </c:pt>
                <c:pt idx="407">
                  <c:v>71.03420169318683</c:v>
                </c:pt>
                <c:pt idx="408">
                  <c:v>71.03420169318683</c:v>
                </c:pt>
                <c:pt idx="409">
                  <c:v>71.03420169318683</c:v>
                </c:pt>
                <c:pt idx="410">
                  <c:v>71.03420169318683</c:v>
                </c:pt>
                <c:pt idx="411">
                  <c:v>71.03420169318683</c:v>
                </c:pt>
                <c:pt idx="412">
                  <c:v>71.03420169318683</c:v>
                </c:pt>
                <c:pt idx="413">
                  <c:v>71.03420169318683</c:v>
                </c:pt>
                <c:pt idx="414">
                  <c:v>71.194047656022221</c:v>
                </c:pt>
                <c:pt idx="415">
                  <c:v>71.51567992923853</c:v>
                </c:pt>
                <c:pt idx="416">
                  <c:v>71.998959503612483</c:v>
                </c:pt>
                <c:pt idx="417">
                  <c:v>72.641700071174128</c:v>
                </c:pt>
                <c:pt idx="418">
                  <c:v>73.439811952920437</c:v>
                </c:pt>
                <c:pt idx="419">
                  <c:v>74.07112545509122</c:v>
                </c:pt>
                <c:pt idx="420">
                  <c:v>74.541598841731414</c:v>
                </c:pt>
                <c:pt idx="421">
                  <c:v>74.854705282720431</c:v>
                </c:pt>
                <c:pt idx="422">
                  <c:v>75.01168968344686</c:v>
                </c:pt>
                <c:pt idx="423">
                  <c:v>75.01168968344686</c:v>
                </c:pt>
                <c:pt idx="424">
                  <c:v>74.891727081690192</c:v>
                </c:pt>
                <c:pt idx="425">
                  <c:v>74.653045951486206</c:v>
                </c:pt>
                <c:pt idx="426">
                  <c:v>74.295703901645169</c:v>
                </c:pt>
                <c:pt idx="427">
                  <c:v>73.818568815867962</c:v>
                </c:pt>
                <c:pt idx="428">
                  <c:v>73.21926693709328</c:v>
                </c:pt>
                <c:pt idx="429">
                  <c:v>72.736022212275842</c:v>
                </c:pt>
                <c:pt idx="430">
                  <c:v>72.371787038698059</c:v>
                </c:pt>
                <c:pt idx="431">
                  <c:v>72.128509347610702</c:v>
                </c:pt>
                <c:pt idx="432">
                  <c:v>72.007031800028997</c:v>
                </c:pt>
                <c:pt idx="433">
                  <c:v>72.007031800028997</c:v>
                </c:pt>
                <c:pt idx="434">
                  <c:v>72.007031800028997</c:v>
                </c:pt>
                <c:pt idx="435">
                  <c:v>72.007031800028997</c:v>
                </c:pt>
                <c:pt idx="436">
                  <c:v>72.007031800028997</c:v>
                </c:pt>
                <c:pt idx="437">
                  <c:v>72.007031800028997</c:v>
                </c:pt>
                <c:pt idx="438">
                  <c:v>72.007031800028997</c:v>
                </c:pt>
                <c:pt idx="439">
                  <c:v>72.007031800028997</c:v>
                </c:pt>
                <c:pt idx="440">
                  <c:v>72.007031800028997</c:v>
                </c:pt>
                <c:pt idx="441">
                  <c:v>72.007031800028997</c:v>
                </c:pt>
                <c:pt idx="442">
                  <c:v>72.007031800028997</c:v>
                </c:pt>
                <c:pt idx="443">
                  <c:v>72.007031800028997</c:v>
                </c:pt>
                <c:pt idx="444">
                  <c:v>72.007031800028997</c:v>
                </c:pt>
                <c:pt idx="445">
                  <c:v>72.007031800028997</c:v>
                </c:pt>
                <c:pt idx="446">
                  <c:v>72.007031800028997</c:v>
                </c:pt>
                <c:pt idx="447">
                  <c:v>72.007031800028997</c:v>
                </c:pt>
                <c:pt idx="448">
                  <c:v>72.007031800028997</c:v>
                </c:pt>
                <c:pt idx="449">
                  <c:v>72.047023988062293</c:v>
                </c:pt>
                <c:pt idx="450">
                  <c:v>72.127138174909192</c:v>
                </c:pt>
                <c:pt idx="451">
                  <c:v>72.247372191745896</c:v>
                </c:pt>
                <c:pt idx="452">
                  <c:v>72.407592237342058</c:v>
                </c:pt>
                <c:pt idx="453">
                  <c:v>72.607535039408404</c:v>
                </c:pt>
                <c:pt idx="454">
                  <c:v>72.767044763871169</c:v>
                </c:pt>
                <c:pt idx="455">
                  <c:v>72.886480510497833</c:v>
                </c:pt>
                <c:pt idx="456">
                  <c:v>72.966062728748412</c:v>
                </c:pt>
                <c:pt idx="457">
                  <c:v>73.005877218566866</c:v>
                </c:pt>
                <c:pt idx="458">
                  <c:v>73.005877218566866</c:v>
                </c:pt>
                <c:pt idx="459">
                  <c:v>73.005877218566866</c:v>
                </c:pt>
                <c:pt idx="460">
                  <c:v>73.005877218566866</c:v>
                </c:pt>
                <c:pt idx="461">
                  <c:v>73.005877218566866</c:v>
                </c:pt>
                <c:pt idx="462">
                  <c:v>73.005877218566866</c:v>
                </c:pt>
                <c:pt idx="463">
                  <c:v>73.005877218566866</c:v>
                </c:pt>
                <c:pt idx="464">
                  <c:v>73.005877218566866</c:v>
                </c:pt>
                <c:pt idx="465">
                  <c:v>73.005877218566866</c:v>
                </c:pt>
                <c:pt idx="466">
                  <c:v>73.005877218566866</c:v>
                </c:pt>
                <c:pt idx="467">
                  <c:v>73.005877218566866</c:v>
                </c:pt>
                <c:pt idx="468">
                  <c:v>73.005877218566866</c:v>
                </c:pt>
                <c:pt idx="469">
                  <c:v>73.005877218566866</c:v>
                </c:pt>
                <c:pt idx="470">
                  <c:v>73.005877218566866</c:v>
                </c:pt>
                <c:pt idx="471">
                  <c:v>73.005877218566866</c:v>
                </c:pt>
                <c:pt idx="472">
                  <c:v>73.005877218566866</c:v>
                </c:pt>
                <c:pt idx="473">
                  <c:v>73.005877218566866</c:v>
                </c:pt>
                <c:pt idx="474">
                  <c:v>73.005877218566866</c:v>
                </c:pt>
                <c:pt idx="475">
                  <c:v>73.005877218566866</c:v>
                </c:pt>
                <c:pt idx="476">
                  <c:v>73.005877218566866</c:v>
                </c:pt>
                <c:pt idx="477">
                  <c:v>73.005877218566866</c:v>
                </c:pt>
                <c:pt idx="478">
                  <c:v>73.005877218566866</c:v>
                </c:pt>
                <c:pt idx="479">
                  <c:v>73.005877218566866</c:v>
                </c:pt>
                <c:pt idx="480">
                  <c:v>73.20584501851819</c:v>
                </c:pt>
                <c:pt idx="481">
                  <c:v>73.608660276522627</c:v>
                </c:pt>
                <c:pt idx="482">
                  <c:v>74.214059171370181</c:v>
                </c:pt>
                <c:pt idx="483">
                  <c:v>75.018698673213052</c:v>
                </c:pt>
                <c:pt idx="484">
                  <c:v>76.016424359719025</c:v>
                </c:pt>
                <c:pt idx="485">
                  <c:v>76.803688926366533</c:v>
                </c:pt>
                <c:pt idx="486">
                  <c:v>77.389617646783535</c:v>
                </c:pt>
                <c:pt idx="487">
                  <c:v>77.779457810805027</c:v>
                </c:pt>
                <c:pt idx="488">
                  <c:v>77.975051365672954</c:v>
                </c:pt>
                <c:pt idx="489">
                  <c:v>77.975051365672954</c:v>
                </c:pt>
                <c:pt idx="490">
                  <c:v>77.975051365672954</c:v>
                </c:pt>
                <c:pt idx="491">
                  <c:v>77.975051365672954</c:v>
                </c:pt>
                <c:pt idx="492">
                  <c:v>77.734897761923264</c:v>
                </c:pt>
                <c:pt idx="493">
                  <c:v>77.29864881132788</c:v>
                </c:pt>
                <c:pt idx="494">
                  <c:v>76.665895817307486</c:v>
                </c:pt>
                <c:pt idx="495">
                  <c:v>75.832969791889269</c:v>
                </c:pt>
                <c:pt idx="496">
                  <c:v>74.792677220955738</c:v>
                </c:pt>
                <c:pt idx="497">
                  <c:v>74.022163121057432</c:v>
                </c:pt>
                <c:pt idx="498">
                  <c:v>73.450145444525546</c:v>
                </c:pt>
                <c:pt idx="499">
                  <c:v>73.081350119344862</c:v>
                </c:pt>
                <c:pt idx="500">
                  <c:v>72.917572442941335</c:v>
                </c:pt>
                <c:pt idx="501">
                  <c:v>72.957439903747641</c:v>
                </c:pt>
                <c:pt idx="502">
                  <c:v>72.957439903747641</c:v>
                </c:pt>
                <c:pt idx="503">
                  <c:v>72.957439903747641</c:v>
                </c:pt>
                <c:pt idx="504">
                  <c:v>72.997486585769522</c:v>
                </c:pt>
                <c:pt idx="505">
                  <c:v>73.077708024291411</c:v>
                </c:pt>
                <c:pt idx="506">
                  <c:v>73.198101658540381</c:v>
                </c:pt>
                <c:pt idx="507">
                  <c:v>73.358534636149159</c:v>
                </c:pt>
                <c:pt idx="508">
                  <c:v>73.558745931608868</c:v>
                </c:pt>
                <c:pt idx="509">
                  <c:v>73.758955542509256</c:v>
                </c:pt>
                <c:pt idx="510">
                  <c:v>73.959163486416671</c:v>
                </c:pt>
                <c:pt idx="511">
                  <c:v>74.159369781422228</c:v>
                </c:pt>
                <c:pt idx="512">
                  <c:v>74.359574445636895</c:v>
                </c:pt>
                <c:pt idx="513">
                  <c:v>74.559777496681377</c:v>
                </c:pt>
                <c:pt idx="514">
                  <c:v>74.719505213593436</c:v>
                </c:pt>
                <c:pt idx="515">
                  <c:v>74.839108448928343</c:v>
                </c:pt>
                <c:pt idx="516">
                  <c:v>74.918802840369921</c:v>
                </c:pt>
                <c:pt idx="517">
                  <c:v>74.958672623023929</c:v>
                </c:pt>
                <c:pt idx="518">
                  <c:v>74.958672623023929</c:v>
                </c:pt>
                <c:pt idx="519">
                  <c:v>74.958672623023929</c:v>
                </c:pt>
                <c:pt idx="520">
                  <c:v>74.958672623023929</c:v>
                </c:pt>
                <c:pt idx="521">
                  <c:v>74.958672623023929</c:v>
                </c:pt>
                <c:pt idx="522">
                  <c:v>74.958672623023929</c:v>
                </c:pt>
                <c:pt idx="523">
                  <c:v>74.958672623023929</c:v>
                </c:pt>
                <c:pt idx="524">
                  <c:v>74.958672623023929</c:v>
                </c:pt>
                <c:pt idx="525">
                  <c:v>74.958672623023929</c:v>
                </c:pt>
                <c:pt idx="526">
                  <c:v>74.958672623023929</c:v>
                </c:pt>
                <c:pt idx="527">
                  <c:v>74.958672623023929</c:v>
                </c:pt>
              </c:numCache>
            </c:numRef>
          </c:val>
        </c:ser>
        <c:ser>
          <c:idx val="2"/>
          <c:order val="4"/>
          <c:tx>
            <c:v>Est - last 5 last 10</c:v>
          </c:tx>
          <c:spPr>
            <a:ln w="12700"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ensembl!$AR$2:$AR$529</c:f>
              <c:numCache>
                <c:formatCode>0.0</c:formatCode>
                <c:ptCount val="528"/>
                <c:pt idx="0" formatCode="General">
                  <c:v>19</c:v>
                </c:pt>
                <c:pt idx="1">
                  <c:v>19.800554016620499</c:v>
                </c:pt>
                <c:pt idx="2">
                  <c:v>20.363922152463651</c:v>
                </c:pt>
                <c:pt idx="3">
                  <c:v>20.802451019747703</c:v>
                </c:pt>
                <c:pt idx="4">
                  <c:v>21.163046601735086</c:v>
                </c:pt>
                <c:pt idx="5">
                  <c:v>21.470028522671971</c:v>
                </c:pt>
                <c:pt idx="6">
                  <c:v>21.718583627476981</c:v>
                </c:pt>
                <c:pt idx="7">
                  <c:v>21.926782388812811</c:v>
                </c:pt>
                <c:pt idx="8">
                  <c:v>22.139208160882422</c:v>
                </c:pt>
                <c:pt idx="9">
                  <c:v>22.354964533938396</c:v>
                </c:pt>
                <c:pt idx="10">
                  <c:v>22.57348142466569</c:v>
                </c:pt>
                <c:pt idx="11">
                  <c:v>22.759778928573752</c:v>
                </c:pt>
                <c:pt idx="12">
                  <c:v>22.957806217283956</c:v>
                </c:pt>
                <c:pt idx="13">
                  <c:v>23.148202193108258</c:v>
                </c:pt>
                <c:pt idx="14">
                  <c:v>23.336313267741662</c:v>
                </c:pt>
                <c:pt idx="15">
                  <c:v>23.525344265648371</c:v>
                </c:pt>
                <c:pt idx="16">
                  <c:v>23.726966158310617</c:v>
                </c:pt>
                <c:pt idx="17">
                  <c:v>23.909509072461304</c:v>
                </c:pt>
                <c:pt idx="18">
                  <c:v>24.051485962807821</c:v>
                </c:pt>
                <c:pt idx="19">
                  <c:v>24.168502863940926</c:v>
                </c:pt>
                <c:pt idx="20">
                  <c:v>24.260377096789767</c:v>
                </c:pt>
                <c:pt idx="21">
                  <c:v>24.326703941166251</c:v>
                </c:pt>
                <c:pt idx="22">
                  <c:v>24.368248871154492</c:v>
                </c:pt>
                <c:pt idx="23">
                  <c:v>24.4104795480029</c:v>
                </c:pt>
                <c:pt idx="24">
                  <c:v>24.438619955409113</c:v>
                </c:pt>
                <c:pt idx="25">
                  <c:v>24.452509445846729</c:v>
                </c:pt>
                <c:pt idx="26">
                  <c:v>24.45192847432882</c:v>
                </c:pt>
                <c:pt idx="27">
                  <c:v>24.48085089422062</c:v>
                </c:pt>
                <c:pt idx="28">
                  <c:v>24.509143150762835</c:v>
                </c:pt>
                <c:pt idx="29">
                  <c:v>24.522727205649566</c:v>
                </c:pt>
                <c:pt idx="30">
                  <c:v>24.521962552254241</c:v>
                </c:pt>
                <c:pt idx="31">
                  <c:v>24.521197851170733</c:v>
                </c:pt>
                <c:pt idx="32">
                  <c:v>24.478234565079873</c:v>
                </c:pt>
                <c:pt idx="33">
                  <c:v>24.42069601007865</c:v>
                </c:pt>
                <c:pt idx="34">
                  <c:v>24.376554636223268</c:v>
                </c:pt>
                <c:pt idx="35">
                  <c:v>24.346236369485627</c:v>
                </c:pt>
                <c:pt idx="36">
                  <c:v>24.315842545309021</c:v>
                </c:pt>
                <c:pt idx="37">
                  <c:v>24.284785170974526</c:v>
                </c:pt>
                <c:pt idx="38">
                  <c:v>24.312839446502597</c:v>
                </c:pt>
                <c:pt idx="39">
                  <c:v>24.386578319709088</c:v>
                </c:pt>
                <c:pt idx="40">
                  <c:v>24.506142250568097</c:v>
                </c:pt>
                <c:pt idx="41">
                  <c:v>24.657172178990272</c:v>
                </c:pt>
                <c:pt idx="42">
                  <c:v>24.867624523652356</c:v>
                </c:pt>
                <c:pt idx="43">
                  <c:v>25.074529864659258</c:v>
                </c:pt>
                <c:pt idx="44">
                  <c:v>25.265069591975948</c:v>
                </c:pt>
                <c:pt idx="45">
                  <c:v>25.439729296792791</c:v>
                </c:pt>
                <c:pt idx="46">
                  <c:v>25.611998937574516</c:v>
                </c:pt>
                <c:pt idx="47">
                  <c:v>25.769042870568931</c:v>
                </c:pt>
                <c:pt idx="48">
                  <c:v>25.901064851126538</c:v>
                </c:pt>
                <c:pt idx="49">
                  <c:v>26.036609688812472</c:v>
                </c:pt>
                <c:pt idx="50">
                  <c:v>26.19200253020945</c:v>
                </c:pt>
                <c:pt idx="51">
                  <c:v>26.367864750575315</c:v>
                </c:pt>
                <c:pt idx="52">
                  <c:v>26.599984003232461</c:v>
                </c:pt>
                <c:pt idx="53">
                  <c:v>26.977424866594792</c:v>
                </c:pt>
                <c:pt idx="54">
                  <c:v>27.505776861662678</c:v>
                </c:pt>
                <c:pt idx="55">
                  <c:v>27.949328100015933</c:v>
                </c:pt>
                <c:pt idx="56">
                  <c:v>28.320190846670126</c:v>
                </c:pt>
                <c:pt idx="57">
                  <c:v>28.591717694172612</c:v>
                </c:pt>
                <c:pt idx="58">
                  <c:v>28.715825158048684</c:v>
                </c:pt>
                <c:pt idx="59">
                  <c:v>28.696245141136892</c:v>
                </c:pt>
                <c:pt idx="60">
                  <c:v>28.663156200718049</c:v>
                </c:pt>
                <c:pt idx="61">
                  <c:v>28.615439106059313</c:v>
                </c:pt>
                <c:pt idx="62">
                  <c:v>28.550932550291186</c:v>
                </c:pt>
                <c:pt idx="63">
                  <c:v>28.403032836942774</c:v>
                </c:pt>
                <c:pt idx="64">
                  <c:v>28.157282253654518</c:v>
                </c:pt>
                <c:pt idx="65">
                  <c:v>28.038849511100945</c:v>
                </c:pt>
                <c:pt idx="66">
                  <c:v>28.052495533709305</c:v>
                </c:pt>
                <c:pt idx="67">
                  <c:v>28.19726304328066</c:v>
                </c:pt>
                <c:pt idx="68">
                  <c:v>28.534252916335141</c:v>
                </c:pt>
                <c:pt idx="69">
                  <c:v>29.043234374829769</c:v>
                </c:pt>
                <c:pt idx="70">
                  <c:v>29.549668470767209</c:v>
                </c:pt>
                <c:pt idx="71">
                  <c:v>30.074293888734122</c:v>
                </c:pt>
                <c:pt idx="72">
                  <c:v>30.610833829014233</c:v>
                </c:pt>
                <c:pt idx="73">
                  <c:v>31.15117926700313</c:v>
                </c:pt>
                <c:pt idx="74">
                  <c:v>31.674069763995117</c:v>
                </c:pt>
                <c:pt idx="75">
                  <c:v>32.187272172068901</c:v>
                </c:pt>
                <c:pt idx="76">
                  <c:v>32.690527332485829</c:v>
                </c:pt>
                <c:pt idx="77">
                  <c:v>33.191338542189719</c:v>
                </c:pt>
                <c:pt idx="78">
                  <c:v>33.696159527499653</c:v>
                </c:pt>
                <c:pt idx="79">
                  <c:v>34.183653516446824</c:v>
                </c:pt>
                <c:pt idx="80">
                  <c:v>34.732144535460996</c:v>
                </c:pt>
                <c:pt idx="81">
                  <c:v>35.304307344171946</c:v>
                </c:pt>
                <c:pt idx="82">
                  <c:v>35.884466458074762</c:v>
                </c:pt>
                <c:pt idx="83">
                  <c:v>36.487469429807817</c:v>
                </c:pt>
                <c:pt idx="84">
                  <c:v>37.172031320822065</c:v>
                </c:pt>
                <c:pt idx="85">
                  <c:v>37.831455328178791</c:v>
                </c:pt>
                <c:pt idx="86">
                  <c:v>38.467138424732966</c:v>
                </c:pt>
                <c:pt idx="87">
                  <c:v>39.095585366250909</c:v>
                </c:pt>
                <c:pt idx="88">
                  <c:v>39.680481330818552</c:v>
                </c:pt>
                <c:pt idx="89">
                  <c:v>40.217928666413457</c:v>
                </c:pt>
                <c:pt idx="90">
                  <c:v>40.665446963925305</c:v>
                </c:pt>
                <c:pt idx="91">
                  <c:v>41.040796802286145</c:v>
                </c:pt>
                <c:pt idx="92">
                  <c:v>41.125896527196318</c:v>
                </c:pt>
                <c:pt idx="93">
                  <c:v>40.94096152656828</c:v>
                </c:pt>
                <c:pt idx="94">
                  <c:v>40.474228769719815</c:v>
                </c:pt>
                <c:pt idx="95">
                  <c:v>39.827961009312482</c:v>
                </c:pt>
                <c:pt idx="96">
                  <c:v>38.99724969552576</c:v>
                </c:pt>
                <c:pt idx="97">
                  <c:v>38.08789239283513</c:v>
                </c:pt>
                <c:pt idx="98">
                  <c:v>37.124026425337846</c:v>
                </c:pt>
                <c:pt idx="99">
                  <c:v>36.122670881722627</c:v>
                </c:pt>
                <c:pt idx="100">
                  <c:v>35.05087465388354</c:v>
                </c:pt>
                <c:pt idx="101">
                  <c:v>33.912528844376013</c:v>
                </c:pt>
                <c:pt idx="102">
                  <c:v>33.033896982131473</c:v>
                </c:pt>
                <c:pt idx="103">
                  <c:v>32.439861509476408</c:v>
                </c:pt>
                <c:pt idx="104">
                  <c:v>32.120810810131331</c:v>
                </c:pt>
                <c:pt idx="105">
                  <c:v>32.02091468529435</c:v>
                </c:pt>
                <c:pt idx="106">
                  <c:v>32.110705411446176</c:v>
                </c:pt>
                <c:pt idx="107">
                  <c:v>32.199994678533429</c:v>
                </c:pt>
                <c:pt idx="108">
                  <c:v>32.327086549768254</c:v>
                </c:pt>
                <c:pt idx="109">
                  <c:v>32.492860285254714</c:v>
                </c:pt>
                <c:pt idx="110">
                  <c:v>32.73300484901354</c:v>
                </c:pt>
                <c:pt idx="111">
                  <c:v>33.029513665129535</c:v>
                </c:pt>
                <c:pt idx="112">
                  <c:v>33.365109408172984</c:v>
                </c:pt>
                <c:pt idx="113">
                  <c:v>33.677397677175783</c:v>
                </c:pt>
                <c:pt idx="114">
                  <c:v>33.967422093565368</c:v>
                </c:pt>
                <c:pt idx="115">
                  <c:v>34.236079602133962</c:v>
                </c:pt>
                <c:pt idx="116">
                  <c:v>34.500537233585931</c:v>
                </c:pt>
                <c:pt idx="117">
                  <c:v>34.760956099471372</c:v>
                </c:pt>
                <c:pt idx="118">
                  <c:v>34.969768631785001</c:v>
                </c:pt>
                <c:pt idx="119">
                  <c:v>35.127297800128616</c:v>
                </c:pt>
                <c:pt idx="120">
                  <c:v>35.233307270611022</c:v>
                </c:pt>
                <c:pt idx="121">
                  <c:v>35.287001257135636</c:v>
                </c:pt>
                <c:pt idx="122">
                  <c:v>35.287001257135636</c:v>
                </c:pt>
                <c:pt idx="123">
                  <c:v>35.287001257135636</c:v>
                </c:pt>
                <c:pt idx="124">
                  <c:v>35.287001257135636</c:v>
                </c:pt>
                <c:pt idx="125">
                  <c:v>35.305568966256274</c:v>
                </c:pt>
                <c:pt idx="126">
                  <c:v>35.305357634567038</c:v>
                </c:pt>
                <c:pt idx="127">
                  <c:v>35.286617156262388</c:v>
                </c:pt>
                <c:pt idx="128">
                  <c:v>35.249533171339287</c:v>
                </c:pt>
                <c:pt idx="129">
                  <c:v>35.194229241127331</c:v>
                </c:pt>
                <c:pt idx="130">
                  <c:v>35.102784985592287</c:v>
                </c:pt>
                <c:pt idx="131">
                  <c:v>35.116917414522277</c:v>
                </c:pt>
                <c:pt idx="132">
                  <c:v>35.168488614347602</c:v>
                </c:pt>
                <c:pt idx="133">
                  <c:v>35.258149302268656</c:v>
                </c:pt>
                <c:pt idx="134">
                  <c:v>35.386340859183406</c:v>
                </c:pt>
                <c:pt idx="135">
                  <c:v>35.534826448750238</c:v>
                </c:pt>
                <c:pt idx="136">
                  <c:v>35.619838896990956</c:v>
                </c:pt>
                <c:pt idx="137">
                  <c:v>35.722649445159234</c:v>
                </c:pt>
                <c:pt idx="138">
                  <c:v>35.842748071159583</c:v>
                </c:pt>
                <c:pt idx="139">
                  <c:v>35.979589546481712</c:v>
                </c:pt>
                <c:pt idx="140">
                  <c:v>36.149805473573771</c:v>
                </c:pt>
                <c:pt idx="141">
                  <c:v>36.218422853672294</c:v>
                </c:pt>
                <c:pt idx="142">
                  <c:v>36.27025062680984</c:v>
                </c:pt>
                <c:pt idx="143">
                  <c:v>36.304807680984524</c:v>
                </c:pt>
                <c:pt idx="144">
                  <c:v>36.321532887297309</c:v>
                </c:pt>
                <c:pt idx="145">
                  <c:v>36.454193553472258</c:v>
                </c:pt>
                <c:pt idx="146">
                  <c:v>36.826565647823173</c:v>
                </c:pt>
                <c:pt idx="147">
                  <c:v>37.343411339524614</c:v>
                </c:pt>
                <c:pt idx="148">
                  <c:v>38.0046113986024</c:v>
                </c:pt>
                <c:pt idx="149">
                  <c:v>38.80813491165712</c:v>
                </c:pt>
                <c:pt idx="150">
                  <c:v>39.578728940390747</c:v>
                </c:pt>
                <c:pt idx="151">
                  <c:v>40.296001169515996</c:v>
                </c:pt>
                <c:pt idx="152">
                  <c:v>40.950320474307844</c:v>
                </c:pt>
                <c:pt idx="153">
                  <c:v>41.54748981381578</c:v>
                </c:pt>
                <c:pt idx="154">
                  <c:v>42.092284128621195</c:v>
                </c:pt>
                <c:pt idx="155">
                  <c:v>42.488585848950081</c:v>
                </c:pt>
                <c:pt idx="156">
                  <c:v>42.717760963970321</c:v>
                </c:pt>
                <c:pt idx="157">
                  <c:v>42.774707082676002</c:v>
                </c:pt>
                <c:pt idx="158">
                  <c:v>42.655686557239207</c:v>
                </c:pt>
                <c:pt idx="159">
                  <c:v>42.351276262662687</c:v>
                </c:pt>
                <c:pt idx="160">
                  <c:v>41.989615873917593</c:v>
                </c:pt>
                <c:pt idx="161">
                  <c:v>41.625247211058863</c:v>
                </c:pt>
                <c:pt idx="162">
                  <c:v>41.275610759598692</c:v>
                </c:pt>
                <c:pt idx="163">
                  <c:v>40.94132138241509</c:v>
                </c:pt>
                <c:pt idx="164">
                  <c:v>40.62299270900774</c:v>
                </c:pt>
                <c:pt idx="165">
                  <c:v>40.321232788026954</c:v>
                </c:pt>
                <c:pt idx="166">
                  <c:v>40.058339409821563</c:v>
                </c:pt>
                <c:pt idx="167">
                  <c:v>39.85661659261261</c:v>
                </c:pt>
                <c:pt idx="168">
                  <c:v>39.716152906737875</c:v>
                </c:pt>
                <c:pt idx="169">
                  <c:v>39.636570140607283</c:v>
                </c:pt>
                <c:pt idx="170">
                  <c:v>39.617014274735922</c:v>
                </c:pt>
                <c:pt idx="171">
                  <c:v>39.617014274735922</c:v>
                </c:pt>
                <c:pt idx="172">
                  <c:v>39.617014274735922</c:v>
                </c:pt>
                <c:pt idx="173">
                  <c:v>39.617014274735922</c:v>
                </c:pt>
                <c:pt idx="174">
                  <c:v>39.617014274735922</c:v>
                </c:pt>
                <c:pt idx="175">
                  <c:v>39.617014274735922</c:v>
                </c:pt>
                <c:pt idx="176">
                  <c:v>39.713923635783686</c:v>
                </c:pt>
                <c:pt idx="177">
                  <c:v>39.911117231974188</c:v>
                </c:pt>
                <c:pt idx="178">
                  <c:v>40.210808649712206</c:v>
                </c:pt>
                <c:pt idx="179">
                  <c:v>40.614002300218189</c:v>
                </c:pt>
                <c:pt idx="180">
                  <c:v>41.120526075555631</c:v>
                </c:pt>
                <c:pt idx="181">
                  <c:v>41.614647959977809</c:v>
                </c:pt>
                <c:pt idx="182">
                  <c:v>42.097105350168242</c:v>
                </c:pt>
                <c:pt idx="183">
                  <c:v>42.568567622318938</c:v>
                </c:pt>
                <c:pt idx="184">
                  <c:v>43.029644495610512</c:v>
                </c:pt>
                <c:pt idx="185">
                  <c:v>43.480893126564006</c:v>
                </c:pt>
                <c:pt idx="186">
                  <c:v>43.842373002778324</c:v>
                </c:pt>
                <c:pt idx="187">
                  <c:v>44.115242259021493</c:v>
                </c:pt>
                <c:pt idx="188">
                  <c:v>44.339053818900382</c:v>
                </c:pt>
                <c:pt idx="189">
                  <c:v>44.511897512717482</c:v>
                </c:pt>
                <c:pt idx="190">
                  <c:v>44.651437607957035</c:v>
                </c:pt>
                <c:pt idx="191">
                  <c:v>44.852005072914707</c:v>
                </c:pt>
                <c:pt idx="192">
                  <c:v>45.113782941298439</c:v>
                </c:pt>
                <c:pt idx="193">
                  <c:v>45.393863972742075</c:v>
                </c:pt>
                <c:pt idx="194">
                  <c:v>45.734259971365546</c:v>
                </c:pt>
                <c:pt idx="195">
                  <c:v>46.155470415491905</c:v>
                </c:pt>
                <c:pt idx="196">
                  <c:v>46.65599472642127</c:v>
                </c:pt>
                <c:pt idx="197">
                  <c:v>47.233725388865075</c:v>
                </c:pt>
                <c:pt idx="198">
                  <c:v>47.873503796735029</c:v>
                </c:pt>
                <c:pt idx="199">
                  <c:v>48.52940543560667</c:v>
                </c:pt>
                <c:pt idx="200">
                  <c:v>49.161496995905814</c:v>
                </c:pt>
                <c:pt idx="201">
                  <c:v>49.770758011944068</c:v>
                </c:pt>
                <c:pt idx="202">
                  <c:v>50.358003539483526</c:v>
                </c:pt>
                <c:pt idx="203">
                  <c:v>50.936326841451425</c:v>
                </c:pt>
                <c:pt idx="204">
                  <c:v>51.472439183295897</c:v>
                </c:pt>
                <c:pt idx="205">
                  <c:v>51.844837371319443</c:v>
                </c:pt>
                <c:pt idx="206">
                  <c:v>52.062121445697841</c:v>
                </c:pt>
                <c:pt idx="207">
                  <c:v>52.187604640943057</c:v>
                </c:pt>
                <c:pt idx="208">
                  <c:v>52.221718202914978</c:v>
                </c:pt>
                <c:pt idx="209">
                  <c:v>52.199074512078958</c:v>
                </c:pt>
                <c:pt idx="210">
                  <c:v>52.214304173675458</c:v>
                </c:pt>
                <c:pt idx="211">
                  <c:v>52.269303893336094</c:v>
                </c:pt>
                <c:pt idx="212">
                  <c:v>52.304723307363702</c:v>
                </c:pt>
                <c:pt idx="213">
                  <c:v>52.319873607137026</c:v>
                </c:pt>
                <c:pt idx="214">
                  <c:v>52.314649940408252</c:v>
                </c:pt>
                <c:pt idx="215">
                  <c:v>52.391535046459332</c:v>
                </c:pt>
                <c:pt idx="216">
                  <c:v>52.547372724607406</c:v>
                </c:pt>
                <c:pt idx="217">
                  <c:v>52.721338546878833</c:v>
                </c:pt>
                <c:pt idx="218">
                  <c:v>52.91437016609143</c:v>
                </c:pt>
                <c:pt idx="219">
                  <c:v>53.126209119210955</c:v>
                </c:pt>
                <c:pt idx="220">
                  <c:v>53.282549006625871</c:v>
                </c:pt>
                <c:pt idx="221">
                  <c:v>53.382225303186921</c:v>
                </c:pt>
                <c:pt idx="222">
                  <c:v>53.482277872229396</c:v>
                </c:pt>
                <c:pt idx="223">
                  <c:v>53.581956442507163</c:v>
                </c:pt>
                <c:pt idx="224">
                  <c:v>53.681264493444992</c:v>
                </c:pt>
                <c:pt idx="225">
                  <c:v>53.759967245601501</c:v>
                </c:pt>
                <c:pt idx="226">
                  <c:v>53.858466156063805</c:v>
                </c:pt>
                <c:pt idx="227">
                  <c:v>53.976702095456943</c:v>
                </c:pt>
                <c:pt idx="228">
                  <c:v>54.095292071274869</c:v>
                </c:pt>
                <c:pt idx="229">
                  <c:v>54.21423503149343</c:v>
                </c:pt>
                <c:pt idx="230">
                  <c:v>54.353802134299777</c:v>
                </c:pt>
                <c:pt idx="231">
                  <c:v>54.473209198519854</c:v>
                </c:pt>
                <c:pt idx="232">
                  <c:v>54.572587918679027</c:v>
                </c:pt>
                <c:pt idx="233">
                  <c:v>54.671605023675859</c:v>
                </c:pt>
                <c:pt idx="234">
                  <c:v>54.770263788777861</c:v>
                </c:pt>
                <c:pt idx="235">
                  <c:v>54.888008856081072</c:v>
                </c:pt>
                <c:pt idx="236">
                  <c:v>54.986037564230358</c:v>
                </c:pt>
                <c:pt idx="237">
                  <c:v>55.064435862223711</c:v>
                </c:pt>
                <c:pt idx="238">
                  <c:v>55.123245246855475</c:v>
                </c:pt>
                <c:pt idx="239">
                  <c:v>55.182374107253622</c:v>
                </c:pt>
                <c:pt idx="240">
                  <c:v>55.222251799528799</c:v>
                </c:pt>
                <c:pt idx="241">
                  <c:v>55.322444696908022</c:v>
                </c:pt>
                <c:pt idx="242">
                  <c:v>55.381335169820403</c:v>
                </c:pt>
                <c:pt idx="243">
                  <c:v>55.39988805318427</c:v>
                </c:pt>
                <c:pt idx="244">
                  <c:v>55.359080621421661</c:v>
                </c:pt>
                <c:pt idx="245">
                  <c:v>55.260087636128816</c:v>
                </c:pt>
                <c:pt idx="246">
                  <c:v>55.065613378491051</c:v>
                </c:pt>
                <c:pt idx="247">
                  <c:v>54.869763052592468</c:v>
                </c:pt>
                <c:pt idx="248">
                  <c:v>54.765812951491597</c:v>
                </c:pt>
                <c:pt idx="249">
                  <c:v>54.718777336984068</c:v>
                </c:pt>
                <c:pt idx="250">
                  <c:v>54.731161381623807</c:v>
                </c:pt>
                <c:pt idx="251">
                  <c:v>54.764261581401044</c:v>
                </c:pt>
                <c:pt idx="252">
                  <c:v>54.923693965294795</c:v>
                </c:pt>
                <c:pt idx="253">
                  <c:v>55.101398410577218</c:v>
                </c:pt>
                <c:pt idx="254">
                  <c:v>55.33795111378609</c:v>
                </c:pt>
                <c:pt idx="255">
                  <c:v>55.630655525400599</c:v>
                </c:pt>
                <c:pt idx="256">
                  <c:v>56.014151062227612</c:v>
                </c:pt>
                <c:pt idx="257">
                  <c:v>56.39241344358777</c:v>
                </c:pt>
                <c:pt idx="258">
                  <c:v>56.67728788013644</c:v>
                </c:pt>
                <c:pt idx="259">
                  <c:v>56.886962975145138</c:v>
                </c:pt>
                <c:pt idx="260">
                  <c:v>57.021215400054409</c:v>
                </c:pt>
                <c:pt idx="261">
                  <c:v>57.079122177598677</c:v>
                </c:pt>
                <c:pt idx="262">
                  <c:v>57.098929466776617</c:v>
                </c:pt>
                <c:pt idx="263">
                  <c:v>57.179191003564711</c:v>
                </c:pt>
                <c:pt idx="264">
                  <c:v>57.30006577065366</c:v>
                </c:pt>
                <c:pt idx="265">
                  <c:v>57.461662024282361</c:v>
                </c:pt>
                <c:pt idx="266">
                  <c:v>57.663927283506055</c:v>
                </c:pt>
                <c:pt idx="267">
                  <c:v>57.864776077160045</c:v>
                </c:pt>
                <c:pt idx="268">
                  <c:v>58.064232997204385</c:v>
                </c:pt>
                <c:pt idx="269">
                  <c:v>58.262321958650404</c:v>
                </c:pt>
                <c:pt idx="270">
                  <c:v>58.459066224944728</c:v>
                </c:pt>
                <c:pt idx="271">
                  <c:v>58.715603954167428</c:v>
                </c:pt>
                <c:pt idx="272">
                  <c:v>58.993957100071867</c:v>
                </c:pt>
                <c:pt idx="273">
                  <c:v>59.294211631129663</c:v>
                </c:pt>
                <c:pt idx="274">
                  <c:v>59.616430195947522</c:v>
                </c:pt>
                <c:pt idx="275">
                  <c:v>59.960653870834214</c:v>
                </c:pt>
                <c:pt idx="276">
                  <c:v>60.284136977696285</c:v>
                </c:pt>
                <c:pt idx="277">
                  <c:v>60.62544660918158</c:v>
                </c:pt>
                <c:pt idx="278">
                  <c:v>61.068844369842438</c:v>
                </c:pt>
                <c:pt idx="279">
                  <c:v>61.527330206432943</c:v>
                </c:pt>
                <c:pt idx="280">
                  <c:v>62.000332680345714</c:v>
                </c:pt>
                <c:pt idx="281">
                  <c:v>62.496371764843722</c:v>
                </c:pt>
                <c:pt idx="282">
                  <c:v>63.036619629641791</c:v>
                </c:pt>
                <c:pt idx="283">
                  <c:v>63.513021850386302</c:v>
                </c:pt>
                <c:pt idx="284">
                  <c:v>64.01248228446363</c:v>
                </c:pt>
                <c:pt idx="285">
                  <c:v>64.53493477671212</c:v>
                </c:pt>
                <c:pt idx="286">
                  <c:v>65.030502664391989</c:v>
                </c:pt>
                <c:pt idx="287">
                  <c:v>65.478897252772072</c:v>
                </c:pt>
                <c:pt idx="288">
                  <c:v>65.830371586622903</c:v>
                </c:pt>
                <c:pt idx="289">
                  <c:v>66.159597637035546</c:v>
                </c:pt>
                <c:pt idx="290">
                  <c:v>66.467112567217526</c:v>
                </c:pt>
                <c:pt idx="291">
                  <c:v>66.698212380110547</c:v>
                </c:pt>
                <c:pt idx="292">
                  <c:v>66.834160647381765</c:v>
                </c:pt>
                <c:pt idx="293">
                  <c:v>66.989655786134961</c:v>
                </c:pt>
                <c:pt idx="294">
                  <c:v>67.108213255031771</c:v>
                </c:pt>
                <c:pt idx="295">
                  <c:v>67.168487237854933</c:v>
                </c:pt>
                <c:pt idx="296">
                  <c:v>67.249023529752549</c:v>
                </c:pt>
                <c:pt idx="297">
                  <c:v>67.369779663528718</c:v>
                </c:pt>
                <c:pt idx="298">
                  <c:v>67.490103289577689</c:v>
                </c:pt>
                <c:pt idx="299">
                  <c:v>67.589577393116045</c:v>
                </c:pt>
                <c:pt idx="300">
                  <c:v>67.688758912615143</c:v>
                </c:pt>
                <c:pt idx="301">
                  <c:v>67.787649991955064</c:v>
                </c:pt>
                <c:pt idx="302">
                  <c:v>67.886252749977771</c:v>
                </c:pt>
                <c:pt idx="303">
                  <c:v>67.965088070901359</c:v>
                </c:pt>
                <c:pt idx="304">
                  <c:v>68.004640214142697</c:v>
                </c:pt>
                <c:pt idx="305">
                  <c:v>68.024391855642904</c:v>
                </c:pt>
                <c:pt idx="306">
                  <c:v>68.044256642978212</c:v>
                </c:pt>
                <c:pt idx="307">
                  <c:v>68.064230635051786</c:v>
                </c:pt>
                <c:pt idx="308">
                  <c:v>68.14477705286474</c:v>
                </c:pt>
                <c:pt idx="309">
                  <c:v>68.306633389656525</c:v>
                </c:pt>
                <c:pt idx="310">
                  <c:v>68.529961856848004</c:v>
                </c:pt>
                <c:pt idx="311">
                  <c:v>68.793785711175602</c:v>
                </c:pt>
                <c:pt idx="312">
                  <c:v>69.097701331229516</c:v>
                </c:pt>
                <c:pt idx="313">
                  <c:v>69.356716615998238</c:v>
                </c:pt>
                <c:pt idx="314">
                  <c:v>69.613800908414404</c:v>
                </c:pt>
                <c:pt idx="315">
                  <c:v>69.868989878558182</c:v>
                </c:pt>
                <c:pt idx="316">
                  <c:v>70.103373838016054</c:v>
                </c:pt>
                <c:pt idx="317">
                  <c:v>70.317266362103581</c:v>
                </c:pt>
                <c:pt idx="318">
                  <c:v>70.513402052861593</c:v>
                </c:pt>
                <c:pt idx="319">
                  <c:v>70.651038634021489</c:v>
                </c:pt>
                <c:pt idx="320">
                  <c:v>70.729963156467676</c:v>
                </c:pt>
                <c:pt idx="321">
                  <c:v>70.769332013507906</c:v>
                </c:pt>
                <c:pt idx="322">
                  <c:v>70.768863957443315</c:v>
                </c:pt>
                <c:pt idx="323">
                  <c:v>70.808657607452147</c:v>
                </c:pt>
                <c:pt idx="324">
                  <c:v>70.848406542883126</c:v>
                </c:pt>
                <c:pt idx="325">
                  <c:v>70.888110889177156</c:v>
                </c:pt>
                <c:pt idx="326">
                  <c:v>70.927770771212934</c:v>
                </c:pt>
                <c:pt idx="327">
                  <c:v>70.967386313310385</c:v>
                </c:pt>
                <c:pt idx="328">
                  <c:v>70.967386313310385</c:v>
                </c:pt>
                <c:pt idx="329">
                  <c:v>70.967386313310385</c:v>
                </c:pt>
                <c:pt idx="330">
                  <c:v>70.967386313310385</c:v>
                </c:pt>
                <c:pt idx="331">
                  <c:v>71.007423086461927</c:v>
                </c:pt>
                <c:pt idx="332">
                  <c:v>71.087843345163876</c:v>
                </c:pt>
                <c:pt idx="333">
                  <c:v>71.20886458154618</c:v>
                </c:pt>
                <c:pt idx="334">
                  <c:v>71.370573174102688</c:v>
                </c:pt>
                <c:pt idx="335">
                  <c:v>71.572924343450893</c:v>
                </c:pt>
                <c:pt idx="336">
                  <c:v>71.774132954637736</c:v>
                </c:pt>
                <c:pt idx="337">
                  <c:v>71.974215027426865</c:v>
                </c:pt>
                <c:pt idx="338">
                  <c:v>72.17318622483009</c:v>
                </c:pt>
                <c:pt idx="339">
                  <c:v>72.371061863948995</c:v>
                </c:pt>
                <c:pt idx="340">
                  <c:v>72.56785692640031</c:v>
                </c:pt>
                <c:pt idx="341">
                  <c:v>72.725295827911452</c:v>
                </c:pt>
                <c:pt idx="342">
                  <c:v>72.863663964041734</c:v>
                </c:pt>
                <c:pt idx="343">
                  <c:v>72.982871202271227</c:v>
                </c:pt>
                <c:pt idx="344">
                  <c:v>73.082791242280763</c:v>
                </c:pt>
                <c:pt idx="345">
                  <c:v>73.163261062785992</c:v>
                </c:pt>
                <c:pt idx="346">
                  <c:v>73.263901789848333</c:v>
                </c:pt>
                <c:pt idx="347">
                  <c:v>73.364266211689994</c:v>
                </c:pt>
                <c:pt idx="348">
                  <c:v>73.464356218544552</c:v>
                </c:pt>
                <c:pt idx="349">
                  <c:v>73.564173680029583</c:v>
                </c:pt>
                <c:pt idx="350">
                  <c:v>73.6637204454547</c:v>
                </c:pt>
                <c:pt idx="351">
                  <c:v>73.762998344123744</c:v>
                </c:pt>
                <c:pt idx="352">
                  <c:v>73.842420802385078</c:v>
                </c:pt>
                <c:pt idx="353">
                  <c:v>73.902020727448217</c:v>
                </c:pt>
                <c:pt idx="354">
                  <c:v>73.941797986257114</c:v>
                </c:pt>
                <c:pt idx="355">
                  <c:v>73.961719576892406</c:v>
                </c:pt>
                <c:pt idx="356">
                  <c:v>73.961719576892406</c:v>
                </c:pt>
                <c:pt idx="357">
                  <c:v>73.961719576892406</c:v>
                </c:pt>
                <c:pt idx="358">
                  <c:v>73.961719576892406</c:v>
                </c:pt>
                <c:pt idx="359">
                  <c:v>73.961719576892406</c:v>
                </c:pt>
                <c:pt idx="360">
                  <c:v>73.961719576892406</c:v>
                </c:pt>
                <c:pt idx="361">
                  <c:v>73.961719576892406</c:v>
                </c:pt>
                <c:pt idx="362">
                  <c:v>73.961719576892406</c:v>
                </c:pt>
                <c:pt idx="363">
                  <c:v>73.961719576892406</c:v>
                </c:pt>
                <c:pt idx="364">
                  <c:v>73.961719576892406</c:v>
                </c:pt>
                <c:pt idx="365">
                  <c:v>73.961719576892406</c:v>
                </c:pt>
                <c:pt idx="366">
                  <c:v>73.961719576892406</c:v>
                </c:pt>
                <c:pt idx="367">
                  <c:v>73.961719576892406</c:v>
                </c:pt>
                <c:pt idx="368">
                  <c:v>73.961719576892406</c:v>
                </c:pt>
                <c:pt idx="369">
                  <c:v>73.961719576892406</c:v>
                </c:pt>
                <c:pt idx="370">
                  <c:v>73.961719576892406</c:v>
                </c:pt>
                <c:pt idx="371">
                  <c:v>73.961719576892406</c:v>
                </c:pt>
                <c:pt idx="372">
                  <c:v>73.961719576892406</c:v>
                </c:pt>
                <c:pt idx="373">
                  <c:v>73.961719576892406</c:v>
                </c:pt>
                <c:pt idx="374">
                  <c:v>73.961719576892406</c:v>
                </c:pt>
                <c:pt idx="375">
                  <c:v>73.961719576892406</c:v>
                </c:pt>
                <c:pt idx="376">
                  <c:v>73.961719576892406</c:v>
                </c:pt>
                <c:pt idx="377">
                  <c:v>73.861616035953276</c:v>
                </c:pt>
                <c:pt idx="378">
                  <c:v>73.663792834743703</c:v>
                </c:pt>
                <c:pt idx="379">
                  <c:v>73.369709382593555</c:v>
                </c:pt>
                <c:pt idx="380">
                  <c:v>73.017273504483867</c:v>
                </c:pt>
                <c:pt idx="381">
                  <c:v>72.568675625862184</c:v>
                </c:pt>
                <c:pt idx="382">
                  <c:v>72.114514408570585</c:v>
                </c:pt>
                <c:pt idx="383">
                  <c:v>71.673130218224685</c:v>
                </c:pt>
                <c:pt idx="384">
                  <c:v>71.245145303914896</c:v>
                </c:pt>
                <c:pt idx="385">
                  <c:v>70.792812673280608</c:v>
                </c:pt>
                <c:pt idx="386">
                  <c:v>70.354010011975518</c:v>
                </c:pt>
                <c:pt idx="387">
                  <c:v>70.040034156249888</c:v>
                </c:pt>
                <c:pt idx="388">
                  <c:v>69.831609348111002</c:v>
                </c:pt>
                <c:pt idx="389">
                  <c:v>69.727869800338823</c:v>
                </c:pt>
                <c:pt idx="390">
                  <c:v>69.665656507561181</c:v>
                </c:pt>
                <c:pt idx="391">
                  <c:v>69.685147632357427</c:v>
                </c:pt>
                <c:pt idx="392">
                  <c:v>69.684679677600982</c:v>
                </c:pt>
                <c:pt idx="393">
                  <c:v>69.64454855129371</c:v>
                </c:pt>
                <c:pt idx="394">
                  <c:v>69.604148089543671</c:v>
                </c:pt>
                <c:pt idx="395">
                  <c:v>69.623556736864543</c:v>
                </c:pt>
                <c:pt idx="396">
                  <c:v>69.663150496053234</c:v>
                </c:pt>
                <c:pt idx="397">
                  <c:v>69.723217578034067</c:v>
                </c:pt>
                <c:pt idx="398">
                  <c:v>69.824177387279079</c:v>
                </c:pt>
                <c:pt idx="399">
                  <c:v>69.924845449039367</c:v>
                </c:pt>
                <c:pt idx="400">
                  <c:v>70.0452668784324</c:v>
                </c:pt>
                <c:pt idx="401">
                  <c:v>70.18513281211149</c:v>
                </c:pt>
                <c:pt idx="402">
                  <c:v>70.34410682372139</c:v>
                </c:pt>
                <c:pt idx="403">
                  <c:v>70.521826954612607</c:v>
                </c:pt>
                <c:pt idx="404">
                  <c:v>70.67939710123089</c:v>
                </c:pt>
                <c:pt idx="405">
                  <c:v>70.797715499201843</c:v>
                </c:pt>
                <c:pt idx="406">
                  <c:v>70.876781013710271</c:v>
                </c:pt>
                <c:pt idx="407">
                  <c:v>70.916453576272232</c:v>
                </c:pt>
                <c:pt idx="408">
                  <c:v>70.916453576272232</c:v>
                </c:pt>
                <c:pt idx="409">
                  <c:v>70.916453576272232</c:v>
                </c:pt>
                <c:pt idx="410">
                  <c:v>70.916453576272232</c:v>
                </c:pt>
                <c:pt idx="411">
                  <c:v>70.916453576272232</c:v>
                </c:pt>
                <c:pt idx="412">
                  <c:v>70.916453576272232</c:v>
                </c:pt>
                <c:pt idx="413">
                  <c:v>70.916453576272232</c:v>
                </c:pt>
                <c:pt idx="414">
                  <c:v>70.996642182740572</c:v>
                </c:pt>
                <c:pt idx="415">
                  <c:v>71.158353858046993</c:v>
                </c:pt>
                <c:pt idx="416">
                  <c:v>71.402426556690273</c:v>
                </c:pt>
                <c:pt idx="417">
                  <c:v>71.729189059913807</c:v>
                </c:pt>
                <c:pt idx="418">
                  <c:v>72.138462854573078</c:v>
                </c:pt>
                <c:pt idx="419">
                  <c:v>72.543105836019876</c:v>
                </c:pt>
                <c:pt idx="420">
                  <c:v>72.943247237784121</c:v>
                </c:pt>
                <c:pt idx="421">
                  <c:v>73.33901060635624</c:v>
                </c:pt>
                <c:pt idx="422">
                  <c:v>73.730514140204789</c:v>
                </c:pt>
                <c:pt idx="423">
                  <c:v>74.117871003455932</c:v>
                </c:pt>
                <c:pt idx="424">
                  <c:v>74.36634196829003</c:v>
                </c:pt>
                <c:pt idx="425">
                  <c:v>74.478681940615758</c:v>
                </c:pt>
                <c:pt idx="426">
                  <c:v>74.455991186734281</c:v>
                </c:pt>
                <c:pt idx="427">
                  <c:v>74.297784812019486</c:v>
                </c:pt>
                <c:pt idx="428">
                  <c:v>74.001986865728043</c:v>
                </c:pt>
                <c:pt idx="429">
                  <c:v>73.703819488629506</c:v>
                </c:pt>
                <c:pt idx="430">
                  <c:v>73.403234771027982</c:v>
                </c:pt>
                <c:pt idx="431">
                  <c:v>73.100183236648633</c:v>
                </c:pt>
                <c:pt idx="432">
                  <c:v>72.794613771410383</c:v>
                </c:pt>
                <c:pt idx="433">
                  <c:v>72.486473548029053</c:v>
                </c:pt>
                <c:pt idx="434">
                  <c:v>72.239941186804415</c:v>
                </c:pt>
                <c:pt idx="435">
                  <c:v>72.055313761735007</c:v>
                </c:pt>
                <c:pt idx="436">
                  <c:v>71.932604072703754</c:v>
                </c:pt>
                <c:pt idx="437">
                  <c:v>71.871534009656955</c:v>
                </c:pt>
                <c:pt idx="438">
                  <c:v>71.871534009656955</c:v>
                </c:pt>
                <c:pt idx="439">
                  <c:v>71.871534009656955</c:v>
                </c:pt>
                <c:pt idx="440">
                  <c:v>71.871534009656955</c:v>
                </c:pt>
                <c:pt idx="441">
                  <c:v>71.871534009656955</c:v>
                </c:pt>
                <c:pt idx="442">
                  <c:v>71.871534009656955</c:v>
                </c:pt>
                <c:pt idx="443">
                  <c:v>71.871534009656955</c:v>
                </c:pt>
                <c:pt idx="444">
                  <c:v>71.871534009656955</c:v>
                </c:pt>
                <c:pt idx="445">
                  <c:v>71.871534009656955</c:v>
                </c:pt>
                <c:pt idx="446">
                  <c:v>71.871534009656955</c:v>
                </c:pt>
                <c:pt idx="447">
                  <c:v>71.871534009656955</c:v>
                </c:pt>
                <c:pt idx="448">
                  <c:v>71.871534009656955</c:v>
                </c:pt>
                <c:pt idx="449">
                  <c:v>71.891605571119882</c:v>
                </c:pt>
                <c:pt idx="450">
                  <c:v>71.93183604610563</c:v>
                </c:pt>
                <c:pt idx="451">
                  <c:v>71.992279945073008</c:v>
                </c:pt>
                <c:pt idx="452">
                  <c:v>72.072958685807336</c:v>
                </c:pt>
                <c:pt idx="453">
                  <c:v>72.173860573066563</c:v>
                </c:pt>
                <c:pt idx="454">
                  <c:v>72.27448052794972</c:v>
                </c:pt>
                <c:pt idx="455">
                  <c:v>72.3748205132583</c:v>
                </c:pt>
                <c:pt idx="456">
                  <c:v>72.474882470009504</c:v>
                </c:pt>
                <c:pt idx="457">
                  <c:v>72.574668317767504</c:v>
                </c:pt>
                <c:pt idx="458">
                  <c:v>72.674179954968167</c:v>
                </c:pt>
                <c:pt idx="459">
                  <c:v>72.753788607942866</c:v>
                </c:pt>
                <c:pt idx="460">
                  <c:v>72.813528245114142</c:v>
                </c:pt>
                <c:pt idx="461">
                  <c:v>72.85339912803461</c:v>
                </c:pt>
                <c:pt idx="462">
                  <c:v>72.873367991375275</c:v>
                </c:pt>
                <c:pt idx="463">
                  <c:v>72.873367991375275</c:v>
                </c:pt>
                <c:pt idx="464">
                  <c:v>72.873367991375275</c:v>
                </c:pt>
                <c:pt idx="465">
                  <c:v>72.873367991375275</c:v>
                </c:pt>
                <c:pt idx="466">
                  <c:v>72.873367991375275</c:v>
                </c:pt>
                <c:pt idx="467">
                  <c:v>72.873367991375275</c:v>
                </c:pt>
                <c:pt idx="468">
                  <c:v>72.873367991375275</c:v>
                </c:pt>
                <c:pt idx="469">
                  <c:v>72.873367991375275</c:v>
                </c:pt>
                <c:pt idx="470">
                  <c:v>72.873367991375275</c:v>
                </c:pt>
                <c:pt idx="471">
                  <c:v>72.873367991375275</c:v>
                </c:pt>
                <c:pt idx="472">
                  <c:v>72.873367991375275</c:v>
                </c:pt>
                <c:pt idx="473">
                  <c:v>72.873367991375275</c:v>
                </c:pt>
                <c:pt idx="474">
                  <c:v>72.873367991375275</c:v>
                </c:pt>
                <c:pt idx="475">
                  <c:v>72.873367991375275</c:v>
                </c:pt>
                <c:pt idx="476">
                  <c:v>72.873367991375275</c:v>
                </c:pt>
                <c:pt idx="477">
                  <c:v>72.873367991375275</c:v>
                </c:pt>
                <c:pt idx="478">
                  <c:v>72.873367991375275</c:v>
                </c:pt>
                <c:pt idx="479">
                  <c:v>72.873367991375275</c:v>
                </c:pt>
                <c:pt idx="480">
                  <c:v>72.973715833217369</c:v>
                </c:pt>
                <c:pt idx="481">
                  <c:v>73.176406854417067</c:v>
                </c:pt>
                <c:pt idx="482">
                  <c:v>73.482692958317372</c:v>
                </c:pt>
                <c:pt idx="483">
                  <c:v>73.893061063139285</c:v>
                </c:pt>
                <c:pt idx="484">
                  <c:v>74.407238357414172</c:v>
                </c:pt>
                <c:pt idx="485">
                  <c:v>74.914333952988258</c:v>
                </c:pt>
                <c:pt idx="486">
                  <c:v>75.414587716878643</c:v>
                </c:pt>
                <c:pt idx="487">
                  <c:v>75.908226744251195</c:v>
                </c:pt>
                <c:pt idx="488">
                  <c:v>76.395466276777469</c:v>
                </c:pt>
                <c:pt idx="489">
                  <c:v>76.876510538454255</c:v>
                </c:pt>
                <c:pt idx="490">
                  <c:v>77.261384260536403</c:v>
                </c:pt>
                <c:pt idx="491">
                  <c:v>77.550887868570115</c:v>
                </c:pt>
                <c:pt idx="492">
                  <c:v>77.623604194268282</c:v>
                </c:pt>
                <c:pt idx="493">
                  <c:v>77.503043681372574</c:v>
                </c:pt>
                <c:pt idx="494">
                  <c:v>77.188333711509841</c:v>
                </c:pt>
                <c:pt idx="495">
                  <c:v>76.777489157786789</c:v>
                </c:pt>
                <c:pt idx="496">
                  <c:v>76.270061869059731</c:v>
                </c:pt>
                <c:pt idx="497">
                  <c:v>75.774080108039357</c:v>
                </c:pt>
                <c:pt idx="498">
                  <c:v>75.271584166954923</c:v>
                </c:pt>
                <c:pt idx="499">
                  <c:v>74.762356734907925</c:v>
                </c:pt>
                <c:pt idx="500">
                  <c:v>74.246168695562005</c:v>
                </c:pt>
                <c:pt idx="501">
                  <c:v>73.722778228706801</c:v>
                </c:pt>
                <c:pt idx="502">
                  <c:v>73.326257982845277</c:v>
                </c:pt>
                <c:pt idx="503">
                  <c:v>73.034794632112522</c:v>
                </c:pt>
                <c:pt idx="504">
                  <c:v>72.868274604966729</c:v>
                </c:pt>
                <c:pt idx="505">
                  <c:v>72.826159257334012</c:v>
                </c:pt>
                <c:pt idx="506">
                  <c:v>72.906756448618978</c:v>
                </c:pt>
                <c:pt idx="507">
                  <c:v>72.987615330175998</c:v>
                </c:pt>
                <c:pt idx="508">
                  <c:v>73.088741026757305</c:v>
                </c:pt>
                <c:pt idx="509">
                  <c:v>73.210088904260573</c:v>
                </c:pt>
                <c:pt idx="510">
                  <c:v>73.351577584949496</c:v>
                </c:pt>
                <c:pt idx="511">
                  <c:v>73.51309409762591</c:v>
                </c:pt>
                <c:pt idx="512">
                  <c:v>73.694494756295342</c:v>
                </c:pt>
                <c:pt idx="513">
                  <c:v>73.895606232159906</c:v>
                </c:pt>
                <c:pt idx="514">
                  <c:v>74.076106380483779</c:v>
                </c:pt>
                <c:pt idx="515">
                  <c:v>74.236199973818003</c:v>
                </c:pt>
                <c:pt idx="516">
                  <c:v>74.376054441706685</c:v>
                </c:pt>
                <c:pt idx="517">
                  <c:v>74.495801250817735</c:v>
                </c:pt>
                <c:pt idx="518">
                  <c:v>74.595537009610069</c:v>
                </c:pt>
                <c:pt idx="519">
                  <c:v>74.67532431635091</c:v>
                </c:pt>
                <c:pt idx="520">
                  <c:v>74.7351967169907</c:v>
                </c:pt>
                <c:pt idx="521">
                  <c:v>74.775154796735052</c:v>
                </c:pt>
                <c:pt idx="522">
                  <c:v>74.795166354134835</c:v>
                </c:pt>
                <c:pt idx="523">
                  <c:v>74.795166354134835</c:v>
                </c:pt>
                <c:pt idx="524">
                  <c:v>74.795166354134835</c:v>
                </c:pt>
                <c:pt idx="525">
                  <c:v>74.795166354134835</c:v>
                </c:pt>
                <c:pt idx="526">
                  <c:v>74.795166354134835</c:v>
                </c:pt>
                <c:pt idx="527">
                  <c:v>74.795166354134835</c:v>
                </c:pt>
              </c:numCache>
            </c:numRef>
          </c:val>
        </c:ser>
        <c:ser>
          <c:idx val="3"/>
          <c:order val="5"/>
          <c:tx>
            <c:v>Est - last 10 last 10</c:v>
          </c:tx>
          <c:spPr>
            <a:ln w="12700">
              <a:solidFill>
                <a:srgbClr val="0000FF"/>
              </a:solidFill>
              <a:prstDash val="dash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ensembl!$AS$2:$AS$529</c:f>
              <c:numCache>
                <c:formatCode>0.0</c:formatCode>
                <c:ptCount val="528"/>
                <c:pt idx="0" formatCode="General">
                  <c:v>17</c:v>
                </c:pt>
                <c:pt idx="1">
                  <c:v>18</c:v>
                </c:pt>
                <c:pt idx="2">
                  <c:v>18.681713592330777</c:v>
                </c:pt>
                <c:pt idx="3">
                  <c:v>19.20277345915369</c:v>
                </c:pt>
                <c:pt idx="4">
                  <c:v>19.625949918724274</c:v>
                </c:pt>
                <c:pt idx="5">
                  <c:v>19.982900261495903</c:v>
                </c:pt>
                <c:pt idx="6">
                  <c:v>20.29191950674965</c:v>
                </c:pt>
                <c:pt idx="7">
                  <c:v>20.564572531226698</c:v>
                </c:pt>
                <c:pt idx="8">
                  <c:v>20.832236775405349</c:v>
                </c:pt>
                <c:pt idx="9">
                  <c:v>21.091950074224663</c:v>
                </c:pt>
                <c:pt idx="10">
                  <c:v>21.342400925250221</c:v>
                </c:pt>
                <c:pt idx="11">
                  <c:v>21.538647298862916</c:v>
                </c:pt>
                <c:pt idx="12">
                  <c:v>21.721082854331073</c:v>
                </c:pt>
                <c:pt idx="13">
                  <c:v>21.901419493157967</c:v>
                </c:pt>
                <c:pt idx="14">
                  <c:v>22.085674945496194</c:v>
                </c:pt>
                <c:pt idx="15">
                  <c:v>22.277497172873254</c:v>
                </c:pt>
                <c:pt idx="16">
                  <c:v>22.479311368366773</c:v>
                </c:pt>
                <c:pt idx="17">
                  <c:v>22.684718968724297</c:v>
                </c:pt>
                <c:pt idx="18">
                  <c:v>22.863164890469751</c:v>
                </c:pt>
                <c:pt idx="19">
                  <c:v>23.026041071611438</c:v>
                </c:pt>
                <c:pt idx="20">
                  <c:v>23.175791228564879</c:v>
                </c:pt>
                <c:pt idx="21">
                  <c:v>23.318784334064809</c:v>
                </c:pt>
                <c:pt idx="22">
                  <c:v>23.440683508191992</c:v>
                </c:pt>
                <c:pt idx="23">
                  <c:v>23.541607265283933</c:v>
                </c:pt>
                <c:pt idx="24">
                  <c:v>23.621530009239809</c:v>
                </c:pt>
                <c:pt idx="25">
                  <c:v>23.680282903838876</c:v>
                </c:pt>
                <c:pt idx="26">
                  <c:v>23.71755104359616</c:v>
                </c:pt>
                <c:pt idx="27">
                  <c:v>23.755509681169912</c:v>
                </c:pt>
                <c:pt idx="28">
                  <c:v>23.793347108378491</c:v>
                </c:pt>
                <c:pt idx="29">
                  <c:v>23.815875035508189</c:v>
                </c:pt>
                <c:pt idx="30">
                  <c:v>23.823205680433759</c:v>
                </c:pt>
                <c:pt idx="31">
                  <c:v>23.822993316251406</c:v>
                </c:pt>
                <c:pt idx="32">
                  <c:v>23.815176773182063</c:v>
                </c:pt>
                <c:pt idx="33">
                  <c:v>23.799821497748269</c:v>
                </c:pt>
                <c:pt idx="34">
                  <c:v>23.784446401951879</c:v>
                </c:pt>
                <c:pt idx="35">
                  <c:v>23.769051421734108</c:v>
                </c:pt>
                <c:pt idx="36">
                  <c:v>23.753636492704352</c:v>
                </c:pt>
                <c:pt idx="37">
                  <c:v>23.715385565018593</c:v>
                </c:pt>
                <c:pt idx="38">
                  <c:v>23.699387713627129</c:v>
                </c:pt>
                <c:pt idx="39">
                  <c:v>23.714204128346516</c:v>
                </c:pt>
                <c:pt idx="40">
                  <c:v>23.760339046528095</c:v>
                </c:pt>
                <c:pt idx="41">
                  <c:v>23.822391259107995</c:v>
                </c:pt>
                <c:pt idx="42">
                  <c:v>23.916162826947147</c:v>
                </c:pt>
                <c:pt idx="43">
                  <c:v>24.041620151064766</c:v>
                </c:pt>
                <c:pt idx="44">
                  <c:v>24.182723005320895</c:v>
                </c:pt>
                <c:pt idx="45">
                  <c:v>24.339253702945243</c:v>
                </c:pt>
                <c:pt idx="46">
                  <c:v>24.510951680536703</c:v>
                </c:pt>
                <c:pt idx="47">
                  <c:v>24.704560356751454</c:v>
                </c:pt>
                <c:pt idx="48">
                  <c:v>24.883193449398988</c:v>
                </c:pt>
                <c:pt idx="49">
                  <c:v>25.055639882326076</c:v>
                </c:pt>
                <c:pt idx="50">
                  <c:v>25.230481642315027</c:v>
                </c:pt>
                <c:pt idx="51">
                  <c:v>25.414745630862981</c:v>
                </c:pt>
                <c:pt idx="52">
                  <c:v>25.618767279492776</c:v>
                </c:pt>
                <c:pt idx="53">
                  <c:v>25.878368111238537</c:v>
                </c:pt>
                <c:pt idx="54">
                  <c:v>26.210855978073056</c:v>
                </c:pt>
                <c:pt idx="55">
                  <c:v>26.520431797152522</c:v>
                </c:pt>
                <c:pt idx="56">
                  <c:v>26.808357023962795</c:v>
                </c:pt>
                <c:pt idx="57">
                  <c:v>27.075697495471651</c:v>
                </c:pt>
                <c:pt idx="58">
                  <c:v>27.33056869167519</c:v>
                </c:pt>
                <c:pt idx="59">
                  <c:v>27.566427846020677</c:v>
                </c:pt>
                <c:pt idx="60">
                  <c:v>27.768187003826011</c:v>
                </c:pt>
                <c:pt idx="61">
                  <c:v>27.936966948197092</c:v>
                </c:pt>
                <c:pt idx="62">
                  <c:v>28.059057852903461</c:v>
                </c:pt>
                <c:pt idx="63">
                  <c:v>28.071890495309635</c:v>
                </c:pt>
                <c:pt idx="64">
                  <c:v>27.965949259157789</c:v>
                </c:pt>
                <c:pt idx="65">
                  <c:v>27.906483657603466</c:v>
                </c:pt>
                <c:pt idx="66">
                  <c:v>27.896390741663307</c:v>
                </c:pt>
                <c:pt idx="67">
                  <c:v>27.938302327676173</c:v>
                </c:pt>
                <c:pt idx="68">
                  <c:v>28.034519243849399</c:v>
                </c:pt>
                <c:pt idx="69">
                  <c:v>28.186638032230803</c:v>
                </c:pt>
                <c:pt idx="70">
                  <c:v>28.403806674853751</c:v>
                </c:pt>
                <c:pt idx="71">
                  <c:v>28.695885048364548</c:v>
                </c:pt>
                <c:pt idx="72">
                  <c:v>29.051930425877298</c:v>
                </c:pt>
                <c:pt idx="73">
                  <c:v>29.50048869478394</c:v>
                </c:pt>
                <c:pt idx="74">
                  <c:v>30.024675803316356</c:v>
                </c:pt>
                <c:pt idx="75">
                  <c:v>30.542570476582338</c:v>
                </c:pt>
                <c:pt idx="76">
                  <c:v>31.064884686785081</c:v>
                </c:pt>
                <c:pt idx="77">
                  <c:v>31.591321144204922</c:v>
                </c:pt>
                <c:pt idx="78">
                  <c:v>32.12159999729365</c:v>
                </c:pt>
                <c:pt idx="79">
                  <c:v>32.634118260826028</c:v>
                </c:pt>
                <c:pt idx="80">
                  <c:v>33.17192578622749</c:v>
                </c:pt>
                <c:pt idx="81">
                  <c:v>33.716110675139618</c:v>
                </c:pt>
                <c:pt idx="82">
                  <c:v>34.262689150493323</c:v>
                </c:pt>
                <c:pt idx="83">
                  <c:v>34.822275133136117</c:v>
                </c:pt>
                <c:pt idx="84">
                  <c:v>35.412804007841849</c:v>
                </c:pt>
                <c:pt idx="85">
                  <c:v>36.022493106469334</c:v>
                </c:pt>
                <c:pt idx="86">
                  <c:v>36.632220901572069</c:v>
                </c:pt>
                <c:pt idx="87">
                  <c:v>37.242054061949602</c:v>
                </c:pt>
                <c:pt idx="88">
                  <c:v>37.841075553261469</c:v>
                </c:pt>
                <c:pt idx="89">
                  <c:v>38.456116123578418</c:v>
                </c:pt>
                <c:pt idx="90">
                  <c:v>39.012499252399294</c:v>
                </c:pt>
                <c:pt idx="91">
                  <c:v>39.520381275188704</c:v>
                </c:pt>
                <c:pt idx="92">
                  <c:v>39.872809641565262</c:v>
                </c:pt>
                <c:pt idx="93">
                  <c:v>40.056739453924607</c:v>
                </c:pt>
                <c:pt idx="94">
                  <c:v>40.067449090129415</c:v>
                </c:pt>
                <c:pt idx="95">
                  <c:v>39.936853658731827</c:v>
                </c:pt>
                <c:pt idx="96">
                  <c:v>39.674307991057098</c:v>
                </c:pt>
                <c:pt idx="97">
                  <c:v>39.270322104774081</c:v>
                </c:pt>
                <c:pt idx="98">
                  <c:v>38.729874158960143</c:v>
                </c:pt>
                <c:pt idx="99">
                  <c:v>38.035051861118433</c:v>
                </c:pt>
                <c:pt idx="100">
                  <c:v>37.216860475464593</c:v>
                </c:pt>
                <c:pt idx="101">
                  <c:v>36.270595276755365</c:v>
                </c:pt>
                <c:pt idx="102">
                  <c:v>35.394423736805713</c:v>
                </c:pt>
                <c:pt idx="103">
                  <c:v>34.624056165911398</c:v>
                </c:pt>
                <c:pt idx="104">
                  <c:v>33.976219013869873</c:v>
                </c:pt>
                <c:pt idx="105">
                  <c:v>33.416627652664395</c:v>
                </c:pt>
                <c:pt idx="106">
                  <c:v>32.948707565741884</c:v>
                </c:pt>
                <c:pt idx="107">
                  <c:v>32.59460170617173</c:v>
                </c:pt>
                <c:pt idx="108">
                  <c:v>32.382488581533885</c:v>
                </c:pt>
                <c:pt idx="109">
                  <c:v>32.313896254717207</c:v>
                </c:pt>
                <c:pt idx="110">
                  <c:v>32.387214854823306</c:v>
                </c:pt>
                <c:pt idx="111">
                  <c:v>32.579008333692002</c:v>
                </c:pt>
                <c:pt idx="112">
                  <c:v>32.789155950507087</c:v>
                </c:pt>
                <c:pt idx="113">
                  <c:v>33.008969355688315</c:v>
                </c:pt>
                <c:pt idx="114">
                  <c:v>33.238365232689425</c:v>
                </c:pt>
                <c:pt idx="115">
                  <c:v>33.494195051627166</c:v>
                </c:pt>
                <c:pt idx="116">
                  <c:v>33.775839035553133</c:v>
                </c:pt>
                <c:pt idx="117">
                  <c:v>34.074398994698619</c:v>
                </c:pt>
                <c:pt idx="118">
                  <c:v>34.335302136044284</c:v>
                </c:pt>
                <c:pt idx="119">
                  <c:v>34.559540609650291</c:v>
                </c:pt>
                <c:pt idx="120">
                  <c:v>34.747802333131581</c:v>
                </c:pt>
                <c:pt idx="121">
                  <c:v>34.908879293704182</c:v>
                </c:pt>
                <c:pt idx="122">
                  <c:v>35.043103697669927</c:v>
                </c:pt>
                <c:pt idx="123">
                  <c:v>35.150662521484584</c:v>
                </c:pt>
                <c:pt idx="124">
                  <c:v>35.231603196641295</c:v>
                </c:pt>
                <c:pt idx="125">
                  <c:v>35.295149430343557</c:v>
                </c:pt>
                <c:pt idx="126">
                  <c:v>35.322381920365082</c:v>
                </c:pt>
                <c:pt idx="127">
                  <c:v>35.313068984588504</c:v>
                </c:pt>
                <c:pt idx="128">
                  <c:v>35.29454242540789</c:v>
                </c:pt>
                <c:pt idx="129">
                  <c:v>35.26683402806335</c:v>
                </c:pt>
                <c:pt idx="130">
                  <c:v>35.229960695473835</c:v>
                </c:pt>
                <c:pt idx="131">
                  <c:v>35.238438257804887</c:v>
                </c:pt>
                <c:pt idx="132">
                  <c:v>35.256210674711511</c:v>
                </c:pt>
                <c:pt idx="133">
                  <c:v>35.283307300053195</c:v>
                </c:pt>
                <c:pt idx="134">
                  <c:v>35.319743178757896</c:v>
                </c:pt>
                <c:pt idx="135">
                  <c:v>35.346837271668548</c:v>
                </c:pt>
                <c:pt idx="136">
                  <c:v>35.401996021091335</c:v>
                </c:pt>
                <c:pt idx="137">
                  <c:v>35.485171788223916</c:v>
                </c:pt>
                <c:pt idx="138">
                  <c:v>35.596190413582733</c:v>
                </c:pt>
                <c:pt idx="139">
                  <c:v>35.73475496397397</c:v>
                </c:pt>
                <c:pt idx="140">
                  <c:v>35.900451784797703</c:v>
                </c:pt>
                <c:pt idx="141">
                  <c:v>35.982102331774023</c:v>
                </c:pt>
                <c:pt idx="142">
                  <c:v>36.06392577077245</c:v>
                </c:pt>
                <c:pt idx="143">
                  <c:v>36.145920564688133</c:v>
                </c:pt>
                <c:pt idx="144">
                  <c:v>36.228085191792765</c:v>
                </c:pt>
                <c:pt idx="145">
                  <c:v>36.385793373400979</c:v>
                </c:pt>
                <c:pt idx="146">
                  <c:v>36.602327654099525</c:v>
                </c:pt>
                <c:pt idx="147">
                  <c:v>36.878412447728515</c:v>
                </c:pt>
                <c:pt idx="148">
                  <c:v>37.214351703644134</c:v>
                </c:pt>
                <c:pt idx="149">
                  <c:v>37.610049922042215</c:v>
                </c:pt>
                <c:pt idx="150">
                  <c:v>38.065050000951246</c:v>
                </c:pt>
                <c:pt idx="151">
                  <c:v>38.619494763772728</c:v>
                </c:pt>
                <c:pt idx="152">
                  <c:v>39.215582058995558</c:v>
                </c:pt>
                <c:pt idx="153">
                  <c:v>39.851558099352722</c:v>
                </c:pt>
                <c:pt idx="154">
                  <c:v>40.525678804554545</c:v>
                </c:pt>
                <c:pt idx="155">
                  <c:v>41.105844953467326</c:v>
                </c:pt>
                <c:pt idx="156">
                  <c:v>41.576630495502251</c:v>
                </c:pt>
                <c:pt idx="157">
                  <c:v>41.933773997983721</c:v>
                </c:pt>
                <c:pt idx="158">
                  <c:v>42.182062049057201</c:v>
                </c:pt>
                <c:pt idx="159">
                  <c:v>42.32414201823719</c:v>
                </c:pt>
                <c:pt idx="160">
                  <c:v>42.360742620693763</c:v>
                </c:pt>
                <c:pt idx="161">
                  <c:v>42.308644220140188</c:v>
                </c:pt>
                <c:pt idx="162">
                  <c:v>42.174587958865125</c:v>
                </c:pt>
                <c:pt idx="163">
                  <c:v>41.955818558930744</c:v>
                </c:pt>
                <c:pt idx="164">
                  <c:v>41.648351491934768</c:v>
                </c:pt>
                <c:pt idx="165">
                  <c:v>41.319978328225702</c:v>
                </c:pt>
                <c:pt idx="166">
                  <c:v>41.009137193779736</c:v>
                </c:pt>
                <c:pt idx="167">
                  <c:v>40.735866539663526</c:v>
                </c:pt>
                <c:pt idx="168">
                  <c:v>40.500916050965536</c:v>
                </c:pt>
                <c:pt idx="169">
                  <c:v>40.304873073165083</c:v>
                </c:pt>
                <c:pt idx="170">
                  <c:v>40.148144725466189</c:v>
                </c:pt>
                <c:pt idx="171">
                  <c:v>40.020755148681694</c:v>
                </c:pt>
                <c:pt idx="172">
                  <c:v>39.922862207314608</c:v>
                </c:pt>
                <c:pt idx="173">
                  <c:v>39.854506407587692</c:v>
                </c:pt>
                <c:pt idx="174">
                  <c:v>39.81560792954096</c:v>
                </c:pt>
                <c:pt idx="175">
                  <c:v>39.805965817981445</c:v>
                </c:pt>
                <c:pt idx="176">
                  <c:v>39.85396157951979</c:v>
                </c:pt>
                <c:pt idx="177">
                  <c:v>39.950770879517798</c:v>
                </c:pt>
                <c:pt idx="178">
                  <c:v>40.096894311770299</c:v>
                </c:pt>
                <c:pt idx="179">
                  <c:v>40.292507408803495</c:v>
                </c:pt>
                <c:pt idx="180">
                  <c:v>40.537462666079215</c:v>
                </c:pt>
                <c:pt idx="181">
                  <c:v>40.831301367080172</c:v>
                </c:pt>
                <c:pt idx="182">
                  <c:v>41.173274474899692</c:v>
                </c:pt>
                <c:pt idx="183">
                  <c:v>41.562371305551551</c:v>
                </c:pt>
                <c:pt idx="184">
                  <c:v>41.997354288275112</c:v>
                </c:pt>
                <c:pt idx="185">
                  <c:v>42.476797883589583</c:v>
                </c:pt>
                <c:pt idx="186">
                  <c:v>42.903329604955019</c:v>
                </c:pt>
                <c:pt idx="187">
                  <c:v>43.27920164228896</c:v>
                </c:pt>
                <c:pt idx="188">
                  <c:v>43.626825000325368</c:v>
                </c:pt>
                <c:pt idx="189">
                  <c:v>43.946745719906865</c:v>
                </c:pt>
                <c:pt idx="190">
                  <c:v>44.249548461382012</c:v>
                </c:pt>
                <c:pt idx="191">
                  <c:v>44.535278539366111</c:v>
                </c:pt>
                <c:pt idx="192">
                  <c:v>44.803909504902414</c:v>
                </c:pt>
                <c:pt idx="193">
                  <c:v>45.055343088088641</c:v>
                </c:pt>
                <c:pt idx="194">
                  <c:v>45.309839799647484</c:v>
                </c:pt>
                <c:pt idx="195">
                  <c:v>45.58779478269421</c:v>
                </c:pt>
                <c:pt idx="196">
                  <c:v>45.935752855233929</c:v>
                </c:pt>
                <c:pt idx="197">
                  <c:v>46.352875180065915</c:v>
                </c:pt>
                <c:pt idx="198">
                  <c:v>46.809057413483927</c:v>
                </c:pt>
                <c:pt idx="199">
                  <c:v>47.303411061179574</c:v>
                </c:pt>
                <c:pt idx="200">
                  <c:v>47.826158803805704</c:v>
                </c:pt>
                <c:pt idx="201">
                  <c:v>48.376574615729737</c:v>
                </c:pt>
                <c:pt idx="202">
                  <c:v>48.953925826508176</c:v>
                </c:pt>
                <c:pt idx="203">
                  <c:v>49.557483665617625</c:v>
                </c:pt>
                <c:pt idx="204">
                  <c:v>50.14783322806062</c:v>
                </c:pt>
                <c:pt idx="205">
                  <c:v>50.643765703691123</c:v>
                </c:pt>
                <c:pt idx="206">
                  <c:v>51.049524706907803</c:v>
                </c:pt>
                <c:pt idx="207">
                  <c:v>51.398873415331337</c:v>
                </c:pt>
                <c:pt idx="208">
                  <c:v>51.701156403904747</c:v>
                </c:pt>
                <c:pt idx="209">
                  <c:v>51.956850368225936</c:v>
                </c:pt>
                <c:pt idx="210">
                  <c:v>52.156090828242235</c:v>
                </c:pt>
                <c:pt idx="211">
                  <c:v>52.298993832547183</c:v>
                </c:pt>
                <c:pt idx="212">
                  <c:v>52.385255537802081</c:v>
                </c:pt>
                <c:pt idx="213">
                  <c:v>52.414150190901246</c:v>
                </c:pt>
                <c:pt idx="214">
                  <c:v>52.404014964514396</c:v>
                </c:pt>
                <c:pt idx="215">
                  <c:v>52.453125775645418</c:v>
                </c:pt>
                <c:pt idx="216">
                  <c:v>52.561767632336661</c:v>
                </c:pt>
                <c:pt idx="217">
                  <c:v>52.670403361635131</c:v>
                </c:pt>
                <c:pt idx="218">
                  <c:v>52.779033333136212</c:v>
                </c:pt>
                <c:pt idx="219">
                  <c:v>52.887657888313441</c:v>
                </c:pt>
                <c:pt idx="220">
                  <c:v>53.00595347314141</c:v>
                </c:pt>
                <c:pt idx="221">
                  <c:v>53.133830673221574</c:v>
                </c:pt>
                <c:pt idx="222">
                  <c:v>53.271190991707499</c:v>
                </c:pt>
                <c:pt idx="223">
                  <c:v>53.417927298840503</c:v>
                </c:pt>
                <c:pt idx="224">
                  <c:v>53.573924308728756</c:v>
                </c:pt>
                <c:pt idx="225">
                  <c:v>53.691294991082323</c:v>
                </c:pt>
                <c:pt idx="226">
                  <c:v>53.789975591482055</c:v>
                </c:pt>
                <c:pt idx="227">
                  <c:v>53.89869945673189</c:v>
                </c:pt>
                <c:pt idx="228">
                  <c:v>54.007387671171827</c:v>
                </c:pt>
                <c:pt idx="229">
                  <c:v>54.116040716503626</c:v>
                </c:pt>
                <c:pt idx="230">
                  <c:v>54.224659071191347</c:v>
                </c:pt>
                <c:pt idx="231">
                  <c:v>54.333243210481101</c:v>
                </c:pt>
                <c:pt idx="232">
                  <c:v>54.441793606419886</c:v>
                </c:pt>
                <c:pt idx="233">
                  <c:v>54.550310727873452</c:v>
                </c:pt>
                <c:pt idx="234">
                  <c:v>54.658795040543168</c:v>
                </c:pt>
                <c:pt idx="235">
                  <c:v>54.786945099310906</c:v>
                </c:pt>
                <c:pt idx="236">
                  <c:v>54.895286304303582</c:v>
                </c:pt>
                <c:pt idx="237">
                  <c:v>54.98392471971551</c:v>
                </c:pt>
                <c:pt idx="238">
                  <c:v>55.062599393522262</c:v>
                </c:pt>
                <c:pt idx="239">
                  <c:v>55.141341109335663</c:v>
                </c:pt>
                <c:pt idx="240">
                  <c:v>55.220149138684199</c:v>
                </c:pt>
                <c:pt idx="241">
                  <c:v>55.319005058215275</c:v>
                </c:pt>
                <c:pt idx="242">
                  <c:v>55.387691273125625</c:v>
                </c:pt>
                <c:pt idx="243">
                  <c:v>55.426584570978889</c:v>
                </c:pt>
                <c:pt idx="244">
                  <c:v>55.43595950094646</c:v>
                </c:pt>
                <c:pt idx="245">
                  <c:v>55.406223859486445</c:v>
                </c:pt>
                <c:pt idx="246">
                  <c:v>55.357012953037518</c:v>
                </c:pt>
                <c:pt idx="247">
                  <c:v>55.288383243976</c:v>
                </c:pt>
                <c:pt idx="248">
                  <c:v>55.24843475314934</c:v>
                </c:pt>
                <c:pt idx="249">
                  <c:v>55.208244604770556</c:v>
                </c:pt>
                <c:pt idx="250">
                  <c:v>55.167808711524827</c:v>
                </c:pt>
                <c:pt idx="251">
                  <c:v>55.087463645118618</c:v>
                </c:pt>
                <c:pt idx="252">
                  <c:v>55.066437838086998</c:v>
                </c:pt>
                <c:pt idx="253">
                  <c:v>55.105410351035253</c:v>
                </c:pt>
                <c:pt idx="254">
                  <c:v>55.204691125645532</c:v>
                </c:pt>
                <c:pt idx="255">
                  <c:v>55.364213832384991</c:v>
                </c:pt>
                <c:pt idx="256">
                  <c:v>55.583538849026901</c:v>
                </c:pt>
                <c:pt idx="257">
                  <c:v>55.861866239016308</c:v>
                </c:pt>
                <c:pt idx="258">
                  <c:v>56.098717345071464</c:v>
                </c:pt>
                <c:pt idx="259">
                  <c:v>56.324138889584951</c:v>
                </c:pt>
                <c:pt idx="260">
                  <c:v>56.538370324121118</c:v>
                </c:pt>
                <c:pt idx="261">
                  <c:v>56.760330544527548</c:v>
                </c:pt>
                <c:pt idx="262">
                  <c:v>56.963738838955479</c:v>
                </c:pt>
                <c:pt idx="263">
                  <c:v>57.148596765432352</c:v>
                </c:pt>
                <c:pt idx="264">
                  <c:v>57.314858728618063</c:v>
                </c:pt>
                <c:pt idx="265">
                  <c:v>57.462432053606193</c:v>
                </c:pt>
                <c:pt idx="266">
                  <c:v>57.59117662604298</c:v>
                </c:pt>
                <c:pt idx="267">
                  <c:v>57.700904097079814</c:v>
                </c:pt>
                <c:pt idx="268">
                  <c:v>57.840336673405247</c:v>
                </c:pt>
                <c:pt idx="269">
                  <c:v>57.999471387710351</c:v>
                </c:pt>
                <c:pt idx="270">
                  <c:v>58.178138629101163</c:v>
                </c:pt>
                <c:pt idx="271">
                  <c:v>58.406768221510006</c:v>
                </c:pt>
                <c:pt idx="272">
                  <c:v>58.645467578485395</c:v>
                </c:pt>
                <c:pt idx="273">
                  <c:v>58.894155907816042</c:v>
                </c:pt>
                <c:pt idx="274">
                  <c:v>59.152746885724369</c:v>
                </c:pt>
                <c:pt idx="275">
                  <c:v>59.421149120857379</c:v>
                </c:pt>
                <c:pt idx="276">
                  <c:v>59.709613940619477</c:v>
                </c:pt>
                <c:pt idx="277">
                  <c:v>60.017970175633131</c:v>
                </c:pt>
                <c:pt idx="278">
                  <c:v>60.3876654959858</c:v>
                </c:pt>
                <c:pt idx="279">
                  <c:v>60.776313640672477</c:v>
                </c:pt>
                <c:pt idx="280">
                  <c:v>61.18361630882093</c:v>
                </c:pt>
                <c:pt idx="281">
                  <c:v>61.592115188032302</c:v>
                </c:pt>
                <c:pt idx="282">
                  <c:v>62.030841681476282</c:v>
                </c:pt>
                <c:pt idx="283">
                  <c:v>62.488758912471141</c:v>
                </c:pt>
                <c:pt idx="284">
                  <c:v>62.965538521823234</c:v>
                </c:pt>
                <c:pt idx="285">
                  <c:v>63.460845152933452</c:v>
                </c:pt>
                <c:pt idx="286">
                  <c:v>63.954646287189128</c:v>
                </c:pt>
                <c:pt idx="287">
                  <c:v>64.447013840904916</c:v>
                </c:pt>
                <c:pt idx="288">
                  <c:v>64.859651465143926</c:v>
                </c:pt>
                <c:pt idx="289">
                  <c:v>65.272224037848545</c:v>
                </c:pt>
                <c:pt idx="290">
                  <c:v>65.684738643239044</c:v>
                </c:pt>
                <c:pt idx="291">
                  <c:v>66.046305975278003</c:v>
                </c:pt>
                <c:pt idx="292">
                  <c:v>66.338451193047348</c:v>
                </c:pt>
                <c:pt idx="293">
                  <c:v>66.591856357142589</c:v>
                </c:pt>
                <c:pt idx="294">
                  <c:v>66.81690803756625</c:v>
                </c:pt>
                <c:pt idx="295">
                  <c:v>67.003438717962766</c:v>
                </c:pt>
                <c:pt idx="296">
                  <c:v>67.160938151089979</c:v>
                </c:pt>
                <c:pt idx="297">
                  <c:v>67.289387075060915</c:v>
                </c:pt>
                <c:pt idx="298">
                  <c:v>67.427435718122084</c:v>
                </c:pt>
                <c:pt idx="299">
                  <c:v>67.536402159667887</c:v>
                </c:pt>
                <c:pt idx="300">
                  <c:v>67.616122775350291</c:v>
                </c:pt>
                <c:pt idx="301">
                  <c:v>67.705737756618532</c:v>
                </c:pt>
                <c:pt idx="302">
                  <c:v>67.81502275876089</c:v>
                </c:pt>
                <c:pt idx="303">
                  <c:v>67.914194737663294</c:v>
                </c:pt>
                <c:pt idx="304">
                  <c:v>67.983500900369791</c:v>
                </c:pt>
                <c:pt idx="305">
                  <c:v>68.042868491472831</c:v>
                </c:pt>
                <c:pt idx="306">
                  <c:v>68.10231080132246</c:v>
                </c:pt>
                <c:pt idx="307">
                  <c:v>68.161827112444229</c:v>
                </c:pt>
                <c:pt idx="308">
                  <c:v>68.241437070766764</c:v>
                </c:pt>
                <c:pt idx="309">
                  <c:v>68.341233961741196</c:v>
                </c:pt>
                <c:pt idx="310">
                  <c:v>68.461278265701907</c:v>
                </c:pt>
                <c:pt idx="311">
                  <c:v>68.60159756671483</c:v>
                </c:pt>
                <c:pt idx="312">
                  <c:v>68.762186702198193</c:v>
                </c:pt>
                <c:pt idx="313">
                  <c:v>68.932289721111303</c:v>
                </c:pt>
                <c:pt idx="314">
                  <c:v>69.142043993521696</c:v>
                </c:pt>
                <c:pt idx="315">
                  <c:v>69.381339995646883</c:v>
                </c:pt>
                <c:pt idx="316">
                  <c:v>69.62996337072363</c:v>
                </c:pt>
                <c:pt idx="317">
                  <c:v>69.887802635143331</c:v>
                </c:pt>
                <c:pt idx="318">
                  <c:v>70.115177327497221</c:v>
                </c:pt>
                <c:pt idx="319">
                  <c:v>70.312461002963303</c:v>
                </c:pt>
                <c:pt idx="320">
                  <c:v>70.479940026807085</c:v>
                </c:pt>
                <c:pt idx="321">
                  <c:v>70.61781742818404</c:v>
                </c:pt>
                <c:pt idx="322">
                  <c:v>70.726215760603225</c:v>
                </c:pt>
                <c:pt idx="323">
                  <c:v>70.844618365350485</c:v>
                </c:pt>
                <c:pt idx="324">
                  <c:v>70.933531841142042</c:v>
                </c:pt>
                <c:pt idx="325">
                  <c:v>70.992946840569687</c:v>
                </c:pt>
                <c:pt idx="326">
                  <c:v>71.032605275034982</c:v>
                </c:pt>
                <c:pt idx="327">
                  <c:v>71.052470091195474</c:v>
                </c:pt>
                <c:pt idx="328">
                  <c:v>71.072323801316784</c:v>
                </c:pt>
                <c:pt idx="329">
                  <c:v>71.09216642091144</c:v>
                </c:pt>
                <c:pt idx="330">
                  <c:v>71.11199796545732</c:v>
                </c:pt>
                <c:pt idx="331">
                  <c:v>71.151755501937345</c:v>
                </c:pt>
                <c:pt idx="332">
                  <c:v>71.211491609452352</c:v>
                </c:pt>
                <c:pt idx="333">
                  <c:v>71.2714610218773</c:v>
                </c:pt>
                <c:pt idx="334">
                  <c:v>71.351504595785059</c:v>
                </c:pt>
                <c:pt idx="335">
                  <c:v>71.451609672524285</c:v>
                </c:pt>
                <c:pt idx="336">
                  <c:v>71.571730875765809</c:v>
                </c:pt>
                <c:pt idx="337">
                  <c:v>71.711790553368758</c:v>
                </c:pt>
                <c:pt idx="338">
                  <c:v>71.871679438977239</c:v>
                </c:pt>
                <c:pt idx="339">
                  <c:v>72.051257523104653</c:v>
                </c:pt>
                <c:pt idx="340">
                  <c:v>72.250355120438599</c:v>
                </c:pt>
                <c:pt idx="341">
                  <c:v>72.429043182937448</c:v>
                </c:pt>
                <c:pt idx="342">
                  <c:v>72.597685934766858</c:v>
                </c:pt>
                <c:pt idx="343">
                  <c:v>72.756346031519286</c:v>
                </c:pt>
                <c:pt idx="344">
                  <c:v>72.905076395575961</c:v>
                </c:pt>
                <c:pt idx="345">
                  <c:v>73.043920467204941</c:v>
                </c:pt>
                <c:pt idx="346">
                  <c:v>73.172912418020516</c:v>
                </c:pt>
                <c:pt idx="347">
                  <c:v>73.292077328752157</c:v>
                </c:pt>
                <c:pt idx="348">
                  <c:v>73.401431332949215</c:v>
                </c:pt>
                <c:pt idx="349">
                  <c:v>73.500981727950034</c:v>
                </c:pt>
                <c:pt idx="350">
                  <c:v>73.590727054167616</c:v>
                </c:pt>
                <c:pt idx="351">
                  <c:v>73.690337344433914</c:v>
                </c:pt>
                <c:pt idx="352">
                  <c:v>73.779865006063815</c:v>
                </c:pt>
                <c:pt idx="353">
                  <c:v>73.859359461363553</c:v>
                </c:pt>
                <c:pt idx="354">
                  <c:v>73.928861507768346</c:v>
                </c:pt>
                <c:pt idx="355">
                  <c:v>73.988403481833799</c:v>
                </c:pt>
                <c:pt idx="356">
                  <c:v>74.038009392812668</c:v>
                </c:pt>
                <c:pt idx="357">
                  <c:v>74.077695026916771</c:v>
                </c:pt>
                <c:pt idx="358">
                  <c:v>74.107468023127709</c:v>
                </c:pt>
                <c:pt idx="359">
                  <c:v>74.12732792119607</c:v>
                </c:pt>
                <c:pt idx="360">
                  <c:v>74.137266182253498</c:v>
                </c:pt>
                <c:pt idx="361">
                  <c:v>74.137266182253498</c:v>
                </c:pt>
                <c:pt idx="362">
                  <c:v>74.137266182253498</c:v>
                </c:pt>
                <c:pt idx="363">
                  <c:v>74.137266182253498</c:v>
                </c:pt>
                <c:pt idx="364">
                  <c:v>74.137266182253498</c:v>
                </c:pt>
                <c:pt idx="365">
                  <c:v>74.137266182253498</c:v>
                </c:pt>
                <c:pt idx="366">
                  <c:v>74.137266182253498</c:v>
                </c:pt>
                <c:pt idx="367">
                  <c:v>74.137266182253498</c:v>
                </c:pt>
                <c:pt idx="368">
                  <c:v>74.137266182253498</c:v>
                </c:pt>
                <c:pt idx="369">
                  <c:v>74.137266182253498</c:v>
                </c:pt>
                <c:pt idx="370">
                  <c:v>74.137266182253498</c:v>
                </c:pt>
                <c:pt idx="371">
                  <c:v>74.137266182253498</c:v>
                </c:pt>
                <c:pt idx="372">
                  <c:v>74.137266182253498</c:v>
                </c:pt>
                <c:pt idx="373">
                  <c:v>74.137266182253498</c:v>
                </c:pt>
                <c:pt idx="374">
                  <c:v>74.137266182253498</c:v>
                </c:pt>
                <c:pt idx="375">
                  <c:v>74.137266182253498</c:v>
                </c:pt>
                <c:pt idx="376">
                  <c:v>74.137266182253498</c:v>
                </c:pt>
                <c:pt idx="377">
                  <c:v>74.0874511622429</c:v>
                </c:pt>
                <c:pt idx="378">
                  <c:v>73.98842513572491</c:v>
                </c:pt>
                <c:pt idx="379">
                  <c:v>73.840576663484043</c:v>
                </c:pt>
                <c:pt idx="380">
                  <c:v>73.663304781566112</c:v>
                </c:pt>
                <c:pt idx="381">
                  <c:v>73.437291269316233</c:v>
                </c:pt>
                <c:pt idx="382">
                  <c:v>73.162378920778266</c:v>
                </c:pt>
                <c:pt idx="383">
                  <c:v>72.847636748251261</c:v>
                </c:pt>
                <c:pt idx="384">
                  <c:v>72.492490741803792</c:v>
                </c:pt>
                <c:pt idx="385">
                  <c:v>72.096212067777145</c:v>
                </c:pt>
                <c:pt idx="386">
                  <c:v>71.657905593952464</c:v>
                </c:pt>
                <c:pt idx="387">
                  <c:v>71.276973965581263</c:v>
                </c:pt>
                <c:pt idx="388">
                  <c:v>70.954615691493814</c:v>
                </c:pt>
                <c:pt idx="389">
                  <c:v>70.691795056203475</c:v>
                </c:pt>
                <c:pt idx="390">
                  <c:v>70.438921876989269</c:v>
                </c:pt>
                <c:pt idx="391">
                  <c:v>70.23660170627781</c:v>
                </c:pt>
                <c:pt idx="392">
                  <c:v>70.085048103549454</c:v>
                </c:pt>
                <c:pt idx="393">
                  <c:v>69.964097923229687</c:v>
                </c:pt>
                <c:pt idx="394">
                  <c:v>69.893471932265228</c:v>
                </c:pt>
                <c:pt idx="395">
                  <c:v>69.873141413297489</c:v>
                </c:pt>
                <c:pt idx="396">
                  <c:v>69.902868685572031</c:v>
                </c:pt>
                <c:pt idx="397">
                  <c:v>69.932654780690356</c:v>
                </c:pt>
                <c:pt idx="398">
                  <c:v>69.962498800608728</c:v>
                </c:pt>
                <c:pt idx="399">
                  <c:v>69.992399840142056</c:v>
                </c:pt>
                <c:pt idx="400">
                  <c:v>70.062325984509712</c:v>
                </c:pt>
                <c:pt idx="401">
                  <c:v>70.152295444753562</c:v>
                </c:pt>
                <c:pt idx="402">
                  <c:v>70.262282391861859</c:v>
                </c:pt>
                <c:pt idx="403">
                  <c:v>70.402067349609325</c:v>
                </c:pt>
                <c:pt idx="404">
                  <c:v>70.531525779364003</c:v>
                </c:pt>
                <c:pt idx="405">
                  <c:v>70.650746271485843</c:v>
                </c:pt>
                <c:pt idx="406">
                  <c:v>70.759807473555128</c:v>
                </c:pt>
                <c:pt idx="407">
                  <c:v>70.858778411923055</c:v>
                </c:pt>
                <c:pt idx="408">
                  <c:v>70.947718772952953</c:v>
                </c:pt>
                <c:pt idx="409">
                  <c:v>71.026679146426559</c:v>
                </c:pt>
                <c:pt idx="410">
                  <c:v>71.085938409497913</c:v>
                </c:pt>
                <c:pt idx="411">
                  <c:v>71.125493152911275</c:v>
                </c:pt>
                <c:pt idx="412">
                  <c:v>71.145306117178848</c:v>
                </c:pt>
                <c:pt idx="413">
                  <c:v>71.145306117178848</c:v>
                </c:pt>
                <c:pt idx="414">
                  <c:v>71.185142893219805</c:v>
                </c:pt>
                <c:pt idx="415">
                  <c:v>71.265144761799263</c:v>
                </c:pt>
                <c:pt idx="416">
                  <c:v>71.385511912690987</c:v>
                </c:pt>
                <c:pt idx="417">
                  <c:v>71.546314690113405</c:v>
                </c:pt>
                <c:pt idx="418">
                  <c:v>71.747493690967431</c:v>
                </c:pt>
                <c:pt idx="419">
                  <c:v>71.988861676518511</c:v>
                </c:pt>
                <c:pt idx="420">
                  <c:v>72.270107238010297</c:v>
                </c:pt>
                <c:pt idx="421">
                  <c:v>72.590800103978012</c:v>
                </c:pt>
                <c:pt idx="422">
                  <c:v>72.950397930247149</c:v>
                </c:pt>
                <c:pt idx="423">
                  <c:v>73.348254375046736</c:v>
                </c:pt>
                <c:pt idx="424">
                  <c:v>73.672960255979731</c:v>
                </c:pt>
                <c:pt idx="425">
                  <c:v>73.926442108963883</c:v>
                </c:pt>
                <c:pt idx="426">
                  <c:v>74.110149381398458</c:v>
                </c:pt>
                <c:pt idx="427">
                  <c:v>74.225093501260758</c:v>
                </c:pt>
                <c:pt idx="428">
                  <c:v>74.271874892982495</c:v>
                </c:pt>
                <c:pt idx="429">
                  <c:v>74.250699537766891</c:v>
                </c:pt>
                <c:pt idx="430">
                  <c:v>74.161386049370904</c:v>
                </c:pt>
                <c:pt idx="431">
                  <c:v>74.003363710041185</c:v>
                </c:pt>
                <c:pt idx="432">
                  <c:v>73.775661431901966</c:v>
                </c:pt>
                <c:pt idx="433">
                  <c:v>73.476887130917177</c:v>
                </c:pt>
                <c:pt idx="434">
                  <c:v>73.206934756265113</c:v>
                </c:pt>
                <c:pt idx="435">
                  <c:v>72.966209778889024</c:v>
                </c:pt>
                <c:pt idx="436">
                  <c:v>72.755059259938093</c:v>
                </c:pt>
                <c:pt idx="437">
                  <c:v>72.573767932351444</c:v>
                </c:pt>
                <c:pt idx="438">
                  <c:v>72.422554783968621</c:v>
                </c:pt>
                <c:pt idx="439">
                  <c:v>72.301570217444038</c:v>
                </c:pt>
                <c:pt idx="440">
                  <c:v>72.210893852278261</c:v>
                </c:pt>
                <c:pt idx="441">
                  <c:v>72.150533021795511</c:v>
                </c:pt>
                <c:pt idx="442">
                  <c:v>72.12042200328294</c:v>
                </c:pt>
                <c:pt idx="443">
                  <c:v>72.12042200328294</c:v>
                </c:pt>
                <c:pt idx="444">
                  <c:v>72.12042200328294</c:v>
                </c:pt>
                <c:pt idx="445">
                  <c:v>72.12042200328294</c:v>
                </c:pt>
                <c:pt idx="446">
                  <c:v>72.12042200328294</c:v>
                </c:pt>
                <c:pt idx="447">
                  <c:v>72.12042200328294</c:v>
                </c:pt>
                <c:pt idx="448">
                  <c:v>72.12042200328294</c:v>
                </c:pt>
                <c:pt idx="449">
                  <c:v>72.130388636460196</c:v>
                </c:pt>
                <c:pt idx="450">
                  <c:v>72.150343579922207</c:v>
                </c:pt>
                <c:pt idx="451">
                  <c:v>72.180300344376562</c:v>
                </c:pt>
                <c:pt idx="452">
                  <c:v>72.220264242324475</c:v>
                </c:pt>
                <c:pt idx="453">
                  <c:v>72.270232384548351</c:v>
                </c:pt>
                <c:pt idx="454">
                  <c:v>72.330193704911338</c:v>
                </c:pt>
                <c:pt idx="455">
                  <c:v>72.400129013268554</c:v>
                </c:pt>
                <c:pt idx="456">
                  <c:v>72.48001107607395</c:v>
                </c:pt>
                <c:pt idx="457">
                  <c:v>72.569804724056965</c:v>
                </c:pt>
                <c:pt idx="458">
                  <c:v>72.669466986141529</c:v>
                </c:pt>
                <c:pt idx="459">
                  <c:v>72.759039473990271</c:v>
                </c:pt>
                <c:pt idx="460">
                  <c:v>72.838572393935593</c:v>
                </c:pt>
                <c:pt idx="461">
                  <c:v>72.90810718891089</c:v>
                </c:pt>
                <c:pt idx="462">
                  <c:v>72.967676707482397</c:v>
                </c:pt>
                <c:pt idx="463">
                  <c:v>73.017305341508191</c:v>
                </c:pt>
                <c:pt idx="464">
                  <c:v>73.057009133574823</c:v>
                </c:pt>
                <c:pt idx="465">
                  <c:v>73.086795855114758</c:v>
                </c:pt>
                <c:pt idx="466">
                  <c:v>73.106665055873094</c:v>
                </c:pt>
                <c:pt idx="467">
                  <c:v>73.116608085167584</c:v>
                </c:pt>
                <c:pt idx="468">
                  <c:v>73.116608085167584</c:v>
                </c:pt>
                <c:pt idx="469">
                  <c:v>73.116608085167584</c:v>
                </c:pt>
                <c:pt idx="470">
                  <c:v>73.116608085167584</c:v>
                </c:pt>
                <c:pt idx="471">
                  <c:v>73.116608085167584</c:v>
                </c:pt>
                <c:pt idx="472">
                  <c:v>73.116608085167584</c:v>
                </c:pt>
                <c:pt idx="473">
                  <c:v>73.116608085167584</c:v>
                </c:pt>
                <c:pt idx="474">
                  <c:v>73.116608085167584</c:v>
                </c:pt>
                <c:pt idx="475">
                  <c:v>73.116608085167584</c:v>
                </c:pt>
                <c:pt idx="476">
                  <c:v>73.116608085167584</c:v>
                </c:pt>
                <c:pt idx="477">
                  <c:v>73.116608085167584</c:v>
                </c:pt>
                <c:pt idx="478">
                  <c:v>73.116608085167584</c:v>
                </c:pt>
                <c:pt idx="479">
                  <c:v>73.116608085167584</c:v>
                </c:pt>
                <c:pt idx="480">
                  <c:v>73.166448729990208</c:v>
                </c:pt>
                <c:pt idx="481">
                  <c:v>73.266619682313774</c:v>
                </c:pt>
                <c:pt idx="482">
                  <c:v>73.417416969539019</c:v>
                </c:pt>
                <c:pt idx="483">
                  <c:v>73.618939985640608</c:v>
                </c:pt>
                <c:pt idx="484">
                  <c:v>73.871091846326266</c:v>
                </c:pt>
                <c:pt idx="485">
                  <c:v>74.173583084059942</c:v>
                </c:pt>
                <c:pt idx="486">
                  <c:v>74.525938544773567</c:v>
                </c:pt>
                <c:pt idx="487">
                  <c:v>74.927507232266422</c:v>
                </c:pt>
                <c:pt idx="488">
                  <c:v>75.37747474667664</c:v>
                </c:pt>
                <c:pt idx="489">
                  <c:v>75.874877885730726</c:v>
                </c:pt>
                <c:pt idx="490">
                  <c:v>76.31949806834794</c:v>
                </c:pt>
                <c:pt idx="491">
                  <c:v>76.712632901771656</c:v>
                </c:pt>
                <c:pt idx="492">
                  <c:v>76.993288108074282</c:v>
                </c:pt>
                <c:pt idx="493">
                  <c:v>77.174774555953405</c:v>
                </c:pt>
                <c:pt idx="494">
                  <c:v>77.258821077756124</c:v>
                </c:pt>
                <c:pt idx="495">
                  <c:v>77.246355452419976</c:v>
                </c:pt>
                <c:pt idx="496">
                  <c:v>77.137538703211376</c:v>
                </c:pt>
                <c:pt idx="497">
                  <c:v>76.931774377453664</c:v>
                </c:pt>
                <c:pt idx="498">
                  <c:v>76.62769368622557</c:v>
                </c:pt>
                <c:pt idx="499">
                  <c:v>76.223115634345945</c:v>
                </c:pt>
                <c:pt idx="500">
                  <c:v>75.76733776421986</c:v>
                </c:pt>
                <c:pt idx="501">
                  <c:v>75.259195169729281</c:v>
                </c:pt>
                <c:pt idx="502">
                  <c:v>74.817999706264786</c:v>
                </c:pt>
                <c:pt idx="503">
                  <c:v>74.425001580555943</c:v>
                </c:pt>
                <c:pt idx="504">
                  <c:v>74.090703059711387</c:v>
                </c:pt>
                <c:pt idx="505">
                  <c:v>73.816108807936942</c:v>
                </c:pt>
                <c:pt idx="506">
                  <c:v>73.60197593276456</c:v>
                </c:pt>
                <c:pt idx="507">
                  <c:v>73.448795531946658</c:v>
                </c:pt>
                <c:pt idx="508">
                  <c:v>73.356778986679004</c:v>
                </c:pt>
                <c:pt idx="509">
                  <c:v>73.335887333181276</c:v>
                </c:pt>
                <c:pt idx="510">
                  <c:v>73.385836960947444</c:v>
                </c:pt>
                <c:pt idx="511">
                  <c:v>73.505950219164774</c:v>
                </c:pt>
                <c:pt idx="512">
                  <c:v>73.636155073177079</c:v>
                </c:pt>
                <c:pt idx="513">
                  <c:v>73.786257550311859</c:v>
                </c:pt>
                <c:pt idx="514">
                  <c:v>73.936154947880638</c:v>
                </c:pt>
                <c:pt idx="515">
                  <c:v>74.085849608412616</c:v>
                </c:pt>
                <c:pt idx="516">
                  <c:v>74.235343849125343</c:v>
                </c:pt>
                <c:pt idx="517">
                  <c:v>74.384639962384227</c:v>
                </c:pt>
                <c:pt idx="518">
                  <c:v>74.533740216152523</c:v>
                </c:pt>
                <c:pt idx="519">
                  <c:v>74.662798164246908</c:v>
                </c:pt>
                <c:pt idx="520">
                  <c:v>74.771927213394719</c:v>
                </c:pt>
                <c:pt idx="521">
                  <c:v>74.861206925131512</c:v>
                </c:pt>
                <c:pt idx="522">
                  <c:v>74.93068373066761</c:v>
                </c:pt>
                <c:pt idx="523">
                  <c:v>74.980371415201532</c:v>
                </c:pt>
                <c:pt idx="524">
                  <c:v>75.020122323974562</c:v>
                </c:pt>
                <c:pt idx="525">
                  <c:v>75.049944091066763</c:v>
                </c:pt>
                <c:pt idx="526">
                  <c:v>75.06983632837219</c:v>
                </c:pt>
                <c:pt idx="527">
                  <c:v>75.079790645988354</c:v>
                </c:pt>
              </c:numCache>
            </c:numRef>
          </c:val>
        </c:ser>
        <c:marker val="1"/>
        <c:axId val="212226048"/>
        <c:axId val="212227584"/>
      </c:lineChart>
      <c:catAx>
        <c:axId val="212226048"/>
        <c:scaling>
          <c:orientation val="minMax"/>
        </c:scaling>
        <c:axPos val="b"/>
        <c:numFmt formatCode="#,##0" sourceLinked="0"/>
        <c:tickLblPos val="nextTo"/>
        <c:crossAx val="212227584"/>
        <c:crosses val="autoZero"/>
        <c:auto val="1"/>
        <c:lblAlgn val="ctr"/>
        <c:lblOffset val="100"/>
        <c:tickLblSkip val="10"/>
      </c:catAx>
      <c:valAx>
        <c:axId val="212227584"/>
        <c:scaling>
          <c:orientation val="minMax"/>
        </c:scaling>
        <c:axPos val="l"/>
        <c:numFmt formatCode="General" sourceLinked="1"/>
        <c:tickLblPos val="nextTo"/>
        <c:crossAx val="212226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05467941013135"/>
          <c:y val="0.56646880049639403"/>
          <c:w val="0.24122785559043286"/>
          <c:h val="0.30932988156315955"/>
        </c:manualLayout>
      </c:layout>
    </c:legend>
    <c:plotVisOnly val="1"/>
  </c:chart>
  <c:printSettings>
    <c:headerFooter/>
    <c:pageMargins b="0.74803149606299624" l="0.70866141732283938" r="0.70866141732283938" t="0.74803149606299624" header="0.31496062992126372" footer="0.31496062992126372"/>
    <c:pageSetup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as total average over the</a:t>
            </a:r>
            <a:r>
              <a:rPr lang="fr-FR" baseline="0"/>
              <a:t> entire data set</a:t>
            </a:r>
            <a:r>
              <a:rPr lang="fr-FR"/>
              <a:t>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ensembl!$H$2:$H$529</c:f>
              <c:numCache>
                <c:formatCode>General</c:formatCode>
                <c:ptCount val="528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32</c:v>
                </c:pt>
                <c:pt idx="54">
                  <c:v>33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44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</c:v>
                </c:pt>
                <c:pt idx="183">
                  <c:v>44</c:v>
                </c:pt>
                <c:pt idx="184">
                  <c:v>44</c:v>
                </c:pt>
                <c:pt idx="185">
                  <c:v>44</c:v>
                </c:pt>
                <c:pt idx="186">
                  <c:v>44</c:v>
                </c:pt>
                <c:pt idx="187">
                  <c:v>44</c:v>
                </c:pt>
                <c:pt idx="188">
                  <c:v>46</c:v>
                </c:pt>
                <c:pt idx="189">
                  <c:v>46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49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52</c:v>
                </c:pt>
                <c:pt idx="199">
                  <c:v>52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49</c:v>
                </c:pt>
                <c:pt idx="206">
                  <c:v>49</c:v>
                </c:pt>
                <c:pt idx="207">
                  <c:v>52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54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53</c:v>
                </c:pt>
                <c:pt idx="226">
                  <c:v>55</c:v>
                </c:pt>
                <c:pt idx="227">
                  <c:v>55</c:v>
                </c:pt>
                <c:pt idx="228">
                  <c:v>55</c:v>
                </c:pt>
                <c:pt idx="229">
                  <c:v>55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55</c:v>
                </c:pt>
                <c:pt idx="236">
                  <c:v>55</c:v>
                </c:pt>
                <c:pt idx="237">
                  <c:v>55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58</c:v>
                </c:pt>
                <c:pt idx="242">
                  <c:v>53</c:v>
                </c:pt>
                <c:pt idx="243">
                  <c:v>53</c:v>
                </c:pt>
                <c:pt idx="244">
                  <c:v>53</c:v>
                </c:pt>
                <c:pt idx="245">
                  <c:v>53</c:v>
                </c:pt>
                <c:pt idx="246">
                  <c:v>53</c:v>
                </c:pt>
                <c:pt idx="247">
                  <c:v>53</c:v>
                </c:pt>
                <c:pt idx="248">
                  <c:v>58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62</c:v>
                </c:pt>
                <c:pt idx="276">
                  <c:v>63</c:v>
                </c:pt>
                <c:pt idx="277">
                  <c:v>63</c:v>
                </c:pt>
                <c:pt idx="278">
                  <c:v>67</c:v>
                </c:pt>
                <c:pt idx="279">
                  <c:v>63</c:v>
                </c:pt>
                <c:pt idx="280">
                  <c:v>63</c:v>
                </c:pt>
                <c:pt idx="281">
                  <c:v>67</c:v>
                </c:pt>
                <c:pt idx="282">
                  <c:v>68</c:v>
                </c:pt>
                <c:pt idx="283">
                  <c:v>67</c:v>
                </c:pt>
                <c:pt idx="284">
                  <c:v>67</c:v>
                </c:pt>
                <c:pt idx="285">
                  <c:v>67</c:v>
                </c:pt>
                <c:pt idx="286">
                  <c:v>67</c:v>
                </c:pt>
                <c:pt idx="287">
                  <c:v>67</c:v>
                </c:pt>
                <c:pt idx="288">
                  <c:v>67</c:v>
                </c:pt>
                <c:pt idx="289">
                  <c:v>67</c:v>
                </c:pt>
                <c:pt idx="290">
                  <c:v>67</c:v>
                </c:pt>
                <c:pt idx="291">
                  <c:v>67</c:v>
                </c:pt>
                <c:pt idx="292">
                  <c:v>67</c:v>
                </c:pt>
                <c:pt idx="293">
                  <c:v>68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68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68</c:v>
                </c:pt>
                <c:pt idx="304">
                  <c:v>68</c:v>
                </c:pt>
                <c:pt idx="305">
                  <c:v>68</c:v>
                </c:pt>
                <c:pt idx="306">
                  <c:v>69</c:v>
                </c:pt>
                <c:pt idx="307">
                  <c:v>69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69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71</c:v>
                </c:pt>
                <c:pt idx="330">
                  <c:v>71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69</c:v>
                </c:pt>
                <c:pt idx="378">
                  <c:v>69</c:v>
                </c:pt>
                <c:pt idx="379">
                  <c:v>69</c:v>
                </c:pt>
                <c:pt idx="380">
                  <c:v>71</c:v>
                </c:pt>
                <c:pt idx="381">
                  <c:v>69</c:v>
                </c:pt>
                <c:pt idx="382">
                  <c:v>69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71</c:v>
                </c:pt>
                <c:pt idx="398">
                  <c:v>71</c:v>
                </c:pt>
                <c:pt idx="399">
                  <c:v>71</c:v>
                </c:pt>
                <c:pt idx="400">
                  <c:v>71</c:v>
                </c:pt>
                <c:pt idx="401">
                  <c:v>71</c:v>
                </c:pt>
                <c:pt idx="402">
                  <c:v>71</c:v>
                </c:pt>
                <c:pt idx="403">
                  <c:v>71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09">
                  <c:v>71</c:v>
                </c:pt>
                <c:pt idx="410">
                  <c:v>71</c:v>
                </c:pt>
                <c:pt idx="411">
                  <c:v>71</c:v>
                </c:pt>
                <c:pt idx="412">
                  <c:v>71</c:v>
                </c:pt>
                <c:pt idx="413">
                  <c:v>71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72</c:v>
                </c:pt>
                <c:pt idx="493">
                  <c:v>73</c:v>
                </c:pt>
                <c:pt idx="494">
                  <c:v>73</c:v>
                </c:pt>
                <c:pt idx="495">
                  <c:v>73</c:v>
                </c:pt>
                <c:pt idx="496">
                  <c:v>73</c:v>
                </c:pt>
                <c:pt idx="497">
                  <c:v>73</c:v>
                </c:pt>
                <c:pt idx="498">
                  <c:v>73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73</c:v>
                </c:pt>
                <c:pt idx="504">
                  <c:v>74</c:v>
                </c:pt>
                <c:pt idx="505">
                  <c:v>74</c:v>
                </c:pt>
                <c:pt idx="506">
                  <c:v>74</c:v>
                </c:pt>
                <c:pt idx="507">
                  <c:v>74</c:v>
                </c:pt>
                <c:pt idx="508">
                  <c:v>74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ensembl!$AV$2:$AV$529</c:f>
              <c:numCache>
                <c:formatCode>0.0</c:formatCode>
                <c:ptCount val="528"/>
                <c:pt idx="0" formatCode="General">
                  <c:v>19</c:v>
                </c:pt>
                <c:pt idx="1">
                  <c:v>19.485632279811767</c:v>
                </c:pt>
                <c:pt idx="2">
                  <c:v>19.947359781685421</c:v>
                </c:pt>
                <c:pt idx="3">
                  <c:v>20.387959186859092</c:v>
                </c:pt>
                <c:pt idx="4">
                  <c:v>20.809720982195511</c:v>
                </c:pt>
                <c:pt idx="5">
                  <c:v>21.214559880115925</c:v>
                </c:pt>
                <c:pt idx="6">
                  <c:v>21.604095068801751</c:v>
                </c:pt>
                <c:pt idx="7">
                  <c:v>21.979709776133163</c:v>
                </c:pt>
                <c:pt idx="8">
                  <c:v>22.342596300434938</c:v>
                </c:pt>
                <c:pt idx="9">
                  <c:v>22.693790610786504</c:v>
                </c:pt>
                <c:pt idx="10">
                  <c:v>23.034199318963203</c:v>
                </c:pt>
                <c:pt idx="11">
                  <c:v>23.3646209778491</c:v>
                </c:pt>
                <c:pt idx="12">
                  <c:v>23.685763096212746</c:v>
                </c:pt>
                <c:pt idx="13">
                  <c:v>23.998255875036211</c:v>
                </c:pt>
                <c:pt idx="14">
                  <c:v>24.30266340363864</c:v>
                </c:pt>
                <c:pt idx="15">
                  <c:v>24.599492865408244</c:v>
                </c:pt>
                <c:pt idx="16">
                  <c:v>24.889202167874853</c:v>
                </c:pt>
                <c:pt idx="17">
                  <c:v>25.172206313634238</c:v>
                </c:pt>
                <c:pt idx="18">
                  <c:v>25.448882756282632</c:v>
                </c:pt>
                <c:pt idx="19">
                  <c:v>25.719575931581254</c:v>
                </c:pt>
                <c:pt idx="20">
                  <c:v>25.984601113412573</c:v>
                </c:pt>
                <c:pt idx="21">
                  <c:v>26.244247713127571</c:v>
                </c:pt>
                <c:pt idx="22">
                  <c:v>26.498782117078747</c:v>
                </c:pt>
                <c:pt idx="23">
                  <c:v>26.748450138669295</c:v>
                </c:pt>
                <c:pt idx="24">
                  <c:v>26.993479146807854</c:v>
                </c:pt>
                <c:pt idx="25">
                  <c:v>27.234079921275701</c:v>
                </c:pt>
                <c:pt idx="26">
                  <c:v>27.470448276476219</c:v>
                </c:pt>
                <c:pt idx="27">
                  <c:v>27.702766487812209</c:v>
                </c:pt>
                <c:pt idx="28">
                  <c:v>27.9312045491242</c:v>
                </c:pt>
                <c:pt idx="29">
                  <c:v>28.155921284918058</c:v>
                </c:pt>
                <c:pt idx="30">
                  <c:v>28.377065337279706</c:v>
                </c:pt>
                <c:pt idx="31">
                  <c:v>28.59477604423931</c:v>
                </c:pt>
                <c:pt idx="32">
                  <c:v>28.809184223767431</c:v>
                </c:pt>
                <c:pt idx="33">
                  <c:v>29.020412875452443</c:v>
                </c:pt>
                <c:pt idx="34">
                  <c:v>29.228577810136624</c:v>
                </c:pt>
                <c:pt idx="35">
                  <c:v>29.433788216309697</c:v>
                </c:pt>
                <c:pt idx="36">
                  <c:v>29.636147170819822</c:v>
                </c:pt>
                <c:pt idx="37">
                  <c:v>29.835752100419722</c:v>
                </c:pt>
                <c:pt idx="38">
                  <c:v>30.032695199785444</c:v>
                </c:pt>
                <c:pt idx="39">
                  <c:v>30.227063810899118</c:v>
                </c:pt>
                <c:pt idx="40">
                  <c:v>30.418940768052387</c:v>
                </c:pt>
                <c:pt idx="41">
                  <c:v>30.608404712185486</c:v>
                </c:pt>
                <c:pt idx="42">
                  <c:v>30.795530377813108</c:v>
                </c:pt>
                <c:pt idx="43">
                  <c:v>30.98038885538973</c:v>
                </c:pt>
                <c:pt idx="44">
                  <c:v>31.16304783162385</c:v>
                </c:pt>
                <c:pt idx="45">
                  <c:v>31.343571809954035</c:v>
                </c:pt>
                <c:pt idx="46">
                  <c:v>31.522022313142759</c:v>
                </c:pt>
                <c:pt idx="47">
                  <c:v>31.698458069720772</c:v>
                </c:pt>
                <c:pt idx="48">
                  <c:v>31.872935185820431</c:v>
                </c:pt>
                <c:pt idx="49">
                  <c:v>32.045507303766698</c:v>
                </c:pt>
                <c:pt idx="50">
                  <c:v>32.216225748646004</c:v>
                </c:pt>
                <c:pt idx="51">
                  <c:v>32.385139663942944</c:v>
                </c:pt>
                <c:pt idx="52">
                  <c:v>32.552296137220203</c:v>
                </c:pt>
                <c:pt idx="53">
                  <c:v>32.717740316716274</c:v>
                </c:pt>
                <c:pt idx="54">
                  <c:v>32.881515519646491</c:v>
                </c:pt>
                <c:pt idx="55">
                  <c:v>33.043663332914065</c:v>
                </c:pt>
                <c:pt idx="56">
                  <c:v>33.204223706867992</c:v>
                </c:pt>
                <c:pt idx="57">
                  <c:v>33.36323504268281</c:v>
                </c:pt>
                <c:pt idx="58">
                  <c:v>33.520734273879825</c:v>
                </c:pt>
                <c:pt idx="59">
                  <c:v>33.676756942460464</c:v>
                </c:pt>
                <c:pt idx="60">
                  <c:v>33.831337270078471</c:v>
                </c:pt>
                <c:pt idx="61">
                  <c:v>33.984508224638361</c:v>
                </c:pt>
                <c:pt idx="62">
                  <c:v>34.136301582672495</c:v>
                </c:pt>
                <c:pt idx="63">
                  <c:v>34.286747987817577</c:v>
                </c:pt>
                <c:pt idx="64">
                  <c:v>34.435877005683054</c:v>
                </c:pt>
                <c:pt idx="65">
                  <c:v>34.583717175378418</c:v>
                </c:pt>
                <c:pt idx="66">
                  <c:v>34.730296057943491</c:v>
                </c:pt>
                <c:pt idx="67">
                  <c:v>34.875640281904943</c:v>
                </c:pt>
                <c:pt idx="68">
                  <c:v>35.019775586163718</c:v>
                </c:pt>
                <c:pt idx="69">
                  <c:v>35.162726860401015</c:v>
                </c:pt>
                <c:pt idx="70">
                  <c:v>35.304518183175148</c:v>
                </c:pt>
                <c:pt idx="71">
                  <c:v>35.445172857867703</c:v>
                </c:pt>
                <c:pt idx="72">
                  <c:v>35.584713446624754</c:v>
                </c:pt>
                <c:pt idx="73">
                  <c:v>35.723161802427427</c:v>
                </c:pt>
                <c:pt idx="74">
                  <c:v>35.860539099415618</c:v>
                </c:pt>
                <c:pt idx="75">
                  <c:v>35.996865861579138</c:v>
                </c:pt>
                <c:pt idx="76">
                  <c:v>36.132161989921904</c:v>
                </c:pt>
                <c:pt idx="77">
                  <c:v>36.26644678819676</c:v>
                </c:pt>
                <c:pt idx="78">
                  <c:v>36.399738987301312</c:v>
                </c:pt>
                <c:pt idx="79">
                  <c:v>36.532056768418521</c:v>
                </c:pt>
                <c:pt idx="80">
                  <c:v>36.663417784979622</c:v>
                </c:pt>
                <c:pt idx="81">
                  <c:v>36.79383918352147</c:v>
                </c:pt>
                <c:pt idx="82">
                  <c:v>36.923337623505155</c:v>
                </c:pt>
                <c:pt idx="83">
                  <c:v>37.051929296158086</c:v>
                </c:pt>
                <c:pt idx="84">
                  <c:v>37.179629942397447</c:v>
                </c:pt>
                <c:pt idx="85">
                  <c:v>37.30645486988881</c:v>
                </c:pt>
                <c:pt idx="86">
                  <c:v>37.432418969290111</c:v>
                </c:pt>
                <c:pt idx="87">
                  <c:v>37.557536729727829</c:v>
                </c:pt>
                <c:pt idx="88">
                  <c:v>37.681822253548916</c:v>
                </c:pt>
                <c:pt idx="89">
                  <c:v>37.805289270389373</c:v>
                </c:pt>
                <c:pt idx="90">
                  <c:v>37.927951150597437</c:v>
                </c:pt>
                <c:pt idx="91">
                  <c:v>38.049820918047061</c:v>
                </c:pt>
                <c:pt idx="92">
                  <c:v>38.17091126237505</c:v>
                </c:pt>
                <c:pt idx="93">
                  <c:v>38.291234550672925</c:v>
                </c:pt>
                <c:pt idx="94">
                  <c:v>38.410802838662882</c:v>
                </c:pt>
                <c:pt idx="95">
                  <c:v>38.529627881385188</c:v>
                </c:pt>
                <c:pt idx="96">
                  <c:v>38.647721143422714</c:v>
                </c:pt>
                <c:pt idx="97">
                  <c:v>38.765093808686736</c:v>
                </c:pt>
                <c:pt idx="98">
                  <c:v>38.881756789786706</c:v>
                </c:pt>
                <c:pt idx="99">
                  <c:v>38.997720737005253</c:v>
                </c:pt>
                <c:pt idx="100">
                  <c:v>39.112996046898438</c:v>
                </c:pt>
                <c:pt idx="101">
                  <c:v>39.227592870540128</c:v>
                </c:pt>
                <c:pt idx="102">
                  <c:v>39.341521121428201</c:v>
                </c:pt>
                <c:pt idx="103">
                  <c:v>39.454790483069296</c:v>
                </c:pt>
                <c:pt idx="104">
                  <c:v>39.56741041625785</c:v>
                </c:pt>
                <c:pt idx="105">
                  <c:v>39.679390166064273</c:v>
                </c:pt>
                <c:pt idx="106">
                  <c:v>39.790738768546234</c:v>
                </c:pt>
                <c:pt idx="107">
                  <c:v>39.901465057196312</c:v>
                </c:pt>
                <c:pt idx="108">
                  <c:v>40.011577669138447</c:v>
                </c:pt>
                <c:pt idx="109">
                  <c:v>40.121085051085011</c:v>
                </c:pt>
                <c:pt idx="110">
                  <c:v>40.229995465065642</c:v>
                </c:pt>
                <c:pt idx="111">
                  <c:v>40.338316993938363</c:v>
                </c:pt>
                <c:pt idx="112">
                  <c:v>40.446057546692963</c:v>
                </c:pt>
                <c:pt idx="113">
                  <c:v>40.553224863556068</c:v>
                </c:pt>
                <c:pt idx="114">
                  <c:v>40.659826520906861</c:v>
                </c:pt>
                <c:pt idx="115">
                  <c:v>40.765869936011903</c:v>
                </c:pt>
                <c:pt idx="116">
                  <c:v>40.871362371587061</c:v>
                </c:pt>
                <c:pt idx="117">
                  <c:v>40.976310940194196</c:v>
                </c:pt>
                <c:pt idx="118">
                  <c:v>41.080722608479775</c:v>
                </c:pt>
                <c:pt idx="119">
                  <c:v>41.184604201262296</c:v>
                </c:pt>
                <c:pt idx="120">
                  <c:v>41.287962405475021</c:v>
                </c:pt>
                <c:pt idx="121">
                  <c:v>41.390803773970177</c:v>
                </c:pt>
                <c:pt idx="122">
                  <c:v>41.493134729190515</c:v>
                </c:pt>
                <c:pt idx="123">
                  <c:v>41.594961566713764</c:v>
                </c:pt>
                <c:pt idx="124">
                  <c:v>41.696290458675357</c:v>
                </c:pt>
                <c:pt idx="125">
                  <c:v>41.797127457074403</c:v>
                </c:pt>
                <c:pt idx="126">
                  <c:v>41.897478496967715</c:v>
                </c:pt>
                <c:pt idx="127">
                  <c:v>41.997349399556526</c:v>
                </c:pt>
                <c:pt idx="128">
                  <c:v>42.096745875170178</c:v>
                </c:pt>
                <c:pt idx="129">
                  <c:v>42.195673526150927</c:v>
                </c:pt>
                <c:pt idx="130">
                  <c:v>42.294137849643896</c:v>
                </c:pt>
                <c:pt idx="131">
                  <c:v>42.392144240295842</c:v>
                </c:pt>
                <c:pt idx="132">
                  <c:v>42.489697992866382</c:v>
                </c:pt>
                <c:pt idx="133">
                  <c:v>42.58680430475512</c:v>
                </c:pt>
                <c:pt idx="134">
                  <c:v>42.683468278447897</c:v>
                </c:pt>
                <c:pt idx="135">
                  <c:v>42.779694923885302</c:v>
                </c:pt>
                <c:pt idx="136">
                  <c:v>42.875489160756459</c:v>
                </c:pt>
                <c:pt idx="137">
                  <c:v>42.970855820720885</c:v>
                </c:pt>
                <c:pt idx="138">
                  <c:v>43.065799649561178</c:v>
                </c:pt>
                <c:pt idx="139">
                  <c:v>43.160325309269112</c:v>
                </c:pt>
                <c:pt idx="140">
                  <c:v>43.254437380067614</c:v>
                </c:pt>
                <c:pt idx="141">
                  <c:v>43.348140362371055</c:v>
                </c:pt>
                <c:pt idx="142">
                  <c:v>43.441438678686062</c:v>
                </c:pt>
                <c:pt idx="143">
                  <c:v>43.534336675455066</c:v>
                </c:pt>
                <c:pt idx="144">
                  <c:v>43.626838624844659</c:v>
                </c:pt>
                <c:pt idx="145">
                  <c:v>43.718948726480754</c:v>
                </c:pt>
                <c:pt idx="146">
                  <c:v>43.810671109132457</c:v>
                </c:pt>
                <c:pt idx="147">
                  <c:v>43.902009832346486</c:v>
                </c:pt>
                <c:pt idx="148">
                  <c:v>43.992968888033886</c:v>
                </c:pt>
                <c:pt idx="149">
                  <c:v>44.083552202010708</c:v>
                </c:pt>
                <c:pt idx="150">
                  <c:v>44.173763635494311</c:v>
                </c:pt>
                <c:pt idx="151">
                  <c:v>44.263606986556752</c:v>
                </c:pt>
                <c:pt idx="152">
                  <c:v>44.353085991536837</c:v>
                </c:pt>
                <c:pt idx="153">
                  <c:v>44.442204326412181</c:v>
                </c:pt>
                <c:pt idx="154">
                  <c:v>44.530965608132689</c:v>
                </c:pt>
                <c:pt idx="155">
                  <c:v>44.619373395916739</c:v>
                </c:pt>
                <c:pt idx="156">
                  <c:v>44.707431192511365</c:v>
                </c:pt>
                <c:pt idx="157">
                  <c:v>44.795142445417596</c:v>
                </c:pt>
                <c:pt idx="158">
                  <c:v>44.882510548082152</c:v>
                </c:pt>
                <c:pt idx="159">
                  <c:v>44.969538841056597</c:v>
                </c:pt>
                <c:pt idx="160">
                  <c:v>45.056230613125052</c:v>
                </c:pt>
                <c:pt idx="161">
                  <c:v>45.142589102401423</c:v>
                </c:pt>
                <c:pt idx="162">
                  <c:v>45.228617497397245</c:v>
                </c:pt>
                <c:pt idx="163">
                  <c:v>45.314318938060978</c:v>
                </c:pt>
                <c:pt idx="164">
                  <c:v>45.399696516789795</c:v>
                </c:pt>
                <c:pt idx="165">
                  <c:v>45.484753279414626</c:v>
                </c:pt>
                <c:pt idx="166">
                  <c:v>45.569492226159419</c:v>
                </c:pt>
                <c:pt idx="167">
                  <c:v>45.653916312575326</c:v>
                </c:pt>
                <c:pt idx="168">
                  <c:v>45.73802845045072</c:v>
                </c:pt>
                <c:pt idx="169">
                  <c:v>45.821831508697684</c:v>
                </c:pt>
                <c:pt idx="170">
                  <c:v>45.905328314215801</c:v>
                </c:pt>
                <c:pt idx="171">
                  <c:v>45.988521652733901</c:v>
                </c:pt>
                <c:pt idx="172">
                  <c:v>46.071414269630431</c:v>
                </c:pt>
                <c:pt idx="173">
                  <c:v>46.154008870733144</c:v>
                </c:pt>
                <c:pt idx="174">
                  <c:v>46.236308123098723</c:v>
                </c:pt>
                <c:pt idx="175">
                  <c:v>46.318314655772923</c:v>
                </c:pt>
                <c:pt idx="176">
                  <c:v>46.400031060531852</c:v>
                </c:pt>
                <c:pt idx="177">
                  <c:v>46.481459892604946</c:v>
                </c:pt>
                <c:pt idx="178">
                  <c:v>46.562603671380167</c:v>
                </c:pt>
                <c:pt idx="179">
                  <c:v>46.643464881091987</c:v>
                </c:pt>
                <c:pt idx="180">
                  <c:v>46.724045971492629</c:v>
                </c:pt>
                <c:pt idx="181">
                  <c:v>46.804349358507075</c:v>
                </c:pt>
                <c:pt idx="182">
                  <c:v>46.884377424872334</c:v>
                </c:pt>
                <c:pt idx="183">
                  <c:v>46.964132520761382</c:v>
                </c:pt>
                <c:pt idx="184">
                  <c:v>47.043616964392257</c:v>
                </c:pt>
                <c:pt idx="185">
                  <c:v>47.122833042622716</c:v>
                </c:pt>
                <c:pt idx="186">
                  <c:v>47.201783011530885</c:v>
                </c:pt>
                <c:pt idx="187">
                  <c:v>47.28046909698228</c:v>
                </c:pt>
                <c:pt idx="188">
                  <c:v>47.358893495183594</c:v>
                </c:pt>
                <c:pt idx="189">
                  <c:v>47.437058373223643</c:v>
                </c:pt>
                <c:pt idx="190">
                  <c:v>47.514965869601774</c:v>
                </c:pt>
                <c:pt idx="191">
                  <c:v>47.592618094744161</c:v>
                </c:pt>
                <c:pt idx="192">
                  <c:v>47.670017131508295</c:v>
                </c:pt>
                <c:pt idx="193">
                  <c:v>47.747165035675934</c:v>
                </c:pt>
                <c:pt idx="194">
                  <c:v>47.824063836434938</c:v>
                </c:pt>
                <c:pt idx="195">
                  <c:v>47.900715536850228</c:v>
                </c:pt>
                <c:pt idx="196">
                  <c:v>47.977122114324168</c:v>
                </c:pt>
                <c:pt idx="197">
                  <c:v>48.053285521046661</c:v>
                </c:pt>
                <c:pt idx="198">
                  <c:v>48.129207684435258</c:v>
                </c:pt>
                <c:pt idx="199">
                  <c:v>48.204890507565523</c:v>
                </c:pt>
                <c:pt idx="200">
                  <c:v>48.280335869591937</c:v>
                </c:pt>
                <c:pt idx="201">
                  <c:v>48.355545626159554</c:v>
                </c:pt>
                <c:pt idx="202">
                  <c:v>48.430521609806704</c:v>
                </c:pt>
                <c:pt idx="203">
                  <c:v>48.505265630358942</c:v>
                </c:pt>
                <c:pt idx="204">
                  <c:v>48.579779475314488</c:v>
                </c:pt>
                <c:pt idx="205">
                  <c:v>48.654064910221393</c:v>
                </c:pt>
                <c:pt idx="206">
                  <c:v>48.72812367904659</c:v>
                </c:pt>
                <c:pt idx="207">
                  <c:v>48.801957504537121</c:v>
                </c:pt>
                <c:pt idx="208">
                  <c:v>48.875568088573708</c:v>
                </c:pt>
                <c:pt idx="209">
                  <c:v>48.948957112516801</c:v>
                </c:pt>
                <c:pt idx="210">
                  <c:v>49.022126237545422</c:v>
                </c:pt>
                <c:pt idx="211">
                  <c:v>49.09507710498886</c:v>
                </c:pt>
                <c:pt idx="212">
                  <c:v>49.167811336651489</c:v>
                </c:pt>
                <c:pt idx="213">
                  <c:v>49.240330535130852</c:v>
                </c:pt>
                <c:pt idx="214">
                  <c:v>49.312636284129155</c:v>
                </c:pt>
                <c:pt idx="215">
                  <c:v>49.384730148758365</c:v>
                </c:pt>
                <c:pt idx="216">
                  <c:v>49.45661367583908</c:v>
                </c:pt>
                <c:pt idx="217">
                  <c:v>49.528288394193282</c:v>
                </c:pt>
                <c:pt idx="218">
                  <c:v>49.599755814931179</c:v>
                </c:pt>
                <c:pt idx="219">
                  <c:v>49.671017431732224</c:v>
                </c:pt>
                <c:pt idx="220">
                  <c:v>49.74207472112051</c:v>
                </c:pt>
                <c:pt idx="221">
                  <c:v>49.812929142734617</c:v>
                </c:pt>
                <c:pt idx="222">
                  <c:v>49.883582139592114</c:v>
                </c:pt>
                <c:pt idx="223">
                  <c:v>49.954035138348786</c:v>
                </c:pt>
                <c:pt idx="224">
                  <c:v>50.024289549552741</c:v>
                </c:pt>
                <c:pt idx="225">
                  <c:v>50.094346767893498</c:v>
                </c:pt>
                <c:pt idx="226">
                  <c:v>50.164208172446237</c:v>
                </c:pt>
                <c:pt idx="227">
                  <c:v>50.233875126911222</c:v>
                </c:pt>
                <c:pt idx="228">
                  <c:v>50.303348979848622</c:v>
                </c:pt>
                <c:pt idx="229">
                  <c:v>50.372631064908738</c:v>
                </c:pt>
                <c:pt idx="230">
                  <c:v>50.441722701057827</c:v>
                </c:pt>
                <c:pt idx="231">
                  <c:v>50.510625192799587</c:v>
                </c:pt>
                <c:pt idx="232">
                  <c:v>50.579339830392371</c:v>
                </c:pt>
                <c:pt idx="233">
                  <c:v>50.647867890062308</c:v>
                </c:pt>
                <c:pt idx="234">
                  <c:v>50.716210634212359</c:v>
                </c:pt>
                <c:pt idx="235">
                  <c:v>50.784369311627422</c:v>
                </c:pt>
                <c:pt idx="236">
                  <c:v>50.8523451576756</c:v>
                </c:pt>
                <c:pt idx="237">
                  <c:v>50.920139394505661</c:v>
                </c:pt>
                <c:pt idx="238">
                  <c:v>50.987753231240845</c:v>
                </c:pt>
                <c:pt idx="239">
                  <c:v>51.055187864169056</c:v>
                </c:pt>
                <c:pt idx="240">
                  <c:v>51.12244447692953</c:v>
                </c:pt>
                <c:pt idx="241">
                  <c:v>51.189524240696066</c:v>
                </c:pt>
                <c:pt idx="242">
                  <c:v>51.256428314356896</c:v>
                </c:pt>
                <c:pt idx="243">
                  <c:v>51.323157844691231</c:v>
                </c:pt>
                <c:pt idx="244">
                  <c:v>51.389713966542651</c:v>
                </c:pt>
                <c:pt idx="245">
                  <c:v>51.456097802989291</c:v>
                </c:pt>
                <c:pt idx="246">
                  <c:v>51.522310465510962</c:v>
                </c:pt>
                <c:pt idx="247">
                  <c:v>51.588353054153281</c:v>
                </c:pt>
                <c:pt idx="248">
                  <c:v>51.654226657688845</c:v>
                </c:pt>
                <c:pt idx="249">
                  <c:v>51.719932353775519</c:v>
                </c:pt>
                <c:pt idx="250">
                  <c:v>51.785471209111904</c:v>
                </c:pt>
                <c:pt idx="251">
                  <c:v>51.850844279590063</c:v>
                </c:pt>
                <c:pt idx="252">
                  <c:v>51.916052610445519</c:v>
                </c:pt>
                <c:pt idx="253">
                  <c:v>51.981097236404651</c:v>
                </c:pt>
                <c:pt idx="254">
                  <c:v>52.045979181829459</c:v>
                </c:pt>
                <c:pt idx="255">
                  <c:v>52.110699460859855</c:v>
                </c:pt>
                <c:pt idx="256">
                  <c:v>52.17525907755342</c:v>
                </c:pt>
                <c:pt idx="257">
                  <c:v>52.239659026022771</c:v>
                </c:pt>
                <c:pt idx="258">
                  <c:v>52.303900290570546</c:v>
                </c:pt>
                <c:pt idx="259">
                  <c:v>52.367983845822067</c:v>
                </c:pt>
                <c:pt idx="260">
                  <c:v>52.43191065685572</c:v>
                </c:pt>
                <c:pt idx="261">
                  <c:v>52.495681679331121</c:v>
                </c:pt>
                <c:pt idx="262">
                  <c:v>52.559297859615093</c:v>
                </c:pt>
                <c:pt idx="263">
                  <c:v>52.622760134905484</c:v>
                </c:pt>
                <c:pt idx="264">
                  <c:v>52.686069433352941</c:v>
                </c:pt>
                <c:pt idx="265">
                  <c:v>52.749226674180584</c:v>
                </c:pt>
                <c:pt idx="266">
                  <c:v>52.812232767801689</c:v>
                </c:pt>
                <c:pt idx="267">
                  <c:v>52.875088615935432</c:v>
                </c:pt>
                <c:pt idx="268">
                  <c:v>52.937795111720646</c:v>
                </c:pt>
                <c:pt idx="269">
                  <c:v>53.000353139827745</c:v>
                </c:pt>
                <c:pt idx="270">
                  <c:v>53.062763576568763</c:v>
                </c:pt>
                <c:pt idx="271">
                  <c:v>53.125027290005583</c:v>
                </c:pt>
                <c:pt idx="272">
                  <c:v>53.187145140056415</c:v>
                </c:pt>
                <c:pt idx="273">
                  <c:v>53.249117978600495</c:v>
                </c:pt>
                <c:pt idx="274">
                  <c:v>53.310946649581091</c:v>
                </c:pt>
                <c:pt idx="275">
                  <c:v>53.372631989106836</c:v>
                </c:pt>
                <c:pt idx="276">
                  <c:v>53.434174825551416</c:v>
                </c:pt>
                <c:pt idx="277">
                  <c:v>53.495575979651669</c:v>
                </c:pt>
                <c:pt idx="278">
                  <c:v>53.556836264604073</c:v>
                </c:pt>
                <c:pt idx="279">
                  <c:v>53.617956486159692</c:v>
                </c:pt>
                <c:pt idx="280">
                  <c:v>53.67893744271764</c:v>
                </c:pt>
                <c:pt idx="281">
                  <c:v>53.739779925417018</c:v>
                </c:pt>
                <c:pt idx="282">
                  <c:v>53.800484718227409</c:v>
                </c:pt>
                <c:pt idx="283">
                  <c:v>53.861052598037936</c:v>
                </c:pt>
                <c:pt idx="284">
                  <c:v>53.921484334744925</c:v>
                </c:pt>
                <c:pt idx="285">
                  <c:v>53.981780691338187</c:v>
                </c:pt>
                <c:pt idx="286">
                  <c:v>54.041942423985944</c:v>
                </c:pt>
                <c:pt idx="287">
                  <c:v>54.10197028211843</c:v>
                </c:pt>
                <c:pt idx="288">
                  <c:v>54.161865008510212</c:v>
                </c:pt>
                <c:pt idx="289">
                  <c:v>54.221627339361198</c:v>
                </c:pt>
                <c:pt idx="290">
                  <c:v>54.281258004376433</c:v>
                </c:pt>
                <c:pt idx="291">
                  <c:v>54.340757726844636</c:v>
                </c:pt>
                <c:pt idx="292">
                  <c:v>54.40012722371555</c:v>
                </c:pt>
                <c:pt idx="293">
                  <c:v>54.459367205676109</c:v>
                </c:pt>
                <c:pt idx="294">
                  <c:v>54.518478377225421</c:v>
                </c:pt>
                <c:pt idx="295">
                  <c:v>54.577461436748649</c:v>
                </c:pt>
                <c:pt idx="296">
                  <c:v>54.636317076589734</c:v>
                </c:pt>
                <c:pt idx="297">
                  <c:v>54.695045983123052</c:v>
                </c:pt>
                <c:pt idx="298">
                  <c:v>54.75364883682397</c:v>
                </c:pt>
                <c:pt idx="299">
                  <c:v>54.812126312338357</c:v>
                </c:pt>
                <c:pt idx="300">
                  <c:v>54.870479078551057</c:v>
                </c:pt>
                <c:pt idx="301">
                  <c:v>54.928707798653328</c:v>
                </c:pt>
                <c:pt idx="302">
                  <c:v>54.986813130209292</c:v>
                </c:pt>
                <c:pt idx="303">
                  <c:v>55.044795725221391</c:v>
                </c:pt>
                <c:pt idx="304">
                  <c:v>55.102656230194896</c:v>
                </c:pt>
                <c:pt idx="305">
                  <c:v>55.160395286201428</c:v>
                </c:pt>
                <c:pt idx="306">
                  <c:v>55.21801352894159</c:v>
                </c:pt>
                <c:pt idx="307">
                  <c:v>55.275511588806665</c:v>
                </c:pt>
                <c:pt idx="308">
                  <c:v>55.332890090939408</c:v>
                </c:pt>
                <c:pt idx="309">
                  <c:v>55.390149655293961</c:v>
                </c:pt>
                <c:pt idx="310">
                  <c:v>55.447290896694909</c:v>
                </c:pt>
                <c:pt idx="311">
                  <c:v>55.504314424895462</c:v>
                </c:pt>
                <c:pt idx="312">
                  <c:v>55.561220844634818</c:v>
                </c:pt>
                <c:pt idx="313">
                  <c:v>55.618010755694698</c:v>
                </c:pt>
                <c:pt idx="314">
                  <c:v>55.674684752955066</c:v>
                </c:pt>
                <c:pt idx="315">
                  <c:v>55.731243426449062</c:v>
                </c:pt>
                <c:pt idx="316">
                  <c:v>55.787687361417149</c:v>
                </c:pt>
                <c:pt idx="317">
                  <c:v>55.844017138360478</c:v>
                </c:pt>
                <c:pt idx="318">
                  <c:v>55.900233333093546</c:v>
                </c:pt>
                <c:pt idx="319">
                  <c:v>55.956336516796057</c:v>
                </c:pt>
                <c:pt idx="320">
                  <c:v>56.012327256064083</c:v>
                </c:pt>
                <c:pt idx="321">
                  <c:v>56.068206112960496</c:v>
                </c:pt>
                <c:pt idx="322">
                  <c:v>56.123973645064709</c:v>
                </c:pt>
                <c:pt idx="323">
                  <c:v>56.179630405521728</c:v>
                </c:pt>
                <c:pt idx="324">
                  <c:v>56.235176943090487</c:v>
                </c:pt>
                <c:pt idx="325">
                  <c:v>56.290613802191558</c:v>
                </c:pt>
                <c:pt idx="326">
                  <c:v>56.345941522954192</c:v>
                </c:pt>
                <c:pt idx="327">
                  <c:v>56.401160641262678</c:v>
                </c:pt>
                <c:pt idx="328">
                  <c:v>56.456271688802111</c:v>
                </c:pt>
                <c:pt idx="329">
                  <c:v>56.511275193103515</c:v>
                </c:pt>
                <c:pt idx="330">
                  <c:v>56.566171677588351</c:v>
                </c:pt>
                <c:pt idx="331">
                  <c:v>56.620961661612405</c:v>
                </c:pt>
                <c:pt idx="332">
                  <c:v>56.675645660509126</c:v>
                </c:pt>
                <c:pt idx="333">
                  <c:v>56.730224185632323</c:v>
                </c:pt>
                <c:pt idx="334">
                  <c:v>56.784697744398315</c:v>
                </c:pt>
                <c:pt idx="335">
                  <c:v>56.839066840327519</c:v>
                </c:pt>
                <c:pt idx="336">
                  <c:v>56.893331973085459</c:v>
                </c:pt>
                <c:pt idx="337">
                  <c:v>56.947493638523262</c:v>
                </c:pt>
                <c:pt idx="338">
                  <c:v>57.001552328717565</c:v>
                </c:pt>
                <c:pt idx="339">
                  <c:v>57.055508532009945</c:v>
                </c:pt>
                <c:pt idx="340">
                  <c:v>57.109362733045785</c:v>
                </c:pt>
                <c:pt idx="341">
                  <c:v>57.163115412812644</c:v>
                </c:pt>
                <c:pt idx="342">
                  <c:v>57.216767048678115</c:v>
                </c:pt>
                <c:pt idx="343">
                  <c:v>57.270318114427205</c:v>
                </c:pt>
                <c:pt idx="344">
                  <c:v>57.323769080299201</c:v>
                </c:pt>
                <c:pt idx="345">
                  <c:v>57.377120413024059</c:v>
                </c:pt>
                <c:pt idx="346">
                  <c:v>57.430372575858328</c:v>
                </c:pt>
                <c:pt idx="347">
                  <c:v>57.483526028620602</c:v>
                </c:pt>
                <c:pt idx="348">
                  <c:v>57.536581227726522</c:v>
                </c:pt>
                <c:pt idx="349">
                  <c:v>57.589538626223295</c:v>
                </c:pt>
                <c:pt idx="350">
                  <c:v>57.642398673823813</c:v>
                </c:pt>
                <c:pt idx="351">
                  <c:v>57.695161816940292</c:v>
                </c:pt>
                <c:pt idx="352">
                  <c:v>57.747828498717524</c:v>
                </c:pt>
                <c:pt idx="353">
                  <c:v>57.800399159065648</c:v>
                </c:pt>
                <c:pt idx="354">
                  <c:v>57.852874234692557</c:v>
                </c:pt>
                <c:pt idx="355">
                  <c:v>57.905254159135858</c:v>
                </c:pt>
                <c:pt idx="356">
                  <c:v>57.957539362794442</c:v>
                </c:pt>
                <c:pt idx="357">
                  <c:v>58.009730272959658</c:v>
                </c:pt>
                <c:pt idx="358">
                  <c:v>58.061827313846081</c:v>
                </c:pt>
                <c:pt idx="359">
                  <c:v>58.113830906621899</c:v>
                </c:pt>
                <c:pt idx="360">
                  <c:v>58.165741469438927</c:v>
                </c:pt>
                <c:pt idx="361">
                  <c:v>58.217559417462233</c:v>
                </c:pt>
                <c:pt idx="362">
                  <c:v>58.269285162899408</c:v>
                </c:pt>
                <c:pt idx="363">
                  <c:v>58.320919115029447</c:v>
                </c:pt>
                <c:pt idx="364">
                  <c:v>58.372461680231318</c:v>
                </c:pt>
                <c:pt idx="365">
                  <c:v>58.423913262012114</c:v>
                </c:pt>
                <c:pt idx="366">
                  <c:v>58.475274261034926</c:v>
                </c:pt>
                <c:pt idx="367">
                  <c:v>58.526545075146302</c:v>
                </c:pt>
                <c:pt idx="368">
                  <c:v>58.577726099403442</c:v>
                </c:pt>
                <c:pt idx="369">
                  <c:v>58.628817726101012</c:v>
                </c:pt>
                <c:pt idx="370">
                  <c:v>58.679820344797619</c:v>
                </c:pt>
                <c:pt idx="371">
                  <c:v>58.730734342342032</c:v>
                </c:pt>
                <c:pt idx="372">
                  <c:v>58.781560102898993</c:v>
                </c:pt>
                <c:pt idx="373">
                  <c:v>58.832298007974799</c:v>
                </c:pt>
                <c:pt idx="374">
                  <c:v>58.882948436442518</c:v>
                </c:pt>
                <c:pt idx="375">
                  <c:v>58.93351176456693</c:v>
                </c:pt>
                <c:pt idx="376">
                  <c:v>58.983988366029145</c:v>
                </c:pt>
                <c:pt idx="377">
                  <c:v>59.034378611950963</c:v>
                </c:pt>
                <c:pt idx="378">
                  <c:v>59.084682870918897</c:v>
                </c:pt>
                <c:pt idx="379">
                  <c:v>59.134901509007946</c:v>
                </c:pt>
                <c:pt idx="380">
                  <c:v>59.185034889805067</c:v>
                </c:pt>
                <c:pt idx="381">
                  <c:v>59.235083374432371</c:v>
                </c:pt>
                <c:pt idx="382">
                  <c:v>59.285047321570048</c:v>
                </c:pt>
                <c:pt idx="383">
                  <c:v>59.334927087479016</c:v>
                </c:pt>
                <c:pt idx="384">
                  <c:v>59.384723026023323</c:v>
                </c:pt>
                <c:pt idx="385">
                  <c:v>59.434435488692237</c:v>
                </c:pt>
                <c:pt idx="386">
                  <c:v>59.484064824622138</c:v>
                </c:pt>
                <c:pt idx="387">
                  <c:v>59.533611380618112</c:v>
                </c:pt>
                <c:pt idx="388">
                  <c:v>59.583075501175308</c:v>
                </c:pt>
                <c:pt idx="389">
                  <c:v>59.632457528500062</c:v>
                </c:pt>
                <c:pt idx="390">
                  <c:v>59.681757802530726</c:v>
                </c:pt>
                <c:pt idx="391">
                  <c:v>59.730976660958312</c:v>
                </c:pt>
                <c:pt idx="392">
                  <c:v>59.78011443924688</c:v>
                </c:pt>
                <c:pt idx="393">
                  <c:v>59.829171470653669</c:v>
                </c:pt>
                <c:pt idx="394">
                  <c:v>59.87814808624902</c:v>
                </c:pt>
                <c:pt idx="395">
                  <c:v>59.927044614936072</c:v>
                </c:pt>
                <c:pt idx="396">
                  <c:v>59.97586138347021</c:v>
                </c:pt>
                <c:pt idx="397">
                  <c:v>60.024598716478316</c:v>
                </c:pt>
                <c:pt idx="398">
                  <c:v>60.073256936477797</c:v>
                </c:pt>
                <c:pt idx="399">
                  <c:v>60.121836363895383</c:v>
                </c:pt>
                <c:pt idx="400">
                  <c:v>60.170337317085718</c:v>
                </c:pt>
                <c:pt idx="401">
                  <c:v>60.218760112349749</c:v>
                </c:pt>
                <c:pt idx="402">
                  <c:v>60.267105063952911</c:v>
                </c:pt>
                <c:pt idx="403">
                  <c:v>60.315372484143076</c:v>
                </c:pt>
                <c:pt idx="404">
                  <c:v>60.36356268316834</c:v>
                </c:pt>
                <c:pt idx="405">
                  <c:v>60.411675969294599</c:v>
                </c:pt>
                <c:pt idx="406">
                  <c:v>60.459712648822915</c:v>
                </c:pt>
                <c:pt idx="407">
                  <c:v>60.507673026106708</c:v>
                </c:pt>
                <c:pt idx="408">
                  <c:v>60.555557403568727</c:v>
                </c:pt>
                <c:pt idx="409">
                  <c:v>60.60336608171788</c:v>
                </c:pt>
                <c:pt idx="410">
                  <c:v>60.651099359165833</c:v>
                </c:pt>
                <c:pt idx="411">
                  <c:v>60.698757532643455</c:v>
                </c:pt>
                <c:pt idx="412">
                  <c:v>60.746340897017063</c:v>
                </c:pt>
                <c:pt idx="413">
                  <c:v>60.793849745304506</c:v>
                </c:pt>
                <c:pt idx="414">
                  <c:v>60.841284368691056</c:v>
                </c:pt>
                <c:pt idx="415">
                  <c:v>60.888645056545137</c:v>
                </c:pt>
                <c:pt idx="416">
                  <c:v>60.935932096433888</c:v>
                </c:pt>
                <c:pt idx="417">
                  <c:v>60.983145774138528</c:v>
                </c:pt>
                <c:pt idx="418">
                  <c:v>61.03028637366959</c:v>
                </c:pt>
                <c:pt idx="419">
                  <c:v>61.077354177281975</c:v>
                </c:pt>
                <c:pt idx="420">
                  <c:v>61.124349465489836</c:v>
                </c:pt>
                <c:pt idx="421">
                  <c:v>61.171272517081306</c:v>
                </c:pt>
                <c:pt idx="422">
                  <c:v>61.21812360913308</c:v>
                </c:pt>
                <c:pt idx="423">
                  <c:v>61.264903017024828</c:v>
                </c:pt>
                <c:pt idx="424">
                  <c:v>61.311611014453447</c:v>
                </c:pt>
                <c:pt idx="425">
                  <c:v>61.358247873447183</c:v>
                </c:pt>
                <c:pt idx="426">
                  <c:v>61.404813864379591</c:v>
                </c:pt>
                <c:pt idx="427">
                  <c:v>61.451309255983332</c:v>
                </c:pt>
                <c:pt idx="428">
                  <c:v>61.49773431536385</c:v>
                </c:pt>
                <c:pt idx="429">
                  <c:v>61.544089308012893</c:v>
                </c:pt>
                <c:pt idx="430">
                  <c:v>61.590374497821877</c:v>
                </c:pt>
                <c:pt idx="431">
                  <c:v>61.636590147095141</c:v>
                </c:pt>
                <c:pt idx="432">
                  <c:v>61.682736516563025</c:v>
                </c:pt>
                <c:pt idx="433">
                  <c:v>61.728813865394848</c:v>
                </c:pt>
                <c:pt idx="434">
                  <c:v>61.774822451211726</c:v>
                </c:pt>
                <c:pt idx="435">
                  <c:v>61.820762530099252</c:v>
                </c:pt>
                <c:pt idx="436">
                  <c:v>61.866634356620075</c:v>
                </c:pt>
                <c:pt idx="437">
                  <c:v>61.912438183826318</c:v>
                </c:pt>
                <c:pt idx="438">
                  <c:v>61.958174263271864</c:v>
                </c:pt>
                <c:pt idx="439">
                  <c:v>62.003842845024558</c:v>
                </c:pt>
                <c:pt idx="440">
                  <c:v>62.049444177678225</c:v>
                </c:pt>
                <c:pt idx="441">
                  <c:v>62.094978508364612</c:v>
                </c:pt>
                <c:pt idx="442">
                  <c:v>62.14044608276518</c:v>
                </c:pt>
                <c:pt idx="443">
                  <c:v>62.185847145122786</c:v>
                </c:pt>
                <c:pt idx="444">
                  <c:v>62.231181938253229</c:v>
                </c:pt>
                <c:pt idx="445">
                  <c:v>62.276450703556726</c:v>
                </c:pt>
                <c:pt idx="446">
                  <c:v>62.321653681029197</c:v>
                </c:pt>
                <c:pt idx="447">
                  <c:v>62.366791109273493</c:v>
                </c:pt>
                <c:pt idx="448">
                  <c:v>62.411863225510501</c:v>
                </c:pt>
                <c:pt idx="449">
                  <c:v>62.456870265590119</c:v>
                </c:pt>
                <c:pt idx="450">
                  <c:v>62.501812464002128</c:v>
                </c:pt>
                <c:pt idx="451">
                  <c:v>62.546690053886955</c:v>
                </c:pt>
                <c:pt idx="452">
                  <c:v>62.591503267046335</c:v>
                </c:pt>
                <c:pt idx="453">
                  <c:v>62.636252333953855</c:v>
                </c:pt>
                <c:pt idx="454">
                  <c:v>62.680937483765405</c:v>
                </c:pt>
                <c:pt idx="455">
                  <c:v>62.725558944329492</c:v>
                </c:pt>
                <c:pt idx="456">
                  <c:v>62.770116942197518</c:v>
                </c:pt>
                <c:pt idx="457">
                  <c:v>62.814611702633869</c:v>
                </c:pt>
                <c:pt idx="458">
                  <c:v>62.859043449625986</c:v>
                </c:pt>
                <c:pt idx="459">
                  <c:v>62.903412405894272</c:v>
                </c:pt>
                <c:pt idx="460">
                  <c:v>62.947718792901938</c:v>
                </c:pt>
                <c:pt idx="461">
                  <c:v>62.99196283086475</c:v>
                </c:pt>
                <c:pt idx="462">
                  <c:v>63.036144738760655</c:v>
                </c:pt>
                <c:pt idx="463">
                  <c:v>63.080264734339345</c:v>
                </c:pt>
                <c:pt idx="464">
                  <c:v>63.124323034131706</c:v>
                </c:pt>
                <c:pt idx="465">
                  <c:v>63.168319853459174</c:v>
                </c:pt>
                <c:pt idx="466">
                  <c:v>63.21225540644302</c:v>
                </c:pt>
                <c:pt idx="467">
                  <c:v>63.25612990601352</c:v>
                </c:pt>
                <c:pt idx="468">
                  <c:v>63.299943563919044</c:v>
                </c:pt>
                <c:pt idx="469">
                  <c:v>63.343696590735071</c:v>
                </c:pt>
                <c:pt idx="470">
                  <c:v>63.387389195873098</c:v>
                </c:pt>
                <c:pt idx="471">
                  <c:v>63.43102158758947</c:v>
                </c:pt>
                <c:pt idx="472">
                  <c:v>63.474593972994121</c:v>
                </c:pt>
                <c:pt idx="473">
                  <c:v>63.518106558059252</c:v>
                </c:pt>
                <c:pt idx="474">
                  <c:v>63.561559547627887</c:v>
                </c:pt>
                <c:pt idx="475">
                  <c:v>63.604953145422385</c:v>
                </c:pt>
                <c:pt idx="476">
                  <c:v>63.648287554052843</c:v>
                </c:pt>
                <c:pt idx="477">
                  <c:v>63.691562975025434</c:v>
                </c:pt>
                <c:pt idx="478">
                  <c:v>63.734779608750671</c:v>
                </c:pt>
                <c:pt idx="479">
                  <c:v>63.777937654551572</c:v>
                </c:pt>
                <c:pt idx="480">
                  <c:v>63.821037310671763</c:v>
                </c:pt>
                <c:pt idx="481">
                  <c:v>63.864078774283499</c:v>
                </c:pt>
                <c:pt idx="482">
                  <c:v>63.907062241495616</c:v>
                </c:pt>
                <c:pt idx="483">
                  <c:v>63.949987907361397</c:v>
                </c:pt>
                <c:pt idx="484">
                  <c:v>63.992855965886363</c:v>
                </c:pt>
                <c:pt idx="485">
                  <c:v>64.035666610036017</c:v>
                </c:pt>
                <c:pt idx="486">
                  <c:v>64.078420031743491</c:v>
                </c:pt>
                <c:pt idx="487">
                  <c:v>64.121116421917094</c:v>
                </c:pt>
                <c:pt idx="488">
                  <c:v>64.16375597044788</c:v>
                </c:pt>
                <c:pt idx="489">
                  <c:v>64.206338866217038</c:v>
                </c:pt>
                <c:pt idx="490">
                  <c:v>64.248865297103279</c:v>
                </c:pt>
                <c:pt idx="491">
                  <c:v>64.291335449990157</c:v>
                </c:pt>
                <c:pt idx="492">
                  <c:v>64.333749510773274</c:v>
                </c:pt>
                <c:pt idx="493">
                  <c:v>64.376107664367467</c:v>
                </c:pt>
                <c:pt idx="494">
                  <c:v>64.41841009471392</c:v>
                </c:pt>
                <c:pt idx="495">
                  <c:v>64.460656984787164</c:v>
                </c:pt>
                <c:pt idx="496">
                  <c:v>64.502848516602072</c:v>
                </c:pt>
                <c:pt idx="497">
                  <c:v>64.544984871220791</c:v>
                </c:pt>
                <c:pt idx="498">
                  <c:v>64.587066228759539</c:v>
                </c:pt>
                <c:pt idx="499">
                  <c:v>64.629092768395424</c:v>
                </c:pt>
                <c:pt idx="500">
                  <c:v>64.671064668373148</c:v>
                </c:pt>
                <c:pt idx="501">
                  <c:v>64.712982106011665</c:v>
                </c:pt>
                <c:pt idx="502">
                  <c:v>64.754845257710798</c:v>
                </c:pt>
                <c:pt idx="503">
                  <c:v>64.796654298957762</c:v>
                </c:pt>
                <c:pt idx="504">
                  <c:v>64.838409404333646</c:v>
                </c:pt>
                <c:pt idx="505">
                  <c:v>64.880110747519851</c:v>
                </c:pt>
                <c:pt idx="506">
                  <c:v>64.92175850130441</c:v>
                </c:pt>
                <c:pt idx="507">
                  <c:v>64.96335283758836</c:v>
                </c:pt>
                <c:pt idx="508">
                  <c:v>65.004893927391947</c:v>
                </c:pt>
                <c:pt idx="509">
                  <c:v>65.04638194086084</c:v>
                </c:pt>
                <c:pt idx="510">
                  <c:v>65.087817047272239</c:v>
                </c:pt>
                <c:pt idx="511">
                  <c:v>65.129199415041015</c:v>
                </c:pt>
                <c:pt idx="512">
                  <c:v>65.170529211725665</c:v>
                </c:pt>
                <c:pt idx="513">
                  <c:v>65.211806604034379</c:v>
                </c:pt>
                <c:pt idx="514">
                  <c:v>65.253031757830882</c:v>
                </c:pt>
                <c:pt idx="515">
                  <c:v>65.294204838140345</c:v>
                </c:pt>
                <c:pt idx="516">
                  <c:v>65.33532600915521</c:v>
                </c:pt>
                <c:pt idx="517">
                  <c:v>65.376395434240948</c:v>
                </c:pt>
                <c:pt idx="518">
                  <c:v>65.417413275941755</c:v>
                </c:pt>
                <c:pt idx="519">
                  <c:v>65.458379695986253</c:v>
                </c:pt>
                <c:pt idx="520">
                  <c:v>65.499294855293087</c:v>
                </c:pt>
                <c:pt idx="521">
                  <c:v>65.540158913976498</c:v>
                </c:pt>
                <c:pt idx="522">
                  <c:v>65.580972031351848</c:v>
                </c:pt>
                <c:pt idx="523">
                  <c:v>65.621734365941094</c:v>
                </c:pt>
                <c:pt idx="524">
                  <c:v>65.662446075478201</c:v>
                </c:pt>
                <c:pt idx="525">
                  <c:v>65.703107316914512</c:v>
                </c:pt>
                <c:pt idx="526">
                  <c:v>65.743718246424095</c:v>
                </c:pt>
                <c:pt idx="527">
                  <c:v>65.784279019409027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ensembl!$AW$2:$AW$529</c:f>
              <c:numCache>
                <c:formatCode>0.0</c:formatCode>
                <c:ptCount val="528"/>
                <c:pt idx="0" formatCode="General">
                  <c:v>19</c:v>
                </c:pt>
                <c:pt idx="1">
                  <c:v>19.22742676040577</c:v>
                </c:pt>
                <c:pt idx="2">
                  <c:v>19.449505219535922</c:v>
                </c:pt>
                <c:pt idx="3">
                  <c:v>19.666541157007575</c:v>
                </c:pt>
                <c:pt idx="4">
                  <c:v>19.878813198335948</c:v>
                </c:pt>
                <c:pt idx="5">
                  <c:v>20.086576032805972</c:v>
                </c:pt>
                <c:pt idx="6">
                  <c:v>20.290063160202127</c:v>
                </c:pt>
                <c:pt idx="7">
                  <c:v>20.489489247749468</c:v>
                </c:pt>
                <c:pt idx="8">
                  <c:v>20.685052162559025</c:v>
                </c:pt>
                <c:pt idx="9">
                  <c:v>20.876934732356091</c:v>
                </c:pt>
                <c:pt idx="10">
                  <c:v>21.065306277439593</c:v>
                </c:pt>
                <c:pt idx="11">
                  <c:v>21.250323949041157</c:v>
                </c:pt>
                <c:pt idx="12">
                  <c:v>21.432133903052154</c:v>
                </c:pt>
                <c:pt idx="13">
                  <c:v>21.610872333112795</c:v>
                </c:pt>
                <c:pt idx="14">
                  <c:v>21.786666383041588</c:v>
                </c:pt>
                <c:pt idx="15">
                  <c:v>21.959634955322606</c:v>
                </c:pt>
                <c:pt idx="16">
                  <c:v>22.129889429704953</c:v>
                </c:pt>
                <c:pt idx="17">
                  <c:v>22.297534303782921</c:v>
                </c:pt>
                <c:pt idx="18">
                  <c:v>22.462667765621678</c:v>
                </c:pt>
                <c:pt idx="19">
                  <c:v>22.625382206998193</c:v>
                </c:pt>
                <c:pt idx="20">
                  <c:v>22.785764684582126</c:v>
                </c:pt>
                <c:pt idx="21">
                  <c:v>22.943897335340008</c:v>
                </c:pt>
                <c:pt idx="22">
                  <c:v>23.099857751571669</c:v>
                </c:pt>
                <c:pt idx="23">
                  <c:v>23.253719320250543</c:v>
                </c:pt>
                <c:pt idx="24">
                  <c:v>23.405551530715634</c:v>
                </c:pt>
                <c:pt idx="25">
                  <c:v>23.555420254232946</c:v>
                </c:pt>
                <c:pt idx="26">
                  <c:v>23.703387998492673</c:v>
                </c:pt>
                <c:pt idx="27">
                  <c:v>23.849514139722245</c:v>
                </c:pt>
                <c:pt idx="28">
                  <c:v>23.993855134764157</c:v>
                </c:pt>
                <c:pt idx="29">
                  <c:v>24.136464715182527</c:v>
                </c:pt>
                <c:pt idx="30">
                  <c:v>24.277394065216431</c:v>
                </c:pt>
                <c:pt idx="31">
                  <c:v>24.416691985185352</c:v>
                </c:pt>
                <c:pt idx="32">
                  <c:v>24.554405041767403</c:v>
                </c:pt>
                <c:pt idx="33">
                  <c:v>24.690577706410433</c:v>
                </c:pt>
                <c:pt idx="34">
                  <c:v>24.825252482996088</c:v>
                </c:pt>
                <c:pt idx="35">
                  <c:v>24.958470025754441</c:v>
                </c:pt>
                <c:pt idx="36">
                  <c:v>25.090269248319547</c:v>
                </c:pt>
                <c:pt idx="37">
                  <c:v>25.220687424722058</c:v>
                </c:pt>
                <c:pt idx="38">
                  <c:v>25.349760283032115</c:v>
                </c:pt>
                <c:pt idx="39">
                  <c:v>25.477522092292588</c:v>
                </c:pt>
                <c:pt idx="40">
                  <c:v>25.604005743318137</c:v>
                </c:pt>
                <c:pt idx="41">
                  <c:v>25.729242823878259</c:v>
                </c:pt>
                <c:pt idx="42">
                  <c:v>25.853263688731779</c:v>
                </c:pt>
                <c:pt idx="43">
                  <c:v>25.976097524935067</c:v>
                </c:pt>
                <c:pt idx="44">
                  <c:v>26.097772412806059</c:v>
                </c:pt>
                <c:pt idx="45">
                  <c:v>26.218315382890324</c:v>
                </c:pt>
                <c:pt idx="46">
                  <c:v>26.337752469243405</c:v>
                </c:pt>
                <c:pt idx="47">
                  <c:v>26.456108759314898</c:v>
                </c:pt>
                <c:pt idx="48">
                  <c:v>26.57340844069417</c:v>
                </c:pt>
                <c:pt idx="49">
                  <c:v>26.689674844954421</c:v>
                </c:pt>
                <c:pt idx="50">
                  <c:v>26.804930488811095</c:v>
                </c:pt>
                <c:pt idx="51">
                  <c:v>26.91919711279197</c:v>
                </c:pt>
                <c:pt idx="52">
                  <c:v>27.032495717599392</c:v>
                </c:pt>
                <c:pt idx="53">
                  <c:v>27.14484659832992</c:v>
                </c:pt>
                <c:pt idx="54">
                  <c:v>27.256269376702853</c:v>
                </c:pt>
                <c:pt idx="55">
                  <c:v>27.366783031436729</c:v>
                </c:pt>
                <c:pt idx="56">
                  <c:v>27.476405926901496</c:v>
                </c:pt>
                <c:pt idx="57">
                  <c:v>27.585155840163928</c:v>
                </c:pt>
                <c:pt idx="58">
                  <c:v>27.693049986534405</c:v>
                </c:pt>
                <c:pt idx="59">
                  <c:v>27.800105043714826</c:v>
                </c:pt>
                <c:pt idx="60">
                  <c:v>27.906337174639635</c:v>
                </c:pt>
                <c:pt idx="61">
                  <c:v>28.011762049094905</c:v>
                </c:pt>
                <c:pt idx="62">
                  <c:v>28.116394864194035</c:v>
                </c:pt>
                <c:pt idx="63">
                  <c:v>28.220250363782682</c:v>
                </c:pt>
                <c:pt idx="64">
                  <c:v>28.323342856840242</c:v>
                </c:pt>
                <c:pt idx="65">
                  <c:v>28.425686234940223</c:v>
                </c:pt>
                <c:pt idx="66">
                  <c:v>28.527293988827353</c:v>
                </c:pt>
                <c:pt idx="67">
                  <c:v>28.628179224165148</c:v>
                </c:pt>
                <c:pt idx="68">
                  <c:v>28.728354676503812</c:v>
                </c:pt>
                <c:pt idx="69">
                  <c:v>28.82783272551492</c:v>
                </c:pt>
                <c:pt idx="70">
                  <c:v>28.926625408536029</c:v>
                </c:pt>
                <c:pt idx="71">
                  <c:v>29.024744433465486</c:v>
                </c:pt>
                <c:pt idx="72">
                  <c:v>29.122201191044873</c:v>
                </c:pt>
                <c:pt idx="73">
                  <c:v>29.219006766564132</c:v>
                </c:pt>
                <c:pt idx="74">
                  <c:v>29.315171951021938</c:v>
                </c:pt>
                <c:pt idx="75">
                  <c:v>29.410707251771893</c:v>
                </c:pt>
                <c:pt idx="76">
                  <c:v>29.505622902682969</c:v>
                </c:pt>
                <c:pt idx="77">
                  <c:v>29.599928873840927</c:v>
                </c:pt>
                <c:pt idx="78">
                  <c:v>29.693634880815626</c:v>
                </c:pt>
                <c:pt idx="79">
                  <c:v>29.786750393517625</c:v>
                </c:pt>
                <c:pt idx="80">
                  <c:v>29.879284644665962</c:v>
                </c:pt>
                <c:pt idx="81">
                  <c:v>29.971246637887671</c:v>
                </c:pt>
                <c:pt idx="82">
                  <c:v>30.062645155468314</c:v>
                </c:pt>
                <c:pt idx="83">
                  <c:v>30.153488765771609</c:v>
                </c:pt>
                <c:pt idx="84">
                  <c:v>30.243785830345207</c:v>
                </c:pt>
                <c:pt idx="85">
                  <c:v>30.333544510728544</c:v>
                </c:pt>
                <c:pt idx="86">
                  <c:v>30.422772774977869</c:v>
                </c:pt>
                <c:pt idx="87">
                  <c:v>30.511478403922546</c:v>
                </c:pt>
                <c:pt idx="88">
                  <c:v>30.599668997165981</c:v>
                </c:pt>
                <c:pt idx="89">
                  <c:v>30.687351978843733</c:v>
                </c:pt>
                <c:pt idx="90">
                  <c:v>30.774534603150638</c:v>
                </c:pt>
                <c:pt idx="91">
                  <c:v>30.861223959648093</c:v>
                </c:pt>
                <c:pt idx="92">
                  <c:v>30.947426978362056</c:v>
                </c:pt>
                <c:pt idx="93">
                  <c:v>31.033150434681694</c:v>
                </c:pt>
                <c:pt idx="94">
                  <c:v>31.118400954068054</c:v>
                </c:pt>
                <c:pt idx="95">
                  <c:v>31.203185016581681</c:v>
                </c:pt>
                <c:pt idx="96">
                  <c:v>31.287508961237506</c:v>
                </c:pt>
                <c:pt idx="97">
                  <c:v>31.371378990195005</c:v>
                </c:pt>
                <c:pt idx="98">
                  <c:v>31.454801172791097</c:v>
                </c:pt>
                <c:pt idx="99">
                  <c:v>31.537781449422919</c:v>
                </c:pt>
                <c:pt idx="100">
                  <c:v>31.620325635287195</c:v>
                </c:pt>
                <c:pt idx="101">
                  <c:v>31.7024394239826</c:v>
                </c:pt>
                <c:pt idx="102">
                  <c:v>31.784128390981149</c:v>
                </c:pt>
                <c:pt idx="103">
                  <c:v>31.865397996974373</c:v>
                </c:pt>
                <c:pt idx="104">
                  <c:v>31.946253591099719</c:v>
                </c:pt>
                <c:pt idx="105">
                  <c:v>32.026700414052328</c:v>
                </c:pt>
                <c:pt idx="106">
                  <c:v>32.106743601087125</c:v>
                </c:pt>
                <c:pt idx="107">
                  <c:v>32.186388184915856</c:v>
                </c:pt>
                <c:pt idx="108">
                  <c:v>32.265639098503534</c:v>
                </c:pt>
                <c:pt idx="109">
                  <c:v>32.3445011777685</c:v>
                </c:pt>
                <c:pt idx="110">
                  <c:v>32.42297916419006</c:v>
                </c:pt>
                <c:pt idx="111">
                  <c:v>32.501077707327582</c:v>
                </c:pt>
                <c:pt idx="112">
                  <c:v>32.578801367254634</c:v>
                </c:pt>
                <c:pt idx="113">
                  <c:v>32.656154616911635</c:v>
                </c:pt>
                <c:pt idx="114">
                  <c:v>32.733141844380292</c:v>
                </c:pt>
                <c:pt idx="115">
                  <c:v>32.809767355082982</c:v>
                </c:pt>
                <c:pt idx="116">
                  <c:v>32.886035373910076</c:v>
                </c:pt>
                <c:pt idx="117">
                  <c:v>32.961950047277995</c:v>
                </c:pt>
                <c:pt idx="118">
                  <c:v>33.037515445120782</c:v>
                </c:pt>
                <c:pt idx="119">
                  <c:v>33.112735562817761</c:v>
                </c:pt>
                <c:pt idx="120">
                  <c:v>33.187614323059734</c:v>
                </c:pt>
                <c:pt idx="121">
                  <c:v>33.262155577656117</c:v>
                </c:pt>
                <c:pt idx="122">
                  <c:v>33.336363109285251</c:v>
                </c:pt>
                <c:pt idx="123">
                  <c:v>33.410240633190021</c:v>
                </c:pt>
                <c:pt idx="124">
                  <c:v>33.483791798820917</c:v>
                </c:pt>
                <c:pt idx="125">
                  <c:v>33.557020191428414</c:v>
                </c:pt>
                <c:pt idx="126">
                  <c:v>33.629929333606619</c:v>
                </c:pt>
                <c:pt idx="127">
                  <c:v>33.702522686789955</c:v>
                </c:pt>
                <c:pt idx="128">
                  <c:v>33.774803652704648</c:v>
                </c:pt>
                <c:pt idx="129">
                  <c:v>33.846775574776579</c:v>
                </c:pt>
                <c:pt idx="130">
                  <c:v>33.91844173949719</c:v>
                </c:pt>
                <c:pt idx="131">
                  <c:v>33.989805377748873</c:v>
                </c:pt>
                <c:pt idx="132">
                  <c:v>34.060869666091314</c:v>
                </c:pt>
                <c:pt idx="133">
                  <c:v>34.131637728010226</c:v>
                </c:pt>
                <c:pt idx="134">
                  <c:v>34.202112635129708</c:v>
                </c:pt>
                <c:pt idx="135">
                  <c:v>34.272297408389612</c:v>
                </c:pt>
                <c:pt idx="136">
                  <c:v>34.342195019189035</c:v>
                </c:pt>
                <c:pt idx="137">
                  <c:v>34.411808390497207</c:v>
                </c:pt>
                <c:pt idx="138">
                  <c:v>34.481140397932833</c:v>
                </c:pt>
                <c:pt idx="139">
                  <c:v>34.550193870812983</c:v>
                </c:pt>
                <c:pt idx="140">
                  <c:v>34.618971593172603</c:v>
                </c:pt>
                <c:pt idx="141">
                  <c:v>34.687476304755592</c:v>
                </c:pt>
                <c:pt idx="142">
                  <c:v>34.755710701978423</c:v>
                </c:pt>
                <c:pt idx="143">
                  <c:v>34.82367743886725</c:v>
                </c:pt>
                <c:pt idx="144">
                  <c:v>34.89137912796933</c:v>
                </c:pt>
                <c:pt idx="145">
                  <c:v>34.958818341239663</c:v>
                </c:pt>
                <c:pt idx="146">
                  <c:v>35.025997610903616</c:v>
                </c:pt>
                <c:pt idx="147">
                  <c:v>35.092919430296384</c:v>
                </c:pt>
                <c:pt idx="148">
                  <c:v>35.159586254679937</c:v>
                </c:pt>
                <c:pt idx="149">
                  <c:v>35.226000502038303</c:v>
                </c:pt>
                <c:pt idx="150">
                  <c:v>35.292164553851762</c:v>
                </c:pt>
                <c:pt idx="151">
                  <c:v>35.358080755850729</c:v>
                </c:pt>
                <c:pt idx="152">
                  <c:v>35.423751418749902</c:v>
                </c:pt>
                <c:pt idx="153">
                  <c:v>35.489178818963325</c:v>
                </c:pt>
                <c:pt idx="154">
                  <c:v>35.55436519930096</c:v>
                </c:pt>
                <c:pt idx="155">
                  <c:v>35.619312769647358</c:v>
                </c:pt>
                <c:pt idx="156">
                  <c:v>35.684023707622956</c:v>
                </c:pt>
                <c:pt idx="157">
                  <c:v>35.748500159228577</c:v>
                </c:pt>
                <c:pt idx="158">
                  <c:v>35.812744239473609</c:v>
                </c:pt>
                <c:pt idx="159">
                  <c:v>35.876758032988377</c:v>
                </c:pt>
                <c:pt idx="160">
                  <c:v>35.940543594621225</c:v>
                </c:pt>
                <c:pt idx="161">
                  <c:v>36.004102950020688</c:v>
                </c:pt>
                <c:pt idx="162">
                  <c:v>36.06743809620329</c:v>
                </c:pt>
                <c:pt idx="163">
                  <c:v>36.130551002107346</c:v>
                </c:pt>
                <c:pt idx="164">
                  <c:v>36.19344360913319</c:v>
                </c:pt>
                <c:pt idx="165">
                  <c:v>36.256117831670238</c:v>
                </c:pt>
                <c:pt idx="166">
                  <c:v>36.318575557611297</c:v>
                </c:pt>
                <c:pt idx="167">
                  <c:v>36.380818648854444</c:v>
                </c:pt>
                <c:pt idx="168">
                  <c:v>36.442848941792867</c:v>
                </c:pt>
                <c:pt idx="169">
                  <c:v>36.504668247793042</c:v>
                </c:pt>
                <c:pt idx="170">
                  <c:v>36.566278353661509</c:v>
                </c:pt>
                <c:pt idx="171">
                  <c:v>36.62768102210066</c:v>
                </c:pt>
                <c:pt idx="172">
                  <c:v>36.688877992153785</c:v>
                </c:pt>
                <c:pt idx="173">
                  <c:v>36.749870979639724</c:v>
                </c:pt>
                <c:pt idx="174">
                  <c:v>36.810661677577393</c:v>
                </c:pt>
                <c:pt idx="175">
                  <c:v>36.871251756600493</c:v>
                </c:pt>
                <c:pt idx="176">
                  <c:v>36.931642865362655</c:v>
                </c:pt>
                <c:pt idx="177">
                  <c:v>36.991836630933271</c:v>
                </c:pt>
                <c:pt idx="178">
                  <c:v>37.051834659184344</c:v>
                </c:pt>
                <c:pt idx="179">
                  <c:v>37.111638535168517</c:v>
                </c:pt>
                <c:pt idx="180">
                  <c:v>37.171249823488566</c:v>
                </c:pt>
                <c:pt idx="181">
                  <c:v>37.23067006865859</c:v>
                </c:pt>
                <c:pt idx="182">
                  <c:v>37.289900795457115</c:v>
                </c:pt>
                <c:pt idx="183">
                  <c:v>37.348943509272331</c:v>
                </c:pt>
                <c:pt idx="184">
                  <c:v>37.407799696439696</c:v>
                </c:pt>
                <c:pt idx="185">
                  <c:v>37.466470824572056</c:v>
                </c:pt>
                <c:pt idx="186">
                  <c:v>37.524958342882542</c:v>
                </c:pt>
                <c:pt idx="187">
                  <c:v>37.583263682500416</c:v>
                </c:pt>
                <c:pt idx="188">
                  <c:v>37.641388256780019</c:v>
                </c:pt>
                <c:pt idx="189">
                  <c:v>37.699333461603061</c:v>
                </c:pt>
                <c:pt idx="190">
                  <c:v>37.757100675674373</c:v>
                </c:pt>
                <c:pt idx="191">
                  <c:v>37.81469126081133</c:v>
                </c:pt>
                <c:pt idx="192">
                  <c:v>37.872106562227081</c:v>
                </c:pt>
                <c:pt idx="193">
                  <c:v>37.92934790880777</c:v>
                </c:pt>
                <c:pt idx="194">
                  <c:v>37.986416613383895</c:v>
                </c:pt>
                <c:pt idx="195">
                  <c:v>38.043313972995911</c:v>
                </c:pt>
                <c:pt idx="196">
                  <c:v>38.100041269154339</c:v>
                </c:pt>
                <c:pt idx="197">
                  <c:v>38.156599768094367</c:v>
                </c:pt>
                <c:pt idx="198">
                  <c:v>38.212990721025214</c:v>
                </c:pt>
                <c:pt idx="199">
                  <c:v>38.269215364374304</c:v>
                </c:pt>
                <c:pt idx="200">
                  <c:v>38.325274920026423</c:v>
                </c:pt>
                <c:pt idx="201">
                  <c:v>38.381170595557982</c:v>
                </c:pt>
                <c:pt idx="202">
                  <c:v>38.436903584466471</c:v>
                </c:pt>
                <c:pt idx="203">
                  <c:v>38.492475066395265</c:v>
                </c:pt>
                <c:pt idx="204">
                  <c:v>38.547886207353883</c:v>
                </c:pt>
                <c:pt idx="205">
                  <c:v>38.603138159933799</c:v>
                </c:pt>
                <c:pt idx="206">
                  <c:v>38.658232063519932</c:v>
                </c:pt>
                <c:pt idx="207">
                  <c:v>38.713169044497896</c:v>
                </c:pt>
                <c:pt idx="208">
                  <c:v>38.76795021645713</c:v>
                </c:pt>
                <c:pt idx="209">
                  <c:v>38.822576680390036</c:v>
                </c:pt>
                <c:pt idx="210">
                  <c:v>38.877049524887134</c:v>
                </c:pt>
                <c:pt idx="211">
                  <c:v>38.931369826328421</c:v>
                </c:pt>
                <c:pt idx="212">
                  <c:v>38.985538649070982</c:v>
                </c:pt>
                <c:pt idx="213">
                  <c:v>39.039557045632947</c:v>
                </c:pt>
                <c:pt idx="214">
                  <c:v>39.093426056873852</c:v>
                </c:pt>
                <c:pt idx="215">
                  <c:v>39.147146712171569</c:v>
                </c:pt>
                <c:pt idx="216">
                  <c:v>39.200720029595779</c:v>
                </c:pt>
                <c:pt idx="217">
                  <c:v>39.254147016078157</c:v>
                </c:pt>
                <c:pt idx="218">
                  <c:v>39.307428667579295</c:v>
                </c:pt>
                <c:pt idx="219">
                  <c:v>39.360565969252448</c:v>
                </c:pt>
                <c:pt idx="220">
                  <c:v>39.413559895604202</c:v>
                </c:pt>
                <c:pt idx="221">
                  <c:v>39.466411410652093</c:v>
                </c:pt>
                <c:pt idx="222">
                  <c:v>39.51912146807927</c:v>
                </c:pt>
                <c:pt idx="223">
                  <c:v>39.571691011386271</c:v>
                </c:pt>
                <c:pt idx="224">
                  <c:v>39.624120974039997</c:v>
                </c:pt>
                <c:pt idx="225">
                  <c:v>39.676412279619854</c:v>
                </c:pt>
                <c:pt idx="226">
                  <c:v>39.728565841961277</c:v>
                </c:pt>
                <c:pt idx="227">
                  <c:v>39.780582565296555</c:v>
                </c:pt>
                <c:pt idx="228">
                  <c:v>39.832463344393105</c:v>
                </c:pt>
                <c:pt idx="229">
                  <c:v>39.884209064689202</c:v>
                </c:pt>
                <c:pt idx="230">
                  <c:v>39.935820602427256</c:v>
                </c:pt>
                <c:pt idx="231">
                  <c:v>39.987298824784666</c:v>
                </c:pt>
                <c:pt idx="232">
                  <c:v>40.038644590002313</c:v>
                </c:pt>
                <c:pt idx="233">
                  <c:v>40.089858747510753</c:v>
                </c:pt>
                <c:pt idx="234">
                  <c:v>40.140942138054122</c:v>
                </c:pt>
                <c:pt idx="235">
                  <c:v>40.191895593811878</c:v>
                </c:pt>
                <c:pt idx="236">
                  <c:v>40.242719938518334</c:v>
                </c:pt>
                <c:pt idx="237">
                  <c:v>40.293415987580104</c:v>
                </c:pt>
                <c:pt idx="238">
                  <c:v>40.34398454819145</c:v>
                </c:pt>
                <c:pt idx="239">
                  <c:v>40.394426419447647</c:v>
                </c:pt>
                <c:pt idx="240">
                  <c:v>40.444742392456313</c:v>
                </c:pt>
                <c:pt idx="241">
                  <c:v>40.494933250446827</c:v>
                </c:pt>
                <c:pt idx="242">
                  <c:v>40.544999768877844</c:v>
                </c:pt>
                <c:pt idx="243">
                  <c:v>40.594942715542949</c:v>
                </c:pt>
                <c:pt idx="244">
                  <c:v>40.644762850674468</c:v>
                </c:pt>
                <c:pt idx="245">
                  <c:v>40.694460927045533</c:v>
                </c:pt>
                <c:pt idx="246">
                  <c:v>40.744037690070371</c:v>
                </c:pt>
                <c:pt idx="247">
                  <c:v>40.793493877902883</c:v>
                </c:pt>
                <c:pt idx="248">
                  <c:v>40.842830221533561</c:v>
                </c:pt>
                <c:pt idx="249">
                  <c:v>40.892047444884767</c:v>
                </c:pt>
                <c:pt idx="250">
                  <c:v>40.941146264904397</c:v>
                </c:pt>
                <c:pt idx="251">
                  <c:v>40.99012739165795</c:v>
                </c:pt>
                <c:pt idx="252">
                  <c:v>41.038991528419089</c:v>
                </c:pt>
                <c:pt idx="253">
                  <c:v>41.087739371758687</c:v>
                </c:pt>
                <c:pt idx="254">
                  <c:v>41.13637161163237</c:v>
                </c:pt>
                <c:pt idx="255">
                  <c:v>41.18488893146661</c:v>
                </c:pt>
                <c:pt idx="256">
                  <c:v>41.233292008243431</c:v>
                </c:pt>
                <c:pt idx="257">
                  <c:v>41.281581512583685</c:v>
                </c:pt>
                <c:pt idx="258">
                  <c:v>41.329758108828983</c:v>
                </c:pt>
                <c:pt idx="259">
                  <c:v>41.377822455122271</c:v>
                </c:pt>
                <c:pt idx="260">
                  <c:v>41.425775203487099</c:v>
                </c:pt>
                <c:pt idx="261">
                  <c:v>41.473616999905637</c:v>
                </c:pt>
                <c:pt idx="262">
                  <c:v>41.521348484395368</c:v>
                </c:pt>
                <c:pt idx="263">
                  <c:v>41.568970291084597</c:v>
                </c:pt>
                <c:pt idx="264">
                  <c:v>41.616483048286717</c:v>
                </c:pt>
                <c:pt idx="265">
                  <c:v>41.663887378573321</c:v>
                </c:pt>
                <c:pt idx="266">
                  <c:v>41.711183898846095</c:v>
                </c:pt>
                <c:pt idx="267">
                  <c:v>41.758373220407613</c:v>
                </c:pt>
                <c:pt idx="268">
                  <c:v>41.805455949031007</c:v>
                </c:pt>
                <c:pt idx="269">
                  <c:v>41.852432685028518</c:v>
                </c:pt>
                <c:pt idx="270">
                  <c:v>41.899304023318976</c:v>
                </c:pt>
                <c:pt idx="271">
                  <c:v>41.946070553494224</c:v>
                </c:pt>
                <c:pt idx="272">
                  <c:v>41.992732859884505</c:v>
                </c:pt>
                <c:pt idx="273">
                  <c:v>42.039291521622829</c:v>
                </c:pt>
                <c:pt idx="274">
                  <c:v>42.085747112708354</c:v>
                </c:pt>
                <c:pt idx="275">
                  <c:v>42.132100202068749</c:v>
                </c:pt>
                <c:pt idx="276">
                  <c:v>42.178351353621643</c:v>
                </c:pt>
                <c:pt idx="277">
                  <c:v>42.224501126335099</c:v>
                </c:pt>
                <c:pt idx="278">
                  <c:v>42.270550074287158</c:v>
                </c:pt>
                <c:pt idx="279">
                  <c:v>42.316498746724513</c:v>
                </c:pt>
                <c:pt idx="280">
                  <c:v>42.362347688120231</c:v>
                </c:pt>
                <c:pt idx="281">
                  <c:v>42.408097438230655</c:v>
                </c:pt>
                <c:pt idx="282">
                  <c:v>42.453748532151408</c:v>
                </c:pt>
                <c:pt idx="283">
                  <c:v>42.499301500372574</c:v>
                </c:pt>
                <c:pt idx="284">
                  <c:v>42.544756868833048</c:v>
                </c:pt>
                <c:pt idx="285">
                  <c:v>42.590115158974051</c:v>
                </c:pt>
                <c:pt idx="286">
                  <c:v>42.635376887791878</c:v>
                </c:pt>
                <c:pt idx="287">
                  <c:v>42.680542567889837</c:v>
                </c:pt>
                <c:pt idx="288">
                  <c:v>42.725612707529429</c:v>
                </c:pt>
                <c:pt idx="289">
                  <c:v>42.770587810680766</c:v>
                </c:pt>
                <c:pt idx="290">
                  <c:v>42.815468377072257</c:v>
                </c:pt>
                <c:pt idx="291">
                  <c:v>42.860254902239546</c:v>
                </c:pt>
                <c:pt idx="292">
                  <c:v>42.904947877573754</c:v>
                </c:pt>
                <c:pt idx="293">
                  <c:v>42.949547790368989</c:v>
                </c:pt>
                <c:pt idx="294">
                  <c:v>42.994055123869202</c:v>
                </c:pt>
                <c:pt idx="295">
                  <c:v>43.038470357314331</c:v>
                </c:pt>
                <c:pt idx="296">
                  <c:v>43.082793965985786</c:v>
                </c:pt>
                <c:pt idx="297">
                  <c:v>43.127026421251294</c:v>
                </c:pt>
                <c:pt idx="298">
                  <c:v>43.17116819060908</c:v>
                </c:pt>
                <c:pt idx="299">
                  <c:v>43.215219737731424</c:v>
                </c:pt>
                <c:pt idx="300">
                  <c:v>43.259181522507582</c:v>
                </c:pt>
                <c:pt idx="301">
                  <c:v>43.303054001086132</c:v>
                </c:pt>
                <c:pt idx="302">
                  <c:v>43.34683762591667</c:v>
                </c:pt>
                <c:pt idx="303">
                  <c:v>43.390532845790958</c:v>
                </c:pt>
                <c:pt idx="304">
                  <c:v>43.434140105883458</c:v>
                </c:pt>
                <c:pt idx="305">
                  <c:v>43.47765984779133</c:v>
                </c:pt>
                <c:pt idx="306">
                  <c:v>43.521092509573826</c:v>
                </c:pt>
                <c:pt idx="307">
                  <c:v>43.564438525791189</c:v>
                </c:pt>
                <c:pt idx="308">
                  <c:v>43.607698327542941</c:v>
                </c:pt>
                <c:pt idx="309">
                  <c:v>43.650872342505707</c:v>
                </c:pt>
                <c:pt idx="310">
                  <c:v>43.693960994970467</c:v>
                </c:pt>
                <c:pt idx="311">
                  <c:v>43.736964705879309</c:v>
                </c:pt>
                <c:pt idx="312">
                  <c:v>43.779883892861683</c:v>
                </c:pt>
                <c:pt idx="313">
                  <c:v>43.822718970270152</c:v>
                </c:pt>
                <c:pt idx="314">
                  <c:v>43.865470349215634</c:v>
                </c:pt>
                <c:pt idx="315">
                  <c:v>43.908138437602204</c:v>
                </c:pt>
                <c:pt idx="316">
                  <c:v>43.950723640161385</c:v>
                </c:pt>
                <c:pt idx="317">
                  <c:v>43.993226358485984</c:v>
                </c:pt>
                <c:pt idx="318">
                  <c:v>44.035646991063473</c:v>
                </c:pt>
                <c:pt idx="319">
                  <c:v>44.077985933308938</c:v>
                </c:pt>
                <c:pt idx="320">
                  <c:v>44.120243577597535</c:v>
                </c:pt>
                <c:pt idx="321">
                  <c:v>44.162420313296558</c:v>
                </c:pt>
                <c:pt idx="322">
                  <c:v>44.204516526797065</c:v>
                </c:pt>
                <c:pt idx="323">
                  <c:v>44.246532601545063</c:v>
                </c:pt>
                <c:pt idx="324">
                  <c:v>44.288468918072311</c:v>
                </c:pt>
                <c:pt idx="325">
                  <c:v>44.330325854026675</c:v>
                </c:pt>
                <c:pt idx="326">
                  <c:v>44.37210378420211</c:v>
                </c:pt>
                <c:pt idx="327">
                  <c:v>44.41380308056825</c:v>
                </c:pt>
                <c:pt idx="328">
                  <c:v>44.455424112299589</c:v>
                </c:pt>
                <c:pt idx="329">
                  <c:v>44.496967245804278</c:v>
                </c:pt>
                <c:pt idx="330">
                  <c:v>44.53843284475257</c:v>
                </c:pt>
                <c:pt idx="331">
                  <c:v>44.579821270104873</c:v>
                </c:pt>
                <c:pt idx="332">
                  <c:v>44.621132880139442</c:v>
                </c:pt>
                <c:pt idx="333">
                  <c:v>44.662368030479705</c:v>
                </c:pt>
                <c:pt idx="334">
                  <c:v>44.703527074121268</c:v>
                </c:pt>
                <c:pt idx="335">
                  <c:v>44.744610361458534</c:v>
                </c:pt>
                <c:pt idx="336">
                  <c:v>44.785618240310981</c:v>
                </c:pt>
                <c:pt idx="337">
                  <c:v>44.826551055949132</c:v>
                </c:pt>
                <c:pt idx="338">
                  <c:v>44.867409151120164</c:v>
                </c:pt>
                <c:pt idx="339">
                  <c:v>44.908192866073215</c:v>
                </c:pt>
                <c:pt idx="340">
                  <c:v>44.948902538584349</c:v>
                </c:pt>
                <c:pt idx="341">
                  <c:v>44.989538503981208</c:v>
                </c:pt>
                <c:pt idx="342">
                  <c:v>45.03010109516736</c:v>
                </c:pt>
                <c:pt idx="343">
                  <c:v>45.070590642646323</c:v>
                </c:pt>
                <c:pt idx="344">
                  <c:v>45.111007474545318</c:v>
                </c:pt>
                <c:pt idx="345">
                  <c:v>45.151351916638689</c:v>
                </c:pt>
                <c:pt idx="346">
                  <c:v>45.191624292371053</c:v>
                </c:pt>
                <c:pt idx="347">
                  <c:v>45.231824922880143</c:v>
                </c:pt>
                <c:pt idx="348">
                  <c:v>45.271954127019384</c:v>
                </c:pt>
                <c:pt idx="349">
                  <c:v>45.312012221380179</c:v>
                </c:pt>
                <c:pt idx="350">
                  <c:v>45.351999520313932</c:v>
                </c:pt>
                <c:pt idx="351">
                  <c:v>45.391916335953759</c:v>
                </c:pt>
                <c:pt idx="352">
                  <c:v>45.431762978235987</c:v>
                </c:pt>
                <c:pt idx="353">
                  <c:v>45.471539754921352</c:v>
                </c:pt>
                <c:pt idx="354">
                  <c:v>45.511246971615954</c:v>
                </c:pt>
                <c:pt idx="355">
                  <c:v>45.550884931791934</c:v>
                </c:pt>
                <c:pt idx="356">
                  <c:v>45.590453936807926</c:v>
                </c:pt>
                <c:pt idx="357">
                  <c:v>45.629954285929244</c:v>
                </c:pt>
                <c:pt idx="358">
                  <c:v>45.669386276347836</c:v>
                </c:pt>
                <c:pt idx="359">
                  <c:v>45.70875020320198</c:v>
                </c:pt>
                <c:pt idx="360">
                  <c:v>45.748046359595747</c:v>
                </c:pt>
                <c:pt idx="361">
                  <c:v>45.787275036618247</c:v>
                </c:pt>
                <c:pt idx="362">
                  <c:v>45.826436523362624</c:v>
                </c:pt>
                <c:pt idx="363">
                  <c:v>45.865531106944829</c:v>
                </c:pt>
                <c:pt idx="364">
                  <c:v>45.904559072522176</c:v>
                </c:pt>
                <c:pt idx="365">
                  <c:v>45.94352070331167</c:v>
                </c:pt>
                <c:pt idx="366">
                  <c:v>45.982416280608106</c:v>
                </c:pt>
                <c:pt idx="367">
                  <c:v>46.021246083801984</c:v>
                </c:pt>
                <c:pt idx="368">
                  <c:v>46.060010390397181</c:v>
                </c:pt>
                <c:pt idx="369">
                  <c:v>46.098709476028439</c:v>
                </c:pt>
                <c:pt idx="370">
                  <c:v>46.137343614478624</c:v>
                </c:pt>
                <c:pt idx="371">
                  <c:v>46.17591307769581</c:v>
                </c:pt>
                <c:pt idx="372">
                  <c:v>46.214418135810128</c:v>
                </c:pt>
                <c:pt idx="373">
                  <c:v>46.252859057150459</c:v>
                </c:pt>
                <c:pt idx="374">
                  <c:v>46.29123610826089</c:v>
                </c:pt>
                <c:pt idx="375">
                  <c:v>46.329549553917019</c:v>
                </c:pt>
                <c:pt idx="376">
                  <c:v>46.367799657142044</c:v>
                </c:pt>
                <c:pt idx="377">
                  <c:v>46.405986679222671</c:v>
                </c:pt>
                <c:pt idx="378">
                  <c:v>46.444110879724853</c:v>
                </c:pt>
                <c:pt idx="379">
                  <c:v>46.48217251650933</c:v>
                </c:pt>
                <c:pt idx="380">
                  <c:v>46.520171845746987</c:v>
                </c:pt>
                <c:pt idx="381">
                  <c:v>46.558109121934073</c:v>
                </c:pt>
                <c:pt idx="382">
                  <c:v>46.595984597907204</c:v>
                </c:pt>
                <c:pt idx="383">
                  <c:v>46.6337985248582</c:v>
                </c:pt>
                <c:pt idx="384">
                  <c:v>46.67155115234879</c:v>
                </c:pt>
                <c:pt idx="385">
                  <c:v>46.709242728325115</c:v>
                </c:pt>
                <c:pt idx="386">
                  <c:v>46.746873499132072</c:v>
                </c:pt>
                <c:pt idx="387">
                  <c:v>46.784443709527501</c:v>
                </c:pt>
                <c:pt idx="388">
                  <c:v>46.821953602696219</c:v>
                </c:pt>
                <c:pt idx="389">
                  <c:v>46.859403420263888</c:v>
                </c:pt>
                <c:pt idx="390">
                  <c:v>46.896793402310735</c:v>
                </c:pt>
                <c:pt idx="391">
                  <c:v>46.934123787385104</c:v>
                </c:pt>
                <c:pt idx="392">
                  <c:v>46.97139481251687</c:v>
                </c:pt>
                <c:pt idx="393">
                  <c:v>47.008606713230705</c:v>
                </c:pt>
                <c:pt idx="394">
                  <c:v>47.045759723559193</c:v>
                </c:pt>
                <c:pt idx="395">
                  <c:v>47.082854076055796</c:v>
                </c:pt>
                <c:pt idx="396">
                  <c:v>47.119890001807669</c:v>
                </c:pt>
                <c:pt idx="397">
                  <c:v>47.156867730448369</c:v>
                </c:pt>
                <c:pt idx="398">
                  <c:v>47.193787490170379</c:v>
                </c:pt>
                <c:pt idx="399">
                  <c:v>47.230649507737532</c:v>
                </c:pt>
                <c:pt idx="400">
                  <c:v>47.267454008497275</c:v>
                </c:pt>
                <c:pt idx="401">
                  <c:v>47.304201216392812</c:v>
                </c:pt>
                <c:pt idx="402">
                  <c:v>47.340891353975096</c:v>
                </c:pt>
                <c:pt idx="403">
                  <c:v>47.377524642414727</c:v>
                </c:pt>
                <c:pt idx="404">
                  <c:v>47.414101301513689</c:v>
                </c:pt>
                <c:pt idx="405">
                  <c:v>47.450621549716963</c:v>
                </c:pt>
                <c:pt idx="406">
                  <c:v>47.48708560412404</c:v>
                </c:pt>
                <c:pt idx="407">
                  <c:v>47.523493680500273</c:v>
                </c:pt>
                <c:pt idx="408">
                  <c:v>47.559845993288135</c:v>
                </c:pt>
                <c:pt idx="409">
                  <c:v>47.596142755618359</c:v>
                </c:pt>
                <c:pt idx="410">
                  <c:v>47.63238417932093</c:v>
                </c:pt>
                <c:pt idx="411">
                  <c:v>47.668570474935983</c:v>
                </c:pt>
                <c:pt idx="412">
                  <c:v>47.704701851724586</c:v>
                </c:pt>
                <c:pt idx="413">
                  <c:v>47.740778517679402</c:v>
                </c:pt>
                <c:pt idx="414">
                  <c:v>47.776800679535228</c:v>
                </c:pt>
                <c:pt idx="415">
                  <c:v>47.812768542779445</c:v>
                </c:pt>
                <c:pt idx="416">
                  <c:v>47.848682311662344</c:v>
                </c:pt>
                <c:pt idx="417">
                  <c:v>47.88454218920733</c:v>
                </c:pt>
                <c:pt idx="418">
                  <c:v>47.920348377221067</c:v>
                </c:pt>
                <c:pt idx="419">
                  <c:v>47.956101076303447</c:v>
                </c:pt>
                <c:pt idx="420">
                  <c:v>47.991800485857517</c:v>
                </c:pt>
                <c:pt idx="421">
                  <c:v>48.02744680409927</c:v>
                </c:pt>
                <c:pt idx="422">
                  <c:v>48.063040228067344</c:v>
                </c:pt>
                <c:pt idx="423">
                  <c:v>48.09858095363262</c:v>
                </c:pt>
                <c:pt idx="424">
                  <c:v>48.134069175507705</c:v>
                </c:pt>
                <c:pt idx="425">
                  <c:v>48.169505087256347</c:v>
                </c:pt>
                <c:pt idx="426">
                  <c:v>48.204888881302729</c:v>
                </c:pt>
                <c:pt idx="427">
                  <c:v>48.240220748940686</c:v>
                </c:pt>
                <c:pt idx="428">
                  <c:v>48.275500880342797</c:v>
                </c:pt>
                <c:pt idx="429">
                  <c:v>48.310729464569427</c:v>
                </c:pt>
                <c:pt idx="430">
                  <c:v>48.345906689577625</c:v>
                </c:pt>
                <c:pt idx="431">
                  <c:v>48.381032742229991</c:v>
                </c:pt>
                <c:pt idx="432">
                  <c:v>48.416107808303394</c:v>
                </c:pt>
                <c:pt idx="433">
                  <c:v>48.45113207249765</c:v>
                </c:pt>
                <c:pt idx="434">
                  <c:v>48.48610571844408</c:v>
                </c:pt>
                <c:pt idx="435">
                  <c:v>48.521028928713996</c:v>
                </c:pt>
                <c:pt idx="436">
                  <c:v>48.555901884827087</c:v>
                </c:pt>
                <c:pt idx="437">
                  <c:v>48.590724767259751</c:v>
                </c:pt>
                <c:pt idx="438">
                  <c:v>48.62549775545331</c:v>
                </c:pt>
                <c:pt idx="439">
                  <c:v>48.660221027822161</c:v>
                </c:pt>
                <c:pt idx="440">
                  <c:v>48.694894761761837</c:v>
                </c:pt>
                <c:pt idx="441">
                  <c:v>48.729519133657007</c:v>
                </c:pt>
                <c:pt idx="442">
                  <c:v>48.764094318889356</c:v>
                </c:pt>
                <c:pt idx="443">
                  <c:v>48.798620491845433</c:v>
                </c:pt>
                <c:pt idx="444">
                  <c:v>48.833097825924391</c:v>
                </c:pt>
                <c:pt idx="445">
                  <c:v>48.867526493545654</c:v>
                </c:pt>
                <c:pt idx="446">
                  <c:v>48.901906666156535</c:v>
                </c:pt>
                <c:pt idx="447">
                  <c:v>48.936238514239726</c:v>
                </c:pt>
                <c:pt idx="448">
                  <c:v>48.970522207320776</c:v>
                </c:pt>
                <c:pt idx="449">
                  <c:v>49.004757913975453</c:v>
                </c:pt>
                <c:pt idx="450">
                  <c:v>49.038945801837038</c:v>
                </c:pt>
                <c:pt idx="451">
                  <c:v>49.073086037603566</c:v>
                </c:pt>
                <c:pt idx="452">
                  <c:v>49.107178787045001</c:v>
                </c:pt>
                <c:pt idx="453">
                  <c:v>49.141224215010297</c:v>
                </c:pt>
                <c:pt idx="454">
                  <c:v>49.175222485434439</c:v>
                </c:pt>
                <c:pt idx="455">
                  <c:v>49.209173761345397</c:v>
                </c:pt>
                <c:pt idx="456">
                  <c:v>49.243078204871011</c:v>
                </c:pt>
                <c:pt idx="457">
                  <c:v>49.276935977245813</c:v>
                </c:pt>
                <c:pt idx="458">
                  <c:v>49.310747238817775</c:v>
                </c:pt>
                <c:pt idx="459">
                  <c:v>49.344512149055014</c:v>
                </c:pt>
                <c:pt idx="460">
                  <c:v>49.3782308665524</c:v>
                </c:pt>
                <c:pt idx="461">
                  <c:v>49.411903549038129</c:v>
                </c:pt>
                <c:pt idx="462">
                  <c:v>49.445530353380228</c:v>
                </c:pt>
                <c:pt idx="463">
                  <c:v>49.479111435592976</c:v>
                </c:pt>
                <c:pt idx="464">
                  <c:v>49.512646950843305</c:v>
                </c:pt>
                <c:pt idx="465">
                  <c:v>49.546137053457088</c:v>
                </c:pt>
                <c:pt idx="466">
                  <c:v>49.579581896925426</c:v>
                </c:pt>
                <c:pt idx="467">
                  <c:v>49.61298163391082</c:v>
                </c:pt>
                <c:pt idx="468">
                  <c:v>49.646336416253327</c:v>
                </c:pt>
                <c:pt idx="469">
                  <c:v>49.679646394976629</c:v>
                </c:pt>
                <c:pt idx="470">
                  <c:v>49.712911720294066</c:v>
                </c:pt>
                <c:pt idx="471">
                  <c:v>49.7461325416146</c:v>
                </c:pt>
                <c:pt idx="472">
                  <c:v>49.779309007548733</c:v>
                </c:pt>
                <c:pt idx="473">
                  <c:v>49.812441265914345</c:v>
                </c:pt>
                <c:pt idx="474">
                  <c:v>49.845529463742515</c:v>
                </c:pt>
                <c:pt idx="475">
                  <c:v>49.878573747283262</c:v>
                </c:pt>
                <c:pt idx="476">
                  <c:v>49.911574262011243</c:v>
                </c:pt>
                <c:pt idx="477">
                  <c:v>49.944531152631399</c:v>
                </c:pt>
                <c:pt idx="478">
                  <c:v>49.977444563084525</c:v>
                </c:pt>
                <c:pt idx="479">
                  <c:v>50.010314636552827</c:v>
                </c:pt>
                <c:pt idx="480">
                  <c:v>50.043141515465415</c:v>
                </c:pt>
                <c:pt idx="481">
                  <c:v>50.075925341503712</c:v>
                </c:pt>
                <c:pt idx="482">
                  <c:v>50.108666255606863</c:v>
                </c:pt>
                <c:pt idx="483">
                  <c:v>50.141364397977078</c:v>
                </c:pt>
                <c:pt idx="484">
                  <c:v>50.174019908084901</c:v>
                </c:pt>
                <c:pt idx="485">
                  <c:v>50.206632924674466</c:v>
                </c:pt>
                <c:pt idx="486">
                  <c:v>50.239203585768678</c:v>
                </c:pt>
                <c:pt idx="487">
                  <c:v>50.271732028674364</c:v>
                </c:pt>
                <c:pt idx="488">
                  <c:v>50.304218389987383</c:v>
                </c:pt>
                <c:pt idx="489">
                  <c:v>50.336662805597669</c:v>
                </c:pt>
                <c:pt idx="490">
                  <c:v>50.369065410694226</c:v>
                </c:pt>
                <c:pt idx="491">
                  <c:v>50.401426339770119</c:v>
                </c:pt>
                <c:pt idx="492">
                  <c:v>50.433745726627365</c:v>
                </c:pt>
                <c:pt idx="493">
                  <c:v>50.466023704381826</c:v>
                </c:pt>
                <c:pt idx="494">
                  <c:v>50.498260405468024</c:v>
                </c:pt>
                <c:pt idx="495">
                  <c:v>50.530455961643931</c:v>
                </c:pt>
                <c:pt idx="496">
                  <c:v>50.562610503995728</c:v>
                </c:pt>
                <c:pt idx="497">
                  <c:v>50.594724162942491</c:v>
                </c:pt>
                <c:pt idx="498">
                  <c:v>50.62679706824084</c:v>
                </c:pt>
                <c:pt idx="499">
                  <c:v>50.658829348989592</c:v>
                </c:pt>
                <c:pt idx="500">
                  <c:v>50.690821133634316</c:v>
                </c:pt>
                <c:pt idx="501">
                  <c:v>50.722772549971857</c:v>
                </c:pt>
                <c:pt idx="502">
                  <c:v>50.754683725154869</c:v>
                </c:pt>
                <c:pt idx="503">
                  <c:v>50.786554785696239</c:v>
                </c:pt>
                <c:pt idx="504">
                  <c:v>50.81838585747353</c:v>
                </c:pt>
                <c:pt idx="505">
                  <c:v>50.850177065733341</c:v>
                </c:pt>
                <c:pt idx="506">
                  <c:v>50.88192853509566</c:v>
                </c:pt>
                <c:pt idx="507">
                  <c:v>50.913640389558161</c:v>
                </c:pt>
                <c:pt idx="508">
                  <c:v>50.945312752500477</c:v>
                </c:pt>
                <c:pt idx="509">
                  <c:v>50.976945746688422</c:v>
                </c:pt>
                <c:pt idx="510">
                  <c:v>51.008539494278182</c:v>
                </c:pt>
                <c:pt idx="511">
                  <c:v>51.040094116820484</c:v>
                </c:pt>
                <c:pt idx="512">
                  <c:v>51.071609735264694</c:v>
                </c:pt>
                <c:pt idx="513">
                  <c:v>51.103086469962918</c:v>
                </c:pt>
                <c:pt idx="514">
                  <c:v>51.134524440674042</c:v>
                </c:pt>
                <c:pt idx="515">
                  <c:v>51.165923766567744</c:v>
                </c:pt>
                <c:pt idx="516">
                  <c:v>51.19728456622849</c:v>
                </c:pt>
                <c:pt idx="517">
                  <c:v>51.228606957659451</c:v>
                </c:pt>
                <c:pt idx="518">
                  <c:v>51.259891058286442</c:v>
                </c:pt>
                <c:pt idx="519">
                  <c:v>51.291136984961781</c:v>
                </c:pt>
                <c:pt idx="520">
                  <c:v>51.322344853968147</c:v>
                </c:pt>
                <c:pt idx="521">
                  <c:v>51.353514781022369</c:v>
                </c:pt>
                <c:pt idx="522">
                  <c:v>51.384646881279245</c:v>
                </c:pt>
                <c:pt idx="523">
                  <c:v>51.41574126933525</c:v>
                </c:pt>
                <c:pt idx="524">
                  <c:v>51.446798059232272</c:v>
                </c:pt>
                <c:pt idx="525">
                  <c:v>51.477817364461288</c:v>
                </c:pt>
                <c:pt idx="526">
                  <c:v>51.508799297966036</c:v>
                </c:pt>
                <c:pt idx="527">
                  <c:v>51.53974397214661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ensembl!$AX$2:$AX$529</c:f>
              <c:numCache>
                <c:formatCode>0.0</c:formatCode>
                <c:ptCount val="528"/>
                <c:pt idx="0" formatCode="General">
                  <c:v>19</c:v>
                </c:pt>
                <c:pt idx="1">
                  <c:v>19.568286759366778</c:v>
                </c:pt>
                <c:pt idx="2">
                  <c:v>20.104045335001526</c:v>
                </c:pt>
                <c:pt idx="3">
                  <c:v>20.611629224708579</c:v>
                </c:pt>
                <c:pt idx="4">
                  <c:v>21.094521320111788</c:v>
                </c:pt>
                <c:pt idx="5">
                  <c:v>21.555557905286758</c:v>
                </c:pt>
                <c:pt idx="6">
                  <c:v>21.997083824826777</c:v>
                </c:pt>
                <c:pt idx="7">
                  <c:v>22.421062994283563</c:v>
                </c:pt>
                <c:pt idx="8">
                  <c:v>22.829158997659881</c:v>
                </c:pt>
                <c:pt idx="9">
                  <c:v>23.222795091641935</c:v>
                </c:pt>
                <c:pt idx="10">
                  <c:v>23.60319969083514</c:v>
                </c:pt>
                <c:pt idx="11">
                  <c:v>23.971441400306446</c:v>
                </c:pt>
                <c:pt idx="12">
                  <c:v>24.328456382344964</c:v>
                </c:pt>
                <c:pt idx="13">
                  <c:v>24.675070007776068</c:v>
                </c:pt>
                <c:pt idx="14">
                  <c:v>25.012014182393496</c:v>
                </c:pt>
                <c:pt idx="15">
                  <c:v>25.339941356719901</c:v>
                </c:pt>
                <c:pt idx="16">
                  <c:v>25.65943596124518</c:v>
                </c:pt>
                <c:pt idx="17">
                  <c:v>25.971023821015475</c:v>
                </c:pt>
                <c:pt idx="18">
                  <c:v>26.275179968160455</c:v>
                </c:pt>
                <c:pt idx="19">
                  <c:v>26.572335172369609</c:v>
                </c:pt>
                <c:pt idx="20">
                  <c:v>26.862881436572302</c:v>
                </c:pt>
                <c:pt idx="21">
                  <c:v>27.147176650739706</c:v>
                </c:pt>
                <c:pt idx="22">
                  <c:v>27.425548555700956</c:v>
                </c:pt>
                <c:pt idx="23">
                  <c:v>27.698298137575101</c:v>
                </c:pt>
                <c:pt idx="24">
                  <c:v>27.965702549329141</c:v>
                </c:pt>
                <c:pt idx="25">
                  <c:v>28.228017637260724</c:v>
                </c:pt>
                <c:pt idx="26">
                  <c:v>28.485480135551182</c:v>
                </c:pt>
                <c:pt idx="27">
                  <c:v>28.738309580471586</c:v>
                </c:pt>
                <c:pt idx="28">
                  <c:v>28.986709986634082</c:v>
                </c:pt>
                <c:pt idx="29">
                  <c:v>29.230871320326187</c:v>
                </c:pt>
                <c:pt idx="30">
                  <c:v>29.47097079904287</c:v>
                </c:pt>
                <c:pt idx="31">
                  <c:v>29.707174041532287</c:v>
                </c:pt>
                <c:pt idx="32">
                  <c:v>29.93963608876086</c:v>
                </c:pt>
                <c:pt idx="33">
                  <c:v>30.168502312999735</c:v>
                </c:pt>
                <c:pt idx="34">
                  <c:v>30.393909229596861</c:v>
                </c:pt>
                <c:pt idx="35">
                  <c:v>30.615985223816079</c:v>
                </c:pt>
                <c:pt idx="36">
                  <c:v>30.834851203310162</c:v>
                </c:pt>
                <c:pt idx="37">
                  <c:v>31.050621185279724</c:v>
                </c:pt>
                <c:pt idx="38">
                  <c:v>31.263402826099647</c:v>
                </c:pt>
                <c:pt idx="39">
                  <c:v>31.473297900125353</c:v>
                </c:pt>
                <c:pt idx="40">
                  <c:v>31.680402733487661</c:v>
                </c:pt>
                <c:pt idx="41">
                  <c:v>31.88480859791855</c:v>
                </c:pt>
                <c:pt idx="42">
                  <c:v>32.086602068997884</c:v>
                </c:pt>
                <c:pt idx="43">
                  <c:v>32.285865352654227</c:v>
                </c:pt>
                <c:pt idx="44">
                  <c:v>32.482676583275534</c:v>
                </c:pt>
                <c:pt idx="45">
                  <c:v>32.677110096375635</c:v>
                </c:pt>
                <c:pt idx="46">
                  <c:v>32.869236678408782</c:v>
                </c:pt>
                <c:pt idx="47">
                  <c:v>33.059123796019179</c:v>
                </c:pt>
                <c:pt idx="48">
                  <c:v>33.246835806747541</c:v>
                </c:pt>
                <c:pt idx="49">
                  <c:v>33.432434152986666</c:v>
                </c:pt>
                <c:pt idx="50">
                  <c:v>33.615977540777514</c:v>
                </c:pt>
                <c:pt idx="51">
                  <c:v>33.797522104862146</c:v>
                </c:pt>
                <c:pt idx="52">
                  <c:v>33.977121561256681</c:v>
                </c:pt>
                <c:pt idx="53">
                  <c:v>34.154827348472843</c:v>
                </c:pt>
                <c:pt idx="54">
                  <c:v>34.330688758398459</c:v>
                </c:pt>
                <c:pt idx="55">
                  <c:v>34.504753057742953</c:v>
                </c:pt>
                <c:pt idx="56">
                  <c:v>34.677065600861923</c:v>
                </c:pt>
                <c:pt idx="57">
                  <c:v>34.8476699346934</c:v>
                </c:pt>
                <c:pt idx="58">
                  <c:v>35.016607896466134</c:v>
                </c:pt>
                <c:pt idx="59">
                  <c:v>35.183919704776173</c:v>
                </c:pt>
                <c:pt idx="60">
                  <c:v>35.349644044570923</c:v>
                </c:pt>
                <c:pt idx="61">
                  <c:v>35.513818146528976</c:v>
                </c:pt>
                <c:pt idx="62">
                  <c:v>35.676477861278514</c:v>
                </c:pt>
                <c:pt idx="63">
                  <c:v>35.83765772885662</c:v>
                </c:pt>
                <c:pt idx="64">
                  <c:v>35.997391043775245</c:v>
                </c:pt>
                <c:pt idx="65">
                  <c:v>36.155709916027028</c:v>
                </c:pt>
                <c:pt idx="66">
                  <c:v>36.312645328334781</c:v>
                </c:pt>
                <c:pt idx="67">
                  <c:v>36.468227189922047</c:v>
                </c:pt>
                <c:pt idx="68">
                  <c:v>36.622484387058343</c:v>
                </c:pt>
                <c:pt idx="69">
                  <c:v>36.775444830611136</c:v>
                </c:pt>
                <c:pt idx="70">
                  <c:v>36.927135500817329</c:v>
                </c:pt>
                <c:pt idx="71">
                  <c:v>37.077582489469336</c:v>
                </c:pt>
                <c:pt idx="72">
                  <c:v>37.22681103969493</c:v>
                </c:pt>
                <c:pt idx="73">
                  <c:v>37.374845583495677</c:v>
                </c:pt>
                <c:pt idx="74">
                  <c:v>37.521709777195525</c:v>
                </c:pt>
                <c:pt idx="75">
                  <c:v>37.667426534939295</c:v>
                </c:pt>
                <c:pt idx="76">
                  <c:v>37.812018060369923</c:v>
                </c:pt>
                <c:pt idx="77">
                  <c:v>37.955505876603326</c:v>
                </c:pt>
                <c:pt idx="78">
                  <c:v>38.097910854610852</c:v>
                </c:pt>
                <c:pt idx="79">
                  <c:v>38.239253240110912</c:v>
                </c:pt>
                <c:pt idx="80">
                  <c:v>38.379552679063877</c:v>
                </c:pt>
                <c:pt idx="81">
                  <c:v>38.518828241857484</c:v>
                </c:pt>
                <c:pt idx="82">
                  <c:v>38.657098446263475</c:v>
                </c:pt>
                <c:pt idx="83">
                  <c:v>38.794381279240604</c:v>
                </c:pt>
                <c:pt idx="84">
                  <c:v>38.930694217653652</c:v>
                </c:pt>
                <c:pt idx="85">
                  <c:v>39.066054247973248</c:v>
                </c:pt>
                <c:pt idx="86">
                  <c:v>39.200477885016781</c:v>
                </c:pt>
                <c:pt idx="87">
                  <c:v>39.333981189786513</c:v>
                </c:pt>
                <c:pt idx="88">
                  <c:v>39.466579786457253</c:v>
                </c:pt>
                <c:pt idx="89">
                  <c:v>39.598288878562251</c:v>
                </c:pt>
                <c:pt idx="90">
                  <c:v>39.729123264422945</c:v>
                </c:pt>
                <c:pt idx="91">
                  <c:v>39.859097351864961</c:v>
                </c:pt>
                <c:pt idx="92">
                  <c:v>39.988225172260144</c:v>
                </c:pt>
                <c:pt idx="93">
                  <c:v>40.116520393931715</c:v>
                </c:pt>
                <c:pt idx="94">
                  <c:v>40.24399633495738</c:v>
                </c:pt>
                <c:pt idx="95">
                  <c:v>40.370665975402829</c:v>
                </c:pt>
                <c:pt idx="96">
                  <c:v>40.496541969016214</c:v>
                </c:pt>
                <c:pt idx="97">
                  <c:v>40.621636654412136</c:v>
                </c:pt>
                <c:pt idx="98">
                  <c:v>40.745962065771998</c:v>
                </c:pt>
                <c:pt idx="99">
                  <c:v>40.869529943085851</c:v>
                </c:pt>
                <c:pt idx="100">
                  <c:v>40.992351741959467</c:v>
                </c:pt>
                <c:pt idx="101">
                  <c:v>41.114438643008775</c:v>
                </c:pt>
                <c:pt idx="102">
                  <c:v>41.235801560862598</c:v>
                </c:pt>
                <c:pt idx="103">
                  <c:v>41.356451152793383</c:v>
                </c:pt>
                <c:pt idx="104">
                  <c:v>41.476397826994408</c:v>
                </c:pt>
                <c:pt idx="105">
                  <c:v>41.595651750520894</c:v>
                </c:pt>
                <c:pt idx="106">
                  <c:v>41.714222856911476</c:v>
                </c:pt>
                <c:pt idx="107">
                  <c:v>41.83212085350555</c:v>
                </c:pt>
                <c:pt idx="108">
                  <c:v>41.949355228471063</c:v>
                </c:pt>
                <c:pt idx="109">
                  <c:v>42.06593525755661</c:v>
                </c:pt>
                <c:pt idx="110">
                  <c:v>42.181870010580809</c:v>
                </c:pt>
                <c:pt idx="111">
                  <c:v>42.29716835767131</c:v>
                </c:pt>
                <c:pt idx="112">
                  <c:v>42.411838975265063</c:v>
                </c:pt>
                <c:pt idx="113">
                  <c:v>42.525890351880868</c:v>
                </c:pt>
                <c:pt idx="114">
                  <c:v>42.639330793674574</c:v>
                </c:pt>
                <c:pt idx="115">
                  <c:v>42.752168429786863</c:v>
                </c:pt>
                <c:pt idx="116">
                  <c:v>42.864411217492879</c:v>
                </c:pt>
                <c:pt idx="117">
                  <c:v>42.9760669471626</c:v>
                </c:pt>
                <c:pt idx="118">
                  <c:v>43.087143247040338</c:v>
                </c:pt>
                <c:pt idx="119">
                  <c:v>43.197647587851272</c:v>
                </c:pt>
                <c:pt idx="120">
                  <c:v>43.307587287242605</c:v>
                </c:pt>
                <c:pt idx="121">
                  <c:v>43.416969514066473</c:v>
                </c:pt>
                <c:pt idx="122">
                  <c:v>43.525801292511453</c:v>
                </c:pt>
                <c:pt idx="123">
                  <c:v>43.634089506089033</c:v>
                </c:pt>
                <c:pt idx="124">
                  <c:v>43.741840901481282</c:v>
                </c:pt>
                <c:pt idx="125">
                  <c:v>43.849062092255487</c:v>
                </c:pt>
                <c:pt idx="126">
                  <c:v>43.955759562451298</c:v>
                </c:pt>
                <c:pt idx="127">
                  <c:v>44.061939670045739</c:v>
                </c:pt>
                <c:pt idx="128">
                  <c:v>44.167608650300963</c:v>
                </c:pt>
                <c:pt idx="129">
                  <c:v>44.272772618999667</c:v>
                </c:pt>
                <c:pt idx="130">
                  <c:v>44.377437575572642</c:v>
                </c:pt>
                <c:pt idx="131">
                  <c:v>44.481609406122821</c:v>
                </c:pt>
                <c:pt idx="132">
                  <c:v>44.585293886349938</c:v>
                </c:pt>
                <c:pt idx="133">
                  <c:v>44.688496684379764</c:v>
                </c:pt>
                <c:pt idx="134">
                  <c:v>44.791223363501651</c:v>
                </c:pt>
                <c:pt idx="135">
                  <c:v>44.893479384817979</c:v>
                </c:pt>
                <c:pt idx="136">
                  <c:v>44.995270109808928</c:v>
                </c:pt>
                <c:pt idx="137">
                  <c:v>45.096600802815857</c:v>
                </c:pt>
                <c:pt idx="138">
                  <c:v>45.197476633446357</c:v>
                </c:pt>
                <c:pt idx="139">
                  <c:v>45.297902678904023</c:v>
                </c:pt>
                <c:pt idx="140">
                  <c:v>45.397883926245719</c:v>
                </c:pt>
                <c:pt idx="141">
                  <c:v>45.497425274569125</c:v>
                </c:pt>
                <c:pt idx="142">
                  <c:v>45.596531537133131</c:v>
                </c:pt>
                <c:pt idx="143">
                  <c:v>45.695207443413565</c:v>
                </c:pt>
                <c:pt idx="144">
                  <c:v>45.79345764109663</c:v>
                </c:pt>
                <c:pt idx="145">
                  <c:v>45.891286698012358</c:v>
                </c:pt>
                <c:pt idx="146">
                  <c:v>45.988699104010216</c:v>
                </c:pt>
                <c:pt idx="147">
                  <c:v>46.08569927277901</c:v>
                </c:pt>
                <c:pt idx="148">
                  <c:v>46.182291543613019</c:v>
                </c:pt>
                <c:pt idx="149">
                  <c:v>46.278480183126312</c:v>
                </c:pt>
                <c:pt idx="150">
                  <c:v>46.374269386917099</c:v>
                </c:pt>
                <c:pt idx="151">
                  <c:v>46.469663281183841</c:v>
                </c:pt>
                <c:pt idx="152">
                  <c:v>46.564665924294815</c:v>
                </c:pt>
                <c:pt idx="153">
                  <c:v>46.659281308312757</c:v>
                </c:pt>
                <c:pt idx="154">
                  <c:v>46.753513360476163</c:v>
                </c:pt>
                <c:pt idx="155">
                  <c:v>46.847365944638675</c:v>
                </c:pt>
                <c:pt idx="156">
                  <c:v>46.940842862668028</c:v>
                </c:pt>
                <c:pt idx="157">
                  <c:v>47.03394785580592</c:v>
                </c:pt>
                <c:pt idx="158">
                  <c:v>47.126684605990128</c:v>
                </c:pt>
                <c:pt idx="159">
                  <c:v>47.219056737140136</c:v>
                </c:pt>
                <c:pt idx="160">
                  <c:v>47.311067816407459</c:v>
                </c:pt>
                <c:pt idx="161">
                  <c:v>47.402721355391868</c:v>
                </c:pt>
                <c:pt idx="162">
                  <c:v>47.494020811324674</c:v>
                </c:pt>
                <c:pt idx="163">
                  <c:v>47.584969588220019</c:v>
                </c:pt>
                <c:pt idx="164">
                  <c:v>47.675571037995397</c:v>
                </c:pt>
                <c:pt idx="165">
                  <c:v>47.765828461562243</c:v>
                </c:pt>
                <c:pt idx="166">
                  <c:v>47.85574510988765</c:v>
                </c:pt>
                <c:pt idx="167">
                  <c:v>47.945324185028078</c:v>
                </c:pt>
                <c:pt idx="168">
                  <c:v>48.034568841136014</c:v>
                </c:pt>
                <c:pt idx="169">
                  <c:v>48.123482185440366</c:v>
                </c:pt>
                <c:pt idx="170">
                  <c:v>48.212067279201463</c:v>
                </c:pt>
                <c:pt idx="171">
                  <c:v>48.300327138641457</c:v>
                </c:pt>
                <c:pt idx="172">
                  <c:v>48.388264735850868</c:v>
                </c:pt>
                <c:pt idx="173">
                  <c:v>48.47588299967201</c:v>
                </c:pt>
                <c:pt idx="174">
                  <c:v>48.563184816560046</c:v>
                </c:pt>
                <c:pt idx="175">
                  <c:v>48.650173031422341</c:v>
                </c:pt>
                <c:pt idx="176">
                  <c:v>48.736850448436719</c:v>
                </c:pt>
                <c:pt idx="177">
                  <c:v>48.823219831849372</c:v>
                </c:pt>
                <c:pt idx="178">
                  <c:v>48.909283906752933</c:v>
                </c:pt>
                <c:pt idx="179">
                  <c:v>48.995045359845356</c:v>
                </c:pt>
                <c:pt idx="180">
                  <c:v>49.08050684017018</c:v>
                </c:pt>
                <c:pt idx="181">
                  <c:v>49.165670959838707</c:v>
                </c:pt>
                <c:pt idx="182">
                  <c:v>49.250540294734627</c:v>
                </c:pt>
                <c:pt idx="183">
                  <c:v>49.335117385201634</c:v>
                </c:pt>
                <c:pt idx="184">
                  <c:v>49.419404736714512</c:v>
                </c:pt>
                <c:pt idx="185">
                  <c:v>49.503404820534136</c:v>
                </c:pt>
                <c:pt idx="186">
                  <c:v>49.587120074346934</c:v>
                </c:pt>
                <c:pt idx="187">
                  <c:v>49.670552902889177</c:v>
                </c:pt>
                <c:pt idx="188">
                  <c:v>49.753705678556585</c:v>
                </c:pt>
                <c:pt idx="189">
                  <c:v>49.836580741999626</c:v>
                </c:pt>
                <c:pt idx="190">
                  <c:v>49.919180402704946</c:v>
                </c:pt>
                <c:pt idx="191">
                  <c:v>50.001506939563299</c:v>
                </c:pt>
                <c:pt idx="192">
                  <c:v>50.083562601424397</c:v>
                </c:pt>
                <c:pt idx="193">
                  <c:v>50.165349607638959</c:v>
                </c:pt>
                <c:pt idx="194">
                  <c:v>50.2468701485884</c:v>
                </c:pt>
                <c:pt idx="195">
                  <c:v>50.328126386202477</c:v>
                </c:pt>
                <c:pt idx="196">
                  <c:v>50.409120454465203</c:v>
                </c:pt>
                <c:pt idx="197">
                  <c:v>50.48985445990936</c:v>
                </c:pt>
                <c:pt idx="198">
                  <c:v>50.570330482099934</c:v>
                </c:pt>
                <c:pt idx="199">
                  <c:v>50.650550574106745</c:v>
                </c:pt>
                <c:pt idx="200">
                  <c:v>50.730516762966616</c:v>
                </c:pt>
                <c:pt idx="201">
                  <c:v>50.810231050135286</c:v>
                </c:pt>
                <c:pt idx="202">
                  <c:v>50.889695411929409</c:v>
                </c:pt>
                <c:pt idx="203">
                  <c:v>50.968911799958867</c:v>
                </c:pt>
                <c:pt idx="204">
                  <c:v>51.047882141549671</c:v>
                </c:pt>
                <c:pt idx="205">
                  <c:v>51.126608340157659</c:v>
                </c:pt>
                <c:pt idx="206">
                  <c:v>51.20509227577331</c:v>
                </c:pt>
                <c:pt idx="207">
                  <c:v>51.283335805317819</c:v>
                </c:pt>
                <c:pt idx="208">
                  <c:v>51.361340763030704</c:v>
                </c:pt>
                <c:pt idx="209">
                  <c:v>51.43910896084919</c:v>
                </c:pt>
                <c:pt idx="210">
                  <c:v>51.516642188779514</c:v>
                </c:pt>
                <c:pt idx="211">
                  <c:v>51.593942215260412</c:v>
                </c:pt>
                <c:pt idx="212">
                  <c:v>51.671010787518973</c:v>
                </c:pt>
                <c:pt idx="213">
                  <c:v>51.747849631919046</c:v>
                </c:pt>
                <c:pt idx="214">
                  <c:v>51.82446045430239</c:v>
                </c:pt>
                <c:pt idx="215">
                  <c:v>51.900844940322763</c:v>
                </c:pt>
                <c:pt idx="216">
                  <c:v>51.977004755773116</c:v>
                </c:pt>
                <c:pt idx="217">
                  <c:v>52.052941546906062</c:v>
                </c:pt>
                <c:pt idx="218">
                  <c:v>52.128656940747774</c:v>
                </c:pt>
                <c:pt idx="219">
                  <c:v>52.204152545405528</c:v>
                </c:pt>
                <c:pt idx="220">
                  <c:v>52.279429950368986</c:v>
                </c:pt>
                <c:pt idx="221">
                  <c:v>52.354490726805402</c:v>
                </c:pt>
                <c:pt idx="222">
                  <c:v>52.429336427848881</c:v>
                </c:pt>
                <c:pt idx="223">
                  <c:v>52.503968588883879</c:v>
                </c:pt>
                <c:pt idx="224">
                  <c:v>52.578388727823025</c:v>
                </c:pt>
                <c:pt idx="225">
                  <c:v>52.652598345379445</c:v>
                </c:pt>
                <c:pt idx="226">
                  <c:v>52.726598925333704</c:v>
                </c:pt>
                <c:pt idx="227">
                  <c:v>52.800391934795485</c:v>
                </c:pt>
                <c:pt idx="228">
                  <c:v>52.873978824460167</c:v>
                </c:pt>
                <c:pt idx="229">
                  <c:v>52.94736102886035</c:v>
                </c:pt>
                <c:pt idx="230">
                  <c:v>53.020539966612546</c:v>
                </c:pt>
                <c:pt idx="231">
                  <c:v>53.093517040659066</c:v>
                </c:pt>
                <c:pt idx="232">
                  <c:v>53.166293638505245</c:v>
                </c:pt>
                <c:pt idx="233">
                  <c:v>53.238871132452147</c:v>
                </c:pt>
                <c:pt idx="234">
                  <c:v>53.311250879824762</c:v>
                </c:pt>
                <c:pt idx="235">
                  <c:v>53.383434223195927</c:v>
                </c:pt>
                <c:pt idx="236">
                  <c:v>53.455422490605962</c:v>
                </c:pt>
                <c:pt idx="237">
                  <c:v>53.527216995778161</c:v>
                </c:pt>
                <c:pt idx="238">
                  <c:v>53.598819038330248</c:v>
                </c:pt>
                <c:pt idx="239">
                  <c:v>53.67022990398187</c:v>
                </c:pt>
                <c:pt idx="240">
                  <c:v>53.741450864758207</c:v>
                </c:pt>
                <c:pt idx="241">
                  <c:v>53.812483179189812</c:v>
                </c:pt>
                <c:pt idx="242">
                  <c:v>53.883328092508734</c:v>
                </c:pt>
                <c:pt idx="243">
                  <c:v>53.953986836841061</c:v>
                </c:pt>
                <c:pt idx="244">
                  <c:v>54.02446063139589</c:v>
                </c:pt>
                <c:pt idx="245">
                  <c:v>54.094750682650883</c:v>
                </c:pt>
                <c:pt idx="246">
                  <c:v>54.164858184534395</c:v>
                </c:pt>
                <c:pt idx="247">
                  <c:v>54.234784318604333</c:v>
                </c:pt>
                <c:pt idx="248">
                  <c:v>54.304530254223778</c:v>
                </c:pt>
                <c:pt idx="249">
                  <c:v>54.374097148733419</c:v>
                </c:pt>
                <c:pt idx="250">
                  <c:v>54.443486147620938</c:v>
                </c:pt>
                <c:pt idx="251">
                  <c:v>54.512698384687333</c:v>
                </c:pt>
                <c:pt idx="252">
                  <c:v>54.5817349822103</c:v>
                </c:pt>
                <c:pt idx="253">
                  <c:v>54.650597051104697</c:v>
                </c:pt>
                <c:pt idx="254">
                  <c:v>54.719285691080202</c:v>
                </c:pt>
                <c:pt idx="255">
                  <c:v>54.787801990796183</c:v>
                </c:pt>
                <c:pt idx="256">
                  <c:v>54.856147028013844</c:v>
                </c:pt>
                <c:pt idx="257">
                  <c:v>54.924321869745739</c:v>
                </c:pt>
                <c:pt idx="258">
                  <c:v>54.992327572402651</c:v>
                </c:pt>
                <c:pt idx="259">
                  <c:v>55.060165181937954</c:v>
                </c:pt>
                <c:pt idx="260">
                  <c:v>55.127835733989478</c:v>
                </c:pt>
                <c:pt idx="261">
                  <c:v>55.195340254018909</c:v>
                </c:pt>
                <c:pt idx="262">
                  <c:v>55.262679757448822</c:v>
                </c:pt>
                <c:pt idx="263">
                  <c:v>55.32985524979739</c:v>
                </c:pt>
                <c:pt idx="264">
                  <c:v>55.39686772681074</c:v>
                </c:pt>
                <c:pt idx="265">
                  <c:v>55.463718174593133</c:v>
                </c:pt>
                <c:pt idx="266">
                  <c:v>55.530407569734905</c:v>
                </c:pt>
                <c:pt idx="267">
                  <c:v>55.59693687943826</c:v>
                </c:pt>
                <c:pt idx="268">
                  <c:v>55.663307061640978</c:v>
                </c:pt>
                <c:pt idx="269">
                  <c:v>55.729519065138014</c:v>
                </c:pt>
                <c:pt idx="270">
                  <c:v>55.795573829701091</c:v>
                </c:pt>
                <c:pt idx="271">
                  <c:v>55.861472286196339</c:v>
                </c:pt>
                <c:pt idx="272">
                  <c:v>55.927215356699925</c:v>
                </c:pt>
                <c:pt idx="273">
                  <c:v>55.992803954611844</c:v>
                </c:pt>
                <c:pt idx="274">
                  <c:v>56.05823898476779</c:v>
                </c:pt>
                <c:pt idx="275">
                  <c:v>56.123521343549228</c:v>
                </c:pt>
                <c:pt idx="276">
                  <c:v>56.188651918991674</c:v>
                </c:pt>
                <c:pt idx="277">
                  <c:v>56.253631590891175</c:v>
                </c:pt>
                <c:pt idx="278">
                  <c:v>56.318461230909115</c:v>
                </c:pt>
                <c:pt idx="279">
                  <c:v>56.383141702675303</c:v>
                </c:pt>
                <c:pt idx="280">
                  <c:v>56.447673861889413</c:v>
                </c:pt>
                <c:pt idx="281">
                  <c:v>56.51205855642079</c:v>
                </c:pt>
                <c:pt idx="282">
                  <c:v>56.576296626406666</c:v>
                </c:pt>
                <c:pt idx="283">
                  <c:v>56.640388904348818</c:v>
                </c:pt>
                <c:pt idx="284">
                  <c:v>56.704336215208698</c:v>
                </c:pt>
                <c:pt idx="285">
                  <c:v>56.768139376501033</c:v>
                </c:pt>
                <c:pt idx="286">
                  <c:v>56.831799198385973</c:v>
                </c:pt>
                <c:pt idx="287">
                  <c:v>56.8953164837598</c:v>
                </c:pt>
                <c:pt idx="288">
                  <c:v>56.958692028344196</c:v>
                </c:pt>
                <c:pt idx="289">
                  <c:v>57.021926620774131</c:v>
                </c:pt>
                <c:pt idx="290">
                  <c:v>57.085021042684374</c:v>
                </c:pt>
                <c:pt idx="291">
                  <c:v>57.147976068794691</c:v>
                </c:pt>
                <c:pt idx="292">
                  <c:v>57.210792466993695</c:v>
                </c:pt>
                <c:pt idx="293">
                  <c:v>57.273470998421416</c:v>
                </c:pt>
                <c:pt idx="294">
                  <c:v>57.33601241755062</c:v>
                </c:pt>
                <c:pt idx="295">
                  <c:v>57.398417472266871</c:v>
                </c:pt>
                <c:pt idx="296">
                  <c:v>57.460686903947369</c:v>
                </c:pt>
                <c:pt idx="297">
                  <c:v>57.522821447538597</c:v>
                </c:pt>
                <c:pt idx="298">
                  <c:v>57.584821831632802</c:v>
                </c:pt>
                <c:pt idx="299">
                  <c:v>57.646688778543307</c:v>
                </c:pt>
                <c:pt idx="300">
                  <c:v>57.708423004378687</c:v>
                </c:pt>
                <c:pt idx="301">
                  <c:v>57.770025219115858</c:v>
                </c:pt>
                <c:pt idx="302">
                  <c:v>57.831496126672043</c:v>
                </c:pt>
                <c:pt idx="303">
                  <c:v>57.892836424975691</c:v>
                </c:pt>
                <c:pt idx="304">
                  <c:v>57.954046806036324</c:v>
                </c:pt>
                <c:pt idx="305">
                  <c:v>58.015127956013359</c:v>
                </c:pt>
                <c:pt idx="306">
                  <c:v>58.076080555283923</c:v>
                </c:pt>
                <c:pt idx="307">
                  <c:v>58.136905278509651</c:v>
                </c:pt>
                <c:pt idx="308">
                  <c:v>58.197602794702526</c:v>
                </c:pt>
                <c:pt idx="309">
                  <c:v>58.258173767289733</c:v>
                </c:pt>
                <c:pt idx="310">
                  <c:v>58.318618854177586</c:v>
                </c:pt>
                <c:pt idx="311">
                  <c:v>58.378938707814527</c:v>
                </c:pt>
                <c:pt idx="312">
                  <c:v>58.439133975253192</c:v>
                </c:pt>
                <c:pt idx="313">
                  <c:v>58.499205298211621</c:v>
                </c:pt>
                <c:pt idx="314">
                  <c:v>58.559153313133535</c:v>
                </c:pt>
                <c:pt idx="315">
                  <c:v>58.618978651247794</c:v>
                </c:pt>
                <c:pt idx="316">
                  <c:v>58.67868193862698</c:v>
                </c:pt>
                <c:pt idx="317">
                  <c:v>58.738263796245143</c:v>
                </c:pt>
                <c:pt idx="318">
                  <c:v>58.797724840034753</c:v>
                </c:pt>
                <c:pt idx="319">
                  <c:v>58.857065680942803</c:v>
                </c:pt>
                <c:pt idx="320">
                  <c:v>58.91628692498616</c:v>
                </c:pt>
                <c:pt idx="321">
                  <c:v>58.975389173306112</c:v>
                </c:pt>
                <c:pt idx="322">
                  <c:v>59.034373022222162</c:v>
                </c:pt>
                <c:pt idx="323">
                  <c:v>59.09323906328504</c:v>
                </c:pt>
                <c:pt idx="324">
                  <c:v>59.151987883329021</c:v>
                </c:pt>
                <c:pt idx="325">
                  <c:v>59.210620064523482</c:v>
                </c:pt>
                <c:pt idx="326">
                  <c:v>59.269136184423758</c:v>
                </c:pt>
                <c:pt idx="327">
                  <c:v>59.327536816021272</c:v>
                </c:pt>
                <c:pt idx="328">
                  <c:v>59.385822527793017</c:v>
                </c:pt>
                <c:pt idx="329">
                  <c:v>59.443993883750309</c:v>
                </c:pt>
                <c:pt idx="330">
                  <c:v>59.502051443486899</c:v>
                </c:pt>
                <c:pt idx="331">
                  <c:v>59.559995762226428</c:v>
                </c:pt>
                <c:pt idx="332">
                  <c:v>59.617827390869223</c:v>
                </c:pt>
                <c:pt idx="333">
                  <c:v>59.67554687603846</c:v>
                </c:pt>
                <c:pt idx="334">
                  <c:v>59.733154760125707</c:v>
                </c:pt>
                <c:pt idx="335">
                  <c:v>59.790651581335851</c:v>
                </c:pt>
                <c:pt idx="336">
                  <c:v>59.848037873731421</c:v>
                </c:pt>
                <c:pt idx="337">
                  <c:v>59.905314167276288</c:v>
                </c:pt>
                <c:pt idx="338">
                  <c:v>59.962480987878827</c:v>
                </c:pt>
                <c:pt idx="339">
                  <c:v>60.019538857434476</c:v>
                </c:pt>
                <c:pt idx="340">
                  <c:v>60.076488293867719</c:v>
                </c:pt>
                <c:pt idx="341">
                  <c:v>60.133329811173517</c:v>
                </c:pt>
                <c:pt idx="342">
                  <c:v>60.190063919458225</c:v>
                </c:pt>
                <c:pt idx="343">
                  <c:v>60.246691124979918</c:v>
                </c:pt>
                <c:pt idx="344">
                  <c:v>60.303211930188198</c:v>
                </c:pt>
                <c:pt idx="345">
                  <c:v>60.359626833763507</c:v>
                </c:pt>
                <c:pt idx="346">
                  <c:v>60.415936330655896</c:v>
                </c:pt>
                <c:pt idx="347">
                  <c:v>60.472140912123301</c:v>
                </c:pt>
                <c:pt idx="348">
                  <c:v>60.528241065769315</c:v>
                </c:pt>
                <c:pt idx="349">
                  <c:v>60.584237275580463</c:v>
                </c:pt>
                <c:pt idx="350">
                  <c:v>60.640130021963017</c:v>
                </c:pt>
                <c:pt idx="351">
                  <c:v>60.695919781779317</c:v>
                </c:pt>
                <c:pt idx="352">
                  <c:v>60.751607028383617</c:v>
                </c:pt>
                <c:pt idx="353">
                  <c:v>60.807192231657488</c:v>
                </c:pt>
                <c:pt idx="354">
                  <c:v>60.862675858044774</c:v>
                </c:pt>
                <c:pt idx="355">
                  <c:v>60.91805837058606</c:v>
                </c:pt>
                <c:pt idx="356">
                  <c:v>60.973340228952765</c:v>
                </c:pt>
                <c:pt idx="357">
                  <c:v>61.028521889480729</c:v>
                </c:pt>
                <c:pt idx="358">
                  <c:v>61.083603805203445</c:v>
                </c:pt>
                <c:pt idx="359">
                  <c:v>61.138586425884817</c:v>
                </c:pt>
                <c:pt idx="360">
                  <c:v>61.193470198051536</c:v>
                </c:pt>
                <c:pt idx="361">
                  <c:v>61.248255565025026</c:v>
                </c:pt>
                <c:pt idx="362">
                  <c:v>61.302942966953033</c:v>
                </c:pt>
                <c:pt idx="363">
                  <c:v>61.357532840840747</c:v>
                </c:pt>
                <c:pt idx="364">
                  <c:v>61.412025620581609</c:v>
                </c:pt>
                <c:pt idx="365">
                  <c:v>61.466421736987691</c:v>
                </c:pt>
                <c:pt idx="366">
                  <c:v>61.520721617819724</c:v>
                </c:pt>
                <c:pt idx="367">
                  <c:v>61.57492568781673</c:v>
                </c:pt>
                <c:pt idx="368">
                  <c:v>61.6290343687253</c:v>
                </c:pt>
                <c:pt idx="369">
                  <c:v>61.683048079328529</c:v>
                </c:pt>
                <c:pt idx="370">
                  <c:v>61.736967235474566</c:v>
                </c:pt>
                <c:pt idx="371">
                  <c:v>61.790792250104829</c:v>
                </c:pt>
                <c:pt idx="372">
                  <c:v>61.844523533281887</c:v>
                </c:pt>
                <c:pt idx="373">
                  <c:v>61.898161492216978</c:v>
                </c:pt>
                <c:pt idx="374">
                  <c:v>61.951706531297219</c:v>
                </c:pt>
                <c:pt idx="375">
                  <c:v>62.005159052112454</c:v>
                </c:pt>
                <c:pt idx="376">
                  <c:v>62.058519453481821</c:v>
                </c:pt>
                <c:pt idx="377">
                  <c:v>62.111788131479955</c:v>
                </c:pt>
                <c:pt idx="378">
                  <c:v>62.1649654794629</c:v>
                </c:pt>
                <c:pt idx="379">
                  <c:v>62.218051888093719</c:v>
                </c:pt>
                <c:pt idx="380">
                  <c:v>62.271047745367774</c:v>
                </c:pt>
                <c:pt idx="381">
                  <c:v>62.323953436637723</c:v>
                </c:pt>
                <c:pt idx="382">
                  <c:v>62.376769344638198</c:v>
                </c:pt>
                <c:pt idx="383">
                  <c:v>62.429495849510218</c:v>
                </c:pt>
                <c:pt idx="384">
                  <c:v>62.482133328825306</c:v>
                </c:pt>
                <c:pt idx="385">
                  <c:v>62.534682157609289</c:v>
                </c:pt>
                <c:pt idx="386">
                  <c:v>62.587142708365882</c:v>
                </c:pt>
                <c:pt idx="387">
                  <c:v>62.639515351099917</c:v>
                </c:pt>
                <c:pt idx="388">
                  <c:v>62.691800453340363</c:v>
                </c:pt>
                <c:pt idx="389">
                  <c:v>62.743998380163063</c:v>
                </c:pt>
                <c:pt idx="390">
                  <c:v>62.796109494213169</c:v>
                </c:pt>
                <c:pt idx="391">
                  <c:v>62.848134155727365</c:v>
                </c:pt>
                <c:pt idx="392">
                  <c:v>62.900072722555805</c:v>
                </c:pt>
                <c:pt idx="393">
                  <c:v>62.951925550183802</c:v>
                </c:pt>
                <c:pt idx="394">
                  <c:v>63.003692991753262</c:v>
                </c:pt>
                <c:pt idx="395">
                  <c:v>63.055375398083903</c:v>
                </c:pt>
                <c:pt idx="396">
                  <c:v>63.106973117694167</c:v>
                </c:pt>
                <c:pt idx="397">
                  <c:v>63.158486496821965</c:v>
                </c:pt>
                <c:pt idx="398">
                  <c:v>63.209915879445127</c:v>
                </c:pt>
                <c:pt idx="399">
                  <c:v>63.261261607301655</c:v>
                </c:pt>
                <c:pt idx="400">
                  <c:v>63.312524019909723</c:v>
                </c:pt>
                <c:pt idx="401">
                  <c:v>63.363703454587466</c:v>
                </c:pt>
                <c:pt idx="402">
                  <c:v>63.414800246472531</c:v>
                </c:pt>
                <c:pt idx="403">
                  <c:v>63.465814728541424</c:v>
                </c:pt>
                <c:pt idx="404">
                  <c:v>63.516747231628635</c:v>
                </c:pt>
                <c:pt idx="405">
                  <c:v>63.567598084445528</c:v>
                </c:pt>
                <c:pt idx="406">
                  <c:v>63.618367613599048</c:v>
                </c:pt>
                <c:pt idx="407">
                  <c:v>63.669056143610192</c:v>
                </c:pt>
                <c:pt idx="408">
                  <c:v>63.719663996932297</c:v>
                </c:pt>
                <c:pt idx="409">
                  <c:v>63.770191493969122</c:v>
                </c:pt>
                <c:pt idx="410">
                  <c:v>63.820638953092697</c:v>
                </c:pt>
                <c:pt idx="411">
                  <c:v>63.871006690661027</c:v>
                </c:pt>
                <c:pt idx="412">
                  <c:v>63.921295021035561</c:v>
                </c:pt>
                <c:pt idx="413">
                  <c:v>63.971504256598479</c:v>
                </c:pt>
                <c:pt idx="414">
                  <c:v>64.021634707769792</c:v>
                </c:pt>
                <c:pt idx="415">
                  <c:v>64.07168668302424</c:v>
                </c:pt>
                <c:pt idx="416">
                  <c:v>64.121660488908049</c:v>
                </c:pt>
                <c:pt idx="417">
                  <c:v>64.17155643005546</c:v>
                </c:pt>
                <c:pt idx="418">
                  <c:v>64.221374809205059</c:v>
                </c:pt>
                <c:pt idx="419">
                  <c:v>64.271115927216016</c:v>
                </c:pt>
                <c:pt idx="420">
                  <c:v>64.32078008308406</c:v>
                </c:pt>
                <c:pt idx="421">
                  <c:v>64.37036757395731</c:v>
                </c:pt>
                <c:pt idx="422">
                  <c:v>64.419878695151979</c:v>
                </c:pt>
                <c:pt idx="423">
                  <c:v>64.46931374016782</c:v>
                </c:pt>
                <c:pt idx="424">
                  <c:v>64.518673000703501</c:v>
                </c:pt>
                <c:pt idx="425">
                  <c:v>64.567956766671728</c:v>
                </c:pt>
                <c:pt idx="426">
                  <c:v>64.617165326214305</c:v>
                </c:pt>
                <c:pt idx="427">
                  <c:v>64.666298965716905</c:v>
                </c:pt>
                <c:pt idx="428">
                  <c:v>64.715357969823827</c:v>
                </c:pt>
                <c:pt idx="429">
                  <c:v>64.764342621452485</c:v>
                </c:pt>
                <c:pt idx="430">
                  <c:v>64.813253201807782</c:v>
                </c:pt>
                <c:pt idx="431">
                  <c:v>64.862089990396356</c:v>
                </c:pt>
                <c:pt idx="432">
                  <c:v>64.910853265040629</c:v>
                </c:pt>
                <c:pt idx="433">
                  <c:v>64.959543301892751</c:v>
                </c:pt>
                <c:pt idx="434">
                  <c:v>65.008160375448369</c:v>
                </c:pt>
                <c:pt idx="435">
                  <c:v>65.056704758560272</c:v>
                </c:pt>
                <c:pt idx="436">
                  <c:v>65.105176722451873</c:v>
                </c:pt>
                <c:pt idx="437">
                  <c:v>65.153576536730554</c:v>
                </c:pt>
                <c:pt idx="438">
                  <c:v>65.201904469400915</c:v>
                </c:pt>
                <c:pt idx="439">
                  <c:v>65.2501607868778</c:v>
                </c:pt>
                <c:pt idx="440">
                  <c:v>65.298345753999257</c:v>
                </c:pt>
                <c:pt idx="441">
                  <c:v>65.346459634039363</c:v>
                </c:pt>
                <c:pt idx="442">
                  <c:v>65.394502688720877</c:v>
                </c:pt>
                <c:pt idx="443">
                  <c:v>65.442475178227795</c:v>
                </c:pt>
                <c:pt idx="444">
                  <c:v>65.490377361217753</c:v>
                </c:pt>
                <c:pt idx="445">
                  <c:v>65.538209494834319</c:v>
                </c:pt>
                <c:pt idx="446">
                  <c:v>65.585971834719146</c:v>
                </c:pt>
                <c:pt idx="447">
                  <c:v>65.633664635024033</c:v>
                </c:pt>
                <c:pt idx="448">
                  <c:v>65.681288148422837</c:v>
                </c:pt>
                <c:pt idx="449">
                  <c:v>65.728842626123225</c:v>
                </c:pt>
                <c:pt idx="450">
                  <c:v>65.776328317878423</c:v>
                </c:pt>
                <c:pt idx="451">
                  <c:v>65.823745471998691</c:v>
                </c:pt>
                <c:pt idx="452">
                  <c:v>65.871094335362827</c:v>
                </c:pt>
                <c:pt idx="453">
                  <c:v>65.918375153429466</c:v>
                </c:pt>
                <c:pt idx="454">
                  <c:v>65.965588170248282</c:v>
                </c:pt>
                <c:pt idx="455">
                  <c:v>66.012733628471096</c:v>
                </c:pt>
                <c:pt idx="456">
                  <c:v>66.059811769362881</c:v>
                </c:pt>
                <c:pt idx="457">
                  <c:v>66.106822832812611</c:v>
                </c:pt>
                <c:pt idx="458">
                  <c:v>66.153767057344041</c:v>
                </c:pt>
                <c:pt idx="459">
                  <c:v>66.200644680126373</c:v>
                </c:pt>
                <c:pt idx="460">
                  <c:v>66.247455936984821</c:v>
                </c:pt>
                <c:pt idx="461">
                  <c:v>66.294201062411048</c:v>
                </c:pt>
                <c:pt idx="462">
                  <c:v>66.340880289573505</c:v>
                </c:pt>
                <c:pt idx="463">
                  <c:v>66.387493850327715</c:v>
                </c:pt>
                <c:pt idx="464">
                  <c:v>66.434041975226378</c:v>
                </c:pt>
                <c:pt idx="465">
                  <c:v>66.480524893529449</c:v>
                </c:pt>
                <c:pt idx="466">
                  <c:v>66.526942833214051</c:v>
                </c:pt>
                <c:pt idx="467">
                  <c:v>66.573296020984387</c:v>
                </c:pt>
                <c:pt idx="468">
                  <c:v>66.619584682281413</c:v>
                </c:pt>
                <c:pt idx="469">
                  <c:v>66.665809041292576</c:v>
                </c:pt>
                <c:pt idx="470">
                  <c:v>66.711969320961316</c:v>
                </c:pt>
                <c:pt idx="471">
                  <c:v>66.758065742996592</c:v>
                </c:pt>
                <c:pt idx="472">
                  <c:v>66.804098527882218</c:v>
                </c:pt>
                <c:pt idx="473">
                  <c:v>66.85006789488618</c:v>
                </c:pt>
                <c:pt idx="474">
                  <c:v>66.89597406206984</c:v>
                </c:pt>
                <c:pt idx="475">
                  <c:v>66.941817246297049</c:v>
                </c:pt>
                <c:pt idx="476">
                  <c:v>66.987597663243136</c:v>
                </c:pt>
                <c:pt idx="477">
                  <c:v>67.0333155274039</c:v>
                </c:pt>
                <c:pt idx="478">
                  <c:v>67.078971052104436</c:v>
                </c:pt>
                <c:pt idx="479">
                  <c:v>67.124564449507915</c:v>
                </c:pt>
                <c:pt idx="480">
                  <c:v>67.170095930624242</c:v>
                </c:pt>
                <c:pt idx="481">
                  <c:v>67.215565705318696</c:v>
                </c:pt>
                <c:pt idx="482">
                  <c:v>67.260973982320436</c:v>
                </c:pt>
                <c:pt idx="483">
                  <c:v>67.306320969230939</c:v>
                </c:pt>
                <c:pt idx="484">
                  <c:v>67.351606872532372</c:v>
                </c:pt>
                <c:pt idx="485">
                  <c:v>67.39683189759586</c:v>
                </c:pt>
                <c:pt idx="486">
                  <c:v>67.441996248689705</c:v>
                </c:pt>
                <c:pt idx="487">
                  <c:v>67.487100128987507</c:v>
                </c:pt>
                <c:pt idx="488">
                  <c:v>67.532143740576217</c:v>
                </c:pt>
                <c:pt idx="489">
                  <c:v>67.577127284464112</c:v>
                </c:pt>
                <c:pt idx="490">
                  <c:v>67.622050960588709</c:v>
                </c:pt>
                <c:pt idx="491">
                  <c:v>67.666914967824567</c:v>
                </c:pt>
                <c:pt idx="492">
                  <c:v>67.711719503991077</c:v>
                </c:pt>
                <c:pt idx="493">
                  <c:v>67.756464765860116</c:v>
                </c:pt>
                <c:pt idx="494">
                  <c:v>67.801150949163684</c:v>
                </c:pt>
                <c:pt idx="495">
                  <c:v>67.84577824860142</c:v>
                </c:pt>
                <c:pt idx="496">
                  <c:v>67.890346857848115</c:v>
                </c:pt>
                <c:pt idx="497">
                  <c:v>67.934856969561082</c:v>
                </c:pt>
                <c:pt idx="498">
                  <c:v>67.979308775387494</c:v>
                </c:pt>
                <c:pt idx="499">
                  <c:v>68.023702465971667</c:v>
                </c:pt>
                <c:pt idx="500">
                  <c:v>68.068038230962273</c:v>
                </c:pt>
                <c:pt idx="501">
                  <c:v>68.112316259019451</c:v>
                </c:pt>
                <c:pt idx="502">
                  <c:v>68.156536737821895</c:v>
                </c:pt>
                <c:pt idx="503">
                  <c:v>68.200699854073846</c:v>
                </c:pt>
                <c:pt idx="504">
                  <c:v>68.244805793512057</c:v>
                </c:pt>
                <c:pt idx="505">
                  <c:v>68.288854740912683</c:v>
                </c:pt>
                <c:pt idx="506">
                  <c:v>68.332846880098046</c:v>
                </c:pt>
                <c:pt idx="507">
                  <c:v>68.376782393943458</c:v>
                </c:pt>
                <c:pt idx="508">
                  <c:v>68.420661464383898</c:v>
                </c:pt>
                <c:pt idx="509">
                  <c:v>68.464484272420606</c:v>
                </c:pt>
                <c:pt idx="510">
                  <c:v>68.508250998127721</c:v>
                </c:pt>
                <c:pt idx="511">
                  <c:v>68.551961820658761</c:v>
                </c:pt>
                <c:pt idx="512">
                  <c:v>68.5956169182531</c:v>
                </c:pt>
                <c:pt idx="513">
                  <c:v>68.639216468242381</c:v>
                </c:pt>
                <c:pt idx="514">
                  <c:v>68.682760647056824</c:v>
                </c:pt>
                <c:pt idx="515">
                  <c:v>68.726249630231536</c:v>
                </c:pt>
                <c:pt idx="516">
                  <c:v>68.769683592412775</c:v>
                </c:pt>
                <c:pt idx="517">
                  <c:v>68.813062707364068</c:v>
                </c:pt>
                <c:pt idx="518">
                  <c:v>68.856387147972384</c:v>
                </c:pt>
                <c:pt idx="519">
                  <c:v>68.89965708625418</c:v>
                </c:pt>
                <c:pt idx="520">
                  <c:v>68.942872693361437</c:v>
                </c:pt>
                <c:pt idx="521">
                  <c:v>68.986034139587588</c:v>
                </c:pt>
                <c:pt idx="522">
                  <c:v>69.029141594373471</c:v>
                </c:pt>
                <c:pt idx="523">
                  <c:v>69.072195226313156</c:v>
                </c:pt>
                <c:pt idx="524">
                  <c:v>69.115195203159786</c:v>
                </c:pt>
                <c:pt idx="525">
                  <c:v>69.15814169183129</c:v>
                </c:pt>
                <c:pt idx="526">
                  <c:v>69.201034858416136</c:v>
                </c:pt>
                <c:pt idx="527">
                  <c:v>69.243874868178949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ensembl!$AY$2:$AY$529</c:f>
              <c:numCache>
                <c:formatCode>0.0</c:formatCode>
                <c:ptCount val="528"/>
                <c:pt idx="0" formatCode="General">
                  <c:v>19</c:v>
                </c:pt>
                <c:pt idx="1">
                  <c:v>19.491985049644281</c:v>
                </c:pt>
                <c:pt idx="2">
                  <c:v>19.959447755276948</c:v>
                </c:pt>
                <c:pt idx="3">
                  <c:v>20.405270340367391</c:v>
                </c:pt>
                <c:pt idx="4">
                  <c:v>20.831824716410566</c:v>
                </c:pt>
                <c:pt idx="5">
                  <c:v>21.241089600093048</c:v>
                </c:pt>
                <c:pt idx="6">
                  <c:v>21.634735312809845</c:v>
                </c:pt>
                <c:pt idx="7">
                  <c:v>22.014186516743212</c:v>
                </c:pt>
                <c:pt idx="8">
                  <c:v>22.380669508503296</c:v>
                </c:pt>
                <c:pt idx="9">
                  <c:v>22.735248466448567</c:v>
                </c:pt>
                <c:pt idx="10">
                  <c:v>23.078853642925029</c:v>
                </c:pt>
                <c:pt idx="11">
                  <c:v>23.412303581327503</c:v>
                </c:pt>
                <c:pt idx="12">
                  <c:v>23.736322832410231</c:v>
                </c:pt>
                <c:pt idx="13">
                  <c:v>24.051556233327776</c:v>
                </c:pt>
                <c:pt idx="14">
                  <c:v>24.358580528569789</c:v>
                </c:pt>
                <c:pt idx="15">
                  <c:v>24.657913911804407</c:v>
                </c:pt>
                <c:pt idx="16">
                  <c:v>24.950023924511083</c:v>
                </c:pt>
                <c:pt idx="17">
                  <c:v>25.235334043440336</c:v>
                </c:pt>
                <c:pt idx="18">
                  <c:v>25.514229212600917</c:v>
                </c:pt>
                <c:pt idx="19">
                  <c:v>25.787060518673542</c:v>
                </c:pt>
                <c:pt idx="20">
                  <c:v>26.054149166009676</c:v>
                </c:pt>
                <c:pt idx="21">
                  <c:v>26.315789874878188</c:v>
                </c:pt>
                <c:pt idx="22">
                  <c:v>26.572253801677181</c:v>
                </c:pt>
                <c:pt idx="23">
                  <c:v>26.823791060506451</c:v>
                </c:pt>
                <c:pt idx="24">
                  <c:v>27.070632910403965</c:v>
                </c:pt>
                <c:pt idx="25">
                  <c:v>27.312993660669086</c:v>
                </c:pt>
                <c:pt idx="26">
                  <c:v>27.551072337273411</c:v>
                </c:pt>
                <c:pt idx="27">
                  <c:v>27.7850541458366</c:v>
                </c:pt>
                <c:pt idx="28">
                  <c:v>28.015111760597676</c:v>
                </c:pt>
                <c:pt idx="29">
                  <c:v>28.241406463922143</c:v>
                </c:pt>
                <c:pt idx="30">
                  <c:v>28.464089156907892</c:v>
                </c:pt>
                <c:pt idx="31">
                  <c:v>28.683301258399847</c:v>
                </c:pt>
                <c:pt idx="32">
                  <c:v>28.899175507048852</c:v>
                </c:pt>
                <c:pt idx="33">
                  <c:v>29.111836678840913</c:v>
                </c:pt>
                <c:pt idx="34">
                  <c:v>29.321402230688708</c:v>
                </c:pt>
                <c:pt idx="35">
                  <c:v>29.527982879148109</c:v>
                </c:pt>
                <c:pt idx="36">
                  <c:v>29.73168312204194</c:v>
                </c:pt>
                <c:pt idx="37">
                  <c:v>29.932601709696641</c:v>
                </c:pt>
                <c:pt idx="38">
                  <c:v>30.130832071588838</c:v>
                </c:pt>
                <c:pt idx="39">
                  <c:v>30.326462703429073</c:v>
                </c:pt>
                <c:pt idx="40">
                  <c:v>30.519577519055531</c:v>
                </c:pt>
                <c:pt idx="41">
                  <c:v>30.710256170952348</c:v>
                </c:pt>
                <c:pt idx="42">
                  <c:v>30.898574342729319</c:v>
                </c:pt>
                <c:pt idx="43">
                  <c:v>31.084604016489649</c:v>
                </c:pt>
                <c:pt idx="44">
                  <c:v>31.26841371765919</c:v>
                </c:pt>
                <c:pt idx="45">
                  <c:v>31.450068739545603</c:v>
                </c:pt>
                <c:pt idx="46">
                  <c:v>31.629631349631769</c:v>
                </c:pt>
                <c:pt idx="47">
                  <c:v>31.807160979378345</c:v>
                </c:pt>
                <c:pt idx="48">
                  <c:v>31.982714399110808</c:v>
                </c:pt>
                <c:pt idx="49">
                  <c:v>32.15634587939202</c:v>
                </c:pt>
                <c:pt idx="50">
                  <c:v>32.328107340128959</c:v>
                </c:pt>
                <c:pt idx="51">
                  <c:v>32.498048488528546</c:v>
                </c:pt>
                <c:pt idx="52">
                  <c:v>32.666216946900192</c:v>
                </c:pt>
                <c:pt idx="53">
                  <c:v>32.832658371199066</c:v>
                </c:pt>
                <c:pt idx="54">
                  <c:v>32.997416561113013</c:v>
                </c:pt>
                <c:pt idx="55">
                  <c:v>33.160533562415125</c:v>
                </c:pt>
                <c:pt idx="56">
                  <c:v>33.322049762232645</c:v>
                </c:pt>
                <c:pt idx="57">
                  <c:v>33.482003977819254</c:v>
                </c:pt>
                <c:pt idx="58">
                  <c:v>33.640433539361361</c:v>
                </c:pt>
                <c:pt idx="59">
                  <c:v>33.797374367298836</c:v>
                </c:pt>
                <c:pt idx="60">
                  <c:v>33.952861044595508</c:v>
                </c:pt>
                <c:pt idx="61">
                  <c:v>34.106926884354827</c:v>
                </c:pt>
                <c:pt idx="62">
                  <c:v>34.259603993140061</c:v>
                </c:pt>
                <c:pt idx="63">
                  <c:v>34.410923330326156</c:v>
                </c:pt>
                <c:pt idx="64">
                  <c:v>34.560914763781525</c:v>
                </c:pt>
                <c:pt idx="65">
                  <c:v>34.70960712215188</c:v>
                </c:pt>
                <c:pt idx="66">
                  <c:v>34.85702824399489</c:v>
                </c:pt>
                <c:pt idx="67">
                  <c:v>35.003205023993196</c:v>
                </c:pt>
                <c:pt idx="68">
                  <c:v>35.148163456454228</c:v>
                </c:pt>
                <c:pt idx="69">
                  <c:v>35.291928676287995</c:v>
                </c:pt>
                <c:pt idx="70">
                  <c:v>35.43452499763837</c:v>
                </c:pt>
                <c:pt idx="71">
                  <c:v>35.575975950329124</c:v>
                </c:pt>
                <c:pt idx="72">
                  <c:v>35.716304314273124</c:v>
                </c:pt>
                <c:pt idx="73">
                  <c:v>35.855532151981429</c:v>
                </c:pt>
                <c:pt idx="74">
                  <c:v>35.9936808392982</c:v>
                </c:pt>
                <c:pt idx="75">
                  <c:v>36.130771094477794</c:v>
                </c:pt>
                <c:pt idx="76">
                  <c:v>36.266823005711402</c:v>
                </c:pt>
                <c:pt idx="77">
                  <c:v>36.401856057202608</c:v>
                </c:pt>
                <c:pt idx="78">
                  <c:v>36.535889153883694</c:v>
                </c:pt>
                <c:pt idx="79">
                  <c:v>36.668940644857919</c:v>
                </c:pt>
                <c:pt idx="80">
                  <c:v>36.801028345646635</c:v>
                </c:pt>
                <c:pt idx="81">
                  <c:v>36.932169559314509</c:v>
                </c:pt>
                <c:pt idx="82">
                  <c:v>37.062381096540847</c:v>
                </c:pt>
                <c:pt idx="83">
                  <c:v>37.191679294700201</c:v>
                </c:pt>
                <c:pt idx="84">
                  <c:v>37.320080036011113</c:v>
                </c:pt>
                <c:pt idx="85">
                  <c:v>37.447598764807644</c:v>
                </c:pt>
                <c:pt idx="86">
                  <c:v>37.574250503984764</c:v>
                </c:pt>
                <c:pt idx="87">
                  <c:v>37.700049870665033</c:v>
                </c:pt>
                <c:pt idx="88">
                  <c:v>37.825011091131003</c:v>
                </c:pt>
                <c:pt idx="89">
                  <c:v>37.949148015064694</c:v>
                </c:pt>
                <c:pt idx="90">
                  <c:v>38.072474129132821</c:v>
                </c:pt>
                <c:pt idx="91">
                  <c:v>38.195002569954006</c:v>
                </c:pt>
                <c:pt idx="92">
                  <c:v>38.31674613648169</c:v>
                </c:pt>
                <c:pt idx="93">
                  <c:v>38.437717301834532</c:v>
                </c:pt>
                <c:pt idx="94">
                  <c:v>38.557928224603913</c:v>
                </c:pt>
                <c:pt idx="95">
                  <c:v>38.677390759666352</c:v>
                </c:pt>
                <c:pt idx="96">
                  <c:v>38.796116468526968</c:v>
                </c:pt>
                <c:pt idx="97">
                  <c:v>38.914116629218427</c:v>
                </c:pt>
                <c:pt idx="98">
                  <c:v>39.031402245778395</c:v>
                </c:pt>
                <c:pt idx="99">
                  <c:v>39.147984057327093</c:v>
                </c:pt>
                <c:pt idx="100">
                  <c:v>39.263872546765313</c:v>
                </c:pt>
                <c:pt idx="101">
                  <c:v>39.379077949111895</c:v>
                </c:pt>
                <c:pt idx="102">
                  <c:v>39.493610259498801</c:v>
                </c:pt>
                <c:pt idx="103">
                  <c:v>39.607479240840618</c:v>
                </c:pt>
                <c:pt idx="104">
                  <c:v>39.720694431194495</c:v>
                </c:pt>
                <c:pt idx="105">
                  <c:v>39.833265150825582</c:v>
                </c:pt>
                <c:pt idx="106">
                  <c:v>39.945200508992109</c:v>
                </c:pt>
                <c:pt idx="107">
                  <c:v>40.056509410463569</c:v>
                </c:pt>
                <c:pt idx="108">
                  <c:v>40.167200561784611</c:v>
                </c:pt>
                <c:pt idx="109">
                  <c:v>40.277282477296623</c:v>
                </c:pt>
                <c:pt idx="110">
                  <c:v>40.386763484928267</c:v>
                </c:pt>
                <c:pt idx="111">
                  <c:v>40.495651731765683</c:v>
                </c:pt>
                <c:pt idx="112">
                  <c:v>40.603955189412439</c:v>
                </c:pt>
                <c:pt idx="113">
                  <c:v>40.711681659148816</c:v>
                </c:pt>
                <c:pt idx="114">
                  <c:v>40.818838776899426</c:v>
                </c:pt>
                <c:pt idx="115">
                  <c:v>40.925434018017846</c:v>
                </c:pt>
                <c:pt idx="116">
                  <c:v>41.031474701896265</c:v>
                </c:pt>
                <c:pt idx="117">
                  <c:v>41.136967996407982</c:v>
                </c:pt>
                <c:pt idx="118">
                  <c:v>41.241920922189955</c:v>
                </c:pt>
                <c:pt idx="119">
                  <c:v>41.346340356772444</c:v>
                </c:pt>
                <c:pt idx="120">
                  <c:v>41.450233038562217</c:v>
                </c:pt>
                <c:pt idx="121">
                  <c:v>41.553605570685704</c:v>
                </c:pt>
                <c:pt idx="122">
                  <c:v>41.656464424697909</c:v>
                </c:pt>
                <c:pt idx="123">
                  <c:v>41.758815944162862</c:v>
                </c:pt>
                <c:pt idx="124">
                  <c:v>41.860666348110847</c:v>
                </c:pt>
                <c:pt idx="125">
                  <c:v>41.96202173437765</c:v>
                </c:pt>
                <c:pt idx="126">
                  <c:v>42.062888082830568</c:v>
                </c:pt>
                <c:pt idx="127">
                  <c:v>42.163271258485878</c:v>
                </c:pt>
                <c:pt idx="128">
                  <c:v>42.263177014522157</c:v>
                </c:pt>
                <c:pt idx="129">
                  <c:v>42.362610995193634</c:v>
                </c:pt>
                <c:pt idx="130">
                  <c:v>42.461578738647596</c:v>
                </c:pt>
                <c:pt idx="131">
                  <c:v>42.560085679649639</c:v>
                </c:pt>
                <c:pt idx="132">
                  <c:v>42.658137152220426</c:v>
                </c:pt>
                <c:pt idx="133">
                  <c:v>42.755738392187382</c:v>
                </c:pt>
                <c:pt idx="134">
                  <c:v>42.85289453965467</c:v>
                </c:pt>
                <c:pt idx="135">
                  <c:v>42.949610641394585</c:v>
                </c:pt>
                <c:pt idx="136">
                  <c:v>43.045891653163416</c:v>
                </c:pt>
                <c:pt idx="137">
                  <c:v>43.141742441944572</c:v>
                </c:pt>
                <c:pt idx="138">
                  <c:v>43.237167788121866</c:v>
                </c:pt>
                <c:pt idx="139">
                  <c:v>43.332172387585416</c:v>
                </c:pt>
                <c:pt idx="140">
                  <c:v>43.426760853772841</c:v>
                </c:pt>
                <c:pt idx="141">
                  <c:v>43.520937719648018</c:v>
                </c:pt>
                <c:pt idx="142">
                  <c:v>43.614707439619821</c:v>
                </c:pt>
                <c:pt idx="143">
                  <c:v>43.708074391402931</c:v>
                </c:pt>
                <c:pt idx="144">
                  <c:v>43.801042877822937</c:v>
                </c:pt>
                <c:pt idx="145">
                  <c:v>43.893617128567627</c:v>
                </c:pt>
                <c:pt idx="146">
                  <c:v>43.985801301886511</c:v>
                </c:pt>
                <c:pt idx="147">
                  <c:v>44.077599486240338</c:v>
                </c:pt>
                <c:pt idx="148">
                  <c:v>44.169015701902453</c:v>
                </c:pt>
                <c:pt idx="149">
                  <c:v>44.260053902513633</c:v>
                </c:pt>
                <c:pt idx="150">
                  <c:v>44.350717976592072</c:v>
                </c:pt>
                <c:pt idx="151">
                  <c:v>44.441011749000062</c:v>
                </c:pt>
                <c:pt idx="152">
                  <c:v>44.530938982368859</c:v>
                </c:pt>
                <c:pt idx="153">
                  <c:v>44.620503378483221</c:v>
                </c:pt>
                <c:pt idx="154">
                  <c:v>44.709708579626913</c:v>
                </c:pt>
                <c:pt idx="155">
                  <c:v>44.79855816989059</c:v>
                </c:pt>
                <c:pt idx="156">
                  <c:v>44.887055676443289</c:v>
                </c:pt>
                <c:pt idx="157">
                  <c:v>44.975204570768732</c:v>
                </c:pt>
                <c:pt idx="158">
                  <c:v>45.063008269867673</c:v>
                </c:pt>
                <c:pt idx="159">
                  <c:v>45.150470137427376</c:v>
                </c:pt>
                <c:pt idx="160">
                  <c:v>45.237593484959305</c:v>
                </c:pt>
                <c:pt idx="161">
                  <c:v>45.324381572906091</c:v>
                </c:pt>
                <c:pt idx="162">
                  <c:v>45.410837611718762</c:v>
                </c:pt>
                <c:pt idx="163">
                  <c:v>45.496964762905208</c:v>
                </c:pt>
                <c:pt idx="164">
                  <c:v>45.582766140050815</c:v>
                </c:pt>
                <c:pt idx="165">
                  <c:v>45.668244809812144</c:v>
                </c:pt>
                <c:pt idx="166">
                  <c:v>45.753403792884534</c:v>
                </c:pt>
                <c:pt idx="167">
                  <c:v>45.838246064944428</c:v>
                </c:pt>
                <c:pt idx="168">
                  <c:v>45.922774557567259</c:v>
                </c:pt>
                <c:pt idx="169">
                  <c:v>46.006992159121609</c:v>
                </c:pt>
                <c:pt idx="170">
                  <c:v>46.090901715640463</c:v>
                </c:pt>
                <c:pt idx="171">
                  <c:v>46.174506031670155</c:v>
                </c:pt>
                <c:pt idx="172">
                  <c:v>46.257807871097796</c:v>
                </c:pt>
                <c:pt idx="173">
                  <c:v>46.340809957957809</c:v>
                </c:pt>
                <c:pt idx="174">
                  <c:v>46.423514977218176</c:v>
                </c:pt>
                <c:pt idx="175">
                  <c:v>46.505925575547053</c:v>
                </c:pt>
                <c:pt idx="176">
                  <c:v>46.588044362060351</c:v>
                </c:pt>
                <c:pt idx="177">
                  <c:v>46.6698739090508</c:v>
                </c:pt>
                <c:pt idx="178">
                  <c:v>46.751416752699129</c:v>
                </c:pt>
                <c:pt idx="179">
                  <c:v>46.832675393767808</c:v>
                </c:pt>
                <c:pt idx="180">
                  <c:v>46.913652298277952</c:v>
                </c:pt>
                <c:pt idx="181">
                  <c:v>46.994349898169801</c:v>
                </c:pt>
                <c:pt idx="182">
                  <c:v>47.074770591947313</c:v>
                </c:pt>
                <c:pt idx="183">
                  <c:v>47.154916745307318</c:v>
                </c:pt>
                <c:pt idx="184">
                  <c:v>47.23479069175368</c:v>
                </c:pt>
                <c:pt idx="185">
                  <c:v>47.31439473319687</c:v>
                </c:pt>
                <c:pt idx="186">
                  <c:v>47.393731140539423</c:v>
                </c:pt>
                <c:pt idx="187">
                  <c:v>47.472802154247638</c:v>
                </c:pt>
                <c:pt idx="188">
                  <c:v>47.551609984909916</c:v>
                </c:pt>
                <c:pt idx="189">
                  <c:v>47.63015681378215</c:v>
                </c:pt>
                <c:pt idx="190">
                  <c:v>47.708444793320474</c:v>
                </c:pt>
                <c:pt idx="191">
                  <c:v>47.786476047701761</c:v>
                </c:pt>
                <c:pt idx="192">
                  <c:v>47.864252673332217</c:v>
                </c:pt>
                <c:pt idx="193">
                  <c:v>47.941776739344377</c:v>
                </c:pt>
                <c:pt idx="194">
                  <c:v>48.019050288082823</c:v>
                </c:pt>
                <c:pt idx="195">
                  <c:v>48.096075335578959</c:v>
                </c:pt>
                <c:pt idx="196">
                  <c:v>48.172853872015104</c:v>
                </c:pt>
                <c:pt idx="197">
                  <c:v>48.249387862178239</c:v>
                </c:pt>
                <c:pt idx="198">
                  <c:v>48.325679245903629</c:v>
                </c:pt>
                <c:pt idx="199">
                  <c:v>48.401729938508673</c:v>
                </c:pt>
                <c:pt idx="200">
                  <c:v>48.477541831217145</c:v>
                </c:pt>
                <c:pt idx="201">
                  <c:v>48.553116791574162</c:v>
                </c:pt>
                <c:pt idx="202">
                  <c:v>48.628456663852077</c:v>
                </c:pt>
                <c:pt idx="203">
                  <c:v>48.703563269447592</c:v>
                </c:pt>
                <c:pt idx="204">
                  <c:v>48.778438407270222</c:v>
                </c:pt>
                <c:pt idx="205">
                  <c:v>48.853083854122474</c:v>
                </c:pt>
                <c:pt idx="206">
                  <c:v>48.927501365071805</c:v>
                </c:pt>
                <c:pt idx="207">
                  <c:v>49.001692673814716</c:v>
                </c:pt>
                <c:pt idx="208">
                  <c:v>49.075659493033065</c:v>
                </c:pt>
                <c:pt idx="209">
                  <c:v>49.149403514742872</c:v>
                </c:pt>
                <c:pt idx="210">
                  <c:v>49.222926410635807</c:v>
                </c:pt>
                <c:pt idx="211">
                  <c:v>49.296229832413481</c:v>
                </c:pt>
                <c:pt idx="212">
                  <c:v>49.369315412114801</c:v>
                </c:pt>
                <c:pt idx="213">
                  <c:v>49.442184762436526</c:v>
                </c:pt>
                <c:pt idx="214">
                  <c:v>49.514839477047182</c:v>
                </c:pt>
                <c:pt idx="215">
                  <c:v>49.587281130894546</c:v>
                </c:pt>
                <c:pt idx="216">
                  <c:v>49.65951128050682</c:v>
                </c:pt>
                <c:pt idx="217">
                  <c:v>49.731531464287634</c:v>
                </c:pt>
                <c:pt idx="218">
                  <c:v>49.803343202805131</c:v>
                </c:pt>
                <c:pt idx="219">
                  <c:v>49.874947999075118</c:v>
                </c:pt>
                <c:pt idx="220">
                  <c:v>49.946347338838606</c:v>
                </c:pt>
                <c:pt idx="221">
                  <c:v>50.017542690833707</c:v>
                </c:pt>
                <c:pt idx="222">
                  <c:v>50.088535507062176</c:v>
                </c:pt>
                <c:pt idx="223">
                  <c:v>50.15932722305061</c:v>
                </c:pt>
                <c:pt idx="224">
                  <c:v>50.229919258106491</c:v>
                </c:pt>
                <c:pt idx="225">
                  <c:v>50.300313015569195</c:v>
                </c:pt>
                <c:pt idx="226">
                  <c:v>50.370509883056059</c:v>
                </c:pt>
                <c:pt idx="227">
                  <c:v>50.440511232703656</c:v>
                </c:pt>
                <c:pt idx="228">
                  <c:v>50.510318421404378</c:v>
                </c:pt>
                <c:pt idx="229">
                  <c:v>50.579932791038409</c:v>
                </c:pt>
                <c:pt idx="230">
                  <c:v>50.649355668701254</c:v>
                </c:pt>
                <c:pt idx="231">
                  <c:v>50.718588366926873</c:v>
                </c:pt>
                <c:pt idx="232">
                  <c:v>50.787632183906567</c:v>
                </c:pt>
                <c:pt idx="233">
                  <c:v>50.856488403703665</c:v>
                </c:pt>
                <c:pt idx="234">
                  <c:v>50.925158296464161</c:v>
                </c:pt>
                <c:pt idx="235">
                  <c:v>50.993643118623361</c:v>
                </c:pt>
                <c:pt idx="236">
                  <c:v>51.061944113108623</c:v>
                </c:pt>
                <c:pt idx="237">
                  <c:v>51.130062509538341</c:v>
                </c:pt>
                <c:pt idx="238">
                  <c:v>51.197999524417142</c:v>
                </c:pt>
                <c:pt idx="239">
                  <c:v>51.265756361327526</c:v>
                </c:pt>
                <c:pt idx="240">
                  <c:v>51.333334211117915</c:v>
                </c:pt>
                <c:pt idx="241">
                  <c:v>51.400734252087211</c:v>
                </c:pt>
                <c:pt idx="242">
                  <c:v>51.467957650166035</c:v>
                </c:pt>
                <c:pt idx="243">
                  <c:v>51.535005559094564</c:v>
                </c:pt>
                <c:pt idx="244">
                  <c:v>51.601879120597182</c:v>
                </c:pt>
                <c:pt idx="245">
                  <c:v>51.668579464553929</c:v>
                </c:pt>
                <c:pt idx="246">
                  <c:v>51.735107709168865</c:v>
                </c:pt>
                <c:pt idx="247">
                  <c:v>51.801464961135387</c:v>
                </c:pt>
                <c:pt idx="248">
                  <c:v>51.86765231579858</c:v>
                </c:pt>
                <c:pt idx="249">
                  <c:v>51.933670857314674</c:v>
                </c:pt>
                <c:pt idx="250">
                  <c:v>51.999521658807645</c:v>
                </c:pt>
                <c:pt idx="251">
                  <c:v>52.065205782523044</c:v>
                </c:pt>
                <c:pt idx="252">
                  <c:v>52.130724279979113</c:v>
                </c:pt>
                <c:pt idx="253">
                  <c:v>52.196078192115209</c:v>
                </c:pt>
                <c:pt idx="254">
                  <c:v>52.261268549437659</c:v>
                </c:pt>
                <c:pt idx="255">
                  <c:v>52.326296372163057</c:v>
                </c:pt>
                <c:pt idx="256">
                  <c:v>52.391162670359044</c:v>
                </c:pt>
                <c:pt idx="257">
                  <c:v>52.455868444082668</c:v>
                </c:pt>
                <c:pt idx="258">
                  <c:v>52.520414683516343</c:v>
                </c:pt>
                <c:pt idx="259">
                  <c:v>52.584802369101446</c:v>
                </c:pt>
                <c:pt idx="260">
                  <c:v>52.64903247166967</c:v>
                </c:pt>
                <c:pt idx="261">
                  <c:v>52.713105952572086</c:v>
                </c:pt>
                <c:pt idx="262">
                  <c:v>52.777023763806021</c:v>
                </c:pt>
                <c:pt idx="263">
                  <c:v>52.840786848139786</c:v>
                </c:pt>
                <c:pt idx="264">
                  <c:v>52.904396139235281</c:v>
                </c:pt>
                <c:pt idx="265">
                  <c:v>52.967852561768574</c:v>
                </c:pt>
                <c:pt idx="266">
                  <c:v>53.031157031548382</c:v>
                </c:pt>
                <c:pt idx="267">
                  <c:v>53.094310455632652</c:v>
                </c:pt>
                <c:pt idx="268">
                  <c:v>53.157313732443136</c:v>
                </c:pt>
                <c:pt idx="269">
                  <c:v>53.220167751878087</c:v>
                </c:pt>
                <c:pt idx="270">
                  <c:v>53.28287339542311</c:v>
                </c:pt>
                <c:pt idx="271">
                  <c:v>53.345431536260129</c:v>
                </c:pt>
                <c:pt idx="272">
                  <c:v>53.407843039374633</c:v>
                </c:pt>
                <c:pt idx="273">
                  <c:v>53.470108761661095</c:v>
                </c:pt>
                <c:pt idx="274">
                  <c:v>53.532229552026728</c:v>
                </c:pt>
                <c:pt idx="275">
                  <c:v>53.594206251493524</c:v>
                </c:pt>
                <c:pt idx="276">
                  <c:v>53.656039693298652</c:v>
                </c:pt>
                <c:pt idx="277">
                  <c:v>53.717730702993208</c:v>
                </c:pt>
                <c:pt idx="278">
                  <c:v>53.779280098539417</c:v>
                </c:pt>
                <c:pt idx="279">
                  <c:v>53.840688690406246</c:v>
                </c:pt>
                <c:pt idx="280">
                  <c:v>53.901957281663485</c:v>
                </c:pt>
                <c:pt idx="281">
                  <c:v>53.963086668074368</c:v>
                </c:pt>
                <c:pt idx="282">
                  <c:v>54.024077638186668</c:v>
                </c:pt>
                <c:pt idx="283">
                  <c:v>54.084930973422395</c:v>
                </c:pt>
                <c:pt idx="284">
                  <c:v>54.145647448166066</c:v>
                </c:pt>
                <c:pt idx="285">
                  <c:v>54.206227829851578</c:v>
                </c:pt>
                <c:pt idx="286">
                  <c:v>54.266672879047718</c:v>
                </c:pt>
                <c:pt idx="287">
                  <c:v>54.326983349542374</c:v>
                </c:pt>
                <c:pt idx="288">
                  <c:v>54.387159988425381</c:v>
                </c:pt>
                <c:pt idx="289">
                  <c:v>54.447203536170136</c:v>
                </c:pt>
                <c:pt idx="290">
                  <c:v>54.507114726713908</c:v>
                </c:pt>
                <c:pt idx="291">
                  <c:v>54.56689428753694</c:v>
                </c:pt>
                <c:pt idx="292">
                  <c:v>54.626542939740318</c:v>
                </c:pt>
                <c:pt idx="293">
                  <c:v>54.686061398122661</c:v>
                </c:pt>
                <c:pt idx="294">
                  <c:v>54.745450371255636</c:v>
                </c:pt>
                <c:pt idx="295">
                  <c:v>54.804710561558323</c:v>
                </c:pt>
                <c:pt idx="296">
                  <c:v>54.863842665370456</c:v>
                </c:pt>
                <c:pt idx="297">
                  <c:v>54.92284737302456</c:v>
                </c:pt>
                <c:pt idx="298">
                  <c:v>54.981725368916997</c:v>
                </c:pt>
                <c:pt idx="299">
                  <c:v>55.040477331577954</c:v>
                </c:pt>
                <c:pt idx="300">
                  <c:v>55.099103933740359</c:v>
                </c:pt>
                <c:pt idx="301">
                  <c:v>55.157605842407804</c:v>
                </c:pt>
                <c:pt idx="302">
                  <c:v>55.215983718921436</c:v>
                </c:pt>
                <c:pt idx="303">
                  <c:v>55.274238219025875</c:v>
                </c:pt>
                <c:pt idx="304">
                  <c:v>55.332369992934133</c:v>
                </c:pt>
                <c:pt idx="305">
                  <c:v>55.390379685391594</c:v>
                </c:pt>
                <c:pt idx="306">
                  <c:v>55.448267935739047</c:v>
                </c:pt>
                <c:pt idx="307">
                  <c:v>55.506035377974825</c:v>
                </c:pt>
                <c:pt idx="308">
                  <c:v>55.563682640815983</c:v>
                </c:pt>
                <c:pt idx="309">
                  <c:v>55.621210347758634</c:v>
                </c:pt>
                <c:pt idx="310">
                  <c:v>55.678619117137394</c:v>
                </c:pt>
                <c:pt idx="311">
                  <c:v>55.735909562183963</c:v>
                </c:pt>
                <c:pt idx="312">
                  <c:v>55.793082291084879</c:v>
                </c:pt>
                <c:pt idx="313">
                  <c:v>55.850137907038416</c:v>
                </c:pt>
                <c:pt idx="314">
                  <c:v>55.907077008310694</c:v>
                </c:pt>
                <c:pt idx="315">
                  <c:v>55.963900188290971</c:v>
                </c:pt>
                <c:pt idx="316">
                  <c:v>56.020608035546154</c:v>
                </c:pt>
                <c:pt idx="317">
                  <c:v>56.077201133874539</c:v>
                </c:pt>
                <c:pt idx="318">
                  <c:v>56.133680062358785</c:v>
                </c:pt>
                <c:pt idx="319">
                  <c:v>56.190045395418146</c:v>
                </c:pt>
                <c:pt idx="320">
                  <c:v>56.246297702859977</c:v>
                </c:pt>
                <c:pt idx="321">
                  <c:v>56.302437549930488</c:v>
                </c:pt>
                <c:pt idx="322">
                  <c:v>56.358465497364833</c:v>
                </c:pt>
                <c:pt idx="323">
                  <c:v>56.414382101436459</c:v>
                </c:pt>
                <c:pt idx="324">
                  <c:v>56.470187914005798</c:v>
                </c:pt>
                <c:pt idx="325">
                  <c:v>56.525883482568268</c:v>
                </c:pt>
                <c:pt idx="326">
                  <c:v>56.581469350301631</c:v>
                </c:pt>
                <c:pt idx="327">
                  <c:v>56.63694605611267</c:v>
                </c:pt>
                <c:pt idx="328">
                  <c:v>56.692314134683244</c:v>
                </c:pt>
                <c:pt idx="329">
                  <c:v>56.747574116515729</c:v>
                </c:pt>
                <c:pt idx="330">
                  <c:v>56.802726527977796</c:v>
                </c:pt>
                <c:pt idx="331">
                  <c:v>56.857771891346616</c:v>
                </c:pt>
                <c:pt idx="332">
                  <c:v>56.912710724852445</c:v>
                </c:pt>
                <c:pt idx="333">
                  <c:v>56.967543542721643</c:v>
                </c:pt>
                <c:pt idx="334">
                  <c:v>57.022270855219084</c:v>
                </c:pt>
                <c:pt idx="335">
                  <c:v>57.076893168690006</c:v>
                </c:pt>
                <c:pt idx="336">
                  <c:v>57.131410985601306</c:v>
                </c:pt>
                <c:pt idx="337">
                  <c:v>57.185824804582296</c:v>
                </c:pt>
                <c:pt idx="338">
                  <c:v>57.240135120464878</c:v>
                </c:pt>
                <c:pt idx="339">
                  <c:v>57.294342424323212</c:v>
                </c:pt>
                <c:pt idx="340">
                  <c:v>57.348447203512855</c:v>
                </c:pt>
                <c:pt idx="341">
                  <c:v>57.402449941709371</c:v>
                </c:pt>
                <c:pt idx="342">
                  <c:v>57.456351118946451</c:v>
                </c:pt>
                <c:pt idx="343">
                  <c:v>57.510151211653522</c:v>
                </c:pt>
                <c:pt idx="344">
                  <c:v>57.563850692692846</c:v>
                </c:pt>
                <c:pt idx="345">
                  <c:v>57.617450031396174</c:v>
                </c:pt>
                <c:pt idx="346">
                  <c:v>57.670949693600882</c:v>
                </c:pt>
                <c:pt idx="347">
                  <c:v>57.724350141685662</c:v>
                </c:pt>
                <c:pt idx="348">
                  <c:v>57.777651834605727</c:v>
                </c:pt>
                <c:pt idx="349">
                  <c:v>57.8308552279276</c:v>
                </c:pt>
                <c:pt idx="350">
                  <c:v>57.883960773863414</c:v>
                </c:pt>
                <c:pt idx="351">
                  <c:v>57.936968921304796</c:v>
                </c:pt>
                <c:pt idx="352">
                  <c:v>57.989880115856302</c:v>
                </c:pt>
                <c:pt idx="353">
                  <c:v>58.042694799868428</c:v>
                </c:pt>
                <c:pt idx="354">
                  <c:v>58.095413412470215</c:v>
                </c:pt>
                <c:pt idx="355">
                  <c:v>58.148036389601423</c:v>
                </c:pt>
                <c:pt idx="356">
                  <c:v>58.200564164044287</c:v>
                </c:pt>
                <c:pt idx="357">
                  <c:v>58.252997165454914</c:v>
                </c:pt>
                <c:pt idx="358">
                  <c:v>58.305335820394227</c:v>
                </c:pt>
                <c:pt idx="359">
                  <c:v>58.35758055235857</c:v>
                </c:pt>
                <c:pt idx="360">
                  <c:v>58.409731781809896</c:v>
                </c:pt>
                <c:pt idx="361">
                  <c:v>58.46178992620559</c:v>
                </c:pt>
                <c:pt idx="362">
                  <c:v>58.513755400027918</c:v>
                </c:pt>
                <c:pt idx="363">
                  <c:v>58.565628614813114</c:v>
                </c:pt>
                <c:pt idx="364">
                  <c:v>58.61740997918011</c:v>
                </c:pt>
                <c:pt idx="365">
                  <c:v>58.669099898858889</c:v>
                </c:pt>
                <c:pt idx="366">
                  <c:v>58.7206987767185</c:v>
                </c:pt>
                <c:pt idx="367">
                  <c:v>58.772207012794745</c:v>
                </c:pt>
                <c:pt idx="368">
                  <c:v>58.823625004317492</c:v>
                </c:pt>
                <c:pt idx="369">
                  <c:v>58.874953145737699</c:v>
                </c:pt>
                <c:pt idx="370">
                  <c:v>58.926191828754057</c:v>
                </c:pt>
                <c:pt idx="371">
                  <c:v>58.977341442339338</c:v>
                </c:pt>
                <c:pt idx="372">
                  <c:v>59.028402372766415</c:v>
                </c:pt>
                <c:pt idx="373">
                  <c:v>59.079375003633984</c:v>
                </c:pt>
                <c:pt idx="374">
                  <c:v>59.130259715891953</c:v>
                </c:pt>
                <c:pt idx="375">
                  <c:v>59.181056887866518</c:v>
                </c:pt>
                <c:pt idx="376">
                  <c:v>59.231766895284963</c:v>
                </c:pt>
                <c:pt idx="377">
                  <c:v>59.282390111300153</c:v>
                </c:pt>
                <c:pt idx="378">
                  <c:v>59.332926906514729</c:v>
                </c:pt>
                <c:pt idx="379">
                  <c:v>59.38337764900502</c:v>
                </c:pt>
                <c:pt idx="380">
                  <c:v>59.43374270434466</c:v>
                </c:pt>
                <c:pt idx="381">
                  <c:v>59.484022435627935</c:v>
                </c:pt>
                <c:pt idx="382">
                  <c:v>59.534217203492851</c:v>
                </c:pt>
                <c:pt idx="383">
                  <c:v>59.584327366143931</c:v>
                </c:pt>
                <c:pt idx="384">
                  <c:v>59.634353279374743</c:v>
                </c:pt>
                <c:pt idx="385">
                  <c:v>59.68429529659015</c:v>
                </c:pt>
                <c:pt idx="386">
                  <c:v>59.734153768828328</c:v>
                </c:pt>
                <c:pt idx="387">
                  <c:v>59.783929044782496</c:v>
                </c:pt>
                <c:pt idx="388">
                  <c:v>59.833621470822408</c:v>
                </c:pt>
                <c:pt idx="389">
                  <c:v>59.883231391015599</c:v>
                </c:pt>
                <c:pt idx="390">
                  <c:v>59.932759147148367</c:v>
                </c:pt>
                <c:pt idx="391">
                  <c:v>59.982205078746532</c:v>
                </c:pt>
                <c:pt idx="392">
                  <c:v>60.031569523095939</c:v>
                </c:pt>
                <c:pt idx="393">
                  <c:v>60.080852815262745</c:v>
                </c:pt>
                <c:pt idx="394">
                  <c:v>60.130055288113446</c:v>
                </c:pt>
                <c:pt idx="395">
                  <c:v>60.179177272334698</c:v>
                </c:pt>
                <c:pt idx="396">
                  <c:v>60.228219096452889</c:v>
                </c:pt>
                <c:pt idx="397">
                  <c:v>60.277181086853517</c:v>
                </c:pt>
                <c:pt idx="398">
                  <c:v>60.326063567800318</c:v>
                </c:pt>
                <c:pt idx="399">
                  <c:v>60.374866861454187</c:v>
                </c:pt>
                <c:pt idx="400">
                  <c:v>60.423591287891909</c:v>
                </c:pt>
                <c:pt idx="401">
                  <c:v>60.472237165124625</c:v>
                </c:pt>
                <c:pt idx="402">
                  <c:v>60.52080480911615</c:v>
                </c:pt>
                <c:pt idx="403">
                  <c:v>60.569294533801042</c:v>
                </c:pt>
                <c:pt idx="404">
                  <c:v>60.617706651102488</c:v>
                </c:pt>
                <c:pt idx="405">
                  <c:v>60.66604147094997</c:v>
                </c:pt>
                <c:pt idx="406">
                  <c:v>60.714299301296776</c:v>
                </c:pt>
                <c:pt idx="407">
                  <c:v>60.762480448137261</c:v>
                </c:pt>
                <c:pt idx="408">
                  <c:v>60.810585215523965</c:v>
                </c:pt>
                <c:pt idx="409">
                  <c:v>60.858613905584505</c:v>
                </c:pt>
                <c:pt idx="410">
                  <c:v>60.906566818538309</c:v>
                </c:pt>
                <c:pt idx="411">
                  <c:v>60.954444252713131</c:v>
                </c:pt>
                <c:pt idx="412">
                  <c:v>61.002246504561434</c:v>
                </c:pt>
                <c:pt idx="413">
                  <c:v>61.049973868676538</c:v>
                </c:pt>
                <c:pt idx="414">
                  <c:v>61.097626637808624</c:v>
                </c:pt>
                <c:pt idx="415">
                  <c:v>61.145205102880574</c:v>
                </c:pt>
                <c:pt idx="416">
                  <c:v>61.192709553003588</c:v>
                </c:pt>
                <c:pt idx="417">
                  <c:v>61.240140275492699</c:v>
                </c:pt>
                <c:pt idx="418">
                  <c:v>61.287497555882055</c:v>
                </c:pt>
                <c:pt idx="419">
                  <c:v>61.334781677940086</c:v>
                </c:pt>
                <c:pt idx="420">
                  <c:v>61.381992923684471</c:v>
                </c:pt>
                <c:pt idx="421">
                  <c:v>61.429131573396965</c:v>
                </c:pt>
                <c:pt idx="422">
                  <c:v>61.476197905638067</c:v>
                </c:pt>
                <c:pt idx="423">
                  <c:v>61.523192197261515</c:v>
                </c:pt>
                <c:pt idx="424">
                  <c:v>61.570114723428638</c:v>
                </c:pt>
                <c:pt idx="425">
                  <c:v>61.616965757622552</c:v>
                </c:pt>
                <c:pt idx="426">
                  <c:v>61.663745571662197</c:v>
                </c:pt>
                <c:pt idx="427">
                  <c:v>61.710454435716251</c:v>
                </c:pt>
                <c:pt idx="428">
                  <c:v>61.757092618316861</c:v>
                </c:pt>
                <c:pt idx="429">
                  <c:v>61.803660386373245</c:v>
                </c:pt>
                <c:pt idx="430">
                  <c:v>61.850158005185172</c:v>
                </c:pt>
                <c:pt idx="431">
                  <c:v>61.896585738456245</c:v>
                </c:pt>
                <c:pt idx="432">
                  <c:v>61.942943848307117</c:v>
                </c:pt>
                <c:pt idx="433">
                  <c:v>61.989232595288492</c:v>
                </c:pt>
                <c:pt idx="434">
                  <c:v>62.035452238394058</c:v>
                </c:pt>
                <c:pt idx="435">
                  <c:v>62.081603035073229</c:v>
                </c:pt>
                <c:pt idx="436">
                  <c:v>62.12768524124381</c:v>
                </c:pt>
                <c:pt idx="437">
                  <c:v>62.173699111304472</c:v>
                </c:pt>
                <c:pt idx="438">
                  <c:v>62.219644898147145</c:v>
                </c:pt>
                <c:pt idx="439">
                  <c:v>62.265522853169252</c:v>
                </c:pt>
                <c:pt idx="440">
                  <c:v>62.311333226285832</c:v>
                </c:pt>
                <c:pt idx="441">
                  <c:v>62.357076265941544</c:v>
                </c:pt>
                <c:pt idx="442">
                  <c:v>62.402752219122526</c:v>
                </c:pt>
                <c:pt idx="443">
                  <c:v>62.448361331368147</c:v>
                </c:pt>
                <c:pt idx="444">
                  <c:v>62.493903846782644</c:v>
                </c:pt>
                <c:pt idx="445">
                  <c:v>62.539380008046621</c:v>
                </c:pt>
                <c:pt idx="446">
                  <c:v>62.584790056428453</c:v>
                </c:pt>
                <c:pt idx="447">
                  <c:v>62.630134231795559</c:v>
                </c:pt>
                <c:pt idx="448">
                  <c:v>62.67541277262557</c:v>
                </c:pt>
                <c:pt idx="449">
                  <c:v>62.720625916017369</c:v>
                </c:pt>
                <c:pt idx="450">
                  <c:v>62.76577389770204</c:v>
                </c:pt>
                <c:pt idx="451">
                  <c:v>62.81085695205369</c:v>
                </c:pt>
                <c:pt idx="452">
                  <c:v>62.855875312100181</c:v>
                </c:pt>
                <c:pt idx="453">
                  <c:v>62.900829209533711</c:v>
                </c:pt>
                <c:pt idx="454">
                  <c:v>62.945718874721365</c:v>
                </c:pt>
                <c:pt idx="455">
                  <c:v>62.990544536715475</c:v>
                </c:pt>
                <c:pt idx="456">
                  <c:v>63.035306423263933</c:v>
                </c:pt>
                <c:pt idx="457">
                  <c:v>63.080004760820401</c:v>
                </c:pt>
                <c:pt idx="458">
                  <c:v>63.124639774554375</c:v>
                </c:pt>
                <c:pt idx="459">
                  <c:v>63.169211688361202</c:v>
                </c:pt>
                <c:pt idx="460">
                  <c:v>63.213720724871962</c:v>
                </c:pt>
                <c:pt idx="461">
                  <c:v>63.258167105463272</c:v>
                </c:pt>
                <c:pt idx="462">
                  <c:v>63.302551050266985</c:v>
                </c:pt>
                <c:pt idx="463">
                  <c:v>63.346872778179787</c:v>
                </c:pt>
                <c:pt idx="464">
                  <c:v>63.391132506872722</c:v>
                </c:pt>
                <c:pt idx="465">
                  <c:v>63.435330452800606</c:v>
                </c:pt>
                <c:pt idx="466">
                  <c:v>63.47946683121134</c:v>
                </c:pt>
                <c:pt idx="467">
                  <c:v>63.523541856155163</c:v>
                </c:pt>
                <c:pt idx="468">
                  <c:v>63.567555740493795</c:v>
                </c:pt>
                <c:pt idx="469">
                  <c:v>63.611508695909478</c:v>
                </c:pt>
                <c:pt idx="470">
                  <c:v>63.65540093291397</c:v>
                </c:pt>
                <c:pt idx="471">
                  <c:v>63.699232660857412</c:v>
                </c:pt>
                <c:pt idx="472">
                  <c:v>63.743004087937116</c:v>
                </c:pt>
                <c:pt idx="473">
                  <c:v>63.786715421206303</c:v>
                </c:pt>
                <c:pt idx="474">
                  <c:v>63.830366866582708</c:v>
                </c:pt>
                <c:pt idx="475">
                  <c:v>63.873958628857146</c:v>
                </c:pt>
                <c:pt idx="476">
                  <c:v>63.917490911701954</c:v>
                </c:pt>
                <c:pt idx="477">
                  <c:v>63.9609639176794</c:v>
                </c:pt>
                <c:pt idx="478">
                  <c:v>64.004377848249959</c:v>
                </c:pt>
                <c:pt idx="479">
                  <c:v>64.047732903780556</c:v>
                </c:pt>
                <c:pt idx="480">
                  <c:v>64.091029283552729</c:v>
                </c:pt>
                <c:pt idx="481">
                  <c:v>64.134267185770653</c:v>
                </c:pt>
                <c:pt idx="482">
                  <c:v>64.177446807569169</c:v>
                </c:pt>
                <c:pt idx="483">
                  <c:v>64.22056834502169</c:v>
                </c:pt>
                <c:pt idx="484">
                  <c:v>64.263631993148053</c:v>
                </c:pt>
                <c:pt idx="485">
                  <c:v>64.306637945922276</c:v>
                </c:pt>
                <c:pt idx="486">
                  <c:v>64.349586396280273</c:v>
                </c:pt>
                <c:pt idx="487">
                  <c:v>64.392477536127458</c:v>
                </c:pt>
                <c:pt idx="488">
                  <c:v>64.435311556346321</c:v>
                </c:pt>
                <c:pt idx="489">
                  <c:v>64.478088646803897</c:v>
                </c:pt>
                <c:pt idx="490">
                  <c:v>64.520808996359179</c:v>
                </c:pt>
                <c:pt idx="491">
                  <c:v>64.563472792870471</c:v>
                </c:pt>
                <c:pt idx="492">
                  <c:v>64.606080223202667</c:v>
                </c:pt>
                <c:pt idx="493">
                  <c:v>64.64863147323446</c:v>
                </c:pt>
                <c:pt idx="494">
                  <c:v>64.691126727865466</c:v>
                </c:pt>
                <c:pt idx="495">
                  <c:v>64.733566171023341</c:v>
                </c:pt>
                <c:pt idx="496">
                  <c:v>64.775949985670763</c:v>
                </c:pt>
                <c:pt idx="497">
                  <c:v>64.818278353812389</c:v>
                </c:pt>
                <c:pt idx="498">
                  <c:v>64.860551456501739</c:v>
                </c:pt>
                <c:pt idx="499">
                  <c:v>64.902769473848025</c:v>
                </c:pt>
                <c:pt idx="500">
                  <c:v>64.944932585022912</c:v>
                </c:pt>
                <c:pt idx="501">
                  <c:v>64.987040968267195</c:v>
                </c:pt>
                <c:pt idx="502">
                  <c:v>65.029094800897468</c:v>
                </c:pt>
                <c:pt idx="503">
                  <c:v>65.071094259312687</c:v>
                </c:pt>
                <c:pt idx="504">
                  <c:v>65.113039519000665</c:v>
                </c:pt>
                <c:pt idx="505">
                  <c:v>65.154930754544594</c:v>
                </c:pt>
                <c:pt idx="506">
                  <c:v>65.19676813962937</c:v>
                </c:pt>
                <c:pt idx="507">
                  <c:v>65.238551847047987</c:v>
                </c:pt>
                <c:pt idx="508">
                  <c:v>65.280282048707818</c:v>
                </c:pt>
                <c:pt idx="509">
                  <c:v>65.321958915636841</c:v>
                </c:pt>
                <c:pt idx="510">
                  <c:v>65.363582617989792</c:v>
                </c:pt>
                <c:pt idx="511">
                  <c:v>65.4051533250543</c:v>
                </c:pt>
                <c:pt idx="512">
                  <c:v>65.446671205256976</c:v>
                </c:pt>
                <c:pt idx="513">
                  <c:v>65.488136426169405</c:v>
                </c:pt>
                <c:pt idx="514">
                  <c:v>65.529549154514086</c:v>
                </c:pt>
                <c:pt idx="515">
                  <c:v>65.570909556170363</c:v>
                </c:pt>
                <c:pt idx="516">
                  <c:v>65.612217796180261</c:v>
                </c:pt>
                <c:pt idx="517">
                  <c:v>65.653474038754311</c:v>
                </c:pt>
                <c:pt idx="518">
                  <c:v>65.694678447277269</c:v>
                </c:pt>
                <c:pt idx="519">
                  <c:v>65.735831184313838</c:v>
                </c:pt>
                <c:pt idx="520">
                  <c:v>65.776932411614325</c:v>
                </c:pt>
                <c:pt idx="521">
                  <c:v>65.817982290120199</c:v>
                </c:pt>
                <c:pt idx="522">
                  <c:v>65.858980979969701</c:v>
                </c:pt>
                <c:pt idx="523">
                  <c:v>65.899928640503305</c:v>
                </c:pt>
                <c:pt idx="524">
                  <c:v>65.940825430269172</c:v>
                </c:pt>
                <c:pt idx="525">
                  <c:v>65.981671507028594</c:v>
                </c:pt>
                <c:pt idx="526">
                  <c:v>66.022467027761323</c:v>
                </c:pt>
                <c:pt idx="527">
                  <c:v>66.0632121486709</c:v>
                </c:pt>
              </c:numCache>
            </c:numRef>
          </c:val>
        </c:ser>
        <c:marker val="1"/>
        <c:axId val="212349696"/>
        <c:axId val="212351232"/>
      </c:lineChart>
      <c:catAx>
        <c:axId val="212349696"/>
        <c:scaling>
          <c:orientation val="minMax"/>
        </c:scaling>
        <c:axPos val="b"/>
        <c:numFmt formatCode="#,##0" sourceLinked="0"/>
        <c:tickLblPos val="nextTo"/>
        <c:crossAx val="212351232"/>
        <c:crosses val="autoZero"/>
        <c:auto val="1"/>
        <c:lblAlgn val="ctr"/>
        <c:lblOffset val="100"/>
        <c:tickLblSkip val="10"/>
      </c:catAx>
      <c:valAx>
        <c:axId val="212351232"/>
        <c:scaling>
          <c:orientation val="minMax"/>
        </c:scaling>
        <c:axPos val="l"/>
        <c:numFmt formatCode="General" sourceLinked="1"/>
        <c:tickLblPos val="nextTo"/>
        <c:crossAx val="212349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947909104390102"/>
          <c:y val="0.70902044347703885"/>
          <c:w val="0.21281720430107642"/>
          <c:h val="0.17180911046462044"/>
        </c:manualLayout>
      </c:layout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Relations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strRef>
              <c:f>ensembl!$H$1</c:f>
              <c:strCache>
                <c:ptCount val="1"/>
                <c:pt idx="0">
                  <c:v>#newT</c:v>
                </c:pt>
              </c:strCache>
            </c:strRef>
          </c:tx>
          <c:marker>
            <c:symbol val="none"/>
          </c:marker>
          <c:cat>
            <c:numRef>
              <c:f>ensembl!$D$2:$D$529</c:f>
              <c:numCache>
                <c:formatCode>[$-409]d\-mmm\-yy;@</c:formatCode>
                <c:ptCount val="528"/>
                <c:pt idx="0">
                  <c:v>36444.805312500001</c:v>
                </c:pt>
                <c:pt idx="1">
                  <c:v>36458.672673611109</c:v>
                </c:pt>
                <c:pt idx="2">
                  <c:v>36473.730821759258</c:v>
                </c:pt>
                <c:pt idx="3">
                  <c:v>36487.584675925929</c:v>
                </c:pt>
                <c:pt idx="4">
                  <c:v>36487.586157407408</c:v>
                </c:pt>
                <c:pt idx="5">
                  <c:v>36487.592662037037</c:v>
                </c:pt>
                <c:pt idx="6">
                  <c:v>36531.697638888887</c:v>
                </c:pt>
                <c:pt idx="7">
                  <c:v>36535.624826388885</c:v>
                </c:pt>
                <c:pt idx="8">
                  <c:v>36535.632604166669</c:v>
                </c:pt>
                <c:pt idx="9">
                  <c:v>36537.62358796296</c:v>
                </c:pt>
                <c:pt idx="10">
                  <c:v>36537.635081018518</c:v>
                </c:pt>
                <c:pt idx="11">
                  <c:v>36538.489965277782</c:v>
                </c:pt>
                <c:pt idx="12">
                  <c:v>36538.63653935185</c:v>
                </c:pt>
                <c:pt idx="13">
                  <c:v>36539.505185185189</c:v>
                </c:pt>
                <c:pt idx="14">
                  <c:v>36539.591099537036</c:v>
                </c:pt>
                <c:pt idx="15">
                  <c:v>36539.675138888888</c:v>
                </c:pt>
                <c:pt idx="16">
                  <c:v>36540.729895833334</c:v>
                </c:pt>
                <c:pt idx="17">
                  <c:v>36541.516898148147</c:v>
                </c:pt>
                <c:pt idx="18">
                  <c:v>36544.788819444446</c:v>
                </c:pt>
                <c:pt idx="19">
                  <c:v>36545.390590277777</c:v>
                </c:pt>
                <c:pt idx="20">
                  <c:v>36545.582673611112</c:v>
                </c:pt>
                <c:pt idx="21">
                  <c:v>36545.606481481482</c:v>
                </c:pt>
                <c:pt idx="22">
                  <c:v>36547.75917824074</c:v>
                </c:pt>
                <c:pt idx="23">
                  <c:v>36547.844201388885</c:v>
                </c:pt>
                <c:pt idx="24">
                  <c:v>36549.475740740745</c:v>
                </c:pt>
                <c:pt idx="25">
                  <c:v>36549.732465277775</c:v>
                </c:pt>
                <c:pt idx="26">
                  <c:v>36552.68273148148</c:v>
                </c:pt>
                <c:pt idx="27">
                  <c:v>36567.563356481478</c:v>
                </c:pt>
                <c:pt idx="28">
                  <c:v>36567.684861111113</c:v>
                </c:pt>
                <c:pt idx="29">
                  <c:v>36584.608206018514</c:v>
                </c:pt>
                <c:pt idx="30">
                  <c:v>36616.564328703702</c:v>
                </c:pt>
                <c:pt idx="31">
                  <c:v>36619.341192129628</c:v>
                </c:pt>
                <c:pt idx="32">
                  <c:v>36620.322858796295</c:v>
                </c:pt>
                <c:pt idx="33">
                  <c:v>36627.759479166663</c:v>
                </c:pt>
                <c:pt idx="34">
                  <c:v>36635.634421296294</c:v>
                </c:pt>
                <c:pt idx="35">
                  <c:v>36640.659768518519</c:v>
                </c:pt>
                <c:pt idx="36">
                  <c:v>36658.522418981483</c:v>
                </c:pt>
                <c:pt idx="37">
                  <c:v>36669.76284722222</c:v>
                </c:pt>
                <c:pt idx="38">
                  <c:v>36676.462870370371</c:v>
                </c:pt>
                <c:pt idx="39">
                  <c:v>36679.679745370369</c:v>
                </c:pt>
                <c:pt idx="40">
                  <c:v>36681.823564814811</c:v>
                </c:pt>
                <c:pt idx="41">
                  <c:v>36682.785729166666</c:v>
                </c:pt>
                <c:pt idx="42">
                  <c:v>36683.49083333333</c:v>
                </c:pt>
                <c:pt idx="43">
                  <c:v>36691.423252314817</c:v>
                </c:pt>
                <c:pt idx="44">
                  <c:v>36696.523599537039</c:v>
                </c:pt>
                <c:pt idx="45">
                  <c:v>36698.355706018519</c:v>
                </c:pt>
                <c:pt idx="46">
                  <c:v>36699.896979166668</c:v>
                </c:pt>
                <c:pt idx="47">
                  <c:v>36700.794189814813</c:v>
                </c:pt>
                <c:pt idx="48">
                  <c:v>36720.472905092596</c:v>
                </c:pt>
                <c:pt idx="49">
                  <c:v>36721.680092592593</c:v>
                </c:pt>
                <c:pt idx="50">
                  <c:v>36738.412800925929</c:v>
                </c:pt>
                <c:pt idx="51">
                  <c:v>36770.468761574077</c:v>
                </c:pt>
                <c:pt idx="52">
                  <c:v>36771.494895833333</c:v>
                </c:pt>
                <c:pt idx="53">
                  <c:v>36773.98274305556</c:v>
                </c:pt>
                <c:pt idx="54">
                  <c:v>36774.334699074076</c:v>
                </c:pt>
                <c:pt idx="55">
                  <c:v>36777.561724537038</c:v>
                </c:pt>
                <c:pt idx="56">
                  <c:v>36785.749131944445</c:v>
                </c:pt>
                <c:pt idx="57">
                  <c:v>36801.372534722221</c:v>
                </c:pt>
                <c:pt idx="58">
                  <c:v>36809.340833333335</c:v>
                </c:pt>
                <c:pt idx="59">
                  <c:v>36828.41778935185</c:v>
                </c:pt>
                <c:pt idx="60">
                  <c:v>36839.724027777775</c:v>
                </c:pt>
                <c:pt idx="61">
                  <c:v>36847.681990740741</c:v>
                </c:pt>
                <c:pt idx="62">
                  <c:v>36854.476157407407</c:v>
                </c:pt>
                <c:pt idx="63">
                  <c:v>36854.481307870374</c:v>
                </c:pt>
                <c:pt idx="64">
                  <c:v>36857.699861111112</c:v>
                </c:pt>
                <c:pt idx="65">
                  <c:v>36872.47824074074</c:v>
                </c:pt>
                <c:pt idx="66">
                  <c:v>36894.671770833331</c:v>
                </c:pt>
                <c:pt idx="67">
                  <c:v>36906.497476851851</c:v>
                </c:pt>
                <c:pt idx="68">
                  <c:v>36909.622708333336</c:v>
                </c:pt>
                <c:pt idx="69">
                  <c:v>36916.389525462961</c:v>
                </c:pt>
                <c:pt idx="70">
                  <c:v>36916.394490740742</c:v>
                </c:pt>
                <c:pt idx="71">
                  <c:v>36917.927997685183</c:v>
                </c:pt>
                <c:pt idx="72">
                  <c:v>36926.720034722224</c:v>
                </c:pt>
                <c:pt idx="73">
                  <c:v>36935.439421296294</c:v>
                </c:pt>
                <c:pt idx="74">
                  <c:v>36935.796828703707</c:v>
                </c:pt>
                <c:pt idx="75">
                  <c:v>36936.381990740745</c:v>
                </c:pt>
                <c:pt idx="76">
                  <c:v>36956.859120370369</c:v>
                </c:pt>
                <c:pt idx="77">
                  <c:v>36958.640763888892</c:v>
                </c:pt>
                <c:pt idx="78">
                  <c:v>36982.594201388885</c:v>
                </c:pt>
                <c:pt idx="79">
                  <c:v>36982.59511574074</c:v>
                </c:pt>
                <c:pt idx="80">
                  <c:v>36985.594467592593</c:v>
                </c:pt>
                <c:pt idx="81">
                  <c:v>36992.617893518516</c:v>
                </c:pt>
                <c:pt idx="82">
                  <c:v>37001.635138888887</c:v>
                </c:pt>
                <c:pt idx="83">
                  <c:v>37004.552106481482</c:v>
                </c:pt>
                <c:pt idx="84">
                  <c:v>37004.588425925926</c:v>
                </c:pt>
                <c:pt idx="85">
                  <c:v>37005.425150462965</c:v>
                </c:pt>
                <c:pt idx="86">
                  <c:v>37005.44127314815</c:v>
                </c:pt>
                <c:pt idx="87">
                  <c:v>37005.49836805556</c:v>
                </c:pt>
                <c:pt idx="88">
                  <c:v>37006.438020833331</c:v>
                </c:pt>
                <c:pt idx="89">
                  <c:v>37007.553900462961</c:v>
                </c:pt>
                <c:pt idx="90">
                  <c:v>37011.681388888886</c:v>
                </c:pt>
                <c:pt idx="91">
                  <c:v>37036.543321759258</c:v>
                </c:pt>
                <c:pt idx="92">
                  <c:v>37042.440439814818</c:v>
                </c:pt>
                <c:pt idx="93">
                  <c:v>37048.432638888888</c:v>
                </c:pt>
                <c:pt idx="94">
                  <c:v>37049.424722222218</c:v>
                </c:pt>
                <c:pt idx="95">
                  <c:v>37050.410763888889</c:v>
                </c:pt>
                <c:pt idx="96">
                  <c:v>37050.538877314815</c:v>
                </c:pt>
                <c:pt idx="97">
                  <c:v>37052.607268518521</c:v>
                </c:pt>
                <c:pt idx="98">
                  <c:v>37054.697210648148</c:v>
                </c:pt>
                <c:pt idx="99">
                  <c:v>37055.532939814817</c:v>
                </c:pt>
                <c:pt idx="100">
                  <c:v>37060.595949074072</c:v>
                </c:pt>
                <c:pt idx="101">
                  <c:v>37061.653425925928</c:v>
                </c:pt>
                <c:pt idx="102">
                  <c:v>37061.809791666667</c:v>
                </c:pt>
                <c:pt idx="103">
                  <c:v>37063.612083333333</c:v>
                </c:pt>
                <c:pt idx="104">
                  <c:v>37068.581111111111</c:v>
                </c:pt>
                <c:pt idx="105">
                  <c:v>37084.548668981479</c:v>
                </c:pt>
                <c:pt idx="106">
                  <c:v>37090.546087962961</c:v>
                </c:pt>
                <c:pt idx="107">
                  <c:v>37090.599953703706</c:v>
                </c:pt>
                <c:pt idx="108">
                  <c:v>37098.838321759264</c:v>
                </c:pt>
                <c:pt idx="109">
                  <c:v>37119.65111111111</c:v>
                </c:pt>
                <c:pt idx="110">
                  <c:v>37124.421319444446</c:v>
                </c:pt>
                <c:pt idx="111">
                  <c:v>37140.554988425924</c:v>
                </c:pt>
                <c:pt idx="112">
                  <c:v>37144.527118055557</c:v>
                </c:pt>
                <c:pt idx="113">
                  <c:v>37169.512673611112</c:v>
                </c:pt>
                <c:pt idx="114">
                  <c:v>37173.655821759261</c:v>
                </c:pt>
                <c:pt idx="115">
                  <c:v>37174.533703703702</c:v>
                </c:pt>
                <c:pt idx="116">
                  <c:v>37175.624872685185</c:v>
                </c:pt>
                <c:pt idx="117">
                  <c:v>37175.629583333335</c:v>
                </c:pt>
                <c:pt idx="118">
                  <c:v>37175.642430555556</c:v>
                </c:pt>
                <c:pt idx="119">
                  <c:v>37202.707384259258</c:v>
                </c:pt>
                <c:pt idx="120">
                  <c:v>37203.487372685187</c:v>
                </c:pt>
                <c:pt idx="121">
                  <c:v>37203.535081018519</c:v>
                </c:pt>
                <c:pt idx="122">
                  <c:v>37204.508425925924</c:v>
                </c:pt>
                <c:pt idx="123">
                  <c:v>37204.511516203704</c:v>
                </c:pt>
                <c:pt idx="124">
                  <c:v>37235.408680555556</c:v>
                </c:pt>
                <c:pt idx="125">
                  <c:v>37268.689282407409</c:v>
                </c:pt>
                <c:pt idx="126">
                  <c:v>37270.69259259259</c:v>
                </c:pt>
                <c:pt idx="127">
                  <c:v>37272.410787037035</c:v>
                </c:pt>
                <c:pt idx="128">
                  <c:v>37272.443148148144</c:v>
                </c:pt>
                <c:pt idx="129">
                  <c:v>37272.471307870372</c:v>
                </c:pt>
                <c:pt idx="130">
                  <c:v>37277.657129629632</c:v>
                </c:pt>
                <c:pt idx="131">
                  <c:v>37290.699305555558</c:v>
                </c:pt>
                <c:pt idx="132">
                  <c:v>37290.702002314814</c:v>
                </c:pt>
                <c:pt idx="133">
                  <c:v>37294.721620370372</c:v>
                </c:pt>
                <c:pt idx="134">
                  <c:v>37294.770787037036</c:v>
                </c:pt>
                <c:pt idx="135">
                  <c:v>37315.456157407403</c:v>
                </c:pt>
                <c:pt idx="136">
                  <c:v>37320.601944444446</c:v>
                </c:pt>
                <c:pt idx="137">
                  <c:v>37326.583252314813</c:v>
                </c:pt>
                <c:pt idx="138">
                  <c:v>37354.394479166665</c:v>
                </c:pt>
                <c:pt idx="139">
                  <c:v>37355.566817129627</c:v>
                </c:pt>
                <c:pt idx="140">
                  <c:v>37357.594074074077</c:v>
                </c:pt>
                <c:pt idx="141">
                  <c:v>37357.665937500002</c:v>
                </c:pt>
                <c:pt idx="142">
                  <c:v>37369.581909722227</c:v>
                </c:pt>
                <c:pt idx="143">
                  <c:v>37372.627314814818</c:v>
                </c:pt>
                <c:pt idx="144">
                  <c:v>37377.558078703703</c:v>
                </c:pt>
                <c:pt idx="145">
                  <c:v>37434.708738425928</c:v>
                </c:pt>
                <c:pt idx="146">
                  <c:v>37446.583761574075</c:v>
                </c:pt>
                <c:pt idx="147">
                  <c:v>37456.557442129633</c:v>
                </c:pt>
                <c:pt idx="148">
                  <c:v>37456.685949074075</c:v>
                </c:pt>
                <c:pt idx="149">
                  <c:v>37470.45884259259</c:v>
                </c:pt>
                <c:pt idx="150">
                  <c:v>37470.542546296296</c:v>
                </c:pt>
                <c:pt idx="151">
                  <c:v>37482.565798611111</c:v>
                </c:pt>
                <c:pt idx="152">
                  <c:v>37484.43131944444</c:v>
                </c:pt>
                <c:pt idx="153">
                  <c:v>37508.454085648147</c:v>
                </c:pt>
                <c:pt idx="154">
                  <c:v>37508.677418981482</c:v>
                </c:pt>
                <c:pt idx="155">
                  <c:v>37508.693472222221</c:v>
                </c:pt>
                <c:pt idx="156">
                  <c:v>37511.696898148148</c:v>
                </c:pt>
                <c:pt idx="157">
                  <c:v>37539.464525462965</c:v>
                </c:pt>
                <c:pt idx="158">
                  <c:v>37544.531782407408</c:v>
                </c:pt>
                <c:pt idx="159">
                  <c:v>37554.58326388889</c:v>
                </c:pt>
                <c:pt idx="160">
                  <c:v>37561.689942129626</c:v>
                </c:pt>
                <c:pt idx="161">
                  <c:v>37561.693067129629</c:v>
                </c:pt>
                <c:pt idx="162">
                  <c:v>37567.42591435185</c:v>
                </c:pt>
                <c:pt idx="163">
                  <c:v>37567.630648148144</c:v>
                </c:pt>
                <c:pt idx="164">
                  <c:v>37573.574895833335</c:v>
                </c:pt>
                <c:pt idx="165">
                  <c:v>37585.695833333331</c:v>
                </c:pt>
                <c:pt idx="166">
                  <c:v>37601.617939814816</c:v>
                </c:pt>
                <c:pt idx="167">
                  <c:v>37608.621400462966</c:v>
                </c:pt>
                <c:pt idx="168">
                  <c:v>37613.444421296299</c:v>
                </c:pt>
                <c:pt idx="169">
                  <c:v>37631.565995370373</c:v>
                </c:pt>
                <c:pt idx="170">
                  <c:v>37635.528460648144</c:v>
                </c:pt>
                <c:pt idx="171">
                  <c:v>37636.472951388889</c:v>
                </c:pt>
                <c:pt idx="172">
                  <c:v>37636.48878472222</c:v>
                </c:pt>
                <c:pt idx="173">
                  <c:v>37641.501898148148</c:v>
                </c:pt>
                <c:pt idx="174">
                  <c:v>37641.522361111114</c:v>
                </c:pt>
                <c:pt idx="175">
                  <c:v>37641.606793981482</c:v>
                </c:pt>
                <c:pt idx="176">
                  <c:v>37650.497488425928</c:v>
                </c:pt>
                <c:pt idx="177">
                  <c:v>37656.492048611108</c:v>
                </c:pt>
                <c:pt idx="178">
                  <c:v>37656.869027777779</c:v>
                </c:pt>
                <c:pt idx="179">
                  <c:v>37657.712430555555</c:v>
                </c:pt>
                <c:pt idx="180">
                  <c:v>37665.517048611109</c:v>
                </c:pt>
                <c:pt idx="181">
                  <c:v>37665.877418981479</c:v>
                </c:pt>
                <c:pt idx="182">
                  <c:v>37666.481076388889</c:v>
                </c:pt>
                <c:pt idx="183">
                  <c:v>37666.920949074076</c:v>
                </c:pt>
                <c:pt idx="184">
                  <c:v>37670.609652777777</c:v>
                </c:pt>
                <c:pt idx="185">
                  <c:v>37670.610995370371</c:v>
                </c:pt>
                <c:pt idx="186">
                  <c:v>37672.515474537038</c:v>
                </c:pt>
                <c:pt idx="187">
                  <c:v>37694.406944444447</c:v>
                </c:pt>
                <c:pt idx="188">
                  <c:v>37694.47010416667</c:v>
                </c:pt>
                <c:pt idx="189">
                  <c:v>37699.681238425925</c:v>
                </c:pt>
                <c:pt idx="190">
                  <c:v>37720.500208333331</c:v>
                </c:pt>
                <c:pt idx="191">
                  <c:v>37722.456261574072</c:v>
                </c:pt>
                <c:pt idx="192">
                  <c:v>37733.566168981481</c:v>
                </c:pt>
                <c:pt idx="193">
                  <c:v>37741.385960648149</c:v>
                </c:pt>
                <c:pt idx="194">
                  <c:v>37741.683715277773</c:v>
                </c:pt>
                <c:pt idx="195">
                  <c:v>37762.392789351856</c:v>
                </c:pt>
                <c:pt idx="196">
                  <c:v>37763.412349537037</c:v>
                </c:pt>
                <c:pt idx="197">
                  <c:v>37771.61078703704</c:v>
                </c:pt>
                <c:pt idx="198">
                  <c:v>37782.391689814816</c:v>
                </c:pt>
                <c:pt idx="199">
                  <c:v>37812.510995370372</c:v>
                </c:pt>
                <c:pt idx="200">
                  <c:v>37816.5622337963</c:v>
                </c:pt>
                <c:pt idx="201">
                  <c:v>37817.370381944442</c:v>
                </c:pt>
                <c:pt idx="202">
                  <c:v>37818.492141203707</c:v>
                </c:pt>
                <c:pt idx="203">
                  <c:v>37818.607534722221</c:v>
                </c:pt>
                <c:pt idx="204">
                  <c:v>37819.619108796294</c:v>
                </c:pt>
                <c:pt idx="205">
                  <c:v>37827.677094907405</c:v>
                </c:pt>
                <c:pt idx="206">
                  <c:v>37827.697812500002</c:v>
                </c:pt>
                <c:pt idx="207">
                  <c:v>37827.720937500002</c:v>
                </c:pt>
                <c:pt idx="208">
                  <c:v>37830.527708333335</c:v>
                </c:pt>
                <c:pt idx="209">
                  <c:v>37830.669965277775</c:v>
                </c:pt>
                <c:pt idx="210">
                  <c:v>37831.410011574073</c:v>
                </c:pt>
                <c:pt idx="211">
                  <c:v>37831.523946759262</c:v>
                </c:pt>
                <c:pt idx="212">
                  <c:v>37831.527326388888</c:v>
                </c:pt>
                <c:pt idx="213">
                  <c:v>37831.537314814814</c:v>
                </c:pt>
                <c:pt idx="214">
                  <c:v>37831.55196759259</c:v>
                </c:pt>
                <c:pt idx="215">
                  <c:v>37831.552291666667</c:v>
                </c:pt>
                <c:pt idx="216">
                  <c:v>37831.66710648148</c:v>
                </c:pt>
                <c:pt idx="217">
                  <c:v>37832.358680555553</c:v>
                </c:pt>
                <c:pt idx="218">
                  <c:v>37832.652754629627</c:v>
                </c:pt>
                <c:pt idx="219">
                  <c:v>37833.412476851852</c:v>
                </c:pt>
                <c:pt idx="220">
                  <c:v>37833.440092592595</c:v>
                </c:pt>
                <c:pt idx="221">
                  <c:v>37833.520925925928</c:v>
                </c:pt>
                <c:pt idx="222">
                  <c:v>37846.569212962961</c:v>
                </c:pt>
                <c:pt idx="223">
                  <c:v>37846.72550925926</c:v>
                </c:pt>
                <c:pt idx="224">
                  <c:v>37847.462870370371</c:v>
                </c:pt>
                <c:pt idx="225">
                  <c:v>37848.538854166669</c:v>
                </c:pt>
                <c:pt idx="226">
                  <c:v>37852.542951388888</c:v>
                </c:pt>
                <c:pt idx="227">
                  <c:v>37853.69809027778</c:v>
                </c:pt>
                <c:pt idx="228">
                  <c:v>37859.457627314812</c:v>
                </c:pt>
                <c:pt idx="229">
                  <c:v>37859.615057870367</c:v>
                </c:pt>
                <c:pt idx="230">
                  <c:v>37865.391909722224</c:v>
                </c:pt>
                <c:pt idx="231">
                  <c:v>37879.406377314815</c:v>
                </c:pt>
                <c:pt idx="232">
                  <c:v>37879.645787037036</c:v>
                </c:pt>
                <c:pt idx="233">
                  <c:v>37880.456724537034</c:v>
                </c:pt>
                <c:pt idx="234">
                  <c:v>37881.459988425922</c:v>
                </c:pt>
                <c:pt idx="235">
                  <c:v>37881.699907407405</c:v>
                </c:pt>
                <c:pt idx="236">
                  <c:v>37893.640706018516</c:v>
                </c:pt>
                <c:pt idx="237">
                  <c:v>37893.641377314816</c:v>
                </c:pt>
                <c:pt idx="238">
                  <c:v>37893.717662037037</c:v>
                </c:pt>
                <c:pt idx="239">
                  <c:v>37897.616793981484</c:v>
                </c:pt>
                <c:pt idx="240">
                  <c:v>37903.582465277781</c:v>
                </c:pt>
                <c:pt idx="241">
                  <c:v>37941.703541666662</c:v>
                </c:pt>
                <c:pt idx="242">
                  <c:v>37943.756111111114</c:v>
                </c:pt>
                <c:pt idx="243">
                  <c:v>37950.526307870372</c:v>
                </c:pt>
                <c:pt idx="244">
                  <c:v>37963.555613425924</c:v>
                </c:pt>
                <c:pt idx="245">
                  <c:v>37995.576412037037</c:v>
                </c:pt>
                <c:pt idx="246">
                  <c:v>38002.686018518521</c:v>
                </c:pt>
                <c:pt idx="247">
                  <c:v>38026.674525462964</c:v>
                </c:pt>
                <c:pt idx="248">
                  <c:v>38029.428888888891</c:v>
                </c:pt>
                <c:pt idx="249">
                  <c:v>38042.457002314812</c:v>
                </c:pt>
                <c:pt idx="250">
                  <c:v>38047.767754629633</c:v>
                </c:pt>
                <c:pt idx="251">
                  <c:v>38057.582800925928</c:v>
                </c:pt>
                <c:pt idx="252">
                  <c:v>38057.58761574074</c:v>
                </c:pt>
                <c:pt idx="253">
                  <c:v>38061.680787037039</c:v>
                </c:pt>
                <c:pt idx="254">
                  <c:v>38061.751226851848</c:v>
                </c:pt>
                <c:pt idx="255">
                  <c:v>38063.488888888889</c:v>
                </c:pt>
                <c:pt idx="256">
                  <c:v>38069.474039351851</c:v>
                </c:pt>
                <c:pt idx="257">
                  <c:v>38084.655312499999</c:v>
                </c:pt>
                <c:pt idx="258">
                  <c:v>38096.56177083333</c:v>
                </c:pt>
                <c:pt idx="259">
                  <c:v>38107.541620370372</c:v>
                </c:pt>
                <c:pt idx="260">
                  <c:v>38118.562210648146</c:v>
                </c:pt>
                <c:pt idx="261">
                  <c:v>38152.445393518516</c:v>
                </c:pt>
                <c:pt idx="262">
                  <c:v>38168.635347222225</c:v>
                </c:pt>
                <c:pt idx="263">
                  <c:v>38202.608043981483</c:v>
                </c:pt>
                <c:pt idx="264">
                  <c:v>38211.522314814814</c:v>
                </c:pt>
                <c:pt idx="265">
                  <c:v>38211.679340277777</c:v>
                </c:pt>
                <c:pt idx="266">
                  <c:v>38215.448749999996</c:v>
                </c:pt>
                <c:pt idx="267">
                  <c:v>38217.3987962963</c:v>
                </c:pt>
                <c:pt idx="268">
                  <c:v>38250.479351851856</c:v>
                </c:pt>
                <c:pt idx="269">
                  <c:v>38257.418206018519</c:v>
                </c:pt>
                <c:pt idx="270">
                  <c:v>38275.539131944446</c:v>
                </c:pt>
                <c:pt idx="271">
                  <c:v>38278.306921296295</c:v>
                </c:pt>
                <c:pt idx="272">
                  <c:v>38278.415300925924</c:v>
                </c:pt>
                <c:pt idx="273">
                  <c:v>38316.425682870373</c:v>
                </c:pt>
                <c:pt idx="274">
                  <c:v>38323.578206018516</c:v>
                </c:pt>
                <c:pt idx="275">
                  <c:v>38369.705000000002</c:v>
                </c:pt>
                <c:pt idx="276">
                  <c:v>38371.664594907408</c:v>
                </c:pt>
                <c:pt idx="277">
                  <c:v>38394.60527777778</c:v>
                </c:pt>
                <c:pt idx="278">
                  <c:v>38407.609444444446</c:v>
                </c:pt>
                <c:pt idx="279">
                  <c:v>38407.653912037036</c:v>
                </c:pt>
                <c:pt idx="280">
                  <c:v>38435.42559027778</c:v>
                </c:pt>
                <c:pt idx="281">
                  <c:v>38447.779953703706</c:v>
                </c:pt>
                <c:pt idx="282">
                  <c:v>38449.586111111115</c:v>
                </c:pt>
                <c:pt idx="283">
                  <c:v>38453.612824074073</c:v>
                </c:pt>
                <c:pt idx="284">
                  <c:v>38497.380208333336</c:v>
                </c:pt>
                <c:pt idx="285">
                  <c:v>38503.415613425925</c:v>
                </c:pt>
                <c:pt idx="286">
                  <c:v>38519.531331018516</c:v>
                </c:pt>
                <c:pt idx="287">
                  <c:v>38566.334340277775</c:v>
                </c:pt>
                <c:pt idx="288">
                  <c:v>38602.495451388888</c:v>
                </c:pt>
                <c:pt idx="289">
                  <c:v>38630.697465277779</c:v>
                </c:pt>
                <c:pt idx="290">
                  <c:v>38642.325046296297</c:v>
                </c:pt>
                <c:pt idx="291">
                  <c:v>38642.485659722224</c:v>
                </c:pt>
                <c:pt idx="292">
                  <c:v>38643.59642361111</c:v>
                </c:pt>
                <c:pt idx="293">
                  <c:v>38660.563402777778</c:v>
                </c:pt>
                <c:pt idx="294">
                  <c:v>38663.613055555557</c:v>
                </c:pt>
                <c:pt idx="295">
                  <c:v>38663.682453703703</c:v>
                </c:pt>
                <c:pt idx="296">
                  <c:v>38670.744375000002</c:v>
                </c:pt>
                <c:pt idx="297">
                  <c:v>38671.615578703706</c:v>
                </c:pt>
                <c:pt idx="298">
                  <c:v>38673.543032407411</c:v>
                </c:pt>
                <c:pt idx="299">
                  <c:v>38674.637800925928</c:v>
                </c:pt>
                <c:pt idx="300">
                  <c:v>38679.404027777782</c:v>
                </c:pt>
                <c:pt idx="301">
                  <c:v>38700.476469907408</c:v>
                </c:pt>
                <c:pt idx="302">
                  <c:v>38705.415451388893</c:v>
                </c:pt>
                <c:pt idx="303">
                  <c:v>38707.5549537037</c:v>
                </c:pt>
                <c:pt idx="304">
                  <c:v>38720.458761574075</c:v>
                </c:pt>
                <c:pt idx="305">
                  <c:v>38728.520740740743</c:v>
                </c:pt>
                <c:pt idx="306">
                  <c:v>38733.524467592593</c:v>
                </c:pt>
                <c:pt idx="307">
                  <c:v>38758.447511574072</c:v>
                </c:pt>
                <c:pt idx="308">
                  <c:v>38764.540069444447</c:v>
                </c:pt>
                <c:pt idx="309">
                  <c:v>38764.541250000002</c:v>
                </c:pt>
                <c:pt idx="310">
                  <c:v>38769.655081018514</c:v>
                </c:pt>
                <c:pt idx="311">
                  <c:v>38771.680034722223</c:v>
                </c:pt>
                <c:pt idx="312">
                  <c:v>38771.714560185181</c:v>
                </c:pt>
                <c:pt idx="313">
                  <c:v>38782.657789351855</c:v>
                </c:pt>
                <c:pt idx="314">
                  <c:v>38784.471875000003</c:v>
                </c:pt>
                <c:pt idx="315">
                  <c:v>38784.622743055559</c:v>
                </c:pt>
                <c:pt idx="316">
                  <c:v>38785.662743055553</c:v>
                </c:pt>
                <c:pt idx="317">
                  <c:v>38786.405462962961</c:v>
                </c:pt>
                <c:pt idx="318">
                  <c:v>38786.495185185187</c:v>
                </c:pt>
                <c:pt idx="319">
                  <c:v>38797.625879629632</c:v>
                </c:pt>
                <c:pt idx="320">
                  <c:v>38800.797465277778</c:v>
                </c:pt>
                <c:pt idx="321">
                  <c:v>38840.612037037034</c:v>
                </c:pt>
                <c:pt idx="322">
                  <c:v>38841.523263888885</c:v>
                </c:pt>
                <c:pt idx="323">
                  <c:v>38845.708761574075</c:v>
                </c:pt>
                <c:pt idx="324">
                  <c:v>38854.492974537039</c:v>
                </c:pt>
                <c:pt idx="325">
                  <c:v>38870.602141203708</c:v>
                </c:pt>
                <c:pt idx="326">
                  <c:v>38875.636388888888</c:v>
                </c:pt>
                <c:pt idx="327">
                  <c:v>38889.627175925925</c:v>
                </c:pt>
                <c:pt idx="328">
                  <c:v>38890.4449537037</c:v>
                </c:pt>
                <c:pt idx="329">
                  <c:v>38890.451469907406</c:v>
                </c:pt>
                <c:pt idx="330">
                  <c:v>38894.332245370373</c:v>
                </c:pt>
                <c:pt idx="331">
                  <c:v>38896.36173611111</c:v>
                </c:pt>
                <c:pt idx="332">
                  <c:v>38896.402453703704</c:v>
                </c:pt>
                <c:pt idx="333">
                  <c:v>38896.45113425926</c:v>
                </c:pt>
                <c:pt idx="334">
                  <c:v>38905.413923611108</c:v>
                </c:pt>
                <c:pt idx="335">
                  <c:v>38958.511249999996</c:v>
                </c:pt>
                <c:pt idx="336">
                  <c:v>38960.379999999997</c:v>
                </c:pt>
                <c:pt idx="337">
                  <c:v>38964.331041666665</c:v>
                </c:pt>
                <c:pt idx="338">
                  <c:v>38965.574247685188</c:v>
                </c:pt>
                <c:pt idx="339">
                  <c:v>38972.437453703707</c:v>
                </c:pt>
                <c:pt idx="340">
                  <c:v>38972.590578703705</c:v>
                </c:pt>
                <c:pt idx="341">
                  <c:v>38992.532280092593</c:v>
                </c:pt>
                <c:pt idx="342">
                  <c:v>39002.619930555556</c:v>
                </c:pt>
                <c:pt idx="343">
                  <c:v>39013.333819444444</c:v>
                </c:pt>
                <c:pt idx="344">
                  <c:v>39031.508414351854</c:v>
                </c:pt>
                <c:pt idx="345">
                  <c:v>39069.603136574078</c:v>
                </c:pt>
                <c:pt idx="346">
                  <c:v>39086.572997685187</c:v>
                </c:pt>
                <c:pt idx="347">
                  <c:v>39086.579560185186</c:v>
                </c:pt>
                <c:pt idx="348">
                  <c:v>39090.446296296301</c:v>
                </c:pt>
                <c:pt idx="349">
                  <c:v>39091.695023148146</c:v>
                </c:pt>
                <c:pt idx="350">
                  <c:v>39093.647303240738</c:v>
                </c:pt>
                <c:pt idx="351">
                  <c:v>39139.394687499997</c:v>
                </c:pt>
                <c:pt idx="352">
                  <c:v>39139.398009259261</c:v>
                </c:pt>
                <c:pt idx="353">
                  <c:v>39148.637442129628</c:v>
                </c:pt>
                <c:pt idx="354">
                  <c:v>39156.356192129628</c:v>
                </c:pt>
                <c:pt idx="355">
                  <c:v>39156.366180555553</c:v>
                </c:pt>
                <c:pt idx="356">
                  <c:v>39156.395162037035</c:v>
                </c:pt>
                <c:pt idx="357">
                  <c:v>39156.396412037036</c:v>
                </c:pt>
                <c:pt idx="358">
                  <c:v>39156.396481481483</c:v>
                </c:pt>
                <c:pt idx="359">
                  <c:v>39156.398217592592</c:v>
                </c:pt>
                <c:pt idx="360">
                  <c:v>39174.507222222222</c:v>
                </c:pt>
                <c:pt idx="361">
                  <c:v>39191.310104166667</c:v>
                </c:pt>
                <c:pt idx="362">
                  <c:v>39233.410925925928</c:v>
                </c:pt>
                <c:pt idx="363">
                  <c:v>39237.461817129632</c:v>
                </c:pt>
                <c:pt idx="364">
                  <c:v>39265.514537037037</c:v>
                </c:pt>
                <c:pt idx="365">
                  <c:v>39265.52989583333</c:v>
                </c:pt>
                <c:pt idx="366">
                  <c:v>39266.424930555557</c:v>
                </c:pt>
                <c:pt idx="367">
                  <c:v>39268.465208333335</c:v>
                </c:pt>
                <c:pt idx="368">
                  <c:v>39272.645601851851</c:v>
                </c:pt>
                <c:pt idx="369">
                  <c:v>39273.330659722225</c:v>
                </c:pt>
                <c:pt idx="370">
                  <c:v>39276.615115740744</c:v>
                </c:pt>
                <c:pt idx="371">
                  <c:v>39276.684907407405</c:v>
                </c:pt>
                <c:pt idx="372">
                  <c:v>39276.686249999999</c:v>
                </c:pt>
                <c:pt idx="373">
                  <c:v>39337.555115740739</c:v>
                </c:pt>
                <c:pt idx="374">
                  <c:v>39387.464826388888</c:v>
                </c:pt>
                <c:pt idx="375">
                  <c:v>39401.900023148148</c:v>
                </c:pt>
                <c:pt idx="376">
                  <c:v>39471.403321759259</c:v>
                </c:pt>
                <c:pt idx="377">
                  <c:v>39471.435891203706</c:v>
                </c:pt>
                <c:pt idx="378">
                  <c:v>39471.44395833333</c:v>
                </c:pt>
                <c:pt idx="379">
                  <c:v>39475.380578703705</c:v>
                </c:pt>
                <c:pt idx="380">
                  <c:v>39580.350949074076</c:v>
                </c:pt>
                <c:pt idx="381">
                  <c:v>39588.444664351853</c:v>
                </c:pt>
                <c:pt idx="382">
                  <c:v>39605.732916666668</c:v>
                </c:pt>
                <c:pt idx="383">
                  <c:v>39605.826793981483</c:v>
                </c:pt>
                <c:pt idx="384">
                  <c:v>39610.446886574078</c:v>
                </c:pt>
                <c:pt idx="385">
                  <c:v>39610.510717592595</c:v>
                </c:pt>
                <c:pt idx="386">
                  <c:v>39610.591226851851</c:v>
                </c:pt>
                <c:pt idx="387">
                  <c:v>39610.595590277779</c:v>
                </c:pt>
                <c:pt idx="388">
                  <c:v>39610.660729166666</c:v>
                </c:pt>
                <c:pt idx="389">
                  <c:v>39610.66134259259</c:v>
                </c:pt>
                <c:pt idx="390">
                  <c:v>39612.352094907408</c:v>
                </c:pt>
                <c:pt idx="391">
                  <c:v>39638.458148148144</c:v>
                </c:pt>
                <c:pt idx="392">
                  <c:v>39639.421921296293</c:v>
                </c:pt>
                <c:pt idx="393">
                  <c:v>39639.426122685181</c:v>
                </c:pt>
                <c:pt idx="394">
                  <c:v>39645.510057870371</c:v>
                </c:pt>
                <c:pt idx="395">
                  <c:v>39647.341493055559</c:v>
                </c:pt>
                <c:pt idx="396">
                  <c:v>39647.527569444443</c:v>
                </c:pt>
                <c:pt idx="397">
                  <c:v>39647.615208333329</c:v>
                </c:pt>
                <c:pt idx="398">
                  <c:v>39653.596377314811</c:v>
                </c:pt>
                <c:pt idx="399">
                  <c:v>39655.393564814818</c:v>
                </c:pt>
                <c:pt idx="400">
                  <c:v>39658.430567129632</c:v>
                </c:pt>
                <c:pt idx="401">
                  <c:v>39658.52034722222</c:v>
                </c:pt>
                <c:pt idx="402">
                  <c:v>39661.802557870367</c:v>
                </c:pt>
                <c:pt idx="403">
                  <c:v>39663.471145833333</c:v>
                </c:pt>
                <c:pt idx="404">
                  <c:v>39748.411481481482</c:v>
                </c:pt>
                <c:pt idx="405">
                  <c:v>39748.680543981478</c:v>
                </c:pt>
                <c:pt idx="406">
                  <c:v>39748.896192129629</c:v>
                </c:pt>
                <c:pt idx="407">
                  <c:v>39750.583368055552</c:v>
                </c:pt>
                <c:pt idx="408">
                  <c:v>39750.584907407407</c:v>
                </c:pt>
                <c:pt idx="409">
                  <c:v>39752.640069444446</c:v>
                </c:pt>
                <c:pt idx="410">
                  <c:v>39827.555879629632</c:v>
                </c:pt>
                <c:pt idx="411">
                  <c:v>39875.63212962963</c:v>
                </c:pt>
                <c:pt idx="412">
                  <c:v>39885.339895833335</c:v>
                </c:pt>
                <c:pt idx="413">
                  <c:v>39885.340810185182</c:v>
                </c:pt>
                <c:pt idx="414">
                  <c:v>39939.566076388888</c:v>
                </c:pt>
                <c:pt idx="415">
                  <c:v>39944.591574074075</c:v>
                </c:pt>
                <c:pt idx="416">
                  <c:v>39953.614212962959</c:v>
                </c:pt>
                <c:pt idx="417">
                  <c:v>39961.506840277776</c:v>
                </c:pt>
                <c:pt idx="418">
                  <c:v>39961.507384259261</c:v>
                </c:pt>
                <c:pt idx="419">
                  <c:v>40010.433321759258</c:v>
                </c:pt>
                <c:pt idx="420">
                  <c:v>40010.546053240745</c:v>
                </c:pt>
                <c:pt idx="421">
                  <c:v>40017.617199074077</c:v>
                </c:pt>
                <c:pt idx="422">
                  <c:v>40024.579722222225</c:v>
                </c:pt>
                <c:pt idx="423">
                  <c:v>40024.582314814819</c:v>
                </c:pt>
                <c:pt idx="424">
                  <c:v>40028.402303240742</c:v>
                </c:pt>
                <c:pt idx="425">
                  <c:v>40028.404791666668</c:v>
                </c:pt>
                <c:pt idx="426">
                  <c:v>40077.364027777774</c:v>
                </c:pt>
                <c:pt idx="427">
                  <c:v>40093.297523148147</c:v>
                </c:pt>
                <c:pt idx="428">
                  <c:v>40106.449814814812</c:v>
                </c:pt>
                <c:pt idx="429">
                  <c:v>40113.526064814811</c:v>
                </c:pt>
                <c:pt idx="430">
                  <c:v>40113.557187500002</c:v>
                </c:pt>
                <c:pt idx="431">
                  <c:v>40161.485081018516</c:v>
                </c:pt>
                <c:pt idx="432">
                  <c:v>40161.498784722222</c:v>
                </c:pt>
                <c:pt idx="433">
                  <c:v>40186.423935185187</c:v>
                </c:pt>
                <c:pt idx="434">
                  <c:v>40186.435810185183</c:v>
                </c:pt>
                <c:pt idx="435">
                  <c:v>40252.477303240739</c:v>
                </c:pt>
                <c:pt idx="436">
                  <c:v>40252.489351851851</c:v>
                </c:pt>
                <c:pt idx="437">
                  <c:v>40252.491203703699</c:v>
                </c:pt>
                <c:pt idx="438">
                  <c:v>40331.523946759262</c:v>
                </c:pt>
                <c:pt idx="439">
                  <c:v>40331.525393518517</c:v>
                </c:pt>
                <c:pt idx="440">
                  <c:v>40331.530162037037</c:v>
                </c:pt>
                <c:pt idx="441">
                  <c:v>40332.531712962962</c:v>
                </c:pt>
                <c:pt idx="442">
                  <c:v>40332.544849537036</c:v>
                </c:pt>
                <c:pt idx="443">
                  <c:v>40337.431631944448</c:v>
                </c:pt>
                <c:pt idx="444">
                  <c:v>40415.571747685186</c:v>
                </c:pt>
                <c:pt idx="445">
                  <c:v>40415.578819444447</c:v>
                </c:pt>
                <c:pt idx="446">
                  <c:v>40422.645289351851</c:v>
                </c:pt>
                <c:pt idx="447">
                  <c:v>40422.646481481483</c:v>
                </c:pt>
                <c:pt idx="448">
                  <c:v>40422.653263888889</c:v>
                </c:pt>
                <c:pt idx="449">
                  <c:v>40493.423252314817</c:v>
                </c:pt>
                <c:pt idx="450">
                  <c:v>40506.685219907406</c:v>
                </c:pt>
                <c:pt idx="451">
                  <c:v>40506.686064814814</c:v>
                </c:pt>
                <c:pt idx="452">
                  <c:v>40506.687222222223</c:v>
                </c:pt>
                <c:pt idx="453">
                  <c:v>40582.690462962964</c:v>
                </c:pt>
                <c:pt idx="454">
                  <c:v>40583.483472222222</c:v>
                </c:pt>
                <c:pt idx="455">
                  <c:v>40583.614432870367</c:v>
                </c:pt>
                <c:pt idx="456">
                  <c:v>40590.44023148148</c:v>
                </c:pt>
                <c:pt idx="457">
                  <c:v>40604.419861111113</c:v>
                </c:pt>
                <c:pt idx="458">
                  <c:v>40604.442696759259</c:v>
                </c:pt>
                <c:pt idx="459">
                  <c:v>40604.464305555557</c:v>
                </c:pt>
                <c:pt idx="460">
                  <c:v>40604.480787037035</c:v>
                </c:pt>
                <c:pt idx="461">
                  <c:v>40604.684513888889</c:v>
                </c:pt>
                <c:pt idx="462">
                  <c:v>40604.71675925926</c:v>
                </c:pt>
                <c:pt idx="463">
                  <c:v>40609.603055555555</c:v>
                </c:pt>
                <c:pt idx="464">
                  <c:v>40610.646296296298</c:v>
                </c:pt>
                <c:pt idx="465">
                  <c:v>40613.544305555552</c:v>
                </c:pt>
                <c:pt idx="466">
                  <c:v>40616.822824074072</c:v>
                </c:pt>
                <c:pt idx="467">
                  <c:v>40626.443692129629</c:v>
                </c:pt>
                <c:pt idx="468">
                  <c:v>40626.449699074074</c:v>
                </c:pt>
                <c:pt idx="469">
                  <c:v>40626.573217592595</c:v>
                </c:pt>
                <c:pt idx="470">
                  <c:v>40634.536273148144</c:v>
                </c:pt>
                <c:pt idx="471">
                  <c:v>40634.539467592593</c:v>
                </c:pt>
                <c:pt idx="472">
                  <c:v>40666.517245370371</c:v>
                </c:pt>
                <c:pt idx="473">
                  <c:v>40669.474664351852</c:v>
                </c:pt>
                <c:pt idx="474">
                  <c:v>40669.475937499999</c:v>
                </c:pt>
                <c:pt idx="475">
                  <c:v>40669.522245370368</c:v>
                </c:pt>
                <c:pt idx="476">
                  <c:v>40676.491307870368</c:v>
                </c:pt>
                <c:pt idx="477">
                  <c:v>40686.619872685187</c:v>
                </c:pt>
                <c:pt idx="478">
                  <c:v>40721.612546296295</c:v>
                </c:pt>
                <c:pt idx="479">
                  <c:v>40721.620729166665</c:v>
                </c:pt>
                <c:pt idx="480">
                  <c:v>40737.457013888888</c:v>
                </c:pt>
                <c:pt idx="481">
                  <c:v>40744.557569444441</c:v>
                </c:pt>
                <c:pt idx="482">
                  <c:v>40759.378229166665</c:v>
                </c:pt>
                <c:pt idx="483">
                  <c:v>40760.401076388887</c:v>
                </c:pt>
                <c:pt idx="484">
                  <c:v>40765.475949074076</c:v>
                </c:pt>
                <c:pt idx="485">
                  <c:v>40766.444282407407</c:v>
                </c:pt>
                <c:pt idx="486">
                  <c:v>40770.530601851853</c:v>
                </c:pt>
                <c:pt idx="487">
                  <c:v>40777.450833333336</c:v>
                </c:pt>
                <c:pt idx="488">
                  <c:v>40777.456956018519</c:v>
                </c:pt>
                <c:pt idx="489">
                  <c:v>40787.507962962962</c:v>
                </c:pt>
                <c:pt idx="490">
                  <c:v>40812.619467592594</c:v>
                </c:pt>
                <c:pt idx="491">
                  <c:v>40813.550995370373</c:v>
                </c:pt>
                <c:pt idx="492">
                  <c:v>40814.613125000003</c:v>
                </c:pt>
                <c:pt idx="493">
                  <c:v>40816.421030092592</c:v>
                </c:pt>
                <c:pt idx="494">
                  <c:v>40865.671018518522</c:v>
                </c:pt>
                <c:pt idx="495">
                  <c:v>40885.708935185183</c:v>
                </c:pt>
                <c:pt idx="496">
                  <c:v>40896.587708333333</c:v>
                </c:pt>
                <c:pt idx="497">
                  <c:v>40896.589305555557</c:v>
                </c:pt>
                <c:pt idx="498">
                  <c:v>40897.656203703707</c:v>
                </c:pt>
                <c:pt idx="499">
                  <c:v>40899.483206018514</c:v>
                </c:pt>
                <c:pt idx="500">
                  <c:v>40911.42833333333</c:v>
                </c:pt>
                <c:pt idx="501">
                  <c:v>40914.465486111112</c:v>
                </c:pt>
                <c:pt idx="502">
                  <c:v>40917.952800925923</c:v>
                </c:pt>
                <c:pt idx="503">
                  <c:v>40967.500324074077</c:v>
                </c:pt>
                <c:pt idx="504">
                  <c:v>40970.384942129633</c:v>
                </c:pt>
                <c:pt idx="505">
                  <c:v>40970.469652777778</c:v>
                </c:pt>
                <c:pt idx="506">
                  <c:v>40996.654768518521</c:v>
                </c:pt>
                <c:pt idx="507">
                  <c:v>41011.597812499997</c:v>
                </c:pt>
                <c:pt idx="508">
                  <c:v>41051.599699074075</c:v>
                </c:pt>
                <c:pt idx="509">
                  <c:v>41061.458136574074</c:v>
                </c:pt>
                <c:pt idx="510">
                  <c:v>41066.427083333336</c:v>
                </c:pt>
                <c:pt idx="511">
                  <c:v>41067.583645833336</c:v>
                </c:pt>
                <c:pt idx="512">
                  <c:v>41068.468159722222</c:v>
                </c:pt>
                <c:pt idx="513">
                  <c:v>41074.364837962959</c:v>
                </c:pt>
                <c:pt idx="514">
                  <c:v>41085.691203703704</c:v>
                </c:pt>
                <c:pt idx="515">
                  <c:v>41095.395567129628</c:v>
                </c:pt>
                <c:pt idx="516">
                  <c:v>41130.422893518517</c:v>
                </c:pt>
                <c:pt idx="517">
                  <c:v>41130.423993055556</c:v>
                </c:pt>
                <c:pt idx="518">
                  <c:v>41207.537175925929</c:v>
                </c:pt>
                <c:pt idx="519">
                  <c:v>41211.485520833332</c:v>
                </c:pt>
                <c:pt idx="520">
                  <c:v>41211.540613425925</c:v>
                </c:pt>
                <c:pt idx="521">
                  <c:v>41218.402395833335</c:v>
                </c:pt>
                <c:pt idx="522">
                  <c:v>41218.476319444446</c:v>
                </c:pt>
                <c:pt idx="523">
                  <c:v>41218.627453703702</c:v>
                </c:pt>
                <c:pt idx="524">
                  <c:v>41290.490532407406</c:v>
                </c:pt>
                <c:pt idx="525">
                  <c:v>41306.6877662037</c:v>
                </c:pt>
                <c:pt idx="526">
                  <c:v>41306.697685185187</c:v>
                </c:pt>
                <c:pt idx="527">
                  <c:v>41309.518622685187</c:v>
                </c:pt>
              </c:numCache>
            </c:numRef>
          </c:cat>
          <c:val>
            <c:numRef>
              <c:f>ensembl!$H$2:$H$529</c:f>
              <c:numCache>
                <c:formatCode>General</c:formatCode>
                <c:ptCount val="528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32</c:v>
                </c:pt>
                <c:pt idx="54">
                  <c:v>33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44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</c:v>
                </c:pt>
                <c:pt idx="183">
                  <c:v>44</c:v>
                </c:pt>
                <c:pt idx="184">
                  <c:v>44</c:v>
                </c:pt>
                <c:pt idx="185">
                  <c:v>44</c:v>
                </c:pt>
                <c:pt idx="186">
                  <c:v>44</c:v>
                </c:pt>
                <c:pt idx="187">
                  <c:v>44</c:v>
                </c:pt>
                <c:pt idx="188">
                  <c:v>46</c:v>
                </c:pt>
                <c:pt idx="189">
                  <c:v>46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49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52</c:v>
                </c:pt>
                <c:pt idx="199">
                  <c:v>52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49</c:v>
                </c:pt>
                <c:pt idx="206">
                  <c:v>49</c:v>
                </c:pt>
                <c:pt idx="207">
                  <c:v>52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54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53</c:v>
                </c:pt>
                <c:pt idx="226">
                  <c:v>55</c:v>
                </c:pt>
                <c:pt idx="227">
                  <c:v>55</c:v>
                </c:pt>
                <c:pt idx="228">
                  <c:v>55</c:v>
                </c:pt>
                <c:pt idx="229">
                  <c:v>55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55</c:v>
                </c:pt>
                <c:pt idx="236">
                  <c:v>55</c:v>
                </c:pt>
                <c:pt idx="237">
                  <c:v>55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58</c:v>
                </c:pt>
                <c:pt idx="242">
                  <c:v>53</c:v>
                </c:pt>
                <c:pt idx="243">
                  <c:v>53</c:v>
                </c:pt>
                <c:pt idx="244">
                  <c:v>53</c:v>
                </c:pt>
                <c:pt idx="245">
                  <c:v>53</c:v>
                </c:pt>
                <c:pt idx="246">
                  <c:v>53</c:v>
                </c:pt>
                <c:pt idx="247">
                  <c:v>53</c:v>
                </c:pt>
                <c:pt idx="248">
                  <c:v>58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62</c:v>
                </c:pt>
                <c:pt idx="276">
                  <c:v>63</c:v>
                </c:pt>
                <c:pt idx="277">
                  <c:v>63</c:v>
                </c:pt>
                <c:pt idx="278">
                  <c:v>67</c:v>
                </c:pt>
                <c:pt idx="279">
                  <c:v>63</c:v>
                </c:pt>
                <c:pt idx="280">
                  <c:v>63</c:v>
                </c:pt>
                <c:pt idx="281">
                  <c:v>67</c:v>
                </c:pt>
                <c:pt idx="282">
                  <c:v>68</c:v>
                </c:pt>
                <c:pt idx="283">
                  <c:v>67</c:v>
                </c:pt>
                <c:pt idx="284">
                  <c:v>67</c:v>
                </c:pt>
                <c:pt idx="285">
                  <c:v>67</c:v>
                </c:pt>
                <c:pt idx="286">
                  <c:v>67</c:v>
                </c:pt>
                <c:pt idx="287">
                  <c:v>67</c:v>
                </c:pt>
                <c:pt idx="288">
                  <c:v>67</c:v>
                </c:pt>
                <c:pt idx="289">
                  <c:v>67</c:v>
                </c:pt>
                <c:pt idx="290">
                  <c:v>67</c:v>
                </c:pt>
                <c:pt idx="291">
                  <c:v>67</c:v>
                </c:pt>
                <c:pt idx="292">
                  <c:v>67</c:v>
                </c:pt>
                <c:pt idx="293">
                  <c:v>68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68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68</c:v>
                </c:pt>
                <c:pt idx="304">
                  <c:v>68</c:v>
                </c:pt>
                <c:pt idx="305">
                  <c:v>68</c:v>
                </c:pt>
                <c:pt idx="306">
                  <c:v>69</c:v>
                </c:pt>
                <c:pt idx="307">
                  <c:v>69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69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71</c:v>
                </c:pt>
                <c:pt idx="330">
                  <c:v>71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69</c:v>
                </c:pt>
                <c:pt idx="378">
                  <c:v>69</c:v>
                </c:pt>
                <c:pt idx="379">
                  <c:v>69</c:v>
                </c:pt>
                <c:pt idx="380">
                  <c:v>71</c:v>
                </c:pt>
                <c:pt idx="381">
                  <c:v>69</c:v>
                </c:pt>
                <c:pt idx="382">
                  <c:v>69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71</c:v>
                </c:pt>
                <c:pt idx="398">
                  <c:v>71</c:v>
                </c:pt>
                <c:pt idx="399">
                  <c:v>71</c:v>
                </c:pt>
                <c:pt idx="400">
                  <c:v>71</c:v>
                </c:pt>
                <c:pt idx="401">
                  <c:v>71</c:v>
                </c:pt>
                <c:pt idx="402">
                  <c:v>71</c:v>
                </c:pt>
                <c:pt idx="403">
                  <c:v>71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09">
                  <c:v>71</c:v>
                </c:pt>
                <c:pt idx="410">
                  <c:v>71</c:v>
                </c:pt>
                <c:pt idx="411">
                  <c:v>71</c:v>
                </c:pt>
                <c:pt idx="412">
                  <c:v>71</c:v>
                </c:pt>
                <c:pt idx="413">
                  <c:v>71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72</c:v>
                </c:pt>
                <c:pt idx="493">
                  <c:v>73</c:v>
                </c:pt>
                <c:pt idx="494">
                  <c:v>73</c:v>
                </c:pt>
                <c:pt idx="495">
                  <c:v>73</c:v>
                </c:pt>
                <c:pt idx="496">
                  <c:v>73</c:v>
                </c:pt>
                <c:pt idx="497">
                  <c:v>73</c:v>
                </c:pt>
                <c:pt idx="498">
                  <c:v>73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73</c:v>
                </c:pt>
                <c:pt idx="504">
                  <c:v>74</c:v>
                </c:pt>
                <c:pt idx="505">
                  <c:v>74</c:v>
                </c:pt>
                <c:pt idx="506">
                  <c:v>74</c:v>
                </c:pt>
                <c:pt idx="507">
                  <c:v>74</c:v>
                </c:pt>
                <c:pt idx="508">
                  <c:v>74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</c:numCache>
            </c:numRef>
          </c:val>
        </c:ser>
        <c:marker val="1"/>
        <c:axId val="212388096"/>
        <c:axId val="212590592"/>
      </c:lineChart>
      <c:dateAx>
        <c:axId val="212388096"/>
        <c:scaling>
          <c:orientation val="minMax"/>
        </c:scaling>
        <c:axPos val="b"/>
        <c:numFmt formatCode="[$-409]yyyy;@" sourceLinked="0"/>
        <c:majorTickMark val="none"/>
        <c:tickLblPos val="nextTo"/>
        <c:crossAx val="212590592"/>
        <c:crosses val="autoZero"/>
        <c:auto val="1"/>
        <c:lblOffset val="100"/>
        <c:majorUnit val="1"/>
        <c:majorTimeUnit val="years"/>
      </c:dateAx>
      <c:valAx>
        <c:axId val="212590592"/>
        <c:scaling>
          <c:orientation val="minMax"/>
        </c:scaling>
        <c:axPos val="l"/>
        <c:numFmt formatCode="General" sourceLinked="1"/>
        <c:majorTickMark val="none"/>
        <c:tickLblPos val="nextTo"/>
        <c:crossAx val="212388096"/>
        <c:crosses val="autoZero"/>
        <c:crossBetween val="between"/>
      </c:valAx>
    </c:plotArea>
    <c:plotVisOnly val="1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ensembl!$AB$2:$AB$529</c:f>
              <c:numCache>
                <c:formatCode>General</c:formatCode>
                <c:ptCount val="528"/>
                <c:pt idx="0">
                  <c:v>-7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-1</c:v>
                </c:pt>
                <c:pt idx="26">
                  <c:v>0</c:v>
                </c:pt>
                <c:pt idx="27">
                  <c:v>15</c:v>
                </c:pt>
                <c:pt idx="28">
                  <c:v>-5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-9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11</c:v>
                </c:pt>
                <c:pt idx="50">
                  <c:v>2</c:v>
                </c:pt>
                <c:pt idx="51">
                  <c:v>0</c:v>
                </c:pt>
                <c:pt idx="52">
                  <c:v>13</c:v>
                </c:pt>
                <c:pt idx="53">
                  <c:v>8</c:v>
                </c:pt>
                <c:pt idx="54">
                  <c:v>2</c:v>
                </c:pt>
                <c:pt idx="55">
                  <c:v>-37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9</c:v>
                </c:pt>
                <c:pt idx="60">
                  <c:v>2</c:v>
                </c:pt>
                <c:pt idx="61">
                  <c:v>6</c:v>
                </c:pt>
                <c:pt idx="62">
                  <c:v>10</c:v>
                </c:pt>
                <c:pt idx="63">
                  <c:v>1</c:v>
                </c:pt>
                <c:pt idx="64">
                  <c:v>9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15</c:v>
                </c:pt>
                <c:pt idx="72">
                  <c:v>5</c:v>
                </c:pt>
                <c:pt idx="73">
                  <c:v>4</c:v>
                </c:pt>
                <c:pt idx="74">
                  <c:v>-3</c:v>
                </c:pt>
                <c:pt idx="75">
                  <c:v>5</c:v>
                </c:pt>
                <c:pt idx="76">
                  <c:v>8</c:v>
                </c:pt>
                <c:pt idx="77">
                  <c:v>0</c:v>
                </c:pt>
                <c:pt idx="78">
                  <c:v>4</c:v>
                </c:pt>
                <c:pt idx="79">
                  <c:v>-4</c:v>
                </c:pt>
                <c:pt idx="80">
                  <c:v>14</c:v>
                </c:pt>
                <c:pt idx="81">
                  <c:v>1</c:v>
                </c:pt>
                <c:pt idx="82">
                  <c:v>1</c:v>
                </c:pt>
                <c:pt idx="83">
                  <c:v>3</c:v>
                </c:pt>
                <c:pt idx="84">
                  <c:v>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0</c:v>
                </c:pt>
                <c:pt idx="92">
                  <c:v>-64</c:v>
                </c:pt>
                <c:pt idx="93">
                  <c:v>-2</c:v>
                </c:pt>
                <c:pt idx="94">
                  <c:v>0</c:v>
                </c:pt>
                <c:pt idx="95">
                  <c:v>10</c:v>
                </c:pt>
                <c:pt idx="96">
                  <c:v>-1</c:v>
                </c:pt>
                <c:pt idx="97">
                  <c:v>-8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-1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9</c:v>
                </c:pt>
                <c:pt idx="126">
                  <c:v>-4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24</c:v>
                </c:pt>
                <c:pt idx="132">
                  <c:v>-11</c:v>
                </c:pt>
                <c:pt idx="133">
                  <c:v>0</c:v>
                </c:pt>
                <c:pt idx="134">
                  <c:v>-1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11</c:v>
                </c:pt>
                <c:pt idx="143">
                  <c:v>0</c:v>
                </c:pt>
                <c:pt idx="144">
                  <c:v>0</c:v>
                </c:pt>
                <c:pt idx="145">
                  <c:v>33</c:v>
                </c:pt>
                <c:pt idx="146">
                  <c:v>-1</c:v>
                </c:pt>
                <c:pt idx="147">
                  <c:v>0</c:v>
                </c:pt>
                <c:pt idx="148">
                  <c:v>0</c:v>
                </c:pt>
                <c:pt idx="149">
                  <c:v>-2</c:v>
                </c:pt>
                <c:pt idx="150">
                  <c:v>0</c:v>
                </c:pt>
                <c:pt idx="151">
                  <c:v>-15</c:v>
                </c:pt>
                <c:pt idx="152">
                  <c:v>-1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-14</c:v>
                </c:pt>
                <c:pt idx="157">
                  <c:v>-9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-1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27</c:v>
                </c:pt>
                <c:pt idx="177">
                  <c:v>1</c:v>
                </c:pt>
                <c:pt idx="178">
                  <c:v>0</c:v>
                </c:pt>
                <c:pt idx="179">
                  <c:v>-1</c:v>
                </c:pt>
                <c:pt idx="180">
                  <c:v>0</c:v>
                </c:pt>
                <c:pt idx="181">
                  <c:v>-3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13</c:v>
                </c:pt>
                <c:pt idx="189">
                  <c:v>0</c:v>
                </c:pt>
                <c:pt idx="190">
                  <c:v>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8</c:v>
                </c:pt>
                <c:pt idx="195">
                  <c:v>11</c:v>
                </c:pt>
                <c:pt idx="196">
                  <c:v>0</c:v>
                </c:pt>
                <c:pt idx="197">
                  <c:v>0</c:v>
                </c:pt>
                <c:pt idx="198">
                  <c:v>2</c:v>
                </c:pt>
                <c:pt idx="199">
                  <c:v>0</c:v>
                </c:pt>
                <c:pt idx="200">
                  <c:v>4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-26</c:v>
                </c:pt>
                <c:pt idx="206">
                  <c:v>0</c:v>
                </c:pt>
                <c:pt idx="207">
                  <c:v>17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-1</c:v>
                </c:pt>
                <c:pt idx="217">
                  <c:v>0</c:v>
                </c:pt>
                <c:pt idx="218">
                  <c:v>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-6</c:v>
                </c:pt>
                <c:pt idx="226">
                  <c:v>11</c:v>
                </c:pt>
                <c:pt idx="227">
                  <c:v>0</c:v>
                </c:pt>
                <c:pt idx="228">
                  <c:v>1</c:v>
                </c:pt>
                <c:pt idx="229">
                  <c:v>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2</c:v>
                </c:pt>
                <c:pt idx="240">
                  <c:v>0</c:v>
                </c:pt>
                <c:pt idx="241">
                  <c:v>10</c:v>
                </c:pt>
                <c:pt idx="242">
                  <c:v>-11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11</c:v>
                </c:pt>
                <c:pt idx="249">
                  <c:v>-5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6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8</c:v>
                </c:pt>
                <c:pt idx="270">
                  <c:v>0</c:v>
                </c:pt>
                <c:pt idx="271">
                  <c:v>17</c:v>
                </c:pt>
                <c:pt idx="272">
                  <c:v>0</c:v>
                </c:pt>
                <c:pt idx="273">
                  <c:v>-1</c:v>
                </c:pt>
                <c:pt idx="274">
                  <c:v>0</c:v>
                </c:pt>
                <c:pt idx="275">
                  <c:v>0</c:v>
                </c:pt>
                <c:pt idx="276">
                  <c:v>3</c:v>
                </c:pt>
                <c:pt idx="277">
                  <c:v>0</c:v>
                </c:pt>
                <c:pt idx="278">
                  <c:v>17</c:v>
                </c:pt>
                <c:pt idx="279">
                  <c:v>-17</c:v>
                </c:pt>
                <c:pt idx="280">
                  <c:v>0</c:v>
                </c:pt>
                <c:pt idx="281">
                  <c:v>17</c:v>
                </c:pt>
                <c:pt idx="282">
                  <c:v>3</c:v>
                </c:pt>
                <c:pt idx="283">
                  <c:v>4</c:v>
                </c:pt>
                <c:pt idx="284">
                  <c:v>3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9</c:v>
                </c:pt>
                <c:pt idx="294">
                  <c:v>3</c:v>
                </c:pt>
                <c:pt idx="295">
                  <c:v>-3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3</c:v>
                </c:pt>
                <c:pt idx="307">
                  <c:v>0</c:v>
                </c:pt>
                <c:pt idx="308">
                  <c:v>13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0</c:v>
                </c:pt>
                <c:pt idx="313">
                  <c:v>-15</c:v>
                </c:pt>
                <c:pt idx="314">
                  <c:v>18</c:v>
                </c:pt>
                <c:pt idx="315">
                  <c:v>0</c:v>
                </c:pt>
                <c:pt idx="316">
                  <c:v>4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-1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18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</c:v>
                </c:pt>
                <c:pt idx="343">
                  <c:v>1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-1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2</c:v>
                </c:pt>
                <c:pt idx="372">
                  <c:v>-2</c:v>
                </c:pt>
                <c:pt idx="373">
                  <c:v>4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-27</c:v>
                </c:pt>
                <c:pt idx="378">
                  <c:v>0</c:v>
                </c:pt>
                <c:pt idx="379">
                  <c:v>0</c:v>
                </c:pt>
                <c:pt idx="380">
                  <c:v>6</c:v>
                </c:pt>
                <c:pt idx="381">
                  <c:v>-5</c:v>
                </c:pt>
                <c:pt idx="382">
                  <c:v>0</c:v>
                </c:pt>
                <c:pt idx="383">
                  <c:v>5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-3</c:v>
                </c:pt>
                <c:pt idx="391">
                  <c:v>0</c:v>
                </c:pt>
                <c:pt idx="392">
                  <c:v>-2</c:v>
                </c:pt>
                <c:pt idx="393">
                  <c:v>0</c:v>
                </c:pt>
                <c:pt idx="394">
                  <c:v>5</c:v>
                </c:pt>
                <c:pt idx="395">
                  <c:v>0</c:v>
                </c:pt>
                <c:pt idx="396">
                  <c:v>0</c:v>
                </c:pt>
                <c:pt idx="397">
                  <c:v>2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2</c:v>
                </c:pt>
                <c:pt idx="405">
                  <c:v>0</c:v>
                </c:pt>
                <c:pt idx="406">
                  <c:v>-2</c:v>
                </c:pt>
                <c:pt idx="407">
                  <c:v>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24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-19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-1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-1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-1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27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-6</c:v>
                </c:pt>
                <c:pt idx="493">
                  <c:v>8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6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5</c:v>
                </c:pt>
                <c:pt idx="510">
                  <c:v>2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</c:v>
                </c:pt>
                <c:pt idx="520">
                  <c:v>0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-1</c:v>
                </c:pt>
                <c:pt idx="527">
                  <c:v>0</c:v>
                </c:pt>
              </c:numCache>
            </c:numRef>
          </c:val>
        </c:ser>
        <c:marker val="1"/>
        <c:axId val="212676608"/>
        <c:axId val="212678144"/>
      </c:lineChart>
      <c:catAx>
        <c:axId val="212676608"/>
        <c:scaling>
          <c:orientation val="minMax"/>
        </c:scaling>
        <c:delete val="1"/>
        <c:axPos val="b"/>
        <c:majorTickMark val="none"/>
        <c:tickLblPos val="none"/>
        <c:crossAx val="212678144"/>
        <c:crosses val="autoZero"/>
        <c:auto val="1"/>
        <c:lblAlgn val="ctr"/>
        <c:lblOffset val="100"/>
      </c:catAx>
      <c:valAx>
        <c:axId val="212678144"/>
        <c:scaling>
          <c:orientation val="minMax"/>
        </c:scaling>
        <c:axPos val="l"/>
        <c:numFmt formatCode="General" sourceLinked="1"/>
        <c:majorTickMark val="none"/>
        <c:tickLblPos val="nextTo"/>
        <c:crossAx val="212676608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Attributes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strRef>
              <c:f>ensembl!$K$1</c:f>
              <c:strCache>
                <c:ptCount val="1"/>
                <c:pt idx="0">
                  <c:v>newA</c:v>
                </c:pt>
              </c:strCache>
            </c:strRef>
          </c:tx>
          <c:marker>
            <c:symbol val="none"/>
          </c:marker>
          <c:cat>
            <c:numRef>
              <c:f>ensembl!$D$2:$D$529</c:f>
              <c:numCache>
                <c:formatCode>[$-409]d\-mmm\-yy;@</c:formatCode>
                <c:ptCount val="528"/>
                <c:pt idx="0">
                  <c:v>36444.805312500001</c:v>
                </c:pt>
                <c:pt idx="1">
                  <c:v>36458.672673611109</c:v>
                </c:pt>
                <c:pt idx="2">
                  <c:v>36473.730821759258</c:v>
                </c:pt>
                <c:pt idx="3">
                  <c:v>36487.584675925929</c:v>
                </c:pt>
                <c:pt idx="4">
                  <c:v>36487.586157407408</c:v>
                </c:pt>
                <c:pt idx="5">
                  <c:v>36487.592662037037</c:v>
                </c:pt>
                <c:pt idx="6">
                  <c:v>36531.697638888887</c:v>
                </c:pt>
                <c:pt idx="7">
                  <c:v>36535.624826388885</c:v>
                </c:pt>
                <c:pt idx="8">
                  <c:v>36535.632604166669</c:v>
                </c:pt>
                <c:pt idx="9">
                  <c:v>36537.62358796296</c:v>
                </c:pt>
                <c:pt idx="10">
                  <c:v>36537.635081018518</c:v>
                </c:pt>
                <c:pt idx="11">
                  <c:v>36538.489965277782</c:v>
                </c:pt>
                <c:pt idx="12">
                  <c:v>36538.63653935185</c:v>
                </c:pt>
                <c:pt idx="13">
                  <c:v>36539.505185185189</c:v>
                </c:pt>
                <c:pt idx="14">
                  <c:v>36539.591099537036</c:v>
                </c:pt>
                <c:pt idx="15">
                  <c:v>36539.675138888888</c:v>
                </c:pt>
                <c:pt idx="16">
                  <c:v>36540.729895833334</c:v>
                </c:pt>
                <c:pt idx="17">
                  <c:v>36541.516898148147</c:v>
                </c:pt>
                <c:pt idx="18">
                  <c:v>36544.788819444446</c:v>
                </c:pt>
                <c:pt idx="19">
                  <c:v>36545.390590277777</c:v>
                </c:pt>
                <c:pt idx="20">
                  <c:v>36545.582673611112</c:v>
                </c:pt>
                <c:pt idx="21">
                  <c:v>36545.606481481482</c:v>
                </c:pt>
                <c:pt idx="22">
                  <c:v>36547.75917824074</c:v>
                </c:pt>
                <c:pt idx="23">
                  <c:v>36547.844201388885</c:v>
                </c:pt>
                <c:pt idx="24">
                  <c:v>36549.475740740745</c:v>
                </c:pt>
                <c:pt idx="25">
                  <c:v>36549.732465277775</c:v>
                </c:pt>
                <c:pt idx="26">
                  <c:v>36552.68273148148</c:v>
                </c:pt>
                <c:pt idx="27">
                  <c:v>36567.563356481478</c:v>
                </c:pt>
                <c:pt idx="28">
                  <c:v>36567.684861111113</c:v>
                </c:pt>
                <c:pt idx="29">
                  <c:v>36584.608206018514</c:v>
                </c:pt>
                <c:pt idx="30">
                  <c:v>36616.564328703702</c:v>
                </c:pt>
                <c:pt idx="31">
                  <c:v>36619.341192129628</c:v>
                </c:pt>
                <c:pt idx="32">
                  <c:v>36620.322858796295</c:v>
                </c:pt>
                <c:pt idx="33">
                  <c:v>36627.759479166663</c:v>
                </c:pt>
                <c:pt idx="34">
                  <c:v>36635.634421296294</c:v>
                </c:pt>
                <c:pt idx="35">
                  <c:v>36640.659768518519</c:v>
                </c:pt>
                <c:pt idx="36">
                  <c:v>36658.522418981483</c:v>
                </c:pt>
                <c:pt idx="37">
                  <c:v>36669.76284722222</c:v>
                </c:pt>
                <c:pt idx="38">
                  <c:v>36676.462870370371</c:v>
                </c:pt>
                <c:pt idx="39">
                  <c:v>36679.679745370369</c:v>
                </c:pt>
                <c:pt idx="40">
                  <c:v>36681.823564814811</c:v>
                </c:pt>
                <c:pt idx="41">
                  <c:v>36682.785729166666</c:v>
                </c:pt>
                <c:pt idx="42">
                  <c:v>36683.49083333333</c:v>
                </c:pt>
                <c:pt idx="43">
                  <c:v>36691.423252314817</c:v>
                </c:pt>
                <c:pt idx="44">
                  <c:v>36696.523599537039</c:v>
                </c:pt>
                <c:pt idx="45">
                  <c:v>36698.355706018519</c:v>
                </c:pt>
                <c:pt idx="46">
                  <c:v>36699.896979166668</c:v>
                </c:pt>
                <c:pt idx="47">
                  <c:v>36700.794189814813</c:v>
                </c:pt>
                <c:pt idx="48">
                  <c:v>36720.472905092596</c:v>
                </c:pt>
                <c:pt idx="49">
                  <c:v>36721.680092592593</c:v>
                </c:pt>
                <c:pt idx="50">
                  <c:v>36738.412800925929</c:v>
                </c:pt>
                <c:pt idx="51">
                  <c:v>36770.468761574077</c:v>
                </c:pt>
                <c:pt idx="52">
                  <c:v>36771.494895833333</c:v>
                </c:pt>
                <c:pt idx="53">
                  <c:v>36773.98274305556</c:v>
                </c:pt>
                <c:pt idx="54">
                  <c:v>36774.334699074076</c:v>
                </c:pt>
                <c:pt idx="55">
                  <c:v>36777.561724537038</c:v>
                </c:pt>
                <c:pt idx="56">
                  <c:v>36785.749131944445</c:v>
                </c:pt>
                <c:pt idx="57">
                  <c:v>36801.372534722221</c:v>
                </c:pt>
                <c:pt idx="58">
                  <c:v>36809.340833333335</c:v>
                </c:pt>
                <c:pt idx="59">
                  <c:v>36828.41778935185</c:v>
                </c:pt>
                <c:pt idx="60">
                  <c:v>36839.724027777775</c:v>
                </c:pt>
                <c:pt idx="61">
                  <c:v>36847.681990740741</c:v>
                </c:pt>
                <c:pt idx="62">
                  <c:v>36854.476157407407</c:v>
                </c:pt>
                <c:pt idx="63">
                  <c:v>36854.481307870374</c:v>
                </c:pt>
                <c:pt idx="64">
                  <c:v>36857.699861111112</c:v>
                </c:pt>
                <c:pt idx="65">
                  <c:v>36872.47824074074</c:v>
                </c:pt>
                <c:pt idx="66">
                  <c:v>36894.671770833331</c:v>
                </c:pt>
                <c:pt idx="67">
                  <c:v>36906.497476851851</c:v>
                </c:pt>
                <c:pt idx="68">
                  <c:v>36909.622708333336</c:v>
                </c:pt>
                <c:pt idx="69">
                  <c:v>36916.389525462961</c:v>
                </c:pt>
                <c:pt idx="70">
                  <c:v>36916.394490740742</c:v>
                </c:pt>
                <c:pt idx="71">
                  <c:v>36917.927997685183</c:v>
                </c:pt>
                <c:pt idx="72">
                  <c:v>36926.720034722224</c:v>
                </c:pt>
                <c:pt idx="73">
                  <c:v>36935.439421296294</c:v>
                </c:pt>
                <c:pt idx="74">
                  <c:v>36935.796828703707</c:v>
                </c:pt>
                <c:pt idx="75">
                  <c:v>36936.381990740745</c:v>
                </c:pt>
                <c:pt idx="76">
                  <c:v>36956.859120370369</c:v>
                </c:pt>
                <c:pt idx="77">
                  <c:v>36958.640763888892</c:v>
                </c:pt>
                <c:pt idx="78">
                  <c:v>36982.594201388885</c:v>
                </c:pt>
                <c:pt idx="79">
                  <c:v>36982.59511574074</c:v>
                </c:pt>
                <c:pt idx="80">
                  <c:v>36985.594467592593</c:v>
                </c:pt>
                <c:pt idx="81">
                  <c:v>36992.617893518516</c:v>
                </c:pt>
                <c:pt idx="82">
                  <c:v>37001.635138888887</c:v>
                </c:pt>
                <c:pt idx="83">
                  <c:v>37004.552106481482</c:v>
                </c:pt>
                <c:pt idx="84">
                  <c:v>37004.588425925926</c:v>
                </c:pt>
                <c:pt idx="85">
                  <c:v>37005.425150462965</c:v>
                </c:pt>
                <c:pt idx="86">
                  <c:v>37005.44127314815</c:v>
                </c:pt>
                <c:pt idx="87">
                  <c:v>37005.49836805556</c:v>
                </c:pt>
                <c:pt idx="88">
                  <c:v>37006.438020833331</c:v>
                </c:pt>
                <c:pt idx="89">
                  <c:v>37007.553900462961</c:v>
                </c:pt>
                <c:pt idx="90">
                  <c:v>37011.681388888886</c:v>
                </c:pt>
                <c:pt idx="91">
                  <c:v>37036.543321759258</c:v>
                </c:pt>
                <c:pt idx="92">
                  <c:v>37042.440439814818</c:v>
                </c:pt>
                <c:pt idx="93">
                  <c:v>37048.432638888888</c:v>
                </c:pt>
                <c:pt idx="94">
                  <c:v>37049.424722222218</c:v>
                </c:pt>
                <c:pt idx="95">
                  <c:v>37050.410763888889</c:v>
                </c:pt>
                <c:pt idx="96">
                  <c:v>37050.538877314815</c:v>
                </c:pt>
                <c:pt idx="97">
                  <c:v>37052.607268518521</c:v>
                </c:pt>
                <c:pt idx="98">
                  <c:v>37054.697210648148</c:v>
                </c:pt>
                <c:pt idx="99">
                  <c:v>37055.532939814817</c:v>
                </c:pt>
                <c:pt idx="100">
                  <c:v>37060.595949074072</c:v>
                </c:pt>
                <c:pt idx="101">
                  <c:v>37061.653425925928</c:v>
                </c:pt>
                <c:pt idx="102">
                  <c:v>37061.809791666667</c:v>
                </c:pt>
                <c:pt idx="103">
                  <c:v>37063.612083333333</c:v>
                </c:pt>
                <c:pt idx="104">
                  <c:v>37068.581111111111</c:v>
                </c:pt>
                <c:pt idx="105">
                  <c:v>37084.548668981479</c:v>
                </c:pt>
                <c:pt idx="106">
                  <c:v>37090.546087962961</c:v>
                </c:pt>
                <c:pt idx="107">
                  <c:v>37090.599953703706</c:v>
                </c:pt>
                <c:pt idx="108">
                  <c:v>37098.838321759264</c:v>
                </c:pt>
                <c:pt idx="109">
                  <c:v>37119.65111111111</c:v>
                </c:pt>
                <c:pt idx="110">
                  <c:v>37124.421319444446</c:v>
                </c:pt>
                <c:pt idx="111">
                  <c:v>37140.554988425924</c:v>
                </c:pt>
                <c:pt idx="112">
                  <c:v>37144.527118055557</c:v>
                </c:pt>
                <c:pt idx="113">
                  <c:v>37169.512673611112</c:v>
                </c:pt>
                <c:pt idx="114">
                  <c:v>37173.655821759261</c:v>
                </c:pt>
                <c:pt idx="115">
                  <c:v>37174.533703703702</c:v>
                </c:pt>
                <c:pt idx="116">
                  <c:v>37175.624872685185</c:v>
                </c:pt>
                <c:pt idx="117">
                  <c:v>37175.629583333335</c:v>
                </c:pt>
                <c:pt idx="118">
                  <c:v>37175.642430555556</c:v>
                </c:pt>
                <c:pt idx="119">
                  <c:v>37202.707384259258</c:v>
                </c:pt>
                <c:pt idx="120">
                  <c:v>37203.487372685187</c:v>
                </c:pt>
                <c:pt idx="121">
                  <c:v>37203.535081018519</c:v>
                </c:pt>
                <c:pt idx="122">
                  <c:v>37204.508425925924</c:v>
                </c:pt>
                <c:pt idx="123">
                  <c:v>37204.511516203704</c:v>
                </c:pt>
                <c:pt idx="124">
                  <c:v>37235.408680555556</c:v>
                </c:pt>
                <c:pt idx="125">
                  <c:v>37268.689282407409</c:v>
                </c:pt>
                <c:pt idx="126">
                  <c:v>37270.69259259259</c:v>
                </c:pt>
                <c:pt idx="127">
                  <c:v>37272.410787037035</c:v>
                </c:pt>
                <c:pt idx="128">
                  <c:v>37272.443148148144</c:v>
                </c:pt>
                <c:pt idx="129">
                  <c:v>37272.471307870372</c:v>
                </c:pt>
                <c:pt idx="130">
                  <c:v>37277.657129629632</c:v>
                </c:pt>
                <c:pt idx="131">
                  <c:v>37290.699305555558</c:v>
                </c:pt>
                <c:pt idx="132">
                  <c:v>37290.702002314814</c:v>
                </c:pt>
                <c:pt idx="133">
                  <c:v>37294.721620370372</c:v>
                </c:pt>
                <c:pt idx="134">
                  <c:v>37294.770787037036</c:v>
                </c:pt>
                <c:pt idx="135">
                  <c:v>37315.456157407403</c:v>
                </c:pt>
                <c:pt idx="136">
                  <c:v>37320.601944444446</c:v>
                </c:pt>
                <c:pt idx="137">
                  <c:v>37326.583252314813</c:v>
                </c:pt>
                <c:pt idx="138">
                  <c:v>37354.394479166665</c:v>
                </c:pt>
                <c:pt idx="139">
                  <c:v>37355.566817129627</c:v>
                </c:pt>
                <c:pt idx="140">
                  <c:v>37357.594074074077</c:v>
                </c:pt>
                <c:pt idx="141">
                  <c:v>37357.665937500002</c:v>
                </c:pt>
                <c:pt idx="142">
                  <c:v>37369.581909722227</c:v>
                </c:pt>
                <c:pt idx="143">
                  <c:v>37372.627314814818</c:v>
                </c:pt>
                <c:pt idx="144">
                  <c:v>37377.558078703703</c:v>
                </c:pt>
                <c:pt idx="145">
                  <c:v>37434.708738425928</c:v>
                </c:pt>
                <c:pt idx="146">
                  <c:v>37446.583761574075</c:v>
                </c:pt>
                <c:pt idx="147">
                  <c:v>37456.557442129633</c:v>
                </c:pt>
                <c:pt idx="148">
                  <c:v>37456.685949074075</c:v>
                </c:pt>
                <c:pt idx="149">
                  <c:v>37470.45884259259</c:v>
                </c:pt>
                <c:pt idx="150">
                  <c:v>37470.542546296296</c:v>
                </c:pt>
                <c:pt idx="151">
                  <c:v>37482.565798611111</c:v>
                </c:pt>
                <c:pt idx="152">
                  <c:v>37484.43131944444</c:v>
                </c:pt>
                <c:pt idx="153">
                  <c:v>37508.454085648147</c:v>
                </c:pt>
                <c:pt idx="154">
                  <c:v>37508.677418981482</c:v>
                </c:pt>
                <c:pt idx="155">
                  <c:v>37508.693472222221</c:v>
                </c:pt>
                <c:pt idx="156">
                  <c:v>37511.696898148148</c:v>
                </c:pt>
                <c:pt idx="157">
                  <c:v>37539.464525462965</c:v>
                </c:pt>
                <c:pt idx="158">
                  <c:v>37544.531782407408</c:v>
                </c:pt>
                <c:pt idx="159">
                  <c:v>37554.58326388889</c:v>
                </c:pt>
                <c:pt idx="160">
                  <c:v>37561.689942129626</c:v>
                </c:pt>
                <c:pt idx="161">
                  <c:v>37561.693067129629</c:v>
                </c:pt>
                <c:pt idx="162">
                  <c:v>37567.42591435185</c:v>
                </c:pt>
                <c:pt idx="163">
                  <c:v>37567.630648148144</c:v>
                </c:pt>
                <c:pt idx="164">
                  <c:v>37573.574895833335</c:v>
                </c:pt>
                <c:pt idx="165">
                  <c:v>37585.695833333331</c:v>
                </c:pt>
                <c:pt idx="166">
                  <c:v>37601.617939814816</c:v>
                </c:pt>
                <c:pt idx="167">
                  <c:v>37608.621400462966</c:v>
                </c:pt>
                <c:pt idx="168">
                  <c:v>37613.444421296299</c:v>
                </c:pt>
                <c:pt idx="169">
                  <c:v>37631.565995370373</c:v>
                </c:pt>
                <c:pt idx="170">
                  <c:v>37635.528460648144</c:v>
                </c:pt>
                <c:pt idx="171">
                  <c:v>37636.472951388889</c:v>
                </c:pt>
                <c:pt idx="172">
                  <c:v>37636.48878472222</c:v>
                </c:pt>
                <c:pt idx="173">
                  <c:v>37641.501898148148</c:v>
                </c:pt>
                <c:pt idx="174">
                  <c:v>37641.522361111114</c:v>
                </c:pt>
                <c:pt idx="175">
                  <c:v>37641.606793981482</c:v>
                </c:pt>
                <c:pt idx="176">
                  <c:v>37650.497488425928</c:v>
                </c:pt>
                <c:pt idx="177">
                  <c:v>37656.492048611108</c:v>
                </c:pt>
                <c:pt idx="178">
                  <c:v>37656.869027777779</c:v>
                </c:pt>
                <c:pt idx="179">
                  <c:v>37657.712430555555</c:v>
                </c:pt>
                <c:pt idx="180">
                  <c:v>37665.517048611109</c:v>
                </c:pt>
                <c:pt idx="181">
                  <c:v>37665.877418981479</c:v>
                </c:pt>
                <c:pt idx="182">
                  <c:v>37666.481076388889</c:v>
                </c:pt>
                <c:pt idx="183">
                  <c:v>37666.920949074076</c:v>
                </c:pt>
                <c:pt idx="184">
                  <c:v>37670.609652777777</c:v>
                </c:pt>
                <c:pt idx="185">
                  <c:v>37670.610995370371</c:v>
                </c:pt>
                <c:pt idx="186">
                  <c:v>37672.515474537038</c:v>
                </c:pt>
                <c:pt idx="187">
                  <c:v>37694.406944444447</c:v>
                </c:pt>
                <c:pt idx="188">
                  <c:v>37694.47010416667</c:v>
                </c:pt>
                <c:pt idx="189">
                  <c:v>37699.681238425925</c:v>
                </c:pt>
                <c:pt idx="190">
                  <c:v>37720.500208333331</c:v>
                </c:pt>
                <c:pt idx="191">
                  <c:v>37722.456261574072</c:v>
                </c:pt>
                <c:pt idx="192">
                  <c:v>37733.566168981481</c:v>
                </c:pt>
                <c:pt idx="193">
                  <c:v>37741.385960648149</c:v>
                </c:pt>
                <c:pt idx="194">
                  <c:v>37741.683715277773</c:v>
                </c:pt>
                <c:pt idx="195">
                  <c:v>37762.392789351856</c:v>
                </c:pt>
                <c:pt idx="196">
                  <c:v>37763.412349537037</c:v>
                </c:pt>
                <c:pt idx="197">
                  <c:v>37771.61078703704</c:v>
                </c:pt>
                <c:pt idx="198">
                  <c:v>37782.391689814816</c:v>
                </c:pt>
                <c:pt idx="199">
                  <c:v>37812.510995370372</c:v>
                </c:pt>
                <c:pt idx="200">
                  <c:v>37816.5622337963</c:v>
                </c:pt>
                <c:pt idx="201">
                  <c:v>37817.370381944442</c:v>
                </c:pt>
                <c:pt idx="202">
                  <c:v>37818.492141203707</c:v>
                </c:pt>
                <c:pt idx="203">
                  <c:v>37818.607534722221</c:v>
                </c:pt>
                <c:pt idx="204">
                  <c:v>37819.619108796294</c:v>
                </c:pt>
                <c:pt idx="205">
                  <c:v>37827.677094907405</c:v>
                </c:pt>
                <c:pt idx="206">
                  <c:v>37827.697812500002</c:v>
                </c:pt>
                <c:pt idx="207">
                  <c:v>37827.720937500002</c:v>
                </c:pt>
                <c:pt idx="208">
                  <c:v>37830.527708333335</c:v>
                </c:pt>
                <c:pt idx="209">
                  <c:v>37830.669965277775</c:v>
                </c:pt>
                <c:pt idx="210">
                  <c:v>37831.410011574073</c:v>
                </c:pt>
                <c:pt idx="211">
                  <c:v>37831.523946759262</c:v>
                </c:pt>
                <c:pt idx="212">
                  <c:v>37831.527326388888</c:v>
                </c:pt>
                <c:pt idx="213">
                  <c:v>37831.537314814814</c:v>
                </c:pt>
                <c:pt idx="214">
                  <c:v>37831.55196759259</c:v>
                </c:pt>
                <c:pt idx="215">
                  <c:v>37831.552291666667</c:v>
                </c:pt>
                <c:pt idx="216">
                  <c:v>37831.66710648148</c:v>
                </c:pt>
                <c:pt idx="217">
                  <c:v>37832.358680555553</c:v>
                </c:pt>
                <c:pt idx="218">
                  <c:v>37832.652754629627</c:v>
                </c:pt>
                <c:pt idx="219">
                  <c:v>37833.412476851852</c:v>
                </c:pt>
                <c:pt idx="220">
                  <c:v>37833.440092592595</c:v>
                </c:pt>
                <c:pt idx="221">
                  <c:v>37833.520925925928</c:v>
                </c:pt>
                <c:pt idx="222">
                  <c:v>37846.569212962961</c:v>
                </c:pt>
                <c:pt idx="223">
                  <c:v>37846.72550925926</c:v>
                </c:pt>
                <c:pt idx="224">
                  <c:v>37847.462870370371</c:v>
                </c:pt>
                <c:pt idx="225">
                  <c:v>37848.538854166669</c:v>
                </c:pt>
                <c:pt idx="226">
                  <c:v>37852.542951388888</c:v>
                </c:pt>
                <c:pt idx="227">
                  <c:v>37853.69809027778</c:v>
                </c:pt>
                <c:pt idx="228">
                  <c:v>37859.457627314812</c:v>
                </c:pt>
                <c:pt idx="229">
                  <c:v>37859.615057870367</c:v>
                </c:pt>
                <c:pt idx="230">
                  <c:v>37865.391909722224</c:v>
                </c:pt>
                <c:pt idx="231">
                  <c:v>37879.406377314815</c:v>
                </c:pt>
                <c:pt idx="232">
                  <c:v>37879.645787037036</c:v>
                </c:pt>
                <c:pt idx="233">
                  <c:v>37880.456724537034</c:v>
                </c:pt>
                <c:pt idx="234">
                  <c:v>37881.459988425922</c:v>
                </c:pt>
                <c:pt idx="235">
                  <c:v>37881.699907407405</c:v>
                </c:pt>
                <c:pt idx="236">
                  <c:v>37893.640706018516</c:v>
                </c:pt>
                <c:pt idx="237">
                  <c:v>37893.641377314816</c:v>
                </c:pt>
                <c:pt idx="238">
                  <c:v>37893.717662037037</c:v>
                </c:pt>
                <c:pt idx="239">
                  <c:v>37897.616793981484</c:v>
                </c:pt>
                <c:pt idx="240">
                  <c:v>37903.582465277781</c:v>
                </c:pt>
                <c:pt idx="241">
                  <c:v>37941.703541666662</c:v>
                </c:pt>
                <c:pt idx="242">
                  <c:v>37943.756111111114</c:v>
                </c:pt>
                <c:pt idx="243">
                  <c:v>37950.526307870372</c:v>
                </c:pt>
                <c:pt idx="244">
                  <c:v>37963.555613425924</c:v>
                </c:pt>
                <c:pt idx="245">
                  <c:v>37995.576412037037</c:v>
                </c:pt>
                <c:pt idx="246">
                  <c:v>38002.686018518521</c:v>
                </c:pt>
                <c:pt idx="247">
                  <c:v>38026.674525462964</c:v>
                </c:pt>
                <c:pt idx="248">
                  <c:v>38029.428888888891</c:v>
                </c:pt>
                <c:pt idx="249">
                  <c:v>38042.457002314812</c:v>
                </c:pt>
                <c:pt idx="250">
                  <c:v>38047.767754629633</c:v>
                </c:pt>
                <c:pt idx="251">
                  <c:v>38057.582800925928</c:v>
                </c:pt>
                <c:pt idx="252">
                  <c:v>38057.58761574074</c:v>
                </c:pt>
                <c:pt idx="253">
                  <c:v>38061.680787037039</c:v>
                </c:pt>
                <c:pt idx="254">
                  <c:v>38061.751226851848</c:v>
                </c:pt>
                <c:pt idx="255">
                  <c:v>38063.488888888889</c:v>
                </c:pt>
                <c:pt idx="256">
                  <c:v>38069.474039351851</c:v>
                </c:pt>
                <c:pt idx="257">
                  <c:v>38084.655312499999</c:v>
                </c:pt>
                <c:pt idx="258">
                  <c:v>38096.56177083333</c:v>
                </c:pt>
                <c:pt idx="259">
                  <c:v>38107.541620370372</c:v>
                </c:pt>
                <c:pt idx="260">
                  <c:v>38118.562210648146</c:v>
                </c:pt>
                <c:pt idx="261">
                  <c:v>38152.445393518516</c:v>
                </c:pt>
                <c:pt idx="262">
                  <c:v>38168.635347222225</c:v>
                </c:pt>
                <c:pt idx="263">
                  <c:v>38202.608043981483</c:v>
                </c:pt>
                <c:pt idx="264">
                  <c:v>38211.522314814814</c:v>
                </c:pt>
                <c:pt idx="265">
                  <c:v>38211.679340277777</c:v>
                </c:pt>
                <c:pt idx="266">
                  <c:v>38215.448749999996</c:v>
                </c:pt>
                <c:pt idx="267">
                  <c:v>38217.3987962963</c:v>
                </c:pt>
                <c:pt idx="268">
                  <c:v>38250.479351851856</c:v>
                </c:pt>
                <c:pt idx="269">
                  <c:v>38257.418206018519</c:v>
                </c:pt>
                <c:pt idx="270">
                  <c:v>38275.539131944446</c:v>
                </c:pt>
                <c:pt idx="271">
                  <c:v>38278.306921296295</c:v>
                </c:pt>
                <c:pt idx="272">
                  <c:v>38278.415300925924</c:v>
                </c:pt>
                <c:pt idx="273">
                  <c:v>38316.425682870373</c:v>
                </c:pt>
                <c:pt idx="274">
                  <c:v>38323.578206018516</c:v>
                </c:pt>
                <c:pt idx="275">
                  <c:v>38369.705000000002</c:v>
                </c:pt>
                <c:pt idx="276">
                  <c:v>38371.664594907408</c:v>
                </c:pt>
                <c:pt idx="277">
                  <c:v>38394.60527777778</c:v>
                </c:pt>
                <c:pt idx="278">
                  <c:v>38407.609444444446</c:v>
                </c:pt>
                <c:pt idx="279">
                  <c:v>38407.653912037036</c:v>
                </c:pt>
                <c:pt idx="280">
                  <c:v>38435.42559027778</c:v>
                </c:pt>
                <c:pt idx="281">
                  <c:v>38447.779953703706</c:v>
                </c:pt>
                <c:pt idx="282">
                  <c:v>38449.586111111115</c:v>
                </c:pt>
                <c:pt idx="283">
                  <c:v>38453.612824074073</c:v>
                </c:pt>
                <c:pt idx="284">
                  <c:v>38497.380208333336</c:v>
                </c:pt>
                <c:pt idx="285">
                  <c:v>38503.415613425925</c:v>
                </c:pt>
                <c:pt idx="286">
                  <c:v>38519.531331018516</c:v>
                </c:pt>
                <c:pt idx="287">
                  <c:v>38566.334340277775</c:v>
                </c:pt>
                <c:pt idx="288">
                  <c:v>38602.495451388888</c:v>
                </c:pt>
                <c:pt idx="289">
                  <c:v>38630.697465277779</c:v>
                </c:pt>
                <c:pt idx="290">
                  <c:v>38642.325046296297</c:v>
                </c:pt>
                <c:pt idx="291">
                  <c:v>38642.485659722224</c:v>
                </c:pt>
                <c:pt idx="292">
                  <c:v>38643.59642361111</c:v>
                </c:pt>
                <c:pt idx="293">
                  <c:v>38660.563402777778</c:v>
                </c:pt>
                <c:pt idx="294">
                  <c:v>38663.613055555557</c:v>
                </c:pt>
                <c:pt idx="295">
                  <c:v>38663.682453703703</c:v>
                </c:pt>
                <c:pt idx="296">
                  <c:v>38670.744375000002</c:v>
                </c:pt>
                <c:pt idx="297">
                  <c:v>38671.615578703706</c:v>
                </c:pt>
                <c:pt idx="298">
                  <c:v>38673.543032407411</c:v>
                </c:pt>
                <c:pt idx="299">
                  <c:v>38674.637800925928</c:v>
                </c:pt>
                <c:pt idx="300">
                  <c:v>38679.404027777782</c:v>
                </c:pt>
                <c:pt idx="301">
                  <c:v>38700.476469907408</c:v>
                </c:pt>
                <c:pt idx="302">
                  <c:v>38705.415451388893</c:v>
                </c:pt>
                <c:pt idx="303">
                  <c:v>38707.5549537037</c:v>
                </c:pt>
                <c:pt idx="304">
                  <c:v>38720.458761574075</c:v>
                </c:pt>
                <c:pt idx="305">
                  <c:v>38728.520740740743</c:v>
                </c:pt>
                <c:pt idx="306">
                  <c:v>38733.524467592593</c:v>
                </c:pt>
                <c:pt idx="307">
                  <c:v>38758.447511574072</c:v>
                </c:pt>
                <c:pt idx="308">
                  <c:v>38764.540069444447</c:v>
                </c:pt>
                <c:pt idx="309">
                  <c:v>38764.541250000002</c:v>
                </c:pt>
                <c:pt idx="310">
                  <c:v>38769.655081018514</c:v>
                </c:pt>
                <c:pt idx="311">
                  <c:v>38771.680034722223</c:v>
                </c:pt>
                <c:pt idx="312">
                  <c:v>38771.714560185181</c:v>
                </c:pt>
                <c:pt idx="313">
                  <c:v>38782.657789351855</c:v>
                </c:pt>
                <c:pt idx="314">
                  <c:v>38784.471875000003</c:v>
                </c:pt>
                <c:pt idx="315">
                  <c:v>38784.622743055559</c:v>
                </c:pt>
                <c:pt idx="316">
                  <c:v>38785.662743055553</c:v>
                </c:pt>
                <c:pt idx="317">
                  <c:v>38786.405462962961</c:v>
                </c:pt>
                <c:pt idx="318">
                  <c:v>38786.495185185187</c:v>
                </c:pt>
                <c:pt idx="319">
                  <c:v>38797.625879629632</c:v>
                </c:pt>
                <c:pt idx="320">
                  <c:v>38800.797465277778</c:v>
                </c:pt>
                <c:pt idx="321">
                  <c:v>38840.612037037034</c:v>
                </c:pt>
                <c:pt idx="322">
                  <c:v>38841.523263888885</c:v>
                </c:pt>
                <c:pt idx="323">
                  <c:v>38845.708761574075</c:v>
                </c:pt>
                <c:pt idx="324">
                  <c:v>38854.492974537039</c:v>
                </c:pt>
                <c:pt idx="325">
                  <c:v>38870.602141203708</c:v>
                </c:pt>
                <c:pt idx="326">
                  <c:v>38875.636388888888</c:v>
                </c:pt>
                <c:pt idx="327">
                  <c:v>38889.627175925925</c:v>
                </c:pt>
                <c:pt idx="328">
                  <c:v>38890.4449537037</c:v>
                </c:pt>
                <c:pt idx="329">
                  <c:v>38890.451469907406</c:v>
                </c:pt>
                <c:pt idx="330">
                  <c:v>38894.332245370373</c:v>
                </c:pt>
                <c:pt idx="331">
                  <c:v>38896.36173611111</c:v>
                </c:pt>
                <c:pt idx="332">
                  <c:v>38896.402453703704</c:v>
                </c:pt>
                <c:pt idx="333">
                  <c:v>38896.45113425926</c:v>
                </c:pt>
                <c:pt idx="334">
                  <c:v>38905.413923611108</c:v>
                </c:pt>
                <c:pt idx="335">
                  <c:v>38958.511249999996</c:v>
                </c:pt>
                <c:pt idx="336">
                  <c:v>38960.379999999997</c:v>
                </c:pt>
                <c:pt idx="337">
                  <c:v>38964.331041666665</c:v>
                </c:pt>
                <c:pt idx="338">
                  <c:v>38965.574247685188</c:v>
                </c:pt>
                <c:pt idx="339">
                  <c:v>38972.437453703707</c:v>
                </c:pt>
                <c:pt idx="340">
                  <c:v>38972.590578703705</c:v>
                </c:pt>
                <c:pt idx="341">
                  <c:v>38992.532280092593</c:v>
                </c:pt>
                <c:pt idx="342">
                  <c:v>39002.619930555556</c:v>
                </c:pt>
                <c:pt idx="343">
                  <c:v>39013.333819444444</c:v>
                </c:pt>
                <c:pt idx="344">
                  <c:v>39031.508414351854</c:v>
                </c:pt>
                <c:pt idx="345">
                  <c:v>39069.603136574078</c:v>
                </c:pt>
                <c:pt idx="346">
                  <c:v>39086.572997685187</c:v>
                </c:pt>
                <c:pt idx="347">
                  <c:v>39086.579560185186</c:v>
                </c:pt>
                <c:pt idx="348">
                  <c:v>39090.446296296301</c:v>
                </c:pt>
                <c:pt idx="349">
                  <c:v>39091.695023148146</c:v>
                </c:pt>
                <c:pt idx="350">
                  <c:v>39093.647303240738</c:v>
                </c:pt>
                <c:pt idx="351">
                  <c:v>39139.394687499997</c:v>
                </c:pt>
                <c:pt idx="352">
                  <c:v>39139.398009259261</c:v>
                </c:pt>
                <c:pt idx="353">
                  <c:v>39148.637442129628</c:v>
                </c:pt>
                <c:pt idx="354">
                  <c:v>39156.356192129628</c:v>
                </c:pt>
                <c:pt idx="355">
                  <c:v>39156.366180555553</c:v>
                </c:pt>
                <c:pt idx="356">
                  <c:v>39156.395162037035</c:v>
                </c:pt>
                <c:pt idx="357">
                  <c:v>39156.396412037036</c:v>
                </c:pt>
                <c:pt idx="358">
                  <c:v>39156.396481481483</c:v>
                </c:pt>
                <c:pt idx="359">
                  <c:v>39156.398217592592</c:v>
                </c:pt>
                <c:pt idx="360">
                  <c:v>39174.507222222222</c:v>
                </c:pt>
                <c:pt idx="361">
                  <c:v>39191.310104166667</c:v>
                </c:pt>
                <c:pt idx="362">
                  <c:v>39233.410925925928</c:v>
                </c:pt>
                <c:pt idx="363">
                  <c:v>39237.461817129632</c:v>
                </c:pt>
                <c:pt idx="364">
                  <c:v>39265.514537037037</c:v>
                </c:pt>
                <c:pt idx="365">
                  <c:v>39265.52989583333</c:v>
                </c:pt>
                <c:pt idx="366">
                  <c:v>39266.424930555557</c:v>
                </c:pt>
                <c:pt idx="367">
                  <c:v>39268.465208333335</c:v>
                </c:pt>
                <c:pt idx="368">
                  <c:v>39272.645601851851</c:v>
                </c:pt>
                <c:pt idx="369">
                  <c:v>39273.330659722225</c:v>
                </c:pt>
                <c:pt idx="370">
                  <c:v>39276.615115740744</c:v>
                </c:pt>
                <c:pt idx="371">
                  <c:v>39276.684907407405</c:v>
                </c:pt>
                <c:pt idx="372">
                  <c:v>39276.686249999999</c:v>
                </c:pt>
                <c:pt idx="373">
                  <c:v>39337.555115740739</c:v>
                </c:pt>
                <c:pt idx="374">
                  <c:v>39387.464826388888</c:v>
                </c:pt>
                <c:pt idx="375">
                  <c:v>39401.900023148148</c:v>
                </c:pt>
                <c:pt idx="376">
                  <c:v>39471.403321759259</c:v>
                </c:pt>
                <c:pt idx="377">
                  <c:v>39471.435891203706</c:v>
                </c:pt>
                <c:pt idx="378">
                  <c:v>39471.44395833333</c:v>
                </c:pt>
                <c:pt idx="379">
                  <c:v>39475.380578703705</c:v>
                </c:pt>
                <c:pt idx="380">
                  <c:v>39580.350949074076</c:v>
                </c:pt>
                <c:pt idx="381">
                  <c:v>39588.444664351853</c:v>
                </c:pt>
                <c:pt idx="382">
                  <c:v>39605.732916666668</c:v>
                </c:pt>
                <c:pt idx="383">
                  <c:v>39605.826793981483</c:v>
                </c:pt>
                <c:pt idx="384">
                  <c:v>39610.446886574078</c:v>
                </c:pt>
                <c:pt idx="385">
                  <c:v>39610.510717592595</c:v>
                </c:pt>
                <c:pt idx="386">
                  <c:v>39610.591226851851</c:v>
                </c:pt>
                <c:pt idx="387">
                  <c:v>39610.595590277779</c:v>
                </c:pt>
                <c:pt idx="388">
                  <c:v>39610.660729166666</c:v>
                </c:pt>
                <c:pt idx="389">
                  <c:v>39610.66134259259</c:v>
                </c:pt>
                <c:pt idx="390">
                  <c:v>39612.352094907408</c:v>
                </c:pt>
                <c:pt idx="391">
                  <c:v>39638.458148148144</c:v>
                </c:pt>
                <c:pt idx="392">
                  <c:v>39639.421921296293</c:v>
                </c:pt>
                <c:pt idx="393">
                  <c:v>39639.426122685181</c:v>
                </c:pt>
                <c:pt idx="394">
                  <c:v>39645.510057870371</c:v>
                </c:pt>
                <c:pt idx="395">
                  <c:v>39647.341493055559</c:v>
                </c:pt>
                <c:pt idx="396">
                  <c:v>39647.527569444443</c:v>
                </c:pt>
                <c:pt idx="397">
                  <c:v>39647.615208333329</c:v>
                </c:pt>
                <c:pt idx="398">
                  <c:v>39653.596377314811</c:v>
                </c:pt>
                <c:pt idx="399">
                  <c:v>39655.393564814818</c:v>
                </c:pt>
                <c:pt idx="400">
                  <c:v>39658.430567129632</c:v>
                </c:pt>
                <c:pt idx="401">
                  <c:v>39658.52034722222</c:v>
                </c:pt>
                <c:pt idx="402">
                  <c:v>39661.802557870367</c:v>
                </c:pt>
                <c:pt idx="403">
                  <c:v>39663.471145833333</c:v>
                </c:pt>
                <c:pt idx="404">
                  <c:v>39748.411481481482</c:v>
                </c:pt>
                <c:pt idx="405">
                  <c:v>39748.680543981478</c:v>
                </c:pt>
                <c:pt idx="406">
                  <c:v>39748.896192129629</c:v>
                </c:pt>
                <c:pt idx="407">
                  <c:v>39750.583368055552</c:v>
                </c:pt>
                <c:pt idx="408">
                  <c:v>39750.584907407407</c:v>
                </c:pt>
                <c:pt idx="409">
                  <c:v>39752.640069444446</c:v>
                </c:pt>
                <c:pt idx="410">
                  <c:v>39827.555879629632</c:v>
                </c:pt>
                <c:pt idx="411">
                  <c:v>39875.63212962963</c:v>
                </c:pt>
                <c:pt idx="412">
                  <c:v>39885.339895833335</c:v>
                </c:pt>
                <c:pt idx="413">
                  <c:v>39885.340810185182</c:v>
                </c:pt>
                <c:pt idx="414">
                  <c:v>39939.566076388888</c:v>
                </c:pt>
                <c:pt idx="415">
                  <c:v>39944.591574074075</c:v>
                </c:pt>
                <c:pt idx="416">
                  <c:v>39953.614212962959</c:v>
                </c:pt>
                <c:pt idx="417">
                  <c:v>39961.506840277776</c:v>
                </c:pt>
                <c:pt idx="418">
                  <c:v>39961.507384259261</c:v>
                </c:pt>
                <c:pt idx="419">
                  <c:v>40010.433321759258</c:v>
                </c:pt>
                <c:pt idx="420">
                  <c:v>40010.546053240745</c:v>
                </c:pt>
                <c:pt idx="421">
                  <c:v>40017.617199074077</c:v>
                </c:pt>
                <c:pt idx="422">
                  <c:v>40024.579722222225</c:v>
                </c:pt>
                <c:pt idx="423">
                  <c:v>40024.582314814819</c:v>
                </c:pt>
                <c:pt idx="424">
                  <c:v>40028.402303240742</c:v>
                </c:pt>
                <c:pt idx="425">
                  <c:v>40028.404791666668</c:v>
                </c:pt>
                <c:pt idx="426">
                  <c:v>40077.364027777774</c:v>
                </c:pt>
                <c:pt idx="427">
                  <c:v>40093.297523148147</c:v>
                </c:pt>
                <c:pt idx="428">
                  <c:v>40106.449814814812</c:v>
                </c:pt>
                <c:pt idx="429">
                  <c:v>40113.526064814811</c:v>
                </c:pt>
                <c:pt idx="430">
                  <c:v>40113.557187500002</c:v>
                </c:pt>
                <c:pt idx="431">
                  <c:v>40161.485081018516</c:v>
                </c:pt>
                <c:pt idx="432">
                  <c:v>40161.498784722222</c:v>
                </c:pt>
                <c:pt idx="433">
                  <c:v>40186.423935185187</c:v>
                </c:pt>
                <c:pt idx="434">
                  <c:v>40186.435810185183</c:v>
                </c:pt>
                <c:pt idx="435">
                  <c:v>40252.477303240739</c:v>
                </c:pt>
                <c:pt idx="436">
                  <c:v>40252.489351851851</c:v>
                </c:pt>
                <c:pt idx="437">
                  <c:v>40252.491203703699</c:v>
                </c:pt>
                <c:pt idx="438">
                  <c:v>40331.523946759262</c:v>
                </c:pt>
                <c:pt idx="439">
                  <c:v>40331.525393518517</c:v>
                </c:pt>
                <c:pt idx="440">
                  <c:v>40331.530162037037</c:v>
                </c:pt>
                <c:pt idx="441">
                  <c:v>40332.531712962962</c:v>
                </c:pt>
                <c:pt idx="442">
                  <c:v>40332.544849537036</c:v>
                </c:pt>
                <c:pt idx="443">
                  <c:v>40337.431631944448</c:v>
                </c:pt>
                <c:pt idx="444">
                  <c:v>40415.571747685186</c:v>
                </c:pt>
                <c:pt idx="445">
                  <c:v>40415.578819444447</c:v>
                </c:pt>
                <c:pt idx="446">
                  <c:v>40422.645289351851</c:v>
                </c:pt>
                <c:pt idx="447">
                  <c:v>40422.646481481483</c:v>
                </c:pt>
                <c:pt idx="448">
                  <c:v>40422.653263888889</c:v>
                </c:pt>
                <c:pt idx="449">
                  <c:v>40493.423252314817</c:v>
                </c:pt>
                <c:pt idx="450">
                  <c:v>40506.685219907406</c:v>
                </c:pt>
                <c:pt idx="451">
                  <c:v>40506.686064814814</c:v>
                </c:pt>
                <c:pt idx="452">
                  <c:v>40506.687222222223</c:v>
                </c:pt>
                <c:pt idx="453">
                  <c:v>40582.690462962964</c:v>
                </c:pt>
                <c:pt idx="454">
                  <c:v>40583.483472222222</c:v>
                </c:pt>
                <c:pt idx="455">
                  <c:v>40583.614432870367</c:v>
                </c:pt>
                <c:pt idx="456">
                  <c:v>40590.44023148148</c:v>
                </c:pt>
                <c:pt idx="457">
                  <c:v>40604.419861111113</c:v>
                </c:pt>
                <c:pt idx="458">
                  <c:v>40604.442696759259</c:v>
                </c:pt>
                <c:pt idx="459">
                  <c:v>40604.464305555557</c:v>
                </c:pt>
                <c:pt idx="460">
                  <c:v>40604.480787037035</c:v>
                </c:pt>
                <c:pt idx="461">
                  <c:v>40604.684513888889</c:v>
                </c:pt>
                <c:pt idx="462">
                  <c:v>40604.71675925926</c:v>
                </c:pt>
                <c:pt idx="463">
                  <c:v>40609.603055555555</c:v>
                </c:pt>
                <c:pt idx="464">
                  <c:v>40610.646296296298</c:v>
                </c:pt>
                <c:pt idx="465">
                  <c:v>40613.544305555552</c:v>
                </c:pt>
                <c:pt idx="466">
                  <c:v>40616.822824074072</c:v>
                </c:pt>
                <c:pt idx="467">
                  <c:v>40626.443692129629</c:v>
                </c:pt>
                <c:pt idx="468">
                  <c:v>40626.449699074074</c:v>
                </c:pt>
                <c:pt idx="469">
                  <c:v>40626.573217592595</c:v>
                </c:pt>
                <c:pt idx="470">
                  <c:v>40634.536273148144</c:v>
                </c:pt>
                <c:pt idx="471">
                  <c:v>40634.539467592593</c:v>
                </c:pt>
                <c:pt idx="472">
                  <c:v>40666.517245370371</c:v>
                </c:pt>
                <c:pt idx="473">
                  <c:v>40669.474664351852</c:v>
                </c:pt>
                <c:pt idx="474">
                  <c:v>40669.475937499999</c:v>
                </c:pt>
                <c:pt idx="475">
                  <c:v>40669.522245370368</c:v>
                </c:pt>
                <c:pt idx="476">
                  <c:v>40676.491307870368</c:v>
                </c:pt>
                <c:pt idx="477">
                  <c:v>40686.619872685187</c:v>
                </c:pt>
                <c:pt idx="478">
                  <c:v>40721.612546296295</c:v>
                </c:pt>
                <c:pt idx="479">
                  <c:v>40721.620729166665</c:v>
                </c:pt>
                <c:pt idx="480">
                  <c:v>40737.457013888888</c:v>
                </c:pt>
                <c:pt idx="481">
                  <c:v>40744.557569444441</c:v>
                </c:pt>
                <c:pt idx="482">
                  <c:v>40759.378229166665</c:v>
                </c:pt>
                <c:pt idx="483">
                  <c:v>40760.401076388887</c:v>
                </c:pt>
                <c:pt idx="484">
                  <c:v>40765.475949074076</c:v>
                </c:pt>
                <c:pt idx="485">
                  <c:v>40766.444282407407</c:v>
                </c:pt>
                <c:pt idx="486">
                  <c:v>40770.530601851853</c:v>
                </c:pt>
                <c:pt idx="487">
                  <c:v>40777.450833333336</c:v>
                </c:pt>
                <c:pt idx="488">
                  <c:v>40777.456956018519</c:v>
                </c:pt>
                <c:pt idx="489">
                  <c:v>40787.507962962962</c:v>
                </c:pt>
                <c:pt idx="490">
                  <c:v>40812.619467592594</c:v>
                </c:pt>
                <c:pt idx="491">
                  <c:v>40813.550995370373</c:v>
                </c:pt>
                <c:pt idx="492">
                  <c:v>40814.613125000003</c:v>
                </c:pt>
                <c:pt idx="493">
                  <c:v>40816.421030092592</c:v>
                </c:pt>
                <c:pt idx="494">
                  <c:v>40865.671018518522</c:v>
                </c:pt>
                <c:pt idx="495">
                  <c:v>40885.708935185183</c:v>
                </c:pt>
                <c:pt idx="496">
                  <c:v>40896.587708333333</c:v>
                </c:pt>
                <c:pt idx="497">
                  <c:v>40896.589305555557</c:v>
                </c:pt>
                <c:pt idx="498">
                  <c:v>40897.656203703707</c:v>
                </c:pt>
                <c:pt idx="499">
                  <c:v>40899.483206018514</c:v>
                </c:pt>
                <c:pt idx="500">
                  <c:v>40911.42833333333</c:v>
                </c:pt>
                <c:pt idx="501">
                  <c:v>40914.465486111112</c:v>
                </c:pt>
                <c:pt idx="502">
                  <c:v>40917.952800925923</c:v>
                </c:pt>
                <c:pt idx="503">
                  <c:v>40967.500324074077</c:v>
                </c:pt>
                <c:pt idx="504">
                  <c:v>40970.384942129633</c:v>
                </c:pt>
                <c:pt idx="505">
                  <c:v>40970.469652777778</c:v>
                </c:pt>
                <c:pt idx="506">
                  <c:v>40996.654768518521</c:v>
                </c:pt>
                <c:pt idx="507">
                  <c:v>41011.597812499997</c:v>
                </c:pt>
                <c:pt idx="508">
                  <c:v>41051.599699074075</c:v>
                </c:pt>
                <c:pt idx="509">
                  <c:v>41061.458136574074</c:v>
                </c:pt>
                <c:pt idx="510">
                  <c:v>41066.427083333336</c:v>
                </c:pt>
                <c:pt idx="511">
                  <c:v>41067.583645833336</c:v>
                </c:pt>
                <c:pt idx="512">
                  <c:v>41068.468159722222</c:v>
                </c:pt>
                <c:pt idx="513">
                  <c:v>41074.364837962959</c:v>
                </c:pt>
                <c:pt idx="514">
                  <c:v>41085.691203703704</c:v>
                </c:pt>
                <c:pt idx="515">
                  <c:v>41095.395567129628</c:v>
                </c:pt>
                <c:pt idx="516">
                  <c:v>41130.422893518517</c:v>
                </c:pt>
                <c:pt idx="517">
                  <c:v>41130.423993055556</c:v>
                </c:pt>
                <c:pt idx="518">
                  <c:v>41207.537175925929</c:v>
                </c:pt>
                <c:pt idx="519">
                  <c:v>41211.485520833332</c:v>
                </c:pt>
                <c:pt idx="520">
                  <c:v>41211.540613425925</c:v>
                </c:pt>
                <c:pt idx="521">
                  <c:v>41218.402395833335</c:v>
                </c:pt>
                <c:pt idx="522">
                  <c:v>41218.476319444446</c:v>
                </c:pt>
                <c:pt idx="523">
                  <c:v>41218.627453703702</c:v>
                </c:pt>
                <c:pt idx="524">
                  <c:v>41290.490532407406</c:v>
                </c:pt>
                <c:pt idx="525">
                  <c:v>41306.6877662037</c:v>
                </c:pt>
                <c:pt idx="526">
                  <c:v>41306.697685185187</c:v>
                </c:pt>
                <c:pt idx="527">
                  <c:v>41309.518622685187</c:v>
                </c:pt>
              </c:numCache>
            </c:numRef>
          </c:cat>
          <c:val>
            <c:numRef>
              <c:f>ensembl!$K$2:$K$529</c:f>
              <c:numCache>
                <c:formatCode>General</c:formatCode>
                <c:ptCount val="528"/>
                <c:pt idx="0">
                  <c:v>75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83</c:v>
                </c:pt>
                <c:pt idx="5">
                  <c:v>83</c:v>
                </c:pt>
                <c:pt idx="6">
                  <c:v>83</c:v>
                </c:pt>
                <c:pt idx="7">
                  <c:v>85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95</c:v>
                </c:pt>
                <c:pt idx="13">
                  <c:v>98</c:v>
                </c:pt>
                <c:pt idx="14">
                  <c:v>98</c:v>
                </c:pt>
                <c:pt idx="15">
                  <c:v>99</c:v>
                </c:pt>
                <c:pt idx="16">
                  <c:v>99</c:v>
                </c:pt>
                <c:pt idx="17">
                  <c:v>99</c:v>
                </c:pt>
                <c:pt idx="18">
                  <c:v>99</c:v>
                </c:pt>
                <c:pt idx="19">
                  <c:v>109</c:v>
                </c:pt>
                <c:pt idx="20">
                  <c:v>109</c:v>
                </c:pt>
                <c:pt idx="21">
                  <c:v>109</c:v>
                </c:pt>
                <c:pt idx="22">
                  <c:v>119</c:v>
                </c:pt>
                <c:pt idx="23">
                  <c:v>119</c:v>
                </c:pt>
                <c:pt idx="24">
                  <c:v>119</c:v>
                </c:pt>
                <c:pt idx="25">
                  <c:v>118</c:v>
                </c:pt>
                <c:pt idx="26">
                  <c:v>118</c:v>
                </c:pt>
                <c:pt idx="27">
                  <c:v>133</c:v>
                </c:pt>
                <c:pt idx="28">
                  <c:v>128</c:v>
                </c:pt>
                <c:pt idx="29">
                  <c:v>128</c:v>
                </c:pt>
                <c:pt idx="30">
                  <c:v>128</c:v>
                </c:pt>
                <c:pt idx="31">
                  <c:v>137</c:v>
                </c:pt>
                <c:pt idx="32">
                  <c:v>128</c:v>
                </c:pt>
                <c:pt idx="33">
                  <c:v>129</c:v>
                </c:pt>
                <c:pt idx="34">
                  <c:v>132</c:v>
                </c:pt>
                <c:pt idx="35">
                  <c:v>132</c:v>
                </c:pt>
                <c:pt idx="36">
                  <c:v>132</c:v>
                </c:pt>
                <c:pt idx="37">
                  <c:v>132</c:v>
                </c:pt>
                <c:pt idx="38">
                  <c:v>142</c:v>
                </c:pt>
                <c:pt idx="39">
                  <c:v>142</c:v>
                </c:pt>
                <c:pt idx="40">
                  <c:v>142</c:v>
                </c:pt>
                <c:pt idx="41">
                  <c:v>142</c:v>
                </c:pt>
                <c:pt idx="42">
                  <c:v>142</c:v>
                </c:pt>
                <c:pt idx="43">
                  <c:v>142</c:v>
                </c:pt>
                <c:pt idx="44">
                  <c:v>142</c:v>
                </c:pt>
                <c:pt idx="45">
                  <c:v>142</c:v>
                </c:pt>
                <c:pt idx="46">
                  <c:v>142</c:v>
                </c:pt>
                <c:pt idx="47">
                  <c:v>142</c:v>
                </c:pt>
                <c:pt idx="48">
                  <c:v>145</c:v>
                </c:pt>
                <c:pt idx="49">
                  <c:v>156</c:v>
                </c:pt>
                <c:pt idx="50">
                  <c:v>158</c:v>
                </c:pt>
                <c:pt idx="51">
                  <c:v>158</c:v>
                </c:pt>
                <c:pt idx="52">
                  <c:v>171</c:v>
                </c:pt>
                <c:pt idx="53">
                  <c:v>179</c:v>
                </c:pt>
                <c:pt idx="54">
                  <c:v>181</c:v>
                </c:pt>
                <c:pt idx="55">
                  <c:v>144</c:v>
                </c:pt>
                <c:pt idx="56">
                  <c:v>144</c:v>
                </c:pt>
                <c:pt idx="57">
                  <c:v>144</c:v>
                </c:pt>
                <c:pt idx="58">
                  <c:v>146</c:v>
                </c:pt>
                <c:pt idx="59">
                  <c:v>155</c:v>
                </c:pt>
                <c:pt idx="60">
                  <c:v>157</c:v>
                </c:pt>
                <c:pt idx="61">
                  <c:v>163</c:v>
                </c:pt>
                <c:pt idx="62">
                  <c:v>173</c:v>
                </c:pt>
                <c:pt idx="63">
                  <c:v>174</c:v>
                </c:pt>
                <c:pt idx="64">
                  <c:v>183</c:v>
                </c:pt>
                <c:pt idx="65">
                  <c:v>187</c:v>
                </c:pt>
                <c:pt idx="66">
                  <c:v>187</c:v>
                </c:pt>
                <c:pt idx="67">
                  <c:v>187</c:v>
                </c:pt>
                <c:pt idx="68">
                  <c:v>189</c:v>
                </c:pt>
                <c:pt idx="69">
                  <c:v>192</c:v>
                </c:pt>
                <c:pt idx="70">
                  <c:v>194</c:v>
                </c:pt>
                <c:pt idx="71">
                  <c:v>209</c:v>
                </c:pt>
                <c:pt idx="72">
                  <c:v>214</c:v>
                </c:pt>
                <c:pt idx="73">
                  <c:v>218</c:v>
                </c:pt>
                <c:pt idx="74">
                  <c:v>215</c:v>
                </c:pt>
                <c:pt idx="75">
                  <c:v>220</c:v>
                </c:pt>
                <c:pt idx="76">
                  <c:v>228</c:v>
                </c:pt>
                <c:pt idx="77">
                  <c:v>228</c:v>
                </c:pt>
                <c:pt idx="78">
                  <c:v>232</c:v>
                </c:pt>
                <c:pt idx="79">
                  <c:v>228</c:v>
                </c:pt>
                <c:pt idx="80">
                  <c:v>242</c:v>
                </c:pt>
                <c:pt idx="81">
                  <c:v>243</c:v>
                </c:pt>
                <c:pt idx="82">
                  <c:v>244</c:v>
                </c:pt>
                <c:pt idx="83">
                  <c:v>247</c:v>
                </c:pt>
                <c:pt idx="84">
                  <c:v>252</c:v>
                </c:pt>
                <c:pt idx="85">
                  <c:v>252</c:v>
                </c:pt>
                <c:pt idx="86">
                  <c:v>252</c:v>
                </c:pt>
                <c:pt idx="87">
                  <c:v>252</c:v>
                </c:pt>
                <c:pt idx="88">
                  <c:v>252</c:v>
                </c:pt>
                <c:pt idx="89">
                  <c:v>252</c:v>
                </c:pt>
                <c:pt idx="90">
                  <c:v>256</c:v>
                </c:pt>
                <c:pt idx="91">
                  <c:v>256</c:v>
                </c:pt>
                <c:pt idx="92">
                  <c:v>192</c:v>
                </c:pt>
                <c:pt idx="93">
                  <c:v>190</c:v>
                </c:pt>
                <c:pt idx="94">
                  <c:v>190</c:v>
                </c:pt>
                <c:pt idx="95">
                  <c:v>200</c:v>
                </c:pt>
                <c:pt idx="96">
                  <c:v>199</c:v>
                </c:pt>
                <c:pt idx="97">
                  <c:v>191</c:v>
                </c:pt>
                <c:pt idx="98">
                  <c:v>191</c:v>
                </c:pt>
                <c:pt idx="99">
                  <c:v>191</c:v>
                </c:pt>
                <c:pt idx="100">
                  <c:v>191</c:v>
                </c:pt>
                <c:pt idx="101">
                  <c:v>195</c:v>
                </c:pt>
                <c:pt idx="102">
                  <c:v>195</c:v>
                </c:pt>
                <c:pt idx="103">
                  <c:v>195</c:v>
                </c:pt>
                <c:pt idx="104">
                  <c:v>195</c:v>
                </c:pt>
                <c:pt idx="105">
                  <c:v>195</c:v>
                </c:pt>
                <c:pt idx="106">
                  <c:v>195</c:v>
                </c:pt>
                <c:pt idx="107">
                  <c:v>195</c:v>
                </c:pt>
                <c:pt idx="108">
                  <c:v>201</c:v>
                </c:pt>
                <c:pt idx="109">
                  <c:v>201</c:v>
                </c:pt>
                <c:pt idx="110">
                  <c:v>201</c:v>
                </c:pt>
                <c:pt idx="111">
                  <c:v>201</c:v>
                </c:pt>
                <c:pt idx="112">
                  <c:v>201</c:v>
                </c:pt>
                <c:pt idx="113">
                  <c:v>201</c:v>
                </c:pt>
                <c:pt idx="114">
                  <c:v>201</c:v>
                </c:pt>
                <c:pt idx="115">
                  <c:v>202</c:v>
                </c:pt>
                <c:pt idx="116">
                  <c:v>201</c:v>
                </c:pt>
                <c:pt idx="117">
                  <c:v>201</c:v>
                </c:pt>
                <c:pt idx="118">
                  <c:v>201</c:v>
                </c:pt>
                <c:pt idx="119">
                  <c:v>201</c:v>
                </c:pt>
                <c:pt idx="120">
                  <c:v>201</c:v>
                </c:pt>
                <c:pt idx="121">
                  <c:v>201</c:v>
                </c:pt>
                <c:pt idx="122">
                  <c:v>201</c:v>
                </c:pt>
                <c:pt idx="123">
                  <c:v>201</c:v>
                </c:pt>
                <c:pt idx="124">
                  <c:v>201</c:v>
                </c:pt>
                <c:pt idx="125">
                  <c:v>210</c:v>
                </c:pt>
                <c:pt idx="126">
                  <c:v>206</c:v>
                </c:pt>
                <c:pt idx="127">
                  <c:v>206</c:v>
                </c:pt>
                <c:pt idx="128">
                  <c:v>206</c:v>
                </c:pt>
                <c:pt idx="129">
                  <c:v>206</c:v>
                </c:pt>
                <c:pt idx="130">
                  <c:v>207</c:v>
                </c:pt>
                <c:pt idx="131">
                  <c:v>231</c:v>
                </c:pt>
                <c:pt idx="132">
                  <c:v>220</c:v>
                </c:pt>
                <c:pt idx="133">
                  <c:v>220</c:v>
                </c:pt>
                <c:pt idx="134">
                  <c:v>219</c:v>
                </c:pt>
                <c:pt idx="135">
                  <c:v>219</c:v>
                </c:pt>
                <c:pt idx="136">
                  <c:v>219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221</c:v>
                </c:pt>
                <c:pt idx="141">
                  <c:v>221</c:v>
                </c:pt>
                <c:pt idx="142">
                  <c:v>232</c:v>
                </c:pt>
                <c:pt idx="143">
                  <c:v>232</c:v>
                </c:pt>
                <c:pt idx="144">
                  <c:v>232</c:v>
                </c:pt>
                <c:pt idx="145">
                  <c:v>265</c:v>
                </c:pt>
                <c:pt idx="146">
                  <c:v>264</c:v>
                </c:pt>
                <c:pt idx="147">
                  <c:v>264</c:v>
                </c:pt>
                <c:pt idx="148">
                  <c:v>264</c:v>
                </c:pt>
                <c:pt idx="149">
                  <c:v>262</c:v>
                </c:pt>
                <c:pt idx="150">
                  <c:v>262</c:v>
                </c:pt>
                <c:pt idx="151">
                  <c:v>247</c:v>
                </c:pt>
                <c:pt idx="152">
                  <c:v>246</c:v>
                </c:pt>
                <c:pt idx="153">
                  <c:v>246</c:v>
                </c:pt>
                <c:pt idx="154">
                  <c:v>246</c:v>
                </c:pt>
                <c:pt idx="155">
                  <c:v>246</c:v>
                </c:pt>
                <c:pt idx="156">
                  <c:v>232</c:v>
                </c:pt>
                <c:pt idx="157">
                  <c:v>223</c:v>
                </c:pt>
                <c:pt idx="158">
                  <c:v>223</c:v>
                </c:pt>
                <c:pt idx="159">
                  <c:v>223</c:v>
                </c:pt>
                <c:pt idx="160">
                  <c:v>223</c:v>
                </c:pt>
                <c:pt idx="161">
                  <c:v>223</c:v>
                </c:pt>
                <c:pt idx="162">
                  <c:v>223</c:v>
                </c:pt>
                <c:pt idx="163">
                  <c:v>223</c:v>
                </c:pt>
                <c:pt idx="164">
                  <c:v>225</c:v>
                </c:pt>
                <c:pt idx="165">
                  <c:v>225</c:v>
                </c:pt>
                <c:pt idx="166">
                  <c:v>227</c:v>
                </c:pt>
                <c:pt idx="167">
                  <c:v>226</c:v>
                </c:pt>
                <c:pt idx="168">
                  <c:v>226</c:v>
                </c:pt>
                <c:pt idx="169">
                  <c:v>226</c:v>
                </c:pt>
                <c:pt idx="170">
                  <c:v>226</c:v>
                </c:pt>
                <c:pt idx="171">
                  <c:v>226</c:v>
                </c:pt>
                <c:pt idx="172">
                  <c:v>226</c:v>
                </c:pt>
                <c:pt idx="173">
                  <c:v>226</c:v>
                </c:pt>
                <c:pt idx="174">
                  <c:v>226</c:v>
                </c:pt>
                <c:pt idx="175">
                  <c:v>226</c:v>
                </c:pt>
                <c:pt idx="176">
                  <c:v>253</c:v>
                </c:pt>
                <c:pt idx="177">
                  <c:v>254</c:v>
                </c:pt>
                <c:pt idx="178">
                  <c:v>254</c:v>
                </c:pt>
                <c:pt idx="179">
                  <c:v>253</c:v>
                </c:pt>
                <c:pt idx="180">
                  <c:v>253</c:v>
                </c:pt>
                <c:pt idx="181">
                  <c:v>250</c:v>
                </c:pt>
                <c:pt idx="182">
                  <c:v>250</c:v>
                </c:pt>
                <c:pt idx="183">
                  <c:v>250</c:v>
                </c:pt>
                <c:pt idx="184">
                  <c:v>250</c:v>
                </c:pt>
                <c:pt idx="185">
                  <c:v>250</c:v>
                </c:pt>
                <c:pt idx="186">
                  <c:v>250</c:v>
                </c:pt>
                <c:pt idx="187">
                  <c:v>250</c:v>
                </c:pt>
                <c:pt idx="188">
                  <c:v>263</c:v>
                </c:pt>
                <c:pt idx="189">
                  <c:v>263</c:v>
                </c:pt>
                <c:pt idx="190">
                  <c:v>265</c:v>
                </c:pt>
                <c:pt idx="191">
                  <c:v>265</c:v>
                </c:pt>
                <c:pt idx="192">
                  <c:v>265</c:v>
                </c:pt>
                <c:pt idx="193">
                  <c:v>265</c:v>
                </c:pt>
                <c:pt idx="194">
                  <c:v>273</c:v>
                </c:pt>
                <c:pt idx="195">
                  <c:v>284</c:v>
                </c:pt>
                <c:pt idx="196">
                  <c:v>284</c:v>
                </c:pt>
                <c:pt idx="197">
                  <c:v>284</c:v>
                </c:pt>
                <c:pt idx="198">
                  <c:v>286</c:v>
                </c:pt>
                <c:pt idx="199">
                  <c:v>286</c:v>
                </c:pt>
                <c:pt idx="200">
                  <c:v>290</c:v>
                </c:pt>
                <c:pt idx="201">
                  <c:v>291</c:v>
                </c:pt>
                <c:pt idx="202">
                  <c:v>291</c:v>
                </c:pt>
                <c:pt idx="203">
                  <c:v>291</c:v>
                </c:pt>
                <c:pt idx="204">
                  <c:v>291</c:v>
                </c:pt>
                <c:pt idx="205">
                  <c:v>265</c:v>
                </c:pt>
                <c:pt idx="206">
                  <c:v>265</c:v>
                </c:pt>
                <c:pt idx="207">
                  <c:v>282</c:v>
                </c:pt>
                <c:pt idx="208">
                  <c:v>284</c:v>
                </c:pt>
                <c:pt idx="209">
                  <c:v>284</c:v>
                </c:pt>
                <c:pt idx="210">
                  <c:v>284</c:v>
                </c:pt>
                <c:pt idx="211">
                  <c:v>282</c:v>
                </c:pt>
                <c:pt idx="212">
                  <c:v>282</c:v>
                </c:pt>
                <c:pt idx="213">
                  <c:v>282</c:v>
                </c:pt>
                <c:pt idx="214">
                  <c:v>282</c:v>
                </c:pt>
                <c:pt idx="215">
                  <c:v>282</c:v>
                </c:pt>
                <c:pt idx="216">
                  <c:v>281</c:v>
                </c:pt>
                <c:pt idx="217">
                  <c:v>281</c:v>
                </c:pt>
                <c:pt idx="218">
                  <c:v>283</c:v>
                </c:pt>
                <c:pt idx="219">
                  <c:v>283</c:v>
                </c:pt>
                <c:pt idx="220">
                  <c:v>283</c:v>
                </c:pt>
                <c:pt idx="221">
                  <c:v>283</c:v>
                </c:pt>
                <c:pt idx="222">
                  <c:v>283</c:v>
                </c:pt>
                <c:pt idx="223">
                  <c:v>283</c:v>
                </c:pt>
                <c:pt idx="224">
                  <c:v>283</c:v>
                </c:pt>
                <c:pt idx="225">
                  <c:v>277</c:v>
                </c:pt>
                <c:pt idx="226">
                  <c:v>288</c:v>
                </c:pt>
                <c:pt idx="227">
                  <c:v>288</c:v>
                </c:pt>
                <c:pt idx="228">
                  <c:v>289</c:v>
                </c:pt>
                <c:pt idx="229">
                  <c:v>297</c:v>
                </c:pt>
                <c:pt idx="230">
                  <c:v>297</c:v>
                </c:pt>
                <c:pt idx="231">
                  <c:v>297</c:v>
                </c:pt>
                <c:pt idx="232">
                  <c:v>297</c:v>
                </c:pt>
                <c:pt idx="233">
                  <c:v>297</c:v>
                </c:pt>
                <c:pt idx="234">
                  <c:v>298</c:v>
                </c:pt>
                <c:pt idx="235">
                  <c:v>298</c:v>
                </c:pt>
                <c:pt idx="236">
                  <c:v>298</c:v>
                </c:pt>
                <c:pt idx="237">
                  <c:v>298</c:v>
                </c:pt>
                <c:pt idx="238">
                  <c:v>298</c:v>
                </c:pt>
                <c:pt idx="239">
                  <c:v>300</c:v>
                </c:pt>
                <c:pt idx="240">
                  <c:v>300</c:v>
                </c:pt>
                <c:pt idx="241">
                  <c:v>310</c:v>
                </c:pt>
                <c:pt idx="242">
                  <c:v>299</c:v>
                </c:pt>
                <c:pt idx="243">
                  <c:v>299</c:v>
                </c:pt>
                <c:pt idx="244">
                  <c:v>299</c:v>
                </c:pt>
                <c:pt idx="245">
                  <c:v>299</c:v>
                </c:pt>
                <c:pt idx="246">
                  <c:v>299</c:v>
                </c:pt>
                <c:pt idx="247">
                  <c:v>299</c:v>
                </c:pt>
                <c:pt idx="248">
                  <c:v>310</c:v>
                </c:pt>
                <c:pt idx="249">
                  <c:v>305</c:v>
                </c:pt>
                <c:pt idx="250">
                  <c:v>306</c:v>
                </c:pt>
                <c:pt idx="251">
                  <c:v>306</c:v>
                </c:pt>
                <c:pt idx="252">
                  <c:v>306</c:v>
                </c:pt>
                <c:pt idx="253">
                  <c:v>306</c:v>
                </c:pt>
                <c:pt idx="254">
                  <c:v>306</c:v>
                </c:pt>
                <c:pt idx="255">
                  <c:v>306</c:v>
                </c:pt>
                <c:pt idx="256">
                  <c:v>307</c:v>
                </c:pt>
                <c:pt idx="257">
                  <c:v>307</c:v>
                </c:pt>
                <c:pt idx="258">
                  <c:v>307</c:v>
                </c:pt>
                <c:pt idx="259">
                  <c:v>307</c:v>
                </c:pt>
                <c:pt idx="260">
                  <c:v>307</c:v>
                </c:pt>
                <c:pt idx="261">
                  <c:v>307</c:v>
                </c:pt>
                <c:pt idx="262">
                  <c:v>313</c:v>
                </c:pt>
                <c:pt idx="263">
                  <c:v>313</c:v>
                </c:pt>
                <c:pt idx="264">
                  <c:v>313</c:v>
                </c:pt>
                <c:pt idx="265">
                  <c:v>314</c:v>
                </c:pt>
                <c:pt idx="266">
                  <c:v>315</c:v>
                </c:pt>
                <c:pt idx="267">
                  <c:v>315</c:v>
                </c:pt>
                <c:pt idx="268">
                  <c:v>315</c:v>
                </c:pt>
                <c:pt idx="269">
                  <c:v>323</c:v>
                </c:pt>
                <c:pt idx="270">
                  <c:v>323</c:v>
                </c:pt>
                <c:pt idx="271">
                  <c:v>340</c:v>
                </c:pt>
                <c:pt idx="272">
                  <c:v>340</c:v>
                </c:pt>
                <c:pt idx="273">
                  <c:v>339</c:v>
                </c:pt>
                <c:pt idx="274">
                  <c:v>339</c:v>
                </c:pt>
                <c:pt idx="275">
                  <c:v>339</c:v>
                </c:pt>
                <c:pt idx="276">
                  <c:v>342</c:v>
                </c:pt>
                <c:pt idx="277">
                  <c:v>342</c:v>
                </c:pt>
                <c:pt idx="278">
                  <c:v>359</c:v>
                </c:pt>
                <c:pt idx="279">
                  <c:v>342</c:v>
                </c:pt>
                <c:pt idx="280">
                  <c:v>342</c:v>
                </c:pt>
                <c:pt idx="281">
                  <c:v>359</c:v>
                </c:pt>
                <c:pt idx="282">
                  <c:v>362</c:v>
                </c:pt>
                <c:pt idx="283">
                  <c:v>366</c:v>
                </c:pt>
                <c:pt idx="284">
                  <c:v>369</c:v>
                </c:pt>
                <c:pt idx="285">
                  <c:v>369</c:v>
                </c:pt>
                <c:pt idx="286">
                  <c:v>370</c:v>
                </c:pt>
                <c:pt idx="287">
                  <c:v>371</c:v>
                </c:pt>
                <c:pt idx="288">
                  <c:v>372</c:v>
                </c:pt>
                <c:pt idx="289">
                  <c:v>372</c:v>
                </c:pt>
                <c:pt idx="290">
                  <c:v>372</c:v>
                </c:pt>
                <c:pt idx="291">
                  <c:v>372</c:v>
                </c:pt>
                <c:pt idx="292">
                  <c:v>372</c:v>
                </c:pt>
                <c:pt idx="293">
                  <c:v>381</c:v>
                </c:pt>
                <c:pt idx="294">
                  <c:v>384</c:v>
                </c:pt>
                <c:pt idx="295">
                  <c:v>381</c:v>
                </c:pt>
                <c:pt idx="296">
                  <c:v>381</c:v>
                </c:pt>
                <c:pt idx="297">
                  <c:v>382</c:v>
                </c:pt>
                <c:pt idx="298">
                  <c:v>382</c:v>
                </c:pt>
                <c:pt idx="299">
                  <c:v>382</c:v>
                </c:pt>
                <c:pt idx="300">
                  <c:v>382</c:v>
                </c:pt>
                <c:pt idx="301">
                  <c:v>382</c:v>
                </c:pt>
                <c:pt idx="302">
                  <c:v>382</c:v>
                </c:pt>
                <c:pt idx="303">
                  <c:v>382</c:v>
                </c:pt>
                <c:pt idx="304">
                  <c:v>382</c:v>
                </c:pt>
                <c:pt idx="305">
                  <c:v>383</c:v>
                </c:pt>
                <c:pt idx="306">
                  <c:v>386</c:v>
                </c:pt>
                <c:pt idx="307">
                  <c:v>386</c:v>
                </c:pt>
                <c:pt idx="308">
                  <c:v>399</c:v>
                </c:pt>
                <c:pt idx="309">
                  <c:v>399</c:v>
                </c:pt>
                <c:pt idx="310">
                  <c:v>399</c:v>
                </c:pt>
                <c:pt idx="311">
                  <c:v>401</c:v>
                </c:pt>
                <c:pt idx="312">
                  <c:v>401</c:v>
                </c:pt>
                <c:pt idx="313">
                  <c:v>386</c:v>
                </c:pt>
                <c:pt idx="314">
                  <c:v>404</c:v>
                </c:pt>
                <c:pt idx="315">
                  <c:v>404</c:v>
                </c:pt>
                <c:pt idx="316">
                  <c:v>408</c:v>
                </c:pt>
                <c:pt idx="317">
                  <c:v>408</c:v>
                </c:pt>
                <c:pt idx="318">
                  <c:v>408</c:v>
                </c:pt>
                <c:pt idx="319">
                  <c:v>409</c:v>
                </c:pt>
                <c:pt idx="320">
                  <c:v>409</c:v>
                </c:pt>
                <c:pt idx="321">
                  <c:v>409</c:v>
                </c:pt>
                <c:pt idx="322">
                  <c:v>409</c:v>
                </c:pt>
                <c:pt idx="323">
                  <c:v>412</c:v>
                </c:pt>
                <c:pt idx="324">
                  <c:v>412</c:v>
                </c:pt>
                <c:pt idx="325">
                  <c:v>412</c:v>
                </c:pt>
                <c:pt idx="326">
                  <c:v>413</c:v>
                </c:pt>
                <c:pt idx="327">
                  <c:v>412</c:v>
                </c:pt>
                <c:pt idx="328">
                  <c:v>413</c:v>
                </c:pt>
                <c:pt idx="329">
                  <c:v>413</c:v>
                </c:pt>
                <c:pt idx="330">
                  <c:v>413</c:v>
                </c:pt>
                <c:pt idx="331">
                  <c:v>431</c:v>
                </c:pt>
                <c:pt idx="332">
                  <c:v>431</c:v>
                </c:pt>
                <c:pt idx="333">
                  <c:v>431</c:v>
                </c:pt>
                <c:pt idx="334">
                  <c:v>431</c:v>
                </c:pt>
                <c:pt idx="335">
                  <c:v>433</c:v>
                </c:pt>
                <c:pt idx="336">
                  <c:v>433</c:v>
                </c:pt>
                <c:pt idx="337">
                  <c:v>433</c:v>
                </c:pt>
                <c:pt idx="338">
                  <c:v>433</c:v>
                </c:pt>
                <c:pt idx="339">
                  <c:v>433</c:v>
                </c:pt>
                <c:pt idx="340">
                  <c:v>433</c:v>
                </c:pt>
                <c:pt idx="341">
                  <c:v>433</c:v>
                </c:pt>
                <c:pt idx="342">
                  <c:v>435</c:v>
                </c:pt>
                <c:pt idx="343">
                  <c:v>436</c:v>
                </c:pt>
                <c:pt idx="344">
                  <c:v>436</c:v>
                </c:pt>
                <c:pt idx="345">
                  <c:v>437</c:v>
                </c:pt>
                <c:pt idx="346">
                  <c:v>437</c:v>
                </c:pt>
                <c:pt idx="347">
                  <c:v>437</c:v>
                </c:pt>
                <c:pt idx="348">
                  <c:v>437</c:v>
                </c:pt>
                <c:pt idx="349">
                  <c:v>437</c:v>
                </c:pt>
                <c:pt idx="350">
                  <c:v>437</c:v>
                </c:pt>
                <c:pt idx="351">
                  <c:v>437</c:v>
                </c:pt>
                <c:pt idx="352">
                  <c:v>437</c:v>
                </c:pt>
                <c:pt idx="353">
                  <c:v>438</c:v>
                </c:pt>
                <c:pt idx="354">
                  <c:v>438</c:v>
                </c:pt>
                <c:pt idx="355">
                  <c:v>438</c:v>
                </c:pt>
                <c:pt idx="356">
                  <c:v>438</c:v>
                </c:pt>
                <c:pt idx="357">
                  <c:v>438</c:v>
                </c:pt>
                <c:pt idx="358">
                  <c:v>438</c:v>
                </c:pt>
                <c:pt idx="359">
                  <c:v>438</c:v>
                </c:pt>
                <c:pt idx="360">
                  <c:v>438</c:v>
                </c:pt>
                <c:pt idx="361">
                  <c:v>438</c:v>
                </c:pt>
                <c:pt idx="362">
                  <c:v>439</c:v>
                </c:pt>
                <c:pt idx="363">
                  <c:v>438</c:v>
                </c:pt>
                <c:pt idx="364">
                  <c:v>438</c:v>
                </c:pt>
                <c:pt idx="365">
                  <c:v>438</c:v>
                </c:pt>
                <c:pt idx="366">
                  <c:v>439</c:v>
                </c:pt>
                <c:pt idx="367">
                  <c:v>440</c:v>
                </c:pt>
                <c:pt idx="368">
                  <c:v>440</c:v>
                </c:pt>
                <c:pt idx="369">
                  <c:v>440</c:v>
                </c:pt>
                <c:pt idx="370">
                  <c:v>442</c:v>
                </c:pt>
                <c:pt idx="371">
                  <c:v>444</c:v>
                </c:pt>
                <c:pt idx="372">
                  <c:v>442</c:v>
                </c:pt>
                <c:pt idx="373">
                  <c:v>446</c:v>
                </c:pt>
                <c:pt idx="374">
                  <c:v>446</c:v>
                </c:pt>
                <c:pt idx="375">
                  <c:v>446</c:v>
                </c:pt>
                <c:pt idx="376">
                  <c:v>446</c:v>
                </c:pt>
                <c:pt idx="377">
                  <c:v>419</c:v>
                </c:pt>
                <c:pt idx="378">
                  <c:v>419</c:v>
                </c:pt>
                <c:pt idx="379">
                  <c:v>419</c:v>
                </c:pt>
                <c:pt idx="380">
                  <c:v>425</c:v>
                </c:pt>
                <c:pt idx="381">
                  <c:v>420</c:v>
                </c:pt>
                <c:pt idx="382">
                  <c:v>420</c:v>
                </c:pt>
                <c:pt idx="383">
                  <c:v>425</c:v>
                </c:pt>
                <c:pt idx="384">
                  <c:v>425</c:v>
                </c:pt>
                <c:pt idx="385">
                  <c:v>425</c:v>
                </c:pt>
                <c:pt idx="386">
                  <c:v>425</c:v>
                </c:pt>
                <c:pt idx="387">
                  <c:v>425</c:v>
                </c:pt>
                <c:pt idx="388">
                  <c:v>425</c:v>
                </c:pt>
                <c:pt idx="389">
                  <c:v>425</c:v>
                </c:pt>
                <c:pt idx="390">
                  <c:v>422</c:v>
                </c:pt>
                <c:pt idx="391">
                  <c:v>422</c:v>
                </c:pt>
                <c:pt idx="392">
                  <c:v>420</c:v>
                </c:pt>
                <c:pt idx="393">
                  <c:v>420</c:v>
                </c:pt>
                <c:pt idx="394">
                  <c:v>425</c:v>
                </c:pt>
                <c:pt idx="395">
                  <c:v>425</c:v>
                </c:pt>
                <c:pt idx="396">
                  <c:v>425</c:v>
                </c:pt>
                <c:pt idx="397">
                  <c:v>427</c:v>
                </c:pt>
                <c:pt idx="398">
                  <c:v>429</c:v>
                </c:pt>
                <c:pt idx="399">
                  <c:v>429</c:v>
                </c:pt>
                <c:pt idx="400">
                  <c:v>429</c:v>
                </c:pt>
                <c:pt idx="401">
                  <c:v>429</c:v>
                </c:pt>
                <c:pt idx="402">
                  <c:v>429</c:v>
                </c:pt>
                <c:pt idx="403">
                  <c:v>429</c:v>
                </c:pt>
                <c:pt idx="404">
                  <c:v>431</c:v>
                </c:pt>
                <c:pt idx="405">
                  <c:v>431</c:v>
                </c:pt>
                <c:pt idx="406">
                  <c:v>429</c:v>
                </c:pt>
                <c:pt idx="407">
                  <c:v>431</c:v>
                </c:pt>
                <c:pt idx="408">
                  <c:v>431</c:v>
                </c:pt>
                <c:pt idx="409">
                  <c:v>431</c:v>
                </c:pt>
                <c:pt idx="410">
                  <c:v>431</c:v>
                </c:pt>
                <c:pt idx="411">
                  <c:v>431</c:v>
                </c:pt>
                <c:pt idx="412">
                  <c:v>431</c:v>
                </c:pt>
                <c:pt idx="413">
                  <c:v>431</c:v>
                </c:pt>
                <c:pt idx="414">
                  <c:v>455</c:v>
                </c:pt>
                <c:pt idx="415">
                  <c:v>456</c:v>
                </c:pt>
                <c:pt idx="416">
                  <c:v>456</c:v>
                </c:pt>
                <c:pt idx="417">
                  <c:v>456</c:v>
                </c:pt>
                <c:pt idx="418">
                  <c:v>456</c:v>
                </c:pt>
                <c:pt idx="419">
                  <c:v>456</c:v>
                </c:pt>
                <c:pt idx="420">
                  <c:v>456</c:v>
                </c:pt>
                <c:pt idx="421">
                  <c:v>456</c:v>
                </c:pt>
                <c:pt idx="422">
                  <c:v>456</c:v>
                </c:pt>
                <c:pt idx="423">
                  <c:v>456</c:v>
                </c:pt>
                <c:pt idx="424">
                  <c:v>437</c:v>
                </c:pt>
                <c:pt idx="425">
                  <c:v>437</c:v>
                </c:pt>
                <c:pt idx="426">
                  <c:v>437</c:v>
                </c:pt>
                <c:pt idx="427">
                  <c:v>437</c:v>
                </c:pt>
                <c:pt idx="428">
                  <c:v>437</c:v>
                </c:pt>
                <c:pt idx="429">
                  <c:v>437</c:v>
                </c:pt>
                <c:pt idx="430">
                  <c:v>437</c:v>
                </c:pt>
                <c:pt idx="431">
                  <c:v>437</c:v>
                </c:pt>
                <c:pt idx="432">
                  <c:v>438</c:v>
                </c:pt>
                <c:pt idx="433">
                  <c:v>438</c:v>
                </c:pt>
                <c:pt idx="434">
                  <c:v>438</c:v>
                </c:pt>
                <c:pt idx="435">
                  <c:v>438</c:v>
                </c:pt>
                <c:pt idx="436">
                  <c:v>438</c:v>
                </c:pt>
                <c:pt idx="437">
                  <c:v>438</c:v>
                </c:pt>
                <c:pt idx="438">
                  <c:v>438</c:v>
                </c:pt>
                <c:pt idx="439">
                  <c:v>438</c:v>
                </c:pt>
                <c:pt idx="440">
                  <c:v>438</c:v>
                </c:pt>
                <c:pt idx="441">
                  <c:v>438</c:v>
                </c:pt>
                <c:pt idx="442">
                  <c:v>438</c:v>
                </c:pt>
                <c:pt idx="443">
                  <c:v>438</c:v>
                </c:pt>
                <c:pt idx="444">
                  <c:v>438</c:v>
                </c:pt>
                <c:pt idx="445">
                  <c:v>438</c:v>
                </c:pt>
                <c:pt idx="446">
                  <c:v>438</c:v>
                </c:pt>
                <c:pt idx="447">
                  <c:v>438</c:v>
                </c:pt>
                <c:pt idx="448">
                  <c:v>438</c:v>
                </c:pt>
                <c:pt idx="449">
                  <c:v>442</c:v>
                </c:pt>
                <c:pt idx="450">
                  <c:v>442</c:v>
                </c:pt>
                <c:pt idx="451">
                  <c:v>442</c:v>
                </c:pt>
                <c:pt idx="452">
                  <c:v>442</c:v>
                </c:pt>
                <c:pt idx="453">
                  <c:v>442</c:v>
                </c:pt>
                <c:pt idx="454">
                  <c:v>442</c:v>
                </c:pt>
                <c:pt idx="455">
                  <c:v>441</c:v>
                </c:pt>
                <c:pt idx="456">
                  <c:v>441</c:v>
                </c:pt>
                <c:pt idx="457">
                  <c:v>441</c:v>
                </c:pt>
                <c:pt idx="458">
                  <c:v>441</c:v>
                </c:pt>
                <c:pt idx="459">
                  <c:v>441</c:v>
                </c:pt>
                <c:pt idx="460">
                  <c:v>441</c:v>
                </c:pt>
                <c:pt idx="461">
                  <c:v>441</c:v>
                </c:pt>
                <c:pt idx="462">
                  <c:v>441</c:v>
                </c:pt>
                <c:pt idx="463">
                  <c:v>441</c:v>
                </c:pt>
                <c:pt idx="464">
                  <c:v>441</c:v>
                </c:pt>
                <c:pt idx="465">
                  <c:v>440</c:v>
                </c:pt>
                <c:pt idx="466">
                  <c:v>441</c:v>
                </c:pt>
                <c:pt idx="467">
                  <c:v>441</c:v>
                </c:pt>
                <c:pt idx="468">
                  <c:v>441</c:v>
                </c:pt>
                <c:pt idx="469">
                  <c:v>441</c:v>
                </c:pt>
                <c:pt idx="470">
                  <c:v>441</c:v>
                </c:pt>
                <c:pt idx="471">
                  <c:v>441</c:v>
                </c:pt>
                <c:pt idx="472">
                  <c:v>441</c:v>
                </c:pt>
                <c:pt idx="473">
                  <c:v>441</c:v>
                </c:pt>
                <c:pt idx="474">
                  <c:v>440</c:v>
                </c:pt>
                <c:pt idx="475">
                  <c:v>440</c:v>
                </c:pt>
                <c:pt idx="476">
                  <c:v>440</c:v>
                </c:pt>
                <c:pt idx="477">
                  <c:v>440</c:v>
                </c:pt>
                <c:pt idx="478">
                  <c:v>440</c:v>
                </c:pt>
                <c:pt idx="479">
                  <c:v>440</c:v>
                </c:pt>
                <c:pt idx="480">
                  <c:v>467</c:v>
                </c:pt>
                <c:pt idx="481">
                  <c:v>468</c:v>
                </c:pt>
                <c:pt idx="482">
                  <c:v>468</c:v>
                </c:pt>
                <c:pt idx="483">
                  <c:v>468</c:v>
                </c:pt>
                <c:pt idx="484">
                  <c:v>468</c:v>
                </c:pt>
                <c:pt idx="485">
                  <c:v>468</c:v>
                </c:pt>
                <c:pt idx="486">
                  <c:v>468</c:v>
                </c:pt>
                <c:pt idx="487">
                  <c:v>468</c:v>
                </c:pt>
                <c:pt idx="488">
                  <c:v>468</c:v>
                </c:pt>
                <c:pt idx="489">
                  <c:v>468</c:v>
                </c:pt>
                <c:pt idx="490">
                  <c:v>468</c:v>
                </c:pt>
                <c:pt idx="491">
                  <c:v>468</c:v>
                </c:pt>
                <c:pt idx="492">
                  <c:v>462</c:v>
                </c:pt>
                <c:pt idx="493">
                  <c:v>470</c:v>
                </c:pt>
                <c:pt idx="494">
                  <c:v>470</c:v>
                </c:pt>
                <c:pt idx="495">
                  <c:v>470</c:v>
                </c:pt>
                <c:pt idx="496">
                  <c:v>470</c:v>
                </c:pt>
                <c:pt idx="497">
                  <c:v>470</c:v>
                </c:pt>
                <c:pt idx="498">
                  <c:v>470</c:v>
                </c:pt>
                <c:pt idx="499">
                  <c:v>470</c:v>
                </c:pt>
                <c:pt idx="500">
                  <c:v>470</c:v>
                </c:pt>
                <c:pt idx="501">
                  <c:v>470</c:v>
                </c:pt>
                <c:pt idx="502">
                  <c:v>470</c:v>
                </c:pt>
                <c:pt idx="503">
                  <c:v>470</c:v>
                </c:pt>
                <c:pt idx="504">
                  <c:v>476</c:v>
                </c:pt>
                <c:pt idx="505">
                  <c:v>476</c:v>
                </c:pt>
                <c:pt idx="506">
                  <c:v>476</c:v>
                </c:pt>
                <c:pt idx="507">
                  <c:v>476</c:v>
                </c:pt>
                <c:pt idx="508">
                  <c:v>476</c:v>
                </c:pt>
                <c:pt idx="509">
                  <c:v>481</c:v>
                </c:pt>
                <c:pt idx="510">
                  <c:v>483</c:v>
                </c:pt>
                <c:pt idx="511">
                  <c:v>483</c:v>
                </c:pt>
                <c:pt idx="512">
                  <c:v>483</c:v>
                </c:pt>
                <c:pt idx="513">
                  <c:v>484</c:v>
                </c:pt>
                <c:pt idx="514">
                  <c:v>484</c:v>
                </c:pt>
                <c:pt idx="515">
                  <c:v>484</c:v>
                </c:pt>
                <c:pt idx="516">
                  <c:v>484</c:v>
                </c:pt>
                <c:pt idx="517">
                  <c:v>484</c:v>
                </c:pt>
                <c:pt idx="518">
                  <c:v>484</c:v>
                </c:pt>
                <c:pt idx="519">
                  <c:v>485</c:v>
                </c:pt>
                <c:pt idx="520">
                  <c:v>485</c:v>
                </c:pt>
                <c:pt idx="521">
                  <c:v>485</c:v>
                </c:pt>
                <c:pt idx="522">
                  <c:v>486</c:v>
                </c:pt>
                <c:pt idx="523">
                  <c:v>486</c:v>
                </c:pt>
                <c:pt idx="524">
                  <c:v>487</c:v>
                </c:pt>
                <c:pt idx="525">
                  <c:v>487</c:v>
                </c:pt>
                <c:pt idx="526">
                  <c:v>486</c:v>
                </c:pt>
                <c:pt idx="527">
                  <c:v>486</c:v>
                </c:pt>
              </c:numCache>
            </c:numRef>
          </c:val>
        </c:ser>
        <c:marker val="1"/>
        <c:axId val="212701952"/>
        <c:axId val="212703488"/>
      </c:lineChart>
      <c:dateAx>
        <c:axId val="212701952"/>
        <c:scaling>
          <c:orientation val="minMax"/>
        </c:scaling>
        <c:axPos val="b"/>
        <c:numFmt formatCode="[$-409]yyyy;@" sourceLinked="0"/>
        <c:majorTickMark val="none"/>
        <c:tickLblPos val="nextTo"/>
        <c:crossAx val="212703488"/>
        <c:crosses val="autoZero"/>
        <c:auto val="1"/>
        <c:lblOffset val="100"/>
        <c:majorUnit val="1"/>
        <c:majorTimeUnit val="years"/>
      </c:dateAx>
      <c:valAx>
        <c:axId val="212703488"/>
        <c:scaling>
          <c:orientation val="minMax"/>
        </c:scaling>
        <c:axPos val="l"/>
        <c:numFmt formatCode="General" sourceLinked="1"/>
        <c:majorTickMark val="none"/>
        <c:tickLblPos val="nextTo"/>
        <c:crossAx val="212701952"/>
        <c:crosses val="autoZero"/>
        <c:crossBetween val="between"/>
      </c:valAx>
    </c:plotArea>
    <c:plotVisOnly val="1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ensembl!$D$2:$D$529</c:f>
              <c:numCache>
                <c:formatCode>[$-409]d\-mmm\-yy;@</c:formatCode>
                <c:ptCount val="528"/>
                <c:pt idx="0">
                  <c:v>36444.805312500001</c:v>
                </c:pt>
                <c:pt idx="1">
                  <c:v>36458.672673611109</c:v>
                </c:pt>
                <c:pt idx="2">
                  <c:v>36473.730821759258</c:v>
                </c:pt>
                <c:pt idx="3">
                  <c:v>36487.584675925929</c:v>
                </c:pt>
                <c:pt idx="4">
                  <c:v>36487.586157407408</c:v>
                </c:pt>
                <c:pt idx="5">
                  <c:v>36487.592662037037</c:v>
                </c:pt>
                <c:pt idx="6">
                  <c:v>36531.697638888887</c:v>
                </c:pt>
                <c:pt idx="7">
                  <c:v>36535.624826388885</c:v>
                </c:pt>
                <c:pt idx="8">
                  <c:v>36535.632604166669</c:v>
                </c:pt>
                <c:pt idx="9">
                  <c:v>36537.62358796296</c:v>
                </c:pt>
                <c:pt idx="10">
                  <c:v>36537.635081018518</c:v>
                </c:pt>
                <c:pt idx="11">
                  <c:v>36538.489965277782</c:v>
                </c:pt>
                <c:pt idx="12">
                  <c:v>36538.63653935185</c:v>
                </c:pt>
                <c:pt idx="13">
                  <c:v>36539.505185185189</c:v>
                </c:pt>
                <c:pt idx="14">
                  <c:v>36539.591099537036</c:v>
                </c:pt>
                <c:pt idx="15">
                  <c:v>36539.675138888888</c:v>
                </c:pt>
                <c:pt idx="16">
                  <c:v>36540.729895833334</c:v>
                </c:pt>
                <c:pt idx="17">
                  <c:v>36541.516898148147</c:v>
                </c:pt>
                <c:pt idx="18">
                  <c:v>36544.788819444446</c:v>
                </c:pt>
                <c:pt idx="19">
                  <c:v>36545.390590277777</c:v>
                </c:pt>
                <c:pt idx="20">
                  <c:v>36545.582673611112</c:v>
                </c:pt>
                <c:pt idx="21">
                  <c:v>36545.606481481482</c:v>
                </c:pt>
                <c:pt idx="22">
                  <c:v>36547.75917824074</c:v>
                </c:pt>
                <c:pt idx="23">
                  <c:v>36547.844201388885</c:v>
                </c:pt>
                <c:pt idx="24">
                  <c:v>36549.475740740745</c:v>
                </c:pt>
                <c:pt idx="25">
                  <c:v>36549.732465277775</c:v>
                </c:pt>
                <c:pt idx="26">
                  <c:v>36552.68273148148</c:v>
                </c:pt>
                <c:pt idx="27">
                  <c:v>36567.563356481478</c:v>
                </c:pt>
                <c:pt idx="28">
                  <c:v>36567.684861111113</c:v>
                </c:pt>
                <c:pt idx="29">
                  <c:v>36584.608206018514</c:v>
                </c:pt>
                <c:pt idx="30">
                  <c:v>36616.564328703702</c:v>
                </c:pt>
                <c:pt idx="31">
                  <c:v>36619.341192129628</c:v>
                </c:pt>
                <c:pt idx="32">
                  <c:v>36620.322858796295</c:v>
                </c:pt>
                <c:pt idx="33">
                  <c:v>36627.759479166663</c:v>
                </c:pt>
                <c:pt idx="34">
                  <c:v>36635.634421296294</c:v>
                </c:pt>
                <c:pt idx="35">
                  <c:v>36640.659768518519</c:v>
                </c:pt>
                <c:pt idx="36">
                  <c:v>36658.522418981483</c:v>
                </c:pt>
                <c:pt idx="37">
                  <c:v>36669.76284722222</c:v>
                </c:pt>
                <c:pt idx="38">
                  <c:v>36676.462870370371</c:v>
                </c:pt>
                <c:pt idx="39">
                  <c:v>36679.679745370369</c:v>
                </c:pt>
                <c:pt idx="40">
                  <c:v>36681.823564814811</c:v>
                </c:pt>
                <c:pt idx="41">
                  <c:v>36682.785729166666</c:v>
                </c:pt>
                <c:pt idx="42">
                  <c:v>36683.49083333333</c:v>
                </c:pt>
                <c:pt idx="43">
                  <c:v>36691.423252314817</c:v>
                </c:pt>
                <c:pt idx="44">
                  <c:v>36696.523599537039</c:v>
                </c:pt>
                <c:pt idx="45">
                  <c:v>36698.355706018519</c:v>
                </c:pt>
                <c:pt idx="46">
                  <c:v>36699.896979166668</c:v>
                </c:pt>
                <c:pt idx="47">
                  <c:v>36700.794189814813</c:v>
                </c:pt>
                <c:pt idx="48">
                  <c:v>36720.472905092596</c:v>
                </c:pt>
                <c:pt idx="49">
                  <c:v>36721.680092592593</c:v>
                </c:pt>
                <c:pt idx="50">
                  <c:v>36738.412800925929</c:v>
                </c:pt>
                <c:pt idx="51">
                  <c:v>36770.468761574077</c:v>
                </c:pt>
                <c:pt idx="52">
                  <c:v>36771.494895833333</c:v>
                </c:pt>
                <c:pt idx="53">
                  <c:v>36773.98274305556</c:v>
                </c:pt>
                <c:pt idx="54">
                  <c:v>36774.334699074076</c:v>
                </c:pt>
                <c:pt idx="55">
                  <c:v>36777.561724537038</c:v>
                </c:pt>
                <c:pt idx="56">
                  <c:v>36785.749131944445</c:v>
                </c:pt>
                <c:pt idx="57">
                  <c:v>36801.372534722221</c:v>
                </c:pt>
                <c:pt idx="58">
                  <c:v>36809.340833333335</c:v>
                </c:pt>
                <c:pt idx="59">
                  <c:v>36828.41778935185</c:v>
                </c:pt>
                <c:pt idx="60">
                  <c:v>36839.724027777775</c:v>
                </c:pt>
                <c:pt idx="61">
                  <c:v>36847.681990740741</c:v>
                </c:pt>
                <c:pt idx="62">
                  <c:v>36854.476157407407</c:v>
                </c:pt>
                <c:pt idx="63">
                  <c:v>36854.481307870374</c:v>
                </c:pt>
                <c:pt idx="64">
                  <c:v>36857.699861111112</c:v>
                </c:pt>
                <c:pt idx="65">
                  <c:v>36872.47824074074</c:v>
                </c:pt>
                <c:pt idx="66">
                  <c:v>36894.671770833331</c:v>
                </c:pt>
                <c:pt idx="67">
                  <c:v>36906.497476851851</c:v>
                </c:pt>
                <c:pt idx="68">
                  <c:v>36909.622708333336</c:v>
                </c:pt>
                <c:pt idx="69">
                  <c:v>36916.389525462961</c:v>
                </c:pt>
                <c:pt idx="70">
                  <c:v>36916.394490740742</c:v>
                </c:pt>
                <c:pt idx="71">
                  <c:v>36917.927997685183</c:v>
                </c:pt>
                <c:pt idx="72">
                  <c:v>36926.720034722224</c:v>
                </c:pt>
                <c:pt idx="73">
                  <c:v>36935.439421296294</c:v>
                </c:pt>
                <c:pt idx="74">
                  <c:v>36935.796828703707</c:v>
                </c:pt>
                <c:pt idx="75">
                  <c:v>36936.381990740745</c:v>
                </c:pt>
                <c:pt idx="76">
                  <c:v>36956.859120370369</c:v>
                </c:pt>
                <c:pt idx="77">
                  <c:v>36958.640763888892</c:v>
                </c:pt>
                <c:pt idx="78">
                  <c:v>36982.594201388885</c:v>
                </c:pt>
                <c:pt idx="79">
                  <c:v>36982.59511574074</c:v>
                </c:pt>
                <c:pt idx="80">
                  <c:v>36985.594467592593</c:v>
                </c:pt>
                <c:pt idx="81">
                  <c:v>36992.617893518516</c:v>
                </c:pt>
                <c:pt idx="82">
                  <c:v>37001.635138888887</c:v>
                </c:pt>
                <c:pt idx="83">
                  <c:v>37004.552106481482</c:v>
                </c:pt>
                <c:pt idx="84">
                  <c:v>37004.588425925926</c:v>
                </c:pt>
                <c:pt idx="85">
                  <c:v>37005.425150462965</c:v>
                </c:pt>
                <c:pt idx="86">
                  <c:v>37005.44127314815</c:v>
                </c:pt>
                <c:pt idx="87">
                  <c:v>37005.49836805556</c:v>
                </c:pt>
                <c:pt idx="88">
                  <c:v>37006.438020833331</c:v>
                </c:pt>
                <c:pt idx="89">
                  <c:v>37007.553900462961</c:v>
                </c:pt>
                <c:pt idx="90">
                  <c:v>37011.681388888886</c:v>
                </c:pt>
                <c:pt idx="91">
                  <c:v>37036.543321759258</c:v>
                </c:pt>
                <c:pt idx="92">
                  <c:v>37042.440439814818</c:v>
                </c:pt>
                <c:pt idx="93">
                  <c:v>37048.432638888888</c:v>
                </c:pt>
                <c:pt idx="94">
                  <c:v>37049.424722222218</c:v>
                </c:pt>
                <c:pt idx="95">
                  <c:v>37050.410763888889</c:v>
                </c:pt>
                <c:pt idx="96">
                  <c:v>37050.538877314815</c:v>
                </c:pt>
                <c:pt idx="97">
                  <c:v>37052.607268518521</c:v>
                </c:pt>
                <c:pt idx="98">
                  <c:v>37054.697210648148</c:v>
                </c:pt>
                <c:pt idx="99">
                  <c:v>37055.532939814817</c:v>
                </c:pt>
                <c:pt idx="100">
                  <c:v>37060.595949074072</c:v>
                </c:pt>
                <c:pt idx="101">
                  <c:v>37061.653425925928</c:v>
                </c:pt>
                <c:pt idx="102">
                  <c:v>37061.809791666667</c:v>
                </c:pt>
                <c:pt idx="103">
                  <c:v>37063.612083333333</c:v>
                </c:pt>
                <c:pt idx="104">
                  <c:v>37068.581111111111</c:v>
                </c:pt>
                <c:pt idx="105">
                  <c:v>37084.548668981479</c:v>
                </c:pt>
                <c:pt idx="106">
                  <c:v>37090.546087962961</c:v>
                </c:pt>
                <c:pt idx="107">
                  <c:v>37090.599953703706</c:v>
                </c:pt>
                <c:pt idx="108">
                  <c:v>37098.838321759264</c:v>
                </c:pt>
                <c:pt idx="109">
                  <c:v>37119.65111111111</c:v>
                </c:pt>
                <c:pt idx="110">
                  <c:v>37124.421319444446</c:v>
                </c:pt>
                <c:pt idx="111">
                  <c:v>37140.554988425924</c:v>
                </c:pt>
                <c:pt idx="112">
                  <c:v>37144.527118055557</c:v>
                </c:pt>
                <c:pt idx="113">
                  <c:v>37169.512673611112</c:v>
                </c:pt>
                <c:pt idx="114">
                  <c:v>37173.655821759261</c:v>
                </c:pt>
                <c:pt idx="115">
                  <c:v>37174.533703703702</c:v>
                </c:pt>
                <c:pt idx="116">
                  <c:v>37175.624872685185</c:v>
                </c:pt>
                <c:pt idx="117">
                  <c:v>37175.629583333335</c:v>
                </c:pt>
                <c:pt idx="118">
                  <c:v>37175.642430555556</c:v>
                </c:pt>
                <c:pt idx="119">
                  <c:v>37202.707384259258</c:v>
                </c:pt>
                <c:pt idx="120">
                  <c:v>37203.487372685187</c:v>
                </c:pt>
                <c:pt idx="121">
                  <c:v>37203.535081018519</c:v>
                </c:pt>
                <c:pt idx="122">
                  <c:v>37204.508425925924</c:v>
                </c:pt>
                <c:pt idx="123">
                  <c:v>37204.511516203704</c:v>
                </c:pt>
                <c:pt idx="124">
                  <c:v>37235.408680555556</c:v>
                </c:pt>
                <c:pt idx="125">
                  <c:v>37268.689282407409</c:v>
                </c:pt>
                <c:pt idx="126">
                  <c:v>37270.69259259259</c:v>
                </c:pt>
                <c:pt idx="127">
                  <c:v>37272.410787037035</c:v>
                </c:pt>
                <c:pt idx="128">
                  <c:v>37272.443148148144</c:v>
                </c:pt>
                <c:pt idx="129">
                  <c:v>37272.471307870372</c:v>
                </c:pt>
                <c:pt idx="130">
                  <c:v>37277.657129629632</c:v>
                </c:pt>
                <c:pt idx="131">
                  <c:v>37290.699305555558</c:v>
                </c:pt>
                <c:pt idx="132">
                  <c:v>37290.702002314814</c:v>
                </c:pt>
                <c:pt idx="133">
                  <c:v>37294.721620370372</c:v>
                </c:pt>
                <c:pt idx="134">
                  <c:v>37294.770787037036</c:v>
                </c:pt>
                <c:pt idx="135">
                  <c:v>37315.456157407403</c:v>
                </c:pt>
                <c:pt idx="136">
                  <c:v>37320.601944444446</c:v>
                </c:pt>
                <c:pt idx="137">
                  <c:v>37326.583252314813</c:v>
                </c:pt>
                <c:pt idx="138">
                  <c:v>37354.394479166665</c:v>
                </c:pt>
                <c:pt idx="139">
                  <c:v>37355.566817129627</c:v>
                </c:pt>
                <c:pt idx="140">
                  <c:v>37357.594074074077</c:v>
                </c:pt>
                <c:pt idx="141">
                  <c:v>37357.665937500002</c:v>
                </c:pt>
                <c:pt idx="142">
                  <c:v>37369.581909722227</c:v>
                </c:pt>
                <c:pt idx="143">
                  <c:v>37372.627314814818</c:v>
                </c:pt>
                <c:pt idx="144">
                  <c:v>37377.558078703703</c:v>
                </c:pt>
                <c:pt idx="145">
                  <c:v>37434.708738425928</c:v>
                </c:pt>
                <c:pt idx="146">
                  <c:v>37446.583761574075</c:v>
                </c:pt>
                <c:pt idx="147">
                  <c:v>37456.557442129633</c:v>
                </c:pt>
                <c:pt idx="148">
                  <c:v>37456.685949074075</c:v>
                </c:pt>
                <c:pt idx="149">
                  <c:v>37470.45884259259</c:v>
                </c:pt>
                <c:pt idx="150">
                  <c:v>37470.542546296296</c:v>
                </c:pt>
                <c:pt idx="151">
                  <c:v>37482.565798611111</c:v>
                </c:pt>
                <c:pt idx="152">
                  <c:v>37484.43131944444</c:v>
                </c:pt>
                <c:pt idx="153">
                  <c:v>37508.454085648147</c:v>
                </c:pt>
                <c:pt idx="154">
                  <c:v>37508.677418981482</c:v>
                </c:pt>
                <c:pt idx="155">
                  <c:v>37508.693472222221</c:v>
                </c:pt>
                <c:pt idx="156">
                  <c:v>37511.696898148148</c:v>
                </c:pt>
                <c:pt idx="157">
                  <c:v>37539.464525462965</c:v>
                </c:pt>
                <c:pt idx="158">
                  <c:v>37544.531782407408</c:v>
                </c:pt>
                <c:pt idx="159">
                  <c:v>37554.58326388889</c:v>
                </c:pt>
                <c:pt idx="160">
                  <c:v>37561.689942129626</c:v>
                </c:pt>
                <c:pt idx="161">
                  <c:v>37561.693067129629</c:v>
                </c:pt>
                <c:pt idx="162">
                  <c:v>37567.42591435185</c:v>
                </c:pt>
                <c:pt idx="163">
                  <c:v>37567.630648148144</c:v>
                </c:pt>
                <c:pt idx="164">
                  <c:v>37573.574895833335</c:v>
                </c:pt>
                <c:pt idx="165">
                  <c:v>37585.695833333331</c:v>
                </c:pt>
                <c:pt idx="166">
                  <c:v>37601.617939814816</c:v>
                </c:pt>
                <c:pt idx="167">
                  <c:v>37608.621400462966</c:v>
                </c:pt>
                <c:pt idx="168">
                  <c:v>37613.444421296299</c:v>
                </c:pt>
                <c:pt idx="169">
                  <c:v>37631.565995370373</c:v>
                </c:pt>
                <c:pt idx="170">
                  <c:v>37635.528460648144</c:v>
                </c:pt>
                <c:pt idx="171">
                  <c:v>37636.472951388889</c:v>
                </c:pt>
                <c:pt idx="172">
                  <c:v>37636.48878472222</c:v>
                </c:pt>
                <c:pt idx="173">
                  <c:v>37641.501898148148</c:v>
                </c:pt>
                <c:pt idx="174">
                  <c:v>37641.522361111114</c:v>
                </c:pt>
                <c:pt idx="175">
                  <c:v>37641.606793981482</c:v>
                </c:pt>
                <c:pt idx="176">
                  <c:v>37650.497488425928</c:v>
                </c:pt>
                <c:pt idx="177">
                  <c:v>37656.492048611108</c:v>
                </c:pt>
                <c:pt idx="178">
                  <c:v>37656.869027777779</c:v>
                </c:pt>
                <c:pt idx="179">
                  <c:v>37657.712430555555</c:v>
                </c:pt>
                <c:pt idx="180">
                  <c:v>37665.517048611109</c:v>
                </c:pt>
                <c:pt idx="181">
                  <c:v>37665.877418981479</c:v>
                </c:pt>
                <c:pt idx="182">
                  <c:v>37666.481076388889</c:v>
                </c:pt>
                <c:pt idx="183">
                  <c:v>37666.920949074076</c:v>
                </c:pt>
                <c:pt idx="184">
                  <c:v>37670.609652777777</c:v>
                </c:pt>
                <c:pt idx="185">
                  <c:v>37670.610995370371</c:v>
                </c:pt>
                <c:pt idx="186">
                  <c:v>37672.515474537038</c:v>
                </c:pt>
                <c:pt idx="187">
                  <c:v>37694.406944444447</c:v>
                </c:pt>
                <c:pt idx="188">
                  <c:v>37694.47010416667</c:v>
                </c:pt>
                <c:pt idx="189">
                  <c:v>37699.681238425925</c:v>
                </c:pt>
                <c:pt idx="190">
                  <c:v>37720.500208333331</c:v>
                </c:pt>
                <c:pt idx="191">
                  <c:v>37722.456261574072</c:v>
                </c:pt>
                <c:pt idx="192">
                  <c:v>37733.566168981481</c:v>
                </c:pt>
                <c:pt idx="193">
                  <c:v>37741.385960648149</c:v>
                </c:pt>
                <c:pt idx="194">
                  <c:v>37741.683715277773</c:v>
                </c:pt>
                <c:pt idx="195">
                  <c:v>37762.392789351856</c:v>
                </c:pt>
                <c:pt idx="196">
                  <c:v>37763.412349537037</c:v>
                </c:pt>
                <c:pt idx="197">
                  <c:v>37771.61078703704</c:v>
                </c:pt>
                <c:pt idx="198">
                  <c:v>37782.391689814816</c:v>
                </c:pt>
                <c:pt idx="199">
                  <c:v>37812.510995370372</c:v>
                </c:pt>
                <c:pt idx="200">
                  <c:v>37816.5622337963</c:v>
                </c:pt>
                <c:pt idx="201">
                  <c:v>37817.370381944442</c:v>
                </c:pt>
                <c:pt idx="202">
                  <c:v>37818.492141203707</c:v>
                </c:pt>
                <c:pt idx="203">
                  <c:v>37818.607534722221</c:v>
                </c:pt>
                <c:pt idx="204">
                  <c:v>37819.619108796294</c:v>
                </c:pt>
                <c:pt idx="205">
                  <c:v>37827.677094907405</c:v>
                </c:pt>
                <c:pt idx="206">
                  <c:v>37827.697812500002</c:v>
                </c:pt>
                <c:pt idx="207">
                  <c:v>37827.720937500002</c:v>
                </c:pt>
                <c:pt idx="208">
                  <c:v>37830.527708333335</c:v>
                </c:pt>
                <c:pt idx="209">
                  <c:v>37830.669965277775</c:v>
                </c:pt>
                <c:pt idx="210">
                  <c:v>37831.410011574073</c:v>
                </c:pt>
                <c:pt idx="211">
                  <c:v>37831.523946759262</c:v>
                </c:pt>
                <c:pt idx="212">
                  <c:v>37831.527326388888</c:v>
                </c:pt>
                <c:pt idx="213">
                  <c:v>37831.537314814814</c:v>
                </c:pt>
                <c:pt idx="214">
                  <c:v>37831.55196759259</c:v>
                </c:pt>
                <c:pt idx="215">
                  <c:v>37831.552291666667</c:v>
                </c:pt>
                <c:pt idx="216">
                  <c:v>37831.66710648148</c:v>
                </c:pt>
                <c:pt idx="217">
                  <c:v>37832.358680555553</c:v>
                </c:pt>
                <c:pt idx="218">
                  <c:v>37832.652754629627</c:v>
                </c:pt>
                <c:pt idx="219">
                  <c:v>37833.412476851852</c:v>
                </c:pt>
                <c:pt idx="220">
                  <c:v>37833.440092592595</c:v>
                </c:pt>
                <c:pt idx="221">
                  <c:v>37833.520925925928</c:v>
                </c:pt>
                <c:pt idx="222">
                  <c:v>37846.569212962961</c:v>
                </c:pt>
                <c:pt idx="223">
                  <c:v>37846.72550925926</c:v>
                </c:pt>
                <c:pt idx="224">
                  <c:v>37847.462870370371</c:v>
                </c:pt>
                <c:pt idx="225">
                  <c:v>37848.538854166669</c:v>
                </c:pt>
                <c:pt idx="226">
                  <c:v>37852.542951388888</c:v>
                </c:pt>
                <c:pt idx="227">
                  <c:v>37853.69809027778</c:v>
                </c:pt>
                <c:pt idx="228">
                  <c:v>37859.457627314812</c:v>
                </c:pt>
                <c:pt idx="229">
                  <c:v>37859.615057870367</c:v>
                </c:pt>
                <c:pt idx="230">
                  <c:v>37865.391909722224</c:v>
                </c:pt>
                <c:pt idx="231">
                  <c:v>37879.406377314815</c:v>
                </c:pt>
                <c:pt idx="232">
                  <c:v>37879.645787037036</c:v>
                </c:pt>
                <c:pt idx="233">
                  <c:v>37880.456724537034</c:v>
                </c:pt>
                <c:pt idx="234">
                  <c:v>37881.459988425922</c:v>
                </c:pt>
                <c:pt idx="235">
                  <c:v>37881.699907407405</c:v>
                </c:pt>
                <c:pt idx="236">
                  <c:v>37893.640706018516</c:v>
                </c:pt>
                <c:pt idx="237">
                  <c:v>37893.641377314816</c:v>
                </c:pt>
                <c:pt idx="238">
                  <c:v>37893.717662037037</c:v>
                </c:pt>
                <c:pt idx="239">
                  <c:v>37897.616793981484</c:v>
                </c:pt>
                <c:pt idx="240">
                  <c:v>37903.582465277781</c:v>
                </c:pt>
                <c:pt idx="241">
                  <c:v>37941.703541666662</c:v>
                </c:pt>
                <c:pt idx="242">
                  <c:v>37943.756111111114</c:v>
                </c:pt>
                <c:pt idx="243">
                  <c:v>37950.526307870372</c:v>
                </c:pt>
                <c:pt idx="244">
                  <c:v>37963.555613425924</c:v>
                </c:pt>
                <c:pt idx="245">
                  <c:v>37995.576412037037</c:v>
                </c:pt>
                <c:pt idx="246">
                  <c:v>38002.686018518521</c:v>
                </c:pt>
                <c:pt idx="247">
                  <c:v>38026.674525462964</c:v>
                </c:pt>
                <c:pt idx="248">
                  <c:v>38029.428888888891</c:v>
                </c:pt>
                <c:pt idx="249">
                  <c:v>38042.457002314812</c:v>
                </c:pt>
                <c:pt idx="250">
                  <c:v>38047.767754629633</c:v>
                </c:pt>
                <c:pt idx="251">
                  <c:v>38057.582800925928</c:v>
                </c:pt>
                <c:pt idx="252">
                  <c:v>38057.58761574074</c:v>
                </c:pt>
                <c:pt idx="253">
                  <c:v>38061.680787037039</c:v>
                </c:pt>
                <c:pt idx="254">
                  <c:v>38061.751226851848</c:v>
                </c:pt>
                <c:pt idx="255">
                  <c:v>38063.488888888889</c:v>
                </c:pt>
                <c:pt idx="256">
                  <c:v>38069.474039351851</c:v>
                </c:pt>
                <c:pt idx="257">
                  <c:v>38084.655312499999</c:v>
                </c:pt>
                <c:pt idx="258">
                  <c:v>38096.56177083333</c:v>
                </c:pt>
                <c:pt idx="259">
                  <c:v>38107.541620370372</c:v>
                </c:pt>
                <c:pt idx="260">
                  <c:v>38118.562210648146</c:v>
                </c:pt>
                <c:pt idx="261">
                  <c:v>38152.445393518516</c:v>
                </c:pt>
                <c:pt idx="262">
                  <c:v>38168.635347222225</c:v>
                </c:pt>
                <c:pt idx="263">
                  <c:v>38202.608043981483</c:v>
                </c:pt>
                <c:pt idx="264">
                  <c:v>38211.522314814814</c:v>
                </c:pt>
                <c:pt idx="265">
                  <c:v>38211.679340277777</c:v>
                </c:pt>
                <c:pt idx="266">
                  <c:v>38215.448749999996</c:v>
                </c:pt>
                <c:pt idx="267">
                  <c:v>38217.3987962963</c:v>
                </c:pt>
                <c:pt idx="268">
                  <c:v>38250.479351851856</c:v>
                </c:pt>
                <c:pt idx="269">
                  <c:v>38257.418206018519</c:v>
                </c:pt>
                <c:pt idx="270">
                  <c:v>38275.539131944446</c:v>
                </c:pt>
                <c:pt idx="271">
                  <c:v>38278.306921296295</c:v>
                </c:pt>
                <c:pt idx="272">
                  <c:v>38278.415300925924</c:v>
                </c:pt>
                <c:pt idx="273">
                  <c:v>38316.425682870373</c:v>
                </c:pt>
                <c:pt idx="274">
                  <c:v>38323.578206018516</c:v>
                </c:pt>
                <c:pt idx="275">
                  <c:v>38369.705000000002</c:v>
                </c:pt>
                <c:pt idx="276">
                  <c:v>38371.664594907408</c:v>
                </c:pt>
                <c:pt idx="277">
                  <c:v>38394.60527777778</c:v>
                </c:pt>
                <c:pt idx="278">
                  <c:v>38407.609444444446</c:v>
                </c:pt>
                <c:pt idx="279">
                  <c:v>38407.653912037036</c:v>
                </c:pt>
                <c:pt idx="280">
                  <c:v>38435.42559027778</c:v>
                </c:pt>
                <c:pt idx="281">
                  <c:v>38447.779953703706</c:v>
                </c:pt>
                <c:pt idx="282">
                  <c:v>38449.586111111115</c:v>
                </c:pt>
                <c:pt idx="283">
                  <c:v>38453.612824074073</c:v>
                </c:pt>
                <c:pt idx="284">
                  <c:v>38497.380208333336</c:v>
                </c:pt>
                <c:pt idx="285">
                  <c:v>38503.415613425925</c:v>
                </c:pt>
                <c:pt idx="286">
                  <c:v>38519.531331018516</c:v>
                </c:pt>
                <c:pt idx="287">
                  <c:v>38566.334340277775</c:v>
                </c:pt>
                <c:pt idx="288">
                  <c:v>38602.495451388888</c:v>
                </c:pt>
                <c:pt idx="289">
                  <c:v>38630.697465277779</c:v>
                </c:pt>
                <c:pt idx="290">
                  <c:v>38642.325046296297</c:v>
                </c:pt>
                <c:pt idx="291">
                  <c:v>38642.485659722224</c:v>
                </c:pt>
                <c:pt idx="292">
                  <c:v>38643.59642361111</c:v>
                </c:pt>
                <c:pt idx="293">
                  <c:v>38660.563402777778</c:v>
                </c:pt>
                <c:pt idx="294">
                  <c:v>38663.613055555557</c:v>
                </c:pt>
                <c:pt idx="295">
                  <c:v>38663.682453703703</c:v>
                </c:pt>
                <c:pt idx="296">
                  <c:v>38670.744375000002</c:v>
                </c:pt>
                <c:pt idx="297">
                  <c:v>38671.615578703706</c:v>
                </c:pt>
                <c:pt idx="298">
                  <c:v>38673.543032407411</c:v>
                </c:pt>
                <c:pt idx="299">
                  <c:v>38674.637800925928</c:v>
                </c:pt>
                <c:pt idx="300">
                  <c:v>38679.404027777782</c:v>
                </c:pt>
                <c:pt idx="301">
                  <c:v>38700.476469907408</c:v>
                </c:pt>
                <c:pt idx="302">
                  <c:v>38705.415451388893</c:v>
                </c:pt>
                <c:pt idx="303">
                  <c:v>38707.5549537037</c:v>
                </c:pt>
                <c:pt idx="304">
                  <c:v>38720.458761574075</c:v>
                </c:pt>
                <c:pt idx="305">
                  <c:v>38728.520740740743</c:v>
                </c:pt>
                <c:pt idx="306">
                  <c:v>38733.524467592593</c:v>
                </c:pt>
                <c:pt idx="307">
                  <c:v>38758.447511574072</c:v>
                </c:pt>
                <c:pt idx="308">
                  <c:v>38764.540069444447</c:v>
                </c:pt>
                <c:pt idx="309">
                  <c:v>38764.541250000002</c:v>
                </c:pt>
                <c:pt idx="310">
                  <c:v>38769.655081018514</c:v>
                </c:pt>
                <c:pt idx="311">
                  <c:v>38771.680034722223</c:v>
                </c:pt>
                <c:pt idx="312">
                  <c:v>38771.714560185181</c:v>
                </c:pt>
                <c:pt idx="313">
                  <c:v>38782.657789351855</c:v>
                </c:pt>
                <c:pt idx="314">
                  <c:v>38784.471875000003</c:v>
                </c:pt>
                <c:pt idx="315">
                  <c:v>38784.622743055559</c:v>
                </c:pt>
                <c:pt idx="316">
                  <c:v>38785.662743055553</c:v>
                </c:pt>
                <c:pt idx="317">
                  <c:v>38786.405462962961</c:v>
                </c:pt>
                <c:pt idx="318">
                  <c:v>38786.495185185187</c:v>
                </c:pt>
                <c:pt idx="319">
                  <c:v>38797.625879629632</c:v>
                </c:pt>
                <c:pt idx="320">
                  <c:v>38800.797465277778</c:v>
                </c:pt>
                <c:pt idx="321">
                  <c:v>38840.612037037034</c:v>
                </c:pt>
                <c:pt idx="322">
                  <c:v>38841.523263888885</c:v>
                </c:pt>
                <c:pt idx="323">
                  <c:v>38845.708761574075</c:v>
                </c:pt>
                <c:pt idx="324">
                  <c:v>38854.492974537039</c:v>
                </c:pt>
                <c:pt idx="325">
                  <c:v>38870.602141203708</c:v>
                </c:pt>
                <c:pt idx="326">
                  <c:v>38875.636388888888</c:v>
                </c:pt>
                <c:pt idx="327">
                  <c:v>38889.627175925925</c:v>
                </c:pt>
                <c:pt idx="328">
                  <c:v>38890.4449537037</c:v>
                </c:pt>
                <c:pt idx="329">
                  <c:v>38890.451469907406</c:v>
                </c:pt>
                <c:pt idx="330">
                  <c:v>38894.332245370373</c:v>
                </c:pt>
                <c:pt idx="331">
                  <c:v>38896.36173611111</c:v>
                </c:pt>
                <c:pt idx="332">
                  <c:v>38896.402453703704</c:v>
                </c:pt>
                <c:pt idx="333">
                  <c:v>38896.45113425926</c:v>
                </c:pt>
                <c:pt idx="334">
                  <c:v>38905.413923611108</c:v>
                </c:pt>
                <c:pt idx="335">
                  <c:v>38958.511249999996</c:v>
                </c:pt>
                <c:pt idx="336">
                  <c:v>38960.379999999997</c:v>
                </c:pt>
                <c:pt idx="337">
                  <c:v>38964.331041666665</c:v>
                </c:pt>
                <c:pt idx="338">
                  <c:v>38965.574247685188</c:v>
                </c:pt>
                <c:pt idx="339">
                  <c:v>38972.437453703707</c:v>
                </c:pt>
                <c:pt idx="340">
                  <c:v>38972.590578703705</c:v>
                </c:pt>
                <c:pt idx="341">
                  <c:v>38992.532280092593</c:v>
                </c:pt>
                <c:pt idx="342">
                  <c:v>39002.619930555556</c:v>
                </c:pt>
                <c:pt idx="343">
                  <c:v>39013.333819444444</c:v>
                </c:pt>
                <c:pt idx="344">
                  <c:v>39031.508414351854</c:v>
                </c:pt>
                <c:pt idx="345">
                  <c:v>39069.603136574078</c:v>
                </c:pt>
                <c:pt idx="346">
                  <c:v>39086.572997685187</c:v>
                </c:pt>
                <c:pt idx="347">
                  <c:v>39086.579560185186</c:v>
                </c:pt>
                <c:pt idx="348">
                  <c:v>39090.446296296301</c:v>
                </c:pt>
                <c:pt idx="349">
                  <c:v>39091.695023148146</c:v>
                </c:pt>
                <c:pt idx="350">
                  <c:v>39093.647303240738</c:v>
                </c:pt>
                <c:pt idx="351">
                  <c:v>39139.394687499997</c:v>
                </c:pt>
                <c:pt idx="352">
                  <c:v>39139.398009259261</c:v>
                </c:pt>
                <c:pt idx="353">
                  <c:v>39148.637442129628</c:v>
                </c:pt>
                <c:pt idx="354">
                  <c:v>39156.356192129628</c:v>
                </c:pt>
                <c:pt idx="355">
                  <c:v>39156.366180555553</c:v>
                </c:pt>
                <c:pt idx="356">
                  <c:v>39156.395162037035</c:v>
                </c:pt>
                <c:pt idx="357">
                  <c:v>39156.396412037036</c:v>
                </c:pt>
                <c:pt idx="358">
                  <c:v>39156.396481481483</c:v>
                </c:pt>
                <c:pt idx="359">
                  <c:v>39156.398217592592</c:v>
                </c:pt>
                <c:pt idx="360">
                  <c:v>39174.507222222222</c:v>
                </c:pt>
                <c:pt idx="361">
                  <c:v>39191.310104166667</c:v>
                </c:pt>
                <c:pt idx="362">
                  <c:v>39233.410925925928</c:v>
                </c:pt>
                <c:pt idx="363">
                  <c:v>39237.461817129632</c:v>
                </c:pt>
                <c:pt idx="364">
                  <c:v>39265.514537037037</c:v>
                </c:pt>
                <c:pt idx="365">
                  <c:v>39265.52989583333</c:v>
                </c:pt>
                <c:pt idx="366">
                  <c:v>39266.424930555557</c:v>
                </c:pt>
                <c:pt idx="367">
                  <c:v>39268.465208333335</c:v>
                </c:pt>
                <c:pt idx="368">
                  <c:v>39272.645601851851</c:v>
                </c:pt>
                <c:pt idx="369">
                  <c:v>39273.330659722225</c:v>
                </c:pt>
                <c:pt idx="370">
                  <c:v>39276.615115740744</c:v>
                </c:pt>
                <c:pt idx="371">
                  <c:v>39276.684907407405</c:v>
                </c:pt>
                <c:pt idx="372">
                  <c:v>39276.686249999999</c:v>
                </c:pt>
                <c:pt idx="373">
                  <c:v>39337.555115740739</c:v>
                </c:pt>
                <c:pt idx="374">
                  <c:v>39387.464826388888</c:v>
                </c:pt>
                <c:pt idx="375">
                  <c:v>39401.900023148148</c:v>
                </c:pt>
                <c:pt idx="376">
                  <c:v>39471.403321759259</c:v>
                </c:pt>
                <c:pt idx="377">
                  <c:v>39471.435891203706</c:v>
                </c:pt>
                <c:pt idx="378">
                  <c:v>39471.44395833333</c:v>
                </c:pt>
                <c:pt idx="379">
                  <c:v>39475.380578703705</c:v>
                </c:pt>
                <c:pt idx="380">
                  <c:v>39580.350949074076</c:v>
                </c:pt>
                <c:pt idx="381">
                  <c:v>39588.444664351853</c:v>
                </c:pt>
                <c:pt idx="382">
                  <c:v>39605.732916666668</c:v>
                </c:pt>
                <c:pt idx="383">
                  <c:v>39605.826793981483</c:v>
                </c:pt>
                <c:pt idx="384">
                  <c:v>39610.446886574078</c:v>
                </c:pt>
                <c:pt idx="385">
                  <c:v>39610.510717592595</c:v>
                </c:pt>
                <c:pt idx="386">
                  <c:v>39610.591226851851</c:v>
                </c:pt>
                <c:pt idx="387">
                  <c:v>39610.595590277779</c:v>
                </c:pt>
                <c:pt idx="388">
                  <c:v>39610.660729166666</c:v>
                </c:pt>
                <c:pt idx="389">
                  <c:v>39610.66134259259</c:v>
                </c:pt>
                <c:pt idx="390">
                  <c:v>39612.352094907408</c:v>
                </c:pt>
                <c:pt idx="391">
                  <c:v>39638.458148148144</c:v>
                </c:pt>
                <c:pt idx="392">
                  <c:v>39639.421921296293</c:v>
                </c:pt>
                <c:pt idx="393">
                  <c:v>39639.426122685181</c:v>
                </c:pt>
                <c:pt idx="394">
                  <c:v>39645.510057870371</c:v>
                </c:pt>
                <c:pt idx="395">
                  <c:v>39647.341493055559</c:v>
                </c:pt>
                <c:pt idx="396">
                  <c:v>39647.527569444443</c:v>
                </c:pt>
                <c:pt idx="397">
                  <c:v>39647.615208333329</c:v>
                </c:pt>
                <c:pt idx="398">
                  <c:v>39653.596377314811</c:v>
                </c:pt>
                <c:pt idx="399">
                  <c:v>39655.393564814818</c:v>
                </c:pt>
                <c:pt idx="400">
                  <c:v>39658.430567129632</c:v>
                </c:pt>
                <c:pt idx="401">
                  <c:v>39658.52034722222</c:v>
                </c:pt>
                <c:pt idx="402">
                  <c:v>39661.802557870367</c:v>
                </c:pt>
                <c:pt idx="403">
                  <c:v>39663.471145833333</c:v>
                </c:pt>
                <c:pt idx="404">
                  <c:v>39748.411481481482</c:v>
                </c:pt>
                <c:pt idx="405">
                  <c:v>39748.680543981478</c:v>
                </c:pt>
                <c:pt idx="406">
                  <c:v>39748.896192129629</c:v>
                </c:pt>
                <c:pt idx="407">
                  <c:v>39750.583368055552</c:v>
                </c:pt>
                <c:pt idx="408">
                  <c:v>39750.584907407407</c:v>
                </c:pt>
                <c:pt idx="409">
                  <c:v>39752.640069444446</c:v>
                </c:pt>
                <c:pt idx="410">
                  <c:v>39827.555879629632</c:v>
                </c:pt>
                <c:pt idx="411">
                  <c:v>39875.63212962963</c:v>
                </c:pt>
                <c:pt idx="412">
                  <c:v>39885.339895833335</c:v>
                </c:pt>
                <c:pt idx="413">
                  <c:v>39885.340810185182</c:v>
                </c:pt>
                <c:pt idx="414">
                  <c:v>39939.566076388888</c:v>
                </c:pt>
                <c:pt idx="415">
                  <c:v>39944.591574074075</c:v>
                </c:pt>
                <c:pt idx="416">
                  <c:v>39953.614212962959</c:v>
                </c:pt>
                <c:pt idx="417">
                  <c:v>39961.506840277776</c:v>
                </c:pt>
                <c:pt idx="418">
                  <c:v>39961.507384259261</c:v>
                </c:pt>
                <c:pt idx="419">
                  <c:v>40010.433321759258</c:v>
                </c:pt>
                <c:pt idx="420">
                  <c:v>40010.546053240745</c:v>
                </c:pt>
                <c:pt idx="421">
                  <c:v>40017.617199074077</c:v>
                </c:pt>
                <c:pt idx="422">
                  <c:v>40024.579722222225</c:v>
                </c:pt>
                <c:pt idx="423">
                  <c:v>40024.582314814819</c:v>
                </c:pt>
                <c:pt idx="424">
                  <c:v>40028.402303240742</c:v>
                </c:pt>
                <c:pt idx="425">
                  <c:v>40028.404791666668</c:v>
                </c:pt>
                <c:pt idx="426">
                  <c:v>40077.364027777774</c:v>
                </c:pt>
                <c:pt idx="427">
                  <c:v>40093.297523148147</c:v>
                </c:pt>
                <c:pt idx="428">
                  <c:v>40106.449814814812</c:v>
                </c:pt>
                <c:pt idx="429">
                  <c:v>40113.526064814811</c:v>
                </c:pt>
                <c:pt idx="430">
                  <c:v>40113.557187500002</c:v>
                </c:pt>
                <c:pt idx="431">
                  <c:v>40161.485081018516</c:v>
                </c:pt>
                <c:pt idx="432">
                  <c:v>40161.498784722222</c:v>
                </c:pt>
                <c:pt idx="433">
                  <c:v>40186.423935185187</c:v>
                </c:pt>
                <c:pt idx="434">
                  <c:v>40186.435810185183</c:v>
                </c:pt>
                <c:pt idx="435">
                  <c:v>40252.477303240739</c:v>
                </c:pt>
                <c:pt idx="436">
                  <c:v>40252.489351851851</c:v>
                </c:pt>
                <c:pt idx="437">
                  <c:v>40252.491203703699</c:v>
                </c:pt>
                <c:pt idx="438">
                  <c:v>40331.523946759262</c:v>
                </c:pt>
                <c:pt idx="439">
                  <c:v>40331.525393518517</c:v>
                </c:pt>
                <c:pt idx="440">
                  <c:v>40331.530162037037</c:v>
                </c:pt>
                <c:pt idx="441">
                  <c:v>40332.531712962962</c:v>
                </c:pt>
                <c:pt idx="442">
                  <c:v>40332.544849537036</c:v>
                </c:pt>
                <c:pt idx="443">
                  <c:v>40337.431631944448</c:v>
                </c:pt>
                <c:pt idx="444">
                  <c:v>40415.571747685186</c:v>
                </c:pt>
                <c:pt idx="445">
                  <c:v>40415.578819444447</c:v>
                </c:pt>
                <c:pt idx="446">
                  <c:v>40422.645289351851</c:v>
                </c:pt>
                <c:pt idx="447">
                  <c:v>40422.646481481483</c:v>
                </c:pt>
                <c:pt idx="448">
                  <c:v>40422.653263888889</c:v>
                </c:pt>
                <c:pt idx="449">
                  <c:v>40493.423252314817</c:v>
                </c:pt>
                <c:pt idx="450">
                  <c:v>40506.685219907406</c:v>
                </c:pt>
                <c:pt idx="451">
                  <c:v>40506.686064814814</c:v>
                </c:pt>
                <c:pt idx="452">
                  <c:v>40506.687222222223</c:v>
                </c:pt>
                <c:pt idx="453">
                  <c:v>40582.690462962964</c:v>
                </c:pt>
                <c:pt idx="454">
                  <c:v>40583.483472222222</c:v>
                </c:pt>
                <c:pt idx="455">
                  <c:v>40583.614432870367</c:v>
                </c:pt>
                <c:pt idx="456">
                  <c:v>40590.44023148148</c:v>
                </c:pt>
                <c:pt idx="457">
                  <c:v>40604.419861111113</c:v>
                </c:pt>
                <c:pt idx="458">
                  <c:v>40604.442696759259</c:v>
                </c:pt>
                <c:pt idx="459">
                  <c:v>40604.464305555557</c:v>
                </c:pt>
                <c:pt idx="460">
                  <c:v>40604.480787037035</c:v>
                </c:pt>
                <c:pt idx="461">
                  <c:v>40604.684513888889</c:v>
                </c:pt>
                <c:pt idx="462">
                  <c:v>40604.71675925926</c:v>
                </c:pt>
                <c:pt idx="463">
                  <c:v>40609.603055555555</c:v>
                </c:pt>
                <c:pt idx="464">
                  <c:v>40610.646296296298</c:v>
                </c:pt>
                <c:pt idx="465">
                  <c:v>40613.544305555552</c:v>
                </c:pt>
                <c:pt idx="466">
                  <c:v>40616.822824074072</c:v>
                </c:pt>
                <c:pt idx="467">
                  <c:v>40626.443692129629</c:v>
                </c:pt>
                <c:pt idx="468">
                  <c:v>40626.449699074074</c:v>
                </c:pt>
                <c:pt idx="469">
                  <c:v>40626.573217592595</c:v>
                </c:pt>
                <c:pt idx="470">
                  <c:v>40634.536273148144</c:v>
                </c:pt>
                <c:pt idx="471">
                  <c:v>40634.539467592593</c:v>
                </c:pt>
                <c:pt idx="472">
                  <c:v>40666.517245370371</c:v>
                </c:pt>
                <c:pt idx="473">
                  <c:v>40669.474664351852</c:v>
                </c:pt>
                <c:pt idx="474">
                  <c:v>40669.475937499999</c:v>
                </c:pt>
                <c:pt idx="475">
                  <c:v>40669.522245370368</c:v>
                </c:pt>
                <c:pt idx="476">
                  <c:v>40676.491307870368</c:v>
                </c:pt>
                <c:pt idx="477">
                  <c:v>40686.619872685187</c:v>
                </c:pt>
                <c:pt idx="478">
                  <c:v>40721.612546296295</c:v>
                </c:pt>
                <c:pt idx="479">
                  <c:v>40721.620729166665</c:v>
                </c:pt>
                <c:pt idx="480">
                  <c:v>40737.457013888888</c:v>
                </c:pt>
                <c:pt idx="481">
                  <c:v>40744.557569444441</c:v>
                </c:pt>
                <c:pt idx="482">
                  <c:v>40759.378229166665</c:v>
                </c:pt>
                <c:pt idx="483">
                  <c:v>40760.401076388887</c:v>
                </c:pt>
                <c:pt idx="484">
                  <c:v>40765.475949074076</c:v>
                </c:pt>
                <c:pt idx="485">
                  <c:v>40766.444282407407</c:v>
                </c:pt>
                <c:pt idx="486">
                  <c:v>40770.530601851853</c:v>
                </c:pt>
                <c:pt idx="487">
                  <c:v>40777.450833333336</c:v>
                </c:pt>
                <c:pt idx="488">
                  <c:v>40777.456956018519</c:v>
                </c:pt>
                <c:pt idx="489">
                  <c:v>40787.507962962962</c:v>
                </c:pt>
                <c:pt idx="490">
                  <c:v>40812.619467592594</c:v>
                </c:pt>
                <c:pt idx="491">
                  <c:v>40813.550995370373</c:v>
                </c:pt>
                <c:pt idx="492">
                  <c:v>40814.613125000003</c:v>
                </c:pt>
                <c:pt idx="493">
                  <c:v>40816.421030092592</c:v>
                </c:pt>
                <c:pt idx="494">
                  <c:v>40865.671018518522</c:v>
                </c:pt>
                <c:pt idx="495">
                  <c:v>40885.708935185183</c:v>
                </c:pt>
                <c:pt idx="496">
                  <c:v>40896.587708333333</c:v>
                </c:pt>
                <c:pt idx="497">
                  <c:v>40896.589305555557</c:v>
                </c:pt>
                <c:pt idx="498">
                  <c:v>40897.656203703707</c:v>
                </c:pt>
                <c:pt idx="499">
                  <c:v>40899.483206018514</c:v>
                </c:pt>
                <c:pt idx="500">
                  <c:v>40911.42833333333</c:v>
                </c:pt>
                <c:pt idx="501">
                  <c:v>40914.465486111112</c:v>
                </c:pt>
                <c:pt idx="502">
                  <c:v>40917.952800925923</c:v>
                </c:pt>
                <c:pt idx="503">
                  <c:v>40967.500324074077</c:v>
                </c:pt>
                <c:pt idx="504">
                  <c:v>40970.384942129633</c:v>
                </c:pt>
                <c:pt idx="505">
                  <c:v>40970.469652777778</c:v>
                </c:pt>
                <c:pt idx="506">
                  <c:v>40996.654768518521</c:v>
                </c:pt>
                <c:pt idx="507">
                  <c:v>41011.597812499997</c:v>
                </c:pt>
                <c:pt idx="508">
                  <c:v>41051.599699074075</c:v>
                </c:pt>
                <c:pt idx="509">
                  <c:v>41061.458136574074</c:v>
                </c:pt>
                <c:pt idx="510">
                  <c:v>41066.427083333336</c:v>
                </c:pt>
                <c:pt idx="511">
                  <c:v>41067.583645833336</c:v>
                </c:pt>
                <c:pt idx="512">
                  <c:v>41068.468159722222</c:v>
                </c:pt>
                <c:pt idx="513">
                  <c:v>41074.364837962959</c:v>
                </c:pt>
                <c:pt idx="514">
                  <c:v>41085.691203703704</c:v>
                </c:pt>
                <c:pt idx="515">
                  <c:v>41095.395567129628</c:v>
                </c:pt>
                <c:pt idx="516">
                  <c:v>41130.422893518517</c:v>
                </c:pt>
                <c:pt idx="517">
                  <c:v>41130.423993055556</c:v>
                </c:pt>
                <c:pt idx="518">
                  <c:v>41207.537175925929</c:v>
                </c:pt>
                <c:pt idx="519">
                  <c:v>41211.485520833332</c:v>
                </c:pt>
                <c:pt idx="520">
                  <c:v>41211.540613425925</c:v>
                </c:pt>
                <c:pt idx="521">
                  <c:v>41218.402395833335</c:v>
                </c:pt>
                <c:pt idx="522">
                  <c:v>41218.476319444446</c:v>
                </c:pt>
                <c:pt idx="523">
                  <c:v>41218.627453703702</c:v>
                </c:pt>
                <c:pt idx="524">
                  <c:v>41290.490532407406</c:v>
                </c:pt>
                <c:pt idx="525">
                  <c:v>41306.6877662037</c:v>
                </c:pt>
                <c:pt idx="526">
                  <c:v>41306.697685185187</c:v>
                </c:pt>
                <c:pt idx="527">
                  <c:v>41309.518622685187</c:v>
                </c:pt>
              </c:numCache>
            </c:numRef>
          </c:cat>
          <c:val>
            <c:numRef>
              <c:f>ensembl!$K$2:$K$529</c:f>
              <c:numCache>
                <c:formatCode>General</c:formatCode>
                <c:ptCount val="528"/>
                <c:pt idx="0">
                  <c:v>75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83</c:v>
                </c:pt>
                <c:pt idx="5">
                  <c:v>83</c:v>
                </c:pt>
                <c:pt idx="6">
                  <c:v>83</c:v>
                </c:pt>
                <c:pt idx="7">
                  <c:v>85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95</c:v>
                </c:pt>
                <c:pt idx="13">
                  <c:v>98</c:v>
                </c:pt>
                <c:pt idx="14">
                  <c:v>98</c:v>
                </c:pt>
                <c:pt idx="15">
                  <c:v>99</c:v>
                </c:pt>
                <c:pt idx="16">
                  <c:v>99</c:v>
                </c:pt>
                <c:pt idx="17">
                  <c:v>99</c:v>
                </c:pt>
                <c:pt idx="18">
                  <c:v>99</c:v>
                </c:pt>
                <c:pt idx="19">
                  <c:v>109</c:v>
                </c:pt>
                <c:pt idx="20">
                  <c:v>109</c:v>
                </c:pt>
                <c:pt idx="21">
                  <c:v>109</c:v>
                </c:pt>
                <c:pt idx="22">
                  <c:v>119</c:v>
                </c:pt>
                <c:pt idx="23">
                  <c:v>119</c:v>
                </c:pt>
                <c:pt idx="24">
                  <c:v>119</c:v>
                </c:pt>
                <c:pt idx="25">
                  <c:v>118</c:v>
                </c:pt>
                <c:pt idx="26">
                  <c:v>118</c:v>
                </c:pt>
                <c:pt idx="27">
                  <c:v>133</c:v>
                </c:pt>
                <c:pt idx="28">
                  <c:v>128</c:v>
                </c:pt>
                <c:pt idx="29">
                  <c:v>128</c:v>
                </c:pt>
                <c:pt idx="30">
                  <c:v>128</c:v>
                </c:pt>
                <c:pt idx="31">
                  <c:v>137</c:v>
                </c:pt>
                <c:pt idx="32">
                  <c:v>128</c:v>
                </c:pt>
                <c:pt idx="33">
                  <c:v>129</c:v>
                </c:pt>
                <c:pt idx="34">
                  <c:v>132</c:v>
                </c:pt>
                <c:pt idx="35">
                  <c:v>132</c:v>
                </c:pt>
                <c:pt idx="36">
                  <c:v>132</c:v>
                </c:pt>
                <c:pt idx="37">
                  <c:v>132</c:v>
                </c:pt>
                <c:pt idx="38">
                  <c:v>142</c:v>
                </c:pt>
                <c:pt idx="39">
                  <c:v>142</c:v>
                </c:pt>
                <c:pt idx="40">
                  <c:v>142</c:v>
                </c:pt>
                <c:pt idx="41">
                  <c:v>142</c:v>
                </c:pt>
                <c:pt idx="42">
                  <c:v>142</c:v>
                </c:pt>
                <c:pt idx="43">
                  <c:v>142</c:v>
                </c:pt>
                <c:pt idx="44">
                  <c:v>142</c:v>
                </c:pt>
                <c:pt idx="45">
                  <c:v>142</c:v>
                </c:pt>
                <c:pt idx="46">
                  <c:v>142</c:v>
                </c:pt>
                <c:pt idx="47">
                  <c:v>142</c:v>
                </c:pt>
                <c:pt idx="48">
                  <c:v>145</c:v>
                </c:pt>
                <c:pt idx="49">
                  <c:v>156</c:v>
                </c:pt>
                <c:pt idx="50">
                  <c:v>158</c:v>
                </c:pt>
                <c:pt idx="51">
                  <c:v>158</c:v>
                </c:pt>
                <c:pt idx="52">
                  <c:v>171</c:v>
                </c:pt>
                <c:pt idx="53">
                  <c:v>179</c:v>
                </c:pt>
                <c:pt idx="54">
                  <c:v>181</c:v>
                </c:pt>
                <c:pt idx="55">
                  <c:v>144</c:v>
                </c:pt>
                <c:pt idx="56">
                  <c:v>144</c:v>
                </c:pt>
                <c:pt idx="57">
                  <c:v>144</c:v>
                </c:pt>
                <c:pt idx="58">
                  <c:v>146</c:v>
                </c:pt>
                <c:pt idx="59">
                  <c:v>155</c:v>
                </c:pt>
                <c:pt idx="60">
                  <c:v>157</c:v>
                </c:pt>
                <c:pt idx="61">
                  <c:v>163</c:v>
                </c:pt>
                <c:pt idx="62">
                  <c:v>173</c:v>
                </c:pt>
                <c:pt idx="63">
                  <c:v>174</c:v>
                </c:pt>
                <c:pt idx="64">
                  <c:v>183</c:v>
                </c:pt>
                <c:pt idx="65">
                  <c:v>187</c:v>
                </c:pt>
                <c:pt idx="66">
                  <c:v>187</c:v>
                </c:pt>
                <c:pt idx="67">
                  <c:v>187</c:v>
                </c:pt>
                <c:pt idx="68">
                  <c:v>189</c:v>
                </c:pt>
                <c:pt idx="69">
                  <c:v>192</c:v>
                </c:pt>
                <c:pt idx="70">
                  <c:v>194</c:v>
                </c:pt>
                <c:pt idx="71">
                  <c:v>209</c:v>
                </c:pt>
                <c:pt idx="72">
                  <c:v>214</c:v>
                </c:pt>
                <c:pt idx="73">
                  <c:v>218</c:v>
                </c:pt>
                <c:pt idx="74">
                  <c:v>215</c:v>
                </c:pt>
                <c:pt idx="75">
                  <c:v>220</c:v>
                </c:pt>
                <c:pt idx="76">
                  <c:v>228</c:v>
                </c:pt>
                <c:pt idx="77">
                  <c:v>228</c:v>
                </c:pt>
                <c:pt idx="78">
                  <c:v>232</c:v>
                </c:pt>
                <c:pt idx="79">
                  <c:v>228</c:v>
                </c:pt>
                <c:pt idx="80">
                  <c:v>242</c:v>
                </c:pt>
                <c:pt idx="81">
                  <c:v>243</c:v>
                </c:pt>
                <c:pt idx="82">
                  <c:v>244</c:v>
                </c:pt>
                <c:pt idx="83">
                  <c:v>247</c:v>
                </c:pt>
                <c:pt idx="84">
                  <c:v>252</c:v>
                </c:pt>
                <c:pt idx="85">
                  <c:v>252</c:v>
                </c:pt>
                <c:pt idx="86">
                  <c:v>252</c:v>
                </c:pt>
                <c:pt idx="87">
                  <c:v>252</c:v>
                </c:pt>
                <c:pt idx="88">
                  <c:v>252</c:v>
                </c:pt>
                <c:pt idx="89">
                  <c:v>252</c:v>
                </c:pt>
                <c:pt idx="90">
                  <c:v>256</c:v>
                </c:pt>
                <c:pt idx="91">
                  <c:v>256</c:v>
                </c:pt>
                <c:pt idx="92">
                  <c:v>192</c:v>
                </c:pt>
                <c:pt idx="93">
                  <c:v>190</c:v>
                </c:pt>
                <c:pt idx="94">
                  <c:v>190</c:v>
                </c:pt>
                <c:pt idx="95">
                  <c:v>200</c:v>
                </c:pt>
                <c:pt idx="96">
                  <c:v>199</c:v>
                </c:pt>
                <c:pt idx="97">
                  <c:v>191</c:v>
                </c:pt>
                <c:pt idx="98">
                  <c:v>191</c:v>
                </c:pt>
                <c:pt idx="99">
                  <c:v>191</c:v>
                </c:pt>
                <c:pt idx="100">
                  <c:v>191</c:v>
                </c:pt>
                <c:pt idx="101">
                  <c:v>195</c:v>
                </c:pt>
                <c:pt idx="102">
                  <c:v>195</c:v>
                </c:pt>
                <c:pt idx="103">
                  <c:v>195</c:v>
                </c:pt>
                <c:pt idx="104">
                  <c:v>195</c:v>
                </c:pt>
                <c:pt idx="105">
                  <c:v>195</c:v>
                </c:pt>
                <c:pt idx="106">
                  <c:v>195</c:v>
                </c:pt>
                <c:pt idx="107">
                  <c:v>195</c:v>
                </c:pt>
                <c:pt idx="108">
                  <c:v>201</c:v>
                </c:pt>
                <c:pt idx="109">
                  <c:v>201</c:v>
                </c:pt>
                <c:pt idx="110">
                  <c:v>201</c:v>
                </c:pt>
                <c:pt idx="111">
                  <c:v>201</c:v>
                </c:pt>
                <c:pt idx="112">
                  <c:v>201</c:v>
                </c:pt>
                <c:pt idx="113">
                  <c:v>201</c:v>
                </c:pt>
                <c:pt idx="114">
                  <c:v>201</c:v>
                </c:pt>
                <c:pt idx="115">
                  <c:v>202</c:v>
                </c:pt>
                <c:pt idx="116">
                  <c:v>201</c:v>
                </c:pt>
                <c:pt idx="117">
                  <c:v>201</c:v>
                </c:pt>
                <c:pt idx="118">
                  <c:v>201</c:v>
                </c:pt>
                <c:pt idx="119">
                  <c:v>201</c:v>
                </c:pt>
                <c:pt idx="120">
                  <c:v>201</c:v>
                </c:pt>
                <c:pt idx="121">
                  <c:v>201</c:v>
                </c:pt>
                <c:pt idx="122">
                  <c:v>201</c:v>
                </c:pt>
                <c:pt idx="123">
                  <c:v>201</c:v>
                </c:pt>
                <c:pt idx="124">
                  <c:v>201</c:v>
                </c:pt>
                <c:pt idx="125">
                  <c:v>210</c:v>
                </c:pt>
                <c:pt idx="126">
                  <c:v>206</c:v>
                </c:pt>
                <c:pt idx="127">
                  <c:v>206</c:v>
                </c:pt>
                <c:pt idx="128">
                  <c:v>206</c:v>
                </c:pt>
                <c:pt idx="129">
                  <c:v>206</c:v>
                </c:pt>
                <c:pt idx="130">
                  <c:v>207</c:v>
                </c:pt>
                <c:pt idx="131">
                  <c:v>231</c:v>
                </c:pt>
                <c:pt idx="132">
                  <c:v>220</c:v>
                </c:pt>
                <c:pt idx="133">
                  <c:v>220</c:v>
                </c:pt>
                <c:pt idx="134">
                  <c:v>219</c:v>
                </c:pt>
                <c:pt idx="135">
                  <c:v>219</c:v>
                </c:pt>
                <c:pt idx="136">
                  <c:v>219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221</c:v>
                </c:pt>
                <c:pt idx="141">
                  <c:v>221</c:v>
                </c:pt>
                <c:pt idx="142">
                  <c:v>232</c:v>
                </c:pt>
                <c:pt idx="143">
                  <c:v>232</c:v>
                </c:pt>
                <c:pt idx="144">
                  <c:v>232</c:v>
                </c:pt>
                <c:pt idx="145">
                  <c:v>265</c:v>
                </c:pt>
                <c:pt idx="146">
                  <c:v>264</c:v>
                </c:pt>
                <c:pt idx="147">
                  <c:v>264</c:v>
                </c:pt>
                <c:pt idx="148">
                  <c:v>264</c:v>
                </c:pt>
                <c:pt idx="149">
                  <c:v>262</c:v>
                </c:pt>
                <c:pt idx="150">
                  <c:v>262</c:v>
                </c:pt>
                <c:pt idx="151">
                  <c:v>247</c:v>
                </c:pt>
                <c:pt idx="152">
                  <c:v>246</c:v>
                </c:pt>
                <c:pt idx="153">
                  <c:v>246</c:v>
                </c:pt>
                <c:pt idx="154">
                  <c:v>246</c:v>
                </c:pt>
                <c:pt idx="155">
                  <c:v>246</c:v>
                </c:pt>
                <c:pt idx="156">
                  <c:v>232</c:v>
                </c:pt>
                <c:pt idx="157">
                  <c:v>223</c:v>
                </c:pt>
                <c:pt idx="158">
                  <c:v>223</c:v>
                </c:pt>
                <c:pt idx="159">
                  <c:v>223</c:v>
                </c:pt>
                <c:pt idx="160">
                  <c:v>223</c:v>
                </c:pt>
                <c:pt idx="161">
                  <c:v>223</c:v>
                </c:pt>
                <c:pt idx="162">
                  <c:v>223</c:v>
                </c:pt>
                <c:pt idx="163">
                  <c:v>223</c:v>
                </c:pt>
                <c:pt idx="164">
                  <c:v>225</c:v>
                </c:pt>
                <c:pt idx="165">
                  <c:v>225</c:v>
                </c:pt>
                <c:pt idx="166">
                  <c:v>227</c:v>
                </c:pt>
                <c:pt idx="167">
                  <c:v>226</c:v>
                </c:pt>
                <c:pt idx="168">
                  <c:v>226</c:v>
                </c:pt>
                <c:pt idx="169">
                  <c:v>226</c:v>
                </c:pt>
                <c:pt idx="170">
                  <c:v>226</c:v>
                </c:pt>
                <c:pt idx="171">
                  <c:v>226</c:v>
                </c:pt>
                <c:pt idx="172">
                  <c:v>226</c:v>
                </c:pt>
                <c:pt idx="173">
                  <c:v>226</c:v>
                </c:pt>
                <c:pt idx="174">
                  <c:v>226</c:v>
                </c:pt>
                <c:pt idx="175">
                  <c:v>226</c:v>
                </c:pt>
                <c:pt idx="176">
                  <c:v>253</c:v>
                </c:pt>
                <c:pt idx="177">
                  <c:v>254</c:v>
                </c:pt>
                <c:pt idx="178">
                  <c:v>254</c:v>
                </c:pt>
                <c:pt idx="179">
                  <c:v>253</c:v>
                </c:pt>
                <c:pt idx="180">
                  <c:v>253</c:v>
                </c:pt>
                <c:pt idx="181">
                  <c:v>250</c:v>
                </c:pt>
                <c:pt idx="182">
                  <c:v>250</c:v>
                </c:pt>
                <c:pt idx="183">
                  <c:v>250</c:v>
                </c:pt>
                <c:pt idx="184">
                  <c:v>250</c:v>
                </c:pt>
                <c:pt idx="185">
                  <c:v>250</c:v>
                </c:pt>
                <c:pt idx="186">
                  <c:v>250</c:v>
                </c:pt>
                <c:pt idx="187">
                  <c:v>250</c:v>
                </c:pt>
                <c:pt idx="188">
                  <c:v>263</c:v>
                </c:pt>
                <c:pt idx="189">
                  <c:v>263</c:v>
                </c:pt>
                <c:pt idx="190">
                  <c:v>265</c:v>
                </c:pt>
                <c:pt idx="191">
                  <c:v>265</c:v>
                </c:pt>
                <c:pt idx="192">
                  <c:v>265</c:v>
                </c:pt>
                <c:pt idx="193">
                  <c:v>265</c:v>
                </c:pt>
                <c:pt idx="194">
                  <c:v>273</c:v>
                </c:pt>
                <c:pt idx="195">
                  <c:v>284</c:v>
                </c:pt>
                <c:pt idx="196">
                  <c:v>284</c:v>
                </c:pt>
                <c:pt idx="197">
                  <c:v>284</c:v>
                </c:pt>
                <c:pt idx="198">
                  <c:v>286</c:v>
                </c:pt>
                <c:pt idx="199">
                  <c:v>286</c:v>
                </c:pt>
                <c:pt idx="200">
                  <c:v>290</c:v>
                </c:pt>
                <c:pt idx="201">
                  <c:v>291</c:v>
                </c:pt>
                <c:pt idx="202">
                  <c:v>291</c:v>
                </c:pt>
                <c:pt idx="203">
                  <c:v>291</c:v>
                </c:pt>
                <c:pt idx="204">
                  <c:v>291</c:v>
                </c:pt>
                <c:pt idx="205">
                  <c:v>265</c:v>
                </c:pt>
                <c:pt idx="206">
                  <c:v>265</c:v>
                </c:pt>
                <c:pt idx="207">
                  <c:v>282</c:v>
                </c:pt>
                <c:pt idx="208">
                  <c:v>284</c:v>
                </c:pt>
                <c:pt idx="209">
                  <c:v>284</c:v>
                </c:pt>
                <c:pt idx="210">
                  <c:v>284</c:v>
                </c:pt>
                <c:pt idx="211">
                  <c:v>282</c:v>
                </c:pt>
                <c:pt idx="212">
                  <c:v>282</c:v>
                </c:pt>
                <c:pt idx="213">
                  <c:v>282</c:v>
                </c:pt>
                <c:pt idx="214">
                  <c:v>282</c:v>
                </c:pt>
                <c:pt idx="215">
                  <c:v>282</c:v>
                </c:pt>
                <c:pt idx="216">
                  <c:v>281</c:v>
                </c:pt>
                <c:pt idx="217">
                  <c:v>281</c:v>
                </c:pt>
                <c:pt idx="218">
                  <c:v>283</c:v>
                </c:pt>
                <c:pt idx="219">
                  <c:v>283</c:v>
                </c:pt>
                <c:pt idx="220">
                  <c:v>283</c:v>
                </c:pt>
                <c:pt idx="221">
                  <c:v>283</c:v>
                </c:pt>
                <c:pt idx="222">
                  <c:v>283</c:v>
                </c:pt>
                <c:pt idx="223">
                  <c:v>283</c:v>
                </c:pt>
                <c:pt idx="224">
                  <c:v>283</c:v>
                </c:pt>
                <c:pt idx="225">
                  <c:v>277</c:v>
                </c:pt>
                <c:pt idx="226">
                  <c:v>288</c:v>
                </c:pt>
                <c:pt idx="227">
                  <c:v>288</c:v>
                </c:pt>
                <c:pt idx="228">
                  <c:v>289</c:v>
                </c:pt>
                <c:pt idx="229">
                  <c:v>297</c:v>
                </c:pt>
                <c:pt idx="230">
                  <c:v>297</c:v>
                </c:pt>
                <c:pt idx="231">
                  <c:v>297</c:v>
                </c:pt>
                <c:pt idx="232">
                  <c:v>297</c:v>
                </c:pt>
                <c:pt idx="233">
                  <c:v>297</c:v>
                </c:pt>
                <c:pt idx="234">
                  <c:v>298</c:v>
                </c:pt>
                <c:pt idx="235">
                  <c:v>298</c:v>
                </c:pt>
                <c:pt idx="236">
                  <c:v>298</c:v>
                </c:pt>
                <c:pt idx="237">
                  <c:v>298</c:v>
                </c:pt>
                <c:pt idx="238">
                  <c:v>298</c:v>
                </c:pt>
                <c:pt idx="239">
                  <c:v>300</c:v>
                </c:pt>
                <c:pt idx="240">
                  <c:v>300</c:v>
                </c:pt>
                <c:pt idx="241">
                  <c:v>310</c:v>
                </c:pt>
                <c:pt idx="242">
                  <c:v>299</c:v>
                </c:pt>
                <c:pt idx="243">
                  <c:v>299</c:v>
                </c:pt>
                <c:pt idx="244">
                  <c:v>299</c:v>
                </c:pt>
                <c:pt idx="245">
                  <c:v>299</c:v>
                </c:pt>
                <c:pt idx="246">
                  <c:v>299</c:v>
                </c:pt>
                <c:pt idx="247">
                  <c:v>299</c:v>
                </c:pt>
                <c:pt idx="248">
                  <c:v>310</c:v>
                </c:pt>
                <c:pt idx="249">
                  <c:v>305</c:v>
                </c:pt>
                <c:pt idx="250">
                  <c:v>306</c:v>
                </c:pt>
                <c:pt idx="251">
                  <c:v>306</c:v>
                </c:pt>
                <c:pt idx="252">
                  <c:v>306</c:v>
                </c:pt>
                <c:pt idx="253">
                  <c:v>306</c:v>
                </c:pt>
                <c:pt idx="254">
                  <c:v>306</c:v>
                </c:pt>
                <c:pt idx="255">
                  <c:v>306</c:v>
                </c:pt>
                <c:pt idx="256">
                  <c:v>307</c:v>
                </c:pt>
                <c:pt idx="257">
                  <c:v>307</c:v>
                </c:pt>
                <c:pt idx="258">
                  <c:v>307</c:v>
                </c:pt>
                <c:pt idx="259">
                  <c:v>307</c:v>
                </c:pt>
                <c:pt idx="260">
                  <c:v>307</c:v>
                </c:pt>
                <c:pt idx="261">
                  <c:v>307</c:v>
                </c:pt>
                <c:pt idx="262">
                  <c:v>313</c:v>
                </c:pt>
                <c:pt idx="263">
                  <c:v>313</c:v>
                </c:pt>
                <c:pt idx="264">
                  <c:v>313</c:v>
                </c:pt>
                <c:pt idx="265">
                  <c:v>314</c:v>
                </c:pt>
                <c:pt idx="266">
                  <c:v>315</c:v>
                </c:pt>
                <c:pt idx="267">
                  <c:v>315</c:v>
                </c:pt>
                <c:pt idx="268">
                  <c:v>315</c:v>
                </c:pt>
                <c:pt idx="269">
                  <c:v>323</c:v>
                </c:pt>
                <c:pt idx="270">
                  <c:v>323</c:v>
                </c:pt>
                <c:pt idx="271">
                  <c:v>340</c:v>
                </c:pt>
                <c:pt idx="272">
                  <c:v>340</c:v>
                </c:pt>
                <c:pt idx="273">
                  <c:v>339</c:v>
                </c:pt>
                <c:pt idx="274">
                  <c:v>339</c:v>
                </c:pt>
                <c:pt idx="275">
                  <c:v>339</c:v>
                </c:pt>
                <c:pt idx="276">
                  <c:v>342</c:v>
                </c:pt>
                <c:pt idx="277">
                  <c:v>342</c:v>
                </c:pt>
                <c:pt idx="278">
                  <c:v>359</c:v>
                </c:pt>
                <c:pt idx="279">
                  <c:v>342</c:v>
                </c:pt>
                <c:pt idx="280">
                  <c:v>342</c:v>
                </c:pt>
                <c:pt idx="281">
                  <c:v>359</c:v>
                </c:pt>
                <c:pt idx="282">
                  <c:v>362</c:v>
                </c:pt>
                <c:pt idx="283">
                  <c:v>366</c:v>
                </c:pt>
                <c:pt idx="284">
                  <c:v>369</c:v>
                </c:pt>
                <c:pt idx="285">
                  <c:v>369</c:v>
                </c:pt>
                <c:pt idx="286">
                  <c:v>370</c:v>
                </c:pt>
                <c:pt idx="287">
                  <c:v>371</c:v>
                </c:pt>
                <c:pt idx="288">
                  <c:v>372</c:v>
                </c:pt>
                <c:pt idx="289">
                  <c:v>372</c:v>
                </c:pt>
                <c:pt idx="290">
                  <c:v>372</c:v>
                </c:pt>
                <c:pt idx="291">
                  <c:v>372</c:v>
                </c:pt>
                <c:pt idx="292">
                  <c:v>372</c:v>
                </c:pt>
                <c:pt idx="293">
                  <c:v>381</c:v>
                </c:pt>
                <c:pt idx="294">
                  <c:v>384</c:v>
                </c:pt>
                <c:pt idx="295">
                  <c:v>381</c:v>
                </c:pt>
                <c:pt idx="296">
                  <c:v>381</c:v>
                </c:pt>
                <c:pt idx="297">
                  <c:v>382</c:v>
                </c:pt>
                <c:pt idx="298">
                  <c:v>382</c:v>
                </c:pt>
                <c:pt idx="299">
                  <c:v>382</c:v>
                </c:pt>
                <c:pt idx="300">
                  <c:v>382</c:v>
                </c:pt>
                <c:pt idx="301">
                  <c:v>382</c:v>
                </c:pt>
                <c:pt idx="302">
                  <c:v>382</c:v>
                </c:pt>
                <c:pt idx="303">
                  <c:v>382</c:v>
                </c:pt>
                <c:pt idx="304">
                  <c:v>382</c:v>
                </c:pt>
                <c:pt idx="305">
                  <c:v>383</c:v>
                </c:pt>
                <c:pt idx="306">
                  <c:v>386</c:v>
                </c:pt>
                <c:pt idx="307">
                  <c:v>386</c:v>
                </c:pt>
                <c:pt idx="308">
                  <c:v>399</c:v>
                </c:pt>
                <c:pt idx="309">
                  <c:v>399</c:v>
                </c:pt>
                <c:pt idx="310">
                  <c:v>399</c:v>
                </c:pt>
                <c:pt idx="311">
                  <c:v>401</c:v>
                </c:pt>
                <c:pt idx="312">
                  <c:v>401</c:v>
                </c:pt>
                <c:pt idx="313">
                  <c:v>386</c:v>
                </c:pt>
                <c:pt idx="314">
                  <c:v>404</c:v>
                </c:pt>
                <c:pt idx="315">
                  <c:v>404</c:v>
                </c:pt>
                <c:pt idx="316">
                  <c:v>408</c:v>
                </c:pt>
                <c:pt idx="317">
                  <c:v>408</c:v>
                </c:pt>
                <c:pt idx="318">
                  <c:v>408</c:v>
                </c:pt>
                <c:pt idx="319">
                  <c:v>409</c:v>
                </c:pt>
                <c:pt idx="320">
                  <c:v>409</c:v>
                </c:pt>
                <c:pt idx="321">
                  <c:v>409</c:v>
                </c:pt>
                <c:pt idx="322">
                  <c:v>409</c:v>
                </c:pt>
                <c:pt idx="323">
                  <c:v>412</c:v>
                </c:pt>
                <c:pt idx="324">
                  <c:v>412</c:v>
                </c:pt>
                <c:pt idx="325">
                  <c:v>412</c:v>
                </c:pt>
                <c:pt idx="326">
                  <c:v>413</c:v>
                </c:pt>
                <c:pt idx="327">
                  <c:v>412</c:v>
                </c:pt>
                <c:pt idx="328">
                  <c:v>413</c:v>
                </c:pt>
                <c:pt idx="329">
                  <c:v>413</c:v>
                </c:pt>
                <c:pt idx="330">
                  <c:v>413</c:v>
                </c:pt>
                <c:pt idx="331">
                  <c:v>431</c:v>
                </c:pt>
                <c:pt idx="332">
                  <c:v>431</c:v>
                </c:pt>
                <c:pt idx="333">
                  <c:v>431</c:v>
                </c:pt>
                <c:pt idx="334">
                  <c:v>431</c:v>
                </c:pt>
                <c:pt idx="335">
                  <c:v>433</c:v>
                </c:pt>
                <c:pt idx="336">
                  <c:v>433</c:v>
                </c:pt>
                <c:pt idx="337">
                  <c:v>433</c:v>
                </c:pt>
                <c:pt idx="338">
                  <c:v>433</c:v>
                </c:pt>
                <c:pt idx="339">
                  <c:v>433</c:v>
                </c:pt>
                <c:pt idx="340">
                  <c:v>433</c:v>
                </c:pt>
                <c:pt idx="341">
                  <c:v>433</c:v>
                </c:pt>
                <c:pt idx="342">
                  <c:v>435</c:v>
                </c:pt>
                <c:pt idx="343">
                  <c:v>436</c:v>
                </c:pt>
                <c:pt idx="344">
                  <c:v>436</c:v>
                </c:pt>
                <c:pt idx="345">
                  <c:v>437</c:v>
                </c:pt>
                <c:pt idx="346">
                  <c:v>437</c:v>
                </c:pt>
                <c:pt idx="347">
                  <c:v>437</c:v>
                </c:pt>
                <c:pt idx="348">
                  <c:v>437</c:v>
                </c:pt>
                <c:pt idx="349">
                  <c:v>437</c:v>
                </c:pt>
                <c:pt idx="350">
                  <c:v>437</c:v>
                </c:pt>
                <c:pt idx="351">
                  <c:v>437</c:v>
                </c:pt>
                <c:pt idx="352">
                  <c:v>437</c:v>
                </c:pt>
                <c:pt idx="353">
                  <c:v>438</c:v>
                </c:pt>
                <c:pt idx="354">
                  <c:v>438</c:v>
                </c:pt>
                <c:pt idx="355">
                  <c:v>438</c:v>
                </c:pt>
                <c:pt idx="356">
                  <c:v>438</c:v>
                </c:pt>
                <c:pt idx="357">
                  <c:v>438</c:v>
                </c:pt>
                <c:pt idx="358">
                  <c:v>438</c:v>
                </c:pt>
                <c:pt idx="359">
                  <c:v>438</c:v>
                </c:pt>
                <c:pt idx="360">
                  <c:v>438</c:v>
                </c:pt>
                <c:pt idx="361">
                  <c:v>438</c:v>
                </c:pt>
                <c:pt idx="362">
                  <c:v>439</c:v>
                </c:pt>
                <c:pt idx="363">
                  <c:v>438</c:v>
                </c:pt>
                <c:pt idx="364">
                  <c:v>438</c:v>
                </c:pt>
                <c:pt idx="365">
                  <c:v>438</c:v>
                </c:pt>
                <c:pt idx="366">
                  <c:v>439</c:v>
                </c:pt>
                <c:pt idx="367">
                  <c:v>440</c:v>
                </c:pt>
                <c:pt idx="368">
                  <c:v>440</c:v>
                </c:pt>
                <c:pt idx="369">
                  <c:v>440</c:v>
                </c:pt>
                <c:pt idx="370">
                  <c:v>442</c:v>
                </c:pt>
                <c:pt idx="371">
                  <c:v>444</c:v>
                </c:pt>
                <c:pt idx="372">
                  <c:v>442</c:v>
                </c:pt>
                <c:pt idx="373">
                  <c:v>446</c:v>
                </c:pt>
                <c:pt idx="374">
                  <c:v>446</c:v>
                </c:pt>
                <c:pt idx="375">
                  <c:v>446</c:v>
                </c:pt>
                <c:pt idx="376">
                  <c:v>446</c:v>
                </c:pt>
                <c:pt idx="377">
                  <c:v>419</c:v>
                </c:pt>
                <c:pt idx="378">
                  <c:v>419</c:v>
                </c:pt>
                <c:pt idx="379">
                  <c:v>419</c:v>
                </c:pt>
                <c:pt idx="380">
                  <c:v>425</c:v>
                </c:pt>
                <c:pt idx="381">
                  <c:v>420</c:v>
                </c:pt>
                <c:pt idx="382">
                  <c:v>420</c:v>
                </c:pt>
                <c:pt idx="383">
                  <c:v>425</c:v>
                </c:pt>
                <c:pt idx="384">
                  <c:v>425</c:v>
                </c:pt>
                <c:pt idx="385">
                  <c:v>425</c:v>
                </c:pt>
                <c:pt idx="386">
                  <c:v>425</c:v>
                </c:pt>
                <c:pt idx="387">
                  <c:v>425</c:v>
                </c:pt>
                <c:pt idx="388">
                  <c:v>425</c:v>
                </c:pt>
                <c:pt idx="389">
                  <c:v>425</c:v>
                </c:pt>
                <c:pt idx="390">
                  <c:v>422</c:v>
                </c:pt>
                <c:pt idx="391">
                  <c:v>422</c:v>
                </c:pt>
                <c:pt idx="392">
                  <c:v>420</c:v>
                </c:pt>
                <c:pt idx="393">
                  <c:v>420</c:v>
                </c:pt>
                <c:pt idx="394">
                  <c:v>425</c:v>
                </c:pt>
                <c:pt idx="395">
                  <c:v>425</c:v>
                </c:pt>
                <c:pt idx="396">
                  <c:v>425</c:v>
                </c:pt>
                <c:pt idx="397">
                  <c:v>427</c:v>
                </c:pt>
                <c:pt idx="398">
                  <c:v>429</c:v>
                </c:pt>
                <c:pt idx="399">
                  <c:v>429</c:v>
                </c:pt>
                <c:pt idx="400">
                  <c:v>429</c:v>
                </c:pt>
                <c:pt idx="401">
                  <c:v>429</c:v>
                </c:pt>
                <c:pt idx="402">
                  <c:v>429</c:v>
                </c:pt>
                <c:pt idx="403">
                  <c:v>429</c:v>
                </c:pt>
                <c:pt idx="404">
                  <c:v>431</c:v>
                </c:pt>
                <c:pt idx="405">
                  <c:v>431</c:v>
                </c:pt>
                <c:pt idx="406">
                  <c:v>429</c:v>
                </c:pt>
                <c:pt idx="407">
                  <c:v>431</c:v>
                </c:pt>
                <c:pt idx="408">
                  <c:v>431</c:v>
                </c:pt>
                <c:pt idx="409">
                  <c:v>431</c:v>
                </c:pt>
                <c:pt idx="410">
                  <c:v>431</c:v>
                </c:pt>
                <c:pt idx="411">
                  <c:v>431</c:v>
                </c:pt>
                <c:pt idx="412">
                  <c:v>431</c:v>
                </c:pt>
                <c:pt idx="413">
                  <c:v>431</c:v>
                </c:pt>
                <c:pt idx="414">
                  <c:v>455</c:v>
                </c:pt>
                <c:pt idx="415">
                  <c:v>456</c:v>
                </c:pt>
                <c:pt idx="416">
                  <c:v>456</c:v>
                </c:pt>
                <c:pt idx="417">
                  <c:v>456</c:v>
                </c:pt>
                <c:pt idx="418">
                  <c:v>456</c:v>
                </c:pt>
                <c:pt idx="419">
                  <c:v>456</c:v>
                </c:pt>
                <c:pt idx="420">
                  <c:v>456</c:v>
                </c:pt>
                <c:pt idx="421">
                  <c:v>456</c:v>
                </c:pt>
                <c:pt idx="422">
                  <c:v>456</c:v>
                </c:pt>
                <c:pt idx="423">
                  <c:v>456</c:v>
                </c:pt>
                <c:pt idx="424">
                  <c:v>437</c:v>
                </c:pt>
                <c:pt idx="425">
                  <c:v>437</c:v>
                </c:pt>
                <c:pt idx="426">
                  <c:v>437</c:v>
                </c:pt>
                <c:pt idx="427">
                  <c:v>437</c:v>
                </c:pt>
                <c:pt idx="428">
                  <c:v>437</c:v>
                </c:pt>
                <c:pt idx="429">
                  <c:v>437</c:v>
                </c:pt>
                <c:pt idx="430">
                  <c:v>437</c:v>
                </c:pt>
                <c:pt idx="431">
                  <c:v>437</c:v>
                </c:pt>
                <c:pt idx="432">
                  <c:v>438</c:v>
                </c:pt>
                <c:pt idx="433">
                  <c:v>438</c:v>
                </c:pt>
                <c:pt idx="434">
                  <c:v>438</c:v>
                </c:pt>
                <c:pt idx="435">
                  <c:v>438</c:v>
                </c:pt>
                <c:pt idx="436">
                  <c:v>438</c:v>
                </c:pt>
                <c:pt idx="437">
                  <c:v>438</c:v>
                </c:pt>
                <c:pt idx="438">
                  <c:v>438</c:v>
                </c:pt>
                <c:pt idx="439">
                  <c:v>438</c:v>
                </c:pt>
                <c:pt idx="440">
                  <c:v>438</c:v>
                </c:pt>
                <c:pt idx="441">
                  <c:v>438</c:v>
                </c:pt>
                <c:pt idx="442">
                  <c:v>438</c:v>
                </c:pt>
                <c:pt idx="443">
                  <c:v>438</c:v>
                </c:pt>
                <c:pt idx="444">
                  <c:v>438</c:v>
                </c:pt>
                <c:pt idx="445">
                  <c:v>438</c:v>
                </c:pt>
                <c:pt idx="446">
                  <c:v>438</c:v>
                </c:pt>
                <c:pt idx="447">
                  <c:v>438</c:v>
                </c:pt>
                <c:pt idx="448">
                  <c:v>438</c:v>
                </c:pt>
                <c:pt idx="449">
                  <c:v>442</c:v>
                </c:pt>
                <c:pt idx="450">
                  <c:v>442</c:v>
                </c:pt>
                <c:pt idx="451">
                  <c:v>442</c:v>
                </c:pt>
                <c:pt idx="452">
                  <c:v>442</c:v>
                </c:pt>
                <c:pt idx="453">
                  <c:v>442</c:v>
                </c:pt>
                <c:pt idx="454">
                  <c:v>442</c:v>
                </c:pt>
                <c:pt idx="455">
                  <c:v>441</c:v>
                </c:pt>
                <c:pt idx="456">
                  <c:v>441</c:v>
                </c:pt>
                <c:pt idx="457">
                  <c:v>441</c:v>
                </c:pt>
                <c:pt idx="458">
                  <c:v>441</c:v>
                </c:pt>
                <c:pt idx="459">
                  <c:v>441</c:v>
                </c:pt>
                <c:pt idx="460">
                  <c:v>441</c:v>
                </c:pt>
                <c:pt idx="461">
                  <c:v>441</c:v>
                </c:pt>
                <c:pt idx="462">
                  <c:v>441</c:v>
                </c:pt>
                <c:pt idx="463">
                  <c:v>441</c:v>
                </c:pt>
                <c:pt idx="464">
                  <c:v>441</c:v>
                </c:pt>
                <c:pt idx="465">
                  <c:v>440</c:v>
                </c:pt>
                <c:pt idx="466">
                  <c:v>441</c:v>
                </c:pt>
                <c:pt idx="467">
                  <c:v>441</c:v>
                </c:pt>
                <c:pt idx="468">
                  <c:v>441</c:v>
                </c:pt>
                <c:pt idx="469">
                  <c:v>441</c:v>
                </c:pt>
                <c:pt idx="470">
                  <c:v>441</c:v>
                </c:pt>
                <c:pt idx="471">
                  <c:v>441</c:v>
                </c:pt>
                <c:pt idx="472">
                  <c:v>441</c:v>
                </c:pt>
                <c:pt idx="473">
                  <c:v>441</c:v>
                </c:pt>
                <c:pt idx="474">
                  <c:v>440</c:v>
                </c:pt>
                <c:pt idx="475">
                  <c:v>440</c:v>
                </c:pt>
                <c:pt idx="476">
                  <c:v>440</c:v>
                </c:pt>
                <c:pt idx="477">
                  <c:v>440</c:v>
                </c:pt>
                <c:pt idx="478">
                  <c:v>440</c:v>
                </c:pt>
                <c:pt idx="479">
                  <c:v>440</c:v>
                </c:pt>
                <c:pt idx="480">
                  <c:v>467</c:v>
                </c:pt>
                <c:pt idx="481">
                  <c:v>468</c:v>
                </c:pt>
                <c:pt idx="482">
                  <c:v>468</c:v>
                </c:pt>
                <c:pt idx="483">
                  <c:v>468</c:v>
                </c:pt>
                <c:pt idx="484">
                  <c:v>468</c:v>
                </c:pt>
                <c:pt idx="485">
                  <c:v>468</c:v>
                </c:pt>
                <c:pt idx="486">
                  <c:v>468</c:v>
                </c:pt>
                <c:pt idx="487">
                  <c:v>468</c:v>
                </c:pt>
                <c:pt idx="488">
                  <c:v>468</c:v>
                </c:pt>
                <c:pt idx="489">
                  <c:v>468</c:v>
                </c:pt>
                <c:pt idx="490">
                  <c:v>468</c:v>
                </c:pt>
                <c:pt idx="491">
                  <c:v>468</c:v>
                </c:pt>
                <c:pt idx="492">
                  <c:v>462</c:v>
                </c:pt>
                <c:pt idx="493">
                  <c:v>470</c:v>
                </c:pt>
                <c:pt idx="494">
                  <c:v>470</c:v>
                </c:pt>
                <c:pt idx="495">
                  <c:v>470</c:v>
                </c:pt>
                <c:pt idx="496">
                  <c:v>470</c:v>
                </c:pt>
                <c:pt idx="497">
                  <c:v>470</c:v>
                </c:pt>
                <c:pt idx="498">
                  <c:v>470</c:v>
                </c:pt>
                <c:pt idx="499">
                  <c:v>470</c:v>
                </c:pt>
                <c:pt idx="500">
                  <c:v>470</c:v>
                </c:pt>
                <c:pt idx="501">
                  <c:v>470</c:v>
                </c:pt>
                <c:pt idx="502">
                  <c:v>470</c:v>
                </c:pt>
                <c:pt idx="503">
                  <c:v>470</c:v>
                </c:pt>
                <c:pt idx="504">
                  <c:v>476</c:v>
                </c:pt>
                <c:pt idx="505">
                  <c:v>476</c:v>
                </c:pt>
                <c:pt idx="506">
                  <c:v>476</c:v>
                </c:pt>
                <c:pt idx="507">
                  <c:v>476</c:v>
                </c:pt>
                <c:pt idx="508">
                  <c:v>476</c:v>
                </c:pt>
                <c:pt idx="509">
                  <c:v>481</c:v>
                </c:pt>
                <c:pt idx="510">
                  <c:v>483</c:v>
                </c:pt>
                <c:pt idx="511">
                  <c:v>483</c:v>
                </c:pt>
                <c:pt idx="512">
                  <c:v>483</c:v>
                </c:pt>
                <c:pt idx="513">
                  <c:v>484</c:v>
                </c:pt>
                <c:pt idx="514">
                  <c:v>484</c:v>
                </c:pt>
                <c:pt idx="515">
                  <c:v>484</c:v>
                </c:pt>
                <c:pt idx="516">
                  <c:v>484</c:v>
                </c:pt>
                <c:pt idx="517">
                  <c:v>484</c:v>
                </c:pt>
                <c:pt idx="518">
                  <c:v>484</c:v>
                </c:pt>
                <c:pt idx="519">
                  <c:v>485</c:v>
                </c:pt>
                <c:pt idx="520">
                  <c:v>485</c:v>
                </c:pt>
                <c:pt idx="521">
                  <c:v>485</c:v>
                </c:pt>
                <c:pt idx="522">
                  <c:v>486</c:v>
                </c:pt>
                <c:pt idx="523">
                  <c:v>486</c:v>
                </c:pt>
                <c:pt idx="524">
                  <c:v>487</c:v>
                </c:pt>
                <c:pt idx="525">
                  <c:v>487</c:v>
                </c:pt>
                <c:pt idx="526">
                  <c:v>486</c:v>
                </c:pt>
                <c:pt idx="527">
                  <c:v>486</c:v>
                </c:pt>
              </c:numCache>
            </c:numRef>
          </c:val>
        </c:ser>
        <c:marker val="1"/>
        <c:axId val="212800256"/>
        <c:axId val="212801792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ocart!$D$2:$D$165</c:f>
              <c:numCache>
                <c:formatCode>[$-409]d\-mmm\-yy;@</c:formatCode>
                <c:ptCount val="164"/>
                <c:pt idx="0">
                  <c:v>39888.030543981484</c:v>
                </c:pt>
                <c:pt idx="1">
                  <c:v>39888.542569444442</c:v>
                </c:pt>
                <c:pt idx="2">
                  <c:v>39888.6559837963</c:v>
                </c:pt>
                <c:pt idx="3">
                  <c:v>39889.065370370372</c:v>
                </c:pt>
                <c:pt idx="4">
                  <c:v>39890.663993055554</c:v>
                </c:pt>
                <c:pt idx="5">
                  <c:v>39890.672685185185</c:v>
                </c:pt>
                <c:pt idx="6">
                  <c:v>39891.591226851851</c:v>
                </c:pt>
                <c:pt idx="7">
                  <c:v>39891.707083333335</c:v>
                </c:pt>
                <c:pt idx="8">
                  <c:v>39892.773414351854</c:v>
                </c:pt>
                <c:pt idx="9">
                  <c:v>39896.05395833333</c:v>
                </c:pt>
                <c:pt idx="10">
                  <c:v>39899.113715277781</c:v>
                </c:pt>
                <c:pt idx="11">
                  <c:v>39912.001527777778</c:v>
                </c:pt>
                <c:pt idx="12">
                  <c:v>39937.462604166663</c:v>
                </c:pt>
                <c:pt idx="13">
                  <c:v>39940.877476851849</c:v>
                </c:pt>
                <c:pt idx="14">
                  <c:v>39983.08662037037</c:v>
                </c:pt>
                <c:pt idx="15">
                  <c:v>40016.032060185185</c:v>
                </c:pt>
                <c:pt idx="16">
                  <c:v>40121.961365740739</c:v>
                </c:pt>
                <c:pt idx="17">
                  <c:v>40121.964930555558</c:v>
                </c:pt>
                <c:pt idx="18">
                  <c:v>40122.096585648149</c:v>
                </c:pt>
                <c:pt idx="19">
                  <c:v>40246.543611111112</c:v>
                </c:pt>
                <c:pt idx="20">
                  <c:v>40246.569687499999</c:v>
                </c:pt>
                <c:pt idx="21">
                  <c:v>40249.735312500001</c:v>
                </c:pt>
                <c:pt idx="22">
                  <c:v>40252.755104166667</c:v>
                </c:pt>
                <c:pt idx="23">
                  <c:v>40264.848414351851</c:v>
                </c:pt>
                <c:pt idx="24">
                  <c:v>40266.646134259259</c:v>
                </c:pt>
                <c:pt idx="25">
                  <c:v>40279.224537037036</c:v>
                </c:pt>
                <c:pt idx="26">
                  <c:v>40331.642951388887</c:v>
                </c:pt>
                <c:pt idx="27">
                  <c:v>40331.670138888891</c:v>
                </c:pt>
                <c:pt idx="28">
                  <c:v>40417.829340277778</c:v>
                </c:pt>
                <c:pt idx="29">
                  <c:v>40478.017291666663</c:v>
                </c:pt>
                <c:pt idx="30">
                  <c:v>40503.15896990741</c:v>
                </c:pt>
                <c:pt idx="31">
                  <c:v>40660.208067129628</c:v>
                </c:pt>
                <c:pt idx="32">
                  <c:v>40660.628310185188</c:v>
                </c:pt>
                <c:pt idx="33">
                  <c:v>40661.679178240738</c:v>
                </c:pt>
                <c:pt idx="34">
                  <c:v>40662.688321759255</c:v>
                </c:pt>
                <c:pt idx="35">
                  <c:v>40670.712384259255</c:v>
                </c:pt>
                <c:pt idx="36">
                  <c:v>40673.229247685187</c:v>
                </c:pt>
                <c:pt idx="37">
                  <c:v>40676.226886574077</c:v>
                </c:pt>
                <c:pt idx="38">
                  <c:v>40686.601793981477</c:v>
                </c:pt>
                <c:pt idx="39">
                  <c:v>40687.548541666663</c:v>
                </c:pt>
                <c:pt idx="40">
                  <c:v>40687.550775462965</c:v>
                </c:pt>
                <c:pt idx="41">
                  <c:v>40687.666817129633</c:v>
                </c:pt>
                <c:pt idx="42">
                  <c:v>40689.18650462963</c:v>
                </c:pt>
                <c:pt idx="43">
                  <c:v>40693.747986111113</c:v>
                </c:pt>
                <c:pt idx="44">
                  <c:v>40699.535868055558</c:v>
                </c:pt>
                <c:pt idx="45">
                  <c:v>40726.617094907408</c:v>
                </c:pt>
                <c:pt idx="46">
                  <c:v>40726.621886574074</c:v>
                </c:pt>
                <c:pt idx="47">
                  <c:v>40726.623240740737</c:v>
                </c:pt>
                <c:pt idx="48">
                  <c:v>40726.640451388885</c:v>
                </c:pt>
                <c:pt idx="49">
                  <c:v>40728.597662037035</c:v>
                </c:pt>
                <c:pt idx="50">
                  <c:v>40740.710347222222</c:v>
                </c:pt>
                <c:pt idx="51">
                  <c:v>40742.745069444441</c:v>
                </c:pt>
                <c:pt idx="52">
                  <c:v>40743.456736111111</c:v>
                </c:pt>
                <c:pt idx="53">
                  <c:v>40746.647326388891</c:v>
                </c:pt>
                <c:pt idx="54">
                  <c:v>40748.171261574076</c:v>
                </c:pt>
                <c:pt idx="55">
                  <c:v>41082.674189814818</c:v>
                </c:pt>
                <c:pt idx="56">
                  <c:v>41113.195844907408</c:v>
                </c:pt>
                <c:pt idx="57">
                  <c:v>41113.59211805556</c:v>
                </c:pt>
                <c:pt idx="58">
                  <c:v>41113.611354166671</c:v>
                </c:pt>
                <c:pt idx="59">
                  <c:v>41114.552175925928</c:v>
                </c:pt>
                <c:pt idx="60">
                  <c:v>41115.508333333331</c:v>
                </c:pt>
                <c:pt idx="61">
                  <c:v>41125.792708333334</c:v>
                </c:pt>
                <c:pt idx="62">
                  <c:v>41131.46565972222</c:v>
                </c:pt>
                <c:pt idx="63">
                  <c:v>41132.666180555556</c:v>
                </c:pt>
                <c:pt idx="64">
                  <c:v>41132.931273148148</c:v>
                </c:pt>
                <c:pt idx="65">
                  <c:v>41134.55846064815</c:v>
                </c:pt>
                <c:pt idx="66">
                  <c:v>41134.583854166667</c:v>
                </c:pt>
                <c:pt idx="67">
                  <c:v>41134.621724537035</c:v>
                </c:pt>
                <c:pt idx="68">
                  <c:v>41134.672048611115</c:v>
                </c:pt>
                <c:pt idx="69">
                  <c:v>41135.3596875</c:v>
                </c:pt>
                <c:pt idx="70">
                  <c:v>41141.787349537037</c:v>
                </c:pt>
                <c:pt idx="71">
                  <c:v>41144.472812499997</c:v>
                </c:pt>
                <c:pt idx="72">
                  <c:v>41144.699479166666</c:v>
                </c:pt>
                <c:pt idx="73">
                  <c:v>41148.250960648147</c:v>
                </c:pt>
                <c:pt idx="74">
                  <c:v>41151.342361111107</c:v>
                </c:pt>
                <c:pt idx="75">
                  <c:v>41151.690324074072</c:v>
                </c:pt>
                <c:pt idx="76">
                  <c:v>41152.271967592591</c:v>
                </c:pt>
                <c:pt idx="77">
                  <c:v>41153.351377314815</c:v>
                </c:pt>
                <c:pt idx="78">
                  <c:v>41154.142974537041</c:v>
                </c:pt>
                <c:pt idx="79">
                  <c:v>41154.161863425928</c:v>
                </c:pt>
                <c:pt idx="80">
                  <c:v>41157.808738425927</c:v>
                </c:pt>
                <c:pt idx="81">
                  <c:v>41161.650833333333</c:v>
                </c:pt>
                <c:pt idx="82">
                  <c:v>41172.442708333336</c:v>
                </c:pt>
                <c:pt idx="83">
                  <c:v>41176.668124999997</c:v>
                </c:pt>
                <c:pt idx="84">
                  <c:v>41180.676932870367</c:v>
                </c:pt>
                <c:pt idx="85">
                  <c:v>41194.037245370375</c:v>
                </c:pt>
                <c:pt idx="86">
                  <c:v>41233.377523148149</c:v>
                </c:pt>
                <c:pt idx="87">
                  <c:v>41243.22493055556</c:v>
                </c:pt>
                <c:pt idx="88">
                  <c:v>41245.383611111109</c:v>
                </c:pt>
                <c:pt idx="89">
                  <c:v>41245.410787037035</c:v>
                </c:pt>
                <c:pt idx="90">
                  <c:v>41246.629444444443</c:v>
                </c:pt>
                <c:pt idx="91">
                  <c:v>41247.123726851853</c:v>
                </c:pt>
                <c:pt idx="92">
                  <c:v>41248.569467592592</c:v>
                </c:pt>
                <c:pt idx="93">
                  <c:v>41251.680752314816</c:v>
                </c:pt>
                <c:pt idx="94">
                  <c:v>41252.637615740743</c:v>
                </c:pt>
                <c:pt idx="95">
                  <c:v>41256.313796296294</c:v>
                </c:pt>
                <c:pt idx="96">
                  <c:v>41256.957476851851</c:v>
                </c:pt>
                <c:pt idx="97">
                  <c:v>41257.611504629633</c:v>
                </c:pt>
                <c:pt idx="98">
                  <c:v>41258.176574074074</c:v>
                </c:pt>
                <c:pt idx="99">
                  <c:v>41258.694745370369</c:v>
                </c:pt>
                <c:pt idx="100">
                  <c:v>41260.720949074072</c:v>
                </c:pt>
                <c:pt idx="101">
                  <c:v>41261.182581018518</c:v>
                </c:pt>
                <c:pt idx="102">
                  <c:v>41261.421759259261</c:v>
                </c:pt>
                <c:pt idx="103">
                  <c:v>41266.520381944443</c:v>
                </c:pt>
                <c:pt idx="104">
                  <c:v>41269.42496527778</c:v>
                </c:pt>
                <c:pt idx="105">
                  <c:v>41270.178888888891</c:v>
                </c:pt>
                <c:pt idx="106">
                  <c:v>41270.334722222222</c:v>
                </c:pt>
                <c:pt idx="107">
                  <c:v>41277.577303240745</c:v>
                </c:pt>
                <c:pt idx="108">
                  <c:v>41277.703738425924</c:v>
                </c:pt>
                <c:pt idx="109">
                  <c:v>41278.075844907406</c:v>
                </c:pt>
                <c:pt idx="110">
                  <c:v>41278.296678240738</c:v>
                </c:pt>
                <c:pt idx="111">
                  <c:v>41284.035127314812</c:v>
                </c:pt>
                <c:pt idx="112">
                  <c:v>41288.544583333336</c:v>
                </c:pt>
                <c:pt idx="113">
                  <c:v>41292.38894675926</c:v>
                </c:pt>
                <c:pt idx="114">
                  <c:v>41293.628171296295</c:v>
                </c:pt>
                <c:pt idx="115">
                  <c:v>41298.419432870374</c:v>
                </c:pt>
                <c:pt idx="116">
                  <c:v>41299.789722222224</c:v>
                </c:pt>
                <c:pt idx="117">
                  <c:v>41299.807592592595</c:v>
                </c:pt>
                <c:pt idx="118">
                  <c:v>41299.811018518521</c:v>
                </c:pt>
                <c:pt idx="119">
                  <c:v>41299.833252314813</c:v>
                </c:pt>
                <c:pt idx="120">
                  <c:v>41300.118055555555</c:v>
                </c:pt>
                <c:pt idx="121">
                  <c:v>41301.446689814817</c:v>
                </c:pt>
                <c:pt idx="122">
                  <c:v>41302.544432870374</c:v>
                </c:pt>
                <c:pt idx="123">
                  <c:v>41302.710555555554</c:v>
                </c:pt>
                <c:pt idx="124">
                  <c:v>41303.518923611111</c:v>
                </c:pt>
                <c:pt idx="125">
                  <c:v>41304.449560185181</c:v>
                </c:pt>
                <c:pt idx="126">
                  <c:v>41304.485162037039</c:v>
                </c:pt>
                <c:pt idx="127">
                  <c:v>41308.664016203707</c:v>
                </c:pt>
                <c:pt idx="128">
                  <c:v>41309.200208333335</c:v>
                </c:pt>
                <c:pt idx="129">
                  <c:v>41309.6012037037</c:v>
                </c:pt>
                <c:pt idx="130">
                  <c:v>41309.625613425924</c:v>
                </c:pt>
                <c:pt idx="131">
                  <c:v>41313.45177083333</c:v>
                </c:pt>
                <c:pt idx="132">
                  <c:v>41315.558449074073</c:v>
                </c:pt>
                <c:pt idx="133">
                  <c:v>41315.560347222221</c:v>
                </c:pt>
                <c:pt idx="134">
                  <c:v>41319.895752314813</c:v>
                </c:pt>
                <c:pt idx="135">
                  <c:v>41321.50273148148</c:v>
                </c:pt>
                <c:pt idx="136">
                  <c:v>41324.212592592594</c:v>
                </c:pt>
                <c:pt idx="137">
                  <c:v>41324.447268518517</c:v>
                </c:pt>
                <c:pt idx="138">
                  <c:v>41324.479907407411</c:v>
                </c:pt>
                <c:pt idx="139">
                  <c:v>41324.731180555558</c:v>
                </c:pt>
                <c:pt idx="140">
                  <c:v>41324.75990740741</c:v>
                </c:pt>
                <c:pt idx="141">
                  <c:v>41325.021898148145</c:v>
                </c:pt>
                <c:pt idx="142">
                  <c:v>41328.53969907407</c:v>
                </c:pt>
                <c:pt idx="143">
                  <c:v>41332.70511574074</c:v>
                </c:pt>
                <c:pt idx="144">
                  <c:v>41334.199965277774</c:v>
                </c:pt>
                <c:pt idx="145">
                  <c:v>41335.762199074074</c:v>
                </c:pt>
                <c:pt idx="146">
                  <c:v>41344.096770833334</c:v>
                </c:pt>
                <c:pt idx="147">
                  <c:v>41348.25304398148</c:v>
                </c:pt>
                <c:pt idx="148">
                  <c:v>41349.667349537034</c:v>
                </c:pt>
                <c:pt idx="149">
                  <c:v>41355.469189814816</c:v>
                </c:pt>
                <c:pt idx="150">
                  <c:v>41403.223032407404</c:v>
                </c:pt>
                <c:pt idx="151">
                  <c:v>41440.20722222222</c:v>
                </c:pt>
                <c:pt idx="152">
                  <c:v>41441.637916666667</c:v>
                </c:pt>
                <c:pt idx="153">
                  <c:v>41442.523368055554</c:v>
                </c:pt>
                <c:pt idx="154">
                  <c:v>41443.302546296298</c:v>
                </c:pt>
                <c:pt idx="155">
                  <c:v>41443.341365740736</c:v>
                </c:pt>
                <c:pt idx="156">
                  <c:v>41443.343159722222</c:v>
                </c:pt>
                <c:pt idx="157">
                  <c:v>41443.557476851856</c:v>
                </c:pt>
                <c:pt idx="158">
                  <c:v>41450.226319444446</c:v>
                </c:pt>
                <c:pt idx="159">
                  <c:v>41455.26457175926</c:v>
                </c:pt>
                <c:pt idx="160">
                  <c:v>41459.271331018521</c:v>
                </c:pt>
                <c:pt idx="161">
                  <c:v>41459.50953703704</c:v>
                </c:pt>
                <c:pt idx="162">
                  <c:v>41463.17015046296</c:v>
                </c:pt>
                <c:pt idx="163">
                  <c:v>41472.321840277778</c:v>
                </c:pt>
              </c:numCache>
            </c:numRef>
          </c:cat>
          <c:val>
            <c:numRef>
              <c:f>ensembl!$H$2:$H$529</c:f>
              <c:numCache>
                <c:formatCode>General</c:formatCode>
                <c:ptCount val="528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32</c:v>
                </c:pt>
                <c:pt idx="54">
                  <c:v>33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44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</c:v>
                </c:pt>
                <c:pt idx="183">
                  <c:v>44</c:v>
                </c:pt>
                <c:pt idx="184">
                  <c:v>44</c:v>
                </c:pt>
                <c:pt idx="185">
                  <c:v>44</c:v>
                </c:pt>
                <c:pt idx="186">
                  <c:v>44</c:v>
                </c:pt>
                <c:pt idx="187">
                  <c:v>44</c:v>
                </c:pt>
                <c:pt idx="188">
                  <c:v>46</c:v>
                </c:pt>
                <c:pt idx="189">
                  <c:v>46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49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52</c:v>
                </c:pt>
                <c:pt idx="199">
                  <c:v>52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49</c:v>
                </c:pt>
                <c:pt idx="206">
                  <c:v>49</c:v>
                </c:pt>
                <c:pt idx="207">
                  <c:v>52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54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53</c:v>
                </c:pt>
                <c:pt idx="226">
                  <c:v>55</c:v>
                </c:pt>
                <c:pt idx="227">
                  <c:v>55</c:v>
                </c:pt>
                <c:pt idx="228">
                  <c:v>55</c:v>
                </c:pt>
                <c:pt idx="229">
                  <c:v>55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55</c:v>
                </c:pt>
                <c:pt idx="236">
                  <c:v>55</c:v>
                </c:pt>
                <c:pt idx="237">
                  <c:v>55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58</c:v>
                </c:pt>
                <c:pt idx="242">
                  <c:v>53</c:v>
                </c:pt>
                <c:pt idx="243">
                  <c:v>53</c:v>
                </c:pt>
                <c:pt idx="244">
                  <c:v>53</c:v>
                </c:pt>
                <c:pt idx="245">
                  <c:v>53</c:v>
                </c:pt>
                <c:pt idx="246">
                  <c:v>53</c:v>
                </c:pt>
                <c:pt idx="247">
                  <c:v>53</c:v>
                </c:pt>
                <c:pt idx="248">
                  <c:v>58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62</c:v>
                </c:pt>
                <c:pt idx="276">
                  <c:v>63</c:v>
                </c:pt>
                <c:pt idx="277">
                  <c:v>63</c:v>
                </c:pt>
                <c:pt idx="278">
                  <c:v>67</c:v>
                </c:pt>
                <c:pt idx="279">
                  <c:v>63</c:v>
                </c:pt>
                <c:pt idx="280">
                  <c:v>63</c:v>
                </c:pt>
                <c:pt idx="281">
                  <c:v>67</c:v>
                </c:pt>
                <c:pt idx="282">
                  <c:v>68</c:v>
                </c:pt>
                <c:pt idx="283">
                  <c:v>67</c:v>
                </c:pt>
                <c:pt idx="284">
                  <c:v>67</c:v>
                </c:pt>
                <c:pt idx="285">
                  <c:v>67</c:v>
                </c:pt>
                <c:pt idx="286">
                  <c:v>67</c:v>
                </c:pt>
                <c:pt idx="287">
                  <c:v>67</c:v>
                </c:pt>
                <c:pt idx="288">
                  <c:v>67</c:v>
                </c:pt>
                <c:pt idx="289">
                  <c:v>67</c:v>
                </c:pt>
                <c:pt idx="290">
                  <c:v>67</c:v>
                </c:pt>
                <c:pt idx="291">
                  <c:v>67</c:v>
                </c:pt>
                <c:pt idx="292">
                  <c:v>67</c:v>
                </c:pt>
                <c:pt idx="293">
                  <c:v>68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68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68</c:v>
                </c:pt>
                <c:pt idx="304">
                  <c:v>68</c:v>
                </c:pt>
                <c:pt idx="305">
                  <c:v>68</c:v>
                </c:pt>
                <c:pt idx="306">
                  <c:v>69</c:v>
                </c:pt>
                <c:pt idx="307">
                  <c:v>69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69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71</c:v>
                </c:pt>
                <c:pt idx="330">
                  <c:v>71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69</c:v>
                </c:pt>
                <c:pt idx="378">
                  <c:v>69</c:v>
                </c:pt>
                <c:pt idx="379">
                  <c:v>69</c:v>
                </c:pt>
                <c:pt idx="380">
                  <c:v>71</c:v>
                </c:pt>
                <c:pt idx="381">
                  <c:v>69</c:v>
                </c:pt>
                <c:pt idx="382">
                  <c:v>69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71</c:v>
                </c:pt>
                <c:pt idx="398">
                  <c:v>71</c:v>
                </c:pt>
                <c:pt idx="399">
                  <c:v>71</c:v>
                </c:pt>
                <c:pt idx="400">
                  <c:v>71</c:v>
                </c:pt>
                <c:pt idx="401">
                  <c:v>71</c:v>
                </c:pt>
                <c:pt idx="402">
                  <c:v>71</c:v>
                </c:pt>
                <c:pt idx="403">
                  <c:v>71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09">
                  <c:v>71</c:v>
                </c:pt>
                <c:pt idx="410">
                  <c:v>71</c:v>
                </c:pt>
                <c:pt idx="411">
                  <c:v>71</c:v>
                </c:pt>
                <c:pt idx="412">
                  <c:v>71</c:v>
                </c:pt>
                <c:pt idx="413">
                  <c:v>71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72</c:v>
                </c:pt>
                <c:pt idx="493">
                  <c:v>73</c:v>
                </c:pt>
                <c:pt idx="494">
                  <c:v>73</c:v>
                </c:pt>
                <c:pt idx="495">
                  <c:v>73</c:v>
                </c:pt>
                <c:pt idx="496">
                  <c:v>73</c:v>
                </c:pt>
                <c:pt idx="497">
                  <c:v>73</c:v>
                </c:pt>
                <c:pt idx="498">
                  <c:v>73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73</c:v>
                </c:pt>
                <c:pt idx="504">
                  <c:v>74</c:v>
                </c:pt>
                <c:pt idx="505">
                  <c:v>74</c:v>
                </c:pt>
                <c:pt idx="506">
                  <c:v>74</c:v>
                </c:pt>
                <c:pt idx="507">
                  <c:v>74</c:v>
                </c:pt>
                <c:pt idx="508">
                  <c:v>74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</c:numCache>
            </c:numRef>
          </c:val>
        </c:ser>
        <c:marker val="1"/>
        <c:axId val="212813312"/>
        <c:axId val="212811776"/>
      </c:lineChart>
      <c:dateAx>
        <c:axId val="212800256"/>
        <c:scaling>
          <c:orientation val="minMax"/>
        </c:scaling>
        <c:axPos val="b"/>
        <c:numFmt formatCode="[$-409]yyyy;@" sourceLinked="0"/>
        <c:majorTickMark val="none"/>
        <c:tickLblPos val="nextTo"/>
        <c:txPr>
          <a:bodyPr rot="-2700000" vert="horz"/>
          <a:lstStyle/>
          <a:p>
            <a:pPr>
              <a:defRPr/>
            </a:pPr>
            <a:endParaRPr lang="el-GR"/>
          </a:p>
        </c:txPr>
        <c:crossAx val="212801792"/>
        <c:crosses val="autoZero"/>
        <c:auto val="1"/>
        <c:lblOffset val="100"/>
      </c:dateAx>
      <c:valAx>
        <c:axId val="212801792"/>
        <c:scaling>
          <c:orientation val="minMax"/>
        </c:scaling>
        <c:axPos val="l"/>
        <c:numFmt formatCode="General" sourceLinked="1"/>
        <c:tickLblPos val="nextTo"/>
        <c:crossAx val="212800256"/>
        <c:crosses val="autoZero"/>
        <c:crossBetween val="between"/>
      </c:valAx>
      <c:valAx>
        <c:axId val="212811776"/>
        <c:scaling>
          <c:orientation val="minMax"/>
        </c:scaling>
        <c:axPos val="r"/>
        <c:numFmt formatCode="General" sourceLinked="1"/>
        <c:tickLblPos val="nextTo"/>
        <c:crossAx val="212813312"/>
        <c:crosses val="max"/>
        <c:crossBetween val="between"/>
      </c:valAx>
      <c:dateAx>
        <c:axId val="212813312"/>
        <c:scaling>
          <c:orientation val="minMax"/>
        </c:scaling>
        <c:delete val="1"/>
        <c:axPos val="b"/>
        <c:numFmt formatCode="[$-409]d\-mmm\-yy;@" sourceLinked="1"/>
        <c:tickLblPos val="none"/>
        <c:crossAx val="212811776"/>
        <c:crosses val="autoZero"/>
        <c:auto val="1"/>
        <c:lblOffset val="100"/>
        <c:majorUnit val="1"/>
        <c:minorUnit val="1"/>
      </c:dateAx>
    </c:plotArea>
    <c:legend>
      <c:legendPos val="r"/>
      <c:layout>
        <c:manualLayout>
          <c:xMode val="edge"/>
          <c:yMode val="edge"/>
          <c:x val="0.51034578146611342"/>
          <c:y val="0.71720873432488053"/>
          <c:w val="0.40113416320885387"/>
          <c:h val="9.7989938757655284E-2"/>
        </c:manualLayout>
      </c:layout>
      <c:overlay val="1"/>
    </c:legend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ensembl!$AC$1</c:f>
              <c:strCache>
                <c:ptCount val="1"/>
                <c:pt idx="0">
                  <c:v>changes</c:v>
                </c:pt>
              </c:strCache>
            </c:strRef>
          </c:tx>
          <c:val>
            <c:numRef>
              <c:f>ensembl!$AC$2:$AC$529</c:f>
              <c:numCache>
                <c:formatCode>General</c:formatCode>
                <c:ptCount val="528"/>
                <c:pt idx="0">
                  <c:v>9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  <c:pt idx="4">
                  <c:v>8</c:v>
                </c:pt>
                <c:pt idx="5">
                  <c:v>12</c:v>
                </c:pt>
                <c:pt idx="6">
                  <c:v>0</c:v>
                </c:pt>
                <c:pt idx="7">
                  <c:v>4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11</c:v>
                </c:pt>
                <c:pt idx="20">
                  <c:v>22</c:v>
                </c:pt>
                <c:pt idx="21">
                  <c:v>0</c:v>
                </c:pt>
                <c:pt idx="22">
                  <c:v>12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18</c:v>
                </c:pt>
                <c:pt idx="28">
                  <c:v>7</c:v>
                </c:pt>
                <c:pt idx="29">
                  <c:v>0</c:v>
                </c:pt>
                <c:pt idx="30">
                  <c:v>2</c:v>
                </c:pt>
                <c:pt idx="31">
                  <c:v>10</c:v>
                </c:pt>
                <c:pt idx="32">
                  <c:v>14</c:v>
                </c:pt>
                <c:pt idx="33">
                  <c:v>1</c:v>
                </c:pt>
                <c:pt idx="34">
                  <c:v>14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</c:v>
                </c:pt>
                <c:pt idx="49">
                  <c:v>12</c:v>
                </c:pt>
                <c:pt idx="50">
                  <c:v>3</c:v>
                </c:pt>
                <c:pt idx="51">
                  <c:v>0</c:v>
                </c:pt>
                <c:pt idx="52">
                  <c:v>15</c:v>
                </c:pt>
                <c:pt idx="53">
                  <c:v>12</c:v>
                </c:pt>
                <c:pt idx="54">
                  <c:v>3</c:v>
                </c:pt>
                <c:pt idx="55">
                  <c:v>61</c:v>
                </c:pt>
                <c:pt idx="56">
                  <c:v>4</c:v>
                </c:pt>
                <c:pt idx="57">
                  <c:v>0</c:v>
                </c:pt>
                <c:pt idx="58">
                  <c:v>3</c:v>
                </c:pt>
                <c:pt idx="59">
                  <c:v>10</c:v>
                </c:pt>
                <c:pt idx="60">
                  <c:v>10</c:v>
                </c:pt>
                <c:pt idx="61">
                  <c:v>6</c:v>
                </c:pt>
                <c:pt idx="62">
                  <c:v>12</c:v>
                </c:pt>
                <c:pt idx="63">
                  <c:v>1</c:v>
                </c:pt>
                <c:pt idx="64">
                  <c:v>10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4</c:v>
                </c:pt>
                <c:pt idx="70">
                  <c:v>2</c:v>
                </c:pt>
                <c:pt idx="71">
                  <c:v>16</c:v>
                </c:pt>
                <c:pt idx="72">
                  <c:v>6</c:v>
                </c:pt>
                <c:pt idx="73">
                  <c:v>4</c:v>
                </c:pt>
                <c:pt idx="74">
                  <c:v>9</c:v>
                </c:pt>
                <c:pt idx="75">
                  <c:v>6</c:v>
                </c:pt>
                <c:pt idx="76">
                  <c:v>9</c:v>
                </c:pt>
                <c:pt idx="77">
                  <c:v>0</c:v>
                </c:pt>
                <c:pt idx="78">
                  <c:v>5</c:v>
                </c:pt>
                <c:pt idx="79">
                  <c:v>5</c:v>
                </c:pt>
                <c:pt idx="80">
                  <c:v>18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6</c:v>
                </c:pt>
                <c:pt idx="92">
                  <c:v>75</c:v>
                </c:pt>
                <c:pt idx="93">
                  <c:v>21</c:v>
                </c:pt>
                <c:pt idx="94">
                  <c:v>0</c:v>
                </c:pt>
                <c:pt idx="95">
                  <c:v>12</c:v>
                </c:pt>
                <c:pt idx="96">
                  <c:v>1</c:v>
                </c:pt>
                <c:pt idx="97">
                  <c:v>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15</c:v>
                </c:pt>
                <c:pt idx="117">
                  <c:v>0</c:v>
                </c:pt>
                <c:pt idx="118">
                  <c:v>14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0</c:v>
                </c:pt>
                <c:pt idx="124">
                  <c:v>0</c:v>
                </c:pt>
                <c:pt idx="125">
                  <c:v>10</c:v>
                </c:pt>
                <c:pt idx="126">
                  <c:v>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30</c:v>
                </c:pt>
                <c:pt idx="132">
                  <c:v>297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12</c:v>
                </c:pt>
                <c:pt idx="143">
                  <c:v>0</c:v>
                </c:pt>
                <c:pt idx="144">
                  <c:v>0</c:v>
                </c:pt>
                <c:pt idx="145">
                  <c:v>40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2</c:v>
                </c:pt>
                <c:pt idx="150">
                  <c:v>2</c:v>
                </c:pt>
                <c:pt idx="151">
                  <c:v>24</c:v>
                </c:pt>
                <c:pt idx="152">
                  <c:v>3</c:v>
                </c:pt>
                <c:pt idx="153">
                  <c:v>0</c:v>
                </c:pt>
                <c:pt idx="154">
                  <c:v>2</c:v>
                </c:pt>
                <c:pt idx="155">
                  <c:v>2</c:v>
                </c:pt>
                <c:pt idx="156">
                  <c:v>16</c:v>
                </c:pt>
                <c:pt idx="157">
                  <c:v>10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5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32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15</c:v>
                </c:pt>
                <c:pt idx="189">
                  <c:v>0</c:v>
                </c:pt>
                <c:pt idx="190">
                  <c:v>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10</c:v>
                </c:pt>
                <c:pt idx="195">
                  <c:v>15</c:v>
                </c:pt>
                <c:pt idx="196">
                  <c:v>0</c:v>
                </c:pt>
                <c:pt idx="197">
                  <c:v>0</c:v>
                </c:pt>
                <c:pt idx="198">
                  <c:v>3</c:v>
                </c:pt>
                <c:pt idx="199">
                  <c:v>0</c:v>
                </c:pt>
                <c:pt idx="200">
                  <c:v>5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112</c:v>
                </c:pt>
                <c:pt idx="206">
                  <c:v>14</c:v>
                </c:pt>
                <c:pt idx="207">
                  <c:v>20</c:v>
                </c:pt>
                <c:pt idx="208">
                  <c:v>9</c:v>
                </c:pt>
                <c:pt idx="209">
                  <c:v>54</c:v>
                </c:pt>
                <c:pt idx="210">
                  <c:v>0</c:v>
                </c:pt>
                <c:pt idx="211">
                  <c:v>6</c:v>
                </c:pt>
                <c:pt idx="212">
                  <c:v>0</c:v>
                </c:pt>
                <c:pt idx="213">
                  <c:v>6</c:v>
                </c:pt>
                <c:pt idx="214">
                  <c:v>2</c:v>
                </c:pt>
                <c:pt idx="215">
                  <c:v>0</c:v>
                </c:pt>
                <c:pt idx="216">
                  <c:v>1</c:v>
                </c:pt>
                <c:pt idx="217">
                  <c:v>14</c:v>
                </c:pt>
                <c:pt idx="218">
                  <c:v>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</c:v>
                </c:pt>
                <c:pt idx="223">
                  <c:v>0</c:v>
                </c:pt>
                <c:pt idx="224">
                  <c:v>8</c:v>
                </c:pt>
                <c:pt idx="225">
                  <c:v>55</c:v>
                </c:pt>
                <c:pt idx="226">
                  <c:v>23</c:v>
                </c:pt>
                <c:pt idx="227">
                  <c:v>20</c:v>
                </c:pt>
                <c:pt idx="228">
                  <c:v>1</c:v>
                </c:pt>
                <c:pt idx="229">
                  <c:v>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3</c:v>
                </c:pt>
                <c:pt idx="240">
                  <c:v>0</c:v>
                </c:pt>
                <c:pt idx="241">
                  <c:v>12</c:v>
                </c:pt>
                <c:pt idx="242">
                  <c:v>250</c:v>
                </c:pt>
                <c:pt idx="243">
                  <c:v>0</c:v>
                </c:pt>
                <c:pt idx="244">
                  <c:v>4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254</c:v>
                </c:pt>
                <c:pt idx="249">
                  <c:v>6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8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8</c:v>
                </c:pt>
                <c:pt idx="270">
                  <c:v>0</c:v>
                </c:pt>
                <c:pt idx="271">
                  <c:v>20</c:v>
                </c:pt>
                <c:pt idx="272">
                  <c:v>0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4</c:v>
                </c:pt>
                <c:pt idx="277">
                  <c:v>0</c:v>
                </c:pt>
                <c:pt idx="278">
                  <c:v>21</c:v>
                </c:pt>
                <c:pt idx="279">
                  <c:v>21</c:v>
                </c:pt>
                <c:pt idx="280">
                  <c:v>0</c:v>
                </c:pt>
                <c:pt idx="281">
                  <c:v>21</c:v>
                </c:pt>
                <c:pt idx="282">
                  <c:v>4</c:v>
                </c:pt>
                <c:pt idx="283">
                  <c:v>11</c:v>
                </c:pt>
                <c:pt idx="284">
                  <c:v>3</c:v>
                </c:pt>
                <c:pt idx="285">
                  <c:v>0</c:v>
                </c:pt>
                <c:pt idx="286">
                  <c:v>19</c:v>
                </c:pt>
                <c:pt idx="287">
                  <c:v>1</c:v>
                </c:pt>
                <c:pt idx="288">
                  <c:v>7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0</c:v>
                </c:pt>
                <c:pt idx="293">
                  <c:v>10</c:v>
                </c:pt>
                <c:pt idx="294">
                  <c:v>4</c:v>
                </c:pt>
                <c:pt idx="295">
                  <c:v>4</c:v>
                </c:pt>
                <c:pt idx="296">
                  <c:v>2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5</c:v>
                </c:pt>
                <c:pt idx="306">
                  <c:v>4</c:v>
                </c:pt>
                <c:pt idx="307">
                  <c:v>2</c:v>
                </c:pt>
                <c:pt idx="308">
                  <c:v>17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2</c:v>
                </c:pt>
                <c:pt idx="313">
                  <c:v>19</c:v>
                </c:pt>
                <c:pt idx="314">
                  <c:v>60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2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20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</c:v>
                </c:pt>
                <c:pt idx="343">
                  <c:v>1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4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34</c:v>
                </c:pt>
                <c:pt idx="378">
                  <c:v>0</c:v>
                </c:pt>
                <c:pt idx="379">
                  <c:v>0</c:v>
                </c:pt>
                <c:pt idx="380">
                  <c:v>10</c:v>
                </c:pt>
                <c:pt idx="381">
                  <c:v>7</c:v>
                </c:pt>
                <c:pt idx="382">
                  <c:v>0</c:v>
                </c:pt>
                <c:pt idx="383">
                  <c:v>6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</c:v>
                </c:pt>
                <c:pt idx="391">
                  <c:v>0</c:v>
                </c:pt>
                <c:pt idx="392">
                  <c:v>2</c:v>
                </c:pt>
                <c:pt idx="393">
                  <c:v>0</c:v>
                </c:pt>
                <c:pt idx="394">
                  <c:v>7</c:v>
                </c:pt>
                <c:pt idx="395">
                  <c:v>2</c:v>
                </c:pt>
                <c:pt idx="396">
                  <c:v>0</c:v>
                </c:pt>
                <c:pt idx="397">
                  <c:v>2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2</c:v>
                </c:pt>
                <c:pt idx="405">
                  <c:v>0</c:v>
                </c:pt>
                <c:pt idx="406">
                  <c:v>2</c:v>
                </c:pt>
                <c:pt idx="407">
                  <c:v>2</c:v>
                </c:pt>
                <c:pt idx="408">
                  <c:v>0</c:v>
                </c:pt>
                <c:pt idx="409">
                  <c:v>0</c:v>
                </c:pt>
                <c:pt idx="410">
                  <c:v>12</c:v>
                </c:pt>
                <c:pt idx="411">
                  <c:v>2</c:v>
                </c:pt>
                <c:pt idx="412">
                  <c:v>0</c:v>
                </c:pt>
                <c:pt idx="413">
                  <c:v>0</c:v>
                </c:pt>
                <c:pt idx="414">
                  <c:v>28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22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8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32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60</c:v>
                </c:pt>
                <c:pt idx="493">
                  <c:v>9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7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</c:v>
                </c:pt>
                <c:pt idx="510">
                  <c:v>18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3</c:v>
                </c:pt>
                <c:pt idx="520">
                  <c:v>0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1</c:v>
                </c:pt>
                <c:pt idx="527">
                  <c:v>0</c:v>
                </c:pt>
              </c:numCache>
            </c:numRef>
          </c:val>
        </c:ser>
        <c:gapWidth val="0"/>
        <c:axId val="212828928"/>
        <c:axId val="212830464"/>
      </c:barChart>
      <c:catAx>
        <c:axId val="212828928"/>
        <c:scaling>
          <c:orientation val="minMax"/>
        </c:scaling>
        <c:axPos val="b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212830464"/>
        <c:crosses val="autoZero"/>
        <c:auto val="1"/>
        <c:lblAlgn val="ctr"/>
        <c:lblOffset val="100"/>
      </c:catAx>
      <c:valAx>
        <c:axId val="212830464"/>
        <c:scaling>
          <c:orientation val="minMax"/>
        </c:scaling>
        <c:axPos val="l"/>
        <c:numFmt formatCode="General" sourceLinked="1"/>
        <c:tickLblPos val="nextTo"/>
        <c:crossAx val="212828928"/>
        <c:crosses val="autoZero"/>
        <c:crossBetween val="between"/>
      </c:valAx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atlas!$AC$1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atlas!$AC$2:$AC$85</c:f>
              <c:numCache>
                <c:formatCode>General</c:formatCode>
                <c:ptCount val="84"/>
                <c:pt idx="0">
                  <c:v>0</c:v>
                </c:pt>
                <c:pt idx="1">
                  <c:v>-6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-42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-2</c:v>
                </c:pt>
                <c:pt idx="29">
                  <c:v>8</c:v>
                </c:pt>
                <c:pt idx="30">
                  <c:v>1</c:v>
                </c:pt>
                <c:pt idx="31">
                  <c:v>53</c:v>
                </c:pt>
                <c:pt idx="32">
                  <c:v>-40</c:v>
                </c:pt>
                <c:pt idx="33">
                  <c:v>3</c:v>
                </c:pt>
                <c:pt idx="34">
                  <c:v>7</c:v>
                </c:pt>
                <c:pt idx="35">
                  <c:v>0</c:v>
                </c:pt>
                <c:pt idx="36">
                  <c:v>0</c:v>
                </c:pt>
                <c:pt idx="37">
                  <c:v>5</c:v>
                </c:pt>
                <c:pt idx="38">
                  <c:v>1</c:v>
                </c:pt>
                <c:pt idx="39">
                  <c:v>14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-1</c:v>
                </c:pt>
                <c:pt idx="49">
                  <c:v>1</c:v>
                </c:pt>
                <c:pt idx="50">
                  <c:v>7</c:v>
                </c:pt>
                <c:pt idx="51">
                  <c:v>0</c:v>
                </c:pt>
                <c:pt idx="52">
                  <c:v>10</c:v>
                </c:pt>
                <c:pt idx="53">
                  <c:v>-11</c:v>
                </c:pt>
                <c:pt idx="54">
                  <c:v>1</c:v>
                </c:pt>
                <c:pt idx="55">
                  <c:v>0</c:v>
                </c:pt>
                <c:pt idx="56">
                  <c:v>-11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5</c:v>
                </c:pt>
                <c:pt idx="66">
                  <c:v>9</c:v>
                </c:pt>
                <c:pt idx="67">
                  <c:v>5</c:v>
                </c:pt>
                <c:pt idx="68">
                  <c:v>12</c:v>
                </c:pt>
                <c:pt idx="69">
                  <c:v>47</c:v>
                </c:pt>
                <c:pt idx="70">
                  <c:v>3</c:v>
                </c:pt>
                <c:pt idx="71">
                  <c:v>0</c:v>
                </c:pt>
                <c:pt idx="72">
                  <c:v>9</c:v>
                </c:pt>
                <c:pt idx="73">
                  <c:v>-15</c:v>
                </c:pt>
                <c:pt idx="74">
                  <c:v>15</c:v>
                </c:pt>
                <c:pt idx="75">
                  <c:v>0</c:v>
                </c:pt>
                <c:pt idx="76">
                  <c:v>7</c:v>
                </c:pt>
                <c:pt idx="77">
                  <c:v>-4</c:v>
                </c:pt>
                <c:pt idx="78">
                  <c:v>0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3</c:v>
                </c:pt>
                <c:pt idx="83">
                  <c:v>1</c:v>
                </c:pt>
              </c:numCache>
            </c:numRef>
          </c:val>
        </c:ser>
        <c:marker val="1"/>
        <c:axId val="72116480"/>
        <c:axId val="72122368"/>
      </c:lineChart>
      <c:catAx>
        <c:axId val="72116480"/>
        <c:scaling>
          <c:orientation val="minMax"/>
        </c:scaling>
        <c:delete val="1"/>
        <c:axPos val="b"/>
        <c:majorTickMark val="none"/>
        <c:tickLblPos val="none"/>
        <c:crossAx val="72122368"/>
        <c:crosses val="autoZero"/>
        <c:auto val="1"/>
        <c:lblAlgn val="ctr"/>
        <c:lblOffset val="100"/>
      </c:catAx>
      <c:valAx>
        <c:axId val="72122368"/>
        <c:scaling>
          <c:orientation val="minMax"/>
        </c:scaling>
        <c:axPos val="l"/>
        <c:numFmt formatCode="General" sourceLinked="1"/>
        <c:majorTickMark val="none"/>
        <c:tickLblPos val="nextTo"/>
        <c:crossAx val="72116480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ensembl!$AD$2:$AD$529</c:f>
              <c:numCache>
                <c:formatCode>General</c:formatCode>
                <c:ptCount val="528"/>
                <c:pt idx="0">
                  <c:v>-0.10526315789473684</c:v>
                </c:pt>
                <c:pt idx="1">
                  <c:v>5.8823529411764705E-2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0.1111111111111111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-4.7619047619047616E-2</c:v>
                </c:pt>
                <c:pt idx="18">
                  <c:v>0</c:v>
                </c:pt>
                <c:pt idx="19">
                  <c:v>0.05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4.7619047619047616E-2</c:v>
                </c:pt>
                <c:pt idx="28">
                  <c:v>-9.0909090909090912E-2</c:v>
                </c:pt>
                <c:pt idx="29">
                  <c:v>0</c:v>
                </c:pt>
                <c:pt idx="30">
                  <c:v>0</c:v>
                </c:pt>
                <c:pt idx="31">
                  <c:v>0.05</c:v>
                </c:pt>
                <c:pt idx="32">
                  <c:v>-4.7619047619047616E-2</c:v>
                </c:pt>
                <c:pt idx="33">
                  <c:v>0</c:v>
                </c:pt>
                <c:pt idx="34">
                  <c:v>0.05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9.5238095238095233E-2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4.3478260869565216E-2</c:v>
                </c:pt>
                <c:pt idx="49">
                  <c:v>4.1666666666666664E-2</c:v>
                </c:pt>
                <c:pt idx="50">
                  <c:v>0.04</c:v>
                </c:pt>
                <c:pt idx="51">
                  <c:v>0</c:v>
                </c:pt>
                <c:pt idx="52">
                  <c:v>7.6923076923076927E-2</c:v>
                </c:pt>
                <c:pt idx="53">
                  <c:v>0.14285714285714285</c:v>
                </c:pt>
                <c:pt idx="54">
                  <c:v>3.125E-2</c:v>
                </c:pt>
                <c:pt idx="55">
                  <c:v>-0.30303030303030304</c:v>
                </c:pt>
                <c:pt idx="56">
                  <c:v>0</c:v>
                </c:pt>
                <c:pt idx="57">
                  <c:v>0</c:v>
                </c:pt>
                <c:pt idx="58">
                  <c:v>4.3478260869565216E-2</c:v>
                </c:pt>
                <c:pt idx="59">
                  <c:v>4.1666666666666664E-2</c:v>
                </c:pt>
                <c:pt idx="60">
                  <c:v>0</c:v>
                </c:pt>
                <c:pt idx="61">
                  <c:v>0</c:v>
                </c:pt>
                <c:pt idx="62">
                  <c:v>0.08</c:v>
                </c:pt>
                <c:pt idx="63">
                  <c:v>0</c:v>
                </c:pt>
                <c:pt idx="64">
                  <c:v>3.7037037037037035E-2</c:v>
                </c:pt>
                <c:pt idx="65">
                  <c:v>3.5714285714285712E-2</c:v>
                </c:pt>
                <c:pt idx="66">
                  <c:v>0</c:v>
                </c:pt>
                <c:pt idx="67">
                  <c:v>0</c:v>
                </c:pt>
                <c:pt idx="68">
                  <c:v>3.4482758620689655E-2</c:v>
                </c:pt>
                <c:pt idx="69">
                  <c:v>3.3333333333333333E-2</c:v>
                </c:pt>
                <c:pt idx="70">
                  <c:v>0</c:v>
                </c:pt>
                <c:pt idx="71">
                  <c:v>3.2258064516129031E-2</c:v>
                </c:pt>
                <c:pt idx="72">
                  <c:v>3.125E-2</c:v>
                </c:pt>
                <c:pt idx="73">
                  <c:v>0</c:v>
                </c:pt>
                <c:pt idx="74">
                  <c:v>0</c:v>
                </c:pt>
                <c:pt idx="75">
                  <c:v>3.0303030303030304E-2</c:v>
                </c:pt>
                <c:pt idx="76">
                  <c:v>2.9411764705882353E-2</c:v>
                </c:pt>
                <c:pt idx="77">
                  <c:v>0</c:v>
                </c:pt>
                <c:pt idx="78">
                  <c:v>2.8571428571428571E-2</c:v>
                </c:pt>
                <c:pt idx="79">
                  <c:v>-2.7777777777777776E-2</c:v>
                </c:pt>
                <c:pt idx="80">
                  <c:v>0.11428571428571428</c:v>
                </c:pt>
                <c:pt idx="81">
                  <c:v>0</c:v>
                </c:pt>
                <c:pt idx="82">
                  <c:v>0</c:v>
                </c:pt>
                <c:pt idx="83">
                  <c:v>2.564102564102564E-2</c:v>
                </c:pt>
                <c:pt idx="84">
                  <c:v>2.5000000000000001E-2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-0.26829268292682928</c:v>
                </c:pt>
                <c:pt idx="93">
                  <c:v>-3.3333333333333333E-2</c:v>
                </c:pt>
                <c:pt idx="94">
                  <c:v>0</c:v>
                </c:pt>
                <c:pt idx="95">
                  <c:v>6.8965517241379309E-2</c:v>
                </c:pt>
                <c:pt idx="96">
                  <c:v>0</c:v>
                </c:pt>
                <c:pt idx="97">
                  <c:v>-3.2258064516129031E-2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3.3333333333333333E-2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9.6774193548387094E-2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2.9411764705882353E-2</c:v>
                </c:pt>
                <c:pt idx="126">
                  <c:v>-5.7142857142857141E-2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0.18181818181818182</c:v>
                </c:pt>
                <c:pt idx="132">
                  <c:v>-0.10256410256410256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2.8571428571428571E-2</c:v>
                </c:pt>
                <c:pt idx="143">
                  <c:v>0</c:v>
                </c:pt>
                <c:pt idx="144">
                  <c:v>0</c:v>
                </c:pt>
                <c:pt idx="145">
                  <c:v>0.19444444444444445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-2.3255813953488372E-2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-4.7619047619047616E-2</c:v>
                </c:pt>
                <c:pt idx="157">
                  <c:v>-2.5000000000000001E-2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0.12820512820512819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4.5454545454545456E-2</c:v>
                </c:pt>
                <c:pt idx="189">
                  <c:v>0</c:v>
                </c:pt>
                <c:pt idx="190">
                  <c:v>2.1739130434782608E-2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4.2553191489361701E-2</c:v>
                </c:pt>
                <c:pt idx="195">
                  <c:v>4.0816326530612242E-2</c:v>
                </c:pt>
                <c:pt idx="196">
                  <c:v>0</c:v>
                </c:pt>
                <c:pt idx="197">
                  <c:v>0</c:v>
                </c:pt>
                <c:pt idx="198">
                  <c:v>1.9607843137254902E-2</c:v>
                </c:pt>
                <c:pt idx="199">
                  <c:v>0</c:v>
                </c:pt>
                <c:pt idx="200">
                  <c:v>1.9230769230769232E-2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-7.5471698113207544E-2</c:v>
                </c:pt>
                <c:pt idx="206">
                  <c:v>0</c:v>
                </c:pt>
                <c:pt idx="207">
                  <c:v>6.1224489795918366E-2</c:v>
                </c:pt>
                <c:pt idx="208">
                  <c:v>1.9230769230769232E-2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1.8867924528301886E-2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-1.8518518518518517E-2</c:v>
                </c:pt>
                <c:pt idx="226">
                  <c:v>3.7735849056603772E-2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1.8181818181818181E-2</c:v>
                </c:pt>
                <c:pt idx="240">
                  <c:v>0</c:v>
                </c:pt>
                <c:pt idx="241">
                  <c:v>3.5714285714285712E-2</c:v>
                </c:pt>
                <c:pt idx="242">
                  <c:v>-8.6206896551724144E-2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9.4339622641509441E-2</c:v>
                </c:pt>
                <c:pt idx="249">
                  <c:v>-1.7241379310344827E-2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3.5087719298245612E-2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5.0847457627118647E-2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1.6129032258064516E-2</c:v>
                </c:pt>
                <c:pt idx="277">
                  <c:v>0</c:v>
                </c:pt>
                <c:pt idx="278">
                  <c:v>6.3492063492063489E-2</c:v>
                </c:pt>
                <c:pt idx="279">
                  <c:v>-5.9701492537313432E-2</c:v>
                </c:pt>
                <c:pt idx="280">
                  <c:v>0</c:v>
                </c:pt>
                <c:pt idx="281">
                  <c:v>6.3492063492063489E-2</c:v>
                </c:pt>
                <c:pt idx="282">
                  <c:v>1.4925373134328358E-2</c:v>
                </c:pt>
                <c:pt idx="283">
                  <c:v>-1.4705882352941176E-2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1.4925373134328358E-2</c:v>
                </c:pt>
                <c:pt idx="294">
                  <c:v>1.4705882352941176E-2</c:v>
                </c:pt>
                <c:pt idx="295">
                  <c:v>-1.4492753623188406E-2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1.4705882352941176E-2</c:v>
                </c:pt>
                <c:pt idx="307">
                  <c:v>0</c:v>
                </c:pt>
                <c:pt idx="308">
                  <c:v>2.8985507246376812E-2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-2.8169014084507043E-2</c:v>
                </c:pt>
                <c:pt idx="314">
                  <c:v>2.8985507246376812E-2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2.8169014084507043E-2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1.3698630136986301E-2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-6.7567567567567571E-2</c:v>
                </c:pt>
                <c:pt idx="378">
                  <c:v>0</c:v>
                </c:pt>
                <c:pt idx="379">
                  <c:v>0</c:v>
                </c:pt>
                <c:pt idx="380">
                  <c:v>2.8985507246376812E-2</c:v>
                </c:pt>
                <c:pt idx="381">
                  <c:v>-2.8169014084507043E-2</c:v>
                </c:pt>
                <c:pt idx="382">
                  <c:v>0</c:v>
                </c:pt>
                <c:pt idx="383">
                  <c:v>1.4492753623188406E-2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-1.4285714285714285E-2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2.8985507246376812E-2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5.6338028169014086E-2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-0.04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1.3888888888888888E-2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6.8493150684931503E-2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-7.6923076923076927E-2</c:v>
                </c:pt>
                <c:pt idx="493">
                  <c:v>1.3888888888888888E-2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1.3698630136986301E-2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1.3513513513513514E-2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</c:numCache>
            </c:numRef>
          </c:val>
        </c:ser>
        <c:marker val="1"/>
        <c:axId val="212865024"/>
        <c:axId val="212866560"/>
      </c:lineChart>
      <c:catAx>
        <c:axId val="212865024"/>
        <c:scaling>
          <c:orientation val="minMax"/>
        </c:scaling>
        <c:delete val="1"/>
        <c:axPos val="b"/>
        <c:majorTickMark val="none"/>
        <c:tickLblPos val="none"/>
        <c:crossAx val="212866560"/>
        <c:crosses val="autoZero"/>
        <c:auto val="1"/>
        <c:lblAlgn val="ctr"/>
        <c:lblOffset val="100"/>
      </c:catAx>
      <c:valAx>
        <c:axId val="212866560"/>
        <c:scaling>
          <c:orientation val="minMax"/>
        </c:scaling>
        <c:axPos val="l"/>
        <c:numFmt formatCode="General" sourceLinked="1"/>
        <c:majorTickMark val="none"/>
        <c:tickLblPos val="nextTo"/>
        <c:crossAx val="212865024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ensembl!$K$2:$K$529</c:f>
              <c:numCache>
                <c:formatCode>General</c:formatCode>
                <c:ptCount val="528"/>
                <c:pt idx="0">
                  <c:v>75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83</c:v>
                </c:pt>
                <c:pt idx="5">
                  <c:v>83</c:v>
                </c:pt>
                <c:pt idx="6">
                  <c:v>83</c:v>
                </c:pt>
                <c:pt idx="7">
                  <c:v>85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95</c:v>
                </c:pt>
                <c:pt idx="13">
                  <c:v>98</c:v>
                </c:pt>
                <c:pt idx="14">
                  <c:v>98</c:v>
                </c:pt>
                <c:pt idx="15">
                  <c:v>99</c:v>
                </c:pt>
                <c:pt idx="16">
                  <c:v>99</c:v>
                </c:pt>
                <c:pt idx="17">
                  <c:v>99</c:v>
                </c:pt>
                <c:pt idx="18">
                  <c:v>99</c:v>
                </c:pt>
                <c:pt idx="19">
                  <c:v>109</c:v>
                </c:pt>
                <c:pt idx="20">
                  <c:v>109</c:v>
                </c:pt>
                <c:pt idx="21">
                  <c:v>109</c:v>
                </c:pt>
                <c:pt idx="22">
                  <c:v>119</c:v>
                </c:pt>
                <c:pt idx="23">
                  <c:v>119</c:v>
                </c:pt>
                <c:pt idx="24">
                  <c:v>119</c:v>
                </c:pt>
                <c:pt idx="25">
                  <c:v>118</c:v>
                </c:pt>
                <c:pt idx="26">
                  <c:v>118</c:v>
                </c:pt>
                <c:pt idx="27">
                  <c:v>133</c:v>
                </c:pt>
                <c:pt idx="28">
                  <c:v>128</c:v>
                </c:pt>
                <c:pt idx="29">
                  <c:v>128</c:v>
                </c:pt>
                <c:pt idx="30">
                  <c:v>128</c:v>
                </c:pt>
                <c:pt idx="31">
                  <c:v>137</c:v>
                </c:pt>
                <c:pt idx="32">
                  <c:v>128</c:v>
                </c:pt>
                <c:pt idx="33">
                  <c:v>129</c:v>
                </c:pt>
                <c:pt idx="34">
                  <c:v>132</c:v>
                </c:pt>
                <c:pt idx="35">
                  <c:v>132</c:v>
                </c:pt>
                <c:pt idx="36">
                  <c:v>132</c:v>
                </c:pt>
                <c:pt idx="37">
                  <c:v>132</c:v>
                </c:pt>
                <c:pt idx="38">
                  <c:v>142</c:v>
                </c:pt>
                <c:pt idx="39">
                  <c:v>142</c:v>
                </c:pt>
                <c:pt idx="40">
                  <c:v>142</c:v>
                </c:pt>
                <c:pt idx="41">
                  <c:v>142</c:v>
                </c:pt>
                <c:pt idx="42">
                  <c:v>142</c:v>
                </c:pt>
                <c:pt idx="43">
                  <c:v>142</c:v>
                </c:pt>
                <c:pt idx="44">
                  <c:v>142</c:v>
                </c:pt>
                <c:pt idx="45">
                  <c:v>142</c:v>
                </c:pt>
                <c:pt idx="46">
                  <c:v>142</c:v>
                </c:pt>
                <c:pt idx="47">
                  <c:v>142</c:v>
                </c:pt>
                <c:pt idx="48">
                  <c:v>145</c:v>
                </c:pt>
                <c:pt idx="49">
                  <c:v>156</c:v>
                </c:pt>
                <c:pt idx="50">
                  <c:v>158</c:v>
                </c:pt>
                <c:pt idx="51">
                  <c:v>158</c:v>
                </c:pt>
                <c:pt idx="52">
                  <c:v>171</c:v>
                </c:pt>
                <c:pt idx="53">
                  <c:v>179</c:v>
                </c:pt>
                <c:pt idx="54">
                  <c:v>181</c:v>
                </c:pt>
                <c:pt idx="55">
                  <c:v>144</c:v>
                </c:pt>
                <c:pt idx="56">
                  <c:v>144</c:v>
                </c:pt>
                <c:pt idx="57">
                  <c:v>144</c:v>
                </c:pt>
                <c:pt idx="58">
                  <c:v>146</c:v>
                </c:pt>
                <c:pt idx="59">
                  <c:v>155</c:v>
                </c:pt>
                <c:pt idx="60">
                  <c:v>157</c:v>
                </c:pt>
                <c:pt idx="61">
                  <c:v>163</c:v>
                </c:pt>
                <c:pt idx="62">
                  <c:v>173</c:v>
                </c:pt>
                <c:pt idx="63">
                  <c:v>174</c:v>
                </c:pt>
                <c:pt idx="64">
                  <c:v>183</c:v>
                </c:pt>
                <c:pt idx="65">
                  <c:v>187</c:v>
                </c:pt>
                <c:pt idx="66">
                  <c:v>187</c:v>
                </c:pt>
                <c:pt idx="67">
                  <c:v>187</c:v>
                </c:pt>
                <c:pt idx="68">
                  <c:v>189</c:v>
                </c:pt>
                <c:pt idx="69">
                  <c:v>192</c:v>
                </c:pt>
                <c:pt idx="70">
                  <c:v>194</c:v>
                </c:pt>
                <c:pt idx="71">
                  <c:v>209</c:v>
                </c:pt>
                <c:pt idx="72">
                  <c:v>214</c:v>
                </c:pt>
                <c:pt idx="73">
                  <c:v>218</c:v>
                </c:pt>
                <c:pt idx="74">
                  <c:v>215</c:v>
                </c:pt>
                <c:pt idx="75">
                  <c:v>220</c:v>
                </c:pt>
                <c:pt idx="76">
                  <c:v>228</c:v>
                </c:pt>
                <c:pt idx="77">
                  <c:v>228</c:v>
                </c:pt>
                <c:pt idx="78">
                  <c:v>232</c:v>
                </c:pt>
                <c:pt idx="79">
                  <c:v>228</c:v>
                </c:pt>
                <c:pt idx="80">
                  <c:v>242</c:v>
                </c:pt>
                <c:pt idx="81">
                  <c:v>243</c:v>
                </c:pt>
                <c:pt idx="82">
                  <c:v>244</c:v>
                </c:pt>
                <c:pt idx="83">
                  <c:v>247</c:v>
                </c:pt>
                <c:pt idx="84">
                  <c:v>252</c:v>
                </c:pt>
                <c:pt idx="85">
                  <c:v>252</c:v>
                </c:pt>
                <c:pt idx="86">
                  <c:v>252</c:v>
                </c:pt>
                <c:pt idx="87">
                  <c:v>252</c:v>
                </c:pt>
                <c:pt idx="88">
                  <c:v>252</c:v>
                </c:pt>
                <c:pt idx="89">
                  <c:v>252</c:v>
                </c:pt>
                <c:pt idx="90">
                  <c:v>256</c:v>
                </c:pt>
                <c:pt idx="91">
                  <c:v>256</c:v>
                </c:pt>
                <c:pt idx="92">
                  <c:v>192</c:v>
                </c:pt>
                <c:pt idx="93">
                  <c:v>190</c:v>
                </c:pt>
                <c:pt idx="94">
                  <c:v>190</c:v>
                </c:pt>
                <c:pt idx="95">
                  <c:v>200</c:v>
                </c:pt>
                <c:pt idx="96">
                  <c:v>199</c:v>
                </c:pt>
                <c:pt idx="97">
                  <c:v>191</c:v>
                </c:pt>
                <c:pt idx="98">
                  <c:v>191</c:v>
                </c:pt>
                <c:pt idx="99">
                  <c:v>191</c:v>
                </c:pt>
                <c:pt idx="100">
                  <c:v>191</c:v>
                </c:pt>
                <c:pt idx="101">
                  <c:v>195</c:v>
                </c:pt>
                <c:pt idx="102">
                  <c:v>195</c:v>
                </c:pt>
                <c:pt idx="103">
                  <c:v>195</c:v>
                </c:pt>
                <c:pt idx="104">
                  <c:v>195</c:v>
                </c:pt>
                <c:pt idx="105">
                  <c:v>195</c:v>
                </c:pt>
                <c:pt idx="106">
                  <c:v>195</c:v>
                </c:pt>
                <c:pt idx="107">
                  <c:v>195</c:v>
                </c:pt>
                <c:pt idx="108">
                  <c:v>201</c:v>
                </c:pt>
                <c:pt idx="109">
                  <c:v>201</c:v>
                </c:pt>
                <c:pt idx="110">
                  <c:v>201</c:v>
                </c:pt>
                <c:pt idx="111">
                  <c:v>201</c:v>
                </c:pt>
                <c:pt idx="112">
                  <c:v>201</c:v>
                </c:pt>
                <c:pt idx="113">
                  <c:v>201</c:v>
                </c:pt>
                <c:pt idx="114">
                  <c:v>201</c:v>
                </c:pt>
                <c:pt idx="115">
                  <c:v>202</c:v>
                </c:pt>
                <c:pt idx="116">
                  <c:v>201</c:v>
                </c:pt>
                <c:pt idx="117">
                  <c:v>201</c:v>
                </c:pt>
                <c:pt idx="118">
                  <c:v>201</c:v>
                </c:pt>
                <c:pt idx="119">
                  <c:v>201</c:v>
                </c:pt>
                <c:pt idx="120">
                  <c:v>201</c:v>
                </c:pt>
                <c:pt idx="121">
                  <c:v>201</c:v>
                </c:pt>
                <c:pt idx="122">
                  <c:v>201</c:v>
                </c:pt>
                <c:pt idx="123">
                  <c:v>201</c:v>
                </c:pt>
                <c:pt idx="124">
                  <c:v>201</c:v>
                </c:pt>
                <c:pt idx="125">
                  <c:v>210</c:v>
                </c:pt>
                <c:pt idx="126">
                  <c:v>206</c:v>
                </c:pt>
                <c:pt idx="127">
                  <c:v>206</c:v>
                </c:pt>
                <c:pt idx="128">
                  <c:v>206</c:v>
                </c:pt>
                <c:pt idx="129">
                  <c:v>206</c:v>
                </c:pt>
                <c:pt idx="130">
                  <c:v>207</c:v>
                </c:pt>
                <c:pt idx="131">
                  <c:v>231</c:v>
                </c:pt>
                <c:pt idx="132">
                  <c:v>220</c:v>
                </c:pt>
                <c:pt idx="133">
                  <c:v>220</c:v>
                </c:pt>
                <c:pt idx="134">
                  <c:v>219</c:v>
                </c:pt>
                <c:pt idx="135">
                  <c:v>219</c:v>
                </c:pt>
                <c:pt idx="136">
                  <c:v>219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221</c:v>
                </c:pt>
                <c:pt idx="141">
                  <c:v>221</c:v>
                </c:pt>
                <c:pt idx="142">
                  <c:v>232</c:v>
                </c:pt>
                <c:pt idx="143">
                  <c:v>232</c:v>
                </c:pt>
                <c:pt idx="144">
                  <c:v>232</c:v>
                </c:pt>
                <c:pt idx="145">
                  <c:v>265</c:v>
                </c:pt>
                <c:pt idx="146">
                  <c:v>264</c:v>
                </c:pt>
                <c:pt idx="147">
                  <c:v>264</c:v>
                </c:pt>
                <c:pt idx="148">
                  <c:v>264</c:v>
                </c:pt>
                <c:pt idx="149">
                  <c:v>262</c:v>
                </c:pt>
                <c:pt idx="150">
                  <c:v>262</c:v>
                </c:pt>
                <c:pt idx="151">
                  <c:v>247</c:v>
                </c:pt>
                <c:pt idx="152">
                  <c:v>246</c:v>
                </c:pt>
                <c:pt idx="153">
                  <c:v>246</c:v>
                </c:pt>
                <c:pt idx="154">
                  <c:v>246</c:v>
                </c:pt>
                <c:pt idx="155">
                  <c:v>246</c:v>
                </c:pt>
                <c:pt idx="156">
                  <c:v>232</c:v>
                </c:pt>
                <c:pt idx="157">
                  <c:v>223</c:v>
                </c:pt>
                <c:pt idx="158">
                  <c:v>223</c:v>
                </c:pt>
                <c:pt idx="159">
                  <c:v>223</c:v>
                </c:pt>
                <c:pt idx="160">
                  <c:v>223</c:v>
                </c:pt>
                <c:pt idx="161">
                  <c:v>223</c:v>
                </c:pt>
                <c:pt idx="162">
                  <c:v>223</c:v>
                </c:pt>
                <c:pt idx="163">
                  <c:v>223</c:v>
                </c:pt>
                <c:pt idx="164">
                  <c:v>225</c:v>
                </c:pt>
                <c:pt idx="165">
                  <c:v>225</c:v>
                </c:pt>
                <c:pt idx="166">
                  <c:v>227</c:v>
                </c:pt>
                <c:pt idx="167">
                  <c:v>226</c:v>
                </c:pt>
                <c:pt idx="168">
                  <c:v>226</c:v>
                </c:pt>
                <c:pt idx="169">
                  <c:v>226</c:v>
                </c:pt>
                <c:pt idx="170">
                  <c:v>226</c:v>
                </c:pt>
                <c:pt idx="171">
                  <c:v>226</c:v>
                </c:pt>
                <c:pt idx="172">
                  <c:v>226</c:v>
                </c:pt>
                <c:pt idx="173">
                  <c:v>226</c:v>
                </c:pt>
                <c:pt idx="174">
                  <c:v>226</c:v>
                </c:pt>
                <c:pt idx="175">
                  <c:v>226</c:v>
                </c:pt>
                <c:pt idx="176">
                  <c:v>253</c:v>
                </c:pt>
                <c:pt idx="177">
                  <c:v>254</c:v>
                </c:pt>
                <c:pt idx="178">
                  <c:v>254</c:v>
                </c:pt>
                <c:pt idx="179">
                  <c:v>253</c:v>
                </c:pt>
                <c:pt idx="180">
                  <c:v>253</c:v>
                </c:pt>
                <c:pt idx="181">
                  <c:v>250</c:v>
                </c:pt>
                <c:pt idx="182">
                  <c:v>250</c:v>
                </c:pt>
                <c:pt idx="183">
                  <c:v>250</c:v>
                </c:pt>
                <c:pt idx="184">
                  <c:v>250</c:v>
                </c:pt>
                <c:pt idx="185">
                  <c:v>250</c:v>
                </c:pt>
                <c:pt idx="186">
                  <c:v>250</c:v>
                </c:pt>
                <c:pt idx="187">
                  <c:v>250</c:v>
                </c:pt>
                <c:pt idx="188">
                  <c:v>263</c:v>
                </c:pt>
                <c:pt idx="189">
                  <c:v>263</c:v>
                </c:pt>
                <c:pt idx="190">
                  <c:v>265</c:v>
                </c:pt>
                <c:pt idx="191">
                  <c:v>265</c:v>
                </c:pt>
                <c:pt idx="192">
                  <c:v>265</c:v>
                </c:pt>
                <c:pt idx="193">
                  <c:v>265</c:v>
                </c:pt>
                <c:pt idx="194">
                  <c:v>273</c:v>
                </c:pt>
                <c:pt idx="195">
                  <c:v>284</c:v>
                </c:pt>
                <c:pt idx="196">
                  <c:v>284</c:v>
                </c:pt>
                <c:pt idx="197">
                  <c:v>284</c:v>
                </c:pt>
                <c:pt idx="198">
                  <c:v>286</c:v>
                </c:pt>
                <c:pt idx="199">
                  <c:v>286</c:v>
                </c:pt>
                <c:pt idx="200">
                  <c:v>290</c:v>
                </c:pt>
                <c:pt idx="201">
                  <c:v>291</c:v>
                </c:pt>
                <c:pt idx="202">
                  <c:v>291</c:v>
                </c:pt>
                <c:pt idx="203">
                  <c:v>291</c:v>
                </c:pt>
                <c:pt idx="204">
                  <c:v>291</c:v>
                </c:pt>
                <c:pt idx="205">
                  <c:v>265</c:v>
                </c:pt>
                <c:pt idx="206">
                  <c:v>265</c:v>
                </c:pt>
                <c:pt idx="207">
                  <c:v>282</c:v>
                </c:pt>
                <c:pt idx="208">
                  <c:v>284</c:v>
                </c:pt>
                <c:pt idx="209">
                  <c:v>284</c:v>
                </c:pt>
                <c:pt idx="210">
                  <c:v>284</c:v>
                </c:pt>
                <c:pt idx="211">
                  <c:v>282</c:v>
                </c:pt>
                <c:pt idx="212">
                  <c:v>282</c:v>
                </c:pt>
                <c:pt idx="213">
                  <c:v>282</c:v>
                </c:pt>
                <c:pt idx="214">
                  <c:v>282</c:v>
                </c:pt>
                <c:pt idx="215">
                  <c:v>282</c:v>
                </c:pt>
                <c:pt idx="216">
                  <c:v>281</c:v>
                </c:pt>
                <c:pt idx="217">
                  <c:v>281</c:v>
                </c:pt>
                <c:pt idx="218">
                  <c:v>283</c:v>
                </c:pt>
                <c:pt idx="219">
                  <c:v>283</c:v>
                </c:pt>
                <c:pt idx="220">
                  <c:v>283</c:v>
                </c:pt>
                <c:pt idx="221">
                  <c:v>283</c:v>
                </c:pt>
                <c:pt idx="222">
                  <c:v>283</c:v>
                </c:pt>
                <c:pt idx="223">
                  <c:v>283</c:v>
                </c:pt>
                <c:pt idx="224">
                  <c:v>283</c:v>
                </c:pt>
                <c:pt idx="225">
                  <c:v>277</c:v>
                </c:pt>
                <c:pt idx="226">
                  <c:v>288</c:v>
                </c:pt>
                <c:pt idx="227">
                  <c:v>288</c:v>
                </c:pt>
                <c:pt idx="228">
                  <c:v>289</c:v>
                </c:pt>
                <c:pt idx="229">
                  <c:v>297</c:v>
                </c:pt>
                <c:pt idx="230">
                  <c:v>297</c:v>
                </c:pt>
                <c:pt idx="231">
                  <c:v>297</c:v>
                </c:pt>
                <c:pt idx="232">
                  <c:v>297</c:v>
                </c:pt>
                <c:pt idx="233">
                  <c:v>297</c:v>
                </c:pt>
                <c:pt idx="234">
                  <c:v>298</c:v>
                </c:pt>
                <c:pt idx="235">
                  <c:v>298</c:v>
                </c:pt>
                <c:pt idx="236">
                  <c:v>298</c:v>
                </c:pt>
                <c:pt idx="237">
                  <c:v>298</c:v>
                </c:pt>
                <c:pt idx="238">
                  <c:v>298</c:v>
                </c:pt>
                <c:pt idx="239">
                  <c:v>300</c:v>
                </c:pt>
                <c:pt idx="240">
                  <c:v>300</c:v>
                </c:pt>
                <c:pt idx="241">
                  <c:v>310</c:v>
                </c:pt>
                <c:pt idx="242">
                  <c:v>299</c:v>
                </c:pt>
                <c:pt idx="243">
                  <c:v>299</c:v>
                </c:pt>
                <c:pt idx="244">
                  <c:v>299</c:v>
                </c:pt>
                <c:pt idx="245">
                  <c:v>299</c:v>
                </c:pt>
                <c:pt idx="246">
                  <c:v>299</c:v>
                </c:pt>
                <c:pt idx="247">
                  <c:v>299</c:v>
                </c:pt>
                <c:pt idx="248">
                  <c:v>310</c:v>
                </c:pt>
                <c:pt idx="249">
                  <c:v>305</c:v>
                </c:pt>
                <c:pt idx="250">
                  <c:v>306</c:v>
                </c:pt>
                <c:pt idx="251">
                  <c:v>306</c:v>
                </c:pt>
                <c:pt idx="252">
                  <c:v>306</c:v>
                </c:pt>
                <c:pt idx="253">
                  <c:v>306</c:v>
                </c:pt>
                <c:pt idx="254">
                  <c:v>306</c:v>
                </c:pt>
                <c:pt idx="255">
                  <c:v>306</c:v>
                </c:pt>
                <c:pt idx="256">
                  <c:v>307</c:v>
                </c:pt>
                <c:pt idx="257">
                  <c:v>307</c:v>
                </c:pt>
                <c:pt idx="258">
                  <c:v>307</c:v>
                </c:pt>
                <c:pt idx="259">
                  <c:v>307</c:v>
                </c:pt>
                <c:pt idx="260">
                  <c:v>307</c:v>
                </c:pt>
                <c:pt idx="261">
                  <c:v>307</c:v>
                </c:pt>
                <c:pt idx="262">
                  <c:v>313</c:v>
                </c:pt>
                <c:pt idx="263">
                  <c:v>313</c:v>
                </c:pt>
                <c:pt idx="264">
                  <c:v>313</c:v>
                </c:pt>
                <c:pt idx="265">
                  <c:v>314</c:v>
                </c:pt>
                <c:pt idx="266">
                  <c:v>315</c:v>
                </c:pt>
                <c:pt idx="267">
                  <c:v>315</c:v>
                </c:pt>
                <c:pt idx="268">
                  <c:v>315</c:v>
                </c:pt>
                <c:pt idx="269">
                  <c:v>323</c:v>
                </c:pt>
                <c:pt idx="270">
                  <c:v>323</c:v>
                </c:pt>
                <c:pt idx="271">
                  <c:v>340</c:v>
                </c:pt>
                <c:pt idx="272">
                  <c:v>340</c:v>
                </c:pt>
                <c:pt idx="273">
                  <c:v>339</c:v>
                </c:pt>
                <c:pt idx="274">
                  <c:v>339</c:v>
                </c:pt>
                <c:pt idx="275">
                  <c:v>339</c:v>
                </c:pt>
                <c:pt idx="276">
                  <c:v>342</c:v>
                </c:pt>
                <c:pt idx="277">
                  <c:v>342</c:v>
                </c:pt>
                <c:pt idx="278">
                  <c:v>359</c:v>
                </c:pt>
                <c:pt idx="279">
                  <c:v>342</c:v>
                </c:pt>
                <c:pt idx="280">
                  <c:v>342</c:v>
                </c:pt>
                <c:pt idx="281">
                  <c:v>359</c:v>
                </c:pt>
                <c:pt idx="282">
                  <c:v>362</c:v>
                </c:pt>
                <c:pt idx="283">
                  <c:v>366</c:v>
                </c:pt>
                <c:pt idx="284">
                  <c:v>369</c:v>
                </c:pt>
                <c:pt idx="285">
                  <c:v>369</c:v>
                </c:pt>
                <c:pt idx="286">
                  <c:v>370</c:v>
                </c:pt>
                <c:pt idx="287">
                  <c:v>371</c:v>
                </c:pt>
                <c:pt idx="288">
                  <c:v>372</c:v>
                </c:pt>
                <c:pt idx="289">
                  <c:v>372</c:v>
                </c:pt>
                <c:pt idx="290">
                  <c:v>372</c:v>
                </c:pt>
                <c:pt idx="291">
                  <c:v>372</c:v>
                </c:pt>
                <c:pt idx="292">
                  <c:v>372</c:v>
                </c:pt>
                <c:pt idx="293">
                  <c:v>381</c:v>
                </c:pt>
                <c:pt idx="294">
                  <c:v>384</c:v>
                </c:pt>
                <c:pt idx="295">
                  <c:v>381</c:v>
                </c:pt>
                <c:pt idx="296">
                  <c:v>381</c:v>
                </c:pt>
                <c:pt idx="297">
                  <c:v>382</c:v>
                </c:pt>
                <c:pt idx="298">
                  <c:v>382</c:v>
                </c:pt>
                <c:pt idx="299">
                  <c:v>382</c:v>
                </c:pt>
                <c:pt idx="300">
                  <c:v>382</c:v>
                </c:pt>
                <c:pt idx="301">
                  <c:v>382</c:v>
                </c:pt>
                <c:pt idx="302">
                  <c:v>382</c:v>
                </c:pt>
                <c:pt idx="303">
                  <c:v>382</c:v>
                </c:pt>
                <c:pt idx="304">
                  <c:v>382</c:v>
                </c:pt>
                <c:pt idx="305">
                  <c:v>383</c:v>
                </c:pt>
                <c:pt idx="306">
                  <c:v>386</c:v>
                </c:pt>
                <c:pt idx="307">
                  <c:v>386</c:v>
                </c:pt>
                <c:pt idx="308">
                  <c:v>399</c:v>
                </c:pt>
                <c:pt idx="309">
                  <c:v>399</c:v>
                </c:pt>
                <c:pt idx="310">
                  <c:v>399</c:v>
                </c:pt>
                <c:pt idx="311">
                  <c:v>401</c:v>
                </c:pt>
                <c:pt idx="312">
                  <c:v>401</c:v>
                </c:pt>
                <c:pt idx="313">
                  <c:v>386</c:v>
                </c:pt>
                <c:pt idx="314">
                  <c:v>404</c:v>
                </c:pt>
                <c:pt idx="315">
                  <c:v>404</c:v>
                </c:pt>
                <c:pt idx="316">
                  <c:v>408</c:v>
                </c:pt>
                <c:pt idx="317">
                  <c:v>408</c:v>
                </c:pt>
                <c:pt idx="318">
                  <c:v>408</c:v>
                </c:pt>
                <c:pt idx="319">
                  <c:v>409</c:v>
                </c:pt>
                <c:pt idx="320">
                  <c:v>409</c:v>
                </c:pt>
                <c:pt idx="321">
                  <c:v>409</c:v>
                </c:pt>
                <c:pt idx="322">
                  <c:v>409</c:v>
                </c:pt>
                <c:pt idx="323">
                  <c:v>412</c:v>
                </c:pt>
                <c:pt idx="324">
                  <c:v>412</c:v>
                </c:pt>
                <c:pt idx="325">
                  <c:v>412</c:v>
                </c:pt>
                <c:pt idx="326">
                  <c:v>413</c:v>
                </c:pt>
                <c:pt idx="327">
                  <c:v>412</c:v>
                </c:pt>
                <c:pt idx="328">
                  <c:v>413</c:v>
                </c:pt>
                <c:pt idx="329">
                  <c:v>413</c:v>
                </c:pt>
                <c:pt idx="330">
                  <c:v>413</c:v>
                </c:pt>
                <c:pt idx="331">
                  <c:v>431</c:v>
                </c:pt>
                <c:pt idx="332">
                  <c:v>431</c:v>
                </c:pt>
                <c:pt idx="333">
                  <c:v>431</c:v>
                </c:pt>
                <c:pt idx="334">
                  <c:v>431</c:v>
                </c:pt>
                <c:pt idx="335">
                  <c:v>433</c:v>
                </c:pt>
                <c:pt idx="336">
                  <c:v>433</c:v>
                </c:pt>
                <c:pt idx="337">
                  <c:v>433</c:v>
                </c:pt>
                <c:pt idx="338">
                  <c:v>433</c:v>
                </c:pt>
                <c:pt idx="339">
                  <c:v>433</c:v>
                </c:pt>
                <c:pt idx="340">
                  <c:v>433</c:v>
                </c:pt>
                <c:pt idx="341">
                  <c:v>433</c:v>
                </c:pt>
                <c:pt idx="342">
                  <c:v>435</c:v>
                </c:pt>
                <c:pt idx="343">
                  <c:v>436</c:v>
                </c:pt>
                <c:pt idx="344">
                  <c:v>436</c:v>
                </c:pt>
                <c:pt idx="345">
                  <c:v>437</c:v>
                </c:pt>
                <c:pt idx="346">
                  <c:v>437</c:v>
                </c:pt>
                <c:pt idx="347">
                  <c:v>437</c:v>
                </c:pt>
                <c:pt idx="348">
                  <c:v>437</c:v>
                </c:pt>
                <c:pt idx="349">
                  <c:v>437</c:v>
                </c:pt>
                <c:pt idx="350">
                  <c:v>437</c:v>
                </c:pt>
                <c:pt idx="351">
                  <c:v>437</c:v>
                </c:pt>
                <c:pt idx="352">
                  <c:v>437</c:v>
                </c:pt>
                <c:pt idx="353">
                  <c:v>438</c:v>
                </c:pt>
                <c:pt idx="354">
                  <c:v>438</c:v>
                </c:pt>
                <c:pt idx="355">
                  <c:v>438</c:v>
                </c:pt>
                <c:pt idx="356">
                  <c:v>438</c:v>
                </c:pt>
                <c:pt idx="357">
                  <c:v>438</c:v>
                </c:pt>
                <c:pt idx="358">
                  <c:v>438</c:v>
                </c:pt>
                <c:pt idx="359">
                  <c:v>438</c:v>
                </c:pt>
                <c:pt idx="360">
                  <c:v>438</c:v>
                </c:pt>
                <c:pt idx="361">
                  <c:v>438</c:v>
                </c:pt>
                <c:pt idx="362">
                  <c:v>439</c:v>
                </c:pt>
                <c:pt idx="363">
                  <c:v>438</c:v>
                </c:pt>
                <c:pt idx="364">
                  <c:v>438</c:v>
                </c:pt>
                <c:pt idx="365">
                  <c:v>438</c:v>
                </c:pt>
                <c:pt idx="366">
                  <c:v>439</c:v>
                </c:pt>
                <c:pt idx="367">
                  <c:v>440</c:v>
                </c:pt>
                <c:pt idx="368">
                  <c:v>440</c:v>
                </c:pt>
                <c:pt idx="369">
                  <c:v>440</c:v>
                </c:pt>
                <c:pt idx="370">
                  <c:v>442</c:v>
                </c:pt>
                <c:pt idx="371">
                  <c:v>444</c:v>
                </c:pt>
                <c:pt idx="372">
                  <c:v>442</c:v>
                </c:pt>
                <c:pt idx="373">
                  <c:v>446</c:v>
                </c:pt>
                <c:pt idx="374">
                  <c:v>446</c:v>
                </c:pt>
                <c:pt idx="375">
                  <c:v>446</c:v>
                </c:pt>
                <c:pt idx="376">
                  <c:v>446</c:v>
                </c:pt>
                <c:pt idx="377">
                  <c:v>419</c:v>
                </c:pt>
                <c:pt idx="378">
                  <c:v>419</c:v>
                </c:pt>
                <c:pt idx="379">
                  <c:v>419</c:v>
                </c:pt>
                <c:pt idx="380">
                  <c:v>425</c:v>
                </c:pt>
                <c:pt idx="381">
                  <c:v>420</c:v>
                </c:pt>
                <c:pt idx="382">
                  <c:v>420</c:v>
                </c:pt>
                <c:pt idx="383">
                  <c:v>425</c:v>
                </c:pt>
                <c:pt idx="384">
                  <c:v>425</c:v>
                </c:pt>
                <c:pt idx="385">
                  <c:v>425</c:v>
                </c:pt>
                <c:pt idx="386">
                  <c:v>425</c:v>
                </c:pt>
                <c:pt idx="387">
                  <c:v>425</c:v>
                </c:pt>
                <c:pt idx="388">
                  <c:v>425</c:v>
                </c:pt>
                <c:pt idx="389">
                  <c:v>425</c:v>
                </c:pt>
                <c:pt idx="390">
                  <c:v>422</c:v>
                </c:pt>
                <c:pt idx="391">
                  <c:v>422</c:v>
                </c:pt>
                <c:pt idx="392">
                  <c:v>420</c:v>
                </c:pt>
                <c:pt idx="393">
                  <c:v>420</c:v>
                </c:pt>
                <c:pt idx="394">
                  <c:v>425</c:v>
                </c:pt>
                <c:pt idx="395">
                  <c:v>425</c:v>
                </c:pt>
                <c:pt idx="396">
                  <c:v>425</c:v>
                </c:pt>
                <c:pt idx="397">
                  <c:v>427</c:v>
                </c:pt>
                <c:pt idx="398">
                  <c:v>429</c:v>
                </c:pt>
                <c:pt idx="399">
                  <c:v>429</c:v>
                </c:pt>
                <c:pt idx="400">
                  <c:v>429</c:v>
                </c:pt>
                <c:pt idx="401">
                  <c:v>429</c:v>
                </c:pt>
                <c:pt idx="402">
                  <c:v>429</c:v>
                </c:pt>
                <c:pt idx="403">
                  <c:v>429</c:v>
                </c:pt>
                <c:pt idx="404">
                  <c:v>431</c:v>
                </c:pt>
                <c:pt idx="405">
                  <c:v>431</c:v>
                </c:pt>
                <c:pt idx="406">
                  <c:v>429</c:v>
                </c:pt>
                <c:pt idx="407">
                  <c:v>431</c:v>
                </c:pt>
                <c:pt idx="408">
                  <c:v>431</c:v>
                </c:pt>
                <c:pt idx="409">
                  <c:v>431</c:v>
                </c:pt>
                <c:pt idx="410">
                  <c:v>431</c:v>
                </c:pt>
                <c:pt idx="411">
                  <c:v>431</c:v>
                </c:pt>
                <c:pt idx="412">
                  <c:v>431</c:v>
                </c:pt>
                <c:pt idx="413">
                  <c:v>431</c:v>
                </c:pt>
                <c:pt idx="414">
                  <c:v>455</c:v>
                </c:pt>
                <c:pt idx="415">
                  <c:v>456</c:v>
                </c:pt>
                <c:pt idx="416">
                  <c:v>456</c:v>
                </c:pt>
                <c:pt idx="417">
                  <c:v>456</c:v>
                </c:pt>
                <c:pt idx="418">
                  <c:v>456</c:v>
                </c:pt>
                <c:pt idx="419">
                  <c:v>456</c:v>
                </c:pt>
                <c:pt idx="420">
                  <c:v>456</c:v>
                </c:pt>
                <c:pt idx="421">
                  <c:v>456</c:v>
                </c:pt>
                <c:pt idx="422">
                  <c:v>456</c:v>
                </c:pt>
                <c:pt idx="423">
                  <c:v>456</c:v>
                </c:pt>
                <c:pt idx="424">
                  <c:v>437</c:v>
                </c:pt>
                <c:pt idx="425">
                  <c:v>437</c:v>
                </c:pt>
                <c:pt idx="426">
                  <c:v>437</c:v>
                </c:pt>
                <c:pt idx="427">
                  <c:v>437</c:v>
                </c:pt>
                <c:pt idx="428">
                  <c:v>437</c:v>
                </c:pt>
                <c:pt idx="429">
                  <c:v>437</c:v>
                </c:pt>
                <c:pt idx="430">
                  <c:v>437</c:v>
                </c:pt>
                <c:pt idx="431">
                  <c:v>437</c:v>
                </c:pt>
                <c:pt idx="432">
                  <c:v>438</c:v>
                </c:pt>
                <c:pt idx="433">
                  <c:v>438</c:v>
                </c:pt>
                <c:pt idx="434">
                  <c:v>438</c:v>
                </c:pt>
                <c:pt idx="435">
                  <c:v>438</c:v>
                </c:pt>
                <c:pt idx="436">
                  <c:v>438</c:v>
                </c:pt>
                <c:pt idx="437">
                  <c:v>438</c:v>
                </c:pt>
                <c:pt idx="438">
                  <c:v>438</c:v>
                </c:pt>
                <c:pt idx="439">
                  <c:v>438</c:v>
                </c:pt>
                <c:pt idx="440">
                  <c:v>438</c:v>
                </c:pt>
                <c:pt idx="441">
                  <c:v>438</c:v>
                </c:pt>
                <c:pt idx="442">
                  <c:v>438</c:v>
                </c:pt>
                <c:pt idx="443">
                  <c:v>438</c:v>
                </c:pt>
                <c:pt idx="444">
                  <c:v>438</c:v>
                </c:pt>
                <c:pt idx="445">
                  <c:v>438</c:v>
                </c:pt>
                <c:pt idx="446">
                  <c:v>438</c:v>
                </c:pt>
                <c:pt idx="447">
                  <c:v>438</c:v>
                </c:pt>
                <c:pt idx="448">
                  <c:v>438</c:v>
                </c:pt>
                <c:pt idx="449">
                  <c:v>442</c:v>
                </c:pt>
                <c:pt idx="450">
                  <c:v>442</c:v>
                </c:pt>
                <c:pt idx="451">
                  <c:v>442</c:v>
                </c:pt>
                <c:pt idx="452">
                  <c:v>442</c:v>
                </c:pt>
                <c:pt idx="453">
                  <c:v>442</c:v>
                </c:pt>
                <c:pt idx="454">
                  <c:v>442</c:v>
                </c:pt>
                <c:pt idx="455">
                  <c:v>441</c:v>
                </c:pt>
                <c:pt idx="456">
                  <c:v>441</c:v>
                </c:pt>
                <c:pt idx="457">
                  <c:v>441</c:v>
                </c:pt>
                <c:pt idx="458">
                  <c:v>441</c:v>
                </c:pt>
                <c:pt idx="459">
                  <c:v>441</c:v>
                </c:pt>
                <c:pt idx="460">
                  <c:v>441</c:v>
                </c:pt>
                <c:pt idx="461">
                  <c:v>441</c:v>
                </c:pt>
                <c:pt idx="462">
                  <c:v>441</c:v>
                </c:pt>
                <c:pt idx="463">
                  <c:v>441</c:v>
                </c:pt>
                <c:pt idx="464">
                  <c:v>441</c:v>
                </c:pt>
                <c:pt idx="465">
                  <c:v>440</c:v>
                </c:pt>
                <c:pt idx="466">
                  <c:v>441</c:v>
                </c:pt>
                <c:pt idx="467">
                  <c:v>441</c:v>
                </c:pt>
                <c:pt idx="468">
                  <c:v>441</c:v>
                </c:pt>
                <c:pt idx="469">
                  <c:v>441</c:v>
                </c:pt>
                <c:pt idx="470">
                  <c:v>441</c:v>
                </c:pt>
                <c:pt idx="471">
                  <c:v>441</c:v>
                </c:pt>
                <c:pt idx="472">
                  <c:v>441</c:v>
                </c:pt>
                <c:pt idx="473">
                  <c:v>441</c:v>
                </c:pt>
                <c:pt idx="474">
                  <c:v>440</c:v>
                </c:pt>
                <c:pt idx="475">
                  <c:v>440</c:v>
                </c:pt>
                <c:pt idx="476">
                  <c:v>440</c:v>
                </c:pt>
                <c:pt idx="477">
                  <c:v>440</c:v>
                </c:pt>
                <c:pt idx="478">
                  <c:v>440</c:v>
                </c:pt>
                <c:pt idx="479">
                  <c:v>440</c:v>
                </c:pt>
                <c:pt idx="480">
                  <c:v>467</c:v>
                </c:pt>
                <c:pt idx="481">
                  <c:v>468</c:v>
                </c:pt>
                <c:pt idx="482">
                  <c:v>468</c:v>
                </c:pt>
                <c:pt idx="483">
                  <c:v>468</c:v>
                </c:pt>
                <c:pt idx="484">
                  <c:v>468</c:v>
                </c:pt>
                <c:pt idx="485">
                  <c:v>468</c:v>
                </c:pt>
                <c:pt idx="486">
                  <c:v>468</c:v>
                </c:pt>
                <c:pt idx="487">
                  <c:v>468</c:v>
                </c:pt>
                <c:pt idx="488">
                  <c:v>468</c:v>
                </c:pt>
                <c:pt idx="489">
                  <c:v>468</c:v>
                </c:pt>
                <c:pt idx="490">
                  <c:v>468</c:v>
                </c:pt>
                <c:pt idx="491">
                  <c:v>468</c:v>
                </c:pt>
                <c:pt idx="492">
                  <c:v>462</c:v>
                </c:pt>
                <c:pt idx="493">
                  <c:v>470</c:v>
                </c:pt>
                <c:pt idx="494">
                  <c:v>470</c:v>
                </c:pt>
                <c:pt idx="495">
                  <c:v>470</c:v>
                </c:pt>
                <c:pt idx="496">
                  <c:v>470</c:v>
                </c:pt>
                <c:pt idx="497">
                  <c:v>470</c:v>
                </c:pt>
                <c:pt idx="498">
                  <c:v>470</c:v>
                </c:pt>
                <c:pt idx="499">
                  <c:v>470</c:v>
                </c:pt>
                <c:pt idx="500">
                  <c:v>470</c:v>
                </c:pt>
                <c:pt idx="501">
                  <c:v>470</c:v>
                </c:pt>
                <c:pt idx="502">
                  <c:v>470</c:v>
                </c:pt>
                <c:pt idx="503">
                  <c:v>470</c:v>
                </c:pt>
                <c:pt idx="504">
                  <c:v>476</c:v>
                </c:pt>
                <c:pt idx="505">
                  <c:v>476</c:v>
                </c:pt>
                <c:pt idx="506">
                  <c:v>476</c:v>
                </c:pt>
                <c:pt idx="507">
                  <c:v>476</c:v>
                </c:pt>
                <c:pt idx="508">
                  <c:v>476</c:v>
                </c:pt>
                <c:pt idx="509">
                  <c:v>481</c:v>
                </c:pt>
                <c:pt idx="510">
                  <c:v>483</c:v>
                </c:pt>
                <c:pt idx="511">
                  <c:v>483</c:v>
                </c:pt>
                <c:pt idx="512">
                  <c:v>483</c:v>
                </c:pt>
                <c:pt idx="513">
                  <c:v>484</c:v>
                </c:pt>
                <c:pt idx="514">
                  <c:v>484</c:v>
                </c:pt>
                <c:pt idx="515">
                  <c:v>484</c:v>
                </c:pt>
                <c:pt idx="516">
                  <c:v>484</c:v>
                </c:pt>
                <c:pt idx="517">
                  <c:v>484</c:v>
                </c:pt>
                <c:pt idx="518">
                  <c:v>484</c:v>
                </c:pt>
                <c:pt idx="519">
                  <c:v>485</c:v>
                </c:pt>
                <c:pt idx="520">
                  <c:v>485</c:v>
                </c:pt>
                <c:pt idx="521">
                  <c:v>485</c:v>
                </c:pt>
                <c:pt idx="522">
                  <c:v>486</c:v>
                </c:pt>
                <c:pt idx="523">
                  <c:v>486</c:v>
                </c:pt>
                <c:pt idx="524">
                  <c:v>487</c:v>
                </c:pt>
                <c:pt idx="525">
                  <c:v>487</c:v>
                </c:pt>
                <c:pt idx="526">
                  <c:v>486</c:v>
                </c:pt>
                <c:pt idx="527">
                  <c:v>486</c:v>
                </c:pt>
              </c:numCache>
            </c:numRef>
          </c:val>
        </c:ser>
        <c:marker val="1"/>
        <c:axId val="212910080"/>
        <c:axId val="212911616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ocart!$A$2:$A$165</c:f>
              <c:numCache>
                <c:formatCode>General</c:formatCode>
                <c:ptCount val="16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120</c:v>
                </c:pt>
                <c:pt idx="118">
                  <c:v>121</c:v>
                </c:pt>
                <c:pt idx="119">
                  <c:v>122</c:v>
                </c:pt>
                <c:pt idx="120">
                  <c:v>123</c:v>
                </c:pt>
                <c:pt idx="121">
                  <c:v>124</c:v>
                </c:pt>
                <c:pt idx="122">
                  <c:v>125</c:v>
                </c:pt>
                <c:pt idx="123">
                  <c:v>126</c:v>
                </c:pt>
                <c:pt idx="124">
                  <c:v>127</c:v>
                </c:pt>
                <c:pt idx="125">
                  <c:v>128</c:v>
                </c:pt>
                <c:pt idx="126">
                  <c:v>129</c:v>
                </c:pt>
                <c:pt idx="127">
                  <c:v>130</c:v>
                </c:pt>
                <c:pt idx="128">
                  <c:v>131</c:v>
                </c:pt>
                <c:pt idx="129">
                  <c:v>132</c:v>
                </c:pt>
                <c:pt idx="130">
                  <c:v>133</c:v>
                </c:pt>
                <c:pt idx="131">
                  <c:v>134</c:v>
                </c:pt>
                <c:pt idx="132">
                  <c:v>135</c:v>
                </c:pt>
                <c:pt idx="133">
                  <c:v>136</c:v>
                </c:pt>
                <c:pt idx="134">
                  <c:v>137</c:v>
                </c:pt>
                <c:pt idx="135">
                  <c:v>138</c:v>
                </c:pt>
                <c:pt idx="136">
                  <c:v>139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143</c:v>
                </c:pt>
                <c:pt idx="141">
                  <c:v>144</c:v>
                </c:pt>
                <c:pt idx="142">
                  <c:v>145</c:v>
                </c:pt>
                <c:pt idx="143">
                  <c:v>146</c:v>
                </c:pt>
                <c:pt idx="144">
                  <c:v>147</c:v>
                </c:pt>
                <c:pt idx="145">
                  <c:v>148</c:v>
                </c:pt>
                <c:pt idx="146">
                  <c:v>149</c:v>
                </c:pt>
                <c:pt idx="147">
                  <c:v>150</c:v>
                </c:pt>
                <c:pt idx="148">
                  <c:v>151</c:v>
                </c:pt>
                <c:pt idx="149">
                  <c:v>152</c:v>
                </c:pt>
                <c:pt idx="150">
                  <c:v>153</c:v>
                </c:pt>
                <c:pt idx="151">
                  <c:v>154</c:v>
                </c:pt>
                <c:pt idx="152">
                  <c:v>155</c:v>
                </c:pt>
                <c:pt idx="153">
                  <c:v>156</c:v>
                </c:pt>
                <c:pt idx="154">
                  <c:v>157</c:v>
                </c:pt>
                <c:pt idx="155">
                  <c:v>158</c:v>
                </c:pt>
                <c:pt idx="156">
                  <c:v>159</c:v>
                </c:pt>
                <c:pt idx="157">
                  <c:v>160</c:v>
                </c:pt>
                <c:pt idx="158">
                  <c:v>161</c:v>
                </c:pt>
                <c:pt idx="159">
                  <c:v>162</c:v>
                </c:pt>
                <c:pt idx="160">
                  <c:v>163</c:v>
                </c:pt>
                <c:pt idx="161">
                  <c:v>164</c:v>
                </c:pt>
                <c:pt idx="162">
                  <c:v>165</c:v>
                </c:pt>
                <c:pt idx="163">
                  <c:v>166</c:v>
                </c:pt>
              </c:numCache>
            </c:numRef>
          </c:cat>
          <c:val>
            <c:numRef>
              <c:f>ensembl!$H$2:$H$529</c:f>
              <c:numCache>
                <c:formatCode>General</c:formatCode>
                <c:ptCount val="528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32</c:v>
                </c:pt>
                <c:pt idx="54">
                  <c:v>33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44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</c:v>
                </c:pt>
                <c:pt idx="183">
                  <c:v>44</c:v>
                </c:pt>
                <c:pt idx="184">
                  <c:v>44</c:v>
                </c:pt>
                <c:pt idx="185">
                  <c:v>44</c:v>
                </c:pt>
                <c:pt idx="186">
                  <c:v>44</c:v>
                </c:pt>
                <c:pt idx="187">
                  <c:v>44</c:v>
                </c:pt>
                <c:pt idx="188">
                  <c:v>46</c:v>
                </c:pt>
                <c:pt idx="189">
                  <c:v>46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49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52</c:v>
                </c:pt>
                <c:pt idx="199">
                  <c:v>52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49</c:v>
                </c:pt>
                <c:pt idx="206">
                  <c:v>49</c:v>
                </c:pt>
                <c:pt idx="207">
                  <c:v>52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54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53</c:v>
                </c:pt>
                <c:pt idx="226">
                  <c:v>55</c:v>
                </c:pt>
                <c:pt idx="227">
                  <c:v>55</c:v>
                </c:pt>
                <c:pt idx="228">
                  <c:v>55</c:v>
                </c:pt>
                <c:pt idx="229">
                  <c:v>55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55</c:v>
                </c:pt>
                <c:pt idx="236">
                  <c:v>55</c:v>
                </c:pt>
                <c:pt idx="237">
                  <c:v>55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58</c:v>
                </c:pt>
                <c:pt idx="242">
                  <c:v>53</c:v>
                </c:pt>
                <c:pt idx="243">
                  <c:v>53</c:v>
                </c:pt>
                <c:pt idx="244">
                  <c:v>53</c:v>
                </c:pt>
                <c:pt idx="245">
                  <c:v>53</c:v>
                </c:pt>
                <c:pt idx="246">
                  <c:v>53</c:v>
                </c:pt>
                <c:pt idx="247">
                  <c:v>53</c:v>
                </c:pt>
                <c:pt idx="248">
                  <c:v>58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62</c:v>
                </c:pt>
                <c:pt idx="276">
                  <c:v>63</c:v>
                </c:pt>
                <c:pt idx="277">
                  <c:v>63</c:v>
                </c:pt>
                <c:pt idx="278">
                  <c:v>67</c:v>
                </c:pt>
                <c:pt idx="279">
                  <c:v>63</c:v>
                </c:pt>
                <c:pt idx="280">
                  <c:v>63</c:v>
                </c:pt>
                <c:pt idx="281">
                  <c:v>67</c:v>
                </c:pt>
                <c:pt idx="282">
                  <c:v>68</c:v>
                </c:pt>
                <c:pt idx="283">
                  <c:v>67</c:v>
                </c:pt>
                <c:pt idx="284">
                  <c:v>67</c:v>
                </c:pt>
                <c:pt idx="285">
                  <c:v>67</c:v>
                </c:pt>
                <c:pt idx="286">
                  <c:v>67</c:v>
                </c:pt>
                <c:pt idx="287">
                  <c:v>67</c:v>
                </c:pt>
                <c:pt idx="288">
                  <c:v>67</c:v>
                </c:pt>
                <c:pt idx="289">
                  <c:v>67</c:v>
                </c:pt>
                <c:pt idx="290">
                  <c:v>67</c:v>
                </c:pt>
                <c:pt idx="291">
                  <c:v>67</c:v>
                </c:pt>
                <c:pt idx="292">
                  <c:v>67</c:v>
                </c:pt>
                <c:pt idx="293">
                  <c:v>68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68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68</c:v>
                </c:pt>
                <c:pt idx="304">
                  <c:v>68</c:v>
                </c:pt>
                <c:pt idx="305">
                  <c:v>68</c:v>
                </c:pt>
                <c:pt idx="306">
                  <c:v>69</c:v>
                </c:pt>
                <c:pt idx="307">
                  <c:v>69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69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71</c:v>
                </c:pt>
                <c:pt idx="330">
                  <c:v>71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69</c:v>
                </c:pt>
                <c:pt idx="378">
                  <c:v>69</c:v>
                </c:pt>
                <c:pt idx="379">
                  <c:v>69</c:v>
                </c:pt>
                <c:pt idx="380">
                  <c:v>71</c:v>
                </c:pt>
                <c:pt idx="381">
                  <c:v>69</c:v>
                </c:pt>
                <c:pt idx="382">
                  <c:v>69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71</c:v>
                </c:pt>
                <c:pt idx="398">
                  <c:v>71</c:v>
                </c:pt>
                <c:pt idx="399">
                  <c:v>71</c:v>
                </c:pt>
                <c:pt idx="400">
                  <c:v>71</c:v>
                </c:pt>
                <c:pt idx="401">
                  <c:v>71</c:v>
                </c:pt>
                <c:pt idx="402">
                  <c:v>71</c:v>
                </c:pt>
                <c:pt idx="403">
                  <c:v>71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09">
                  <c:v>71</c:v>
                </c:pt>
                <c:pt idx="410">
                  <c:v>71</c:v>
                </c:pt>
                <c:pt idx="411">
                  <c:v>71</c:v>
                </c:pt>
                <c:pt idx="412">
                  <c:v>71</c:v>
                </c:pt>
                <c:pt idx="413">
                  <c:v>71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72</c:v>
                </c:pt>
                <c:pt idx="493">
                  <c:v>73</c:v>
                </c:pt>
                <c:pt idx="494">
                  <c:v>73</c:v>
                </c:pt>
                <c:pt idx="495">
                  <c:v>73</c:v>
                </c:pt>
                <c:pt idx="496">
                  <c:v>73</c:v>
                </c:pt>
                <c:pt idx="497">
                  <c:v>73</c:v>
                </c:pt>
                <c:pt idx="498">
                  <c:v>73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73</c:v>
                </c:pt>
                <c:pt idx="504">
                  <c:v>74</c:v>
                </c:pt>
                <c:pt idx="505">
                  <c:v>74</c:v>
                </c:pt>
                <c:pt idx="506">
                  <c:v>74</c:v>
                </c:pt>
                <c:pt idx="507">
                  <c:v>74</c:v>
                </c:pt>
                <c:pt idx="508">
                  <c:v>74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</c:numCache>
            </c:numRef>
          </c:val>
        </c:ser>
        <c:marker val="1"/>
        <c:axId val="212923904"/>
        <c:axId val="212913536"/>
      </c:lineChart>
      <c:catAx>
        <c:axId val="212910080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212911616"/>
        <c:crosses val="autoZero"/>
        <c:auto val="1"/>
        <c:lblAlgn val="ctr"/>
        <c:lblOffset val="100"/>
      </c:catAx>
      <c:valAx>
        <c:axId val="2129116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majorTickMark val="none"/>
        <c:tickLblPos val="nextTo"/>
        <c:crossAx val="212910080"/>
        <c:crosses val="autoZero"/>
        <c:crossBetween val="between"/>
      </c:valAx>
      <c:valAx>
        <c:axId val="212913536"/>
        <c:scaling>
          <c:orientation val="minMax"/>
        </c:scaling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212923904"/>
        <c:crosses val="max"/>
        <c:crossBetween val="between"/>
      </c:valAx>
      <c:catAx>
        <c:axId val="212923904"/>
        <c:scaling>
          <c:orientation val="minMax"/>
        </c:scaling>
        <c:delete val="1"/>
        <c:axPos val="b"/>
        <c:numFmt formatCode="General" sourceLinked="1"/>
        <c:tickLblPos val="none"/>
        <c:crossAx val="212913536"/>
        <c:crosses val="autoZero"/>
        <c:auto val="1"/>
        <c:lblAlgn val="ctr"/>
        <c:lblOffset val="100"/>
        <c:tickLblSkip val="1"/>
        <c:tickMarkSkip val="1"/>
      </c:catAx>
    </c:plotArea>
    <c:legend>
      <c:legendPos val="b"/>
      <c:layout>
        <c:manualLayout>
          <c:xMode val="edge"/>
          <c:yMode val="edge"/>
          <c:x val="0.46948018427157318"/>
          <c:y val="0.75424577136191362"/>
          <c:w val="0.38369991251093616"/>
          <c:h val="8.3717191601050026E-2"/>
        </c:manualLayout>
      </c:layout>
      <c:overlay val="1"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v>Changes</c:v>
          </c:tx>
          <c:cat>
            <c:numRef>
              <c:f>ensembl!$D$2:$D$529</c:f>
              <c:numCache>
                <c:formatCode>[$-409]d\-mmm\-yy;@</c:formatCode>
                <c:ptCount val="528"/>
                <c:pt idx="0">
                  <c:v>36444.805312500001</c:v>
                </c:pt>
                <c:pt idx="1">
                  <c:v>36458.672673611109</c:v>
                </c:pt>
                <c:pt idx="2">
                  <c:v>36473.730821759258</c:v>
                </c:pt>
                <c:pt idx="3">
                  <c:v>36487.584675925929</c:v>
                </c:pt>
                <c:pt idx="4">
                  <c:v>36487.586157407408</c:v>
                </c:pt>
                <c:pt idx="5">
                  <c:v>36487.592662037037</c:v>
                </c:pt>
                <c:pt idx="6">
                  <c:v>36531.697638888887</c:v>
                </c:pt>
                <c:pt idx="7">
                  <c:v>36535.624826388885</c:v>
                </c:pt>
                <c:pt idx="8">
                  <c:v>36535.632604166669</c:v>
                </c:pt>
                <c:pt idx="9">
                  <c:v>36537.62358796296</c:v>
                </c:pt>
                <c:pt idx="10">
                  <c:v>36537.635081018518</c:v>
                </c:pt>
                <c:pt idx="11">
                  <c:v>36538.489965277782</c:v>
                </c:pt>
                <c:pt idx="12">
                  <c:v>36538.63653935185</c:v>
                </c:pt>
                <c:pt idx="13">
                  <c:v>36539.505185185189</c:v>
                </c:pt>
                <c:pt idx="14">
                  <c:v>36539.591099537036</c:v>
                </c:pt>
                <c:pt idx="15">
                  <c:v>36539.675138888888</c:v>
                </c:pt>
                <c:pt idx="16">
                  <c:v>36540.729895833334</c:v>
                </c:pt>
                <c:pt idx="17">
                  <c:v>36541.516898148147</c:v>
                </c:pt>
                <c:pt idx="18">
                  <c:v>36544.788819444446</c:v>
                </c:pt>
                <c:pt idx="19">
                  <c:v>36545.390590277777</c:v>
                </c:pt>
                <c:pt idx="20">
                  <c:v>36545.582673611112</c:v>
                </c:pt>
                <c:pt idx="21">
                  <c:v>36545.606481481482</c:v>
                </c:pt>
                <c:pt idx="22">
                  <c:v>36547.75917824074</c:v>
                </c:pt>
                <c:pt idx="23">
                  <c:v>36547.844201388885</c:v>
                </c:pt>
                <c:pt idx="24">
                  <c:v>36549.475740740745</c:v>
                </c:pt>
                <c:pt idx="25">
                  <c:v>36549.732465277775</c:v>
                </c:pt>
                <c:pt idx="26">
                  <c:v>36552.68273148148</c:v>
                </c:pt>
                <c:pt idx="27">
                  <c:v>36567.563356481478</c:v>
                </c:pt>
                <c:pt idx="28">
                  <c:v>36567.684861111113</c:v>
                </c:pt>
                <c:pt idx="29">
                  <c:v>36584.608206018514</c:v>
                </c:pt>
                <c:pt idx="30">
                  <c:v>36616.564328703702</c:v>
                </c:pt>
                <c:pt idx="31">
                  <c:v>36619.341192129628</c:v>
                </c:pt>
                <c:pt idx="32">
                  <c:v>36620.322858796295</c:v>
                </c:pt>
                <c:pt idx="33">
                  <c:v>36627.759479166663</c:v>
                </c:pt>
                <c:pt idx="34">
                  <c:v>36635.634421296294</c:v>
                </c:pt>
                <c:pt idx="35">
                  <c:v>36640.659768518519</c:v>
                </c:pt>
                <c:pt idx="36">
                  <c:v>36658.522418981483</c:v>
                </c:pt>
                <c:pt idx="37">
                  <c:v>36669.76284722222</c:v>
                </c:pt>
                <c:pt idx="38">
                  <c:v>36676.462870370371</c:v>
                </c:pt>
                <c:pt idx="39">
                  <c:v>36679.679745370369</c:v>
                </c:pt>
                <c:pt idx="40">
                  <c:v>36681.823564814811</c:v>
                </c:pt>
                <c:pt idx="41">
                  <c:v>36682.785729166666</c:v>
                </c:pt>
                <c:pt idx="42">
                  <c:v>36683.49083333333</c:v>
                </c:pt>
                <c:pt idx="43">
                  <c:v>36691.423252314817</c:v>
                </c:pt>
                <c:pt idx="44">
                  <c:v>36696.523599537039</c:v>
                </c:pt>
                <c:pt idx="45">
                  <c:v>36698.355706018519</c:v>
                </c:pt>
                <c:pt idx="46">
                  <c:v>36699.896979166668</c:v>
                </c:pt>
                <c:pt idx="47">
                  <c:v>36700.794189814813</c:v>
                </c:pt>
                <c:pt idx="48">
                  <c:v>36720.472905092596</c:v>
                </c:pt>
                <c:pt idx="49">
                  <c:v>36721.680092592593</c:v>
                </c:pt>
                <c:pt idx="50">
                  <c:v>36738.412800925929</c:v>
                </c:pt>
                <c:pt idx="51">
                  <c:v>36770.468761574077</c:v>
                </c:pt>
                <c:pt idx="52">
                  <c:v>36771.494895833333</c:v>
                </c:pt>
                <c:pt idx="53">
                  <c:v>36773.98274305556</c:v>
                </c:pt>
                <c:pt idx="54">
                  <c:v>36774.334699074076</c:v>
                </c:pt>
                <c:pt idx="55">
                  <c:v>36777.561724537038</c:v>
                </c:pt>
                <c:pt idx="56">
                  <c:v>36785.749131944445</c:v>
                </c:pt>
                <c:pt idx="57">
                  <c:v>36801.372534722221</c:v>
                </c:pt>
                <c:pt idx="58">
                  <c:v>36809.340833333335</c:v>
                </c:pt>
                <c:pt idx="59">
                  <c:v>36828.41778935185</c:v>
                </c:pt>
                <c:pt idx="60">
                  <c:v>36839.724027777775</c:v>
                </c:pt>
                <c:pt idx="61">
                  <c:v>36847.681990740741</c:v>
                </c:pt>
                <c:pt idx="62">
                  <c:v>36854.476157407407</c:v>
                </c:pt>
                <c:pt idx="63">
                  <c:v>36854.481307870374</c:v>
                </c:pt>
                <c:pt idx="64">
                  <c:v>36857.699861111112</c:v>
                </c:pt>
                <c:pt idx="65">
                  <c:v>36872.47824074074</c:v>
                </c:pt>
                <c:pt idx="66">
                  <c:v>36894.671770833331</c:v>
                </c:pt>
                <c:pt idx="67">
                  <c:v>36906.497476851851</c:v>
                </c:pt>
                <c:pt idx="68">
                  <c:v>36909.622708333336</c:v>
                </c:pt>
                <c:pt idx="69">
                  <c:v>36916.389525462961</c:v>
                </c:pt>
                <c:pt idx="70">
                  <c:v>36916.394490740742</c:v>
                </c:pt>
                <c:pt idx="71">
                  <c:v>36917.927997685183</c:v>
                </c:pt>
                <c:pt idx="72">
                  <c:v>36926.720034722224</c:v>
                </c:pt>
                <c:pt idx="73">
                  <c:v>36935.439421296294</c:v>
                </c:pt>
                <c:pt idx="74">
                  <c:v>36935.796828703707</c:v>
                </c:pt>
                <c:pt idx="75">
                  <c:v>36936.381990740745</c:v>
                </c:pt>
                <c:pt idx="76">
                  <c:v>36956.859120370369</c:v>
                </c:pt>
                <c:pt idx="77">
                  <c:v>36958.640763888892</c:v>
                </c:pt>
                <c:pt idx="78">
                  <c:v>36982.594201388885</c:v>
                </c:pt>
                <c:pt idx="79">
                  <c:v>36982.59511574074</c:v>
                </c:pt>
                <c:pt idx="80">
                  <c:v>36985.594467592593</c:v>
                </c:pt>
                <c:pt idx="81">
                  <c:v>36992.617893518516</c:v>
                </c:pt>
                <c:pt idx="82">
                  <c:v>37001.635138888887</c:v>
                </c:pt>
                <c:pt idx="83">
                  <c:v>37004.552106481482</c:v>
                </c:pt>
                <c:pt idx="84">
                  <c:v>37004.588425925926</c:v>
                </c:pt>
                <c:pt idx="85">
                  <c:v>37005.425150462965</c:v>
                </c:pt>
                <c:pt idx="86">
                  <c:v>37005.44127314815</c:v>
                </c:pt>
                <c:pt idx="87">
                  <c:v>37005.49836805556</c:v>
                </c:pt>
                <c:pt idx="88">
                  <c:v>37006.438020833331</c:v>
                </c:pt>
                <c:pt idx="89">
                  <c:v>37007.553900462961</c:v>
                </c:pt>
                <c:pt idx="90">
                  <c:v>37011.681388888886</c:v>
                </c:pt>
                <c:pt idx="91">
                  <c:v>37036.543321759258</c:v>
                </c:pt>
                <c:pt idx="92">
                  <c:v>37042.440439814818</c:v>
                </c:pt>
                <c:pt idx="93">
                  <c:v>37048.432638888888</c:v>
                </c:pt>
                <c:pt idx="94">
                  <c:v>37049.424722222218</c:v>
                </c:pt>
                <c:pt idx="95">
                  <c:v>37050.410763888889</c:v>
                </c:pt>
                <c:pt idx="96">
                  <c:v>37050.538877314815</c:v>
                </c:pt>
                <c:pt idx="97">
                  <c:v>37052.607268518521</c:v>
                </c:pt>
                <c:pt idx="98">
                  <c:v>37054.697210648148</c:v>
                </c:pt>
                <c:pt idx="99">
                  <c:v>37055.532939814817</c:v>
                </c:pt>
                <c:pt idx="100">
                  <c:v>37060.595949074072</c:v>
                </c:pt>
                <c:pt idx="101">
                  <c:v>37061.653425925928</c:v>
                </c:pt>
                <c:pt idx="102">
                  <c:v>37061.809791666667</c:v>
                </c:pt>
                <c:pt idx="103">
                  <c:v>37063.612083333333</c:v>
                </c:pt>
                <c:pt idx="104">
                  <c:v>37068.581111111111</c:v>
                </c:pt>
                <c:pt idx="105">
                  <c:v>37084.548668981479</c:v>
                </c:pt>
                <c:pt idx="106">
                  <c:v>37090.546087962961</c:v>
                </c:pt>
                <c:pt idx="107">
                  <c:v>37090.599953703706</c:v>
                </c:pt>
                <c:pt idx="108">
                  <c:v>37098.838321759264</c:v>
                </c:pt>
                <c:pt idx="109">
                  <c:v>37119.65111111111</c:v>
                </c:pt>
                <c:pt idx="110">
                  <c:v>37124.421319444446</c:v>
                </c:pt>
                <c:pt idx="111">
                  <c:v>37140.554988425924</c:v>
                </c:pt>
                <c:pt idx="112">
                  <c:v>37144.527118055557</c:v>
                </c:pt>
                <c:pt idx="113">
                  <c:v>37169.512673611112</c:v>
                </c:pt>
                <c:pt idx="114">
                  <c:v>37173.655821759261</c:v>
                </c:pt>
                <c:pt idx="115">
                  <c:v>37174.533703703702</c:v>
                </c:pt>
                <c:pt idx="116">
                  <c:v>37175.624872685185</c:v>
                </c:pt>
                <c:pt idx="117">
                  <c:v>37175.629583333335</c:v>
                </c:pt>
                <c:pt idx="118">
                  <c:v>37175.642430555556</c:v>
                </c:pt>
                <c:pt idx="119">
                  <c:v>37202.707384259258</c:v>
                </c:pt>
                <c:pt idx="120">
                  <c:v>37203.487372685187</c:v>
                </c:pt>
                <c:pt idx="121">
                  <c:v>37203.535081018519</c:v>
                </c:pt>
                <c:pt idx="122">
                  <c:v>37204.508425925924</c:v>
                </c:pt>
                <c:pt idx="123">
                  <c:v>37204.511516203704</c:v>
                </c:pt>
                <c:pt idx="124">
                  <c:v>37235.408680555556</c:v>
                </c:pt>
                <c:pt idx="125">
                  <c:v>37268.689282407409</c:v>
                </c:pt>
                <c:pt idx="126">
                  <c:v>37270.69259259259</c:v>
                </c:pt>
                <c:pt idx="127">
                  <c:v>37272.410787037035</c:v>
                </c:pt>
                <c:pt idx="128">
                  <c:v>37272.443148148144</c:v>
                </c:pt>
                <c:pt idx="129">
                  <c:v>37272.471307870372</c:v>
                </c:pt>
                <c:pt idx="130">
                  <c:v>37277.657129629632</c:v>
                </c:pt>
                <c:pt idx="131">
                  <c:v>37290.699305555558</c:v>
                </c:pt>
                <c:pt idx="132">
                  <c:v>37290.702002314814</c:v>
                </c:pt>
                <c:pt idx="133">
                  <c:v>37294.721620370372</c:v>
                </c:pt>
                <c:pt idx="134">
                  <c:v>37294.770787037036</c:v>
                </c:pt>
                <c:pt idx="135">
                  <c:v>37315.456157407403</c:v>
                </c:pt>
                <c:pt idx="136">
                  <c:v>37320.601944444446</c:v>
                </c:pt>
                <c:pt idx="137">
                  <c:v>37326.583252314813</c:v>
                </c:pt>
                <c:pt idx="138">
                  <c:v>37354.394479166665</c:v>
                </c:pt>
                <c:pt idx="139">
                  <c:v>37355.566817129627</c:v>
                </c:pt>
                <c:pt idx="140">
                  <c:v>37357.594074074077</c:v>
                </c:pt>
                <c:pt idx="141">
                  <c:v>37357.665937500002</c:v>
                </c:pt>
                <c:pt idx="142">
                  <c:v>37369.581909722227</c:v>
                </c:pt>
                <c:pt idx="143">
                  <c:v>37372.627314814818</c:v>
                </c:pt>
                <c:pt idx="144">
                  <c:v>37377.558078703703</c:v>
                </c:pt>
                <c:pt idx="145">
                  <c:v>37434.708738425928</c:v>
                </c:pt>
                <c:pt idx="146">
                  <c:v>37446.583761574075</c:v>
                </c:pt>
                <c:pt idx="147">
                  <c:v>37456.557442129633</c:v>
                </c:pt>
                <c:pt idx="148">
                  <c:v>37456.685949074075</c:v>
                </c:pt>
                <c:pt idx="149">
                  <c:v>37470.45884259259</c:v>
                </c:pt>
                <c:pt idx="150">
                  <c:v>37470.542546296296</c:v>
                </c:pt>
                <c:pt idx="151">
                  <c:v>37482.565798611111</c:v>
                </c:pt>
                <c:pt idx="152">
                  <c:v>37484.43131944444</c:v>
                </c:pt>
                <c:pt idx="153">
                  <c:v>37508.454085648147</c:v>
                </c:pt>
                <c:pt idx="154">
                  <c:v>37508.677418981482</c:v>
                </c:pt>
                <c:pt idx="155">
                  <c:v>37508.693472222221</c:v>
                </c:pt>
                <c:pt idx="156">
                  <c:v>37511.696898148148</c:v>
                </c:pt>
                <c:pt idx="157">
                  <c:v>37539.464525462965</c:v>
                </c:pt>
                <c:pt idx="158">
                  <c:v>37544.531782407408</c:v>
                </c:pt>
                <c:pt idx="159">
                  <c:v>37554.58326388889</c:v>
                </c:pt>
                <c:pt idx="160">
                  <c:v>37561.689942129626</c:v>
                </c:pt>
                <c:pt idx="161">
                  <c:v>37561.693067129629</c:v>
                </c:pt>
                <c:pt idx="162">
                  <c:v>37567.42591435185</c:v>
                </c:pt>
                <c:pt idx="163">
                  <c:v>37567.630648148144</c:v>
                </c:pt>
                <c:pt idx="164">
                  <c:v>37573.574895833335</c:v>
                </c:pt>
                <c:pt idx="165">
                  <c:v>37585.695833333331</c:v>
                </c:pt>
                <c:pt idx="166">
                  <c:v>37601.617939814816</c:v>
                </c:pt>
                <c:pt idx="167">
                  <c:v>37608.621400462966</c:v>
                </c:pt>
                <c:pt idx="168">
                  <c:v>37613.444421296299</c:v>
                </c:pt>
                <c:pt idx="169">
                  <c:v>37631.565995370373</c:v>
                </c:pt>
                <c:pt idx="170">
                  <c:v>37635.528460648144</c:v>
                </c:pt>
                <c:pt idx="171">
                  <c:v>37636.472951388889</c:v>
                </c:pt>
                <c:pt idx="172">
                  <c:v>37636.48878472222</c:v>
                </c:pt>
                <c:pt idx="173">
                  <c:v>37641.501898148148</c:v>
                </c:pt>
                <c:pt idx="174">
                  <c:v>37641.522361111114</c:v>
                </c:pt>
                <c:pt idx="175">
                  <c:v>37641.606793981482</c:v>
                </c:pt>
                <c:pt idx="176">
                  <c:v>37650.497488425928</c:v>
                </c:pt>
                <c:pt idx="177">
                  <c:v>37656.492048611108</c:v>
                </c:pt>
                <c:pt idx="178">
                  <c:v>37656.869027777779</c:v>
                </c:pt>
                <c:pt idx="179">
                  <c:v>37657.712430555555</c:v>
                </c:pt>
                <c:pt idx="180">
                  <c:v>37665.517048611109</c:v>
                </c:pt>
                <c:pt idx="181">
                  <c:v>37665.877418981479</c:v>
                </c:pt>
                <c:pt idx="182">
                  <c:v>37666.481076388889</c:v>
                </c:pt>
                <c:pt idx="183">
                  <c:v>37666.920949074076</c:v>
                </c:pt>
                <c:pt idx="184">
                  <c:v>37670.609652777777</c:v>
                </c:pt>
                <c:pt idx="185">
                  <c:v>37670.610995370371</c:v>
                </c:pt>
                <c:pt idx="186">
                  <c:v>37672.515474537038</c:v>
                </c:pt>
                <c:pt idx="187">
                  <c:v>37694.406944444447</c:v>
                </c:pt>
                <c:pt idx="188">
                  <c:v>37694.47010416667</c:v>
                </c:pt>
                <c:pt idx="189">
                  <c:v>37699.681238425925</c:v>
                </c:pt>
                <c:pt idx="190">
                  <c:v>37720.500208333331</c:v>
                </c:pt>
                <c:pt idx="191">
                  <c:v>37722.456261574072</c:v>
                </c:pt>
                <c:pt idx="192">
                  <c:v>37733.566168981481</c:v>
                </c:pt>
                <c:pt idx="193">
                  <c:v>37741.385960648149</c:v>
                </c:pt>
                <c:pt idx="194">
                  <c:v>37741.683715277773</c:v>
                </c:pt>
                <c:pt idx="195">
                  <c:v>37762.392789351856</c:v>
                </c:pt>
                <c:pt idx="196">
                  <c:v>37763.412349537037</c:v>
                </c:pt>
                <c:pt idx="197">
                  <c:v>37771.61078703704</c:v>
                </c:pt>
                <c:pt idx="198">
                  <c:v>37782.391689814816</c:v>
                </c:pt>
                <c:pt idx="199">
                  <c:v>37812.510995370372</c:v>
                </c:pt>
                <c:pt idx="200">
                  <c:v>37816.5622337963</c:v>
                </c:pt>
                <c:pt idx="201">
                  <c:v>37817.370381944442</c:v>
                </c:pt>
                <c:pt idx="202">
                  <c:v>37818.492141203707</c:v>
                </c:pt>
                <c:pt idx="203">
                  <c:v>37818.607534722221</c:v>
                </c:pt>
                <c:pt idx="204">
                  <c:v>37819.619108796294</c:v>
                </c:pt>
                <c:pt idx="205">
                  <c:v>37827.677094907405</c:v>
                </c:pt>
                <c:pt idx="206">
                  <c:v>37827.697812500002</c:v>
                </c:pt>
                <c:pt idx="207">
                  <c:v>37827.720937500002</c:v>
                </c:pt>
                <c:pt idx="208">
                  <c:v>37830.527708333335</c:v>
                </c:pt>
                <c:pt idx="209">
                  <c:v>37830.669965277775</c:v>
                </c:pt>
                <c:pt idx="210">
                  <c:v>37831.410011574073</c:v>
                </c:pt>
                <c:pt idx="211">
                  <c:v>37831.523946759262</c:v>
                </c:pt>
                <c:pt idx="212">
                  <c:v>37831.527326388888</c:v>
                </c:pt>
                <c:pt idx="213">
                  <c:v>37831.537314814814</c:v>
                </c:pt>
                <c:pt idx="214">
                  <c:v>37831.55196759259</c:v>
                </c:pt>
                <c:pt idx="215">
                  <c:v>37831.552291666667</c:v>
                </c:pt>
                <c:pt idx="216">
                  <c:v>37831.66710648148</c:v>
                </c:pt>
                <c:pt idx="217">
                  <c:v>37832.358680555553</c:v>
                </c:pt>
                <c:pt idx="218">
                  <c:v>37832.652754629627</c:v>
                </c:pt>
                <c:pt idx="219">
                  <c:v>37833.412476851852</c:v>
                </c:pt>
                <c:pt idx="220">
                  <c:v>37833.440092592595</c:v>
                </c:pt>
                <c:pt idx="221">
                  <c:v>37833.520925925928</c:v>
                </c:pt>
                <c:pt idx="222">
                  <c:v>37846.569212962961</c:v>
                </c:pt>
                <c:pt idx="223">
                  <c:v>37846.72550925926</c:v>
                </c:pt>
                <c:pt idx="224">
                  <c:v>37847.462870370371</c:v>
                </c:pt>
                <c:pt idx="225">
                  <c:v>37848.538854166669</c:v>
                </c:pt>
                <c:pt idx="226">
                  <c:v>37852.542951388888</c:v>
                </c:pt>
                <c:pt idx="227">
                  <c:v>37853.69809027778</c:v>
                </c:pt>
                <c:pt idx="228">
                  <c:v>37859.457627314812</c:v>
                </c:pt>
                <c:pt idx="229">
                  <c:v>37859.615057870367</c:v>
                </c:pt>
                <c:pt idx="230">
                  <c:v>37865.391909722224</c:v>
                </c:pt>
                <c:pt idx="231">
                  <c:v>37879.406377314815</c:v>
                </c:pt>
                <c:pt idx="232">
                  <c:v>37879.645787037036</c:v>
                </c:pt>
                <c:pt idx="233">
                  <c:v>37880.456724537034</c:v>
                </c:pt>
                <c:pt idx="234">
                  <c:v>37881.459988425922</c:v>
                </c:pt>
                <c:pt idx="235">
                  <c:v>37881.699907407405</c:v>
                </c:pt>
                <c:pt idx="236">
                  <c:v>37893.640706018516</c:v>
                </c:pt>
                <c:pt idx="237">
                  <c:v>37893.641377314816</c:v>
                </c:pt>
                <c:pt idx="238">
                  <c:v>37893.717662037037</c:v>
                </c:pt>
                <c:pt idx="239">
                  <c:v>37897.616793981484</c:v>
                </c:pt>
                <c:pt idx="240">
                  <c:v>37903.582465277781</c:v>
                </c:pt>
                <c:pt idx="241">
                  <c:v>37941.703541666662</c:v>
                </c:pt>
                <c:pt idx="242">
                  <c:v>37943.756111111114</c:v>
                </c:pt>
                <c:pt idx="243">
                  <c:v>37950.526307870372</c:v>
                </c:pt>
                <c:pt idx="244">
                  <c:v>37963.555613425924</c:v>
                </c:pt>
                <c:pt idx="245">
                  <c:v>37995.576412037037</c:v>
                </c:pt>
                <c:pt idx="246">
                  <c:v>38002.686018518521</c:v>
                </c:pt>
                <c:pt idx="247">
                  <c:v>38026.674525462964</c:v>
                </c:pt>
                <c:pt idx="248">
                  <c:v>38029.428888888891</c:v>
                </c:pt>
                <c:pt idx="249">
                  <c:v>38042.457002314812</c:v>
                </c:pt>
                <c:pt idx="250">
                  <c:v>38047.767754629633</c:v>
                </c:pt>
                <c:pt idx="251">
                  <c:v>38057.582800925928</c:v>
                </c:pt>
                <c:pt idx="252">
                  <c:v>38057.58761574074</c:v>
                </c:pt>
                <c:pt idx="253">
                  <c:v>38061.680787037039</c:v>
                </c:pt>
                <c:pt idx="254">
                  <c:v>38061.751226851848</c:v>
                </c:pt>
                <c:pt idx="255">
                  <c:v>38063.488888888889</c:v>
                </c:pt>
                <c:pt idx="256">
                  <c:v>38069.474039351851</c:v>
                </c:pt>
                <c:pt idx="257">
                  <c:v>38084.655312499999</c:v>
                </c:pt>
                <c:pt idx="258">
                  <c:v>38096.56177083333</c:v>
                </c:pt>
                <c:pt idx="259">
                  <c:v>38107.541620370372</c:v>
                </c:pt>
                <c:pt idx="260">
                  <c:v>38118.562210648146</c:v>
                </c:pt>
                <c:pt idx="261">
                  <c:v>38152.445393518516</c:v>
                </c:pt>
                <c:pt idx="262">
                  <c:v>38168.635347222225</c:v>
                </c:pt>
                <c:pt idx="263">
                  <c:v>38202.608043981483</c:v>
                </c:pt>
                <c:pt idx="264">
                  <c:v>38211.522314814814</c:v>
                </c:pt>
                <c:pt idx="265">
                  <c:v>38211.679340277777</c:v>
                </c:pt>
                <c:pt idx="266">
                  <c:v>38215.448749999996</c:v>
                </c:pt>
                <c:pt idx="267">
                  <c:v>38217.3987962963</c:v>
                </c:pt>
                <c:pt idx="268">
                  <c:v>38250.479351851856</c:v>
                </c:pt>
                <c:pt idx="269">
                  <c:v>38257.418206018519</c:v>
                </c:pt>
                <c:pt idx="270">
                  <c:v>38275.539131944446</c:v>
                </c:pt>
                <c:pt idx="271">
                  <c:v>38278.306921296295</c:v>
                </c:pt>
                <c:pt idx="272">
                  <c:v>38278.415300925924</c:v>
                </c:pt>
                <c:pt idx="273">
                  <c:v>38316.425682870373</c:v>
                </c:pt>
                <c:pt idx="274">
                  <c:v>38323.578206018516</c:v>
                </c:pt>
                <c:pt idx="275">
                  <c:v>38369.705000000002</c:v>
                </c:pt>
                <c:pt idx="276">
                  <c:v>38371.664594907408</c:v>
                </c:pt>
                <c:pt idx="277">
                  <c:v>38394.60527777778</c:v>
                </c:pt>
                <c:pt idx="278">
                  <c:v>38407.609444444446</c:v>
                </c:pt>
                <c:pt idx="279">
                  <c:v>38407.653912037036</c:v>
                </c:pt>
                <c:pt idx="280">
                  <c:v>38435.42559027778</c:v>
                </c:pt>
                <c:pt idx="281">
                  <c:v>38447.779953703706</c:v>
                </c:pt>
                <c:pt idx="282">
                  <c:v>38449.586111111115</c:v>
                </c:pt>
                <c:pt idx="283">
                  <c:v>38453.612824074073</c:v>
                </c:pt>
                <c:pt idx="284">
                  <c:v>38497.380208333336</c:v>
                </c:pt>
                <c:pt idx="285">
                  <c:v>38503.415613425925</c:v>
                </c:pt>
                <c:pt idx="286">
                  <c:v>38519.531331018516</c:v>
                </c:pt>
                <c:pt idx="287">
                  <c:v>38566.334340277775</c:v>
                </c:pt>
                <c:pt idx="288">
                  <c:v>38602.495451388888</c:v>
                </c:pt>
                <c:pt idx="289">
                  <c:v>38630.697465277779</c:v>
                </c:pt>
                <c:pt idx="290">
                  <c:v>38642.325046296297</c:v>
                </c:pt>
                <c:pt idx="291">
                  <c:v>38642.485659722224</c:v>
                </c:pt>
                <c:pt idx="292">
                  <c:v>38643.59642361111</c:v>
                </c:pt>
                <c:pt idx="293">
                  <c:v>38660.563402777778</c:v>
                </c:pt>
                <c:pt idx="294">
                  <c:v>38663.613055555557</c:v>
                </c:pt>
                <c:pt idx="295">
                  <c:v>38663.682453703703</c:v>
                </c:pt>
                <c:pt idx="296">
                  <c:v>38670.744375000002</c:v>
                </c:pt>
                <c:pt idx="297">
                  <c:v>38671.615578703706</c:v>
                </c:pt>
                <c:pt idx="298">
                  <c:v>38673.543032407411</c:v>
                </c:pt>
                <c:pt idx="299">
                  <c:v>38674.637800925928</c:v>
                </c:pt>
                <c:pt idx="300">
                  <c:v>38679.404027777782</c:v>
                </c:pt>
                <c:pt idx="301">
                  <c:v>38700.476469907408</c:v>
                </c:pt>
                <c:pt idx="302">
                  <c:v>38705.415451388893</c:v>
                </c:pt>
                <c:pt idx="303">
                  <c:v>38707.5549537037</c:v>
                </c:pt>
                <c:pt idx="304">
                  <c:v>38720.458761574075</c:v>
                </c:pt>
                <c:pt idx="305">
                  <c:v>38728.520740740743</c:v>
                </c:pt>
                <c:pt idx="306">
                  <c:v>38733.524467592593</c:v>
                </c:pt>
                <c:pt idx="307">
                  <c:v>38758.447511574072</c:v>
                </c:pt>
                <c:pt idx="308">
                  <c:v>38764.540069444447</c:v>
                </c:pt>
                <c:pt idx="309">
                  <c:v>38764.541250000002</c:v>
                </c:pt>
                <c:pt idx="310">
                  <c:v>38769.655081018514</c:v>
                </c:pt>
                <c:pt idx="311">
                  <c:v>38771.680034722223</c:v>
                </c:pt>
                <c:pt idx="312">
                  <c:v>38771.714560185181</c:v>
                </c:pt>
                <c:pt idx="313">
                  <c:v>38782.657789351855</c:v>
                </c:pt>
                <c:pt idx="314">
                  <c:v>38784.471875000003</c:v>
                </c:pt>
                <c:pt idx="315">
                  <c:v>38784.622743055559</c:v>
                </c:pt>
                <c:pt idx="316">
                  <c:v>38785.662743055553</c:v>
                </c:pt>
                <c:pt idx="317">
                  <c:v>38786.405462962961</c:v>
                </c:pt>
                <c:pt idx="318">
                  <c:v>38786.495185185187</c:v>
                </c:pt>
                <c:pt idx="319">
                  <c:v>38797.625879629632</c:v>
                </c:pt>
                <c:pt idx="320">
                  <c:v>38800.797465277778</c:v>
                </c:pt>
                <c:pt idx="321">
                  <c:v>38840.612037037034</c:v>
                </c:pt>
                <c:pt idx="322">
                  <c:v>38841.523263888885</c:v>
                </c:pt>
                <c:pt idx="323">
                  <c:v>38845.708761574075</c:v>
                </c:pt>
                <c:pt idx="324">
                  <c:v>38854.492974537039</c:v>
                </c:pt>
                <c:pt idx="325">
                  <c:v>38870.602141203708</c:v>
                </c:pt>
                <c:pt idx="326">
                  <c:v>38875.636388888888</c:v>
                </c:pt>
                <c:pt idx="327">
                  <c:v>38889.627175925925</c:v>
                </c:pt>
                <c:pt idx="328">
                  <c:v>38890.4449537037</c:v>
                </c:pt>
                <c:pt idx="329">
                  <c:v>38890.451469907406</c:v>
                </c:pt>
                <c:pt idx="330">
                  <c:v>38894.332245370373</c:v>
                </c:pt>
                <c:pt idx="331">
                  <c:v>38896.36173611111</c:v>
                </c:pt>
                <c:pt idx="332">
                  <c:v>38896.402453703704</c:v>
                </c:pt>
                <c:pt idx="333">
                  <c:v>38896.45113425926</c:v>
                </c:pt>
                <c:pt idx="334">
                  <c:v>38905.413923611108</c:v>
                </c:pt>
                <c:pt idx="335">
                  <c:v>38958.511249999996</c:v>
                </c:pt>
                <c:pt idx="336">
                  <c:v>38960.379999999997</c:v>
                </c:pt>
                <c:pt idx="337">
                  <c:v>38964.331041666665</c:v>
                </c:pt>
                <c:pt idx="338">
                  <c:v>38965.574247685188</c:v>
                </c:pt>
                <c:pt idx="339">
                  <c:v>38972.437453703707</c:v>
                </c:pt>
                <c:pt idx="340">
                  <c:v>38972.590578703705</c:v>
                </c:pt>
                <c:pt idx="341">
                  <c:v>38992.532280092593</c:v>
                </c:pt>
                <c:pt idx="342">
                  <c:v>39002.619930555556</c:v>
                </c:pt>
                <c:pt idx="343">
                  <c:v>39013.333819444444</c:v>
                </c:pt>
                <c:pt idx="344">
                  <c:v>39031.508414351854</c:v>
                </c:pt>
                <c:pt idx="345">
                  <c:v>39069.603136574078</c:v>
                </c:pt>
                <c:pt idx="346">
                  <c:v>39086.572997685187</c:v>
                </c:pt>
                <c:pt idx="347">
                  <c:v>39086.579560185186</c:v>
                </c:pt>
                <c:pt idx="348">
                  <c:v>39090.446296296301</c:v>
                </c:pt>
                <c:pt idx="349">
                  <c:v>39091.695023148146</c:v>
                </c:pt>
                <c:pt idx="350">
                  <c:v>39093.647303240738</c:v>
                </c:pt>
                <c:pt idx="351">
                  <c:v>39139.394687499997</c:v>
                </c:pt>
                <c:pt idx="352">
                  <c:v>39139.398009259261</c:v>
                </c:pt>
                <c:pt idx="353">
                  <c:v>39148.637442129628</c:v>
                </c:pt>
                <c:pt idx="354">
                  <c:v>39156.356192129628</c:v>
                </c:pt>
                <c:pt idx="355">
                  <c:v>39156.366180555553</c:v>
                </c:pt>
                <c:pt idx="356">
                  <c:v>39156.395162037035</c:v>
                </c:pt>
                <c:pt idx="357">
                  <c:v>39156.396412037036</c:v>
                </c:pt>
                <c:pt idx="358">
                  <c:v>39156.396481481483</c:v>
                </c:pt>
                <c:pt idx="359">
                  <c:v>39156.398217592592</c:v>
                </c:pt>
                <c:pt idx="360">
                  <c:v>39174.507222222222</c:v>
                </c:pt>
                <c:pt idx="361">
                  <c:v>39191.310104166667</c:v>
                </c:pt>
                <c:pt idx="362">
                  <c:v>39233.410925925928</c:v>
                </c:pt>
                <c:pt idx="363">
                  <c:v>39237.461817129632</c:v>
                </c:pt>
                <c:pt idx="364">
                  <c:v>39265.514537037037</c:v>
                </c:pt>
                <c:pt idx="365">
                  <c:v>39265.52989583333</c:v>
                </c:pt>
                <c:pt idx="366">
                  <c:v>39266.424930555557</c:v>
                </c:pt>
                <c:pt idx="367">
                  <c:v>39268.465208333335</c:v>
                </c:pt>
                <c:pt idx="368">
                  <c:v>39272.645601851851</c:v>
                </c:pt>
                <c:pt idx="369">
                  <c:v>39273.330659722225</c:v>
                </c:pt>
                <c:pt idx="370">
                  <c:v>39276.615115740744</c:v>
                </c:pt>
                <c:pt idx="371">
                  <c:v>39276.684907407405</c:v>
                </c:pt>
                <c:pt idx="372">
                  <c:v>39276.686249999999</c:v>
                </c:pt>
                <c:pt idx="373">
                  <c:v>39337.555115740739</c:v>
                </c:pt>
                <c:pt idx="374">
                  <c:v>39387.464826388888</c:v>
                </c:pt>
                <c:pt idx="375">
                  <c:v>39401.900023148148</c:v>
                </c:pt>
                <c:pt idx="376">
                  <c:v>39471.403321759259</c:v>
                </c:pt>
                <c:pt idx="377">
                  <c:v>39471.435891203706</c:v>
                </c:pt>
                <c:pt idx="378">
                  <c:v>39471.44395833333</c:v>
                </c:pt>
                <c:pt idx="379">
                  <c:v>39475.380578703705</c:v>
                </c:pt>
                <c:pt idx="380">
                  <c:v>39580.350949074076</c:v>
                </c:pt>
                <c:pt idx="381">
                  <c:v>39588.444664351853</c:v>
                </c:pt>
                <c:pt idx="382">
                  <c:v>39605.732916666668</c:v>
                </c:pt>
                <c:pt idx="383">
                  <c:v>39605.826793981483</c:v>
                </c:pt>
                <c:pt idx="384">
                  <c:v>39610.446886574078</c:v>
                </c:pt>
                <c:pt idx="385">
                  <c:v>39610.510717592595</c:v>
                </c:pt>
                <c:pt idx="386">
                  <c:v>39610.591226851851</c:v>
                </c:pt>
                <c:pt idx="387">
                  <c:v>39610.595590277779</c:v>
                </c:pt>
                <c:pt idx="388">
                  <c:v>39610.660729166666</c:v>
                </c:pt>
                <c:pt idx="389">
                  <c:v>39610.66134259259</c:v>
                </c:pt>
                <c:pt idx="390">
                  <c:v>39612.352094907408</c:v>
                </c:pt>
                <c:pt idx="391">
                  <c:v>39638.458148148144</c:v>
                </c:pt>
                <c:pt idx="392">
                  <c:v>39639.421921296293</c:v>
                </c:pt>
                <c:pt idx="393">
                  <c:v>39639.426122685181</c:v>
                </c:pt>
                <c:pt idx="394">
                  <c:v>39645.510057870371</c:v>
                </c:pt>
                <c:pt idx="395">
                  <c:v>39647.341493055559</c:v>
                </c:pt>
                <c:pt idx="396">
                  <c:v>39647.527569444443</c:v>
                </c:pt>
                <c:pt idx="397">
                  <c:v>39647.615208333329</c:v>
                </c:pt>
                <c:pt idx="398">
                  <c:v>39653.596377314811</c:v>
                </c:pt>
                <c:pt idx="399">
                  <c:v>39655.393564814818</c:v>
                </c:pt>
                <c:pt idx="400">
                  <c:v>39658.430567129632</c:v>
                </c:pt>
                <c:pt idx="401">
                  <c:v>39658.52034722222</c:v>
                </c:pt>
                <c:pt idx="402">
                  <c:v>39661.802557870367</c:v>
                </c:pt>
                <c:pt idx="403">
                  <c:v>39663.471145833333</c:v>
                </c:pt>
                <c:pt idx="404">
                  <c:v>39748.411481481482</c:v>
                </c:pt>
                <c:pt idx="405">
                  <c:v>39748.680543981478</c:v>
                </c:pt>
                <c:pt idx="406">
                  <c:v>39748.896192129629</c:v>
                </c:pt>
                <c:pt idx="407">
                  <c:v>39750.583368055552</c:v>
                </c:pt>
                <c:pt idx="408">
                  <c:v>39750.584907407407</c:v>
                </c:pt>
                <c:pt idx="409">
                  <c:v>39752.640069444446</c:v>
                </c:pt>
                <c:pt idx="410">
                  <c:v>39827.555879629632</c:v>
                </c:pt>
                <c:pt idx="411">
                  <c:v>39875.63212962963</c:v>
                </c:pt>
                <c:pt idx="412">
                  <c:v>39885.339895833335</c:v>
                </c:pt>
                <c:pt idx="413">
                  <c:v>39885.340810185182</c:v>
                </c:pt>
                <c:pt idx="414">
                  <c:v>39939.566076388888</c:v>
                </c:pt>
                <c:pt idx="415">
                  <c:v>39944.591574074075</c:v>
                </c:pt>
                <c:pt idx="416">
                  <c:v>39953.614212962959</c:v>
                </c:pt>
                <c:pt idx="417">
                  <c:v>39961.506840277776</c:v>
                </c:pt>
                <c:pt idx="418">
                  <c:v>39961.507384259261</c:v>
                </c:pt>
                <c:pt idx="419">
                  <c:v>40010.433321759258</c:v>
                </c:pt>
                <c:pt idx="420">
                  <c:v>40010.546053240745</c:v>
                </c:pt>
                <c:pt idx="421">
                  <c:v>40017.617199074077</c:v>
                </c:pt>
                <c:pt idx="422">
                  <c:v>40024.579722222225</c:v>
                </c:pt>
                <c:pt idx="423">
                  <c:v>40024.582314814819</c:v>
                </c:pt>
                <c:pt idx="424">
                  <c:v>40028.402303240742</c:v>
                </c:pt>
                <c:pt idx="425">
                  <c:v>40028.404791666668</c:v>
                </c:pt>
                <c:pt idx="426">
                  <c:v>40077.364027777774</c:v>
                </c:pt>
                <c:pt idx="427">
                  <c:v>40093.297523148147</c:v>
                </c:pt>
                <c:pt idx="428">
                  <c:v>40106.449814814812</c:v>
                </c:pt>
                <c:pt idx="429">
                  <c:v>40113.526064814811</c:v>
                </c:pt>
                <c:pt idx="430">
                  <c:v>40113.557187500002</c:v>
                </c:pt>
                <c:pt idx="431">
                  <c:v>40161.485081018516</c:v>
                </c:pt>
                <c:pt idx="432">
                  <c:v>40161.498784722222</c:v>
                </c:pt>
                <c:pt idx="433">
                  <c:v>40186.423935185187</c:v>
                </c:pt>
                <c:pt idx="434">
                  <c:v>40186.435810185183</c:v>
                </c:pt>
                <c:pt idx="435">
                  <c:v>40252.477303240739</c:v>
                </c:pt>
                <c:pt idx="436">
                  <c:v>40252.489351851851</c:v>
                </c:pt>
                <c:pt idx="437">
                  <c:v>40252.491203703699</c:v>
                </c:pt>
                <c:pt idx="438">
                  <c:v>40331.523946759262</c:v>
                </c:pt>
                <c:pt idx="439">
                  <c:v>40331.525393518517</c:v>
                </c:pt>
                <c:pt idx="440">
                  <c:v>40331.530162037037</c:v>
                </c:pt>
                <c:pt idx="441">
                  <c:v>40332.531712962962</c:v>
                </c:pt>
                <c:pt idx="442">
                  <c:v>40332.544849537036</c:v>
                </c:pt>
                <c:pt idx="443">
                  <c:v>40337.431631944448</c:v>
                </c:pt>
                <c:pt idx="444">
                  <c:v>40415.571747685186</c:v>
                </c:pt>
                <c:pt idx="445">
                  <c:v>40415.578819444447</c:v>
                </c:pt>
                <c:pt idx="446">
                  <c:v>40422.645289351851</c:v>
                </c:pt>
                <c:pt idx="447">
                  <c:v>40422.646481481483</c:v>
                </c:pt>
                <c:pt idx="448">
                  <c:v>40422.653263888889</c:v>
                </c:pt>
                <c:pt idx="449">
                  <c:v>40493.423252314817</c:v>
                </c:pt>
                <c:pt idx="450">
                  <c:v>40506.685219907406</c:v>
                </c:pt>
                <c:pt idx="451">
                  <c:v>40506.686064814814</c:v>
                </c:pt>
                <c:pt idx="452">
                  <c:v>40506.687222222223</c:v>
                </c:pt>
                <c:pt idx="453">
                  <c:v>40582.690462962964</c:v>
                </c:pt>
                <c:pt idx="454">
                  <c:v>40583.483472222222</c:v>
                </c:pt>
                <c:pt idx="455">
                  <c:v>40583.614432870367</c:v>
                </c:pt>
                <c:pt idx="456">
                  <c:v>40590.44023148148</c:v>
                </c:pt>
                <c:pt idx="457">
                  <c:v>40604.419861111113</c:v>
                </c:pt>
                <c:pt idx="458">
                  <c:v>40604.442696759259</c:v>
                </c:pt>
                <c:pt idx="459">
                  <c:v>40604.464305555557</c:v>
                </c:pt>
                <c:pt idx="460">
                  <c:v>40604.480787037035</c:v>
                </c:pt>
                <c:pt idx="461">
                  <c:v>40604.684513888889</c:v>
                </c:pt>
                <c:pt idx="462">
                  <c:v>40604.71675925926</c:v>
                </c:pt>
                <c:pt idx="463">
                  <c:v>40609.603055555555</c:v>
                </c:pt>
                <c:pt idx="464">
                  <c:v>40610.646296296298</c:v>
                </c:pt>
                <c:pt idx="465">
                  <c:v>40613.544305555552</c:v>
                </c:pt>
                <c:pt idx="466">
                  <c:v>40616.822824074072</c:v>
                </c:pt>
                <c:pt idx="467">
                  <c:v>40626.443692129629</c:v>
                </c:pt>
                <c:pt idx="468">
                  <c:v>40626.449699074074</c:v>
                </c:pt>
                <c:pt idx="469">
                  <c:v>40626.573217592595</c:v>
                </c:pt>
                <c:pt idx="470">
                  <c:v>40634.536273148144</c:v>
                </c:pt>
                <c:pt idx="471">
                  <c:v>40634.539467592593</c:v>
                </c:pt>
                <c:pt idx="472">
                  <c:v>40666.517245370371</c:v>
                </c:pt>
                <c:pt idx="473">
                  <c:v>40669.474664351852</c:v>
                </c:pt>
                <c:pt idx="474">
                  <c:v>40669.475937499999</c:v>
                </c:pt>
                <c:pt idx="475">
                  <c:v>40669.522245370368</c:v>
                </c:pt>
                <c:pt idx="476">
                  <c:v>40676.491307870368</c:v>
                </c:pt>
                <c:pt idx="477">
                  <c:v>40686.619872685187</c:v>
                </c:pt>
                <c:pt idx="478">
                  <c:v>40721.612546296295</c:v>
                </c:pt>
                <c:pt idx="479">
                  <c:v>40721.620729166665</c:v>
                </c:pt>
                <c:pt idx="480">
                  <c:v>40737.457013888888</c:v>
                </c:pt>
                <c:pt idx="481">
                  <c:v>40744.557569444441</c:v>
                </c:pt>
                <c:pt idx="482">
                  <c:v>40759.378229166665</c:v>
                </c:pt>
                <c:pt idx="483">
                  <c:v>40760.401076388887</c:v>
                </c:pt>
                <c:pt idx="484">
                  <c:v>40765.475949074076</c:v>
                </c:pt>
                <c:pt idx="485">
                  <c:v>40766.444282407407</c:v>
                </c:pt>
                <c:pt idx="486">
                  <c:v>40770.530601851853</c:v>
                </c:pt>
                <c:pt idx="487">
                  <c:v>40777.450833333336</c:v>
                </c:pt>
                <c:pt idx="488">
                  <c:v>40777.456956018519</c:v>
                </c:pt>
                <c:pt idx="489">
                  <c:v>40787.507962962962</c:v>
                </c:pt>
                <c:pt idx="490">
                  <c:v>40812.619467592594</c:v>
                </c:pt>
                <c:pt idx="491">
                  <c:v>40813.550995370373</c:v>
                </c:pt>
                <c:pt idx="492">
                  <c:v>40814.613125000003</c:v>
                </c:pt>
                <c:pt idx="493">
                  <c:v>40816.421030092592</c:v>
                </c:pt>
                <c:pt idx="494">
                  <c:v>40865.671018518522</c:v>
                </c:pt>
                <c:pt idx="495">
                  <c:v>40885.708935185183</c:v>
                </c:pt>
                <c:pt idx="496">
                  <c:v>40896.587708333333</c:v>
                </c:pt>
                <c:pt idx="497">
                  <c:v>40896.589305555557</c:v>
                </c:pt>
                <c:pt idx="498">
                  <c:v>40897.656203703707</c:v>
                </c:pt>
                <c:pt idx="499">
                  <c:v>40899.483206018514</c:v>
                </c:pt>
                <c:pt idx="500">
                  <c:v>40911.42833333333</c:v>
                </c:pt>
                <c:pt idx="501">
                  <c:v>40914.465486111112</c:v>
                </c:pt>
                <c:pt idx="502">
                  <c:v>40917.952800925923</c:v>
                </c:pt>
                <c:pt idx="503">
                  <c:v>40967.500324074077</c:v>
                </c:pt>
                <c:pt idx="504">
                  <c:v>40970.384942129633</c:v>
                </c:pt>
                <c:pt idx="505">
                  <c:v>40970.469652777778</c:v>
                </c:pt>
                <c:pt idx="506">
                  <c:v>40996.654768518521</c:v>
                </c:pt>
                <c:pt idx="507">
                  <c:v>41011.597812499997</c:v>
                </c:pt>
                <c:pt idx="508">
                  <c:v>41051.599699074075</c:v>
                </c:pt>
                <c:pt idx="509">
                  <c:v>41061.458136574074</c:v>
                </c:pt>
                <c:pt idx="510">
                  <c:v>41066.427083333336</c:v>
                </c:pt>
                <c:pt idx="511">
                  <c:v>41067.583645833336</c:v>
                </c:pt>
                <c:pt idx="512">
                  <c:v>41068.468159722222</c:v>
                </c:pt>
                <c:pt idx="513">
                  <c:v>41074.364837962959</c:v>
                </c:pt>
                <c:pt idx="514">
                  <c:v>41085.691203703704</c:v>
                </c:pt>
                <c:pt idx="515">
                  <c:v>41095.395567129628</c:v>
                </c:pt>
                <c:pt idx="516">
                  <c:v>41130.422893518517</c:v>
                </c:pt>
                <c:pt idx="517">
                  <c:v>41130.423993055556</c:v>
                </c:pt>
                <c:pt idx="518">
                  <c:v>41207.537175925929</c:v>
                </c:pt>
                <c:pt idx="519">
                  <c:v>41211.485520833332</c:v>
                </c:pt>
                <c:pt idx="520">
                  <c:v>41211.540613425925</c:v>
                </c:pt>
                <c:pt idx="521">
                  <c:v>41218.402395833335</c:v>
                </c:pt>
                <c:pt idx="522">
                  <c:v>41218.476319444446</c:v>
                </c:pt>
                <c:pt idx="523">
                  <c:v>41218.627453703702</c:v>
                </c:pt>
                <c:pt idx="524">
                  <c:v>41290.490532407406</c:v>
                </c:pt>
                <c:pt idx="525">
                  <c:v>41306.6877662037</c:v>
                </c:pt>
                <c:pt idx="526">
                  <c:v>41306.697685185187</c:v>
                </c:pt>
                <c:pt idx="527">
                  <c:v>41309.518622685187</c:v>
                </c:pt>
              </c:numCache>
            </c:numRef>
          </c:cat>
          <c:val>
            <c:numRef>
              <c:f>ensembl!$AC$2:$AC$529</c:f>
              <c:numCache>
                <c:formatCode>General</c:formatCode>
                <c:ptCount val="528"/>
                <c:pt idx="0">
                  <c:v>9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  <c:pt idx="4">
                  <c:v>8</c:v>
                </c:pt>
                <c:pt idx="5">
                  <c:v>12</c:v>
                </c:pt>
                <c:pt idx="6">
                  <c:v>0</c:v>
                </c:pt>
                <c:pt idx="7">
                  <c:v>4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11</c:v>
                </c:pt>
                <c:pt idx="20">
                  <c:v>22</c:v>
                </c:pt>
                <c:pt idx="21">
                  <c:v>0</c:v>
                </c:pt>
                <c:pt idx="22">
                  <c:v>12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18</c:v>
                </c:pt>
                <c:pt idx="28">
                  <c:v>7</c:v>
                </c:pt>
                <c:pt idx="29">
                  <c:v>0</c:v>
                </c:pt>
                <c:pt idx="30">
                  <c:v>2</c:v>
                </c:pt>
                <c:pt idx="31">
                  <c:v>10</c:v>
                </c:pt>
                <c:pt idx="32">
                  <c:v>14</c:v>
                </c:pt>
                <c:pt idx="33">
                  <c:v>1</c:v>
                </c:pt>
                <c:pt idx="34">
                  <c:v>14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</c:v>
                </c:pt>
                <c:pt idx="49">
                  <c:v>12</c:v>
                </c:pt>
                <c:pt idx="50">
                  <c:v>3</c:v>
                </c:pt>
                <c:pt idx="51">
                  <c:v>0</c:v>
                </c:pt>
                <c:pt idx="52">
                  <c:v>15</c:v>
                </c:pt>
                <c:pt idx="53">
                  <c:v>12</c:v>
                </c:pt>
                <c:pt idx="54">
                  <c:v>3</c:v>
                </c:pt>
                <c:pt idx="55">
                  <c:v>61</c:v>
                </c:pt>
                <c:pt idx="56">
                  <c:v>4</c:v>
                </c:pt>
                <c:pt idx="57">
                  <c:v>0</c:v>
                </c:pt>
                <c:pt idx="58">
                  <c:v>3</c:v>
                </c:pt>
                <c:pt idx="59">
                  <c:v>10</c:v>
                </c:pt>
                <c:pt idx="60">
                  <c:v>10</c:v>
                </c:pt>
                <c:pt idx="61">
                  <c:v>6</c:v>
                </c:pt>
                <c:pt idx="62">
                  <c:v>12</c:v>
                </c:pt>
                <c:pt idx="63">
                  <c:v>1</c:v>
                </c:pt>
                <c:pt idx="64">
                  <c:v>10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4</c:v>
                </c:pt>
                <c:pt idx="70">
                  <c:v>2</c:v>
                </c:pt>
                <c:pt idx="71">
                  <c:v>16</c:v>
                </c:pt>
                <c:pt idx="72">
                  <c:v>6</c:v>
                </c:pt>
                <c:pt idx="73">
                  <c:v>4</c:v>
                </c:pt>
                <c:pt idx="74">
                  <c:v>9</c:v>
                </c:pt>
                <c:pt idx="75">
                  <c:v>6</c:v>
                </c:pt>
                <c:pt idx="76">
                  <c:v>9</c:v>
                </c:pt>
                <c:pt idx="77">
                  <c:v>0</c:v>
                </c:pt>
                <c:pt idx="78">
                  <c:v>5</c:v>
                </c:pt>
                <c:pt idx="79">
                  <c:v>5</c:v>
                </c:pt>
                <c:pt idx="80">
                  <c:v>18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6</c:v>
                </c:pt>
                <c:pt idx="92">
                  <c:v>75</c:v>
                </c:pt>
                <c:pt idx="93">
                  <c:v>21</c:v>
                </c:pt>
                <c:pt idx="94">
                  <c:v>0</c:v>
                </c:pt>
                <c:pt idx="95">
                  <c:v>12</c:v>
                </c:pt>
                <c:pt idx="96">
                  <c:v>1</c:v>
                </c:pt>
                <c:pt idx="97">
                  <c:v>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15</c:v>
                </c:pt>
                <c:pt idx="117">
                  <c:v>0</c:v>
                </c:pt>
                <c:pt idx="118">
                  <c:v>14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0</c:v>
                </c:pt>
                <c:pt idx="124">
                  <c:v>0</c:v>
                </c:pt>
                <c:pt idx="125">
                  <c:v>10</c:v>
                </c:pt>
                <c:pt idx="126">
                  <c:v>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30</c:v>
                </c:pt>
                <c:pt idx="132">
                  <c:v>297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12</c:v>
                </c:pt>
                <c:pt idx="143">
                  <c:v>0</c:v>
                </c:pt>
                <c:pt idx="144">
                  <c:v>0</c:v>
                </c:pt>
                <c:pt idx="145">
                  <c:v>40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2</c:v>
                </c:pt>
                <c:pt idx="150">
                  <c:v>2</c:v>
                </c:pt>
                <c:pt idx="151">
                  <c:v>24</c:v>
                </c:pt>
                <c:pt idx="152">
                  <c:v>3</c:v>
                </c:pt>
                <c:pt idx="153">
                  <c:v>0</c:v>
                </c:pt>
                <c:pt idx="154">
                  <c:v>2</c:v>
                </c:pt>
                <c:pt idx="155">
                  <c:v>2</c:v>
                </c:pt>
                <c:pt idx="156">
                  <c:v>16</c:v>
                </c:pt>
                <c:pt idx="157">
                  <c:v>10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5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32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15</c:v>
                </c:pt>
                <c:pt idx="189">
                  <c:v>0</c:v>
                </c:pt>
                <c:pt idx="190">
                  <c:v>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10</c:v>
                </c:pt>
                <c:pt idx="195">
                  <c:v>15</c:v>
                </c:pt>
                <c:pt idx="196">
                  <c:v>0</c:v>
                </c:pt>
                <c:pt idx="197">
                  <c:v>0</c:v>
                </c:pt>
                <c:pt idx="198">
                  <c:v>3</c:v>
                </c:pt>
                <c:pt idx="199">
                  <c:v>0</c:v>
                </c:pt>
                <c:pt idx="200">
                  <c:v>5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112</c:v>
                </c:pt>
                <c:pt idx="206">
                  <c:v>14</c:v>
                </c:pt>
                <c:pt idx="207">
                  <c:v>20</c:v>
                </c:pt>
                <c:pt idx="208">
                  <c:v>9</c:v>
                </c:pt>
                <c:pt idx="209">
                  <c:v>54</c:v>
                </c:pt>
                <c:pt idx="210">
                  <c:v>0</c:v>
                </c:pt>
                <c:pt idx="211">
                  <c:v>6</c:v>
                </c:pt>
                <c:pt idx="212">
                  <c:v>0</c:v>
                </c:pt>
                <c:pt idx="213">
                  <c:v>6</c:v>
                </c:pt>
                <c:pt idx="214">
                  <c:v>2</c:v>
                </c:pt>
                <c:pt idx="215">
                  <c:v>0</c:v>
                </c:pt>
                <c:pt idx="216">
                  <c:v>1</c:v>
                </c:pt>
                <c:pt idx="217">
                  <c:v>14</c:v>
                </c:pt>
                <c:pt idx="218">
                  <c:v>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</c:v>
                </c:pt>
                <c:pt idx="223">
                  <c:v>0</c:v>
                </c:pt>
                <c:pt idx="224">
                  <c:v>8</c:v>
                </c:pt>
                <c:pt idx="225">
                  <c:v>55</c:v>
                </c:pt>
                <c:pt idx="226">
                  <c:v>23</c:v>
                </c:pt>
                <c:pt idx="227">
                  <c:v>20</c:v>
                </c:pt>
                <c:pt idx="228">
                  <c:v>1</c:v>
                </c:pt>
                <c:pt idx="229">
                  <c:v>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3</c:v>
                </c:pt>
                <c:pt idx="240">
                  <c:v>0</c:v>
                </c:pt>
                <c:pt idx="241">
                  <c:v>12</c:v>
                </c:pt>
                <c:pt idx="242">
                  <c:v>250</c:v>
                </c:pt>
                <c:pt idx="243">
                  <c:v>0</c:v>
                </c:pt>
                <c:pt idx="244">
                  <c:v>4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254</c:v>
                </c:pt>
                <c:pt idx="249">
                  <c:v>6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8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8</c:v>
                </c:pt>
                <c:pt idx="270">
                  <c:v>0</c:v>
                </c:pt>
                <c:pt idx="271">
                  <c:v>20</c:v>
                </c:pt>
                <c:pt idx="272">
                  <c:v>0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4</c:v>
                </c:pt>
                <c:pt idx="277">
                  <c:v>0</c:v>
                </c:pt>
                <c:pt idx="278">
                  <c:v>21</c:v>
                </c:pt>
                <c:pt idx="279">
                  <c:v>21</c:v>
                </c:pt>
                <c:pt idx="280">
                  <c:v>0</c:v>
                </c:pt>
                <c:pt idx="281">
                  <c:v>21</c:v>
                </c:pt>
                <c:pt idx="282">
                  <c:v>4</c:v>
                </c:pt>
                <c:pt idx="283">
                  <c:v>11</c:v>
                </c:pt>
                <c:pt idx="284">
                  <c:v>3</c:v>
                </c:pt>
                <c:pt idx="285">
                  <c:v>0</c:v>
                </c:pt>
                <c:pt idx="286">
                  <c:v>19</c:v>
                </c:pt>
                <c:pt idx="287">
                  <c:v>1</c:v>
                </c:pt>
                <c:pt idx="288">
                  <c:v>7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0</c:v>
                </c:pt>
                <c:pt idx="293">
                  <c:v>10</c:v>
                </c:pt>
                <c:pt idx="294">
                  <c:v>4</c:v>
                </c:pt>
                <c:pt idx="295">
                  <c:v>4</c:v>
                </c:pt>
                <c:pt idx="296">
                  <c:v>2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5</c:v>
                </c:pt>
                <c:pt idx="306">
                  <c:v>4</c:v>
                </c:pt>
                <c:pt idx="307">
                  <c:v>2</c:v>
                </c:pt>
                <c:pt idx="308">
                  <c:v>17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2</c:v>
                </c:pt>
                <c:pt idx="313">
                  <c:v>19</c:v>
                </c:pt>
                <c:pt idx="314">
                  <c:v>60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2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20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</c:v>
                </c:pt>
                <c:pt idx="343">
                  <c:v>1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4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34</c:v>
                </c:pt>
                <c:pt idx="378">
                  <c:v>0</c:v>
                </c:pt>
                <c:pt idx="379">
                  <c:v>0</c:v>
                </c:pt>
                <c:pt idx="380">
                  <c:v>10</c:v>
                </c:pt>
                <c:pt idx="381">
                  <c:v>7</c:v>
                </c:pt>
                <c:pt idx="382">
                  <c:v>0</c:v>
                </c:pt>
                <c:pt idx="383">
                  <c:v>6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</c:v>
                </c:pt>
                <c:pt idx="391">
                  <c:v>0</c:v>
                </c:pt>
                <c:pt idx="392">
                  <c:v>2</c:v>
                </c:pt>
                <c:pt idx="393">
                  <c:v>0</c:v>
                </c:pt>
                <c:pt idx="394">
                  <c:v>7</c:v>
                </c:pt>
                <c:pt idx="395">
                  <c:v>2</c:v>
                </c:pt>
                <c:pt idx="396">
                  <c:v>0</c:v>
                </c:pt>
                <c:pt idx="397">
                  <c:v>2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2</c:v>
                </c:pt>
                <c:pt idx="405">
                  <c:v>0</c:v>
                </c:pt>
                <c:pt idx="406">
                  <c:v>2</c:v>
                </c:pt>
                <c:pt idx="407">
                  <c:v>2</c:v>
                </c:pt>
                <c:pt idx="408">
                  <c:v>0</c:v>
                </c:pt>
                <c:pt idx="409">
                  <c:v>0</c:v>
                </c:pt>
                <c:pt idx="410">
                  <c:v>12</c:v>
                </c:pt>
                <c:pt idx="411">
                  <c:v>2</c:v>
                </c:pt>
                <c:pt idx="412">
                  <c:v>0</c:v>
                </c:pt>
                <c:pt idx="413">
                  <c:v>0</c:v>
                </c:pt>
                <c:pt idx="414">
                  <c:v>28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22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8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32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60</c:v>
                </c:pt>
                <c:pt idx="493">
                  <c:v>9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7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</c:v>
                </c:pt>
                <c:pt idx="510">
                  <c:v>18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3</c:v>
                </c:pt>
                <c:pt idx="520">
                  <c:v>0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1</c:v>
                </c:pt>
                <c:pt idx="527">
                  <c:v>0</c:v>
                </c:pt>
              </c:numCache>
            </c:numRef>
          </c:val>
        </c:ser>
        <c:gapWidth val="0"/>
        <c:axId val="213009152"/>
        <c:axId val="213010688"/>
      </c:barChart>
      <c:dateAx>
        <c:axId val="213009152"/>
        <c:scaling>
          <c:orientation val="minMax"/>
        </c:scaling>
        <c:axPos val="b"/>
        <c:numFmt formatCode="[$-409]yyyy;@" sourceLinked="0"/>
        <c:majorTickMark val="none"/>
        <c:tickLblPos val="nextTo"/>
        <c:txPr>
          <a:bodyPr rot="-2700000" vert="horz"/>
          <a:lstStyle/>
          <a:p>
            <a:pPr>
              <a:defRPr/>
            </a:pPr>
            <a:endParaRPr lang="el-GR"/>
          </a:p>
        </c:txPr>
        <c:crossAx val="213010688"/>
        <c:crosses val="autoZero"/>
        <c:auto val="1"/>
        <c:lblOffset val="100"/>
      </c:dateAx>
      <c:valAx>
        <c:axId val="213010688"/>
        <c:scaling>
          <c:orientation val="minMax"/>
        </c:scaling>
        <c:axPos val="l"/>
        <c:numFmt formatCode="General" sourceLinked="1"/>
        <c:tickLblPos val="nextTo"/>
        <c:crossAx val="213009152"/>
        <c:crosses val="autoZero"/>
        <c:crossBetween val="between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scatterChart>
        <c:scatterStyle val="lineMarker"/>
        <c:ser>
          <c:idx val="0"/>
          <c:order val="0"/>
          <c:tx>
            <c:v>Timeline</c:v>
          </c:tx>
          <c:marker>
            <c:symbol val="circle"/>
            <c:size val="4"/>
            <c:spPr>
              <a:solidFill>
                <a:schemeClr val="bg2"/>
              </a:solidFill>
            </c:spPr>
          </c:marker>
          <c:xVal>
            <c:numRef>
              <c:f>ensembl!$H$2:$H$529</c:f>
              <c:numCache>
                <c:formatCode>General</c:formatCode>
                <c:ptCount val="528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32</c:v>
                </c:pt>
                <c:pt idx="54">
                  <c:v>33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44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</c:v>
                </c:pt>
                <c:pt idx="183">
                  <c:v>44</c:v>
                </c:pt>
                <c:pt idx="184">
                  <c:v>44</c:v>
                </c:pt>
                <c:pt idx="185">
                  <c:v>44</c:v>
                </c:pt>
                <c:pt idx="186">
                  <c:v>44</c:v>
                </c:pt>
                <c:pt idx="187">
                  <c:v>44</c:v>
                </c:pt>
                <c:pt idx="188">
                  <c:v>46</c:v>
                </c:pt>
                <c:pt idx="189">
                  <c:v>46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49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52</c:v>
                </c:pt>
                <c:pt idx="199">
                  <c:v>52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49</c:v>
                </c:pt>
                <c:pt idx="206">
                  <c:v>49</c:v>
                </c:pt>
                <c:pt idx="207">
                  <c:v>52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54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53</c:v>
                </c:pt>
                <c:pt idx="226">
                  <c:v>55</c:v>
                </c:pt>
                <c:pt idx="227">
                  <c:v>55</c:v>
                </c:pt>
                <c:pt idx="228">
                  <c:v>55</c:v>
                </c:pt>
                <c:pt idx="229">
                  <c:v>55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55</c:v>
                </c:pt>
                <c:pt idx="236">
                  <c:v>55</c:v>
                </c:pt>
                <c:pt idx="237">
                  <c:v>55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58</c:v>
                </c:pt>
                <c:pt idx="242">
                  <c:v>53</c:v>
                </c:pt>
                <c:pt idx="243">
                  <c:v>53</c:v>
                </c:pt>
                <c:pt idx="244">
                  <c:v>53</c:v>
                </c:pt>
                <c:pt idx="245">
                  <c:v>53</c:v>
                </c:pt>
                <c:pt idx="246">
                  <c:v>53</c:v>
                </c:pt>
                <c:pt idx="247">
                  <c:v>53</c:v>
                </c:pt>
                <c:pt idx="248">
                  <c:v>58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62</c:v>
                </c:pt>
                <c:pt idx="276">
                  <c:v>63</c:v>
                </c:pt>
                <c:pt idx="277">
                  <c:v>63</c:v>
                </c:pt>
                <c:pt idx="278">
                  <c:v>67</c:v>
                </c:pt>
                <c:pt idx="279">
                  <c:v>63</c:v>
                </c:pt>
                <c:pt idx="280">
                  <c:v>63</c:v>
                </c:pt>
                <c:pt idx="281">
                  <c:v>67</c:v>
                </c:pt>
                <c:pt idx="282">
                  <c:v>68</c:v>
                </c:pt>
                <c:pt idx="283">
                  <c:v>67</c:v>
                </c:pt>
                <c:pt idx="284">
                  <c:v>67</c:v>
                </c:pt>
                <c:pt idx="285">
                  <c:v>67</c:v>
                </c:pt>
                <c:pt idx="286">
                  <c:v>67</c:v>
                </c:pt>
                <c:pt idx="287">
                  <c:v>67</c:v>
                </c:pt>
                <c:pt idx="288">
                  <c:v>67</c:v>
                </c:pt>
                <c:pt idx="289">
                  <c:v>67</c:v>
                </c:pt>
                <c:pt idx="290">
                  <c:v>67</c:v>
                </c:pt>
                <c:pt idx="291">
                  <c:v>67</c:v>
                </c:pt>
                <c:pt idx="292">
                  <c:v>67</c:v>
                </c:pt>
                <c:pt idx="293">
                  <c:v>68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68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68</c:v>
                </c:pt>
                <c:pt idx="304">
                  <c:v>68</c:v>
                </c:pt>
                <c:pt idx="305">
                  <c:v>68</c:v>
                </c:pt>
                <c:pt idx="306">
                  <c:v>69</c:v>
                </c:pt>
                <c:pt idx="307">
                  <c:v>69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69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71</c:v>
                </c:pt>
                <c:pt idx="330">
                  <c:v>71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69</c:v>
                </c:pt>
                <c:pt idx="378">
                  <c:v>69</c:v>
                </c:pt>
                <c:pt idx="379">
                  <c:v>69</c:v>
                </c:pt>
                <c:pt idx="380">
                  <c:v>71</c:v>
                </c:pt>
                <c:pt idx="381">
                  <c:v>69</c:v>
                </c:pt>
                <c:pt idx="382">
                  <c:v>69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71</c:v>
                </c:pt>
                <c:pt idx="398">
                  <c:v>71</c:v>
                </c:pt>
                <c:pt idx="399">
                  <c:v>71</c:v>
                </c:pt>
                <c:pt idx="400">
                  <c:v>71</c:v>
                </c:pt>
                <c:pt idx="401">
                  <c:v>71</c:v>
                </c:pt>
                <c:pt idx="402">
                  <c:v>71</c:v>
                </c:pt>
                <c:pt idx="403">
                  <c:v>71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09">
                  <c:v>71</c:v>
                </c:pt>
                <c:pt idx="410">
                  <c:v>71</c:v>
                </c:pt>
                <c:pt idx="411">
                  <c:v>71</c:v>
                </c:pt>
                <c:pt idx="412">
                  <c:v>71</c:v>
                </c:pt>
                <c:pt idx="413">
                  <c:v>71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72</c:v>
                </c:pt>
                <c:pt idx="493">
                  <c:v>73</c:v>
                </c:pt>
                <c:pt idx="494">
                  <c:v>73</c:v>
                </c:pt>
                <c:pt idx="495">
                  <c:v>73</c:v>
                </c:pt>
                <c:pt idx="496">
                  <c:v>73</c:v>
                </c:pt>
                <c:pt idx="497">
                  <c:v>73</c:v>
                </c:pt>
                <c:pt idx="498">
                  <c:v>73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73</c:v>
                </c:pt>
                <c:pt idx="504">
                  <c:v>74</c:v>
                </c:pt>
                <c:pt idx="505">
                  <c:v>74</c:v>
                </c:pt>
                <c:pt idx="506">
                  <c:v>74</c:v>
                </c:pt>
                <c:pt idx="507">
                  <c:v>74</c:v>
                </c:pt>
                <c:pt idx="508">
                  <c:v>74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</c:numCache>
            </c:numRef>
          </c:xVal>
          <c:yVal>
            <c:numRef>
              <c:f>ensembl!$K$2:$K$529</c:f>
              <c:numCache>
                <c:formatCode>General</c:formatCode>
                <c:ptCount val="528"/>
                <c:pt idx="0">
                  <c:v>75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83</c:v>
                </c:pt>
                <c:pt idx="5">
                  <c:v>83</c:v>
                </c:pt>
                <c:pt idx="6">
                  <c:v>83</c:v>
                </c:pt>
                <c:pt idx="7">
                  <c:v>85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95</c:v>
                </c:pt>
                <c:pt idx="13">
                  <c:v>98</c:v>
                </c:pt>
                <c:pt idx="14">
                  <c:v>98</c:v>
                </c:pt>
                <c:pt idx="15">
                  <c:v>99</c:v>
                </c:pt>
                <c:pt idx="16">
                  <c:v>99</c:v>
                </c:pt>
                <c:pt idx="17">
                  <c:v>99</c:v>
                </c:pt>
                <c:pt idx="18">
                  <c:v>99</c:v>
                </c:pt>
                <c:pt idx="19">
                  <c:v>109</c:v>
                </c:pt>
                <c:pt idx="20">
                  <c:v>109</c:v>
                </c:pt>
                <c:pt idx="21">
                  <c:v>109</c:v>
                </c:pt>
                <c:pt idx="22">
                  <c:v>119</c:v>
                </c:pt>
                <c:pt idx="23">
                  <c:v>119</c:v>
                </c:pt>
                <c:pt idx="24">
                  <c:v>119</c:v>
                </c:pt>
                <c:pt idx="25">
                  <c:v>118</c:v>
                </c:pt>
                <c:pt idx="26">
                  <c:v>118</c:v>
                </c:pt>
                <c:pt idx="27">
                  <c:v>133</c:v>
                </c:pt>
                <c:pt idx="28">
                  <c:v>128</c:v>
                </c:pt>
                <c:pt idx="29">
                  <c:v>128</c:v>
                </c:pt>
                <c:pt idx="30">
                  <c:v>128</c:v>
                </c:pt>
                <c:pt idx="31">
                  <c:v>137</c:v>
                </c:pt>
                <c:pt idx="32">
                  <c:v>128</c:v>
                </c:pt>
                <c:pt idx="33">
                  <c:v>129</c:v>
                </c:pt>
                <c:pt idx="34">
                  <c:v>132</c:v>
                </c:pt>
                <c:pt idx="35">
                  <c:v>132</c:v>
                </c:pt>
                <c:pt idx="36">
                  <c:v>132</c:v>
                </c:pt>
                <c:pt idx="37">
                  <c:v>132</c:v>
                </c:pt>
                <c:pt idx="38">
                  <c:v>142</c:v>
                </c:pt>
                <c:pt idx="39">
                  <c:v>142</c:v>
                </c:pt>
                <c:pt idx="40">
                  <c:v>142</c:v>
                </c:pt>
                <c:pt idx="41">
                  <c:v>142</c:v>
                </c:pt>
                <c:pt idx="42">
                  <c:v>142</c:v>
                </c:pt>
                <c:pt idx="43">
                  <c:v>142</c:v>
                </c:pt>
                <c:pt idx="44">
                  <c:v>142</c:v>
                </c:pt>
                <c:pt idx="45">
                  <c:v>142</c:v>
                </c:pt>
                <c:pt idx="46">
                  <c:v>142</c:v>
                </c:pt>
                <c:pt idx="47">
                  <c:v>142</c:v>
                </c:pt>
                <c:pt idx="48">
                  <c:v>145</c:v>
                </c:pt>
                <c:pt idx="49">
                  <c:v>156</c:v>
                </c:pt>
                <c:pt idx="50">
                  <c:v>158</c:v>
                </c:pt>
                <c:pt idx="51">
                  <c:v>158</c:v>
                </c:pt>
                <c:pt idx="52">
                  <c:v>171</c:v>
                </c:pt>
                <c:pt idx="53">
                  <c:v>179</c:v>
                </c:pt>
                <c:pt idx="54">
                  <c:v>181</c:v>
                </c:pt>
                <c:pt idx="55">
                  <c:v>144</c:v>
                </c:pt>
                <c:pt idx="56">
                  <c:v>144</c:v>
                </c:pt>
                <c:pt idx="57">
                  <c:v>144</c:v>
                </c:pt>
                <c:pt idx="58">
                  <c:v>146</c:v>
                </c:pt>
                <c:pt idx="59">
                  <c:v>155</c:v>
                </c:pt>
                <c:pt idx="60">
                  <c:v>157</c:v>
                </c:pt>
                <c:pt idx="61">
                  <c:v>163</c:v>
                </c:pt>
                <c:pt idx="62">
                  <c:v>173</c:v>
                </c:pt>
                <c:pt idx="63">
                  <c:v>174</c:v>
                </c:pt>
                <c:pt idx="64">
                  <c:v>183</c:v>
                </c:pt>
                <c:pt idx="65">
                  <c:v>187</c:v>
                </c:pt>
                <c:pt idx="66">
                  <c:v>187</c:v>
                </c:pt>
                <c:pt idx="67">
                  <c:v>187</c:v>
                </c:pt>
                <c:pt idx="68">
                  <c:v>189</c:v>
                </c:pt>
                <c:pt idx="69">
                  <c:v>192</c:v>
                </c:pt>
                <c:pt idx="70">
                  <c:v>194</c:v>
                </c:pt>
                <c:pt idx="71">
                  <c:v>209</c:v>
                </c:pt>
                <c:pt idx="72">
                  <c:v>214</c:v>
                </c:pt>
                <c:pt idx="73">
                  <c:v>218</c:v>
                </c:pt>
                <c:pt idx="74">
                  <c:v>215</c:v>
                </c:pt>
                <c:pt idx="75">
                  <c:v>220</c:v>
                </c:pt>
                <c:pt idx="76">
                  <c:v>228</c:v>
                </c:pt>
                <c:pt idx="77">
                  <c:v>228</c:v>
                </c:pt>
                <c:pt idx="78">
                  <c:v>232</c:v>
                </c:pt>
                <c:pt idx="79">
                  <c:v>228</c:v>
                </c:pt>
                <c:pt idx="80">
                  <c:v>242</c:v>
                </c:pt>
                <c:pt idx="81">
                  <c:v>243</c:v>
                </c:pt>
                <c:pt idx="82">
                  <c:v>244</c:v>
                </c:pt>
                <c:pt idx="83">
                  <c:v>247</c:v>
                </c:pt>
                <c:pt idx="84">
                  <c:v>252</c:v>
                </c:pt>
                <c:pt idx="85">
                  <c:v>252</c:v>
                </c:pt>
                <c:pt idx="86">
                  <c:v>252</c:v>
                </c:pt>
                <c:pt idx="87">
                  <c:v>252</c:v>
                </c:pt>
                <c:pt idx="88">
                  <c:v>252</c:v>
                </c:pt>
                <c:pt idx="89">
                  <c:v>252</c:v>
                </c:pt>
                <c:pt idx="90">
                  <c:v>256</c:v>
                </c:pt>
                <c:pt idx="91">
                  <c:v>256</c:v>
                </c:pt>
                <c:pt idx="92">
                  <c:v>192</c:v>
                </c:pt>
                <c:pt idx="93">
                  <c:v>190</c:v>
                </c:pt>
                <c:pt idx="94">
                  <c:v>190</c:v>
                </c:pt>
                <c:pt idx="95">
                  <c:v>200</c:v>
                </c:pt>
                <c:pt idx="96">
                  <c:v>199</c:v>
                </c:pt>
                <c:pt idx="97">
                  <c:v>191</c:v>
                </c:pt>
                <c:pt idx="98">
                  <c:v>191</c:v>
                </c:pt>
                <c:pt idx="99">
                  <c:v>191</c:v>
                </c:pt>
                <c:pt idx="100">
                  <c:v>191</c:v>
                </c:pt>
                <c:pt idx="101">
                  <c:v>195</c:v>
                </c:pt>
                <c:pt idx="102">
                  <c:v>195</c:v>
                </c:pt>
                <c:pt idx="103">
                  <c:v>195</c:v>
                </c:pt>
                <c:pt idx="104">
                  <c:v>195</c:v>
                </c:pt>
                <c:pt idx="105">
                  <c:v>195</c:v>
                </c:pt>
                <c:pt idx="106">
                  <c:v>195</c:v>
                </c:pt>
                <c:pt idx="107">
                  <c:v>195</c:v>
                </c:pt>
                <c:pt idx="108">
                  <c:v>201</c:v>
                </c:pt>
                <c:pt idx="109">
                  <c:v>201</c:v>
                </c:pt>
                <c:pt idx="110">
                  <c:v>201</c:v>
                </c:pt>
                <c:pt idx="111">
                  <c:v>201</c:v>
                </c:pt>
                <c:pt idx="112">
                  <c:v>201</c:v>
                </c:pt>
                <c:pt idx="113">
                  <c:v>201</c:v>
                </c:pt>
                <c:pt idx="114">
                  <c:v>201</c:v>
                </c:pt>
                <c:pt idx="115">
                  <c:v>202</c:v>
                </c:pt>
                <c:pt idx="116">
                  <c:v>201</c:v>
                </c:pt>
                <c:pt idx="117">
                  <c:v>201</c:v>
                </c:pt>
                <c:pt idx="118">
                  <c:v>201</c:v>
                </c:pt>
                <c:pt idx="119">
                  <c:v>201</c:v>
                </c:pt>
                <c:pt idx="120">
                  <c:v>201</c:v>
                </c:pt>
                <c:pt idx="121">
                  <c:v>201</c:v>
                </c:pt>
                <c:pt idx="122">
                  <c:v>201</c:v>
                </c:pt>
                <c:pt idx="123">
                  <c:v>201</c:v>
                </c:pt>
                <c:pt idx="124">
                  <c:v>201</c:v>
                </c:pt>
                <c:pt idx="125">
                  <c:v>210</c:v>
                </c:pt>
                <c:pt idx="126">
                  <c:v>206</c:v>
                </c:pt>
                <c:pt idx="127">
                  <c:v>206</c:v>
                </c:pt>
                <c:pt idx="128">
                  <c:v>206</c:v>
                </c:pt>
                <c:pt idx="129">
                  <c:v>206</c:v>
                </c:pt>
                <c:pt idx="130">
                  <c:v>207</c:v>
                </c:pt>
                <c:pt idx="131">
                  <c:v>231</c:v>
                </c:pt>
                <c:pt idx="132">
                  <c:v>220</c:v>
                </c:pt>
                <c:pt idx="133">
                  <c:v>220</c:v>
                </c:pt>
                <c:pt idx="134">
                  <c:v>219</c:v>
                </c:pt>
                <c:pt idx="135">
                  <c:v>219</c:v>
                </c:pt>
                <c:pt idx="136">
                  <c:v>219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221</c:v>
                </c:pt>
                <c:pt idx="141">
                  <c:v>221</c:v>
                </c:pt>
                <c:pt idx="142">
                  <c:v>232</c:v>
                </c:pt>
                <c:pt idx="143">
                  <c:v>232</c:v>
                </c:pt>
                <c:pt idx="144">
                  <c:v>232</c:v>
                </c:pt>
                <c:pt idx="145">
                  <c:v>265</c:v>
                </c:pt>
                <c:pt idx="146">
                  <c:v>264</c:v>
                </c:pt>
                <c:pt idx="147">
                  <c:v>264</c:v>
                </c:pt>
                <c:pt idx="148">
                  <c:v>264</c:v>
                </c:pt>
                <c:pt idx="149">
                  <c:v>262</c:v>
                </c:pt>
                <c:pt idx="150">
                  <c:v>262</c:v>
                </c:pt>
                <c:pt idx="151">
                  <c:v>247</c:v>
                </c:pt>
                <c:pt idx="152">
                  <c:v>246</c:v>
                </c:pt>
                <c:pt idx="153">
                  <c:v>246</c:v>
                </c:pt>
                <c:pt idx="154">
                  <c:v>246</c:v>
                </c:pt>
                <c:pt idx="155">
                  <c:v>246</c:v>
                </c:pt>
                <c:pt idx="156">
                  <c:v>232</c:v>
                </c:pt>
                <c:pt idx="157">
                  <c:v>223</c:v>
                </c:pt>
                <c:pt idx="158">
                  <c:v>223</c:v>
                </c:pt>
                <c:pt idx="159">
                  <c:v>223</c:v>
                </c:pt>
                <c:pt idx="160">
                  <c:v>223</c:v>
                </c:pt>
                <c:pt idx="161">
                  <c:v>223</c:v>
                </c:pt>
                <c:pt idx="162">
                  <c:v>223</c:v>
                </c:pt>
                <c:pt idx="163">
                  <c:v>223</c:v>
                </c:pt>
                <c:pt idx="164">
                  <c:v>225</c:v>
                </c:pt>
                <c:pt idx="165">
                  <c:v>225</c:v>
                </c:pt>
                <c:pt idx="166">
                  <c:v>227</c:v>
                </c:pt>
                <c:pt idx="167">
                  <c:v>226</c:v>
                </c:pt>
                <c:pt idx="168">
                  <c:v>226</c:v>
                </c:pt>
                <c:pt idx="169">
                  <c:v>226</c:v>
                </c:pt>
                <c:pt idx="170">
                  <c:v>226</c:v>
                </c:pt>
                <c:pt idx="171">
                  <c:v>226</c:v>
                </c:pt>
                <c:pt idx="172">
                  <c:v>226</c:v>
                </c:pt>
                <c:pt idx="173">
                  <c:v>226</c:v>
                </c:pt>
                <c:pt idx="174">
                  <c:v>226</c:v>
                </c:pt>
                <c:pt idx="175">
                  <c:v>226</c:v>
                </c:pt>
                <c:pt idx="176">
                  <c:v>253</c:v>
                </c:pt>
                <c:pt idx="177">
                  <c:v>254</c:v>
                </c:pt>
                <c:pt idx="178">
                  <c:v>254</c:v>
                </c:pt>
                <c:pt idx="179">
                  <c:v>253</c:v>
                </c:pt>
                <c:pt idx="180">
                  <c:v>253</c:v>
                </c:pt>
                <c:pt idx="181">
                  <c:v>250</c:v>
                </c:pt>
                <c:pt idx="182">
                  <c:v>250</c:v>
                </c:pt>
                <c:pt idx="183">
                  <c:v>250</c:v>
                </c:pt>
                <c:pt idx="184">
                  <c:v>250</c:v>
                </c:pt>
                <c:pt idx="185">
                  <c:v>250</c:v>
                </c:pt>
                <c:pt idx="186">
                  <c:v>250</c:v>
                </c:pt>
                <c:pt idx="187">
                  <c:v>250</c:v>
                </c:pt>
                <c:pt idx="188">
                  <c:v>263</c:v>
                </c:pt>
                <c:pt idx="189">
                  <c:v>263</c:v>
                </c:pt>
                <c:pt idx="190">
                  <c:v>265</c:v>
                </c:pt>
                <c:pt idx="191">
                  <c:v>265</c:v>
                </c:pt>
                <c:pt idx="192">
                  <c:v>265</c:v>
                </c:pt>
                <c:pt idx="193">
                  <c:v>265</c:v>
                </c:pt>
                <c:pt idx="194">
                  <c:v>273</c:v>
                </c:pt>
                <c:pt idx="195">
                  <c:v>284</c:v>
                </c:pt>
                <c:pt idx="196">
                  <c:v>284</c:v>
                </c:pt>
                <c:pt idx="197">
                  <c:v>284</c:v>
                </c:pt>
                <c:pt idx="198">
                  <c:v>286</c:v>
                </c:pt>
                <c:pt idx="199">
                  <c:v>286</c:v>
                </c:pt>
                <c:pt idx="200">
                  <c:v>290</c:v>
                </c:pt>
                <c:pt idx="201">
                  <c:v>291</c:v>
                </c:pt>
                <c:pt idx="202">
                  <c:v>291</c:v>
                </c:pt>
                <c:pt idx="203">
                  <c:v>291</c:v>
                </c:pt>
                <c:pt idx="204">
                  <c:v>291</c:v>
                </c:pt>
                <c:pt idx="205">
                  <c:v>265</c:v>
                </c:pt>
                <c:pt idx="206">
                  <c:v>265</c:v>
                </c:pt>
                <c:pt idx="207">
                  <c:v>282</c:v>
                </c:pt>
                <c:pt idx="208">
                  <c:v>284</c:v>
                </c:pt>
                <c:pt idx="209">
                  <c:v>284</c:v>
                </c:pt>
                <c:pt idx="210">
                  <c:v>284</c:v>
                </c:pt>
                <c:pt idx="211">
                  <c:v>282</c:v>
                </c:pt>
                <c:pt idx="212">
                  <c:v>282</c:v>
                </c:pt>
                <c:pt idx="213">
                  <c:v>282</c:v>
                </c:pt>
                <c:pt idx="214">
                  <c:v>282</c:v>
                </c:pt>
                <c:pt idx="215">
                  <c:v>282</c:v>
                </c:pt>
                <c:pt idx="216">
                  <c:v>281</c:v>
                </c:pt>
                <c:pt idx="217">
                  <c:v>281</c:v>
                </c:pt>
                <c:pt idx="218">
                  <c:v>283</c:v>
                </c:pt>
                <c:pt idx="219">
                  <c:v>283</c:v>
                </c:pt>
                <c:pt idx="220">
                  <c:v>283</c:v>
                </c:pt>
                <c:pt idx="221">
                  <c:v>283</c:v>
                </c:pt>
                <c:pt idx="222">
                  <c:v>283</c:v>
                </c:pt>
                <c:pt idx="223">
                  <c:v>283</c:v>
                </c:pt>
                <c:pt idx="224">
                  <c:v>283</c:v>
                </c:pt>
                <c:pt idx="225">
                  <c:v>277</c:v>
                </c:pt>
                <c:pt idx="226">
                  <c:v>288</c:v>
                </c:pt>
                <c:pt idx="227">
                  <c:v>288</c:v>
                </c:pt>
                <c:pt idx="228">
                  <c:v>289</c:v>
                </c:pt>
                <c:pt idx="229">
                  <c:v>297</c:v>
                </c:pt>
                <c:pt idx="230">
                  <c:v>297</c:v>
                </c:pt>
                <c:pt idx="231">
                  <c:v>297</c:v>
                </c:pt>
                <c:pt idx="232">
                  <c:v>297</c:v>
                </c:pt>
                <c:pt idx="233">
                  <c:v>297</c:v>
                </c:pt>
                <c:pt idx="234">
                  <c:v>298</c:v>
                </c:pt>
                <c:pt idx="235">
                  <c:v>298</c:v>
                </c:pt>
                <c:pt idx="236">
                  <c:v>298</c:v>
                </c:pt>
                <c:pt idx="237">
                  <c:v>298</c:v>
                </c:pt>
                <c:pt idx="238">
                  <c:v>298</c:v>
                </c:pt>
                <c:pt idx="239">
                  <c:v>300</c:v>
                </c:pt>
                <c:pt idx="240">
                  <c:v>300</c:v>
                </c:pt>
                <c:pt idx="241">
                  <c:v>310</c:v>
                </c:pt>
                <c:pt idx="242">
                  <c:v>299</c:v>
                </c:pt>
                <c:pt idx="243">
                  <c:v>299</c:v>
                </c:pt>
                <c:pt idx="244">
                  <c:v>299</c:v>
                </c:pt>
                <c:pt idx="245">
                  <c:v>299</c:v>
                </c:pt>
                <c:pt idx="246">
                  <c:v>299</c:v>
                </c:pt>
                <c:pt idx="247">
                  <c:v>299</c:v>
                </c:pt>
                <c:pt idx="248">
                  <c:v>310</c:v>
                </c:pt>
                <c:pt idx="249">
                  <c:v>305</c:v>
                </c:pt>
                <c:pt idx="250">
                  <c:v>306</c:v>
                </c:pt>
                <c:pt idx="251">
                  <c:v>306</c:v>
                </c:pt>
                <c:pt idx="252">
                  <c:v>306</c:v>
                </c:pt>
                <c:pt idx="253">
                  <c:v>306</c:v>
                </c:pt>
                <c:pt idx="254">
                  <c:v>306</c:v>
                </c:pt>
                <c:pt idx="255">
                  <c:v>306</c:v>
                </c:pt>
                <c:pt idx="256">
                  <c:v>307</c:v>
                </c:pt>
                <c:pt idx="257">
                  <c:v>307</c:v>
                </c:pt>
                <c:pt idx="258">
                  <c:v>307</c:v>
                </c:pt>
                <c:pt idx="259">
                  <c:v>307</c:v>
                </c:pt>
                <c:pt idx="260">
                  <c:v>307</c:v>
                </c:pt>
                <c:pt idx="261">
                  <c:v>307</c:v>
                </c:pt>
                <c:pt idx="262">
                  <c:v>313</c:v>
                </c:pt>
                <c:pt idx="263">
                  <c:v>313</c:v>
                </c:pt>
                <c:pt idx="264">
                  <c:v>313</c:v>
                </c:pt>
                <c:pt idx="265">
                  <c:v>314</c:v>
                </c:pt>
                <c:pt idx="266">
                  <c:v>315</c:v>
                </c:pt>
                <c:pt idx="267">
                  <c:v>315</c:v>
                </c:pt>
                <c:pt idx="268">
                  <c:v>315</c:v>
                </c:pt>
                <c:pt idx="269">
                  <c:v>323</c:v>
                </c:pt>
                <c:pt idx="270">
                  <c:v>323</c:v>
                </c:pt>
                <c:pt idx="271">
                  <c:v>340</c:v>
                </c:pt>
                <c:pt idx="272">
                  <c:v>340</c:v>
                </c:pt>
                <c:pt idx="273">
                  <c:v>339</c:v>
                </c:pt>
                <c:pt idx="274">
                  <c:v>339</c:v>
                </c:pt>
                <c:pt idx="275">
                  <c:v>339</c:v>
                </c:pt>
                <c:pt idx="276">
                  <c:v>342</c:v>
                </c:pt>
                <c:pt idx="277">
                  <c:v>342</c:v>
                </c:pt>
                <c:pt idx="278">
                  <c:v>359</c:v>
                </c:pt>
                <c:pt idx="279">
                  <c:v>342</c:v>
                </c:pt>
                <c:pt idx="280">
                  <c:v>342</c:v>
                </c:pt>
                <c:pt idx="281">
                  <c:v>359</c:v>
                </c:pt>
                <c:pt idx="282">
                  <c:v>362</c:v>
                </c:pt>
                <c:pt idx="283">
                  <c:v>366</c:v>
                </c:pt>
                <c:pt idx="284">
                  <c:v>369</c:v>
                </c:pt>
                <c:pt idx="285">
                  <c:v>369</c:v>
                </c:pt>
                <c:pt idx="286">
                  <c:v>370</c:v>
                </c:pt>
                <c:pt idx="287">
                  <c:v>371</c:v>
                </c:pt>
                <c:pt idx="288">
                  <c:v>372</c:v>
                </c:pt>
                <c:pt idx="289">
                  <c:v>372</c:v>
                </c:pt>
                <c:pt idx="290">
                  <c:v>372</c:v>
                </c:pt>
                <c:pt idx="291">
                  <c:v>372</c:v>
                </c:pt>
                <c:pt idx="292">
                  <c:v>372</c:v>
                </c:pt>
                <c:pt idx="293">
                  <c:v>381</c:v>
                </c:pt>
                <c:pt idx="294">
                  <c:v>384</c:v>
                </c:pt>
                <c:pt idx="295">
                  <c:v>381</c:v>
                </c:pt>
                <c:pt idx="296">
                  <c:v>381</c:v>
                </c:pt>
                <c:pt idx="297">
                  <c:v>382</c:v>
                </c:pt>
                <c:pt idx="298">
                  <c:v>382</c:v>
                </c:pt>
                <c:pt idx="299">
                  <c:v>382</c:v>
                </c:pt>
                <c:pt idx="300">
                  <c:v>382</c:v>
                </c:pt>
                <c:pt idx="301">
                  <c:v>382</c:v>
                </c:pt>
                <c:pt idx="302">
                  <c:v>382</c:v>
                </c:pt>
                <c:pt idx="303">
                  <c:v>382</c:v>
                </c:pt>
                <c:pt idx="304">
                  <c:v>382</c:v>
                </c:pt>
                <c:pt idx="305">
                  <c:v>383</c:v>
                </c:pt>
                <c:pt idx="306">
                  <c:v>386</c:v>
                </c:pt>
                <c:pt idx="307">
                  <c:v>386</c:v>
                </c:pt>
                <c:pt idx="308">
                  <c:v>399</c:v>
                </c:pt>
                <c:pt idx="309">
                  <c:v>399</c:v>
                </c:pt>
                <c:pt idx="310">
                  <c:v>399</c:v>
                </c:pt>
                <c:pt idx="311">
                  <c:v>401</c:v>
                </c:pt>
                <c:pt idx="312">
                  <c:v>401</c:v>
                </c:pt>
                <c:pt idx="313">
                  <c:v>386</c:v>
                </c:pt>
                <c:pt idx="314">
                  <c:v>404</c:v>
                </c:pt>
                <c:pt idx="315">
                  <c:v>404</c:v>
                </c:pt>
                <c:pt idx="316">
                  <c:v>408</c:v>
                </c:pt>
                <c:pt idx="317">
                  <c:v>408</c:v>
                </c:pt>
                <c:pt idx="318">
                  <c:v>408</c:v>
                </c:pt>
                <c:pt idx="319">
                  <c:v>409</c:v>
                </c:pt>
                <c:pt idx="320">
                  <c:v>409</c:v>
                </c:pt>
                <c:pt idx="321">
                  <c:v>409</c:v>
                </c:pt>
                <c:pt idx="322">
                  <c:v>409</c:v>
                </c:pt>
                <c:pt idx="323">
                  <c:v>412</c:v>
                </c:pt>
                <c:pt idx="324">
                  <c:v>412</c:v>
                </c:pt>
                <c:pt idx="325">
                  <c:v>412</c:v>
                </c:pt>
                <c:pt idx="326">
                  <c:v>413</c:v>
                </c:pt>
                <c:pt idx="327">
                  <c:v>412</c:v>
                </c:pt>
                <c:pt idx="328">
                  <c:v>413</c:v>
                </c:pt>
                <c:pt idx="329">
                  <c:v>413</c:v>
                </c:pt>
                <c:pt idx="330">
                  <c:v>413</c:v>
                </c:pt>
                <c:pt idx="331">
                  <c:v>431</c:v>
                </c:pt>
                <c:pt idx="332">
                  <c:v>431</c:v>
                </c:pt>
                <c:pt idx="333">
                  <c:v>431</c:v>
                </c:pt>
                <c:pt idx="334">
                  <c:v>431</c:v>
                </c:pt>
                <c:pt idx="335">
                  <c:v>433</c:v>
                </c:pt>
                <c:pt idx="336">
                  <c:v>433</c:v>
                </c:pt>
                <c:pt idx="337">
                  <c:v>433</c:v>
                </c:pt>
                <c:pt idx="338">
                  <c:v>433</c:v>
                </c:pt>
                <c:pt idx="339">
                  <c:v>433</c:v>
                </c:pt>
                <c:pt idx="340">
                  <c:v>433</c:v>
                </c:pt>
                <c:pt idx="341">
                  <c:v>433</c:v>
                </c:pt>
                <c:pt idx="342">
                  <c:v>435</c:v>
                </c:pt>
                <c:pt idx="343">
                  <c:v>436</c:v>
                </c:pt>
                <c:pt idx="344">
                  <c:v>436</c:v>
                </c:pt>
                <c:pt idx="345">
                  <c:v>437</c:v>
                </c:pt>
                <c:pt idx="346">
                  <c:v>437</c:v>
                </c:pt>
                <c:pt idx="347">
                  <c:v>437</c:v>
                </c:pt>
                <c:pt idx="348">
                  <c:v>437</c:v>
                </c:pt>
                <c:pt idx="349">
                  <c:v>437</c:v>
                </c:pt>
                <c:pt idx="350">
                  <c:v>437</c:v>
                </c:pt>
                <c:pt idx="351">
                  <c:v>437</c:v>
                </c:pt>
                <c:pt idx="352">
                  <c:v>437</c:v>
                </c:pt>
                <c:pt idx="353">
                  <c:v>438</c:v>
                </c:pt>
                <c:pt idx="354">
                  <c:v>438</c:v>
                </c:pt>
                <c:pt idx="355">
                  <c:v>438</c:v>
                </c:pt>
                <c:pt idx="356">
                  <c:v>438</c:v>
                </c:pt>
                <c:pt idx="357">
                  <c:v>438</c:v>
                </c:pt>
                <c:pt idx="358">
                  <c:v>438</c:v>
                </c:pt>
                <c:pt idx="359">
                  <c:v>438</c:v>
                </c:pt>
                <c:pt idx="360">
                  <c:v>438</c:v>
                </c:pt>
                <c:pt idx="361">
                  <c:v>438</c:v>
                </c:pt>
                <c:pt idx="362">
                  <c:v>439</c:v>
                </c:pt>
                <c:pt idx="363">
                  <c:v>438</c:v>
                </c:pt>
                <c:pt idx="364">
                  <c:v>438</c:v>
                </c:pt>
                <c:pt idx="365">
                  <c:v>438</c:v>
                </c:pt>
                <c:pt idx="366">
                  <c:v>439</c:v>
                </c:pt>
                <c:pt idx="367">
                  <c:v>440</c:v>
                </c:pt>
                <c:pt idx="368">
                  <c:v>440</c:v>
                </c:pt>
                <c:pt idx="369">
                  <c:v>440</c:v>
                </c:pt>
                <c:pt idx="370">
                  <c:v>442</c:v>
                </c:pt>
                <c:pt idx="371">
                  <c:v>444</c:v>
                </c:pt>
                <c:pt idx="372">
                  <c:v>442</c:v>
                </c:pt>
                <c:pt idx="373">
                  <c:v>446</c:v>
                </c:pt>
                <c:pt idx="374">
                  <c:v>446</c:v>
                </c:pt>
                <c:pt idx="375">
                  <c:v>446</c:v>
                </c:pt>
                <c:pt idx="376">
                  <c:v>446</c:v>
                </c:pt>
                <c:pt idx="377">
                  <c:v>419</c:v>
                </c:pt>
                <c:pt idx="378">
                  <c:v>419</c:v>
                </c:pt>
                <c:pt idx="379">
                  <c:v>419</c:v>
                </c:pt>
                <c:pt idx="380">
                  <c:v>425</c:v>
                </c:pt>
                <c:pt idx="381">
                  <c:v>420</c:v>
                </c:pt>
                <c:pt idx="382">
                  <c:v>420</c:v>
                </c:pt>
                <c:pt idx="383">
                  <c:v>425</c:v>
                </c:pt>
                <c:pt idx="384">
                  <c:v>425</c:v>
                </c:pt>
                <c:pt idx="385">
                  <c:v>425</c:v>
                </c:pt>
                <c:pt idx="386">
                  <c:v>425</c:v>
                </c:pt>
                <c:pt idx="387">
                  <c:v>425</c:v>
                </c:pt>
                <c:pt idx="388">
                  <c:v>425</c:v>
                </c:pt>
                <c:pt idx="389">
                  <c:v>425</c:v>
                </c:pt>
                <c:pt idx="390">
                  <c:v>422</c:v>
                </c:pt>
                <c:pt idx="391">
                  <c:v>422</c:v>
                </c:pt>
                <c:pt idx="392">
                  <c:v>420</c:v>
                </c:pt>
                <c:pt idx="393">
                  <c:v>420</c:v>
                </c:pt>
                <c:pt idx="394">
                  <c:v>425</c:v>
                </c:pt>
                <c:pt idx="395">
                  <c:v>425</c:v>
                </c:pt>
                <c:pt idx="396">
                  <c:v>425</c:v>
                </c:pt>
                <c:pt idx="397">
                  <c:v>427</c:v>
                </c:pt>
                <c:pt idx="398">
                  <c:v>429</c:v>
                </c:pt>
                <c:pt idx="399">
                  <c:v>429</c:v>
                </c:pt>
                <c:pt idx="400">
                  <c:v>429</c:v>
                </c:pt>
                <c:pt idx="401">
                  <c:v>429</c:v>
                </c:pt>
                <c:pt idx="402">
                  <c:v>429</c:v>
                </c:pt>
                <c:pt idx="403">
                  <c:v>429</c:v>
                </c:pt>
                <c:pt idx="404">
                  <c:v>431</c:v>
                </c:pt>
                <c:pt idx="405">
                  <c:v>431</c:v>
                </c:pt>
                <c:pt idx="406">
                  <c:v>429</c:v>
                </c:pt>
                <c:pt idx="407">
                  <c:v>431</c:v>
                </c:pt>
                <c:pt idx="408">
                  <c:v>431</c:v>
                </c:pt>
                <c:pt idx="409">
                  <c:v>431</c:v>
                </c:pt>
                <c:pt idx="410">
                  <c:v>431</c:v>
                </c:pt>
                <c:pt idx="411">
                  <c:v>431</c:v>
                </c:pt>
                <c:pt idx="412">
                  <c:v>431</c:v>
                </c:pt>
                <c:pt idx="413">
                  <c:v>431</c:v>
                </c:pt>
                <c:pt idx="414">
                  <c:v>455</c:v>
                </c:pt>
                <c:pt idx="415">
                  <c:v>456</c:v>
                </c:pt>
                <c:pt idx="416">
                  <c:v>456</c:v>
                </c:pt>
                <c:pt idx="417">
                  <c:v>456</c:v>
                </c:pt>
                <c:pt idx="418">
                  <c:v>456</c:v>
                </c:pt>
                <c:pt idx="419">
                  <c:v>456</c:v>
                </c:pt>
                <c:pt idx="420">
                  <c:v>456</c:v>
                </c:pt>
                <c:pt idx="421">
                  <c:v>456</c:v>
                </c:pt>
                <c:pt idx="422">
                  <c:v>456</c:v>
                </c:pt>
                <c:pt idx="423">
                  <c:v>456</c:v>
                </c:pt>
                <c:pt idx="424">
                  <c:v>437</c:v>
                </c:pt>
                <c:pt idx="425">
                  <c:v>437</c:v>
                </c:pt>
                <c:pt idx="426">
                  <c:v>437</c:v>
                </c:pt>
                <c:pt idx="427">
                  <c:v>437</c:v>
                </c:pt>
                <c:pt idx="428">
                  <c:v>437</c:v>
                </c:pt>
                <c:pt idx="429">
                  <c:v>437</c:v>
                </c:pt>
                <c:pt idx="430">
                  <c:v>437</c:v>
                </c:pt>
                <c:pt idx="431">
                  <c:v>437</c:v>
                </c:pt>
                <c:pt idx="432">
                  <c:v>438</c:v>
                </c:pt>
                <c:pt idx="433">
                  <c:v>438</c:v>
                </c:pt>
                <c:pt idx="434">
                  <c:v>438</c:v>
                </c:pt>
                <c:pt idx="435">
                  <c:v>438</c:v>
                </c:pt>
                <c:pt idx="436">
                  <c:v>438</c:v>
                </c:pt>
                <c:pt idx="437">
                  <c:v>438</c:v>
                </c:pt>
                <c:pt idx="438">
                  <c:v>438</c:v>
                </c:pt>
                <c:pt idx="439">
                  <c:v>438</c:v>
                </c:pt>
                <c:pt idx="440">
                  <c:v>438</c:v>
                </c:pt>
                <c:pt idx="441">
                  <c:v>438</c:v>
                </c:pt>
                <c:pt idx="442">
                  <c:v>438</c:v>
                </c:pt>
                <c:pt idx="443">
                  <c:v>438</c:v>
                </c:pt>
                <c:pt idx="444">
                  <c:v>438</c:v>
                </c:pt>
                <c:pt idx="445">
                  <c:v>438</c:v>
                </c:pt>
                <c:pt idx="446">
                  <c:v>438</c:v>
                </c:pt>
                <c:pt idx="447">
                  <c:v>438</c:v>
                </c:pt>
                <c:pt idx="448">
                  <c:v>438</c:v>
                </c:pt>
                <c:pt idx="449">
                  <c:v>442</c:v>
                </c:pt>
                <c:pt idx="450">
                  <c:v>442</c:v>
                </c:pt>
                <c:pt idx="451">
                  <c:v>442</c:v>
                </c:pt>
                <c:pt idx="452">
                  <c:v>442</c:v>
                </c:pt>
                <c:pt idx="453">
                  <c:v>442</c:v>
                </c:pt>
                <c:pt idx="454">
                  <c:v>442</c:v>
                </c:pt>
                <c:pt idx="455">
                  <c:v>441</c:v>
                </c:pt>
                <c:pt idx="456">
                  <c:v>441</c:v>
                </c:pt>
                <c:pt idx="457">
                  <c:v>441</c:v>
                </c:pt>
                <c:pt idx="458">
                  <c:v>441</c:v>
                </c:pt>
                <c:pt idx="459">
                  <c:v>441</c:v>
                </c:pt>
                <c:pt idx="460">
                  <c:v>441</c:v>
                </c:pt>
                <c:pt idx="461">
                  <c:v>441</c:v>
                </c:pt>
                <c:pt idx="462">
                  <c:v>441</c:v>
                </c:pt>
                <c:pt idx="463">
                  <c:v>441</c:v>
                </c:pt>
                <c:pt idx="464">
                  <c:v>441</c:v>
                </c:pt>
                <c:pt idx="465">
                  <c:v>440</c:v>
                </c:pt>
                <c:pt idx="466">
                  <c:v>441</c:v>
                </c:pt>
                <c:pt idx="467">
                  <c:v>441</c:v>
                </c:pt>
                <c:pt idx="468">
                  <c:v>441</c:v>
                </c:pt>
                <c:pt idx="469">
                  <c:v>441</c:v>
                </c:pt>
                <c:pt idx="470">
                  <c:v>441</c:v>
                </c:pt>
                <c:pt idx="471">
                  <c:v>441</c:v>
                </c:pt>
                <c:pt idx="472">
                  <c:v>441</c:v>
                </c:pt>
                <c:pt idx="473">
                  <c:v>441</c:v>
                </c:pt>
                <c:pt idx="474">
                  <c:v>440</c:v>
                </c:pt>
                <c:pt idx="475">
                  <c:v>440</c:v>
                </c:pt>
                <c:pt idx="476">
                  <c:v>440</c:v>
                </c:pt>
                <c:pt idx="477">
                  <c:v>440</c:v>
                </c:pt>
                <c:pt idx="478">
                  <c:v>440</c:v>
                </c:pt>
                <c:pt idx="479">
                  <c:v>440</c:v>
                </c:pt>
                <c:pt idx="480">
                  <c:v>467</c:v>
                </c:pt>
                <c:pt idx="481">
                  <c:v>468</c:v>
                </c:pt>
                <c:pt idx="482">
                  <c:v>468</c:v>
                </c:pt>
                <c:pt idx="483">
                  <c:v>468</c:v>
                </c:pt>
                <c:pt idx="484">
                  <c:v>468</c:v>
                </c:pt>
                <c:pt idx="485">
                  <c:v>468</c:v>
                </c:pt>
                <c:pt idx="486">
                  <c:v>468</c:v>
                </c:pt>
                <c:pt idx="487">
                  <c:v>468</c:v>
                </c:pt>
                <c:pt idx="488">
                  <c:v>468</c:v>
                </c:pt>
                <c:pt idx="489">
                  <c:v>468</c:v>
                </c:pt>
                <c:pt idx="490">
                  <c:v>468</c:v>
                </c:pt>
                <c:pt idx="491">
                  <c:v>468</c:v>
                </c:pt>
                <c:pt idx="492">
                  <c:v>462</c:v>
                </c:pt>
                <c:pt idx="493">
                  <c:v>470</c:v>
                </c:pt>
                <c:pt idx="494">
                  <c:v>470</c:v>
                </c:pt>
                <c:pt idx="495">
                  <c:v>470</c:v>
                </c:pt>
                <c:pt idx="496">
                  <c:v>470</c:v>
                </c:pt>
                <c:pt idx="497">
                  <c:v>470</c:v>
                </c:pt>
                <c:pt idx="498">
                  <c:v>470</c:v>
                </c:pt>
                <c:pt idx="499">
                  <c:v>470</c:v>
                </c:pt>
                <c:pt idx="500">
                  <c:v>470</c:v>
                </c:pt>
                <c:pt idx="501">
                  <c:v>470</c:v>
                </c:pt>
                <c:pt idx="502">
                  <c:v>470</c:v>
                </c:pt>
                <c:pt idx="503">
                  <c:v>470</c:v>
                </c:pt>
                <c:pt idx="504">
                  <c:v>476</c:v>
                </c:pt>
                <c:pt idx="505">
                  <c:v>476</c:v>
                </c:pt>
                <c:pt idx="506">
                  <c:v>476</c:v>
                </c:pt>
                <c:pt idx="507">
                  <c:v>476</c:v>
                </c:pt>
                <c:pt idx="508">
                  <c:v>476</c:v>
                </c:pt>
                <c:pt idx="509">
                  <c:v>481</c:v>
                </c:pt>
                <c:pt idx="510">
                  <c:v>483</c:v>
                </c:pt>
                <c:pt idx="511">
                  <c:v>483</c:v>
                </c:pt>
                <c:pt idx="512">
                  <c:v>483</c:v>
                </c:pt>
                <c:pt idx="513">
                  <c:v>484</c:v>
                </c:pt>
                <c:pt idx="514">
                  <c:v>484</c:v>
                </c:pt>
                <c:pt idx="515">
                  <c:v>484</c:v>
                </c:pt>
                <c:pt idx="516">
                  <c:v>484</c:v>
                </c:pt>
                <c:pt idx="517">
                  <c:v>484</c:v>
                </c:pt>
                <c:pt idx="518">
                  <c:v>484</c:v>
                </c:pt>
                <c:pt idx="519">
                  <c:v>485</c:v>
                </c:pt>
                <c:pt idx="520">
                  <c:v>485</c:v>
                </c:pt>
                <c:pt idx="521">
                  <c:v>485</c:v>
                </c:pt>
                <c:pt idx="522">
                  <c:v>486</c:v>
                </c:pt>
                <c:pt idx="523">
                  <c:v>486</c:v>
                </c:pt>
                <c:pt idx="524">
                  <c:v>487</c:v>
                </c:pt>
                <c:pt idx="525">
                  <c:v>487</c:v>
                </c:pt>
                <c:pt idx="526">
                  <c:v>486</c:v>
                </c:pt>
                <c:pt idx="527">
                  <c:v>486</c:v>
                </c:pt>
              </c:numCache>
            </c:numRef>
          </c:yVal>
        </c:ser>
        <c:axId val="213028224"/>
        <c:axId val="213059456"/>
      </c:scatterChart>
      <c:valAx>
        <c:axId val="213028224"/>
        <c:scaling>
          <c:orientation val="minMax"/>
          <c:min val="10"/>
        </c:scaling>
        <c:axPos val="b"/>
        <c:majorGridlines>
          <c:spPr>
            <a:ln cap="flat">
              <a:prstDash val="sysDot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Tables</a:t>
                </a:r>
              </a:p>
            </c:rich>
          </c:tx>
          <c:layout/>
        </c:title>
        <c:numFmt formatCode="General" sourceLinked="1"/>
        <c:tickLblPos val="nextTo"/>
        <c:crossAx val="213059456"/>
        <c:crosses val="autoZero"/>
        <c:crossBetween val="midCat"/>
      </c:valAx>
      <c:valAx>
        <c:axId val="213059456"/>
        <c:scaling>
          <c:orientation val="minMax"/>
          <c:min val="0"/>
        </c:scaling>
        <c:axPos val="l"/>
        <c:majorGridlines>
          <c:spPr>
            <a:ln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Attributes</a:t>
                </a:r>
              </a:p>
            </c:rich>
          </c:tx>
          <c:layout/>
        </c:title>
        <c:numFmt formatCode="General" sourceLinked="1"/>
        <c:tickLblPos val="nextTo"/>
        <c:crossAx val="213028224"/>
        <c:crosses val="autoZero"/>
        <c:crossBetween val="midCat"/>
      </c:valAx>
      <c:spPr>
        <a:noFill/>
      </c:spPr>
    </c:plotArea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changes and size(attributes)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ensembl!$AC$2:$AC$529</c:f>
              <c:numCache>
                <c:formatCode>General</c:formatCode>
                <c:ptCount val="528"/>
                <c:pt idx="0">
                  <c:v>9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  <c:pt idx="4">
                  <c:v>8</c:v>
                </c:pt>
                <c:pt idx="5">
                  <c:v>12</c:v>
                </c:pt>
                <c:pt idx="6">
                  <c:v>0</c:v>
                </c:pt>
                <c:pt idx="7">
                  <c:v>4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11</c:v>
                </c:pt>
                <c:pt idx="20">
                  <c:v>22</c:v>
                </c:pt>
                <c:pt idx="21">
                  <c:v>0</c:v>
                </c:pt>
                <c:pt idx="22">
                  <c:v>12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18</c:v>
                </c:pt>
                <c:pt idx="28">
                  <c:v>7</c:v>
                </c:pt>
                <c:pt idx="29">
                  <c:v>0</c:v>
                </c:pt>
                <c:pt idx="30">
                  <c:v>2</c:v>
                </c:pt>
                <c:pt idx="31">
                  <c:v>10</c:v>
                </c:pt>
                <c:pt idx="32">
                  <c:v>14</c:v>
                </c:pt>
                <c:pt idx="33">
                  <c:v>1</c:v>
                </c:pt>
                <c:pt idx="34">
                  <c:v>14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</c:v>
                </c:pt>
                <c:pt idx="49">
                  <c:v>12</c:v>
                </c:pt>
                <c:pt idx="50">
                  <c:v>3</c:v>
                </c:pt>
                <c:pt idx="51">
                  <c:v>0</c:v>
                </c:pt>
                <c:pt idx="52">
                  <c:v>15</c:v>
                </c:pt>
                <c:pt idx="53">
                  <c:v>12</c:v>
                </c:pt>
                <c:pt idx="54">
                  <c:v>3</c:v>
                </c:pt>
                <c:pt idx="55">
                  <c:v>61</c:v>
                </c:pt>
                <c:pt idx="56">
                  <c:v>4</c:v>
                </c:pt>
                <c:pt idx="57">
                  <c:v>0</c:v>
                </c:pt>
                <c:pt idx="58">
                  <c:v>3</c:v>
                </c:pt>
                <c:pt idx="59">
                  <c:v>10</c:v>
                </c:pt>
                <c:pt idx="60">
                  <c:v>10</c:v>
                </c:pt>
                <c:pt idx="61">
                  <c:v>6</c:v>
                </c:pt>
                <c:pt idx="62">
                  <c:v>12</c:v>
                </c:pt>
                <c:pt idx="63">
                  <c:v>1</c:v>
                </c:pt>
                <c:pt idx="64">
                  <c:v>10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4</c:v>
                </c:pt>
                <c:pt idx="70">
                  <c:v>2</c:v>
                </c:pt>
                <c:pt idx="71">
                  <c:v>16</c:v>
                </c:pt>
                <c:pt idx="72">
                  <c:v>6</c:v>
                </c:pt>
                <c:pt idx="73">
                  <c:v>4</c:v>
                </c:pt>
                <c:pt idx="74">
                  <c:v>9</c:v>
                </c:pt>
                <c:pt idx="75">
                  <c:v>6</c:v>
                </c:pt>
                <c:pt idx="76">
                  <c:v>9</c:v>
                </c:pt>
                <c:pt idx="77">
                  <c:v>0</c:v>
                </c:pt>
                <c:pt idx="78">
                  <c:v>5</c:v>
                </c:pt>
                <c:pt idx="79">
                  <c:v>5</c:v>
                </c:pt>
                <c:pt idx="80">
                  <c:v>18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6</c:v>
                </c:pt>
                <c:pt idx="92">
                  <c:v>75</c:v>
                </c:pt>
                <c:pt idx="93">
                  <c:v>21</c:v>
                </c:pt>
                <c:pt idx="94">
                  <c:v>0</c:v>
                </c:pt>
                <c:pt idx="95">
                  <c:v>12</c:v>
                </c:pt>
                <c:pt idx="96">
                  <c:v>1</c:v>
                </c:pt>
                <c:pt idx="97">
                  <c:v>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15</c:v>
                </c:pt>
                <c:pt idx="117">
                  <c:v>0</c:v>
                </c:pt>
                <c:pt idx="118">
                  <c:v>14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0</c:v>
                </c:pt>
                <c:pt idx="124">
                  <c:v>0</c:v>
                </c:pt>
                <c:pt idx="125">
                  <c:v>10</c:v>
                </c:pt>
                <c:pt idx="126">
                  <c:v>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30</c:v>
                </c:pt>
                <c:pt idx="132">
                  <c:v>297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12</c:v>
                </c:pt>
                <c:pt idx="143">
                  <c:v>0</c:v>
                </c:pt>
                <c:pt idx="144">
                  <c:v>0</c:v>
                </c:pt>
                <c:pt idx="145">
                  <c:v>40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2</c:v>
                </c:pt>
                <c:pt idx="150">
                  <c:v>2</c:v>
                </c:pt>
                <c:pt idx="151">
                  <c:v>24</c:v>
                </c:pt>
                <c:pt idx="152">
                  <c:v>3</c:v>
                </c:pt>
                <c:pt idx="153">
                  <c:v>0</c:v>
                </c:pt>
                <c:pt idx="154">
                  <c:v>2</c:v>
                </c:pt>
                <c:pt idx="155">
                  <c:v>2</c:v>
                </c:pt>
                <c:pt idx="156">
                  <c:v>16</c:v>
                </c:pt>
                <c:pt idx="157">
                  <c:v>10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5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32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15</c:v>
                </c:pt>
                <c:pt idx="189">
                  <c:v>0</c:v>
                </c:pt>
                <c:pt idx="190">
                  <c:v>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10</c:v>
                </c:pt>
                <c:pt idx="195">
                  <c:v>15</c:v>
                </c:pt>
                <c:pt idx="196">
                  <c:v>0</c:v>
                </c:pt>
                <c:pt idx="197">
                  <c:v>0</c:v>
                </c:pt>
                <c:pt idx="198">
                  <c:v>3</c:v>
                </c:pt>
                <c:pt idx="199">
                  <c:v>0</c:v>
                </c:pt>
                <c:pt idx="200">
                  <c:v>5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112</c:v>
                </c:pt>
                <c:pt idx="206">
                  <c:v>14</c:v>
                </c:pt>
                <c:pt idx="207">
                  <c:v>20</c:v>
                </c:pt>
                <c:pt idx="208">
                  <c:v>9</c:v>
                </c:pt>
                <c:pt idx="209">
                  <c:v>54</c:v>
                </c:pt>
                <c:pt idx="210">
                  <c:v>0</c:v>
                </c:pt>
                <c:pt idx="211">
                  <c:v>6</c:v>
                </c:pt>
                <c:pt idx="212">
                  <c:v>0</c:v>
                </c:pt>
                <c:pt idx="213">
                  <c:v>6</c:v>
                </c:pt>
                <c:pt idx="214">
                  <c:v>2</c:v>
                </c:pt>
                <c:pt idx="215">
                  <c:v>0</c:v>
                </c:pt>
                <c:pt idx="216">
                  <c:v>1</c:v>
                </c:pt>
                <c:pt idx="217">
                  <c:v>14</c:v>
                </c:pt>
                <c:pt idx="218">
                  <c:v>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</c:v>
                </c:pt>
                <c:pt idx="223">
                  <c:v>0</c:v>
                </c:pt>
                <c:pt idx="224">
                  <c:v>8</c:v>
                </c:pt>
                <c:pt idx="225">
                  <c:v>55</c:v>
                </c:pt>
                <c:pt idx="226">
                  <c:v>23</c:v>
                </c:pt>
                <c:pt idx="227">
                  <c:v>20</c:v>
                </c:pt>
                <c:pt idx="228">
                  <c:v>1</c:v>
                </c:pt>
                <c:pt idx="229">
                  <c:v>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3</c:v>
                </c:pt>
                <c:pt idx="240">
                  <c:v>0</c:v>
                </c:pt>
                <c:pt idx="241">
                  <c:v>12</c:v>
                </c:pt>
                <c:pt idx="242">
                  <c:v>250</c:v>
                </c:pt>
                <c:pt idx="243">
                  <c:v>0</c:v>
                </c:pt>
                <c:pt idx="244">
                  <c:v>4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254</c:v>
                </c:pt>
                <c:pt idx="249">
                  <c:v>6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8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8</c:v>
                </c:pt>
                <c:pt idx="270">
                  <c:v>0</c:v>
                </c:pt>
                <c:pt idx="271">
                  <c:v>20</c:v>
                </c:pt>
                <c:pt idx="272">
                  <c:v>0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4</c:v>
                </c:pt>
                <c:pt idx="277">
                  <c:v>0</c:v>
                </c:pt>
                <c:pt idx="278">
                  <c:v>21</c:v>
                </c:pt>
                <c:pt idx="279">
                  <c:v>21</c:v>
                </c:pt>
                <c:pt idx="280">
                  <c:v>0</c:v>
                </c:pt>
                <c:pt idx="281">
                  <c:v>21</c:v>
                </c:pt>
                <c:pt idx="282">
                  <c:v>4</c:v>
                </c:pt>
                <c:pt idx="283">
                  <c:v>11</c:v>
                </c:pt>
                <c:pt idx="284">
                  <c:v>3</c:v>
                </c:pt>
                <c:pt idx="285">
                  <c:v>0</c:v>
                </c:pt>
                <c:pt idx="286">
                  <c:v>19</c:v>
                </c:pt>
                <c:pt idx="287">
                  <c:v>1</c:v>
                </c:pt>
                <c:pt idx="288">
                  <c:v>7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0</c:v>
                </c:pt>
                <c:pt idx="293">
                  <c:v>10</c:v>
                </c:pt>
                <c:pt idx="294">
                  <c:v>4</c:v>
                </c:pt>
                <c:pt idx="295">
                  <c:v>4</c:v>
                </c:pt>
                <c:pt idx="296">
                  <c:v>2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5</c:v>
                </c:pt>
                <c:pt idx="306">
                  <c:v>4</c:v>
                </c:pt>
                <c:pt idx="307">
                  <c:v>2</c:v>
                </c:pt>
                <c:pt idx="308">
                  <c:v>17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2</c:v>
                </c:pt>
                <c:pt idx="313">
                  <c:v>19</c:v>
                </c:pt>
                <c:pt idx="314">
                  <c:v>60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2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20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</c:v>
                </c:pt>
                <c:pt idx="343">
                  <c:v>1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4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34</c:v>
                </c:pt>
                <c:pt idx="378">
                  <c:v>0</c:v>
                </c:pt>
                <c:pt idx="379">
                  <c:v>0</c:v>
                </c:pt>
                <c:pt idx="380">
                  <c:v>10</c:v>
                </c:pt>
                <c:pt idx="381">
                  <c:v>7</c:v>
                </c:pt>
                <c:pt idx="382">
                  <c:v>0</c:v>
                </c:pt>
                <c:pt idx="383">
                  <c:v>6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</c:v>
                </c:pt>
                <c:pt idx="391">
                  <c:v>0</c:v>
                </c:pt>
                <c:pt idx="392">
                  <c:v>2</c:v>
                </c:pt>
                <c:pt idx="393">
                  <c:v>0</c:v>
                </c:pt>
                <c:pt idx="394">
                  <c:v>7</c:v>
                </c:pt>
                <c:pt idx="395">
                  <c:v>2</c:v>
                </c:pt>
                <c:pt idx="396">
                  <c:v>0</c:v>
                </c:pt>
                <c:pt idx="397">
                  <c:v>2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2</c:v>
                </c:pt>
                <c:pt idx="405">
                  <c:v>0</c:v>
                </c:pt>
                <c:pt idx="406">
                  <c:v>2</c:v>
                </c:pt>
                <c:pt idx="407">
                  <c:v>2</c:v>
                </c:pt>
                <c:pt idx="408">
                  <c:v>0</c:v>
                </c:pt>
                <c:pt idx="409">
                  <c:v>0</c:v>
                </c:pt>
                <c:pt idx="410">
                  <c:v>12</c:v>
                </c:pt>
                <c:pt idx="411">
                  <c:v>2</c:v>
                </c:pt>
                <c:pt idx="412">
                  <c:v>0</c:v>
                </c:pt>
                <c:pt idx="413">
                  <c:v>0</c:v>
                </c:pt>
                <c:pt idx="414">
                  <c:v>28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22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8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32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60</c:v>
                </c:pt>
                <c:pt idx="493">
                  <c:v>9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7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</c:v>
                </c:pt>
                <c:pt idx="510">
                  <c:v>18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3</c:v>
                </c:pt>
                <c:pt idx="520">
                  <c:v>0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1</c:v>
                </c:pt>
                <c:pt idx="527">
                  <c:v>0</c:v>
                </c:pt>
              </c:numCache>
            </c:numRef>
          </c:val>
        </c:ser>
        <c:gapWidth val="0"/>
        <c:overlap val="10"/>
        <c:axId val="213330560"/>
        <c:axId val="213329024"/>
      </c:barChart>
      <c:lineChart>
        <c:grouping val="stacked"/>
        <c:ser>
          <c:idx val="2"/>
          <c:order val="0"/>
          <c:tx>
            <c:v>Attributes</c:v>
          </c:tx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ensembl!$K$2:$K$529</c:f>
              <c:numCache>
                <c:formatCode>General</c:formatCode>
                <c:ptCount val="528"/>
                <c:pt idx="0">
                  <c:v>75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83</c:v>
                </c:pt>
                <c:pt idx="5">
                  <c:v>83</c:v>
                </c:pt>
                <c:pt idx="6">
                  <c:v>83</c:v>
                </c:pt>
                <c:pt idx="7">
                  <c:v>85</c:v>
                </c:pt>
                <c:pt idx="8">
                  <c:v>93</c:v>
                </c:pt>
                <c:pt idx="9">
                  <c:v>93</c:v>
                </c:pt>
                <c:pt idx="10">
                  <c:v>93</c:v>
                </c:pt>
                <c:pt idx="11">
                  <c:v>93</c:v>
                </c:pt>
                <c:pt idx="12">
                  <c:v>95</c:v>
                </c:pt>
                <c:pt idx="13">
                  <c:v>98</c:v>
                </c:pt>
                <c:pt idx="14">
                  <c:v>98</c:v>
                </c:pt>
                <c:pt idx="15">
                  <c:v>99</c:v>
                </c:pt>
                <c:pt idx="16">
                  <c:v>99</c:v>
                </c:pt>
                <c:pt idx="17">
                  <c:v>99</c:v>
                </c:pt>
                <c:pt idx="18">
                  <c:v>99</c:v>
                </c:pt>
                <c:pt idx="19">
                  <c:v>109</c:v>
                </c:pt>
                <c:pt idx="20">
                  <c:v>109</c:v>
                </c:pt>
                <c:pt idx="21">
                  <c:v>109</c:v>
                </c:pt>
                <c:pt idx="22">
                  <c:v>119</c:v>
                </c:pt>
                <c:pt idx="23">
                  <c:v>119</c:v>
                </c:pt>
                <c:pt idx="24">
                  <c:v>119</c:v>
                </c:pt>
                <c:pt idx="25">
                  <c:v>118</c:v>
                </c:pt>
                <c:pt idx="26">
                  <c:v>118</c:v>
                </c:pt>
                <c:pt idx="27">
                  <c:v>133</c:v>
                </c:pt>
                <c:pt idx="28">
                  <c:v>128</c:v>
                </c:pt>
                <c:pt idx="29">
                  <c:v>128</c:v>
                </c:pt>
                <c:pt idx="30">
                  <c:v>128</c:v>
                </c:pt>
                <c:pt idx="31">
                  <c:v>137</c:v>
                </c:pt>
                <c:pt idx="32">
                  <c:v>128</c:v>
                </c:pt>
                <c:pt idx="33">
                  <c:v>129</c:v>
                </c:pt>
                <c:pt idx="34">
                  <c:v>132</c:v>
                </c:pt>
                <c:pt idx="35">
                  <c:v>132</c:v>
                </c:pt>
                <c:pt idx="36">
                  <c:v>132</c:v>
                </c:pt>
                <c:pt idx="37">
                  <c:v>132</c:v>
                </c:pt>
                <c:pt idx="38">
                  <c:v>142</c:v>
                </c:pt>
                <c:pt idx="39">
                  <c:v>142</c:v>
                </c:pt>
                <c:pt idx="40">
                  <c:v>142</c:v>
                </c:pt>
                <c:pt idx="41">
                  <c:v>142</c:v>
                </c:pt>
                <c:pt idx="42">
                  <c:v>142</c:v>
                </c:pt>
                <c:pt idx="43">
                  <c:v>142</c:v>
                </c:pt>
                <c:pt idx="44">
                  <c:v>142</c:v>
                </c:pt>
                <c:pt idx="45">
                  <c:v>142</c:v>
                </c:pt>
                <c:pt idx="46">
                  <c:v>142</c:v>
                </c:pt>
                <c:pt idx="47">
                  <c:v>142</c:v>
                </c:pt>
                <c:pt idx="48">
                  <c:v>145</c:v>
                </c:pt>
                <c:pt idx="49">
                  <c:v>156</c:v>
                </c:pt>
                <c:pt idx="50">
                  <c:v>158</c:v>
                </c:pt>
                <c:pt idx="51">
                  <c:v>158</c:v>
                </c:pt>
                <c:pt idx="52">
                  <c:v>171</c:v>
                </c:pt>
                <c:pt idx="53">
                  <c:v>179</c:v>
                </c:pt>
                <c:pt idx="54">
                  <c:v>181</c:v>
                </c:pt>
                <c:pt idx="55">
                  <c:v>144</c:v>
                </c:pt>
                <c:pt idx="56">
                  <c:v>144</c:v>
                </c:pt>
                <c:pt idx="57">
                  <c:v>144</c:v>
                </c:pt>
                <c:pt idx="58">
                  <c:v>146</c:v>
                </c:pt>
                <c:pt idx="59">
                  <c:v>155</c:v>
                </c:pt>
                <c:pt idx="60">
                  <c:v>157</c:v>
                </c:pt>
                <c:pt idx="61">
                  <c:v>163</c:v>
                </c:pt>
                <c:pt idx="62">
                  <c:v>173</c:v>
                </c:pt>
                <c:pt idx="63">
                  <c:v>174</c:v>
                </c:pt>
                <c:pt idx="64">
                  <c:v>183</c:v>
                </c:pt>
                <c:pt idx="65">
                  <c:v>187</c:v>
                </c:pt>
                <c:pt idx="66">
                  <c:v>187</c:v>
                </c:pt>
                <c:pt idx="67">
                  <c:v>187</c:v>
                </c:pt>
                <c:pt idx="68">
                  <c:v>189</c:v>
                </c:pt>
                <c:pt idx="69">
                  <c:v>192</c:v>
                </c:pt>
                <c:pt idx="70">
                  <c:v>194</c:v>
                </c:pt>
                <c:pt idx="71">
                  <c:v>209</c:v>
                </c:pt>
                <c:pt idx="72">
                  <c:v>214</c:v>
                </c:pt>
                <c:pt idx="73">
                  <c:v>218</c:v>
                </c:pt>
                <c:pt idx="74">
                  <c:v>215</c:v>
                </c:pt>
                <c:pt idx="75">
                  <c:v>220</c:v>
                </c:pt>
                <c:pt idx="76">
                  <c:v>228</c:v>
                </c:pt>
                <c:pt idx="77">
                  <c:v>228</c:v>
                </c:pt>
                <c:pt idx="78">
                  <c:v>232</c:v>
                </c:pt>
                <c:pt idx="79">
                  <c:v>228</c:v>
                </c:pt>
                <c:pt idx="80">
                  <c:v>242</c:v>
                </c:pt>
                <c:pt idx="81">
                  <c:v>243</c:v>
                </c:pt>
                <c:pt idx="82">
                  <c:v>244</c:v>
                </c:pt>
                <c:pt idx="83">
                  <c:v>247</c:v>
                </c:pt>
                <c:pt idx="84">
                  <c:v>252</c:v>
                </c:pt>
                <c:pt idx="85">
                  <c:v>252</c:v>
                </c:pt>
                <c:pt idx="86">
                  <c:v>252</c:v>
                </c:pt>
                <c:pt idx="87">
                  <c:v>252</c:v>
                </c:pt>
                <c:pt idx="88">
                  <c:v>252</c:v>
                </c:pt>
                <c:pt idx="89">
                  <c:v>252</c:v>
                </c:pt>
                <c:pt idx="90">
                  <c:v>256</c:v>
                </c:pt>
                <c:pt idx="91">
                  <c:v>256</c:v>
                </c:pt>
                <c:pt idx="92">
                  <c:v>192</c:v>
                </c:pt>
                <c:pt idx="93">
                  <c:v>190</c:v>
                </c:pt>
                <c:pt idx="94">
                  <c:v>190</c:v>
                </c:pt>
                <c:pt idx="95">
                  <c:v>200</c:v>
                </c:pt>
                <c:pt idx="96">
                  <c:v>199</c:v>
                </c:pt>
                <c:pt idx="97">
                  <c:v>191</c:v>
                </c:pt>
                <c:pt idx="98">
                  <c:v>191</c:v>
                </c:pt>
                <c:pt idx="99">
                  <c:v>191</c:v>
                </c:pt>
                <c:pt idx="100">
                  <c:v>191</c:v>
                </c:pt>
                <c:pt idx="101">
                  <c:v>195</c:v>
                </c:pt>
                <c:pt idx="102">
                  <c:v>195</c:v>
                </c:pt>
                <c:pt idx="103">
                  <c:v>195</c:v>
                </c:pt>
                <c:pt idx="104">
                  <c:v>195</c:v>
                </c:pt>
                <c:pt idx="105">
                  <c:v>195</c:v>
                </c:pt>
                <c:pt idx="106">
                  <c:v>195</c:v>
                </c:pt>
                <c:pt idx="107">
                  <c:v>195</c:v>
                </c:pt>
                <c:pt idx="108">
                  <c:v>201</c:v>
                </c:pt>
                <c:pt idx="109">
                  <c:v>201</c:v>
                </c:pt>
                <c:pt idx="110">
                  <c:v>201</c:v>
                </c:pt>
                <c:pt idx="111">
                  <c:v>201</c:v>
                </c:pt>
                <c:pt idx="112">
                  <c:v>201</c:v>
                </c:pt>
                <c:pt idx="113">
                  <c:v>201</c:v>
                </c:pt>
                <c:pt idx="114">
                  <c:v>201</c:v>
                </c:pt>
                <c:pt idx="115">
                  <c:v>202</c:v>
                </c:pt>
                <c:pt idx="116">
                  <c:v>201</c:v>
                </c:pt>
                <c:pt idx="117">
                  <c:v>201</c:v>
                </c:pt>
                <c:pt idx="118">
                  <c:v>201</c:v>
                </c:pt>
                <c:pt idx="119">
                  <c:v>201</c:v>
                </c:pt>
                <c:pt idx="120">
                  <c:v>201</c:v>
                </c:pt>
                <c:pt idx="121">
                  <c:v>201</c:v>
                </c:pt>
                <c:pt idx="122">
                  <c:v>201</c:v>
                </c:pt>
                <c:pt idx="123">
                  <c:v>201</c:v>
                </c:pt>
                <c:pt idx="124">
                  <c:v>201</c:v>
                </c:pt>
                <c:pt idx="125">
                  <c:v>210</c:v>
                </c:pt>
                <c:pt idx="126">
                  <c:v>206</c:v>
                </c:pt>
                <c:pt idx="127">
                  <c:v>206</c:v>
                </c:pt>
                <c:pt idx="128">
                  <c:v>206</c:v>
                </c:pt>
                <c:pt idx="129">
                  <c:v>206</c:v>
                </c:pt>
                <c:pt idx="130">
                  <c:v>207</c:v>
                </c:pt>
                <c:pt idx="131">
                  <c:v>231</c:v>
                </c:pt>
                <c:pt idx="132">
                  <c:v>220</c:v>
                </c:pt>
                <c:pt idx="133">
                  <c:v>220</c:v>
                </c:pt>
                <c:pt idx="134">
                  <c:v>219</c:v>
                </c:pt>
                <c:pt idx="135">
                  <c:v>219</c:v>
                </c:pt>
                <c:pt idx="136">
                  <c:v>219</c:v>
                </c:pt>
                <c:pt idx="137">
                  <c:v>220</c:v>
                </c:pt>
                <c:pt idx="138">
                  <c:v>220</c:v>
                </c:pt>
                <c:pt idx="139">
                  <c:v>220</c:v>
                </c:pt>
                <c:pt idx="140">
                  <c:v>221</c:v>
                </c:pt>
                <c:pt idx="141">
                  <c:v>221</c:v>
                </c:pt>
                <c:pt idx="142">
                  <c:v>232</c:v>
                </c:pt>
                <c:pt idx="143">
                  <c:v>232</c:v>
                </c:pt>
                <c:pt idx="144">
                  <c:v>232</c:v>
                </c:pt>
                <c:pt idx="145">
                  <c:v>265</c:v>
                </c:pt>
                <c:pt idx="146">
                  <c:v>264</c:v>
                </c:pt>
                <c:pt idx="147">
                  <c:v>264</c:v>
                </c:pt>
                <c:pt idx="148">
                  <c:v>264</c:v>
                </c:pt>
                <c:pt idx="149">
                  <c:v>262</c:v>
                </c:pt>
                <c:pt idx="150">
                  <c:v>262</c:v>
                </c:pt>
                <c:pt idx="151">
                  <c:v>247</c:v>
                </c:pt>
                <c:pt idx="152">
                  <c:v>246</c:v>
                </c:pt>
                <c:pt idx="153">
                  <c:v>246</c:v>
                </c:pt>
                <c:pt idx="154">
                  <c:v>246</c:v>
                </c:pt>
                <c:pt idx="155">
                  <c:v>246</c:v>
                </c:pt>
                <c:pt idx="156">
                  <c:v>232</c:v>
                </c:pt>
                <c:pt idx="157">
                  <c:v>223</c:v>
                </c:pt>
                <c:pt idx="158">
                  <c:v>223</c:v>
                </c:pt>
                <c:pt idx="159">
                  <c:v>223</c:v>
                </c:pt>
                <c:pt idx="160">
                  <c:v>223</c:v>
                </c:pt>
                <c:pt idx="161">
                  <c:v>223</c:v>
                </c:pt>
                <c:pt idx="162">
                  <c:v>223</c:v>
                </c:pt>
                <c:pt idx="163">
                  <c:v>223</c:v>
                </c:pt>
                <c:pt idx="164">
                  <c:v>225</c:v>
                </c:pt>
                <c:pt idx="165">
                  <c:v>225</c:v>
                </c:pt>
                <c:pt idx="166">
                  <c:v>227</c:v>
                </c:pt>
                <c:pt idx="167">
                  <c:v>226</c:v>
                </c:pt>
                <c:pt idx="168">
                  <c:v>226</c:v>
                </c:pt>
                <c:pt idx="169">
                  <c:v>226</c:v>
                </c:pt>
                <c:pt idx="170">
                  <c:v>226</c:v>
                </c:pt>
                <c:pt idx="171">
                  <c:v>226</c:v>
                </c:pt>
                <c:pt idx="172">
                  <c:v>226</c:v>
                </c:pt>
                <c:pt idx="173">
                  <c:v>226</c:v>
                </c:pt>
                <c:pt idx="174">
                  <c:v>226</c:v>
                </c:pt>
                <c:pt idx="175">
                  <c:v>226</c:v>
                </c:pt>
                <c:pt idx="176">
                  <c:v>253</c:v>
                </c:pt>
                <c:pt idx="177">
                  <c:v>254</c:v>
                </c:pt>
                <c:pt idx="178">
                  <c:v>254</c:v>
                </c:pt>
                <c:pt idx="179">
                  <c:v>253</c:v>
                </c:pt>
                <c:pt idx="180">
                  <c:v>253</c:v>
                </c:pt>
                <c:pt idx="181">
                  <c:v>250</c:v>
                </c:pt>
                <c:pt idx="182">
                  <c:v>250</c:v>
                </c:pt>
                <c:pt idx="183">
                  <c:v>250</c:v>
                </c:pt>
                <c:pt idx="184">
                  <c:v>250</c:v>
                </c:pt>
                <c:pt idx="185">
                  <c:v>250</c:v>
                </c:pt>
                <c:pt idx="186">
                  <c:v>250</c:v>
                </c:pt>
                <c:pt idx="187">
                  <c:v>250</c:v>
                </c:pt>
                <c:pt idx="188">
                  <c:v>263</c:v>
                </c:pt>
                <c:pt idx="189">
                  <c:v>263</c:v>
                </c:pt>
                <c:pt idx="190">
                  <c:v>265</c:v>
                </c:pt>
                <c:pt idx="191">
                  <c:v>265</c:v>
                </c:pt>
                <c:pt idx="192">
                  <c:v>265</c:v>
                </c:pt>
                <c:pt idx="193">
                  <c:v>265</c:v>
                </c:pt>
                <c:pt idx="194">
                  <c:v>273</c:v>
                </c:pt>
                <c:pt idx="195">
                  <c:v>284</c:v>
                </c:pt>
                <c:pt idx="196">
                  <c:v>284</c:v>
                </c:pt>
                <c:pt idx="197">
                  <c:v>284</c:v>
                </c:pt>
                <c:pt idx="198">
                  <c:v>286</c:v>
                </c:pt>
                <c:pt idx="199">
                  <c:v>286</c:v>
                </c:pt>
                <c:pt idx="200">
                  <c:v>290</c:v>
                </c:pt>
                <c:pt idx="201">
                  <c:v>291</c:v>
                </c:pt>
                <c:pt idx="202">
                  <c:v>291</c:v>
                </c:pt>
                <c:pt idx="203">
                  <c:v>291</c:v>
                </c:pt>
                <c:pt idx="204">
                  <c:v>291</c:v>
                </c:pt>
                <c:pt idx="205">
                  <c:v>265</c:v>
                </c:pt>
                <c:pt idx="206">
                  <c:v>265</c:v>
                </c:pt>
                <c:pt idx="207">
                  <c:v>282</c:v>
                </c:pt>
                <c:pt idx="208">
                  <c:v>284</c:v>
                </c:pt>
                <c:pt idx="209">
                  <c:v>284</c:v>
                </c:pt>
                <c:pt idx="210">
                  <c:v>284</c:v>
                </c:pt>
                <c:pt idx="211">
                  <c:v>282</c:v>
                </c:pt>
                <c:pt idx="212">
                  <c:v>282</c:v>
                </c:pt>
                <c:pt idx="213">
                  <c:v>282</c:v>
                </c:pt>
                <c:pt idx="214">
                  <c:v>282</c:v>
                </c:pt>
                <c:pt idx="215">
                  <c:v>282</c:v>
                </c:pt>
                <c:pt idx="216">
                  <c:v>281</c:v>
                </c:pt>
                <c:pt idx="217">
                  <c:v>281</c:v>
                </c:pt>
                <c:pt idx="218">
                  <c:v>283</c:v>
                </c:pt>
                <c:pt idx="219">
                  <c:v>283</c:v>
                </c:pt>
                <c:pt idx="220">
                  <c:v>283</c:v>
                </c:pt>
                <c:pt idx="221">
                  <c:v>283</c:v>
                </c:pt>
                <c:pt idx="222">
                  <c:v>283</c:v>
                </c:pt>
                <c:pt idx="223">
                  <c:v>283</c:v>
                </c:pt>
                <c:pt idx="224">
                  <c:v>283</c:v>
                </c:pt>
                <c:pt idx="225">
                  <c:v>277</c:v>
                </c:pt>
                <c:pt idx="226">
                  <c:v>288</c:v>
                </c:pt>
                <c:pt idx="227">
                  <c:v>288</c:v>
                </c:pt>
                <c:pt idx="228">
                  <c:v>289</c:v>
                </c:pt>
                <c:pt idx="229">
                  <c:v>297</c:v>
                </c:pt>
                <c:pt idx="230">
                  <c:v>297</c:v>
                </c:pt>
                <c:pt idx="231">
                  <c:v>297</c:v>
                </c:pt>
                <c:pt idx="232">
                  <c:v>297</c:v>
                </c:pt>
                <c:pt idx="233">
                  <c:v>297</c:v>
                </c:pt>
                <c:pt idx="234">
                  <c:v>298</c:v>
                </c:pt>
                <c:pt idx="235">
                  <c:v>298</c:v>
                </c:pt>
                <c:pt idx="236">
                  <c:v>298</c:v>
                </c:pt>
                <c:pt idx="237">
                  <c:v>298</c:v>
                </c:pt>
                <c:pt idx="238">
                  <c:v>298</c:v>
                </c:pt>
                <c:pt idx="239">
                  <c:v>300</c:v>
                </c:pt>
                <c:pt idx="240">
                  <c:v>300</c:v>
                </c:pt>
                <c:pt idx="241">
                  <c:v>310</c:v>
                </c:pt>
                <c:pt idx="242">
                  <c:v>299</c:v>
                </c:pt>
                <c:pt idx="243">
                  <c:v>299</c:v>
                </c:pt>
                <c:pt idx="244">
                  <c:v>299</c:v>
                </c:pt>
                <c:pt idx="245">
                  <c:v>299</c:v>
                </c:pt>
                <c:pt idx="246">
                  <c:v>299</c:v>
                </c:pt>
                <c:pt idx="247">
                  <c:v>299</c:v>
                </c:pt>
                <c:pt idx="248">
                  <c:v>310</c:v>
                </c:pt>
                <c:pt idx="249">
                  <c:v>305</c:v>
                </c:pt>
                <c:pt idx="250">
                  <c:v>306</c:v>
                </c:pt>
                <c:pt idx="251">
                  <c:v>306</c:v>
                </c:pt>
                <c:pt idx="252">
                  <c:v>306</c:v>
                </c:pt>
                <c:pt idx="253">
                  <c:v>306</c:v>
                </c:pt>
                <c:pt idx="254">
                  <c:v>306</c:v>
                </c:pt>
                <c:pt idx="255">
                  <c:v>306</c:v>
                </c:pt>
                <c:pt idx="256">
                  <c:v>307</c:v>
                </c:pt>
                <c:pt idx="257">
                  <c:v>307</c:v>
                </c:pt>
                <c:pt idx="258">
                  <c:v>307</c:v>
                </c:pt>
                <c:pt idx="259">
                  <c:v>307</c:v>
                </c:pt>
                <c:pt idx="260">
                  <c:v>307</c:v>
                </c:pt>
                <c:pt idx="261">
                  <c:v>307</c:v>
                </c:pt>
                <c:pt idx="262">
                  <c:v>313</c:v>
                </c:pt>
                <c:pt idx="263">
                  <c:v>313</c:v>
                </c:pt>
                <c:pt idx="264">
                  <c:v>313</c:v>
                </c:pt>
                <c:pt idx="265">
                  <c:v>314</c:v>
                </c:pt>
                <c:pt idx="266">
                  <c:v>315</c:v>
                </c:pt>
                <c:pt idx="267">
                  <c:v>315</c:v>
                </c:pt>
                <c:pt idx="268">
                  <c:v>315</c:v>
                </c:pt>
                <c:pt idx="269">
                  <c:v>323</c:v>
                </c:pt>
                <c:pt idx="270">
                  <c:v>323</c:v>
                </c:pt>
                <c:pt idx="271">
                  <c:v>340</c:v>
                </c:pt>
                <c:pt idx="272">
                  <c:v>340</c:v>
                </c:pt>
                <c:pt idx="273">
                  <c:v>339</c:v>
                </c:pt>
                <c:pt idx="274">
                  <c:v>339</c:v>
                </c:pt>
                <c:pt idx="275">
                  <c:v>339</c:v>
                </c:pt>
                <c:pt idx="276">
                  <c:v>342</c:v>
                </c:pt>
                <c:pt idx="277">
                  <c:v>342</c:v>
                </c:pt>
                <c:pt idx="278">
                  <c:v>359</c:v>
                </c:pt>
                <c:pt idx="279">
                  <c:v>342</c:v>
                </c:pt>
                <c:pt idx="280">
                  <c:v>342</c:v>
                </c:pt>
                <c:pt idx="281">
                  <c:v>359</c:v>
                </c:pt>
                <c:pt idx="282">
                  <c:v>362</c:v>
                </c:pt>
                <c:pt idx="283">
                  <c:v>366</c:v>
                </c:pt>
                <c:pt idx="284">
                  <c:v>369</c:v>
                </c:pt>
                <c:pt idx="285">
                  <c:v>369</c:v>
                </c:pt>
                <c:pt idx="286">
                  <c:v>370</c:v>
                </c:pt>
                <c:pt idx="287">
                  <c:v>371</c:v>
                </c:pt>
                <c:pt idx="288">
                  <c:v>372</c:v>
                </c:pt>
                <c:pt idx="289">
                  <c:v>372</c:v>
                </c:pt>
                <c:pt idx="290">
                  <c:v>372</c:v>
                </c:pt>
                <c:pt idx="291">
                  <c:v>372</c:v>
                </c:pt>
                <c:pt idx="292">
                  <c:v>372</c:v>
                </c:pt>
                <c:pt idx="293">
                  <c:v>381</c:v>
                </c:pt>
                <c:pt idx="294">
                  <c:v>384</c:v>
                </c:pt>
                <c:pt idx="295">
                  <c:v>381</c:v>
                </c:pt>
                <c:pt idx="296">
                  <c:v>381</c:v>
                </c:pt>
                <c:pt idx="297">
                  <c:v>382</c:v>
                </c:pt>
                <c:pt idx="298">
                  <c:v>382</c:v>
                </c:pt>
                <c:pt idx="299">
                  <c:v>382</c:v>
                </c:pt>
                <c:pt idx="300">
                  <c:v>382</c:v>
                </c:pt>
                <c:pt idx="301">
                  <c:v>382</c:v>
                </c:pt>
                <c:pt idx="302">
                  <c:v>382</c:v>
                </c:pt>
                <c:pt idx="303">
                  <c:v>382</c:v>
                </c:pt>
                <c:pt idx="304">
                  <c:v>382</c:v>
                </c:pt>
                <c:pt idx="305">
                  <c:v>383</c:v>
                </c:pt>
                <c:pt idx="306">
                  <c:v>386</c:v>
                </c:pt>
                <c:pt idx="307">
                  <c:v>386</c:v>
                </c:pt>
                <c:pt idx="308">
                  <c:v>399</c:v>
                </c:pt>
                <c:pt idx="309">
                  <c:v>399</c:v>
                </c:pt>
                <c:pt idx="310">
                  <c:v>399</c:v>
                </c:pt>
                <c:pt idx="311">
                  <c:v>401</c:v>
                </c:pt>
                <c:pt idx="312">
                  <c:v>401</c:v>
                </c:pt>
                <c:pt idx="313">
                  <c:v>386</c:v>
                </c:pt>
                <c:pt idx="314">
                  <c:v>404</c:v>
                </c:pt>
                <c:pt idx="315">
                  <c:v>404</c:v>
                </c:pt>
                <c:pt idx="316">
                  <c:v>408</c:v>
                </c:pt>
                <c:pt idx="317">
                  <c:v>408</c:v>
                </c:pt>
                <c:pt idx="318">
                  <c:v>408</c:v>
                </c:pt>
                <c:pt idx="319">
                  <c:v>409</c:v>
                </c:pt>
                <c:pt idx="320">
                  <c:v>409</c:v>
                </c:pt>
                <c:pt idx="321">
                  <c:v>409</c:v>
                </c:pt>
                <c:pt idx="322">
                  <c:v>409</c:v>
                </c:pt>
                <c:pt idx="323">
                  <c:v>412</c:v>
                </c:pt>
                <c:pt idx="324">
                  <c:v>412</c:v>
                </c:pt>
                <c:pt idx="325">
                  <c:v>412</c:v>
                </c:pt>
                <c:pt idx="326">
                  <c:v>413</c:v>
                </c:pt>
                <c:pt idx="327">
                  <c:v>412</c:v>
                </c:pt>
                <c:pt idx="328">
                  <c:v>413</c:v>
                </c:pt>
                <c:pt idx="329">
                  <c:v>413</c:v>
                </c:pt>
                <c:pt idx="330">
                  <c:v>413</c:v>
                </c:pt>
                <c:pt idx="331">
                  <c:v>431</c:v>
                </c:pt>
                <c:pt idx="332">
                  <c:v>431</c:v>
                </c:pt>
                <c:pt idx="333">
                  <c:v>431</c:v>
                </c:pt>
                <c:pt idx="334">
                  <c:v>431</c:v>
                </c:pt>
                <c:pt idx="335">
                  <c:v>433</c:v>
                </c:pt>
                <c:pt idx="336">
                  <c:v>433</c:v>
                </c:pt>
                <c:pt idx="337">
                  <c:v>433</c:v>
                </c:pt>
                <c:pt idx="338">
                  <c:v>433</c:v>
                </c:pt>
                <c:pt idx="339">
                  <c:v>433</c:v>
                </c:pt>
                <c:pt idx="340">
                  <c:v>433</c:v>
                </c:pt>
                <c:pt idx="341">
                  <c:v>433</c:v>
                </c:pt>
                <c:pt idx="342">
                  <c:v>435</c:v>
                </c:pt>
                <c:pt idx="343">
                  <c:v>436</c:v>
                </c:pt>
                <c:pt idx="344">
                  <c:v>436</c:v>
                </c:pt>
                <c:pt idx="345">
                  <c:v>437</c:v>
                </c:pt>
                <c:pt idx="346">
                  <c:v>437</c:v>
                </c:pt>
                <c:pt idx="347">
                  <c:v>437</c:v>
                </c:pt>
                <c:pt idx="348">
                  <c:v>437</c:v>
                </c:pt>
                <c:pt idx="349">
                  <c:v>437</c:v>
                </c:pt>
                <c:pt idx="350">
                  <c:v>437</c:v>
                </c:pt>
                <c:pt idx="351">
                  <c:v>437</c:v>
                </c:pt>
                <c:pt idx="352">
                  <c:v>437</c:v>
                </c:pt>
                <c:pt idx="353">
                  <c:v>438</c:v>
                </c:pt>
                <c:pt idx="354">
                  <c:v>438</c:v>
                </c:pt>
                <c:pt idx="355">
                  <c:v>438</c:v>
                </c:pt>
                <c:pt idx="356">
                  <c:v>438</c:v>
                </c:pt>
                <c:pt idx="357">
                  <c:v>438</c:v>
                </c:pt>
                <c:pt idx="358">
                  <c:v>438</c:v>
                </c:pt>
                <c:pt idx="359">
                  <c:v>438</c:v>
                </c:pt>
                <c:pt idx="360">
                  <c:v>438</c:v>
                </c:pt>
                <c:pt idx="361">
                  <c:v>438</c:v>
                </c:pt>
                <c:pt idx="362">
                  <c:v>439</c:v>
                </c:pt>
                <c:pt idx="363">
                  <c:v>438</c:v>
                </c:pt>
                <c:pt idx="364">
                  <c:v>438</c:v>
                </c:pt>
                <c:pt idx="365">
                  <c:v>438</c:v>
                </c:pt>
                <c:pt idx="366">
                  <c:v>439</c:v>
                </c:pt>
                <c:pt idx="367">
                  <c:v>440</c:v>
                </c:pt>
                <c:pt idx="368">
                  <c:v>440</c:v>
                </c:pt>
                <c:pt idx="369">
                  <c:v>440</c:v>
                </c:pt>
                <c:pt idx="370">
                  <c:v>442</c:v>
                </c:pt>
                <c:pt idx="371">
                  <c:v>444</c:v>
                </c:pt>
                <c:pt idx="372">
                  <c:v>442</c:v>
                </c:pt>
                <c:pt idx="373">
                  <c:v>446</c:v>
                </c:pt>
                <c:pt idx="374">
                  <c:v>446</c:v>
                </c:pt>
                <c:pt idx="375">
                  <c:v>446</c:v>
                </c:pt>
                <c:pt idx="376">
                  <c:v>446</c:v>
                </c:pt>
                <c:pt idx="377">
                  <c:v>419</c:v>
                </c:pt>
                <c:pt idx="378">
                  <c:v>419</c:v>
                </c:pt>
                <c:pt idx="379">
                  <c:v>419</c:v>
                </c:pt>
                <c:pt idx="380">
                  <c:v>425</c:v>
                </c:pt>
                <c:pt idx="381">
                  <c:v>420</c:v>
                </c:pt>
                <c:pt idx="382">
                  <c:v>420</c:v>
                </c:pt>
                <c:pt idx="383">
                  <c:v>425</c:v>
                </c:pt>
                <c:pt idx="384">
                  <c:v>425</c:v>
                </c:pt>
                <c:pt idx="385">
                  <c:v>425</c:v>
                </c:pt>
                <c:pt idx="386">
                  <c:v>425</c:v>
                </c:pt>
                <c:pt idx="387">
                  <c:v>425</c:v>
                </c:pt>
                <c:pt idx="388">
                  <c:v>425</c:v>
                </c:pt>
                <c:pt idx="389">
                  <c:v>425</c:v>
                </c:pt>
                <c:pt idx="390">
                  <c:v>422</c:v>
                </c:pt>
                <c:pt idx="391">
                  <c:v>422</c:v>
                </c:pt>
                <c:pt idx="392">
                  <c:v>420</c:v>
                </c:pt>
                <c:pt idx="393">
                  <c:v>420</c:v>
                </c:pt>
                <c:pt idx="394">
                  <c:v>425</c:v>
                </c:pt>
                <c:pt idx="395">
                  <c:v>425</c:v>
                </c:pt>
                <c:pt idx="396">
                  <c:v>425</c:v>
                </c:pt>
                <c:pt idx="397">
                  <c:v>427</c:v>
                </c:pt>
                <c:pt idx="398">
                  <c:v>429</c:v>
                </c:pt>
                <c:pt idx="399">
                  <c:v>429</c:v>
                </c:pt>
                <c:pt idx="400">
                  <c:v>429</c:v>
                </c:pt>
                <c:pt idx="401">
                  <c:v>429</c:v>
                </c:pt>
                <c:pt idx="402">
                  <c:v>429</c:v>
                </c:pt>
                <c:pt idx="403">
                  <c:v>429</c:v>
                </c:pt>
                <c:pt idx="404">
                  <c:v>431</c:v>
                </c:pt>
                <c:pt idx="405">
                  <c:v>431</c:v>
                </c:pt>
                <c:pt idx="406">
                  <c:v>429</c:v>
                </c:pt>
                <c:pt idx="407">
                  <c:v>431</c:v>
                </c:pt>
                <c:pt idx="408">
                  <c:v>431</c:v>
                </c:pt>
                <c:pt idx="409">
                  <c:v>431</c:v>
                </c:pt>
                <c:pt idx="410">
                  <c:v>431</c:v>
                </c:pt>
                <c:pt idx="411">
                  <c:v>431</c:v>
                </c:pt>
                <c:pt idx="412">
                  <c:v>431</c:v>
                </c:pt>
                <c:pt idx="413">
                  <c:v>431</c:v>
                </c:pt>
                <c:pt idx="414">
                  <c:v>455</c:v>
                </c:pt>
                <c:pt idx="415">
                  <c:v>456</c:v>
                </c:pt>
                <c:pt idx="416">
                  <c:v>456</c:v>
                </c:pt>
                <c:pt idx="417">
                  <c:v>456</c:v>
                </c:pt>
                <c:pt idx="418">
                  <c:v>456</c:v>
                </c:pt>
                <c:pt idx="419">
                  <c:v>456</c:v>
                </c:pt>
                <c:pt idx="420">
                  <c:v>456</c:v>
                </c:pt>
                <c:pt idx="421">
                  <c:v>456</c:v>
                </c:pt>
                <c:pt idx="422">
                  <c:v>456</c:v>
                </c:pt>
                <c:pt idx="423">
                  <c:v>456</c:v>
                </c:pt>
                <c:pt idx="424">
                  <c:v>437</c:v>
                </c:pt>
                <c:pt idx="425">
                  <c:v>437</c:v>
                </c:pt>
                <c:pt idx="426">
                  <c:v>437</c:v>
                </c:pt>
                <c:pt idx="427">
                  <c:v>437</c:v>
                </c:pt>
                <c:pt idx="428">
                  <c:v>437</c:v>
                </c:pt>
                <c:pt idx="429">
                  <c:v>437</c:v>
                </c:pt>
                <c:pt idx="430">
                  <c:v>437</c:v>
                </c:pt>
                <c:pt idx="431">
                  <c:v>437</c:v>
                </c:pt>
                <c:pt idx="432">
                  <c:v>438</c:v>
                </c:pt>
                <c:pt idx="433">
                  <c:v>438</c:v>
                </c:pt>
                <c:pt idx="434">
                  <c:v>438</c:v>
                </c:pt>
                <c:pt idx="435">
                  <c:v>438</c:v>
                </c:pt>
                <c:pt idx="436">
                  <c:v>438</c:v>
                </c:pt>
                <c:pt idx="437">
                  <c:v>438</c:v>
                </c:pt>
                <c:pt idx="438">
                  <c:v>438</c:v>
                </c:pt>
                <c:pt idx="439">
                  <c:v>438</c:v>
                </c:pt>
                <c:pt idx="440">
                  <c:v>438</c:v>
                </c:pt>
                <c:pt idx="441">
                  <c:v>438</c:v>
                </c:pt>
                <c:pt idx="442">
                  <c:v>438</c:v>
                </c:pt>
                <c:pt idx="443">
                  <c:v>438</c:v>
                </c:pt>
                <c:pt idx="444">
                  <c:v>438</c:v>
                </c:pt>
                <c:pt idx="445">
                  <c:v>438</c:v>
                </c:pt>
                <c:pt idx="446">
                  <c:v>438</c:v>
                </c:pt>
                <c:pt idx="447">
                  <c:v>438</c:v>
                </c:pt>
                <c:pt idx="448">
                  <c:v>438</c:v>
                </c:pt>
                <c:pt idx="449">
                  <c:v>442</c:v>
                </c:pt>
                <c:pt idx="450">
                  <c:v>442</c:v>
                </c:pt>
                <c:pt idx="451">
                  <c:v>442</c:v>
                </c:pt>
                <c:pt idx="452">
                  <c:v>442</c:v>
                </c:pt>
                <c:pt idx="453">
                  <c:v>442</c:v>
                </c:pt>
                <c:pt idx="454">
                  <c:v>442</c:v>
                </c:pt>
                <c:pt idx="455">
                  <c:v>441</c:v>
                </c:pt>
                <c:pt idx="456">
                  <c:v>441</c:v>
                </c:pt>
                <c:pt idx="457">
                  <c:v>441</c:v>
                </c:pt>
                <c:pt idx="458">
                  <c:v>441</c:v>
                </c:pt>
                <c:pt idx="459">
                  <c:v>441</c:v>
                </c:pt>
                <c:pt idx="460">
                  <c:v>441</c:v>
                </c:pt>
                <c:pt idx="461">
                  <c:v>441</c:v>
                </c:pt>
                <c:pt idx="462">
                  <c:v>441</c:v>
                </c:pt>
                <c:pt idx="463">
                  <c:v>441</c:v>
                </c:pt>
                <c:pt idx="464">
                  <c:v>441</c:v>
                </c:pt>
                <c:pt idx="465">
                  <c:v>440</c:v>
                </c:pt>
                <c:pt idx="466">
                  <c:v>441</c:v>
                </c:pt>
                <c:pt idx="467">
                  <c:v>441</c:v>
                </c:pt>
                <c:pt idx="468">
                  <c:v>441</c:v>
                </c:pt>
                <c:pt idx="469">
                  <c:v>441</c:v>
                </c:pt>
                <c:pt idx="470">
                  <c:v>441</c:v>
                </c:pt>
                <c:pt idx="471">
                  <c:v>441</c:v>
                </c:pt>
                <c:pt idx="472">
                  <c:v>441</c:v>
                </c:pt>
                <c:pt idx="473">
                  <c:v>441</c:v>
                </c:pt>
                <c:pt idx="474">
                  <c:v>440</c:v>
                </c:pt>
                <c:pt idx="475">
                  <c:v>440</c:v>
                </c:pt>
                <c:pt idx="476">
                  <c:v>440</c:v>
                </c:pt>
                <c:pt idx="477">
                  <c:v>440</c:v>
                </c:pt>
                <c:pt idx="478">
                  <c:v>440</c:v>
                </c:pt>
                <c:pt idx="479">
                  <c:v>440</c:v>
                </c:pt>
                <c:pt idx="480">
                  <c:v>467</c:v>
                </c:pt>
                <c:pt idx="481">
                  <c:v>468</c:v>
                </c:pt>
                <c:pt idx="482">
                  <c:v>468</c:v>
                </c:pt>
                <c:pt idx="483">
                  <c:v>468</c:v>
                </c:pt>
                <c:pt idx="484">
                  <c:v>468</c:v>
                </c:pt>
                <c:pt idx="485">
                  <c:v>468</c:v>
                </c:pt>
                <c:pt idx="486">
                  <c:v>468</c:v>
                </c:pt>
                <c:pt idx="487">
                  <c:v>468</c:v>
                </c:pt>
                <c:pt idx="488">
                  <c:v>468</c:v>
                </c:pt>
                <c:pt idx="489">
                  <c:v>468</c:v>
                </c:pt>
                <c:pt idx="490">
                  <c:v>468</c:v>
                </c:pt>
                <c:pt idx="491">
                  <c:v>468</c:v>
                </c:pt>
                <c:pt idx="492">
                  <c:v>462</c:v>
                </c:pt>
                <c:pt idx="493">
                  <c:v>470</c:v>
                </c:pt>
                <c:pt idx="494">
                  <c:v>470</c:v>
                </c:pt>
                <c:pt idx="495">
                  <c:v>470</c:v>
                </c:pt>
                <c:pt idx="496">
                  <c:v>470</c:v>
                </c:pt>
                <c:pt idx="497">
                  <c:v>470</c:v>
                </c:pt>
                <c:pt idx="498">
                  <c:v>470</c:v>
                </c:pt>
                <c:pt idx="499">
                  <c:v>470</c:v>
                </c:pt>
                <c:pt idx="500">
                  <c:v>470</c:v>
                </c:pt>
                <c:pt idx="501">
                  <c:v>470</c:v>
                </c:pt>
                <c:pt idx="502">
                  <c:v>470</c:v>
                </c:pt>
                <c:pt idx="503">
                  <c:v>470</c:v>
                </c:pt>
                <c:pt idx="504">
                  <c:v>476</c:v>
                </c:pt>
                <c:pt idx="505">
                  <c:v>476</c:v>
                </c:pt>
                <c:pt idx="506">
                  <c:v>476</c:v>
                </c:pt>
                <c:pt idx="507">
                  <c:v>476</c:v>
                </c:pt>
                <c:pt idx="508">
                  <c:v>476</c:v>
                </c:pt>
                <c:pt idx="509">
                  <c:v>481</c:v>
                </c:pt>
                <c:pt idx="510">
                  <c:v>483</c:v>
                </c:pt>
                <c:pt idx="511">
                  <c:v>483</c:v>
                </c:pt>
                <c:pt idx="512">
                  <c:v>483</c:v>
                </c:pt>
                <c:pt idx="513">
                  <c:v>484</c:v>
                </c:pt>
                <c:pt idx="514">
                  <c:v>484</c:v>
                </c:pt>
                <c:pt idx="515">
                  <c:v>484</c:v>
                </c:pt>
                <c:pt idx="516">
                  <c:v>484</c:v>
                </c:pt>
                <c:pt idx="517">
                  <c:v>484</c:v>
                </c:pt>
                <c:pt idx="518">
                  <c:v>484</c:v>
                </c:pt>
                <c:pt idx="519">
                  <c:v>485</c:v>
                </c:pt>
                <c:pt idx="520">
                  <c:v>485</c:v>
                </c:pt>
                <c:pt idx="521">
                  <c:v>485</c:v>
                </c:pt>
                <c:pt idx="522">
                  <c:v>486</c:v>
                </c:pt>
                <c:pt idx="523">
                  <c:v>486</c:v>
                </c:pt>
                <c:pt idx="524">
                  <c:v>487</c:v>
                </c:pt>
                <c:pt idx="525">
                  <c:v>487</c:v>
                </c:pt>
                <c:pt idx="526">
                  <c:v>486</c:v>
                </c:pt>
                <c:pt idx="527">
                  <c:v>486</c:v>
                </c:pt>
              </c:numCache>
            </c:numRef>
          </c:val>
        </c:ser>
        <c:marker val="1"/>
        <c:axId val="213325696"/>
        <c:axId val="213327232"/>
      </c:lineChart>
      <c:catAx>
        <c:axId val="2133256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213327232"/>
        <c:crosses val="autoZero"/>
        <c:auto val="1"/>
        <c:lblAlgn val="ctr"/>
        <c:lblOffset val="100"/>
      </c:catAx>
      <c:valAx>
        <c:axId val="213327232"/>
        <c:scaling>
          <c:orientation val="minMax"/>
        </c:scaling>
        <c:axPos val="l"/>
        <c:numFmt formatCode="General" sourceLinked="1"/>
        <c:tickLblPos val="nextTo"/>
        <c:crossAx val="213325696"/>
        <c:crosses val="autoZero"/>
        <c:crossBetween val="between"/>
      </c:valAx>
      <c:valAx>
        <c:axId val="213329024"/>
        <c:scaling>
          <c:orientation val="minMax"/>
          <c:min val="0"/>
        </c:scaling>
        <c:axPos val="r"/>
        <c:numFmt formatCode="General" sourceLinked="1"/>
        <c:tickLblPos val="nextTo"/>
        <c:crossAx val="213330560"/>
        <c:crosses val="max"/>
        <c:crossBetween val="between"/>
      </c:valAx>
      <c:catAx>
        <c:axId val="213330560"/>
        <c:scaling>
          <c:orientation val="minMax"/>
        </c:scaling>
        <c:delete val="1"/>
        <c:axPos val="b"/>
        <c:numFmt formatCode="General" sourceLinked="1"/>
        <c:tickLblPos val="none"/>
        <c:crossAx val="213329024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800" b="1" i="0" baseline="0"/>
              <a:t>changes and size(sizes)</a:t>
            </a:r>
            <a:endParaRPr lang="el-GR"/>
          </a:p>
        </c:rich>
      </c:tx>
      <c:layout/>
    </c:title>
    <c:plotArea>
      <c:layout/>
      <c:barChart>
        <c:barDir val="col"/>
        <c:grouping val="clustered"/>
        <c:ser>
          <c:idx val="0"/>
          <c:order val="1"/>
          <c:tx>
            <c:v>Changes</c:v>
          </c:tx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ensembl!$AC$2:$AC$529</c:f>
              <c:numCache>
                <c:formatCode>General</c:formatCode>
                <c:ptCount val="528"/>
                <c:pt idx="0">
                  <c:v>9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  <c:pt idx="4">
                  <c:v>8</c:v>
                </c:pt>
                <c:pt idx="5">
                  <c:v>12</c:v>
                </c:pt>
                <c:pt idx="6">
                  <c:v>0</c:v>
                </c:pt>
                <c:pt idx="7">
                  <c:v>4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11</c:v>
                </c:pt>
                <c:pt idx="20">
                  <c:v>22</c:v>
                </c:pt>
                <c:pt idx="21">
                  <c:v>0</c:v>
                </c:pt>
                <c:pt idx="22">
                  <c:v>12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18</c:v>
                </c:pt>
                <c:pt idx="28">
                  <c:v>7</c:v>
                </c:pt>
                <c:pt idx="29">
                  <c:v>0</c:v>
                </c:pt>
                <c:pt idx="30">
                  <c:v>2</c:v>
                </c:pt>
                <c:pt idx="31">
                  <c:v>10</c:v>
                </c:pt>
                <c:pt idx="32">
                  <c:v>14</c:v>
                </c:pt>
                <c:pt idx="33">
                  <c:v>1</c:v>
                </c:pt>
                <c:pt idx="34">
                  <c:v>14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</c:v>
                </c:pt>
                <c:pt idx="49">
                  <c:v>12</c:v>
                </c:pt>
                <c:pt idx="50">
                  <c:v>3</c:v>
                </c:pt>
                <c:pt idx="51">
                  <c:v>0</c:v>
                </c:pt>
                <c:pt idx="52">
                  <c:v>15</c:v>
                </c:pt>
                <c:pt idx="53">
                  <c:v>12</c:v>
                </c:pt>
                <c:pt idx="54">
                  <c:v>3</c:v>
                </c:pt>
                <c:pt idx="55">
                  <c:v>61</c:v>
                </c:pt>
                <c:pt idx="56">
                  <c:v>4</c:v>
                </c:pt>
                <c:pt idx="57">
                  <c:v>0</c:v>
                </c:pt>
                <c:pt idx="58">
                  <c:v>3</c:v>
                </c:pt>
                <c:pt idx="59">
                  <c:v>10</c:v>
                </c:pt>
                <c:pt idx="60">
                  <c:v>10</c:v>
                </c:pt>
                <c:pt idx="61">
                  <c:v>6</c:v>
                </c:pt>
                <c:pt idx="62">
                  <c:v>12</c:v>
                </c:pt>
                <c:pt idx="63">
                  <c:v>1</c:v>
                </c:pt>
                <c:pt idx="64">
                  <c:v>10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4</c:v>
                </c:pt>
                <c:pt idx="70">
                  <c:v>2</c:v>
                </c:pt>
                <c:pt idx="71">
                  <c:v>16</c:v>
                </c:pt>
                <c:pt idx="72">
                  <c:v>6</c:v>
                </c:pt>
                <c:pt idx="73">
                  <c:v>4</c:v>
                </c:pt>
                <c:pt idx="74">
                  <c:v>9</c:v>
                </c:pt>
                <c:pt idx="75">
                  <c:v>6</c:v>
                </c:pt>
                <c:pt idx="76">
                  <c:v>9</c:v>
                </c:pt>
                <c:pt idx="77">
                  <c:v>0</c:v>
                </c:pt>
                <c:pt idx="78">
                  <c:v>5</c:v>
                </c:pt>
                <c:pt idx="79">
                  <c:v>5</c:v>
                </c:pt>
                <c:pt idx="80">
                  <c:v>18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6</c:v>
                </c:pt>
                <c:pt idx="92">
                  <c:v>75</c:v>
                </c:pt>
                <c:pt idx="93">
                  <c:v>21</c:v>
                </c:pt>
                <c:pt idx="94">
                  <c:v>0</c:v>
                </c:pt>
                <c:pt idx="95">
                  <c:v>12</c:v>
                </c:pt>
                <c:pt idx="96">
                  <c:v>1</c:v>
                </c:pt>
                <c:pt idx="97">
                  <c:v>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15</c:v>
                </c:pt>
                <c:pt idx="117">
                  <c:v>0</c:v>
                </c:pt>
                <c:pt idx="118">
                  <c:v>14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0</c:v>
                </c:pt>
                <c:pt idx="124">
                  <c:v>0</c:v>
                </c:pt>
                <c:pt idx="125">
                  <c:v>10</c:v>
                </c:pt>
                <c:pt idx="126">
                  <c:v>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30</c:v>
                </c:pt>
                <c:pt idx="132">
                  <c:v>297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12</c:v>
                </c:pt>
                <c:pt idx="143">
                  <c:v>0</c:v>
                </c:pt>
                <c:pt idx="144">
                  <c:v>0</c:v>
                </c:pt>
                <c:pt idx="145">
                  <c:v>40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2</c:v>
                </c:pt>
                <c:pt idx="150">
                  <c:v>2</c:v>
                </c:pt>
                <c:pt idx="151">
                  <c:v>24</c:v>
                </c:pt>
                <c:pt idx="152">
                  <c:v>3</c:v>
                </c:pt>
                <c:pt idx="153">
                  <c:v>0</c:v>
                </c:pt>
                <c:pt idx="154">
                  <c:v>2</c:v>
                </c:pt>
                <c:pt idx="155">
                  <c:v>2</c:v>
                </c:pt>
                <c:pt idx="156">
                  <c:v>16</c:v>
                </c:pt>
                <c:pt idx="157">
                  <c:v>10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5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32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15</c:v>
                </c:pt>
                <c:pt idx="189">
                  <c:v>0</c:v>
                </c:pt>
                <c:pt idx="190">
                  <c:v>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10</c:v>
                </c:pt>
                <c:pt idx="195">
                  <c:v>15</c:v>
                </c:pt>
                <c:pt idx="196">
                  <c:v>0</c:v>
                </c:pt>
                <c:pt idx="197">
                  <c:v>0</c:v>
                </c:pt>
                <c:pt idx="198">
                  <c:v>3</c:v>
                </c:pt>
                <c:pt idx="199">
                  <c:v>0</c:v>
                </c:pt>
                <c:pt idx="200">
                  <c:v>5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112</c:v>
                </c:pt>
                <c:pt idx="206">
                  <c:v>14</c:v>
                </c:pt>
                <c:pt idx="207">
                  <c:v>20</c:v>
                </c:pt>
                <c:pt idx="208">
                  <c:v>9</c:v>
                </c:pt>
                <c:pt idx="209">
                  <c:v>54</c:v>
                </c:pt>
                <c:pt idx="210">
                  <c:v>0</c:v>
                </c:pt>
                <c:pt idx="211">
                  <c:v>6</c:v>
                </c:pt>
                <c:pt idx="212">
                  <c:v>0</c:v>
                </c:pt>
                <c:pt idx="213">
                  <c:v>6</c:v>
                </c:pt>
                <c:pt idx="214">
                  <c:v>2</c:v>
                </c:pt>
                <c:pt idx="215">
                  <c:v>0</c:v>
                </c:pt>
                <c:pt idx="216">
                  <c:v>1</c:v>
                </c:pt>
                <c:pt idx="217">
                  <c:v>14</c:v>
                </c:pt>
                <c:pt idx="218">
                  <c:v>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</c:v>
                </c:pt>
                <c:pt idx="223">
                  <c:v>0</c:v>
                </c:pt>
                <c:pt idx="224">
                  <c:v>8</c:v>
                </c:pt>
                <c:pt idx="225">
                  <c:v>55</c:v>
                </c:pt>
                <c:pt idx="226">
                  <c:v>23</c:v>
                </c:pt>
                <c:pt idx="227">
                  <c:v>20</c:v>
                </c:pt>
                <c:pt idx="228">
                  <c:v>1</c:v>
                </c:pt>
                <c:pt idx="229">
                  <c:v>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3</c:v>
                </c:pt>
                <c:pt idx="240">
                  <c:v>0</c:v>
                </c:pt>
                <c:pt idx="241">
                  <c:v>12</c:v>
                </c:pt>
                <c:pt idx="242">
                  <c:v>250</c:v>
                </c:pt>
                <c:pt idx="243">
                  <c:v>0</c:v>
                </c:pt>
                <c:pt idx="244">
                  <c:v>4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254</c:v>
                </c:pt>
                <c:pt idx="249">
                  <c:v>6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8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8</c:v>
                </c:pt>
                <c:pt idx="270">
                  <c:v>0</c:v>
                </c:pt>
                <c:pt idx="271">
                  <c:v>20</c:v>
                </c:pt>
                <c:pt idx="272">
                  <c:v>0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4</c:v>
                </c:pt>
                <c:pt idx="277">
                  <c:v>0</c:v>
                </c:pt>
                <c:pt idx="278">
                  <c:v>21</c:v>
                </c:pt>
                <c:pt idx="279">
                  <c:v>21</c:v>
                </c:pt>
                <c:pt idx="280">
                  <c:v>0</c:v>
                </c:pt>
                <c:pt idx="281">
                  <c:v>21</c:v>
                </c:pt>
                <c:pt idx="282">
                  <c:v>4</c:v>
                </c:pt>
                <c:pt idx="283">
                  <c:v>11</c:v>
                </c:pt>
                <c:pt idx="284">
                  <c:v>3</c:v>
                </c:pt>
                <c:pt idx="285">
                  <c:v>0</c:v>
                </c:pt>
                <c:pt idx="286">
                  <c:v>19</c:v>
                </c:pt>
                <c:pt idx="287">
                  <c:v>1</c:v>
                </c:pt>
                <c:pt idx="288">
                  <c:v>7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0</c:v>
                </c:pt>
                <c:pt idx="293">
                  <c:v>10</c:v>
                </c:pt>
                <c:pt idx="294">
                  <c:v>4</c:v>
                </c:pt>
                <c:pt idx="295">
                  <c:v>4</c:v>
                </c:pt>
                <c:pt idx="296">
                  <c:v>2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5</c:v>
                </c:pt>
                <c:pt idx="306">
                  <c:v>4</c:v>
                </c:pt>
                <c:pt idx="307">
                  <c:v>2</c:v>
                </c:pt>
                <c:pt idx="308">
                  <c:v>17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2</c:v>
                </c:pt>
                <c:pt idx="313">
                  <c:v>19</c:v>
                </c:pt>
                <c:pt idx="314">
                  <c:v>60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2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20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</c:v>
                </c:pt>
                <c:pt idx="343">
                  <c:v>1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4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34</c:v>
                </c:pt>
                <c:pt idx="378">
                  <c:v>0</c:v>
                </c:pt>
                <c:pt idx="379">
                  <c:v>0</c:v>
                </c:pt>
                <c:pt idx="380">
                  <c:v>10</c:v>
                </c:pt>
                <c:pt idx="381">
                  <c:v>7</c:v>
                </c:pt>
                <c:pt idx="382">
                  <c:v>0</c:v>
                </c:pt>
                <c:pt idx="383">
                  <c:v>6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</c:v>
                </c:pt>
                <c:pt idx="391">
                  <c:v>0</c:v>
                </c:pt>
                <c:pt idx="392">
                  <c:v>2</c:v>
                </c:pt>
                <c:pt idx="393">
                  <c:v>0</c:v>
                </c:pt>
                <c:pt idx="394">
                  <c:v>7</c:v>
                </c:pt>
                <c:pt idx="395">
                  <c:v>2</c:v>
                </c:pt>
                <c:pt idx="396">
                  <c:v>0</c:v>
                </c:pt>
                <c:pt idx="397">
                  <c:v>2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2</c:v>
                </c:pt>
                <c:pt idx="405">
                  <c:v>0</c:v>
                </c:pt>
                <c:pt idx="406">
                  <c:v>2</c:v>
                </c:pt>
                <c:pt idx="407">
                  <c:v>2</c:v>
                </c:pt>
                <c:pt idx="408">
                  <c:v>0</c:v>
                </c:pt>
                <c:pt idx="409">
                  <c:v>0</c:v>
                </c:pt>
                <c:pt idx="410">
                  <c:v>12</c:v>
                </c:pt>
                <c:pt idx="411">
                  <c:v>2</c:v>
                </c:pt>
                <c:pt idx="412">
                  <c:v>0</c:v>
                </c:pt>
                <c:pt idx="413">
                  <c:v>0</c:v>
                </c:pt>
                <c:pt idx="414">
                  <c:v>28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22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8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32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60</c:v>
                </c:pt>
                <c:pt idx="493">
                  <c:v>9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7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</c:v>
                </c:pt>
                <c:pt idx="510">
                  <c:v>18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3</c:v>
                </c:pt>
                <c:pt idx="520">
                  <c:v>0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1</c:v>
                </c:pt>
                <c:pt idx="527">
                  <c:v>0</c:v>
                </c:pt>
              </c:numCache>
            </c:numRef>
          </c:val>
        </c:ser>
        <c:gapWidth val="0"/>
        <c:overlap val="10"/>
        <c:axId val="213373312"/>
        <c:axId val="213371520"/>
      </c:barChart>
      <c:lineChart>
        <c:grouping val="stacked"/>
        <c:ser>
          <c:idx val="2"/>
          <c:order val="0"/>
          <c:tx>
            <c:v>Tables</c:v>
          </c:tx>
          <c:spPr>
            <a:ln>
              <a:solidFill>
                <a:srgbClr val="BE4B48"/>
              </a:solidFill>
            </a:ln>
          </c:spPr>
          <c:marker>
            <c:symbol val="none"/>
          </c:marker>
          <c:cat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cat>
          <c:val>
            <c:numRef>
              <c:f>ensembl!$H$2:$H$529</c:f>
              <c:numCache>
                <c:formatCode>General</c:formatCode>
                <c:ptCount val="528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32</c:v>
                </c:pt>
                <c:pt idx="54">
                  <c:v>33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44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</c:v>
                </c:pt>
                <c:pt idx="183">
                  <c:v>44</c:v>
                </c:pt>
                <c:pt idx="184">
                  <c:v>44</c:v>
                </c:pt>
                <c:pt idx="185">
                  <c:v>44</c:v>
                </c:pt>
                <c:pt idx="186">
                  <c:v>44</c:v>
                </c:pt>
                <c:pt idx="187">
                  <c:v>44</c:v>
                </c:pt>
                <c:pt idx="188">
                  <c:v>46</c:v>
                </c:pt>
                <c:pt idx="189">
                  <c:v>46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49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52</c:v>
                </c:pt>
                <c:pt idx="199">
                  <c:v>52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49</c:v>
                </c:pt>
                <c:pt idx="206">
                  <c:v>49</c:v>
                </c:pt>
                <c:pt idx="207">
                  <c:v>52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54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53</c:v>
                </c:pt>
                <c:pt idx="226">
                  <c:v>55</c:v>
                </c:pt>
                <c:pt idx="227">
                  <c:v>55</c:v>
                </c:pt>
                <c:pt idx="228">
                  <c:v>55</c:v>
                </c:pt>
                <c:pt idx="229">
                  <c:v>55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55</c:v>
                </c:pt>
                <c:pt idx="236">
                  <c:v>55</c:v>
                </c:pt>
                <c:pt idx="237">
                  <c:v>55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58</c:v>
                </c:pt>
                <c:pt idx="242">
                  <c:v>53</c:v>
                </c:pt>
                <c:pt idx="243">
                  <c:v>53</c:v>
                </c:pt>
                <c:pt idx="244">
                  <c:v>53</c:v>
                </c:pt>
                <c:pt idx="245">
                  <c:v>53</c:v>
                </c:pt>
                <c:pt idx="246">
                  <c:v>53</c:v>
                </c:pt>
                <c:pt idx="247">
                  <c:v>53</c:v>
                </c:pt>
                <c:pt idx="248">
                  <c:v>58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62</c:v>
                </c:pt>
                <c:pt idx="276">
                  <c:v>63</c:v>
                </c:pt>
                <c:pt idx="277">
                  <c:v>63</c:v>
                </c:pt>
                <c:pt idx="278">
                  <c:v>67</c:v>
                </c:pt>
                <c:pt idx="279">
                  <c:v>63</c:v>
                </c:pt>
                <c:pt idx="280">
                  <c:v>63</c:v>
                </c:pt>
                <c:pt idx="281">
                  <c:v>67</c:v>
                </c:pt>
                <c:pt idx="282">
                  <c:v>68</c:v>
                </c:pt>
                <c:pt idx="283">
                  <c:v>67</c:v>
                </c:pt>
                <c:pt idx="284">
                  <c:v>67</c:v>
                </c:pt>
                <c:pt idx="285">
                  <c:v>67</c:v>
                </c:pt>
                <c:pt idx="286">
                  <c:v>67</c:v>
                </c:pt>
                <c:pt idx="287">
                  <c:v>67</c:v>
                </c:pt>
                <c:pt idx="288">
                  <c:v>67</c:v>
                </c:pt>
                <c:pt idx="289">
                  <c:v>67</c:v>
                </c:pt>
                <c:pt idx="290">
                  <c:v>67</c:v>
                </c:pt>
                <c:pt idx="291">
                  <c:v>67</c:v>
                </c:pt>
                <c:pt idx="292">
                  <c:v>67</c:v>
                </c:pt>
                <c:pt idx="293">
                  <c:v>68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68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68</c:v>
                </c:pt>
                <c:pt idx="304">
                  <c:v>68</c:v>
                </c:pt>
                <c:pt idx="305">
                  <c:v>68</c:v>
                </c:pt>
                <c:pt idx="306">
                  <c:v>69</c:v>
                </c:pt>
                <c:pt idx="307">
                  <c:v>69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69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71</c:v>
                </c:pt>
                <c:pt idx="330">
                  <c:v>71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69</c:v>
                </c:pt>
                <c:pt idx="378">
                  <c:v>69</c:v>
                </c:pt>
                <c:pt idx="379">
                  <c:v>69</c:v>
                </c:pt>
                <c:pt idx="380">
                  <c:v>71</c:v>
                </c:pt>
                <c:pt idx="381">
                  <c:v>69</c:v>
                </c:pt>
                <c:pt idx="382">
                  <c:v>69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71</c:v>
                </c:pt>
                <c:pt idx="398">
                  <c:v>71</c:v>
                </c:pt>
                <c:pt idx="399">
                  <c:v>71</c:v>
                </c:pt>
                <c:pt idx="400">
                  <c:v>71</c:v>
                </c:pt>
                <c:pt idx="401">
                  <c:v>71</c:v>
                </c:pt>
                <c:pt idx="402">
                  <c:v>71</c:v>
                </c:pt>
                <c:pt idx="403">
                  <c:v>71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09">
                  <c:v>71</c:v>
                </c:pt>
                <c:pt idx="410">
                  <c:v>71</c:v>
                </c:pt>
                <c:pt idx="411">
                  <c:v>71</c:v>
                </c:pt>
                <c:pt idx="412">
                  <c:v>71</c:v>
                </c:pt>
                <c:pt idx="413">
                  <c:v>71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72</c:v>
                </c:pt>
                <c:pt idx="493">
                  <c:v>73</c:v>
                </c:pt>
                <c:pt idx="494">
                  <c:v>73</c:v>
                </c:pt>
                <c:pt idx="495">
                  <c:v>73</c:v>
                </c:pt>
                <c:pt idx="496">
                  <c:v>73</c:v>
                </c:pt>
                <c:pt idx="497">
                  <c:v>73</c:v>
                </c:pt>
                <c:pt idx="498">
                  <c:v>73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73</c:v>
                </c:pt>
                <c:pt idx="504">
                  <c:v>74</c:v>
                </c:pt>
                <c:pt idx="505">
                  <c:v>74</c:v>
                </c:pt>
                <c:pt idx="506">
                  <c:v>74</c:v>
                </c:pt>
                <c:pt idx="507">
                  <c:v>74</c:v>
                </c:pt>
                <c:pt idx="508">
                  <c:v>74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</c:numCache>
            </c:numRef>
          </c:val>
        </c:ser>
        <c:marker val="1"/>
        <c:axId val="213355904"/>
        <c:axId val="213369984"/>
      </c:lineChart>
      <c:catAx>
        <c:axId val="2133559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213369984"/>
        <c:crosses val="autoZero"/>
        <c:auto val="1"/>
        <c:lblAlgn val="ctr"/>
        <c:lblOffset val="100"/>
      </c:catAx>
      <c:valAx>
        <c:axId val="213369984"/>
        <c:scaling>
          <c:orientation val="minMax"/>
        </c:scaling>
        <c:axPos val="l"/>
        <c:numFmt formatCode="General" sourceLinked="1"/>
        <c:tickLblPos val="nextTo"/>
        <c:crossAx val="213355904"/>
        <c:crosses val="autoZero"/>
        <c:crossBetween val="between"/>
      </c:valAx>
      <c:valAx>
        <c:axId val="213371520"/>
        <c:scaling>
          <c:orientation val="minMax"/>
          <c:min val="0"/>
        </c:scaling>
        <c:axPos val="r"/>
        <c:numFmt formatCode="General" sourceLinked="1"/>
        <c:tickLblPos val="nextTo"/>
        <c:crossAx val="213373312"/>
        <c:crosses val="max"/>
        <c:crossBetween val="between"/>
      </c:valAx>
      <c:catAx>
        <c:axId val="213373312"/>
        <c:scaling>
          <c:orientation val="minMax"/>
        </c:scaling>
        <c:delete val="1"/>
        <c:axPos val="b"/>
        <c:numFmt formatCode="General" sourceLinked="1"/>
        <c:tickLblPos val="none"/>
        <c:crossAx val="213371520"/>
        <c:crosses val="autoZero"/>
        <c:auto val="1"/>
        <c:lblAlgn val="ctr"/>
        <c:lblOffset val="100"/>
      </c:catAx>
    </c:plotArea>
    <c:plotVisOnly val="1"/>
    <c:dispBlanksAs val="zero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ensembl!$Y$1</c:f>
              <c:strCache>
                <c:ptCount val="1"/>
                <c:pt idx="0">
                  <c:v>maintenace rate</c:v>
                </c:pt>
              </c:strCache>
            </c:strRef>
          </c:tx>
          <c:marker>
            <c:symbol val="none"/>
          </c:marker>
          <c:val>
            <c:numRef>
              <c:f>ensembl!$Y$2:$Y$530</c:f>
              <c:numCache>
                <c:formatCode>0%</c:formatCode>
                <c:ptCount val="529"/>
                <c:pt idx="0">
                  <c:v>5.2631578947368418E-2</c:v>
                </c:pt>
                <c:pt idx="1">
                  <c:v>0.35294117647058826</c:v>
                </c:pt>
                <c:pt idx="2">
                  <c:v>0.1111111111111111</c:v>
                </c:pt>
                <c:pt idx="3">
                  <c:v>0.1111111111111111</c:v>
                </c:pt>
                <c:pt idx="4">
                  <c:v>0.1111111111111111</c:v>
                </c:pt>
                <c:pt idx="5">
                  <c:v>0.16666666666666666</c:v>
                </c:pt>
                <c:pt idx="6">
                  <c:v>5.5555555555555552E-2</c:v>
                </c:pt>
                <c:pt idx="7">
                  <c:v>0.22222222222222221</c:v>
                </c:pt>
                <c:pt idx="8">
                  <c:v>0.1111111111111111</c:v>
                </c:pt>
                <c:pt idx="9">
                  <c:v>0.05</c:v>
                </c:pt>
                <c:pt idx="10">
                  <c:v>0.05</c:v>
                </c:pt>
                <c:pt idx="11">
                  <c:v>0</c:v>
                </c:pt>
                <c:pt idx="12">
                  <c:v>0.05</c:v>
                </c:pt>
                <c:pt idx="13">
                  <c:v>0.14285714285714285</c:v>
                </c:pt>
                <c:pt idx="14">
                  <c:v>4.7619047619047616E-2</c:v>
                </c:pt>
                <c:pt idx="15">
                  <c:v>4.7619047619047616E-2</c:v>
                </c:pt>
                <c:pt idx="16">
                  <c:v>4.7619047619047616E-2</c:v>
                </c:pt>
                <c:pt idx="17">
                  <c:v>9.5238095238095233E-2</c:v>
                </c:pt>
                <c:pt idx="18">
                  <c:v>0.15</c:v>
                </c:pt>
                <c:pt idx="19">
                  <c:v>0.05</c:v>
                </c:pt>
                <c:pt idx="20">
                  <c:v>4.7619047619047616E-2</c:v>
                </c:pt>
                <c:pt idx="21">
                  <c:v>0.14285714285714285</c:v>
                </c:pt>
                <c:pt idx="22">
                  <c:v>4.7619047619047616E-2</c:v>
                </c:pt>
                <c:pt idx="23">
                  <c:v>4.7619047619047616E-2</c:v>
                </c:pt>
                <c:pt idx="24">
                  <c:v>4.7619047619047616E-2</c:v>
                </c:pt>
                <c:pt idx="25">
                  <c:v>4.7619047619047616E-2</c:v>
                </c:pt>
                <c:pt idx="26">
                  <c:v>9.5238095238095233E-2</c:v>
                </c:pt>
                <c:pt idx="27">
                  <c:v>0.14285714285714285</c:v>
                </c:pt>
                <c:pt idx="28">
                  <c:v>9.0909090909090912E-2</c:v>
                </c:pt>
                <c:pt idx="29">
                  <c:v>0.05</c:v>
                </c:pt>
                <c:pt idx="30">
                  <c:v>0.15</c:v>
                </c:pt>
                <c:pt idx="31">
                  <c:v>0.05</c:v>
                </c:pt>
                <c:pt idx="32">
                  <c:v>4.7619047619047616E-2</c:v>
                </c:pt>
                <c:pt idx="33">
                  <c:v>0.05</c:v>
                </c:pt>
                <c:pt idx="34">
                  <c:v>0.15</c:v>
                </c:pt>
                <c:pt idx="35">
                  <c:v>4.7619047619047616E-2</c:v>
                </c:pt>
                <c:pt idx="36">
                  <c:v>4.7619047619047616E-2</c:v>
                </c:pt>
                <c:pt idx="37">
                  <c:v>9.5238095238095233E-2</c:v>
                </c:pt>
                <c:pt idx="38">
                  <c:v>0.2857142857142857</c:v>
                </c:pt>
                <c:pt idx="39">
                  <c:v>8.6956521739130432E-2</c:v>
                </c:pt>
                <c:pt idx="40">
                  <c:v>0</c:v>
                </c:pt>
                <c:pt idx="41">
                  <c:v>0.13043478260869565</c:v>
                </c:pt>
                <c:pt idx="42">
                  <c:v>0.21739130434782608</c:v>
                </c:pt>
                <c:pt idx="43">
                  <c:v>0</c:v>
                </c:pt>
                <c:pt idx="44">
                  <c:v>0</c:v>
                </c:pt>
                <c:pt idx="45">
                  <c:v>4.3478260869565216E-2</c:v>
                </c:pt>
                <c:pt idx="46">
                  <c:v>0</c:v>
                </c:pt>
                <c:pt idx="47">
                  <c:v>0</c:v>
                </c:pt>
                <c:pt idx="48">
                  <c:v>4.3478260869565216E-2</c:v>
                </c:pt>
                <c:pt idx="49">
                  <c:v>4.1666666666666664E-2</c:v>
                </c:pt>
                <c:pt idx="50">
                  <c:v>0.04</c:v>
                </c:pt>
                <c:pt idx="51">
                  <c:v>3.8461538461538464E-2</c:v>
                </c:pt>
                <c:pt idx="52">
                  <c:v>7.6923076923076927E-2</c:v>
                </c:pt>
                <c:pt idx="53">
                  <c:v>0.14285714285714285</c:v>
                </c:pt>
                <c:pt idx="54">
                  <c:v>3.125E-2</c:v>
                </c:pt>
                <c:pt idx="55">
                  <c:v>0.15151515151515152</c:v>
                </c:pt>
                <c:pt idx="56">
                  <c:v>8.6956521739130432E-2</c:v>
                </c:pt>
                <c:pt idx="57">
                  <c:v>0</c:v>
                </c:pt>
                <c:pt idx="58">
                  <c:v>4.3478260869565216E-2</c:v>
                </c:pt>
                <c:pt idx="59">
                  <c:v>4.1666666666666664E-2</c:v>
                </c:pt>
                <c:pt idx="60">
                  <c:v>0.04</c:v>
                </c:pt>
                <c:pt idx="61">
                  <c:v>0.08</c:v>
                </c:pt>
                <c:pt idx="62">
                  <c:v>0.08</c:v>
                </c:pt>
                <c:pt idx="63">
                  <c:v>3.7037037037037035E-2</c:v>
                </c:pt>
                <c:pt idx="64">
                  <c:v>3.7037037037037035E-2</c:v>
                </c:pt>
                <c:pt idx="65">
                  <c:v>7.1428571428571425E-2</c:v>
                </c:pt>
                <c:pt idx="66">
                  <c:v>3.4482758620689655E-2</c:v>
                </c:pt>
                <c:pt idx="67">
                  <c:v>0</c:v>
                </c:pt>
                <c:pt idx="68">
                  <c:v>3.4482758620689655E-2</c:v>
                </c:pt>
                <c:pt idx="69">
                  <c:v>3.3333333333333333E-2</c:v>
                </c:pt>
                <c:pt idx="70">
                  <c:v>3.2258064516129031E-2</c:v>
                </c:pt>
                <c:pt idx="71">
                  <c:v>6.4516129032258063E-2</c:v>
                </c:pt>
                <c:pt idx="72">
                  <c:v>3.125E-2</c:v>
                </c:pt>
                <c:pt idx="73">
                  <c:v>3.0303030303030304E-2</c:v>
                </c:pt>
                <c:pt idx="74">
                  <c:v>3.0303030303030304E-2</c:v>
                </c:pt>
                <c:pt idx="75">
                  <c:v>3.0303030303030304E-2</c:v>
                </c:pt>
                <c:pt idx="76">
                  <c:v>2.9411764705882353E-2</c:v>
                </c:pt>
                <c:pt idx="77">
                  <c:v>0</c:v>
                </c:pt>
                <c:pt idx="78">
                  <c:v>2.8571428571428571E-2</c:v>
                </c:pt>
                <c:pt idx="79">
                  <c:v>0</c:v>
                </c:pt>
                <c:pt idx="80">
                  <c:v>0.11428571428571428</c:v>
                </c:pt>
                <c:pt idx="81">
                  <c:v>2.564102564102564E-2</c:v>
                </c:pt>
                <c:pt idx="82">
                  <c:v>2.564102564102564E-2</c:v>
                </c:pt>
                <c:pt idx="83">
                  <c:v>2.564102564102564E-2</c:v>
                </c:pt>
                <c:pt idx="84">
                  <c:v>2.5000000000000001E-2</c:v>
                </c:pt>
                <c:pt idx="85">
                  <c:v>0</c:v>
                </c:pt>
                <c:pt idx="86">
                  <c:v>2.4390243902439025E-2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2.4390243902439025E-2</c:v>
                </c:pt>
                <c:pt idx="91">
                  <c:v>2.4390243902439025E-2</c:v>
                </c:pt>
                <c:pt idx="92">
                  <c:v>0.1951219512195122</c:v>
                </c:pt>
                <c:pt idx="93">
                  <c:v>0.13333333333333333</c:v>
                </c:pt>
                <c:pt idx="94">
                  <c:v>3.4482758620689655E-2</c:v>
                </c:pt>
                <c:pt idx="95">
                  <c:v>6.8965517241379309E-2</c:v>
                </c:pt>
                <c:pt idx="96">
                  <c:v>3.2258064516129031E-2</c:v>
                </c:pt>
                <c:pt idx="97">
                  <c:v>0</c:v>
                </c:pt>
                <c:pt idx="98">
                  <c:v>3.3333333333333333E-2</c:v>
                </c:pt>
                <c:pt idx="99">
                  <c:v>3.3333333333333333E-2</c:v>
                </c:pt>
                <c:pt idx="100">
                  <c:v>0</c:v>
                </c:pt>
                <c:pt idx="101">
                  <c:v>6.6666666666666666E-2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3.2258064516129031E-2</c:v>
                </c:pt>
                <c:pt idx="108">
                  <c:v>0.35483870967741937</c:v>
                </c:pt>
                <c:pt idx="109">
                  <c:v>2.9411764705882353E-2</c:v>
                </c:pt>
                <c:pt idx="110">
                  <c:v>2.9411764705882353E-2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2.9411764705882353E-2</c:v>
                </c:pt>
                <c:pt idx="115">
                  <c:v>2.9411764705882353E-2</c:v>
                </c:pt>
                <c:pt idx="116">
                  <c:v>2.9411764705882353E-2</c:v>
                </c:pt>
                <c:pt idx="117">
                  <c:v>0</c:v>
                </c:pt>
                <c:pt idx="118">
                  <c:v>2.9411764705882353E-2</c:v>
                </c:pt>
                <c:pt idx="119">
                  <c:v>0</c:v>
                </c:pt>
                <c:pt idx="120">
                  <c:v>0.11764705882352941</c:v>
                </c:pt>
                <c:pt idx="121">
                  <c:v>0</c:v>
                </c:pt>
                <c:pt idx="122">
                  <c:v>0.26470588235294118</c:v>
                </c:pt>
                <c:pt idx="123">
                  <c:v>0</c:v>
                </c:pt>
                <c:pt idx="124">
                  <c:v>0</c:v>
                </c:pt>
                <c:pt idx="125">
                  <c:v>2.9411764705882353E-2</c:v>
                </c:pt>
                <c:pt idx="126">
                  <c:v>2.8571428571428571E-2</c:v>
                </c:pt>
                <c:pt idx="127">
                  <c:v>3.0303030303030304E-2</c:v>
                </c:pt>
                <c:pt idx="128">
                  <c:v>6.0606060606060608E-2</c:v>
                </c:pt>
                <c:pt idx="129">
                  <c:v>0</c:v>
                </c:pt>
                <c:pt idx="130">
                  <c:v>3.0303030303030304E-2</c:v>
                </c:pt>
                <c:pt idx="131">
                  <c:v>0.18181818181818182</c:v>
                </c:pt>
                <c:pt idx="132">
                  <c:v>0.69230769230769229</c:v>
                </c:pt>
                <c:pt idx="133">
                  <c:v>0</c:v>
                </c:pt>
                <c:pt idx="134">
                  <c:v>2.8571428571428571E-2</c:v>
                </c:pt>
                <c:pt idx="135">
                  <c:v>2.8571428571428571E-2</c:v>
                </c:pt>
                <c:pt idx="136">
                  <c:v>0</c:v>
                </c:pt>
                <c:pt idx="137">
                  <c:v>2.8571428571428571E-2</c:v>
                </c:pt>
                <c:pt idx="138">
                  <c:v>2.8571428571428571E-2</c:v>
                </c:pt>
                <c:pt idx="139">
                  <c:v>2.8571428571428571E-2</c:v>
                </c:pt>
                <c:pt idx="140">
                  <c:v>2.8571428571428571E-2</c:v>
                </c:pt>
                <c:pt idx="141">
                  <c:v>0</c:v>
                </c:pt>
                <c:pt idx="142">
                  <c:v>2.8571428571428571E-2</c:v>
                </c:pt>
                <c:pt idx="143">
                  <c:v>0</c:v>
                </c:pt>
                <c:pt idx="144">
                  <c:v>0</c:v>
                </c:pt>
                <c:pt idx="145">
                  <c:v>0.19444444444444445</c:v>
                </c:pt>
                <c:pt idx="146">
                  <c:v>2.3255813953488372E-2</c:v>
                </c:pt>
                <c:pt idx="147">
                  <c:v>2.3255813953488372E-2</c:v>
                </c:pt>
                <c:pt idx="148">
                  <c:v>0</c:v>
                </c:pt>
                <c:pt idx="149">
                  <c:v>2.3255813953488372E-2</c:v>
                </c:pt>
                <c:pt idx="150">
                  <c:v>2.3255813953488372E-2</c:v>
                </c:pt>
                <c:pt idx="151">
                  <c:v>2.3255813953488372E-2</c:v>
                </c:pt>
                <c:pt idx="152">
                  <c:v>2.3809523809523808E-2</c:v>
                </c:pt>
                <c:pt idx="153">
                  <c:v>0</c:v>
                </c:pt>
                <c:pt idx="154">
                  <c:v>2.3809523809523808E-2</c:v>
                </c:pt>
                <c:pt idx="155">
                  <c:v>2.3809523809523808E-2</c:v>
                </c:pt>
                <c:pt idx="156">
                  <c:v>2.3809523809523808E-2</c:v>
                </c:pt>
                <c:pt idx="157">
                  <c:v>0</c:v>
                </c:pt>
                <c:pt idx="158">
                  <c:v>0</c:v>
                </c:pt>
                <c:pt idx="159">
                  <c:v>2.564102564102564E-2</c:v>
                </c:pt>
                <c:pt idx="160">
                  <c:v>2.564102564102564E-2</c:v>
                </c:pt>
                <c:pt idx="161">
                  <c:v>5.128205128205128E-2</c:v>
                </c:pt>
                <c:pt idx="162">
                  <c:v>5.128205128205128E-2</c:v>
                </c:pt>
                <c:pt idx="163">
                  <c:v>0</c:v>
                </c:pt>
                <c:pt idx="164">
                  <c:v>5.128205128205128E-2</c:v>
                </c:pt>
                <c:pt idx="165">
                  <c:v>2.564102564102564E-2</c:v>
                </c:pt>
                <c:pt idx="166">
                  <c:v>5.128205128205128E-2</c:v>
                </c:pt>
                <c:pt idx="167">
                  <c:v>7.6923076923076927E-2</c:v>
                </c:pt>
                <c:pt idx="168">
                  <c:v>0</c:v>
                </c:pt>
                <c:pt idx="169">
                  <c:v>2.564102564102564E-2</c:v>
                </c:pt>
                <c:pt idx="170">
                  <c:v>2.564102564102564E-2</c:v>
                </c:pt>
                <c:pt idx="171">
                  <c:v>2.564102564102564E-2</c:v>
                </c:pt>
                <c:pt idx="172">
                  <c:v>2.564102564102564E-2</c:v>
                </c:pt>
                <c:pt idx="173">
                  <c:v>2.564102564102564E-2</c:v>
                </c:pt>
                <c:pt idx="174">
                  <c:v>0</c:v>
                </c:pt>
                <c:pt idx="175">
                  <c:v>2.564102564102564E-2</c:v>
                </c:pt>
                <c:pt idx="176">
                  <c:v>0.12820512820512819</c:v>
                </c:pt>
                <c:pt idx="177">
                  <c:v>2.2727272727272728E-2</c:v>
                </c:pt>
                <c:pt idx="178">
                  <c:v>0</c:v>
                </c:pt>
                <c:pt idx="179">
                  <c:v>2.2727272727272728E-2</c:v>
                </c:pt>
                <c:pt idx="180">
                  <c:v>2.2727272727272728E-2</c:v>
                </c:pt>
                <c:pt idx="181">
                  <c:v>2.2727272727272728E-2</c:v>
                </c:pt>
                <c:pt idx="182">
                  <c:v>2.2727272727272728E-2</c:v>
                </c:pt>
                <c:pt idx="183">
                  <c:v>0</c:v>
                </c:pt>
                <c:pt idx="184">
                  <c:v>2.2727272727272728E-2</c:v>
                </c:pt>
                <c:pt idx="185">
                  <c:v>2.2727272727272728E-2</c:v>
                </c:pt>
                <c:pt idx="186">
                  <c:v>2.2727272727272728E-2</c:v>
                </c:pt>
                <c:pt idx="187">
                  <c:v>2.2727272727272728E-2</c:v>
                </c:pt>
                <c:pt idx="188">
                  <c:v>4.5454545454545456E-2</c:v>
                </c:pt>
                <c:pt idx="189">
                  <c:v>2.1739130434782608E-2</c:v>
                </c:pt>
                <c:pt idx="190">
                  <c:v>6.5217391304347824E-2</c:v>
                </c:pt>
                <c:pt idx="191">
                  <c:v>0</c:v>
                </c:pt>
                <c:pt idx="192">
                  <c:v>2.1276595744680851E-2</c:v>
                </c:pt>
                <c:pt idx="193">
                  <c:v>0</c:v>
                </c:pt>
                <c:pt idx="194">
                  <c:v>4.2553191489361701E-2</c:v>
                </c:pt>
                <c:pt idx="195">
                  <c:v>0.10204081632653061</c:v>
                </c:pt>
                <c:pt idx="196">
                  <c:v>1.9607843137254902E-2</c:v>
                </c:pt>
                <c:pt idx="197">
                  <c:v>0</c:v>
                </c:pt>
                <c:pt idx="198">
                  <c:v>1.9607843137254902E-2</c:v>
                </c:pt>
                <c:pt idx="199">
                  <c:v>1.9230769230769232E-2</c:v>
                </c:pt>
                <c:pt idx="200">
                  <c:v>1.9230769230769232E-2</c:v>
                </c:pt>
                <c:pt idx="201">
                  <c:v>1.8867924528301886E-2</c:v>
                </c:pt>
                <c:pt idx="202">
                  <c:v>1.8867924528301886E-2</c:v>
                </c:pt>
                <c:pt idx="203">
                  <c:v>1.8867924528301886E-2</c:v>
                </c:pt>
                <c:pt idx="204">
                  <c:v>1.8867924528301886E-2</c:v>
                </c:pt>
                <c:pt idx="205">
                  <c:v>0.22641509433962265</c:v>
                </c:pt>
                <c:pt idx="206">
                  <c:v>2.0408163265306121E-2</c:v>
                </c:pt>
                <c:pt idx="207">
                  <c:v>6.1224489795918366E-2</c:v>
                </c:pt>
                <c:pt idx="208">
                  <c:v>3.8461538461538464E-2</c:v>
                </c:pt>
                <c:pt idx="209">
                  <c:v>0.15094339622641509</c:v>
                </c:pt>
                <c:pt idx="210">
                  <c:v>1.8867924528301886E-2</c:v>
                </c:pt>
                <c:pt idx="211">
                  <c:v>5.6603773584905662E-2</c:v>
                </c:pt>
                <c:pt idx="212">
                  <c:v>0</c:v>
                </c:pt>
                <c:pt idx="213">
                  <c:v>1.8867924528301886E-2</c:v>
                </c:pt>
                <c:pt idx="214">
                  <c:v>1.8867924528301886E-2</c:v>
                </c:pt>
                <c:pt idx="215">
                  <c:v>0</c:v>
                </c:pt>
                <c:pt idx="216">
                  <c:v>1.8867924528301886E-2</c:v>
                </c:pt>
                <c:pt idx="217">
                  <c:v>5.6603773584905662E-2</c:v>
                </c:pt>
                <c:pt idx="218">
                  <c:v>1.8867924528301886E-2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1.8518518518518517E-2</c:v>
                </c:pt>
                <c:pt idx="223">
                  <c:v>0</c:v>
                </c:pt>
                <c:pt idx="224">
                  <c:v>5.5555555555555552E-2</c:v>
                </c:pt>
                <c:pt idx="225">
                  <c:v>9.2592592592592587E-2</c:v>
                </c:pt>
                <c:pt idx="226">
                  <c:v>9.4339622641509441E-2</c:v>
                </c:pt>
                <c:pt idx="227">
                  <c:v>5.4545454545454543E-2</c:v>
                </c:pt>
                <c:pt idx="228">
                  <c:v>1.8181818181818181E-2</c:v>
                </c:pt>
                <c:pt idx="229">
                  <c:v>1.8181818181818181E-2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1.8181818181818181E-2</c:v>
                </c:pt>
                <c:pt idx="235">
                  <c:v>1.8181818181818181E-2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1.8181818181818181E-2</c:v>
                </c:pt>
                <c:pt idx="240">
                  <c:v>0.125</c:v>
                </c:pt>
                <c:pt idx="241">
                  <c:v>3.5714285714285712E-2</c:v>
                </c:pt>
                <c:pt idx="242">
                  <c:v>0.56896551724137934</c:v>
                </c:pt>
                <c:pt idx="243">
                  <c:v>0</c:v>
                </c:pt>
                <c:pt idx="244">
                  <c:v>1.8867924528301886E-2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0.73584905660377353</c:v>
                </c:pt>
                <c:pt idx="249">
                  <c:v>0</c:v>
                </c:pt>
                <c:pt idx="250">
                  <c:v>1.7543859649122806E-2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1.7543859649122806E-2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1.7543859649122806E-2</c:v>
                </c:pt>
                <c:pt idx="262">
                  <c:v>3.5087719298245612E-2</c:v>
                </c:pt>
                <c:pt idx="263">
                  <c:v>0</c:v>
                </c:pt>
                <c:pt idx="264">
                  <c:v>0</c:v>
                </c:pt>
                <c:pt idx="265">
                  <c:v>1.6949152542372881E-2</c:v>
                </c:pt>
                <c:pt idx="266">
                  <c:v>1.6949152542372881E-2</c:v>
                </c:pt>
                <c:pt idx="267">
                  <c:v>0</c:v>
                </c:pt>
                <c:pt idx="268">
                  <c:v>0</c:v>
                </c:pt>
                <c:pt idx="269">
                  <c:v>6.7796610169491525E-2</c:v>
                </c:pt>
                <c:pt idx="270">
                  <c:v>0</c:v>
                </c:pt>
                <c:pt idx="271">
                  <c:v>5.0847457627118647E-2</c:v>
                </c:pt>
                <c:pt idx="272">
                  <c:v>1.6129032258064516E-2</c:v>
                </c:pt>
                <c:pt idx="273">
                  <c:v>1.6129032258064516E-2</c:v>
                </c:pt>
                <c:pt idx="274">
                  <c:v>0</c:v>
                </c:pt>
                <c:pt idx="275">
                  <c:v>1.6129032258064516E-2</c:v>
                </c:pt>
                <c:pt idx="276">
                  <c:v>1.6129032258064516E-2</c:v>
                </c:pt>
                <c:pt idx="277">
                  <c:v>0</c:v>
                </c:pt>
                <c:pt idx="278">
                  <c:v>6.3492063492063489E-2</c:v>
                </c:pt>
                <c:pt idx="279">
                  <c:v>0</c:v>
                </c:pt>
                <c:pt idx="280">
                  <c:v>0</c:v>
                </c:pt>
                <c:pt idx="281">
                  <c:v>6.3492063492063489E-2</c:v>
                </c:pt>
                <c:pt idx="282">
                  <c:v>1.4925373134328358E-2</c:v>
                </c:pt>
                <c:pt idx="283">
                  <c:v>2.9411764705882353E-2</c:v>
                </c:pt>
                <c:pt idx="284">
                  <c:v>1.4925373134328358E-2</c:v>
                </c:pt>
                <c:pt idx="285">
                  <c:v>0</c:v>
                </c:pt>
                <c:pt idx="286">
                  <c:v>5.9701492537313432E-2</c:v>
                </c:pt>
                <c:pt idx="287">
                  <c:v>1.4925373134328358E-2</c:v>
                </c:pt>
                <c:pt idx="288">
                  <c:v>2.9850746268656716E-2</c:v>
                </c:pt>
                <c:pt idx="289">
                  <c:v>2.9850746268656716E-2</c:v>
                </c:pt>
                <c:pt idx="290">
                  <c:v>2.9850746268656716E-2</c:v>
                </c:pt>
                <c:pt idx="291">
                  <c:v>2.9850746268656716E-2</c:v>
                </c:pt>
                <c:pt idx="292">
                  <c:v>0</c:v>
                </c:pt>
                <c:pt idx="293">
                  <c:v>1.4925373134328358E-2</c:v>
                </c:pt>
                <c:pt idx="294">
                  <c:v>1.4705882352941176E-2</c:v>
                </c:pt>
                <c:pt idx="295">
                  <c:v>1.4492753623188406E-2</c:v>
                </c:pt>
                <c:pt idx="296">
                  <c:v>1.4705882352941176E-2</c:v>
                </c:pt>
                <c:pt idx="297">
                  <c:v>1.4705882352941176E-2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1.4705882352941176E-2</c:v>
                </c:pt>
                <c:pt idx="302">
                  <c:v>0</c:v>
                </c:pt>
                <c:pt idx="303">
                  <c:v>1.4705882352941176E-2</c:v>
                </c:pt>
                <c:pt idx="304">
                  <c:v>1.4705882352941176E-2</c:v>
                </c:pt>
                <c:pt idx="305">
                  <c:v>2.9411764705882353E-2</c:v>
                </c:pt>
                <c:pt idx="306">
                  <c:v>1.4705882352941176E-2</c:v>
                </c:pt>
                <c:pt idx="307">
                  <c:v>1.4492753623188406E-2</c:v>
                </c:pt>
                <c:pt idx="308">
                  <c:v>4.3478260869565216E-2</c:v>
                </c:pt>
                <c:pt idx="309">
                  <c:v>1.4084507042253521E-2</c:v>
                </c:pt>
                <c:pt idx="310">
                  <c:v>0</c:v>
                </c:pt>
                <c:pt idx="311">
                  <c:v>1.4084507042253521E-2</c:v>
                </c:pt>
                <c:pt idx="312">
                  <c:v>1.4084507042253521E-2</c:v>
                </c:pt>
                <c:pt idx="313">
                  <c:v>2.8169014084507043E-2</c:v>
                </c:pt>
                <c:pt idx="314">
                  <c:v>0.10144927536231885</c:v>
                </c:pt>
                <c:pt idx="315">
                  <c:v>0</c:v>
                </c:pt>
                <c:pt idx="316">
                  <c:v>1.4084507042253521E-2</c:v>
                </c:pt>
                <c:pt idx="317">
                  <c:v>7.0422535211267609E-2</c:v>
                </c:pt>
                <c:pt idx="318">
                  <c:v>0.12676056338028169</c:v>
                </c:pt>
                <c:pt idx="319">
                  <c:v>1.4084507042253521E-2</c:v>
                </c:pt>
                <c:pt idx="320">
                  <c:v>0</c:v>
                </c:pt>
                <c:pt idx="321">
                  <c:v>2.8169014084507043E-2</c:v>
                </c:pt>
                <c:pt idx="322">
                  <c:v>0</c:v>
                </c:pt>
                <c:pt idx="323">
                  <c:v>4.2253521126760563E-2</c:v>
                </c:pt>
                <c:pt idx="324">
                  <c:v>2.8169014084507043E-2</c:v>
                </c:pt>
                <c:pt idx="325">
                  <c:v>0.76056338028169013</c:v>
                </c:pt>
                <c:pt idx="326">
                  <c:v>1.4084507042253521E-2</c:v>
                </c:pt>
                <c:pt idx="327">
                  <c:v>0.76056338028169013</c:v>
                </c:pt>
                <c:pt idx="328">
                  <c:v>0.76056338028169013</c:v>
                </c:pt>
                <c:pt idx="329">
                  <c:v>0</c:v>
                </c:pt>
                <c:pt idx="330">
                  <c:v>0</c:v>
                </c:pt>
                <c:pt idx="331">
                  <c:v>2.8169014084507043E-2</c:v>
                </c:pt>
                <c:pt idx="332">
                  <c:v>0</c:v>
                </c:pt>
                <c:pt idx="333">
                  <c:v>0</c:v>
                </c:pt>
                <c:pt idx="334">
                  <c:v>1.3698630136986301E-2</c:v>
                </c:pt>
                <c:pt idx="335">
                  <c:v>4.1095890410958902E-2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2.7397260273972601E-2</c:v>
                </c:pt>
                <c:pt idx="343">
                  <c:v>1.3513513513513514E-2</c:v>
                </c:pt>
                <c:pt idx="344">
                  <c:v>0</c:v>
                </c:pt>
                <c:pt idx="345">
                  <c:v>1.3513513513513514E-2</c:v>
                </c:pt>
                <c:pt idx="346">
                  <c:v>1.3513513513513514E-2</c:v>
                </c:pt>
                <c:pt idx="347">
                  <c:v>0</c:v>
                </c:pt>
                <c:pt idx="348">
                  <c:v>1.3513513513513514E-2</c:v>
                </c:pt>
                <c:pt idx="349">
                  <c:v>0</c:v>
                </c:pt>
                <c:pt idx="350">
                  <c:v>0</c:v>
                </c:pt>
                <c:pt idx="351">
                  <c:v>0.28378378378378377</c:v>
                </c:pt>
                <c:pt idx="352">
                  <c:v>2.7027027027027029E-2</c:v>
                </c:pt>
                <c:pt idx="353">
                  <c:v>1.3513513513513514E-2</c:v>
                </c:pt>
                <c:pt idx="354">
                  <c:v>1.3513513513513514E-2</c:v>
                </c:pt>
                <c:pt idx="355">
                  <c:v>0</c:v>
                </c:pt>
                <c:pt idx="356">
                  <c:v>1.3513513513513514E-2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1.3513513513513514E-2</c:v>
                </c:pt>
                <c:pt idx="361">
                  <c:v>0</c:v>
                </c:pt>
                <c:pt idx="362">
                  <c:v>1.3513513513513514E-2</c:v>
                </c:pt>
                <c:pt idx="363">
                  <c:v>1.3513513513513514E-2</c:v>
                </c:pt>
                <c:pt idx="364">
                  <c:v>0</c:v>
                </c:pt>
                <c:pt idx="365">
                  <c:v>0</c:v>
                </c:pt>
                <c:pt idx="366">
                  <c:v>1.3513513513513514E-2</c:v>
                </c:pt>
                <c:pt idx="367">
                  <c:v>1.3513513513513514E-2</c:v>
                </c:pt>
                <c:pt idx="368">
                  <c:v>0</c:v>
                </c:pt>
                <c:pt idx="369">
                  <c:v>0</c:v>
                </c:pt>
                <c:pt idx="370">
                  <c:v>1.3513513513513514E-2</c:v>
                </c:pt>
                <c:pt idx="371">
                  <c:v>1.3513513513513514E-2</c:v>
                </c:pt>
                <c:pt idx="372">
                  <c:v>1.3513513513513514E-2</c:v>
                </c:pt>
                <c:pt idx="373">
                  <c:v>4.0540540540540543E-2</c:v>
                </c:pt>
                <c:pt idx="374">
                  <c:v>0</c:v>
                </c:pt>
                <c:pt idx="375">
                  <c:v>1.3513513513513514E-2</c:v>
                </c:pt>
                <c:pt idx="376">
                  <c:v>1.3513513513513514E-2</c:v>
                </c:pt>
                <c:pt idx="377">
                  <c:v>4.0540540540540543E-2</c:v>
                </c:pt>
                <c:pt idx="378">
                  <c:v>1.4492753623188406E-2</c:v>
                </c:pt>
                <c:pt idx="379">
                  <c:v>0</c:v>
                </c:pt>
                <c:pt idx="380">
                  <c:v>4.3478260869565216E-2</c:v>
                </c:pt>
                <c:pt idx="381">
                  <c:v>0</c:v>
                </c:pt>
                <c:pt idx="382">
                  <c:v>0</c:v>
                </c:pt>
                <c:pt idx="383">
                  <c:v>2.8985507246376812E-2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1.4285714285714285E-2</c:v>
                </c:pt>
                <c:pt idx="391">
                  <c:v>2.8985507246376812E-2</c:v>
                </c:pt>
                <c:pt idx="392">
                  <c:v>2.8985507246376812E-2</c:v>
                </c:pt>
                <c:pt idx="393">
                  <c:v>0</c:v>
                </c:pt>
                <c:pt idx="394">
                  <c:v>2.8985507246376812E-2</c:v>
                </c:pt>
                <c:pt idx="395">
                  <c:v>1.4084507042253521E-2</c:v>
                </c:pt>
                <c:pt idx="396">
                  <c:v>0</c:v>
                </c:pt>
                <c:pt idx="397">
                  <c:v>2.8169014084507043E-2</c:v>
                </c:pt>
                <c:pt idx="398">
                  <c:v>2.8169014084507043E-2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1.4084507042253521E-2</c:v>
                </c:pt>
                <c:pt idx="403">
                  <c:v>0</c:v>
                </c:pt>
                <c:pt idx="404">
                  <c:v>8.4507042253521125E-2</c:v>
                </c:pt>
                <c:pt idx="405">
                  <c:v>0</c:v>
                </c:pt>
                <c:pt idx="406">
                  <c:v>8.4507042253521125E-2</c:v>
                </c:pt>
                <c:pt idx="407">
                  <c:v>8.4507042253521125E-2</c:v>
                </c:pt>
                <c:pt idx="408">
                  <c:v>0</c:v>
                </c:pt>
                <c:pt idx="409">
                  <c:v>0</c:v>
                </c:pt>
                <c:pt idx="410">
                  <c:v>2.8169014084507043E-2</c:v>
                </c:pt>
                <c:pt idx="411">
                  <c:v>7.0422535211267609E-2</c:v>
                </c:pt>
                <c:pt idx="412">
                  <c:v>0</c:v>
                </c:pt>
                <c:pt idx="413">
                  <c:v>0</c:v>
                </c:pt>
                <c:pt idx="414">
                  <c:v>7.0422535211267609E-2</c:v>
                </c:pt>
                <c:pt idx="415">
                  <c:v>1.3333333333333334E-2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1.3888888888888888E-2</c:v>
                </c:pt>
                <c:pt idx="429">
                  <c:v>1.3888888888888888E-2</c:v>
                </c:pt>
                <c:pt idx="430">
                  <c:v>0</c:v>
                </c:pt>
                <c:pt idx="431">
                  <c:v>0</c:v>
                </c:pt>
                <c:pt idx="432">
                  <c:v>1.3888888888888888E-2</c:v>
                </c:pt>
                <c:pt idx="433">
                  <c:v>1.3888888888888888E-2</c:v>
                </c:pt>
                <c:pt idx="434">
                  <c:v>1.3888888888888888E-2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1.3888888888888888E-2</c:v>
                </c:pt>
                <c:pt idx="440">
                  <c:v>0</c:v>
                </c:pt>
                <c:pt idx="441">
                  <c:v>1.3888888888888888E-2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1.3888888888888888E-2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1.3888888888888888E-2</c:v>
                </c:pt>
                <c:pt idx="450">
                  <c:v>1.3698630136986301E-2</c:v>
                </c:pt>
                <c:pt idx="451">
                  <c:v>0</c:v>
                </c:pt>
                <c:pt idx="452">
                  <c:v>0</c:v>
                </c:pt>
                <c:pt idx="453">
                  <c:v>1.3698630136986301E-2</c:v>
                </c:pt>
                <c:pt idx="454">
                  <c:v>0</c:v>
                </c:pt>
                <c:pt idx="455">
                  <c:v>1.3698630136986301E-2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1.3698630136986301E-2</c:v>
                </c:pt>
                <c:pt idx="466">
                  <c:v>1.3698630136986301E-2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1.3698630136986301E-2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8.2191780821917804E-2</c:v>
                </c:pt>
                <c:pt idx="481">
                  <c:v>1.282051282051282E-2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1.282051282051282E-2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1.282051282051282E-2</c:v>
                </c:pt>
                <c:pt idx="492">
                  <c:v>7.6923076923076927E-2</c:v>
                </c:pt>
                <c:pt idx="493">
                  <c:v>1.3888888888888888E-2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8.2191780821917804E-2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4.1095890410958902E-2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1.3513513513513514E-2</c:v>
                </c:pt>
                <c:pt idx="510">
                  <c:v>0.04</c:v>
                </c:pt>
                <c:pt idx="511">
                  <c:v>0</c:v>
                </c:pt>
                <c:pt idx="512">
                  <c:v>0</c:v>
                </c:pt>
                <c:pt idx="513">
                  <c:v>1.3333333333333334E-2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1.3333333333333334E-2</c:v>
                </c:pt>
                <c:pt idx="520">
                  <c:v>0.04</c:v>
                </c:pt>
                <c:pt idx="521">
                  <c:v>0</c:v>
                </c:pt>
                <c:pt idx="522">
                  <c:v>1.3333333333333334E-2</c:v>
                </c:pt>
                <c:pt idx="523">
                  <c:v>0</c:v>
                </c:pt>
                <c:pt idx="524">
                  <c:v>1.3333333333333334E-2</c:v>
                </c:pt>
                <c:pt idx="525">
                  <c:v>1.3333333333333334E-2</c:v>
                </c:pt>
                <c:pt idx="526">
                  <c:v>1.3333333333333334E-2</c:v>
                </c:pt>
                <c:pt idx="527">
                  <c:v>0</c:v>
                </c:pt>
              </c:numCache>
            </c:numRef>
          </c:val>
        </c:ser>
        <c:marker val="1"/>
        <c:axId val="213378944"/>
        <c:axId val="213380480"/>
      </c:lineChart>
      <c:catAx>
        <c:axId val="213378944"/>
        <c:scaling>
          <c:orientation val="minMax"/>
        </c:scaling>
        <c:delete val="1"/>
        <c:axPos val="b"/>
        <c:tickLblPos val="none"/>
        <c:crossAx val="213380480"/>
        <c:crosses val="autoZero"/>
        <c:auto val="1"/>
        <c:lblAlgn val="ctr"/>
        <c:lblOffset val="100"/>
      </c:catAx>
      <c:valAx>
        <c:axId val="213380480"/>
        <c:scaling>
          <c:orientation val="minMax"/>
          <c:max val="1"/>
        </c:scaling>
        <c:axPos val="l"/>
        <c:numFmt formatCode="0%" sourceLinked="1"/>
        <c:tickLblPos val="nextTo"/>
        <c:crossAx val="213378944"/>
        <c:crosses val="autoZero"/>
        <c:crossBetween val="between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ensembl!$AA$2:$AA$529</c:f>
              <c:numCache>
                <c:formatCode>General</c:formatCode>
                <c:ptCount val="528"/>
                <c:pt idx="0">
                  <c:v>-2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-2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-1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-10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-1</c:v>
                </c:pt>
                <c:pt idx="80">
                  <c:v>4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-11</c:v>
                </c:pt>
                <c:pt idx="93">
                  <c:v>-1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-1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-2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6</c:v>
                </c:pt>
                <c:pt idx="132">
                  <c:v>-4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-2</c:v>
                </c:pt>
                <c:pt idx="157">
                  <c:v>-1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5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2</c:v>
                </c:pt>
                <c:pt idx="195">
                  <c:v>2</c:v>
                </c:pt>
                <c:pt idx="196">
                  <c:v>0</c:v>
                </c:pt>
                <c:pt idx="197">
                  <c:v>0</c:v>
                </c:pt>
                <c:pt idx="198">
                  <c:v>1</c:v>
                </c:pt>
                <c:pt idx="199">
                  <c:v>0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-4</c:v>
                </c:pt>
                <c:pt idx="206">
                  <c:v>0</c:v>
                </c:pt>
                <c:pt idx="207">
                  <c:v>3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-1</c:v>
                </c:pt>
                <c:pt idx="226">
                  <c:v>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</c:v>
                </c:pt>
                <c:pt idx="240">
                  <c:v>0</c:v>
                </c:pt>
                <c:pt idx="241">
                  <c:v>2</c:v>
                </c:pt>
                <c:pt idx="242">
                  <c:v>-5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5</c:v>
                </c:pt>
                <c:pt idx="249">
                  <c:v>-1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4</c:v>
                </c:pt>
                <c:pt idx="279">
                  <c:v>-4</c:v>
                </c:pt>
                <c:pt idx="280">
                  <c:v>0</c:v>
                </c:pt>
                <c:pt idx="281">
                  <c:v>4</c:v>
                </c:pt>
                <c:pt idx="282">
                  <c:v>1</c:v>
                </c:pt>
                <c:pt idx="283">
                  <c:v>-1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1</c:v>
                </c:pt>
                <c:pt idx="295">
                  <c:v>-1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-2</c:v>
                </c:pt>
                <c:pt idx="314">
                  <c:v>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-5</c:v>
                </c:pt>
                <c:pt idx="378">
                  <c:v>0</c:v>
                </c:pt>
                <c:pt idx="379">
                  <c:v>0</c:v>
                </c:pt>
                <c:pt idx="380">
                  <c:v>2</c:v>
                </c:pt>
                <c:pt idx="381">
                  <c:v>-2</c:v>
                </c:pt>
                <c:pt idx="382">
                  <c:v>0</c:v>
                </c:pt>
                <c:pt idx="383">
                  <c:v>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2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-3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5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-6</c:v>
                </c:pt>
                <c:pt idx="493">
                  <c:v>1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</c:numCache>
            </c:numRef>
          </c:val>
        </c:ser>
        <c:marker val="1"/>
        <c:axId val="213498880"/>
        <c:axId val="213500672"/>
      </c:lineChart>
      <c:catAx>
        <c:axId val="213498880"/>
        <c:scaling>
          <c:orientation val="minMax"/>
        </c:scaling>
        <c:delete val="1"/>
        <c:axPos val="b"/>
        <c:majorTickMark val="none"/>
        <c:tickLblPos val="none"/>
        <c:crossAx val="213500672"/>
        <c:crosses val="autoZero"/>
        <c:auto val="1"/>
        <c:lblAlgn val="ctr"/>
        <c:lblOffset val="100"/>
      </c:catAx>
      <c:valAx>
        <c:axId val="213500672"/>
        <c:scaling>
          <c:orientation val="minMax"/>
        </c:scaling>
        <c:axPos val="l"/>
        <c:numFmt formatCode="General" sourceLinked="1"/>
        <c:majorTickMark val="none"/>
        <c:tickLblPos val="nextTo"/>
        <c:crossAx val="213498880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ensembl!$AB$2:$AB$529</c:f>
              <c:numCache>
                <c:formatCode>General</c:formatCode>
                <c:ptCount val="528"/>
                <c:pt idx="0">
                  <c:v>-7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-1</c:v>
                </c:pt>
                <c:pt idx="26">
                  <c:v>0</c:v>
                </c:pt>
                <c:pt idx="27">
                  <c:v>15</c:v>
                </c:pt>
                <c:pt idx="28">
                  <c:v>-5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-9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11</c:v>
                </c:pt>
                <c:pt idx="50">
                  <c:v>2</c:v>
                </c:pt>
                <c:pt idx="51">
                  <c:v>0</c:v>
                </c:pt>
                <c:pt idx="52">
                  <c:v>13</c:v>
                </c:pt>
                <c:pt idx="53">
                  <c:v>8</c:v>
                </c:pt>
                <c:pt idx="54">
                  <c:v>2</c:v>
                </c:pt>
                <c:pt idx="55">
                  <c:v>-37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9</c:v>
                </c:pt>
                <c:pt idx="60">
                  <c:v>2</c:v>
                </c:pt>
                <c:pt idx="61">
                  <c:v>6</c:v>
                </c:pt>
                <c:pt idx="62">
                  <c:v>10</c:v>
                </c:pt>
                <c:pt idx="63">
                  <c:v>1</c:v>
                </c:pt>
                <c:pt idx="64">
                  <c:v>9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15</c:v>
                </c:pt>
                <c:pt idx="72">
                  <c:v>5</c:v>
                </c:pt>
                <c:pt idx="73">
                  <c:v>4</c:v>
                </c:pt>
                <c:pt idx="74">
                  <c:v>-3</c:v>
                </c:pt>
                <c:pt idx="75">
                  <c:v>5</c:v>
                </c:pt>
                <c:pt idx="76">
                  <c:v>8</c:v>
                </c:pt>
                <c:pt idx="77">
                  <c:v>0</c:v>
                </c:pt>
                <c:pt idx="78">
                  <c:v>4</c:v>
                </c:pt>
                <c:pt idx="79">
                  <c:v>-4</c:v>
                </c:pt>
                <c:pt idx="80">
                  <c:v>14</c:v>
                </c:pt>
                <c:pt idx="81">
                  <c:v>1</c:v>
                </c:pt>
                <c:pt idx="82">
                  <c:v>1</c:v>
                </c:pt>
                <c:pt idx="83">
                  <c:v>3</c:v>
                </c:pt>
                <c:pt idx="84">
                  <c:v>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0</c:v>
                </c:pt>
                <c:pt idx="92">
                  <c:v>-64</c:v>
                </c:pt>
                <c:pt idx="93">
                  <c:v>-2</c:v>
                </c:pt>
                <c:pt idx="94">
                  <c:v>0</c:v>
                </c:pt>
                <c:pt idx="95">
                  <c:v>10</c:v>
                </c:pt>
                <c:pt idx="96">
                  <c:v>-1</c:v>
                </c:pt>
                <c:pt idx="97">
                  <c:v>-8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-1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9</c:v>
                </c:pt>
                <c:pt idx="126">
                  <c:v>-4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24</c:v>
                </c:pt>
                <c:pt idx="132">
                  <c:v>-11</c:v>
                </c:pt>
                <c:pt idx="133">
                  <c:v>0</c:v>
                </c:pt>
                <c:pt idx="134">
                  <c:v>-1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11</c:v>
                </c:pt>
                <c:pt idx="143">
                  <c:v>0</c:v>
                </c:pt>
                <c:pt idx="144">
                  <c:v>0</c:v>
                </c:pt>
                <c:pt idx="145">
                  <c:v>33</c:v>
                </c:pt>
                <c:pt idx="146">
                  <c:v>-1</c:v>
                </c:pt>
                <c:pt idx="147">
                  <c:v>0</c:v>
                </c:pt>
                <c:pt idx="148">
                  <c:v>0</c:v>
                </c:pt>
                <c:pt idx="149">
                  <c:v>-2</c:v>
                </c:pt>
                <c:pt idx="150">
                  <c:v>0</c:v>
                </c:pt>
                <c:pt idx="151">
                  <c:v>-15</c:v>
                </c:pt>
                <c:pt idx="152">
                  <c:v>-1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-14</c:v>
                </c:pt>
                <c:pt idx="157">
                  <c:v>-9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-1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27</c:v>
                </c:pt>
                <c:pt idx="177">
                  <c:v>1</c:v>
                </c:pt>
                <c:pt idx="178">
                  <c:v>0</c:v>
                </c:pt>
                <c:pt idx="179">
                  <c:v>-1</c:v>
                </c:pt>
                <c:pt idx="180">
                  <c:v>0</c:v>
                </c:pt>
                <c:pt idx="181">
                  <c:v>-3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13</c:v>
                </c:pt>
                <c:pt idx="189">
                  <c:v>0</c:v>
                </c:pt>
                <c:pt idx="190">
                  <c:v>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8</c:v>
                </c:pt>
                <c:pt idx="195">
                  <c:v>11</c:v>
                </c:pt>
                <c:pt idx="196">
                  <c:v>0</c:v>
                </c:pt>
                <c:pt idx="197">
                  <c:v>0</c:v>
                </c:pt>
                <c:pt idx="198">
                  <c:v>2</c:v>
                </c:pt>
                <c:pt idx="199">
                  <c:v>0</c:v>
                </c:pt>
                <c:pt idx="200">
                  <c:v>4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-26</c:v>
                </c:pt>
                <c:pt idx="206">
                  <c:v>0</c:v>
                </c:pt>
                <c:pt idx="207">
                  <c:v>17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-1</c:v>
                </c:pt>
                <c:pt idx="217">
                  <c:v>0</c:v>
                </c:pt>
                <c:pt idx="218">
                  <c:v>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-6</c:v>
                </c:pt>
                <c:pt idx="226">
                  <c:v>11</c:v>
                </c:pt>
                <c:pt idx="227">
                  <c:v>0</c:v>
                </c:pt>
                <c:pt idx="228">
                  <c:v>1</c:v>
                </c:pt>
                <c:pt idx="229">
                  <c:v>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2</c:v>
                </c:pt>
                <c:pt idx="240">
                  <c:v>0</c:v>
                </c:pt>
                <c:pt idx="241">
                  <c:v>10</c:v>
                </c:pt>
                <c:pt idx="242">
                  <c:v>-11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11</c:v>
                </c:pt>
                <c:pt idx="249">
                  <c:v>-5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6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8</c:v>
                </c:pt>
                <c:pt idx="270">
                  <c:v>0</c:v>
                </c:pt>
                <c:pt idx="271">
                  <c:v>17</c:v>
                </c:pt>
                <c:pt idx="272">
                  <c:v>0</c:v>
                </c:pt>
                <c:pt idx="273">
                  <c:v>-1</c:v>
                </c:pt>
                <c:pt idx="274">
                  <c:v>0</c:v>
                </c:pt>
                <c:pt idx="275">
                  <c:v>0</c:v>
                </c:pt>
                <c:pt idx="276">
                  <c:v>3</c:v>
                </c:pt>
                <c:pt idx="277">
                  <c:v>0</c:v>
                </c:pt>
                <c:pt idx="278">
                  <c:v>17</c:v>
                </c:pt>
                <c:pt idx="279">
                  <c:v>-17</c:v>
                </c:pt>
                <c:pt idx="280">
                  <c:v>0</c:v>
                </c:pt>
                <c:pt idx="281">
                  <c:v>17</c:v>
                </c:pt>
                <c:pt idx="282">
                  <c:v>3</c:v>
                </c:pt>
                <c:pt idx="283">
                  <c:v>4</c:v>
                </c:pt>
                <c:pt idx="284">
                  <c:v>3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9</c:v>
                </c:pt>
                <c:pt idx="294">
                  <c:v>3</c:v>
                </c:pt>
                <c:pt idx="295">
                  <c:v>-3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3</c:v>
                </c:pt>
                <c:pt idx="307">
                  <c:v>0</c:v>
                </c:pt>
                <c:pt idx="308">
                  <c:v>13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0</c:v>
                </c:pt>
                <c:pt idx="313">
                  <c:v>-15</c:v>
                </c:pt>
                <c:pt idx="314">
                  <c:v>18</c:v>
                </c:pt>
                <c:pt idx="315">
                  <c:v>0</c:v>
                </c:pt>
                <c:pt idx="316">
                  <c:v>4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-1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18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</c:v>
                </c:pt>
                <c:pt idx="343">
                  <c:v>1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-1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2</c:v>
                </c:pt>
                <c:pt idx="372">
                  <c:v>-2</c:v>
                </c:pt>
                <c:pt idx="373">
                  <c:v>4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-27</c:v>
                </c:pt>
                <c:pt idx="378">
                  <c:v>0</c:v>
                </c:pt>
                <c:pt idx="379">
                  <c:v>0</c:v>
                </c:pt>
                <c:pt idx="380">
                  <c:v>6</c:v>
                </c:pt>
                <c:pt idx="381">
                  <c:v>-5</c:v>
                </c:pt>
                <c:pt idx="382">
                  <c:v>0</c:v>
                </c:pt>
                <c:pt idx="383">
                  <c:v>5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-3</c:v>
                </c:pt>
                <c:pt idx="391">
                  <c:v>0</c:v>
                </c:pt>
                <c:pt idx="392">
                  <c:v>-2</c:v>
                </c:pt>
                <c:pt idx="393">
                  <c:v>0</c:v>
                </c:pt>
                <c:pt idx="394">
                  <c:v>5</c:v>
                </c:pt>
                <c:pt idx="395">
                  <c:v>0</c:v>
                </c:pt>
                <c:pt idx="396">
                  <c:v>0</c:v>
                </c:pt>
                <c:pt idx="397">
                  <c:v>2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2</c:v>
                </c:pt>
                <c:pt idx="405">
                  <c:v>0</c:v>
                </c:pt>
                <c:pt idx="406">
                  <c:v>-2</c:v>
                </c:pt>
                <c:pt idx="407">
                  <c:v>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24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-19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-1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-1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-1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27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-6</c:v>
                </c:pt>
                <c:pt idx="493">
                  <c:v>8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6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5</c:v>
                </c:pt>
                <c:pt idx="510">
                  <c:v>2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</c:v>
                </c:pt>
                <c:pt idx="520">
                  <c:v>0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-1</c:v>
                </c:pt>
                <c:pt idx="527">
                  <c:v>0</c:v>
                </c:pt>
              </c:numCache>
            </c:numRef>
          </c:val>
        </c:ser>
        <c:marker val="1"/>
        <c:axId val="213660416"/>
        <c:axId val="213661952"/>
      </c:lineChart>
      <c:catAx>
        <c:axId val="213660416"/>
        <c:scaling>
          <c:orientation val="minMax"/>
        </c:scaling>
        <c:delete val="1"/>
        <c:axPos val="b"/>
        <c:majorTickMark val="none"/>
        <c:tickLblPos val="none"/>
        <c:crossAx val="213661952"/>
        <c:crosses val="autoZero"/>
        <c:auto val="1"/>
        <c:lblAlgn val="ctr"/>
        <c:lblOffset val="100"/>
      </c:catAx>
      <c:valAx>
        <c:axId val="213661952"/>
        <c:scaling>
          <c:orientation val="minMax"/>
        </c:scaling>
        <c:axPos val="l"/>
        <c:numFmt formatCode="General" sourceLinked="1"/>
        <c:majorTickMark val="none"/>
        <c:tickLblPos val="nextTo"/>
        <c:crossAx val="213660416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ensembl!$AD$2:$AD$529</c:f>
              <c:numCache>
                <c:formatCode>General</c:formatCode>
                <c:ptCount val="528"/>
                <c:pt idx="0">
                  <c:v>-0.10526315789473684</c:v>
                </c:pt>
                <c:pt idx="1">
                  <c:v>5.8823529411764705E-2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0.1111111111111111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-4.7619047619047616E-2</c:v>
                </c:pt>
                <c:pt idx="18">
                  <c:v>0</c:v>
                </c:pt>
                <c:pt idx="19">
                  <c:v>0.05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4.7619047619047616E-2</c:v>
                </c:pt>
                <c:pt idx="28">
                  <c:v>-9.0909090909090912E-2</c:v>
                </c:pt>
                <c:pt idx="29">
                  <c:v>0</c:v>
                </c:pt>
                <c:pt idx="30">
                  <c:v>0</c:v>
                </c:pt>
                <c:pt idx="31">
                  <c:v>0.05</c:v>
                </c:pt>
                <c:pt idx="32">
                  <c:v>-4.7619047619047616E-2</c:v>
                </c:pt>
                <c:pt idx="33">
                  <c:v>0</c:v>
                </c:pt>
                <c:pt idx="34">
                  <c:v>0.05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9.5238095238095233E-2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4.3478260869565216E-2</c:v>
                </c:pt>
                <c:pt idx="49">
                  <c:v>4.1666666666666664E-2</c:v>
                </c:pt>
                <c:pt idx="50">
                  <c:v>0.04</c:v>
                </c:pt>
                <c:pt idx="51">
                  <c:v>0</c:v>
                </c:pt>
                <c:pt idx="52">
                  <c:v>7.6923076923076927E-2</c:v>
                </c:pt>
                <c:pt idx="53">
                  <c:v>0.14285714285714285</c:v>
                </c:pt>
                <c:pt idx="54">
                  <c:v>3.125E-2</c:v>
                </c:pt>
                <c:pt idx="55">
                  <c:v>-0.30303030303030304</c:v>
                </c:pt>
                <c:pt idx="56">
                  <c:v>0</c:v>
                </c:pt>
                <c:pt idx="57">
                  <c:v>0</c:v>
                </c:pt>
                <c:pt idx="58">
                  <c:v>4.3478260869565216E-2</c:v>
                </c:pt>
                <c:pt idx="59">
                  <c:v>4.1666666666666664E-2</c:v>
                </c:pt>
                <c:pt idx="60">
                  <c:v>0</c:v>
                </c:pt>
                <c:pt idx="61">
                  <c:v>0</c:v>
                </c:pt>
                <c:pt idx="62">
                  <c:v>0.08</c:v>
                </c:pt>
                <c:pt idx="63">
                  <c:v>0</c:v>
                </c:pt>
                <c:pt idx="64">
                  <c:v>3.7037037037037035E-2</c:v>
                </c:pt>
                <c:pt idx="65">
                  <c:v>3.5714285714285712E-2</c:v>
                </c:pt>
                <c:pt idx="66">
                  <c:v>0</c:v>
                </c:pt>
                <c:pt idx="67">
                  <c:v>0</c:v>
                </c:pt>
                <c:pt idx="68">
                  <c:v>3.4482758620689655E-2</c:v>
                </c:pt>
                <c:pt idx="69">
                  <c:v>3.3333333333333333E-2</c:v>
                </c:pt>
                <c:pt idx="70">
                  <c:v>0</c:v>
                </c:pt>
                <c:pt idx="71">
                  <c:v>3.2258064516129031E-2</c:v>
                </c:pt>
                <c:pt idx="72">
                  <c:v>3.125E-2</c:v>
                </c:pt>
                <c:pt idx="73">
                  <c:v>0</c:v>
                </c:pt>
                <c:pt idx="74">
                  <c:v>0</c:v>
                </c:pt>
                <c:pt idx="75">
                  <c:v>3.0303030303030304E-2</c:v>
                </c:pt>
                <c:pt idx="76">
                  <c:v>2.9411764705882353E-2</c:v>
                </c:pt>
                <c:pt idx="77">
                  <c:v>0</c:v>
                </c:pt>
                <c:pt idx="78">
                  <c:v>2.8571428571428571E-2</c:v>
                </c:pt>
                <c:pt idx="79">
                  <c:v>-2.7777777777777776E-2</c:v>
                </c:pt>
                <c:pt idx="80">
                  <c:v>0.11428571428571428</c:v>
                </c:pt>
                <c:pt idx="81">
                  <c:v>0</c:v>
                </c:pt>
                <c:pt idx="82">
                  <c:v>0</c:v>
                </c:pt>
                <c:pt idx="83">
                  <c:v>2.564102564102564E-2</c:v>
                </c:pt>
                <c:pt idx="84">
                  <c:v>2.5000000000000001E-2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-0.26829268292682928</c:v>
                </c:pt>
                <c:pt idx="93">
                  <c:v>-3.3333333333333333E-2</c:v>
                </c:pt>
                <c:pt idx="94">
                  <c:v>0</c:v>
                </c:pt>
                <c:pt idx="95">
                  <c:v>6.8965517241379309E-2</c:v>
                </c:pt>
                <c:pt idx="96">
                  <c:v>0</c:v>
                </c:pt>
                <c:pt idx="97">
                  <c:v>-3.2258064516129031E-2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3.3333333333333333E-2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9.6774193548387094E-2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2.9411764705882353E-2</c:v>
                </c:pt>
                <c:pt idx="126">
                  <c:v>-5.7142857142857141E-2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0.18181818181818182</c:v>
                </c:pt>
                <c:pt idx="132">
                  <c:v>-0.10256410256410256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2.8571428571428571E-2</c:v>
                </c:pt>
                <c:pt idx="143">
                  <c:v>0</c:v>
                </c:pt>
                <c:pt idx="144">
                  <c:v>0</c:v>
                </c:pt>
                <c:pt idx="145">
                  <c:v>0.19444444444444445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-2.3255813953488372E-2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-4.7619047619047616E-2</c:v>
                </c:pt>
                <c:pt idx="157">
                  <c:v>-2.5000000000000001E-2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0.12820512820512819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4.5454545454545456E-2</c:v>
                </c:pt>
                <c:pt idx="189">
                  <c:v>0</c:v>
                </c:pt>
                <c:pt idx="190">
                  <c:v>2.1739130434782608E-2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4.2553191489361701E-2</c:v>
                </c:pt>
                <c:pt idx="195">
                  <c:v>4.0816326530612242E-2</c:v>
                </c:pt>
                <c:pt idx="196">
                  <c:v>0</c:v>
                </c:pt>
                <c:pt idx="197">
                  <c:v>0</c:v>
                </c:pt>
                <c:pt idx="198">
                  <c:v>1.9607843137254902E-2</c:v>
                </c:pt>
                <c:pt idx="199">
                  <c:v>0</c:v>
                </c:pt>
                <c:pt idx="200">
                  <c:v>1.9230769230769232E-2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-7.5471698113207544E-2</c:v>
                </c:pt>
                <c:pt idx="206">
                  <c:v>0</c:v>
                </c:pt>
                <c:pt idx="207">
                  <c:v>6.1224489795918366E-2</c:v>
                </c:pt>
                <c:pt idx="208">
                  <c:v>1.9230769230769232E-2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1.8867924528301886E-2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-1.8518518518518517E-2</c:v>
                </c:pt>
                <c:pt idx="226">
                  <c:v>3.7735849056603772E-2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1.8181818181818181E-2</c:v>
                </c:pt>
                <c:pt idx="240">
                  <c:v>0</c:v>
                </c:pt>
                <c:pt idx="241">
                  <c:v>3.5714285714285712E-2</c:v>
                </c:pt>
                <c:pt idx="242">
                  <c:v>-8.6206896551724144E-2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9.4339622641509441E-2</c:v>
                </c:pt>
                <c:pt idx="249">
                  <c:v>-1.7241379310344827E-2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3.5087719298245612E-2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5.0847457627118647E-2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1.6129032258064516E-2</c:v>
                </c:pt>
                <c:pt idx="277">
                  <c:v>0</c:v>
                </c:pt>
                <c:pt idx="278">
                  <c:v>6.3492063492063489E-2</c:v>
                </c:pt>
                <c:pt idx="279">
                  <c:v>-5.9701492537313432E-2</c:v>
                </c:pt>
                <c:pt idx="280">
                  <c:v>0</c:v>
                </c:pt>
                <c:pt idx="281">
                  <c:v>6.3492063492063489E-2</c:v>
                </c:pt>
                <c:pt idx="282">
                  <c:v>1.4925373134328358E-2</c:v>
                </c:pt>
                <c:pt idx="283">
                  <c:v>-1.4705882352941176E-2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1.4925373134328358E-2</c:v>
                </c:pt>
                <c:pt idx="294">
                  <c:v>1.4705882352941176E-2</c:v>
                </c:pt>
                <c:pt idx="295">
                  <c:v>-1.4492753623188406E-2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1.4705882352941176E-2</c:v>
                </c:pt>
                <c:pt idx="307">
                  <c:v>0</c:v>
                </c:pt>
                <c:pt idx="308">
                  <c:v>2.8985507246376812E-2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-2.8169014084507043E-2</c:v>
                </c:pt>
                <c:pt idx="314">
                  <c:v>2.8985507246376812E-2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2.8169014084507043E-2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1.3698630136986301E-2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-6.7567567567567571E-2</c:v>
                </c:pt>
                <c:pt idx="378">
                  <c:v>0</c:v>
                </c:pt>
                <c:pt idx="379">
                  <c:v>0</c:v>
                </c:pt>
                <c:pt idx="380">
                  <c:v>2.8985507246376812E-2</c:v>
                </c:pt>
                <c:pt idx="381">
                  <c:v>-2.8169014084507043E-2</c:v>
                </c:pt>
                <c:pt idx="382">
                  <c:v>0</c:v>
                </c:pt>
                <c:pt idx="383">
                  <c:v>1.4492753623188406E-2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-1.4285714285714285E-2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2.8985507246376812E-2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5.6338028169014086E-2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-0.04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1.3888888888888888E-2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6.8493150684931503E-2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-7.6923076923076927E-2</c:v>
                </c:pt>
                <c:pt idx="493">
                  <c:v>1.3888888888888888E-2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1.3698630136986301E-2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1.3513513513513514E-2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</c:numCache>
            </c:numRef>
          </c:val>
        </c:ser>
        <c:marker val="1"/>
        <c:axId val="213685760"/>
        <c:axId val="213687296"/>
      </c:lineChart>
      <c:catAx>
        <c:axId val="213685760"/>
        <c:scaling>
          <c:orientation val="minMax"/>
        </c:scaling>
        <c:delete val="1"/>
        <c:axPos val="b"/>
        <c:majorTickMark val="none"/>
        <c:tickLblPos val="none"/>
        <c:crossAx val="213687296"/>
        <c:crosses val="autoZero"/>
        <c:auto val="1"/>
        <c:lblAlgn val="ctr"/>
        <c:lblOffset val="100"/>
      </c:catAx>
      <c:valAx>
        <c:axId val="213687296"/>
        <c:scaling>
          <c:orientation val="minMax"/>
        </c:scaling>
        <c:axPos val="l"/>
        <c:numFmt formatCode="General" sourceLinked="1"/>
        <c:majorTickMark val="none"/>
        <c:tickLblPos val="nextTo"/>
        <c:crossAx val="213685760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plotArea>
      <c:layout/>
      <c:lineChart>
        <c:grouping val="standard"/>
        <c:ser>
          <c:idx val="1"/>
          <c:order val="1"/>
          <c:tx>
            <c:strRef>
              <c:f>atlas!$K$1</c:f>
              <c:strCache>
                <c:ptCount val="1"/>
                <c:pt idx="0">
                  <c:v>newA</c:v>
                </c:pt>
              </c:strCache>
            </c:strRef>
          </c:tx>
          <c:marker>
            <c:symbol val="none"/>
          </c:marker>
          <c:cat>
            <c:numRef>
              <c:f>atlas!$D$2:$D$86</c:f>
              <c:numCache>
                <c:formatCode>[$-409]d\-mmm\-yy;@</c:formatCode>
                <c:ptCount val="85"/>
                <c:pt idx="0">
                  <c:v>38933.570613425924</c:v>
                </c:pt>
                <c:pt idx="1">
                  <c:v>38958.624131944445</c:v>
                </c:pt>
                <c:pt idx="2">
                  <c:v>38987.448252314818</c:v>
                </c:pt>
                <c:pt idx="3">
                  <c:v>38987.452141203699</c:v>
                </c:pt>
                <c:pt idx="4">
                  <c:v>38987.534745370373</c:v>
                </c:pt>
                <c:pt idx="5">
                  <c:v>38987.678252314814</c:v>
                </c:pt>
                <c:pt idx="6">
                  <c:v>38987.709710648152</c:v>
                </c:pt>
                <c:pt idx="7">
                  <c:v>39002.551805555559</c:v>
                </c:pt>
                <c:pt idx="8">
                  <c:v>39007.418819444443</c:v>
                </c:pt>
                <c:pt idx="9">
                  <c:v>39015.851956018516</c:v>
                </c:pt>
                <c:pt idx="10">
                  <c:v>39020.812650462962</c:v>
                </c:pt>
                <c:pt idx="11">
                  <c:v>39028.430902777778</c:v>
                </c:pt>
                <c:pt idx="12">
                  <c:v>39028.640787037039</c:v>
                </c:pt>
                <c:pt idx="13">
                  <c:v>39125.47855324074</c:v>
                </c:pt>
                <c:pt idx="14">
                  <c:v>39129.553912037038</c:v>
                </c:pt>
                <c:pt idx="15">
                  <c:v>39147.622210648144</c:v>
                </c:pt>
                <c:pt idx="16">
                  <c:v>39155.529178240744</c:v>
                </c:pt>
                <c:pt idx="17">
                  <c:v>39169.663495370369</c:v>
                </c:pt>
                <c:pt idx="18">
                  <c:v>39183.510717592595</c:v>
                </c:pt>
                <c:pt idx="19">
                  <c:v>39185.505648148144</c:v>
                </c:pt>
                <c:pt idx="20">
                  <c:v>39195.697627314818</c:v>
                </c:pt>
                <c:pt idx="21">
                  <c:v>39197.691238425927</c:v>
                </c:pt>
                <c:pt idx="22">
                  <c:v>39198.552256944444</c:v>
                </c:pt>
                <c:pt idx="23">
                  <c:v>39202.341747685183</c:v>
                </c:pt>
                <c:pt idx="24">
                  <c:v>39202.538356481484</c:v>
                </c:pt>
                <c:pt idx="25">
                  <c:v>39208.872488425928</c:v>
                </c:pt>
                <c:pt idx="26">
                  <c:v>39209.601099537038</c:v>
                </c:pt>
                <c:pt idx="27">
                  <c:v>39220.563530092593</c:v>
                </c:pt>
                <c:pt idx="28">
                  <c:v>39225.578865740739</c:v>
                </c:pt>
                <c:pt idx="29">
                  <c:v>39232.39340277778</c:v>
                </c:pt>
                <c:pt idx="30">
                  <c:v>39237.43277777778</c:v>
                </c:pt>
                <c:pt idx="31">
                  <c:v>39266.359537037039</c:v>
                </c:pt>
                <c:pt idx="32">
                  <c:v>39266.492118055554</c:v>
                </c:pt>
                <c:pt idx="33">
                  <c:v>39267.573773148149</c:v>
                </c:pt>
                <c:pt idx="34">
                  <c:v>39276.700266203705</c:v>
                </c:pt>
                <c:pt idx="35">
                  <c:v>39289.710520833338</c:v>
                </c:pt>
                <c:pt idx="36">
                  <c:v>39315.642627314817</c:v>
                </c:pt>
                <c:pt idx="37">
                  <c:v>39335.317800925928</c:v>
                </c:pt>
                <c:pt idx="38">
                  <c:v>39346.735208333332</c:v>
                </c:pt>
                <c:pt idx="39">
                  <c:v>39362.539456018516</c:v>
                </c:pt>
                <c:pt idx="40">
                  <c:v>39363.388136574074</c:v>
                </c:pt>
                <c:pt idx="41">
                  <c:v>39371.598553240743</c:v>
                </c:pt>
                <c:pt idx="42">
                  <c:v>39371.648344907408</c:v>
                </c:pt>
                <c:pt idx="43">
                  <c:v>39376.771168981482</c:v>
                </c:pt>
                <c:pt idx="44">
                  <c:v>39377.654791666668</c:v>
                </c:pt>
                <c:pt idx="45">
                  <c:v>39378.739444444444</c:v>
                </c:pt>
                <c:pt idx="46">
                  <c:v>39415.425254629634</c:v>
                </c:pt>
                <c:pt idx="47">
                  <c:v>39464.831111111111</c:v>
                </c:pt>
                <c:pt idx="48">
                  <c:v>39517.676898148144</c:v>
                </c:pt>
                <c:pt idx="49">
                  <c:v>39518.72519675926</c:v>
                </c:pt>
                <c:pt idx="50">
                  <c:v>39540.676828703705</c:v>
                </c:pt>
                <c:pt idx="51">
                  <c:v>39540.702615740738</c:v>
                </c:pt>
                <c:pt idx="52">
                  <c:v>39546.372696759259</c:v>
                </c:pt>
                <c:pt idx="53">
                  <c:v>39547.344907407409</c:v>
                </c:pt>
                <c:pt idx="54">
                  <c:v>39547.358877314815</c:v>
                </c:pt>
                <c:pt idx="55">
                  <c:v>39547.38585648148</c:v>
                </c:pt>
                <c:pt idx="56">
                  <c:v>39547.548043981486</c:v>
                </c:pt>
                <c:pt idx="57">
                  <c:v>39547.676932870367</c:v>
                </c:pt>
                <c:pt idx="58">
                  <c:v>39548.410625000004</c:v>
                </c:pt>
                <c:pt idx="59">
                  <c:v>39548.472430555557</c:v>
                </c:pt>
                <c:pt idx="60">
                  <c:v>39548.473645833335</c:v>
                </c:pt>
                <c:pt idx="61">
                  <c:v>39552.621122685188</c:v>
                </c:pt>
                <c:pt idx="62">
                  <c:v>39552.625092592592</c:v>
                </c:pt>
                <c:pt idx="63">
                  <c:v>39553.364722222221</c:v>
                </c:pt>
                <c:pt idx="64">
                  <c:v>39595.585011574076</c:v>
                </c:pt>
                <c:pt idx="65">
                  <c:v>39595.610879629632</c:v>
                </c:pt>
                <c:pt idx="66">
                  <c:v>39610.68787037037</c:v>
                </c:pt>
                <c:pt idx="67">
                  <c:v>39617.628321759257</c:v>
                </c:pt>
                <c:pt idx="68">
                  <c:v>39631.537511574075</c:v>
                </c:pt>
                <c:pt idx="69">
                  <c:v>39633.627465277779</c:v>
                </c:pt>
                <c:pt idx="70">
                  <c:v>39637.692210648151</c:v>
                </c:pt>
                <c:pt idx="71">
                  <c:v>39652.531631944446</c:v>
                </c:pt>
                <c:pt idx="72">
                  <c:v>39652.576585648145</c:v>
                </c:pt>
                <c:pt idx="73">
                  <c:v>39658.379062499997</c:v>
                </c:pt>
                <c:pt idx="74">
                  <c:v>39658.380937499998</c:v>
                </c:pt>
                <c:pt idx="75">
                  <c:v>39659.554722222223</c:v>
                </c:pt>
                <c:pt idx="76">
                  <c:v>39661.356087962966</c:v>
                </c:pt>
                <c:pt idx="77">
                  <c:v>39666.676354166666</c:v>
                </c:pt>
                <c:pt idx="78">
                  <c:v>39777.519363425927</c:v>
                </c:pt>
                <c:pt idx="79">
                  <c:v>39792.561180555553</c:v>
                </c:pt>
                <c:pt idx="80">
                  <c:v>39801.568136574075</c:v>
                </c:pt>
                <c:pt idx="81">
                  <c:v>39835.419374999998</c:v>
                </c:pt>
                <c:pt idx="82">
                  <c:v>39896.568888888891</c:v>
                </c:pt>
                <c:pt idx="83">
                  <c:v>39901.343368055554</c:v>
                </c:pt>
              </c:numCache>
            </c:numRef>
          </c:cat>
          <c:val>
            <c:numRef>
              <c:f>atlas!$K$2:$K$86</c:f>
              <c:numCache>
                <c:formatCode>General</c:formatCode>
                <c:ptCount val="85"/>
                <c:pt idx="0">
                  <c:v>709</c:v>
                </c:pt>
                <c:pt idx="1">
                  <c:v>703</c:v>
                </c:pt>
                <c:pt idx="2">
                  <c:v>716</c:v>
                </c:pt>
                <c:pt idx="3">
                  <c:v>716</c:v>
                </c:pt>
                <c:pt idx="4">
                  <c:v>716</c:v>
                </c:pt>
                <c:pt idx="5">
                  <c:v>716</c:v>
                </c:pt>
                <c:pt idx="6">
                  <c:v>716</c:v>
                </c:pt>
                <c:pt idx="7">
                  <c:v>716</c:v>
                </c:pt>
                <c:pt idx="8">
                  <c:v>716</c:v>
                </c:pt>
                <c:pt idx="9">
                  <c:v>716</c:v>
                </c:pt>
                <c:pt idx="10">
                  <c:v>718</c:v>
                </c:pt>
                <c:pt idx="11">
                  <c:v>732</c:v>
                </c:pt>
                <c:pt idx="12">
                  <c:v>732</c:v>
                </c:pt>
                <c:pt idx="13">
                  <c:v>732</c:v>
                </c:pt>
                <c:pt idx="14">
                  <c:v>732</c:v>
                </c:pt>
                <c:pt idx="15">
                  <c:v>732</c:v>
                </c:pt>
                <c:pt idx="16">
                  <c:v>740</c:v>
                </c:pt>
                <c:pt idx="17">
                  <c:v>742</c:v>
                </c:pt>
                <c:pt idx="18">
                  <c:v>742</c:v>
                </c:pt>
                <c:pt idx="19">
                  <c:v>742</c:v>
                </c:pt>
                <c:pt idx="20">
                  <c:v>742</c:v>
                </c:pt>
                <c:pt idx="21">
                  <c:v>700</c:v>
                </c:pt>
                <c:pt idx="22">
                  <c:v>700</c:v>
                </c:pt>
                <c:pt idx="23">
                  <c:v>700</c:v>
                </c:pt>
                <c:pt idx="24">
                  <c:v>700</c:v>
                </c:pt>
                <c:pt idx="25">
                  <c:v>700</c:v>
                </c:pt>
                <c:pt idx="26">
                  <c:v>700</c:v>
                </c:pt>
                <c:pt idx="27">
                  <c:v>708</c:v>
                </c:pt>
                <c:pt idx="28">
                  <c:v>706</c:v>
                </c:pt>
                <c:pt idx="29">
                  <c:v>714</c:v>
                </c:pt>
                <c:pt idx="30">
                  <c:v>715</c:v>
                </c:pt>
                <c:pt idx="31">
                  <c:v>768</c:v>
                </c:pt>
                <c:pt idx="32">
                  <c:v>728</c:v>
                </c:pt>
                <c:pt idx="33">
                  <c:v>731</c:v>
                </c:pt>
                <c:pt idx="34">
                  <c:v>738</c:v>
                </c:pt>
                <c:pt idx="35">
                  <c:v>738</c:v>
                </c:pt>
                <c:pt idx="36">
                  <c:v>738</c:v>
                </c:pt>
                <c:pt idx="37">
                  <c:v>743</c:v>
                </c:pt>
                <c:pt idx="38">
                  <c:v>744</c:v>
                </c:pt>
                <c:pt idx="39">
                  <c:v>758</c:v>
                </c:pt>
                <c:pt idx="40">
                  <c:v>758</c:v>
                </c:pt>
                <c:pt idx="41">
                  <c:v>761</c:v>
                </c:pt>
                <c:pt idx="42">
                  <c:v>761</c:v>
                </c:pt>
                <c:pt idx="43">
                  <c:v>761</c:v>
                </c:pt>
                <c:pt idx="44">
                  <c:v>761</c:v>
                </c:pt>
                <c:pt idx="45">
                  <c:v>761</c:v>
                </c:pt>
                <c:pt idx="46">
                  <c:v>761</c:v>
                </c:pt>
                <c:pt idx="47">
                  <c:v>761</c:v>
                </c:pt>
                <c:pt idx="48">
                  <c:v>760</c:v>
                </c:pt>
                <c:pt idx="49">
                  <c:v>761</c:v>
                </c:pt>
                <c:pt idx="50">
                  <c:v>768</c:v>
                </c:pt>
                <c:pt idx="51">
                  <c:v>768</c:v>
                </c:pt>
                <c:pt idx="52">
                  <c:v>778</c:v>
                </c:pt>
                <c:pt idx="53">
                  <c:v>767</c:v>
                </c:pt>
                <c:pt idx="54">
                  <c:v>768</c:v>
                </c:pt>
                <c:pt idx="55">
                  <c:v>768</c:v>
                </c:pt>
                <c:pt idx="56">
                  <c:v>757</c:v>
                </c:pt>
                <c:pt idx="57">
                  <c:v>757</c:v>
                </c:pt>
                <c:pt idx="58">
                  <c:v>758</c:v>
                </c:pt>
                <c:pt idx="59">
                  <c:v>758</c:v>
                </c:pt>
                <c:pt idx="60">
                  <c:v>758</c:v>
                </c:pt>
                <c:pt idx="61">
                  <c:v>759</c:v>
                </c:pt>
                <c:pt idx="62">
                  <c:v>759</c:v>
                </c:pt>
                <c:pt idx="63">
                  <c:v>759</c:v>
                </c:pt>
                <c:pt idx="64">
                  <c:v>759</c:v>
                </c:pt>
                <c:pt idx="65">
                  <c:v>764</c:v>
                </c:pt>
                <c:pt idx="66">
                  <c:v>773</c:v>
                </c:pt>
                <c:pt idx="67">
                  <c:v>778</c:v>
                </c:pt>
                <c:pt idx="68">
                  <c:v>790</c:v>
                </c:pt>
                <c:pt idx="69">
                  <c:v>837</c:v>
                </c:pt>
                <c:pt idx="70">
                  <c:v>840</c:v>
                </c:pt>
                <c:pt idx="71">
                  <c:v>840</c:v>
                </c:pt>
                <c:pt idx="72">
                  <c:v>849</c:v>
                </c:pt>
                <c:pt idx="73">
                  <c:v>834</c:v>
                </c:pt>
                <c:pt idx="74">
                  <c:v>849</c:v>
                </c:pt>
                <c:pt idx="75">
                  <c:v>849</c:v>
                </c:pt>
                <c:pt idx="76">
                  <c:v>856</c:v>
                </c:pt>
                <c:pt idx="77">
                  <c:v>852</c:v>
                </c:pt>
                <c:pt idx="78">
                  <c:v>852</c:v>
                </c:pt>
                <c:pt idx="79">
                  <c:v>853</c:v>
                </c:pt>
                <c:pt idx="80">
                  <c:v>854</c:v>
                </c:pt>
                <c:pt idx="81">
                  <c:v>854</c:v>
                </c:pt>
                <c:pt idx="82">
                  <c:v>857</c:v>
                </c:pt>
                <c:pt idx="83">
                  <c:v>858</c:v>
                </c:pt>
              </c:numCache>
            </c:numRef>
          </c:val>
        </c:ser>
        <c:marker val="1"/>
        <c:axId val="72153728"/>
        <c:axId val="72163712"/>
      </c:lineChart>
      <c:lineChart>
        <c:grouping val="standard"/>
        <c:ser>
          <c:idx val="0"/>
          <c:order val="0"/>
          <c:tx>
            <c:strRef>
              <c:f>atlas!$H$1</c:f>
              <c:strCache>
                <c:ptCount val="1"/>
                <c:pt idx="0">
                  <c:v>#newT</c:v>
                </c:pt>
              </c:strCache>
            </c:strRef>
          </c:tx>
          <c:marker>
            <c:symbol val="none"/>
          </c:marker>
          <c:cat>
            <c:numRef>
              <c:f>atlas!$D$2:$D$86</c:f>
              <c:numCache>
                <c:formatCode>[$-409]d\-mmm\-yy;@</c:formatCode>
                <c:ptCount val="85"/>
                <c:pt idx="0">
                  <c:v>38933.570613425924</c:v>
                </c:pt>
                <c:pt idx="1">
                  <c:v>38958.624131944445</c:v>
                </c:pt>
                <c:pt idx="2">
                  <c:v>38987.448252314818</c:v>
                </c:pt>
                <c:pt idx="3">
                  <c:v>38987.452141203699</c:v>
                </c:pt>
                <c:pt idx="4">
                  <c:v>38987.534745370373</c:v>
                </c:pt>
                <c:pt idx="5">
                  <c:v>38987.678252314814</c:v>
                </c:pt>
                <c:pt idx="6">
                  <c:v>38987.709710648152</c:v>
                </c:pt>
                <c:pt idx="7">
                  <c:v>39002.551805555559</c:v>
                </c:pt>
                <c:pt idx="8">
                  <c:v>39007.418819444443</c:v>
                </c:pt>
                <c:pt idx="9">
                  <c:v>39015.851956018516</c:v>
                </c:pt>
                <c:pt idx="10">
                  <c:v>39020.812650462962</c:v>
                </c:pt>
                <c:pt idx="11">
                  <c:v>39028.430902777778</c:v>
                </c:pt>
                <c:pt idx="12">
                  <c:v>39028.640787037039</c:v>
                </c:pt>
                <c:pt idx="13">
                  <c:v>39125.47855324074</c:v>
                </c:pt>
                <c:pt idx="14">
                  <c:v>39129.553912037038</c:v>
                </c:pt>
                <c:pt idx="15">
                  <c:v>39147.622210648144</c:v>
                </c:pt>
                <c:pt idx="16">
                  <c:v>39155.529178240744</c:v>
                </c:pt>
                <c:pt idx="17">
                  <c:v>39169.663495370369</c:v>
                </c:pt>
                <c:pt idx="18">
                  <c:v>39183.510717592595</c:v>
                </c:pt>
                <c:pt idx="19">
                  <c:v>39185.505648148144</c:v>
                </c:pt>
                <c:pt idx="20">
                  <c:v>39195.697627314818</c:v>
                </c:pt>
                <c:pt idx="21">
                  <c:v>39197.691238425927</c:v>
                </c:pt>
                <c:pt idx="22">
                  <c:v>39198.552256944444</c:v>
                </c:pt>
                <c:pt idx="23">
                  <c:v>39202.341747685183</c:v>
                </c:pt>
                <c:pt idx="24">
                  <c:v>39202.538356481484</c:v>
                </c:pt>
                <c:pt idx="25">
                  <c:v>39208.872488425928</c:v>
                </c:pt>
                <c:pt idx="26">
                  <c:v>39209.601099537038</c:v>
                </c:pt>
                <c:pt idx="27">
                  <c:v>39220.563530092593</c:v>
                </c:pt>
                <c:pt idx="28">
                  <c:v>39225.578865740739</c:v>
                </c:pt>
                <c:pt idx="29">
                  <c:v>39232.39340277778</c:v>
                </c:pt>
                <c:pt idx="30">
                  <c:v>39237.43277777778</c:v>
                </c:pt>
                <c:pt idx="31">
                  <c:v>39266.359537037039</c:v>
                </c:pt>
                <c:pt idx="32">
                  <c:v>39266.492118055554</c:v>
                </c:pt>
                <c:pt idx="33">
                  <c:v>39267.573773148149</c:v>
                </c:pt>
                <c:pt idx="34">
                  <c:v>39276.700266203705</c:v>
                </c:pt>
                <c:pt idx="35">
                  <c:v>39289.710520833338</c:v>
                </c:pt>
                <c:pt idx="36">
                  <c:v>39315.642627314817</c:v>
                </c:pt>
                <c:pt idx="37">
                  <c:v>39335.317800925928</c:v>
                </c:pt>
                <c:pt idx="38">
                  <c:v>39346.735208333332</c:v>
                </c:pt>
                <c:pt idx="39">
                  <c:v>39362.539456018516</c:v>
                </c:pt>
                <c:pt idx="40">
                  <c:v>39363.388136574074</c:v>
                </c:pt>
                <c:pt idx="41">
                  <c:v>39371.598553240743</c:v>
                </c:pt>
                <c:pt idx="42">
                  <c:v>39371.648344907408</c:v>
                </c:pt>
                <c:pt idx="43">
                  <c:v>39376.771168981482</c:v>
                </c:pt>
                <c:pt idx="44">
                  <c:v>39377.654791666668</c:v>
                </c:pt>
                <c:pt idx="45">
                  <c:v>39378.739444444444</c:v>
                </c:pt>
                <c:pt idx="46">
                  <c:v>39415.425254629634</c:v>
                </c:pt>
                <c:pt idx="47">
                  <c:v>39464.831111111111</c:v>
                </c:pt>
                <c:pt idx="48">
                  <c:v>39517.676898148144</c:v>
                </c:pt>
                <c:pt idx="49">
                  <c:v>39518.72519675926</c:v>
                </c:pt>
                <c:pt idx="50">
                  <c:v>39540.676828703705</c:v>
                </c:pt>
                <c:pt idx="51">
                  <c:v>39540.702615740738</c:v>
                </c:pt>
                <c:pt idx="52">
                  <c:v>39546.372696759259</c:v>
                </c:pt>
                <c:pt idx="53">
                  <c:v>39547.344907407409</c:v>
                </c:pt>
                <c:pt idx="54">
                  <c:v>39547.358877314815</c:v>
                </c:pt>
                <c:pt idx="55">
                  <c:v>39547.38585648148</c:v>
                </c:pt>
                <c:pt idx="56">
                  <c:v>39547.548043981486</c:v>
                </c:pt>
                <c:pt idx="57">
                  <c:v>39547.676932870367</c:v>
                </c:pt>
                <c:pt idx="58">
                  <c:v>39548.410625000004</c:v>
                </c:pt>
                <c:pt idx="59">
                  <c:v>39548.472430555557</c:v>
                </c:pt>
                <c:pt idx="60">
                  <c:v>39548.473645833335</c:v>
                </c:pt>
                <c:pt idx="61">
                  <c:v>39552.621122685188</c:v>
                </c:pt>
                <c:pt idx="62">
                  <c:v>39552.625092592592</c:v>
                </c:pt>
                <c:pt idx="63">
                  <c:v>39553.364722222221</c:v>
                </c:pt>
                <c:pt idx="64">
                  <c:v>39595.585011574076</c:v>
                </c:pt>
                <c:pt idx="65">
                  <c:v>39595.610879629632</c:v>
                </c:pt>
                <c:pt idx="66">
                  <c:v>39610.68787037037</c:v>
                </c:pt>
                <c:pt idx="67">
                  <c:v>39617.628321759257</c:v>
                </c:pt>
                <c:pt idx="68">
                  <c:v>39631.537511574075</c:v>
                </c:pt>
                <c:pt idx="69">
                  <c:v>39633.627465277779</c:v>
                </c:pt>
                <c:pt idx="70">
                  <c:v>39637.692210648151</c:v>
                </c:pt>
                <c:pt idx="71">
                  <c:v>39652.531631944446</c:v>
                </c:pt>
                <c:pt idx="72">
                  <c:v>39652.576585648145</c:v>
                </c:pt>
                <c:pt idx="73">
                  <c:v>39658.379062499997</c:v>
                </c:pt>
                <c:pt idx="74">
                  <c:v>39658.380937499998</c:v>
                </c:pt>
                <c:pt idx="75">
                  <c:v>39659.554722222223</c:v>
                </c:pt>
                <c:pt idx="76">
                  <c:v>39661.356087962966</c:v>
                </c:pt>
                <c:pt idx="77">
                  <c:v>39666.676354166666</c:v>
                </c:pt>
                <c:pt idx="78">
                  <c:v>39777.519363425927</c:v>
                </c:pt>
                <c:pt idx="79">
                  <c:v>39792.561180555553</c:v>
                </c:pt>
                <c:pt idx="80">
                  <c:v>39801.568136574075</c:v>
                </c:pt>
                <c:pt idx="81">
                  <c:v>39835.419374999998</c:v>
                </c:pt>
                <c:pt idx="82">
                  <c:v>39896.568888888891</c:v>
                </c:pt>
                <c:pt idx="83">
                  <c:v>39901.343368055554</c:v>
                </c:pt>
              </c:numCache>
            </c:numRef>
          </c:cat>
          <c:val>
            <c:numRef>
              <c:f>atlas!$H$2:$H$86</c:f>
              <c:numCache>
                <c:formatCode>General</c:formatCode>
                <c:ptCount val="85"/>
                <c:pt idx="0">
                  <c:v>56</c:v>
                </c:pt>
                <c:pt idx="1">
                  <c:v>55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59</c:v>
                </c:pt>
                <c:pt idx="17">
                  <c:v>59</c:v>
                </c:pt>
                <c:pt idx="18">
                  <c:v>59</c:v>
                </c:pt>
                <c:pt idx="19">
                  <c:v>59</c:v>
                </c:pt>
                <c:pt idx="20">
                  <c:v>59</c:v>
                </c:pt>
                <c:pt idx="21">
                  <c:v>51</c:v>
                </c:pt>
                <c:pt idx="22">
                  <c:v>51</c:v>
                </c:pt>
                <c:pt idx="23">
                  <c:v>51</c:v>
                </c:pt>
                <c:pt idx="24">
                  <c:v>51</c:v>
                </c:pt>
                <c:pt idx="25">
                  <c:v>51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53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55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55</c:v>
                </c:pt>
                <c:pt idx="38">
                  <c:v>55</c:v>
                </c:pt>
                <c:pt idx="39">
                  <c:v>57</c:v>
                </c:pt>
                <c:pt idx="40">
                  <c:v>57</c:v>
                </c:pt>
                <c:pt idx="41">
                  <c:v>58</c:v>
                </c:pt>
                <c:pt idx="42">
                  <c:v>58</c:v>
                </c:pt>
                <c:pt idx="43">
                  <c:v>58</c:v>
                </c:pt>
                <c:pt idx="44">
                  <c:v>58</c:v>
                </c:pt>
                <c:pt idx="45">
                  <c:v>58</c:v>
                </c:pt>
                <c:pt idx="46">
                  <c:v>58</c:v>
                </c:pt>
                <c:pt idx="47">
                  <c:v>58</c:v>
                </c:pt>
                <c:pt idx="48">
                  <c:v>58</c:v>
                </c:pt>
                <c:pt idx="49">
                  <c:v>58</c:v>
                </c:pt>
                <c:pt idx="50">
                  <c:v>59</c:v>
                </c:pt>
                <c:pt idx="51">
                  <c:v>59</c:v>
                </c:pt>
                <c:pt idx="52">
                  <c:v>61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59</c:v>
                </c:pt>
                <c:pt idx="61">
                  <c:v>59</c:v>
                </c:pt>
                <c:pt idx="62">
                  <c:v>59</c:v>
                </c:pt>
                <c:pt idx="63">
                  <c:v>59</c:v>
                </c:pt>
                <c:pt idx="64">
                  <c:v>59</c:v>
                </c:pt>
                <c:pt idx="65">
                  <c:v>60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69</c:v>
                </c:pt>
                <c:pt idx="70">
                  <c:v>69</c:v>
                </c:pt>
                <c:pt idx="71">
                  <c:v>69</c:v>
                </c:pt>
                <c:pt idx="72">
                  <c:v>70</c:v>
                </c:pt>
                <c:pt idx="73">
                  <c:v>69</c:v>
                </c:pt>
                <c:pt idx="74">
                  <c:v>70</c:v>
                </c:pt>
                <c:pt idx="75">
                  <c:v>70</c:v>
                </c:pt>
                <c:pt idx="76">
                  <c:v>71</c:v>
                </c:pt>
                <c:pt idx="77">
                  <c:v>71</c:v>
                </c:pt>
                <c:pt idx="78">
                  <c:v>71</c:v>
                </c:pt>
                <c:pt idx="79">
                  <c:v>72</c:v>
                </c:pt>
                <c:pt idx="80">
                  <c:v>72</c:v>
                </c:pt>
                <c:pt idx="81">
                  <c:v>72</c:v>
                </c:pt>
                <c:pt idx="82">
                  <c:v>73</c:v>
                </c:pt>
                <c:pt idx="83">
                  <c:v>73</c:v>
                </c:pt>
              </c:numCache>
            </c:numRef>
          </c:val>
        </c:ser>
        <c:marker val="1"/>
        <c:axId val="72166784"/>
        <c:axId val="72165248"/>
      </c:lineChart>
      <c:dateAx>
        <c:axId val="72153728"/>
        <c:scaling>
          <c:orientation val="minMax"/>
        </c:scaling>
        <c:axPos val="b"/>
        <c:numFmt formatCode="[$-409]d\-mmm\-yy;@" sourceLinked="1"/>
        <c:tickLblPos val="nextTo"/>
        <c:crossAx val="72163712"/>
        <c:crosses val="autoZero"/>
        <c:auto val="1"/>
        <c:lblOffset val="100"/>
        <c:baseTimeUnit val="days"/>
        <c:majorUnit val="6"/>
        <c:majorTimeUnit val="months"/>
      </c:dateAx>
      <c:valAx>
        <c:axId val="72163712"/>
        <c:scaling>
          <c:orientation val="minMax"/>
          <c:min val="650"/>
        </c:scaling>
        <c:axPos val="l"/>
        <c:numFmt formatCode="General" sourceLinked="0"/>
        <c:tickLblPos val="nextTo"/>
        <c:crossAx val="72153728"/>
        <c:crosses val="autoZero"/>
        <c:crossBetween val="between"/>
      </c:valAx>
      <c:valAx>
        <c:axId val="72165248"/>
        <c:scaling>
          <c:orientation val="minMax"/>
          <c:min val="50"/>
        </c:scaling>
        <c:axPos val="r"/>
        <c:numFmt formatCode="General" sourceLinked="1"/>
        <c:tickLblPos val="nextTo"/>
        <c:crossAx val="72166784"/>
        <c:crosses val="max"/>
        <c:crossBetween val="between"/>
      </c:valAx>
      <c:dateAx>
        <c:axId val="72166784"/>
        <c:scaling>
          <c:orientation val="minMax"/>
        </c:scaling>
        <c:delete val="1"/>
        <c:axPos val="b"/>
        <c:numFmt formatCode="[$-409]d\-mmm\-yy;@" sourceLinked="1"/>
        <c:tickLblPos val="none"/>
        <c:crossAx val="72165248"/>
        <c:crosses val="autoZero"/>
        <c:auto val="1"/>
        <c:lblOffset val="100"/>
      </c:dateAx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ensembl!$AA$2:$AA$170</c:f>
              <c:numCache>
                <c:formatCode>General</c:formatCode>
                <c:ptCount val="169"/>
                <c:pt idx="0">
                  <c:v>-2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-2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-1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2</c:v>
                </c:pt>
                <c:pt idx="53">
                  <c:v>4</c:v>
                </c:pt>
                <c:pt idx="54">
                  <c:v>1</c:v>
                </c:pt>
                <c:pt idx="55">
                  <c:v>-10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-1</c:v>
                </c:pt>
                <c:pt idx="80">
                  <c:v>4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-11</c:v>
                </c:pt>
                <c:pt idx="93">
                  <c:v>-1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-1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-2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6</c:v>
                </c:pt>
                <c:pt idx="132">
                  <c:v>-4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-2</c:v>
                </c:pt>
                <c:pt idx="157">
                  <c:v>-1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</c:ser>
        <c:marker val="1"/>
        <c:axId val="213724160"/>
        <c:axId val="213734144"/>
      </c:lineChart>
      <c:catAx>
        <c:axId val="213724160"/>
        <c:scaling>
          <c:orientation val="minMax"/>
        </c:scaling>
        <c:delete val="1"/>
        <c:axPos val="b"/>
        <c:majorTickMark val="none"/>
        <c:tickLblPos val="none"/>
        <c:crossAx val="213734144"/>
        <c:crosses val="autoZero"/>
        <c:auto val="1"/>
        <c:lblAlgn val="ctr"/>
        <c:lblOffset val="100"/>
      </c:catAx>
      <c:valAx>
        <c:axId val="213734144"/>
        <c:scaling>
          <c:orientation val="minMax"/>
        </c:scaling>
        <c:axPos val="l"/>
        <c:numFmt formatCode="General" sourceLinked="1"/>
        <c:majorTickMark val="none"/>
        <c:tickLblPos val="nextTo"/>
        <c:crossAx val="213724160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ensembl!$AA$171:$AA$340</c:f>
              <c:numCache>
                <c:formatCode>General</c:formatCode>
                <c:ptCount val="1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-4</c:v>
                </c:pt>
                <c:pt idx="37">
                  <c:v>0</c:v>
                </c:pt>
                <c:pt idx="38">
                  <c:v>3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-1</c:v>
                </c:pt>
                <c:pt idx="57">
                  <c:v>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-5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</c:v>
                </c:pt>
                <c:pt idx="80">
                  <c:v>-1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0</c:v>
                </c:pt>
                <c:pt idx="109">
                  <c:v>4</c:v>
                </c:pt>
                <c:pt idx="110">
                  <c:v>-4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-1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1</c:v>
                </c:pt>
                <c:pt idx="126">
                  <c:v>-1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-2</c:v>
                </c:pt>
                <c:pt idx="145">
                  <c:v>2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</c:numCache>
            </c:numRef>
          </c:val>
        </c:ser>
        <c:marker val="1"/>
        <c:axId val="213754624"/>
        <c:axId val="213756160"/>
      </c:lineChart>
      <c:catAx>
        <c:axId val="213754624"/>
        <c:scaling>
          <c:orientation val="minMax"/>
        </c:scaling>
        <c:delete val="1"/>
        <c:axPos val="b"/>
        <c:majorTickMark val="none"/>
        <c:tickLblPos val="none"/>
        <c:crossAx val="213756160"/>
        <c:crosses val="autoZero"/>
        <c:auto val="1"/>
        <c:lblAlgn val="ctr"/>
        <c:lblOffset val="100"/>
      </c:catAx>
      <c:valAx>
        <c:axId val="213756160"/>
        <c:scaling>
          <c:orientation val="minMax"/>
        </c:scaling>
        <c:axPos val="l"/>
        <c:numFmt formatCode="General" sourceLinked="1"/>
        <c:majorTickMark val="none"/>
        <c:tickLblPos val="nextTo"/>
        <c:crossAx val="213754624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ensembl!$AA$341:$AA$529</c:f>
              <c:numCache>
                <c:formatCode>General</c:formatCode>
                <c:ptCount val="1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-5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-2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4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-3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-6</c:v>
                </c:pt>
                <c:pt idx="154">
                  <c:v>1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</c:numCache>
            </c:numRef>
          </c:val>
        </c:ser>
        <c:marker val="1"/>
        <c:axId val="213780736"/>
        <c:axId val="213794816"/>
      </c:lineChart>
      <c:catAx>
        <c:axId val="213780736"/>
        <c:scaling>
          <c:orientation val="minMax"/>
        </c:scaling>
        <c:delete val="1"/>
        <c:axPos val="b"/>
        <c:majorTickMark val="none"/>
        <c:tickLblPos val="none"/>
        <c:crossAx val="213794816"/>
        <c:crosses val="autoZero"/>
        <c:auto val="1"/>
        <c:lblAlgn val="ctr"/>
        <c:lblOffset val="100"/>
      </c:catAx>
      <c:valAx>
        <c:axId val="213794816"/>
        <c:scaling>
          <c:orientation val="minMax"/>
        </c:scaling>
        <c:axPos val="l"/>
        <c:numFmt formatCode="General" sourceLinked="1"/>
        <c:majorTickMark val="none"/>
        <c:tickLblPos val="nextTo"/>
        <c:crossAx val="213780736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ensembl!$AB$2:$AB$529</c:f>
              <c:numCache>
                <c:formatCode>General</c:formatCode>
                <c:ptCount val="528"/>
                <c:pt idx="0">
                  <c:v>-7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-1</c:v>
                </c:pt>
                <c:pt idx="26">
                  <c:v>0</c:v>
                </c:pt>
                <c:pt idx="27">
                  <c:v>15</c:v>
                </c:pt>
                <c:pt idx="28">
                  <c:v>-5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-9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11</c:v>
                </c:pt>
                <c:pt idx="50">
                  <c:v>2</c:v>
                </c:pt>
                <c:pt idx="51">
                  <c:v>0</c:v>
                </c:pt>
                <c:pt idx="52">
                  <c:v>13</c:v>
                </c:pt>
                <c:pt idx="53">
                  <c:v>8</c:v>
                </c:pt>
                <c:pt idx="54">
                  <c:v>2</c:v>
                </c:pt>
                <c:pt idx="55">
                  <c:v>-37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9</c:v>
                </c:pt>
                <c:pt idx="60">
                  <c:v>2</c:v>
                </c:pt>
                <c:pt idx="61">
                  <c:v>6</c:v>
                </c:pt>
                <c:pt idx="62">
                  <c:v>10</c:v>
                </c:pt>
                <c:pt idx="63">
                  <c:v>1</c:v>
                </c:pt>
                <c:pt idx="64">
                  <c:v>9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15</c:v>
                </c:pt>
                <c:pt idx="72">
                  <c:v>5</c:v>
                </c:pt>
                <c:pt idx="73">
                  <c:v>4</c:v>
                </c:pt>
                <c:pt idx="74">
                  <c:v>-3</c:v>
                </c:pt>
                <c:pt idx="75">
                  <c:v>5</c:v>
                </c:pt>
                <c:pt idx="76">
                  <c:v>8</c:v>
                </c:pt>
                <c:pt idx="77">
                  <c:v>0</c:v>
                </c:pt>
                <c:pt idx="78">
                  <c:v>4</c:v>
                </c:pt>
                <c:pt idx="79">
                  <c:v>-4</c:v>
                </c:pt>
                <c:pt idx="80">
                  <c:v>14</c:v>
                </c:pt>
                <c:pt idx="81">
                  <c:v>1</c:v>
                </c:pt>
                <c:pt idx="82">
                  <c:v>1</c:v>
                </c:pt>
                <c:pt idx="83">
                  <c:v>3</c:v>
                </c:pt>
                <c:pt idx="84">
                  <c:v>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0</c:v>
                </c:pt>
                <c:pt idx="92">
                  <c:v>-64</c:v>
                </c:pt>
                <c:pt idx="93">
                  <c:v>-2</c:v>
                </c:pt>
                <c:pt idx="94">
                  <c:v>0</c:v>
                </c:pt>
                <c:pt idx="95">
                  <c:v>10</c:v>
                </c:pt>
                <c:pt idx="96">
                  <c:v>-1</c:v>
                </c:pt>
                <c:pt idx="97">
                  <c:v>-8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-1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9</c:v>
                </c:pt>
                <c:pt idx="126">
                  <c:v>-4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24</c:v>
                </c:pt>
                <c:pt idx="132">
                  <c:v>-11</c:v>
                </c:pt>
                <c:pt idx="133">
                  <c:v>0</c:v>
                </c:pt>
                <c:pt idx="134">
                  <c:v>-1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11</c:v>
                </c:pt>
                <c:pt idx="143">
                  <c:v>0</c:v>
                </c:pt>
                <c:pt idx="144">
                  <c:v>0</c:v>
                </c:pt>
                <c:pt idx="145">
                  <c:v>33</c:v>
                </c:pt>
                <c:pt idx="146">
                  <c:v>-1</c:v>
                </c:pt>
                <c:pt idx="147">
                  <c:v>0</c:v>
                </c:pt>
                <c:pt idx="148">
                  <c:v>0</c:v>
                </c:pt>
                <c:pt idx="149">
                  <c:v>-2</c:v>
                </c:pt>
                <c:pt idx="150">
                  <c:v>0</c:v>
                </c:pt>
                <c:pt idx="151">
                  <c:v>-15</c:v>
                </c:pt>
                <c:pt idx="152">
                  <c:v>-1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-14</c:v>
                </c:pt>
                <c:pt idx="157">
                  <c:v>-9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-1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27</c:v>
                </c:pt>
                <c:pt idx="177">
                  <c:v>1</c:v>
                </c:pt>
                <c:pt idx="178">
                  <c:v>0</c:v>
                </c:pt>
                <c:pt idx="179">
                  <c:v>-1</c:v>
                </c:pt>
                <c:pt idx="180">
                  <c:v>0</c:v>
                </c:pt>
                <c:pt idx="181">
                  <c:v>-3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13</c:v>
                </c:pt>
                <c:pt idx="189">
                  <c:v>0</c:v>
                </c:pt>
                <c:pt idx="190">
                  <c:v>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8</c:v>
                </c:pt>
                <c:pt idx="195">
                  <c:v>11</c:v>
                </c:pt>
                <c:pt idx="196">
                  <c:v>0</c:v>
                </c:pt>
                <c:pt idx="197">
                  <c:v>0</c:v>
                </c:pt>
                <c:pt idx="198">
                  <c:v>2</c:v>
                </c:pt>
                <c:pt idx="199">
                  <c:v>0</c:v>
                </c:pt>
                <c:pt idx="200">
                  <c:v>4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-26</c:v>
                </c:pt>
                <c:pt idx="206">
                  <c:v>0</c:v>
                </c:pt>
                <c:pt idx="207">
                  <c:v>17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-1</c:v>
                </c:pt>
                <c:pt idx="217">
                  <c:v>0</c:v>
                </c:pt>
                <c:pt idx="218">
                  <c:v>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-6</c:v>
                </c:pt>
                <c:pt idx="226">
                  <c:v>11</c:v>
                </c:pt>
                <c:pt idx="227">
                  <c:v>0</c:v>
                </c:pt>
                <c:pt idx="228">
                  <c:v>1</c:v>
                </c:pt>
                <c:pt idx="229">
                  <c:v>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2</c:v>
                </c:pt>
                <c:pt idx="240">
                  <c:v>0</c:v>
                </c:pt>
                <c:pt idx="241">
                  <c:v>10</c:v>
                </c:pt>
                <c:pt idx="242">
                  <c:v>-11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11</c:v>
                </c:pt>
                <c:pt idx="249">
                  <c:v>-5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6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8</c:v>
                </c:pt>
                <c:pt idx="270">
                  <c:v>0</c:v>
                </c:pt>
                <c:pt idx="271">
                  <c:v>17</c:v>
                </c:pt>
                <c:pt idx="272">
                  <c:v>0</c:v>
                </c:pt>
                <c:pt idx="273">
                  <c:v>-1</c:v>
                </c:pt>
                <c:pt idx="274">
                  <c:v>0</c:v>
                </c:pt>
                <c:pt idx="275">
                  <c:v>0</c:v>
                </c:pt>
                <c:pt idx="276">
                  <c:v>3</c:v>
                </c:pt>
                <c:pt idx="277">
                  <c:v>0</c:v>
                </c:pt>
                <c:pt idx="278">
                  <c:v>17</c:v>
                </c:pt>
                <c:pt idx="279">
                  <c:v>-17</c:v>
                </c:pt>
                <c:pt idx="280">
                  <c:v>0</c:v>
                </c:pt>
                <c:pt idx="281">
                  <c:v>17</c:v>
                </c:pt>
                <c:pt idx="282">
                  <c:v>3</c:v>
                </c:pt>
                <c:pt idx="283">
                  <c:v>4</c:v>
                </c:pt>
                <c:pt idx="284">
                  <c:v>3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9</c:v>
                </c:pt>
                <c:pt idx="294">
                  <c:v>3</c:v>
                </c:pt>
                <c:pt idx="295">
                  <c:v>-3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3</c:v>
                </c:pt>
                <c:pt idx="307">
                  <c:v>0</c:v>
                </c:pt>
                <c:pt idx="308">
                  <c:v>13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0</c:v>
                </c:pt>
                <c:pt idx="313">
                  <c:v>-15</c:v>
                </c:pt>
                <c:pt idx="314">
                  <c:v>18</c:v>
                </c:pt>
                <c:pt idx="315">
                  <c:v>0</c:v>
                </c:pt>
                <c:pt idx="316">
                  <c:v>4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-1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18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</c:v>
                </c:pt>
                <c:pt idx="343">
                  <c:v>1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-1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2</c:v>
                </c:pt>
                <c:pt idx="372">
                  <c:v>-2</c:v>
                </c:pt>
                <c:pt idx="373">
                  <c:v>4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-27</c:v>
                </c:pt>
                <c:pt idx="378">
                  <c:v>0</c:v>
                </c:pt>
                <c:pt idx="379">
                  <c:v>0</c:v>
                </c:pt>
                <c:pt idx="380">
                  <c:v>6</c:v>
                </c:pt>
                <c:pt idx="381">
                  <c:v>-5</c:v>
                </c:pt>
                <c:pt idx="382">
                  <c:v>0</c:v>
                </c:pt>
                <c:pt idx="383">
                  <c:v>5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-3</c:v>
                </c:pt>
                <c:pt idx="391">
                  <c:v>0</c:v>
                </c:pt>
                <c:pt idx="392">
                  <c:v>-2</c:v>
                </c:pt>
                <c:pt idx="393">
                  <c:v>0</c:v>
                </c:pt>
                <c:pt idx="394">
                  <c:v>5</c:v>
                </c:pt>
                <c:pt idx="395">
                  <c:v>0</c:v>
                </c:pt>
                <c:pt idx="396">
                  <c:v>0</c:v>
                </c:pt>
                <c:pt idx="397">
                  <c:v>2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2</c:v>
                </c:pt>
                <c:pt idx="405">
                  <c:v>0</c:v>
                </c:pt>
                <c:pt idx="406">
                  <c:v>-2</c:v>
                </c:pt>
                <c:pt idx="407">
                  <c:v>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24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-19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-1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-1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-1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27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-6</c:v>
                </c:pt>
                <c:pt idx="493">
                  <c:v>8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6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5</c:v>
                </c:pt>
                <c:pt idx="510">
                  <c:v>2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</c:v>
                </c:pt>
                <c:pt idx="520">
                  <c:v>0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-1</c:v>
                </c:pt>
                <c:pt idx="527">
                  <c:v>0</c:v>
                </c:pt>
              </c:numCache>
            </c:numRef>
          </c:val>
        </c:ser>
        <c:marker val="1"/>
        <c:axId val="213815296"/>
        <c:axId val="213816832"/>
      </c:lineChart>
      <c:catAx>
        <c:axId val="213815296"/>
        <c:scaling>
          <c:orientation val="minMax"/>
        </c:scaling>
        <c:delete val="1"/>
        <c:axPos val="b"/>
        <c:majorTickMark val="none"/>
        <c:tickLblPos val="none"/>
        <c:crossAx val="213816832"/>
        <c:crosses val="autoZero"/>
        <c:auto val="1"/>
        <c:lblAlgn val="ctr"/>
        <c:lblOffset val="100"/>
      </c:catAx>
      <c:valAx>
        <c:axId val="213816832"/>
        <c:scaling>
          <c:orientation val="minMax"/>
        </c:scaling>
        <c:axPos val="l"/>
        <c:numFmt formatCode="General" sourceLinked="1"/>
        <c:majorTickMark val="none"/>
        <c:tickLblPos val="nextTo"/>
        <c:crossAx val="213815296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ensembl!$AB$2:$AB$529</c:f>
              <c:numCache>
                <c:formatCode>General</c:formatCode>
                <c:ptCount val="528"/>
                <c:pt idx="0">
                  <c:v>-7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-1</c:v>
                </c:pt>
                <c:pt idx="26">
                  <c:v>0</c:v>
                </c:pt>
                <c:pt idx="27">
                  <c:v>15</c:v>
                </c:pt>
                <c:pt idx="28">
                  <c:v>-5</c:v>
                </c:pt>
                <c:pt idx="29">
                  <c:v>0</c:v>
                </c:pt>
                <c:pt idx="30">
                  <c:v>0</c:v>
                </c:pt>
                <c:pt idx="31">
                  <c:v>9</c:v>
                </c:pt>
                <c:pt idx="32">
                  <c:v>-9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11</c:v>
                </c:pt>
                <c:pt idx="50">
                  <c:v>2</c:v>
                </c:pt>
                <c:pt idx="51">
                  <c:v>0</c:v>
                </c:pt>
                <c:pt idx="52">
                  <c:v>13</c:v>
                </c:pt>
                <c:pt idx="53">
                  <c:v>8</c:v>
                </c:pt>
                <c:pt idx="54">
                  <c:v>2</c:v>
                </c:pt>
                <c:pt idx="55">
                  <c:v>-37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9</c:v>
                </c:pt>
                <c:pt idx="60">
                  <c:v>2</c:v>
                </c:pt>
                <c:pt idx="61">
                  <c:v>6</c:v>
                </c:pt>
                <c:pt idx="62">
                  <c:v>10</c:v>
                </c:pt>
                <c:pt idx="63">
                  <c:v>1</c:v>
                </c:pt>
                <c:pt idx="64">
                  <c:v>9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15</c:v>
                </c:pt>
                <c:pt idx="72">
                  <c:v>5</c:v>
                </c:pt>
                <c:pt idx="73">
                  <c:v>4</c:v>
                </c:pt>
                <c:pt idx="74">
                  <c:v>-3</c:v>
                </c:pt>
                <c:pt idx="75">
                  <c:v>5</c:v>
                </c:pt>
                <c:pt idx="76">
                  <c:v>8</c:v>
                </c:pt>
                <c:pt idx="77">
                  <c:v>0</c:v>
                </c:pt>
                <c:pt idx="78">
                  <c:v>4</c:v>
                </c:pt>
                <c:pt idx="79">
                  <c:v>-4</c:v>
                </c:pt>
                <c:pt idx="80">
                  <c:v>14</c:v>
                </c:pt>
                <c:pt idx="81">
                  <c:v>1</c:v>
                </c:pt>
                <c:pt idx="82">
                  <c:v>1</c:v>
                </c:pt>
                <c:pt idx="83">
                  <c:v>3</c:v>
                </c:pt>
                <c:pt idx="84">
                  <c:v>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0</c:v>
                </c:pt>
                <c:pt idx="92">
                  <c:v>-64</c:v>
                </c:pt>
                <c:pt idx="93">
                  <c:v>-2</c:v>
                </c:pt>
                <c:pt idx="94">
                  <c:v>0</c:v>
                </c:pt>
                <c:pt idx="95">
                  <c:v>10</c:v>
                </c:pt>
                <c:pt idx="96">
                  <c:v>-1</c:v>
                </c:pt>
                <c:pt idx="97">
                  <c:v>-8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-1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9</c:v>
                </c:pt>
                <c:pt idx="126">
                  <c:v>-4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24</c:v>
                </c:pt>
                <c:pt idx="132">
                  <c:v>-11</c:v>
                </c:pt>
                <c:pt idx="133">
                  <c:v>0</c:v>
                </c:pt>
                <c:pt idx="134">
                  <c:v>-1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11</c:v>
                </c:pt>
                <c:pt idx="143">
                  <c:v>0</c:v>
                </c:pt>
                <c:pt idx="144">
                  <c:v>0</c:v>
                </c:pt>
                <c:pt idx="145">
                  <c:v>33</c:v>
                </c:pt>
                <c:pt idx="146">
                  <c:v>-1</c:v>
                </c:pt>
                <c:pt idx="147">
                  <c:v>0</c:v>
                </c:pt>
                <c:pt idx="148">
                  <c:v>0</c:v>
                </c:pt>
                <c:pt idx="149">
                  <c:v>-2</c:v>
                </c:pt>
                <c:pt idx="150">
                  <c:v>0</c:v>
                </c:pt>
                <c:pt idx="151">
                  <c:v>-15</c:v>
                </c:pt>
                <c:pt idx="152">
                  <c:v>-1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-14</c:v>
                </c:pt>
                <c:pt idx="157">
                  <c:v>-9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-1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27</c:v>
                </c:pt>
                <c:pt idx="177">
                  <c:v>1</c:v>
                </c:pt>
                <c:pt idx="178">
                  <c:v>0</c:v>
                </c:pt>
                <c:pt idx="179">
                  <c:v>-1</c:v>
                </c:pt>
                <c:pt idx="180">
                  <c:v>0</c:v>
                </c:pt>
                <c:pt idx="181">
                  <c:v>-3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13</c:v>
                </c:pt>
                <c:pt idx="189">
                  <c:v>0</c:v>
                </c:pt>
                <c:pt idx="190">
                  <c:v>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8</c:v>
                </c:pt>
                <c:pt idx="195">
                  <c:v>11</c:v>
                </c:pt>
                <c:pt idx="196">
                  <c:v>0</c:v>
                </c:pt>
                <c:pt idx="197">
                  <c:v>0</c:v>
                </c:pt>
                <c:pt idx="198">
                  <c:v>2</c:v>
                </c:pt>
                <c:pt idx="199">
                  <c:v>0</c:v>
                </c:pt>
                <c:pt idx="200">
                  <c:v>4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-26</c:v>
                </c:pt>
                <c:pt idx="206">
                  <c:v>0</c:v>
                </c:pt>
                <c:pt idx="207">
                  <c:v>17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-1</c:v>
                </c:pt>
                <c:pt idx="217">
                  <c:v>0</c:v>
                </c:pt>
                <c:pt idx="218">
                  <c:v>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-6</c:v>
                </c:pt>
                <c:pt idx="226">
                  <c:v>11</c:v>
                </c:pt>
                <c:pt idx="227">
                  <c:v>0</c:v>
                </c:pt>
                <c:pt idx="228">
                  <c:v>1</c:v>
                </c:pt>
                <c:pt idx="229">
                  <c:v>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2</c:v>
                </c:pt>
                <c:pt idx="240">
                  <c:v>0</c:v>
                </c:pt>
                <c:pt idx="241">
                  <c:v>10</c:v>
                </c:pt>
                <c:pt idx="242">
                  <c:v>-11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11</c:v>
                </c:pt>
                <c:pt idx="249">
                  <c:v>-5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6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8</c:v>
                </c:pt>
                <c:pt idx="270">
                  <c:v>0</c:v>
                </c:pt>
                <c:pt idx="271">
                  <c:v>17</c:v>
                </c:pt>
                <c:pt idx="272">
                  <c:v>0</c:v>
                </c:pt>
                <c:pt idx="273">
                  <c:v>-1</c:v>
                </c:pt>
                <c:pt idx="274">
                  <c:v>0</c:v>
                </c:pt>
                <c:pt idx="275">
                  <c:v>0</c:v>
                </c:pt>
                <c:pt idx="276">
                  <c:v>3</c:v>
                </c:pt>
                <c:pt idx="277">
                  <c:v>0</c:v>
                </c:pt>
                <c:pt idx="278">
                  <c:v>17</c:v>
                </c:pt>
                <c:pt idx="279">
                  <c:v>-17</c:v>
                </c:pt>
                <c:pt idx="280">
                  <c:v>0</c:v>
                </c:pt>
                <c:pt idx="281">
                  <c:v>17</c:v>
                </c:pt>
                <c:pt idx="282">
                  <c:v>3</c:v>
                </c:pt>
                <c:pt idx="283">
                  <c:v>4</c:v>
                </c:pt>
                <c:pt idx="284">
                  <c:v>3</c:v>
                </c:pt>
                <c:pt idx="285">
                  <c:v>0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9</c:v>
                </c:pt>
                <c:pt idx="294">
                  <c:v>3</c:v>
                </c:pt>
                <c:pt idx="295">
                  <c:v>-3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3</c:v>
                </c:pt>
                <c:pt idx="307">
                  <c:v>0</c:v>
                </c:pt>
                <c:pt idx="308">
                  <c:v>13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0</c:v>
                </c:pt>
                <c:pt idx="313">
                  <c:v>-15</c:v>
                </c:pt>
                <c:pt idx="314">
                  <c:v>18</c:v>
                </c:pt>
                <c:pt idx="315">
                  <c:v>0</c:v>
                </c:pt>
                <c:pt idx="316">
                  <c:v>4</c:v>
                </c:pt>
                <c:pt idx="317">
                  <c:v>0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-1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18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</c:v>
                </c:pt>
                <c:pt idx="343">
                  <c:v>1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-1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2</c:v>
                </c:pt>
                <c:pt idx="372">
                  <c:v>-2</c:v>
                </c:pt>
                <c:pt idx="373">
                  <c:v>4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-27</c:v>
                </c:pt>
                <c:pt idx="378">
                  <c:v>0</c:v>
                </c:pt>
                <c:pt idx="379">
                  <c:v>0</c:v>
                </c:pt>
                <c:pt idx="380">
                  <c:v>6</c:v>
                </c:pt>
                <c:pt idx="381">
                  <c:v>-5</c:v>
                </c:pt>
                <c:pt idx="382">
                  <c:v>0</c:v>
                </c:pt>
                <c:pt idx="383">
                  <c:v>5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-3</c:v>
                </c:pt>
                <c:pt idx="391">
                  <c:v>0</c:v>
                </c:pt>
                <c:pt idx="392">
                  <c:v>-2</c:v>
                </c:pt>
                <c:pt idx="393">
                  <c:v>0</c:v>
                </c:pt>
                <c:pt idx="394">
                  <c:v>5</c:v>
                </c:pt>
                <c:pt idx="395">
                  <c:v>0</c:v>
                </c:pt>
                <c:pt idx="396">
                  <c:v>0</c:v>
                </c:pt>
                <c:pt idx="397">
                  <c:v>2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2</c:v>
                </c:pt>
                <c:pt idx="405">
                  <c:v>0</c:v>
                </c:pt>
                <c:pt idx="406">
                  <c:v>-2</c:v>
                </c:pt>
                <c:pt idx="407">
                  <c:v>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24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-19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-1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-1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-1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27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-6</c:v>
                </c:pt>
                <c:pt idx="493">
                  <c:v>8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6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5</c:v>
                </c:pt>
                <c:pt idx="510">
                  <c:v>2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</c:v>
                </c:pt>
                <c:pt idx="520">
                  <c:v>0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-1</c:v>
                </c:pt>
                <c:pt idx="527">
                  <c:v>0</c:v>
                </c:pt>
              </c:numCache>
            </c:numRef>
          </c:val>
        </c:ser>
        <c:marker val="1"/>
        <c:axId val="213832832"/>
        <c:axId val="213834368"/>
      </c:lineChart>
      <c:catAx>
        <c:axId val="213832832"/>
        <c:scaling>
          <c:orientation val="minMax"/>
        </c:scaling>
        <c:delete val="1"/>
        <c:axPos val="b"/>
        <c:majorTickMark val="none"/>
        <c:tickLblPos val="none"/>
        <c:crossAx val="213834368"/>
        <c:crosses val="autoZero"/>
        <c:auto val="1"/>
        <c:lblAlgn val="ctr"/>
        <c:lblOffset val="100"/>
      </c:catAx>
      <c:valAx>
        <c:axId val="213834368"/>
        <c:scaling>
          <c:orientation val="minMax"/>
        </c:scaling>
        <c:axPos val="l"/>
        <c:numFmt formatCode="General" sourceLinked="1"/>
        <c:majorTickMark val="none"/>
        <c:tickLblPos val="nextTo"/>
        <c:crossAx val="213832832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ensembl!$AD$2:$AD$529</c:f>
              <c:numCache>
                <c:formatCode>General</c:formatCode>
                <c:ptCount val="528"/>
                <c:pt idx="0">
                  <c:v>-0.10526315789473684</c:v>
                </c:pt>
                <c:pt idx="1">
                  <c:v>5.8823529411764705E-2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0.1111111111111111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-4.7619047619047616E-2</c:v>
                </c:pt>
                <c:pt idx="18">
                  <c:v>0</c:v>
                </c:pt>
                <c:pt idx="19">
                  <c:v>0.05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4.7619047619047616E-2</c:v>
                </c:pt>
                <c:pt idx="28">
                  <c:v>-9.0909090909090912E-2</c:v>
                </c:pt>
                <c:pt idx="29">
                  <c:v>0</c:v>
                </c:pt>
                <c:pt idx="30">
                  <c:v>0</c:v>
                </c:pt>
                <c:pt idx="31">
                  <c:v>0.05</c:v>
                </c:pt>
                <c:pt idx="32">
                  <c:v>-4.7619047619047616E-2</c:v>
                </c:pt>
                <c:pt idx="33">
                  <c:v>0</c:v>
                </c:pt>
                <c:pt idx="34">
                  <c:v>0.05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9.5238095238095233E-2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4.3478260869565216E-2</c:v>
                </c:pt>
                <c:pt idx="49">
                  <c:v>4.1666666666666664E-2</c:v>
                </c:pt>
                <c:pt idx="50">
                  <c:v>0.04</c:v>
                </c:pt>
                <c:pt idx="51">
                  <c:v>0</c:v>
                </c:pt>
                <c:pt idx="52">
                  <c:v>7.6923076923076927E-2</c:v>
                </c:pt>
                <c:pt idx="53">
                  <c:v>0.14285714285714285</c:v>
                </c:pt>
                <c:pt idx="54">
                  <c:v>3.125E-2</c:v>
                </c:pt>
                <c:pt idx="55">
                  <c:v>-0.30303030303030304</c:v>
                </c:pt>
                <c:pt idx="56">
                  <c:v>0</c:v>
                </c:pt>
                <c:pt idx="57">
                  <c:v>0</c:v>
                </c:pt>
                <c:pt idx="58">
                  <c:v>4.3478260869565216E-2</c:v>
                </c:pt>
                <c:pt idx="59">
                  <c:v>4.1666666666666664E-2</c:v>
                </c:pt>
                <c:pt idx="60">
                  <c:v>0</c:v>
                </c:pt>
                <c:pt idx="61">
                  <c:v>0</c:v>
                </c:pt>
                <c:pt idx="62">
                  <c:v>0.08</c:v>
                </c:pt>
                <c:pt idx="63">
                  <c:v>0</c:v>
                </c:pt>
                <c:pt idx="64">
                  <c:v>3.7037037037037035E-2</c:v>
                </c:pt>
                <c:pt idx="65">
                  <c:v>3.5714285714285712E-2</c:v>
                </c:pt>
                <c:pt idx="66">
                  <c:v>0</c:v>
                </c:pt>
                <c:pt idx="67">
                  <c:v>0</c:v>
                </c:pt>
                <c:pt idx="68">
                  <c:v>3.4482758620689655E-2</c:v>
                </c:pt>
                <c:pt idx="69">
                  <c:v>3.3333333333333333E-2</c:v>
                </c:pt>
                <c:pt idx="70">
                  <c:v>0</c:v>
                </c:pt>
                <c:pt idx="71">
                  <c:v>3.2258064516129031E-2</c:v>
                </c:pt>
                <c:pt idx="72">
                  <c:v>3.125E-2</c:v>
                </c:pt>
                <c:pt idx="73">
                  <c:v>0</c:v>
                </c:pt>
                <c:pt idx="74">
                  <c:v>0</c:v>
                </c:pt>
                <c:pt idx="75">
                  <c:v>3.0303030303030304E-2</c:v>
                </c:pt>
                <c:pt idx="76">
                  <c:v>2.9411764705882353E-2</c:v>
                </c:pt>
                <c:pt idx="77">
                  <c:v>0</c:v>
                </c:pt>
                <c:pt idx="78">
                  <c:v>2.8571428571428571E-2</c:v>
                </c:pt>
                <c:pt idx="79">
                  <c:v>-2.7777777777777776E-2</c:v>
                </c:pt>
                <c:pt idx="80">
                  <c:v>0.11428571428571428</c:v>
                </c:pt>
                <c:pt idx="81">
                  <c:v>0</c:v>
                </c:pt>
                <c:pt idx="82">
                  <c:v>0</c:v>
                </c:pt>
                <c:pt idx="83">
                  <c:v>2.564102564102564E-2</c:v>
                </c:pt>
                <c:pt idx="84">
                  <c:v>2.5000000000000001E-2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-0.26829268292682928</c:v>
                </c:pt>
                <c:pt idx="93">
                  <c:v>-3.3333333333333333E-2</c:v>
                </c:pt>
                <c:pt idx="94">
                  <c:v>0</c:v>
                </c:pt>
                <c:pt idx="95">
                  <c:v>6.8965517241379309E-2</c:v>
                </c:pt>
                <c:pt idx="96">
                  <c:v>0</c:v>
                </c:pt>
                <c:pt idx="97">
                  <c:v>-3.2258064516129031E-2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3.3333333333333333E-2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9.6774193548387094E-2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2.9411764705882353E-2</c:v>
                </c:pt>
                <c:pt idx="126">
                  <c:v>-5.7142857142857141E-2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0.18181818181818182</c:v>
                </c:pt>
                <c:pt idx="132">
                  <c:v>-0.10256410256410256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2.8571428571428571E-2</c:v>
                </c:pt>
                <c:pt idx="143">
                  <c:v>0</c:v>
                </c:pt>
                <c:pt idx="144">
                  <c:v>0</c:v>
                </c:pt>
                <c:pt idx="145">
                  <c:v>0.19444444444444445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-2.3255813953488372E-2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-4.7619047619047616E-2</c:v>
                </c:pt>
                <c:pt idx="157">
                  <c:v>-2.5000000000000001E-2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0.12820512820512819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4.5454545454545456E-2</c:v>
                </c:pt>
                <c:pt idx="189">
                  <c:v>0</c:v>
                </c:pt>
                <c:pt idx="190">
                  <c:v>2.1739130434782608E-2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4.2553191489361701E-2</c:v>
                </c:pt>
                <c:pt idx="195">
                  <c:v>4.0816326530612242E-2</c:v>
                </c:pt>
                <c:pt idx="196">
                  <c:v>0</c:v>
                </c:pt>
                <c:pt idx="197">
                  <c:v>0</c:v>
                </c:pt>
                <c:pt idx="198">
                  <c:v>1.9607843137254902E-2</c:v>
                </c:pt>
                <c:pt idx="199">
                  <c:v>0</c:v>
                </c:pt>
                <c:pt idx="200">
                  <c:v>1.9230769230769232E-2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-7.5471698113207544E-2</c:v>
                </c:pt>
                <c:pt idx="206">
                  <c:v>0</c:v>
                </c:pt>
                <c:pt idx="207">
                  <c:v>6.1224489795918366E-2</c:v>
                </c:pt>
                <c:pt idx="208">
                  <c:v>1.9230769230769232E-2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1.8867924528301886E-2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-1.8518518518518517E-2</c:v>
                </c:pt>
                <c:pt idx="226">
                  <c:v>3.7735849056603772E-2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1.8181818181818181E-2</c:v>
                </c:pt>
                <c:pt idx="240">
                  <c:v>0</c:v>
                </c:pt>
                <c:pt idx="241">
                  <c:v>3.5714285714285712E-2</c:v>
                </c:pt>
                <c:pt idx="242">
                  <c:v>-8.6206896551724144E-2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9.4339622641509441E-2</c:v>
                </c:pt>
                <c:pt idx="249">
                  <c:v>-1.7241379310344827E-2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3.5087719298245612E-2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5.0847457627118647E-2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1.6129032258064516E-2</c:v>
                </c:pt>
                <c:pt idx="277">
                  <c:v>0</c:v>
                </c:pt>
                <c:pt idx="278">
                  <c:v>6.3492063492063489E-2</c:v>
                </c:pt>
                <c:pt idx="279">
                  <c:v>-5.9701492537313432E-2</c:v>
                </c:pt>
                <c:pt idx="280">
                  <c:v>0</c:v>
                </c:pt>
                <c:pt idx="281">
                  <c:v>6.3492063492063489E-2</c:v>
                </c:pt>
                <c:pt idx="282">
                  <c:v>1.4925373134328358E-2</c:v>
                </c:pt>
                <c:pt idx="283">
                  <c:v>-1.4705882352941176E-2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1.4925373134328358E-2</c:v>
                </c:pt>
                <c:pt idx="294">
                  <c:v>1.4705882352941176E-2</c:v>
                </c:pt>
                <c:pt idx="295">
                  <c:v>-1.4492753623188406E-2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1.4705882352941176E-2</c:v>
                </c:pt>
                <c:pt idx="307">
                  <c:v>0</c:v>
                </c:pt>
                <c:pt idx="308">
                  <c:v>2.8985507246376812E-2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-2.8169014084507043E-2</c:v>
                </c:pt>
                <c:pt idx="314">
                  <c:v>2.8985507246376812E-2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2.8169014084507043E-2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1.3698630136986301E-2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-6.7567567567567571E-2</c:v>
                </c:pt>
                <c:pt idx="378">
                  <c:v>0</c:v>
                </c:pt>
                <c:pt idx="379">
                  <c:v>0</c:v>
                </c:pt>
                <c:pt idx="380">
                  <c:v>2.8985507246376812E-2</c:v>
                </c:pt>
                <c:pt idx="381">
                  <c:v>-2.8169014084507043E-2</c:v>
                </c:pt>
                <c:pt idx="382">
                  <c:v>0</c:v>
                </c:pt>
                <c:pt idx="383">
                  <c:v>1.4492753623188406E-2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-1.4285714285714285E-2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2.8985507246376812E-2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5.6338028169014086E-2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-0.04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1.3888888888888888E-2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6.8493150684931503E-2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-7.6923076923076927E-2</c:v>
                </c:pt>
                <c:pt idx="493">
                  <c:v>1.3888888888888888E-2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1.3698630136986301E-2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1.3513513513513514E-2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</c:numCache>
            </c:numRef>
          </c:val>
        </c:ser>
        <c:marker val="1"/>
        <c:axId val="213849984"/>
        <c:axId val="213851520"/>
      </c:lineChart>
      <c:catAx>
        <c:axId val="213849984"/>
        <c:scaling>
          <c:orientation val="minMax"/>
        </c:scaling>
        <c:delete val="1"/>
        <c:axPos val="b"/>
        <c:majorTickMark val="none"/>
        <c:tickLblPos val="none"/>
        <c:crossAx val="213851520"/>
        <c:crosses val="autoZero"/>
        <c:auto val="1"/>
        <c:lblAlgn val="ctr"/>
        <c:lblOffset val="100"/>
      </c:catAx>
      <c:valAx>
        <c:axId val="213851520"/>
        <c:scaling>
          <c:orientation val="minMax"/>
        </c:scaling>
        <c:axPos val="l"/>
        <c:numFmt formatCode="General" sourceLinked="1"/>
        <c:majorTickMark val="none"/>
        <c:tickLblPos val="nextTo"/>
        <c:crossAx val="213849984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ensembl!$AD$1</c:f>
              <c:strCache>
                <c:ptCount val="1"/>
                <c:pt idx="0">
                  <c:v>growth rate</c:v>
                </c:pt>
              </c:strCache>
            </c:strRef>
          </c:tx>
          <c:marker>
            <c:symbol val="none"/>
          </c:marker>
          <c:val>
            <c:numRef>
              <c:f>ensembl!$AD$2:$AD$529</c:f>
              <c:numCache>
                <c:formatCode>General</c:formatCode>
                <c:ptCount val="528"/>
                <c:pt idx="0">
                  <c:v>-0.10526315789473684</c:v>
                </c:pt>
                <c:pt idx="1">
                  <c:v>5.8823529411764705E-2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0.1111111111111111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-4.7619047619047616E-2</c:v>
                </c:pt>
                <c:pt idx="18">
                  <c:v>0</c:v>
                </c:pt>
                <c:pt idx="19">
                  <c:v>0.05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4.7619047619047616E-2</c:v>
                </c:pt>
                <c:pt idx="28">
                  <c:v>-9.0909090909090912E-2</c:v>
                </c:pt>
                <c:pt idx="29">
                  <c:v>0</c:v>
                </c:pt>
                <c:pt idx="30">
                  <c:v>0</c:v>
                </c:pt>
                <c:pt idx="31">
                  <c:v>0.05</c:v>
                </c:pt>
                <c:pt idx="32">
                  <c:v>-4.7619047619047616E-2</c:v>
                </c:pt>
                <c:pt idx="33">
                  <c:v>0</c:v>
                </c:pt>
                <c:pt idx="34">
                  <c:v>0.05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9.5238095238095233E-2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4.3478260869565216E-2</c:v>
                </c:pt>
                <c:pt idx="49">
                  <c:v>4.1666666666666664E-2</c:v>
                </c:pt>
                <c:pt idx="50">
                  <c:v>0.04</c:v>
                </c:pt>
                <c:pt idx="51">
                  <c:v>0</c:v>
                </c:pt>
                <c:pt idx="52">
                  <c:v>7.6923076923076927E-2</c:v>
                </c:pt>
                <c:pt idx="53">
                  <c:v>0.14285714285714285</c:v>
                </c:pt>
                <c:pt idx="54">
                  <c:v>3.125E-2</c:v>
                </c:pt>
                <c:pt idx="55">
                  <c:v>-0.30303030303030304</c:v>
                </c:pt>
                <c:pt idx="56">
                  <c:v>0</c:v>
                </c:pt>
                <c:pt idx="57">
                  <c:v>0</c:v>
                </c:pt>
                <c:pt idx="58">
                  <c:v>4.3478260869565216E-2</c:v>
                </c:pt>
                <c:pt idx="59">
                  <c:v>4.1666666666666664E-2</c:v>
                </c:pt>
                <c:pt idx="60">
                  <c:v>0</c:v>
                </c:pt>
                <c:pt idx="61">
                  <c:v>0</c:v>
                </c:pt>
                <c:pt idx="62">
                  <c:v>0.08</c:v>
                </c:pt>
                <c:pt idx="63">
                  <c:v>0</c:v>
                </c:pt>
                <c:pt idx="64">
                  <c:v>3.7037037037037035E-2</c:v>
                </c:pt>
                <c:pt idx="65">
                  <c:v>3.5714285714285712E-2</c:v>
                </c:pt>
                <c:pt idx="66">
                  <c:v>0</c:v>
                </c:pt>
                <c:pt idx="67">
                  <c:v>0</c:v>
                </c:pt>
                <c:pt idx="68">
                  <c:v>3.4482758620689655E-2</c:v>
                </c:pt>
                <c:pt idx="69">
                  <c:v>3.3333333333333333E-2</c:v>
                </c:pt>
                <c:pt idx="70">
                  <c:v>0</c:v>
                </c:pt>
                <c:pt idx="71">
                  <c:v>3.2258064516129031E-2</c:v>
                </c:pt>
                <c:pt idx="72">
                  <c:v>3.125E-2</c:v>
                </c:pt>
                <c:pt idx="73">
                  <c:v>0</c:v>
                </c:pt>
                <c:pt idx="74">
                  <c:v>0</c:v>
                </c:pt>
                <c:pt idx="75">
                  <c:v>3.0303030303030304E-2</c:v>
                </c:pt>
                <c:pt idx="76">
                  <c:v>2.9411764705882353E-2</c:v>
                </c:pt>
                <c:pt idx="77">
                  <c:v>0</c:v>
                </c:pt>
                <c:pt idx="78">
                  <c:v>2.8571428571428571E-2</c:v>
                </c:pt>
                <c:pt idx="79">
                  <c:v>-2.7777777777777776E-2</c:v>
                </c:pt>
                <c:pt idx="80">
                  <c:v>0.11428571428571428</c:v>
                </c:pt>
                <c:pt idx="81">
                  <c:v>0</c:v>
                </c:pt>
                <c:pt idx="82">
                  <c:v>0</c:v>
                </c:pt>
                <c:pt idx="83">
                  <c:v>2.564102564102564E-2</c:v>
                </c:pt>
                <c:pt idx="84">
                  <c:v>2.5000000000000001E-2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-0.26829268292682928</c:v>
                </c:pt>
                <c:pt idx="93">
                  <c:v>-3.3333333333333333E-2</c:v>
                </c:pt>
                <c:pt idx="94">
                  <c:v>0</c:v>
                </c:pt>
                <c:pt idx="95">
                  <c:v>6.8965517241379309E-2</c:v>
                </c:pt>
                <c:pt idx="96">
                  <c:v>0</c:v>
                </c:pt>
                <c:pt idx="97">
                  <c:v>-3.2258064516129031E-2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3.3333333333333333E-2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9.6774193548387094E-2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2.9411764705882353E-2</c:v>
                </c:pt>
                <c:pt idx="126">
                  <c:v>-5.7142857142857141E-2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0.18181818181818182</c:v>
                </c:pt>
                <c:pt idx="132">
                  <c:v>-0.10256410256410256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2.8571428571428571E-2</c:v>
                </c:pt>
                <c:pt idx="143">
                  <c:v>0</c:v>
                </c:pt>
                <c:pt idx="144">
                  <c:v>0</c:v>
                </c:pt>
                <c:pt idx="145">
                  <c:v>0.19444444444444445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-2.3255813953488372E-2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-4.7619047619047616E-2</c:v>
                </c:pt>
                <c:pt idx="157">
                  <c:v>-2.5000000000000001E-2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0.12820512820512819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4.5454545454545456E-2</c:v>
                </c:pt>
                <c:pt idx="189">
                  <c:v>0</c:v>
                </c:pt>
                <c:pt idx="190">
                  <c:v>2.1739130434782608E-2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4.2553191489361701E-2</c:v>
                </c:pt>
                <c:pt idx="195">
                  <c:v>4.0816326530612242E-2</c:v>
                </c:pt>
                <c:pt idx="196">
                  <c:v>0</c:v>
                </c:pt>
                <c:pt idx="197">
                  <c:v>0</c:v>
                </c:pt>
                <c:pt idx="198">
                  <c:v>1.9607843137254902E-2</c:v>
                </c:pt>
                <c:pt idx="199">
                  <c:v>0</c:v>
                </c:pt>
                <c:pt idx="200">
                  <c:v>1.9230769230769232E-2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-7.5471698113207544E-2</c:v>
                </c:pt>
                <c:pt idx="206">
                  <c:v>0</c:v>
                </c:pt>
                <c:pt idx="207">
                  <c:v>6.1224489795918366E-2</c:v>
                </c:pt>
                <c:pt idx="208">
                  <c:v>1.9230769230769232E-2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1.8867924528301886E-2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-1.8518518518518517E-2</c:v>
                </c:pt>
                <c:pt idx="226">
                  <c:v>3.7735849056603772E-2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1.8181818181818181E-2</c:v>
                </c:pt>
                <c:pt idx="240">
                  <c:v>0</c:v>
                </c:pt>
                <c:pt idx="241">
                  <c:v>3.5714285714285712E-2</c:v>
                </c:pt>
                <c:pt idx="242">
                  <c:v>-8.6206896551724144E-2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9.4339622641509441E-2</c:v>
                </c:pt>
                <c:pt idx="249">
                  <c:v>-1.7241379310344827E-2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3.5087719298245612E-2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5.0847457627118647E-2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1.6129032258064516E-2</c:v>
                </c:pt>
                <c:pt idx="277">
                  <c:v>0</c:v>
                </c:pt>
                <c:pt idx="278">
                  <c:v>6.3492063492063489E-2</c:v>
                </c:pt>
                <c:pt idx="279">
                  <c:v>-5.9701492537313432E-2</c:v>
                </c:pt>
                <c:pt idx="280">
                  <c:v>0</c:v>
                </c:pt>
                <c:pt idx="281">
                  <c:v>6.3492063492063489E-2</c:v>
                </c:pt>
                <c:pt idx="282">
                  <c:v>1.4925373134328358E-2</c:v>
                </c:pt>
                <c:pt idx="283">
                  <c:v>-1.4705882352941176E-2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1.4925373134328358E-2</c:v>
                </c:pt>
                <c:pt idx="294">
                  <c:v>1.4705882352941176E-2</c:v>
                </c:pt>
                <c:pt idx="295">
                  <c:v>-1.4492753623188406E-2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1.4705882352941176E-2</c:v>
                </c:pt>
                <c:pt idx="307">
                  <c:v>0</c:v>
                </c:pt>
                <c:pt idx="308">
                  <c:v>2.8985507246376812E-2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-2.8169014084507043E-2</c:v>
                </c:pt>
                <c:pt idx="314">
                  <c:v>2.8985507246376812E-2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2.8169014084507043E-2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1.3698630136986301E-2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-6.7567567567567571E-2</c:v>
                </c:pt>
                <c:pt idx="378">
                  <c:v>0</c:v>
                </c:pt>
                <c:pt idx="379">
                  <c:v>0</c:v>
                </c:pt>
                <c:pt idx="380">
                  <c:v>2.8985507246376812E-2</c:v>
                </c:pt>
                <c:pt idx="381">
                  <c:v>-2.8169014084507043E-2</c:v>
                </c:pt>
                <c:pt idx="382">
                  <c:v>0</c:v>
                </c:pt>
                <c:pt idx="383">
                  <c:v>1.4492753623188406E-2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-1.4285714285714285E-2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2.8985507246376812E-2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5.6338028169014086E-2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-0.04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1.3888888888888888E-2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6.8493150684931503E-2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-7.6923076923076927E-2</c:v>
                </c:pt>
                <c:pt idx="493">
                  <c:v>1.3888888888888888E-2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1.3698630136986301E-2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1.3513513513513514E-2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</c:numCache>
            </c:numRef>
          </c:val>
        </c:ser>
        <c:marker val="1"/>
        <c:axId val="213867136"/>
        <c:axId val="213881216"/>
      </c:lineChart>
      <c:catAx>
        <c:axId val="213867136"/>
        <c:scaling>
          <c:orientation val="minMax"/>
        </c:scaling>
        <c:delete val="1"/>
        <c:axPos val="b"/>
        <c:majorTickMark val="none"/>
        <c:tickLblPos val="none"/>
        <c:crossAx val="213881216"/>
        <c:crosses val="autoZero"/>
        <c:auto val="1"/>
        <c:lblAlgn val="ctr"/>
        <c:lblOffset val="100"/>
      </c:catAx>
      <c:valAx>
        <c:axId val="213881216"/>
        <c:scaling>
          <c:orientation val="minMax"/>
        </c:scaling>
        <c:axPos val="l"/>
        <c:numFmt formatCode="General" sourceLinked="1"/>
        <c:majorTickMark val="none"/>
        <c:tickLblPos val="nextTo"/>
        <c:crossAx val="213867136"/>
        <c:crosses val="autoZero"/>
        <c:crossBetween val="between"/>
      </c:valAx>
    </c:plotArea>
    <c:legend>
      <c:legendPos val="b"/>
    </c:legend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ensembl!$M$1</c:f>
              <c:strCache>
                <c:ptCount val="1"/>
                <c:pt idx="0">
                  <c:v>A/T</c:v>
                </c:pt>
              </c:strCache>
            </c:strRef>
          </c:tx>
          <c:marker>
            <c:symbol val="none"/>
          </c:marker>
          <c:val>
            <c:numRef>
              <c:f>ensembl!$M$2:$M$530</c:f>
              <c:numCache>
                <c:formatCode>General</c:formatCode>
                <c:ptCount val="529"/>
                <c:pt idx="0">
                  <c:v>4.4117647058823533</c:v>
                </c:pt>
                <c:pt idx="1">
                  <c:v>4.6111111111111107</c:v>
                </c:pt>
                <c:pt idx="2">
                  <c:v>4.6111111111111107</c:v>
                </c:pt>
                <c:pt idx="3">
                  <c:v>4.6111111111111107</c:v>
                </c:pt>
                <c:pt idx="4">
                  <c:v>4.6111111111111107</c:v>
                </c:pt>
                <c:pt idx="5">
                  <c:v>4.6111111111111107</c:v>
                </c:pt>
                <c:pt idx="6">
                  <c:v>4.6111111111111107</c:v>
                </c:pt>
                <c:pt idx="7">
                  <c:v>4.7222222222222223</c:v>
                </c:pt>
                <c:pt idx="8">
                  <c:v>4.6500000000000004</c:v>
                </c:pt>
                <c:pt idx="9">
                  <c:v>4.6500000000000004</c:v>
                </c:pt>
                <c:pt idx="10">
                  <c:v>4.6500000000000004</c:v>
                </c:pt>
                <c:pt idx="11">
                  <c:v>4.6500000000000004</c:v>
                </c:pt>
                <c:pt idx="12">
                  <c:v>4.5238095238095237</c:v>
                </c:pt>
                <c:pt idx="13">
                  <c:v>4.666666666666667</c:v>
                </c:pt>
                <c:pt idx="14">
                  <c:v>4.666666666666667</c:v>
                </c:pt>
                <c:pt idx="15">
                  <c:v>4.7142857142857144</c:v>
                </c:pt>
                <c:pt idx="16">
                  <c:v>4.7142857142857144</c:v>
                </c:pt>
                <c:pt idx="17">
                  <c:v>4.95</c:v>
                </c:pt>
                <c:pt idx="18">
                  <c:v>4.95</c:v>
                </c:pt>
                <c:pt idx="19">
                  <c:v>5.1904761904761907</c:v>
                </c:pt>
                <c:pt idx="20">
                  <c:v>5.1904761904761907</c:v>
                </c:pt>
                <c:pt idx="21">
                  <c:v>5.1904761904761907</c:v>
                </c:pt>
                <c:pt idx="22">
                  <c:v>5.666666666666667</c:v>
                </c:pt>
                <c:pt idx="23">
                  <c:v>5.666666666666667</c:v>
                </c:pt>
                <c:pt idx="24">
                  <c:v>5.666666666666667</c:v>
                </c:pt>
                <c:pt idx="25">
                  <c:v>5.6190476190476186</c:v>
                </c:pt>
                <c:pt idx="26">
                  <c:v>5.6190476190476186</c:v>
                </c:pt>
                <c:pt idx="27">
                  <c:v>6.0454545454545459</c:v>
                </c:pt>
                <c:pt idx="28">
                  <c:v>6.4</c:v>
                </c:pt>
                <c:pt idx="29">
                  <c:v>6.4</c:v>
                </c:pt>
                <c:pt idx="30">
                  <c:v>6.4</c:v>
                </c:pt>
                <c:pt idx="31">
                  <c:v>6.5238095238095237</c:v>
                </c:pt>
                <c:pt idx="32">
                  <c:v>6.4</c:v>
                </c:pt>
                <c:pt idx="33">
                  <c:v>6.45</c:v>
                </c:pt>
                <c:pt idx="34">
                  <c:v>6.2857142857142856</c:v>
                </c:pt>
                <c:pt idx="35">
                  <c:v>6.2857142857142856</c:v>
                </c:pt>
                <c:pt idx="36">
                  <c:v>6.2857142857142856</c:v>
                </c:pt>
                <c:pt idx="37">
                  <c:v>6.2857142857142856</c:v>
                </c:pt>
                <c:pt idx="38">
                  <c:v>6.1739130434782608</c:v>
                </c:pt>
                <c:pt idx="39">
                  <c:v>6.1739130434782608</c:v>
                </c:pt>
                <c:pt idx="40">
                  <c:v>6.1739130434782608</c:v>
                </c:pt>
                <c:pt idx="41">
                  <c:v>6.1739130434782608</c:v>
                </c:pt>
                <c:pt idx="42">
                  <c:v>6.1739130434782608</c:v>
                </c:pt>
                <c:pt idx="43">
                  <c:v>6.1739130434782608</c:v>
                </c:pt>
                <c:pt idx="44">
                  <c:v>6.1739130434782608</c:v>
                </c:pt>
                <c:pt idx="45">
                  <c:v>6.1739130434782608</c:v>
                </c:pt>
                <c:pt idx="46">
                  <c:v>6.1739130434782608</c:v>
                </c:pt>
                <c:pt idx="47">
                  <c:v>6.1739130434782608</c:v>
                </c:pt>
                <c:pt idx="48">
                  <c:v>6.041666666666667</c:v>
                </c:pt>
                <c:pt idx="49">
                  <c:v>6.24</c:v>
                </c:pt>
                <c:pt idx="50">
                  <c:v>6.0769230769230766</c:v>
                </c:pt>
                <c:pt idx="51">
                  <c:v>6.0769230769230766</c:v>
                </c:pt>
                <c:pt idx="52">
                  <c:v>6.1071428571428568</c:v>
                </c:pt>
                <c:pt idx="53">
                  <c:v>5.59375</c:v>
                </c:pt>
                <c:pt idx="54">
                  <c:v>5.4848484848484844</c:v>
                </c:pt>
                <c:pt idx="55">
                  <c:v>6.2608695652173916</c:v>
                </c:pt>
                <c:pt idx="56">
                  <c:v>6.2608695652173916</c:v>
                </c:pt>
                <c:pt idx="57">
                  <c:v>6.2608695652173916</c:v>
                </c:pt>
                <c:pt idx="58">
                  <c:v>6.083333333333333</c:v>
                </c:pt>
                <c:pt idx="59">
                  <c:v>6.2</c:v>
                </c:pt>
                <c:pt idx="60">
                  <c:v>6.28</c:v>
                </c:pt>
                <c:pt idx="61">
                  <c:v>6.52</c:v>
                </c:pt>
                <c:pt idx="62">
                  <c:v>6.4074074074074074</c:v>
                </c:pt>
                <c:pt idx="63">
                  <c:v>6.4444444444444446</c:v>
                </c:pt>
                <c:pt idx="64">
                  <c:v>6.5357142857142856</c:v>
                </c:pt>
                <c:pt idx="65">
                  <c:v>6.4482758620689653</c:v>
                </c:pt>
                <c:pt idx="66">
                  <c:v>6.4482758620689653</c:v>
                </c:pt>
                <c:pt idx="67">
                  <c:v>6.4482758620689653</c:v>
                </c:pt>
                <c:pt idx="68">
                  <c:v>6.3</c:v>
                </c:pt>
                <c:pt idx="69">
                  <c:v>6.193548387096774</c:v>
                </c:pt>
                <c:pt idx="70">
                  <c:v>6.258064516129032</c:v>
                </c:pt>
                <c:pt idx="71">
                  <c:v>6.53125</c:v>
                </c:pt>
                <c:pt idx="72">
                  <c:v>6.4848484848484844</c:v>
                </c:pt>
                <c:pt idx="73">
                  <c:v>6.6060606060606064</c:v>
                </c:pt>
                <c:pt idx="74">
                  <c:v>6.5151515151515156</c:v>
                </c:pt>
                <c:pt idx="75">
                  <c:v>6.4705882352941178</c:v>
                </c:pt>
                <c:pt idx="76">
                  <c:v>6.5142857142857142</c:v>
                </c:pt>
                <c:pt idx="77">
                  <c:v>6.5142857142857142</c:v>
                </c:pt>
                <c:pt idx="78">
                  <c:v>6.4444444444444446</c:v>
                </c:pt>
                <c:pt idx="79">
                  <c:v>6.5142857142857142</c:v>
                </c:pt>
                <c:pt idx="80">
                  <c:v>6.2051282051282053</c:v>
                </c:pt>
                <c:pt idx="81">
                  <c:v>6.2307692307692308</c:v>
                </c:pt>
                <c:pt idx="82">
                  <c:v>6.2564102564102564</c:v>
                </c:pt>
                <c:pt idx="83">
                  <c:v>6.1749999999999998</c:v>
                </c:pt>
                <c:pt idx="84">
                  <c:v>6.1463414634146343</c:v>
                </c:pt>
                <c:pt idx="85">
                  <c:v>6.1463414634146343</c:v>
                </c:pt>
                <c:pt idx="86">
                  <c:v>6.1463414634146343</c:v>
                </c:pt>
                <c:pt idx="87">
                  <c:v>6.1463414634146343</c:v>
                </c:pt>
                <c:pt idx="88">
                  <c:v>6.1463414634146343</c:v>
                </c:pt>
                <c:pt idx="89">
                  <c:v>6.1463414634146343</c:v>
                </c:pt>
                <c:pt idx="90">
                  <c:v>6.2439024390243905</c:v>
                </c:pt>
                <c:pt idx="91">
                  <c:v>6.2439024390243905</c:v>
                </c:pt>
                <c:pt idx="92">
                  <c:v>6.4</c:v>
                </c:pt>
                <c:pt idx="93">
                  <c:v>6.5517241379310347</c:v>
                </c:pt>
                <c:pt idx="94">
                  <c:v>6.5517241379310347</c:v>
                </c:pt>
                <c:pt idx="95">
                  <c:v>6.4516129032258061</c:v>
                </c:pt>
                <c:pt idx="96">
                  <c:v>6.419354838709677</c:v>
                </c:pt>
                <c:pt idx="97">
                  <c:v>6.3666666666666663</c:v>
                </c:pt>
                <c:pt idx="98">
                  <c:v>6.3666666666666663</c:v>
                </c:pt>
                <c:pt idx="99">
                  <c:v>6.3666666666666663</c:v>
                </c:pt>
                <c:pt idx="100">
                  <c:v>6.3666666666666663</c:v>
                </c:pt>
                <c:pt idx="101">
                  <c:v>6.290322580645161</c:v>
                </c:pt>
                <c:pt idx="102">
                  <c:v>6.290322580645161</c:v>
                </c:pt>
                <c:pt idx="103">
                  <c:v>6.290322580645161</c:v>
                </c:pt>
                <c:pt idx="104">
                  <c:v>6.290322580645161</c:v>
                </c:pt>
                <c:pt idx="105">
                  <c:v>6.290322580645161</c:v>
                </c:pt>
                <c:pt idx="106">
                  <c:v>6.290322580645161</c:v>
                </c:pt>
                <c:pt idx="107">
                  <c:v>6.290322580645161</c:v>
                </c:pt>
                <c:pt idx="108">
                  <c:v>5.9117647058823533</c:v>
                </c:pt>
                <c:pt idx="109">
                  <c:v>5.9117647058823533</c:v>
                </c:pt>
                <c:pt idx="110">
                  <c:v>5.9117647058823533</c:v>
                </c:pt>
                <c:pt idx="111">
                  <c:v>5.9117647058823533</c:v>
                </c:pt>
                <c:pt idx="112">
                  <c:v>5.9117647058823533</c:v>
                </c:pt>
                <c:pt idx="113">
                  <c:v>5.9117647058823533</c:v>
                </c:pt>
                <c:pt idx="114">
                  <c:v>5.9117647058823533</c:v>
                </c:pt>
                <c:pt idx="115">
                  <c:v>5.9411764705882355</c:v>
                </c:pt>
                <c:pt idx="116">
                  <c:v>5.9117647058823533</c:v>
                </c:pt>
                <c:pt idx="117">
                  <c:v>5.9117647058823533</c:v>
                </c:pt>
                <c:pt idx="118">
                  <c:v>5.9117647058823533</c:v>
                </c:pt>
                <c:pt idx="119">
                  <c:v>5.9117647058823533</c:v>
                </c:pt>
                <c:pt idx="120">
                  <c:v>5.9117647058823533</c:v>
                </c:pt>
                <c:pt idx="121">
                  <c:v>5.9117647058823533</c:v>
                </c:pt>
                <c:pt idx="122">
                  <c:v>5.9117647058823533</c:v>
                </c:pt>
                <c:pt idx="123">
                  <c:v>5.9117647058823533</c:v>
                </c:pt>
                <c:pt idx="124">
                  <c:v>5.9117647058823533</c:v>
                </c:pt>
                <c:pt idx="125">
                  <c:v>6</c:v>
                </c:pt>
                <c:pt idx="126">
                  <c:v>6.2424242424242422</c:v>
                </c:pt>
                <c:pt idx="127">
                  <c:v>6.2424242424242422</c:v>
                </c:pt>
                <c:pt idx="128">
                  <c:v>6.2424242424242422</c:v>
                </c:pt>
                <c:pt idx="129">
                  <c:v>6.2424242424242422</c:v>
                </c:pt>
                <c:pt idx="130">
                  <c:v>6.2727272727272725</c:v>
                </c:pt>
                <c:pt idx="131">
                  <c:v>5.9230769230769234</c:v>
                </c:pt>
                <c:pt idx="132">
                  <c:v>6.2857142857142856</c:v>
                </c:pt>
                <c:pt idx="133">
                  <c:v>6.2857142857142856</c:v>
                </c:pt>
                <c:pt idx="134">
                  <c:v>6.2571428571428571</c:v>
                </c:pt>
                <c:pt idx="135">
                  <c:v>6.2571428571428571</c:v>
                </c:pt>
                <c:pt idx="136">
                  <c:v>6.2571428571428571</c:v>
                </c:pt>
                <c:pt idx="137">
                  <c:v>6.2857142857142856</c:v>
                </c:pt>
                <c:pt idx="138">
                  <c:v>6.2857142857142856</c:v>
                </c:pt>
                <c:pt idx="139">
                  <c:v>6.2857142857142856</c:v>
                </c:pt>
                <c:pt idx="140">
                  <c:v>6.3142857142857141</c:v>
                </c:pt>
                <c:pt idx="141">
                  <c:v>6.3142857142857141</c:v>
                </c:pt>
                <c:pt idx="142">
                  <c:v>6.4444444444444446</c:v>
                </c:pt>
                <c:pt idx="143">
                  <c:v>6.4444444444444446</c:v>
                </c:pt>
                <c:pt idx="144">
                  <c:v>6.4444444444444446</c:v>
                </c:pt>
                <c:pt idx="145">
                  <c:v>6.1627906976744189</c:v>
                </c:pt>
                <c:pt idx="146">
                  <c:v>6.1395348837209305</c:v>
                </c:pt>
                <c:pt idx="147">
                  <c:v>6.1395348837209305</c:v>
                </c:pt>
                <c:pt idx="148">
                  <c:v>6.1395348837209305</c:v>
                </c:pt>
                <c:pt idx="149">
                  <c:v>6.0930232558139537</c:v>
                </c:pt>
                <c:pt idx="150">
                  <c:v>6.0930232558139537</c:v>
                </c:pt>
                <c:pt idx="151">
                  <c:v>5.8809523809523814</c:v>
                </c:pt>
                <c:pt idx="152">
                  <c:v>5.8571428571428568</c:v>
                </c:pt>
                <c:pt idx="153">
                  <c:v>5.8571428571428568</c:v>
                </c:pt>
                <c:pt idx="154">
                  <c:v>5.8571428571428568</c:v>
                </c:pt>
                <c:pt idx="155">
                  <c:v>5.8571428571428568</c:v>
                </c:pt>
                <c:pt idx="156">
                  <c:v>5.8</c:v>
                </c:pt>
                <c:pt idx="157">
                  <c:v>5.7179487179487181</c:v>
                </c:pt>
                <c:pt idx="158">
                  <c:v>5.7179487179487181</c:v>
                </c:pt>
                <c:pt idx="159">
                  <c:v>5.7179487179487181</c:v>
                </c:pt>
                <c:pt idx="160">
                  <c:v>5.7179487179487181</c:v>
                </c:pt>
                <c:pt idx="161">
                  <c:v>5.7179487179487181</c:v>
                </c:pt>
                <c:pt idx="162">
                  <c:v>5.7179487179487181</c:v>
                </c:pt>
                <c:pt idx="163">
                  <c:v>5.7179487179487181</c:v>
                </c:pt>
                <c:pt idx="164">
                  <c:v>5.7692307692307692</c:v>
                </c:pt>
                <c:pt idx="165">
                  <c:v>5.7692307692307692</c:v>
                </c:pt>
                <c:pt idx="166">
                  <c:v>5.8205128205128203</c:v>
                </c:pt>
                <c:pt idx="167">
                  <c:v>5.7948717948717947</c:v>
                </c:pt>
                <c:pt idx="168">
                  <c:v>5.7948717948717947</c:v>
                </c:pt>
                <c:pt idx="169">
                  <c:v>5.7948717948717947</c:v>
                </c:pt>
                <c:pt idx="170">
                  <c:v>5.7948717948717947</c:v>
                </c:pt>
                <c:pt idx="171">
                  <c:v>5.7948717948717947</c:v>
                </c:pt>
                <c:pt idx="172">
                  <c:v>5.7948717948717947</c:v>
                </c:pt>
                <c:pt idx="173">
                  <c:v>5.7948717948717947</c:v>
                </c:pt>
                <c:pt idx="174">
                  <c:v>5.7948717948717947</c:v>
                </c:pt>
                <c:pt idx="175">
                  <c:v>5.7948717948717947</c:v>
                </c:pt>
                <c:pt idx="176">
                  <c:v>5.75</c:v>
                </c:pt>
                <c:pt idx="177">
                  <c:v>5.7727272727272725</c:v>
                </c:pt>
                <c:pt idx="178">
                  <c:v>5.7727272727272725</c:v>
                </c:pt>
                <c:pt idx="179">
                  <c:v>5.75</c:v>
                </c:pt>
                <c:pt idx="180">
                  <c:v>5.75</c:v>
                </c:pt>
                <c:pt idx="181">
                  <c:v>5.6818181818181817</c:v>
                </c:pt>
                <c:pt idx="182">
                  <c:v>5.6818181818181817</c:v>
                </c:pt>
                <c:pt idx="183">
                  <c:v>5.6818181818181817</c:v>
                </c:pt>
                <c:pt idx="184">
                  <c:v>5.6818181818181817</c:v>
                </c:pt>
                <c:pt idx="185">
                  <c:v>5.6818181818181817</c:v>
                </c:pt>
                <c:pt idx="186">
                  <c:v>5.6818181818181817</c:v>
                </c:pt>
                <c:pt idx="187">
                  <c:v>5.6818181818181817</c:v>
                </c:pt>
                <c:pt idx="188">
                  <c:v>5.7173913043478262</c:v>
                </c:pt>
                <c:pt idx="189">
                  <c:v>5.7173913043478262</c:v>
                </c:pt>
                <c:pt idx="190">
                  <c:v>5.6382978723404253</c:v>
                </c:pt>
                <c:pt idx="191">
                  <c:v>5.6382978723404253</c:v>
                </c:pt>
                <c:pt idx="192">
                  <c:v>5.6382978723404253</c:v>
                </c:pt>
                <c:pt idx="193">
                  <c:v>5.6382978723404253</c:v>
                </c:pt>
                <c:pt idx="194">
                  <c:v>5.5714285714285712</c:v>
                </c:pt>
                <c:pt idx="195">
                  <c:v>5.5686274509803919</c:v>
                </c:pt>
                <c:pt idx="196">
                  <c:v>5.5686274509803919</c:v>
                </c:pt>
                <c:pt idx="197">
                  <c:v>5.5686274509803919</c:v>
                </c:pt>
                <c:pt idx="198">
                  <c:v>5.5</c:v>
                </c:pt>
                <c:pt idx="199">
                  <c:v>5.5</c:v>
                </c:pt>
                <c:pt idx="200">
                  <c:v>5.4716981132075473</c:v>
                </c:pt>
                <c:pt idx="201">
                  <c:v>5.4905660377358494</c:v>
                </c:pt>
                <c:pt idx="202">
                  <c:v>5.4905660377358494</c:v>
                </c:pt>
                <c:pt idx="203">
                  <c:v>5.4905660377358494</c:v>
                </c:pt>
                <c:pt idx="204">
                  <c:v>5.4905660377358494</c:v>
                </c:pt>
                <c:pt idx="205">
                  <c:v>5.408163265306122</c:v>
                </c:pt>
                <c:pt idx="206">
                  <c:v>5.408163265306122</c:v>
                </c:pt>
                <c:pt idx="207">
                  <c:v>5.4230769230769234</c:v>
                </c:pt>
                <c:pt idx="208">
                  <c:v>5.3584905660377355</c:v>
                </c:pt>
                <c:pt idx="209">
                  <c:v>5.3584905660377355</c:v>
                </c:pt>
                <c:pt idx="210">
                  <c:v>5.3584905660377355</c:v>
                </c:pt>
                <c:pt idx="211">
                  <c:v>5.3207547169811322</c:v>
                </c:pt>
                <c:pt idx="212">
                  <c:v>5.3207547169811322</c:v>
                </c:pt>
                <c:pt idx="213">
                  <c:v>5.3207547169811322</c:v>
                </c:pt>
                <c:pt idx="214">
                  <c:v>5.3207547169811322</c:v>
                </c:pt>
                <c:pt idx="215">
                  <c:v>5.3207547169811322</c:v>
                </c:pt>
                <c:pt idx="216">
                  <c:v>5.3018867924528301</c:v>
                </c:pt>
                <c:pt idx="217">
                  <c:v>5.3018867924528301</c:v>
                </c:pt>
                <c:pt idx="218">
                  <c:v>5.2407407407407405</c:v>
                </c:pt>
                <c:pt idx="219">
                  <c:v>5.2407407407407405</c:v>
                </c:pt>
                <c:pt idx="220">
                  <c:v>5.2407407407407405</c:v>
                </c:pt>
                <c:pt idx="221">
                  <c:v>5.2407407407407405</c:v>
                </c:pt>
                <c:pt idx="222">
                  <c:v>5.2407407407407405</c:v>
                </c:pt>
                <c:pt idx="223">
                  <c:v>5.2407407407407405</c:v>
                </c:pt>
                <c:pt idx="224">
                  <c:v>5.2407407407407405</c:v>
                </c:pt>
                <c:pt idx="225">
                  <c:v>5.2264150943396226</c:v>
                </c:pt>
                <c:pt idx="226">
                  <c:v>5.2363636363636363</c:v>
                </c:pt>
                <c:pt idx="227">
                  <c:v>5.2363636363636363</c:v>
                </c:pt>
                <c:pt idx="228">
                  <c:v>5.2545454545454549</c:v>
                </c:pt>
                <c:pt idx="229">
                  <c:v>5.4</c:v>
                </c:pt>
                <c:pt idx="230">
                  <c:v>5.4</c:v>
                </c:pt>
                <c:pt idx="231">
                  <c:v>5.4</c:v>
                </c:pt>
                <c:pt idx="232">
                  <c:v>5.4</c:v>
                </c:pt>
                <c:pt idx="233">
                  <c:v>5.4</c:v>
                </c:pt>
                <c:pt idx="234">
                  <c:v>5.418181818181818</c:v>
                </c:pt>
                <c:pt idx="235">
                  <c:v>5.418181818181818</c:v>
                </c:pt>
                <c:pt idx="236">
                  <c:v>5.418181818181818</c:v>
                </c:pt>
                <c:pt idx="237">
                  <c:v>5.418181818181818</c:v>
                </c:pt>
                <c:pt idx="238">
                  <c:v>5.418181818181818</c:v>
                </c:pt>
                <c:pt idx="239">
                  <c:v>5.3571428571428568</c:v>
                </c:pt>
                <c:pt idx="240">
                  <c:v>5.3571428571428568</c:v>
                </c:pt>
                <c:pt idx="241">
                  <c:v>5.3448275862068968</c:v>
                </c:pt>
                <c:pt idx="242">
                  <c:v>5.6415094339622645</c:v>
                </c:pt>
                <c:pt idx="243">
                  <c:v>5.6415094339622645</c:v>
                </c:pt>
                <c:pt idx="244">
                  <c:v>5.6415094339622645</c:v>
                </c:pt>
                <c:pt idx="245">
                  <c:v>5.6415094339622645</c:v>
                </c:pt>
                <c:pt idx="246">
                  <c:v>5.6415094339622645</c:v>
                </c:pt>
                <c:pt idx="247">
                  <c:v>5.6415094339622645</c:v>
                </c:pt>
                <c:pt idx="248">
                  <c:v>5.3448275862068968</c:v>
                </c:pt>
                <c:pt idx="249">
                  <c:v>5.3508771929824563</c:v>
                </c:pt>
                <c:pt idx="250">
                  <c:v>5.3684210526315788</c:v>
                </c:pt>
                <c:pt idx="251">
                  <c:v>5.3684210526315788</c:v>
                </c:pt>
                <c:pt idx="252">
                  <c:v>5.3684210526315788</c:v>
                </c:pt>
                <c:pt idx="253">
                  <c:v>5.3684210526315788</c:v>
                </c:pt>
                <c:pt idx="254">
                  <c:v>5.3684210526315788</c:v>
                </c:pt>
                <c:pt idx="255">
                  <c:v>5.3684210526315788</c:v>
                </c:pt>
                <c:pt idx="256">
                  <c:v>5.3859649122807021</c:v>
                </c:pt>
                <c:pt idx="257">
                  <c:v>5.3859649122807021</c:v>
                </c:pt>
                <c:pt idx="258">
                  <c:v>5.3859649122807021</c:v>
                </c:pt>
                <c:pt idx="259">
                  <c:v>5.3859649122807021</c:v>
                </c:pt>
                <c:pt idx="260">
                  <c:v>5.3859649122807021</c:v>
                </c:pt>
                <c:pt idx="261">
                  <c:v>5.3859649122807021</c:v>
                </c:pt>
                <c:pt idx="262">
                  <c:v>5.3050847457627119</c:v>
                </c:pt>
                <c:pt idx="263">
                  <c:v>5.3050847457627119</c:v>
                </c:pt>
                <c:pt idx="264">
                  <c:v>5.3050847457627119</c:v>
                </c:pt>
                <c:pt idx="265">
                  <c:v>5.3220338983050848</c:v>
                </c:pt>
                <c:pt idx="266">
                  <c:v>5.3389830508474576</c:v>
                </c:pt>
                <c:pt idx="267">
                  <c:v>5.3389830508474576</c:v>
                </c:pt>
                <c:pt idx="268">
                  <c:v>5.3389830508474576</c:v>
                </c:pt>
                <c:pt idx="269">
                  <c:v>5.4745762711864403</c:v>
                </c:pt>
                <c:pt idx="270">
                  <c:v>5.4745762711864403</c:v>
                </c:pt>
                <c:pt idx="271">
                  <c:v>5.4838709677419351</c:v>
                </c:pt>
                <c:pt idx="272">
                  <c:v>5.4838709677419351</c:v>
                </c:pt>
                <c:pt idx="273">
                  <c:v>5.467741935483871</c:v>
                </c:pt>
                <c:pt idx="274">
                  <c:v>5.467741935483871</c:v>
                </c:pt>
                <c:pt idx="275">
                  <c:v>5.467741935483871</c:v>
                </c:pt>
                <c:pt idx="276">
                  <c:v>5.4285714285714288</c:v>
                </c:pt>
                <c:pt idx="277">
                  <c:v>5.4285714285714288</c:v>
                </c:pt>
                <c:pt idx="278">
                  <c:v>5.3582089552238807</c:v>
                </c:pt>
                <c:pt idx="279">
                  <c:v>5.4285714285714288</c:v>
                </c:pt>
                <c:pt idx="280">
                  <c:v>5.4285714285714288</c:v>
                </c:pt>
                <c:pt idx="281">
                  <c:v>5.3582089552238807</c:v>
                </c:pt>
                <c:pt idx="282">
                  <c:v>5.3235294117647056</c:v>
                </c:pt>
                <c:pt idx="283">
                  <c:v>5.4626865671641793</c:v>
                </c:pt>
                <c:pt idx="284">
                  <c:v>5.5074626865671643</c:v>
                </c:pt>
                <c:pt idx="285">
                  <c:v>5.5074626865671643</c:v>
                </c:pt>
                <c:pt idx="286">
                  <c:v>5.5223880597014929</c:v>
                </c:pt>
                <c:pt idx="287">
                  <c:v>5.5373134328358207</c:v>
                </c:pt>
                <c:pt idx="288">
                  <c:v>5.5522388059701493</c:v>
                </c:pt>
                <c:pt idx="289">
                  <c:v>5.5522388059701493</c:v>
                </c:pt>
                <c:pt idx="290">
                  <c:v>5.5522388059701493</c:v>
                </c:pt>
                <c:pt idx="291">
                  <c:v>5.5522388059701493</c:v>
                </c:pt>
                <c:pt idx="292">
                  <c:v>5.5522388059701493</c:v>
                </c:pt>
                <c:pt idx="293">
                  <c:v>5.6029411764705879</c:v>
                </c:pt>
                <c:pt idx="294">
                  <c:v>5.5652173913043477</c:v>
                </c:pt>
                <c:pt idx="295">
                  <c:v>5.6029411764705879</c:v>
                </c:pt>
                <c:pt idx="296">
                  <c:v>5.6029411764705879</c:v>
                </c:pt>
                <c:pt idx="297">
                  <c:v>5.617647058823529</c:v>
                </c:pt>
                <c:pt idx="298">
                  <c:v>5.617647058823529</c:v>
                </c:pt>
                <c:pt idx="299">
                  <c:v>5.617647058823529</c:v>
                </c:pt>
                <c:pt idx="300">
                  <c:v>5.617647058823529</c:v>
                </c:pt>
                <c:pt idx="301">
                  <c:v>5.617647058823529</c:v>
                </c:pt>
                <c:pt idx="302">
                  <c:v>5.617647058823529</c:v>
                </c:pt>
                <c:pt idx="303">
                  <c:v>5.617647058823529</c:v>
                </c:pt>
                <c:pt idx="304">
                  <c:v>5.617647058823529</c:v>
                </c:pt>
                <c:pt idx="305">
                  <c:v>5.632352941176471</c:v>
                </c:pt>
                <c:pt idx="306">
                  <c:v>5.5942028985507246</c:v>
                </c:pt>
                <c:pt idx="307">
                  <c:v>5.5942028985507246</c:v>
                </c:pt>
                <c:pt idx="308">
                  <c:v>5.619718309859155</c:v>
                </c:pt>
                <c:pt idx="309">
                  <c:v>5.619718309859155</c:v>
                </c:pt>
                <c:pt idx="310">
                  <c:v>5.619718309859155</c:v>
                </c:pt>
                <c:pt idx="311">
                  <c:v>5.647887323943662</c:v>
                </c:pt>
                <c:pt idx="312">
                  <c:v>5.647887323943662</c:v>
                </c:pt>
                <c:pt idx="313">
                  <c:v>5.5942028985507246</c:v>
                </c:pt>
                <c:pt idx="314">
                  <c:v>5.6901408450704229</c:v>
                </c:pt>
                <c:pt idx="315">
                  <c:v>5.6901408450704229</c:v>
                </c:pt>
                <c:pt idx="316">
                  <c:v>5.746478873239437</c:v>
                </c:pt>
                <c:pt idx="317">
                  <c:v>5.746478873239437</c:v>
                </c:pt>
                <c:pt idx="318">
                  <c:v>5.746478873239437</c:v>
                </c:pt>
                <c:pt idx="319">
                  <c:v>5.76056338028169</c:v>
                </c:pt>
                <c:pt idx="320">
                  <c:v>5.76056338028169</c:v>
                </c:pt>
                <c:pt idx="321">
                  <c:v>5.76056338028169</c:v>
                </c:pt>
                <c:pt idx="322">
                  <c:v>5.76056338028169</c:v>
                </c:pt>
                <c:pt idx="323">
                  <c:v>5.802816901408451</c:v>
                </c:pt>
                <c:pt idx="324">
                  <c:v>5.802816901408451</c:v>
                </c:pt>
                <c:pt idx="325">
                  <c:v>5.802816901408451</c:v>
                </c:pt>
                <c:pt idx="326">
                  <c:v>5.816901408450704</c:v>
                </c:pt>
                <c:pt idx="327">
                  <c:v>5.802816901408451</c:v>
                </c:pt>
                <c:pt idx="328">
                  <c:v>5.816901408450704</c:v>
                </c:pt>
                <c:pt idx="329">
                  <c:v>5.816901408450704</c:v>
                </c:pt>
                <c:pt idx="330">
                  <c:v>5.816901408450704</c:v>
                </c:pt>
                <c:pt idx="331">
                  <c:v>5.904109589041096</c:v>
                </c:pt>
                <c:pt idx="332">
                  <c:v>5.904109589041096</c:v>
                </c:pt>
                <c:pt idx="333">
                  <c:v>5.904109589041096</c:v>
                </c:pt>
                <c:pt idx="334">
                  <c:v>5.904109589041096</c:v>
                </c:pt>
                <c:pt idx="335">
                  <c:v>5.9315068493150687</c:v>
                </c:pt>
                <c:pt idx="336">
                  <c:v>5.9315068493150687</c:v>
                </c:pt>
                <c:pt idx="337">
                  <c:v>5.9315068493150687</c:v>
                </c:pt>
                <c:pt idx="338">
                  <c:v>5.9315068493150687</c:v>
                </c:pt>
                <c:pt idx="339">
                  <c:v>5.9315068493150687</c:v>
                </c:pt>
                <c:pt idx="340">
                  <c:v>5.9315068493150687</c:v>
                </c:pt>
                <c:pt idx="341">
                  <c:v>5.9315068493150687</c:v>
                </c:pt>
                <c:pt idx="342">
                  <c:v>5.8783783783783781</c:v>
                </c:pt>
                <c:pt idx="343">
                  <c:v>5.8918918918918921</c:v>
                </c:pt>
                <c:pt idx="344">
                  <c:v>5.8918918918918921</c:v>
                </c:pt>
                <c:pt idx="345">
                  <c:v>5.9054054054054053</c:v>
                </c:pt>
                <c:pt idx="346">
                  <c:v>5.9054054054054053</c:v>
                </c:pt>
                <c:pt idx="347">
                  <c:v>5.9054054054054053</c:v>
                </c:pt>
                <c:pt idx="348">
                  <c:v>5.9054054054054053</c:v>
                </c:pt>
                <c:pt idx="349">
                  <c:v>5.9054054054054053</c:v>
                </c:pt>
                <c:pt idx="350">
                  <c:v>5.9054054054054053</c:v>
                </c:pt>
                <c:pt idx="351">
                  <c:v>5.9054054054054053</c:v>
                </c:pt>
                <c:pt idx="352">
                  <c:v>5.9054054054054053</c:v>
                </c:pt>
                <c:pt idx="353">
                  <c:v>5.9189189189189193</c:v>
                </c:pt>
                <c:pt idx="354">
                  <c:v>5.9189189189189193</c:v>
                </c:pt>
                <c:pt idx="355">
                  <c:v>5.9189189189189193</c:v>
                </c:pt>
                <c:pt idx="356">
                  <c:v>5.9189189189189193</c:v>
                </c:pt>
                <c:pt idx="357">
                  <c:v>5.9189189189189193</c:v>
                </c:pt>
                <c:pt idx="358">
                  <c:v>5.9189189189189193</c:v>
                </c:pt>
                <c:pt idx="359">
                  <c:v>5.9189189189189193</c:v>
                </c:pt>
                <c:pt idx="360">
                  <c:v>5.9189189189189193</c:v>
                </c:pt>
                <c:pt idx="361">
                  <c:v>5.9189189189189193</c:v>
                </c:pt>
                <c:pt idx="362">
                  <c:v>5.9324324324324325</c:v>
                </c:pt>
                <c:pt idx="363">
                  <c:v>5.9189189189189193</c:v>
                </c:pt>
                <c:pt idx="364">
                  <c:v>5.9189189189189193</c:v>
                </c:pt>
                <c:pt idx="365">
                  <c:v>5.9189189189189193</c:v>
                </c:pt>
                <c:pt idx="366">
                  <c:v>5.9324324324324325</c:v>
                </c:pt>
                <c:pt idx="367">
                  <c:v>5.9459459459459456</c:v>
                </c:pt>
                <c:pt idx="368">
                  <c:v>5.9459459459459456</c:v>
                </c:pt>
                <c:pt idx="369">
                  <c:v>5.9459459459459456</c:v>
                </c:pt>
                <c:pt idx="370">
                  <c:v>5.9729729729729728</c:v>
                </c:pt>
                <c:pt idx="371">
                  <c:v>6</c:v>
                </c:pt>
                <c:pt idx="372">
                  <c:v>5.9729729729729728</c:v>
                </c:pt>
                <c:pt idx="373">
                  <c:v>6.0270270270270272</c:v>
                </c:pt>
                <c:pt idx="374">
                  <c:v>6.0270270270270272</c:v>
                </c:pt>
                <c:pt idx="375">
                  <c:v>6.0270270270270272</c:v>
                </c:pt>
                <c:pt idx="376">
                  <c:v>6.0270270270270272</c:v>
                </c:pt>
                <c:pt idx="377">
                  <c:v>6.0724637681159424</c:v>
                </c:pt>
                <c:pt idx="378">
                  <c:v>6.0724637681159424</c:v>
                </c:pt>
                <c:pt idx="379">
                  <c:v>6.0724637681159424</c:v>
                </c:pt>
                <c:pt idx="380">
                  <c:v>5.9859154929577461</c:v>
                </c:pt>
                <c:pt idx="381">
                  <c:v>6.0869565217391308</c:v>
                </c:pt>
                <c:pt idx="382">
                  <c:v>6.0869565217391308</c:v>
                </c:pt>
                <c:pt idx="383">
                  <c:v>6.0714285714285712</c:v>
                </c:pt>
                <c:pt idx="384">
                  <c:v>6.0714285714285712</c:v>
                </c:pt>
                <c:pt idx="385">
                  <c:v>6.0714285714285712</c:v>
                </c:pt>
                <c:pt idx="386">
                  <c:v>6.0714285714285712</c:v>
                </c:pt>
                <c:pt idx="387">
                  <c:v>6.0714285714285712</c:v>
                </c:pt>
                <c:pt idx="388">
                  <c:v>6.0714285714285712</c:v>
                </c:pt>
                <c:pt idx="389">
                  <c:v>6.0714285714285712</c:v>
                </c:pt>
                <c:pt idx="390">
                  <c:v>6.1159420289855069</c:v>
                </c:pt>
                <c:pt idx="391">
                  <c:v>6.1159420289855069</c:v>
                </c:pt>
                <c:pt idx="392">
                  <c:v>6.0869565217391308</c:v>
                </c:pt>
                <c:pt idx="393">
                  <c:v>6.0869565217391308</c:v>
                </c:pt>
                <c:pt idx="394">
                  <c:v>5.9859154929577461</c:v>
                </c:pt>
                <c:pt idx="395">
                  <c:v>5.9859154929577461</c:v>
                </c:pt>
                <c:pt idx="396">
                  <c:v>5.9859154929577461</c:v>
                </c:pt>
                <c:pt idx="397">
                  <c:v>6.0140845070422539</c:v>
                </c:pt>
                <c:pt idx="398">
                  <c:v>6.042253521126761</c:v>
                </c:pt>
                <c:pt idx="399">
                  <c:v>6.042253521126761</c:v>
                </c:pt>
                <c:pt idx="400">
                  <c:v>6.042253521126761</c:v>
                </c:pt>
                <c:pt idx="401">
                  <c:v>6.042253521126761</c:v>
                </c:pt>
                <c:pt idx="402">
                  <c:v>6.042253521126761</c:v>
                </c:pt>
                <c:pt idx="403">
                  <c:v>6.042253521126761</c:v>
                </c:pt>
                <c:pt idx="404">
                  <c:v>6.070422535211268</c:v>
                </c:pt>
                <c:pt idx="405">
                  <c:v>6.070422535211268</c:v>
                </c:pt>
                <c:pt idx="406">
                  <c:v>6.042253521126761</c:v>
                </c:pt>
                <c:pt idx="407">
                  <c:v>6.070422535211268</c:v>
                </c:pt>
                <c:pt idx="408">
                  <c:v>6.070422535211268</c:v>
                </c:pt>
                <c:pt idx="409">
                  <c:v>6.070422535211268</c:v>
                </c:pt>
                <c:pt idx="410">
                  <c:v>6.070422535211268</c:v>
                </c:pt>
                <c:pt idx="411">
                  <c:v>6.070422535211268</c:v>
                </c:pt>
                <c:pt idx="412">
                  <c:v>6.070422535211268</c:v>
                </c:pt>
                <c:pt idx="413">
                  <c:v>6.070422535211268</c:v>
                </c:pt>
                <c:pt idx="414">
                  <c:v>6.0666666666666664</c:v>
                </c:pt>
                <c:pt idx="415">
                  <c:v>6.08</c:v>
                </c:pt>
                <c:pt idx="416">
                  <c:v>6.08</c:v>
                </c:pt>
                <c:pt idx="417">
                  <c:v>6.08</c:v>
                </c:pt>
                <c:pt idx="418">
                  <c:v>6.08</c:v>
                </c:pt>
                <c:pt idx="419">
                  <c:v>6.08</c:v>
                </c:pt>
                <c:pt idx="420">
                  <c:v>6.08</c:v>
                </c:pt>
                <c:pt idx="421">
                  <c:v>6.08</c:v>
                </c:pt>
                <c:pt idx="422">
                  <c:v>6.08</c:v>
                </c:pt>
                <c:pt idx="423">
                  <c:v>6.08</c:v>
                </c:pt>
                <c:pt idx="424">
                  <c:v>6.0694444444444446</c:v>
                </c:pt>
                <c:pt idx="425">
                  <c:v>6.0694444444444446</c:v>
                </c:pt>
                <c:pt idx="426">
                  <c:v>6.0694444444444446</c:v>
                </c:pt>
                <c:pt idx="427">
                  <c:v>6.0694444444444446</c:v>
                </c:pt>
                <c:pt idx="428">
                  <c:v>6.0694444444444446</c:v>
                </c:pt>
                <c:pt idx="429">
                  <c:v>6.0694444444444446</c:v>
                </c:pt>
                <c:pt idx="430">
                  <c:v>6.0694444444444446</c:v>
                </c:pt>
                <c:pt idx="431">
                  <c:v>6.0694444444444446</c:v>
                </c:pt>
                <c:pt idx="432">
                  <c:v>6.083333333333333</c:v>
                </c:pt>
                <c:pt idx="433">
                  <c:v>6.083333333333333</c:v>
                </c:pt>
                <c:pt idx="434">
                  <c:v>6.083333333333333</c:v>
                </c:pt>
                <c:pt idx="435">
                  <c:v>6.083333333333333</c:v>
                </c:pt>
                <c:pt idx="436">
                  <c:v>6.083333333333333</c:v>
                </c:pt>
                <c:pt idx="437">
                  <c:v>6.083333333333333</c:v>
                </c:pt>
                <c:pt idx="438">
                  <c:v>6.083333333333333</c:v>
                </c:pt>
                <c:pt idx="439">
                  <c:v>6.083333333333333</c:v>
                </c:pt>
                <c:pt idx="440">
                  <c:v>6.083333333333333</c:v>
                </c:pt>
                <c:pt idx="441">
                  <c:v>6.083333333333333</c:v>
                </c:pt>
                <c:pt idx="442">
                  <c:v>6.083333333333333</c:v>
                </c:pt>
                <c:pt idx="443">
                  <c:v>6.083333333333333</c:v>
                </c:pt>
                <c:pt idx="444">
                  <c:v>6.083333333333333</c:v>
                </c:pt>
                <c:pt idx="445">
                  <c:v>6.083333333333333</c:v>
                </c:pt>
                <c:pt idx="446">
                  <c:v>6.083333333333333</c:v>
                </c:pt>
                <c:pt idx="447">
                  <c:v>6.083333333333333</c:v>
                </c:pt>
                <c:pt idx="448">
                  <c:v>6.083333333333333</c:v>
                </c:pt>
                <c:pt idx="449">
                  <c:v>6.0547945205479454</c:v>
                </c:pt>
                <c:pt idx="450">
                  <c:v>6.0547945205479454</c:v>
                </c:pt>
                <c:pt idx="451">
                  <c:v>6.0547945205479454</c:v>
                </c:pt>
                <c:pt idx="452">
                  <c:v>6.0547945205479454</c:v>
                </c:pt>
                <c:pt idx="453">
                  <c:v>6.0547945205479454</c:v>
                </c:pt>
                <c:pt idx="454">
                  <c:v>6.0547945205479454</c:v>
                </c:pt>
                <c:pt idx="455">
                  <c:v>6.0410958904109586</c:v>
                </c:pt>
                <c:pt idx="456">
                  <c:v>6.0410958904109586</c:v>
                </c:pt>
                <c:pt idx="457">
                  <c:v>6.0410958904109586</c:v>
                </c:pt>
                <c:pt idx="458">
                  <c:v>6.0410958904109586</c:v>
                </c:pt>
                <c:pt idx="459">
                  <c:v>6.0410958904109586</c:v>
                </c:pt>
                <c:pt idx="460">
                  <c:v>6.0410958904109586</c:v>
                </c:pt>
                <c:pt idx="461">
                  <c:v>6.0410958904109586</c:v>
                </c:pt>
                <c:pt idx="462">
                  <c:v>6.0410958904109586</c:v>
                </c:pt>
                <c:pt idx="463">
                  <c:v>6.0410958904109586</c:v>
                </c:pt>
                <c:pt idx="464">
                  <c:v>6.0410958904109586</c:v>
                </c:pt>
                <c:pt idx="465">
                  <c:v>6.0273972602739727</c:v>
                </c:pt>
                <c:pt idx="466">
                  <c:v>6.0410958904109586</c:v>
                </c:pt>
                <c:pt idx="467">
                  <c:v>6.0410958904109586</c:v>
                </c:pt>
                <c:pt idx="468">
                  <c:v>6.0410958904109586</c:v>
                </c:pt>
                <c:pt idx="469">
                  <c:v>6.0410958904109586</c:v>
                </c:pt>
                <c:pt idx="470">
                  <c:v>6.0410958904109586</c:v>
                </c:pt>
                <c:pt idx="471">
                  <c:v>6.0410958904109586</c:v>
                </c:pt>
                <c:pt idx="472">
                  <c:v>6.0410958904109586</c:v>
                </c:pt>
                <c:pt idx="473">
                  <c:v>6.0410958904109586</c:v>
                </c:pt>
                <c:pt idx="474">
                  <c:v>6.0273972602739727</c:v>
                </c:pt>
                <c:pt idx="475">
                  <c:v>6.0273972602739727</c:v>
                </c:pt>
                <c:pt idx="476">
                  <c:v>6.0273972602739727</c:v>
                </c:pt>
                <c:pt idx="477">
                  <c:v>6.0273972602739727</c:v>
                </c:pt>
                <c:pt idx="478">
                  <c:v>6.0273972602739727</c:v>
                </c:pt>
                <c:pt idx="479">
                  <c:v>6.0273972602739727</c:v>
                </c:pt>
                <c:pt idx="480">
                  <c:v>5.9871794871794872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6.416666666666667</c:v>
                </c:pt>
                <c:pt idx="493">
                  <c:v>6.4383561643835616</c:v>
                </c:pt>
                <c:pt idx="494">
                  <c:v>6.4383561643835616</c:v>
                </c:pt>
                <c:pt idx="495">
                  <c:v>6.4383561643835616</c:v>
                </c:pt>
                <c:pt idx="496">
                  <c:v>6.4383561643835616</c:v>
                </c:pt>
                <c:pt idx="497">
                  <c:v>6.4383561643835616</c:v>
                </c:pt>
                <c:pt idx="498">
                  <c:v>6.4383561643835616</c:v>
                </c:pt>
                <c:pt idx="499">
                  <c:v>6.4383561643835616</c:v>
                </c:pt>
                <c:pt idx="500">
                  <c:v>6.4383561643835616</c:v>
                </c:pt>
                <c:pt idx="501">
                  <c:v>6.4383561643835616</c:v>
                </c:pt>
                <c:pt idx="502">
                  <c:v>6.4383561643835616</c:v>
                </c:pt>
                <c:pt idx="503">
                  <c:v>6.4383561643835616</c:v>
                </c:pt>
                <c:pt idx="504">
                  <c:v>6.4324324324324325</c:v>
                </c:pt>
                <c:pt idx="505">
                  <c:v>6.4324324324324325</c:v>
                </c:pt>
                <c:pt idx="506">
                  <c:v>6.4324324324324325</c:v>
                </c:pt>
                <c:pt idx="507">
                  <c:v>6.4324324324324325</c:v>
                </c:pt>
                <c:pt idx="508">
                  <c:v>6.4324324324324325</c:v>
                </c:pt>
                <c:pt idx="509">
                  <c:v>6.4133333333333331</c:v>
                </c:pt>
                <c:pt idx="510">
                  <c:v>6.44</c:v>
                </c:pt>
                <c:pt idx="511">
                  <c:v>6.44</c:v>
                </c:pt>
                <c:pt idx="512">
                  <c:v>6.44</c:v>
                </c:pt>
                <c:pt idx="513">
                  <c:v>6.4533333333333331</c:v>
                </c:pt>
                <c:pt idx="514">
                  <c:v>6.4533333333333331</c:v>
                </c:pt>
                <c:pt idx="515">
                  <c:v>6.4533333333333331</c:v>
                </c:pt>
                <c:pt idx="516">
                  <c:v>6.4533333333333331</c:v>
                </c:pt>
                <c:pt idx="517">
                  <c:v>6.4533333333333331</c:v>
                </c:pt>
                <c:pt idx="518">
                  <c:v>6.4533333333333331</c:v>
                </c:pt>
                <c:pt idx="519">
                  <c:v>6.4666666666666668</c:v>
                </c:pt>
                <c:pt idx="520">
                  <c:v>6.4666666666666668</c:v>
                </c:pt>
                <c:pt idx="521">
                  <c:v>6.4666666666666668</c:v>
                </c:pt>
                <c:pt idx="522">
                  <c:v>6.48</c:v>
                </c:pt>
                <c:pt idx="523">
                  <c:v>6.48</c:v>
                </c:pt>
                <c:pt idx="524">
                  <c:v>6.4933333333333332</c:v>
                </c:pt>
                <c:pt idx="525">
                  <c:v>6.4933333333333332</c:v>
                </c:pt>
                <c:pt idx="526">
                  <c:v>6.48</c:v>
                </c:pt>
                <c:pt idx="527">
                  <c:v>6.48</c:v>
                </c:pt>
              </c:numCache>
            </c:numRef>
          </c:val>
        </c:ser>
        <c:marker val="1"/>
        <c:axId val="213912960"/>
        <c:axId val="213918848"/>
      </c:lineChart>
      <c:catAx>
        <c:axId val="213912960"/>
        <c:scaling>
          <c:orientation val="minMax"/>
        </c:scaling>
        <c:axPos val="b"/>
        <c:majorTickMark val="none"/>
        <c:tickLblPos val="nextTo"/>
        <c:crossAx val="213918848"/>
        <c:crosses val="autoZero"/>
        <c:auto val="1"/>
        <c:lblAlgn val="ctr"/>
        <c:lblOffset val="100"/>
      </c:catAx>
      <c:valAx>
        <c:axId val="213918848"/>
        <c:scaling>
          <c:orientation val="minMax"/>
          <c:min val="4"/>
        </c:scaling>
        <c:axPos val="l"/>
        <c:numFmt formatCode="General" sourceLinked="1"/>
        <c:majorTickMark val="none"/>
        <c:tickLblPos val="nextTo"/>
        <c:crossAx val="213912960"/>
        <c:crosses val="autoZero"/>
        <c:crossBetween val="between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ensembl!$Z$1</c:f>
              <c:strCache>
                <c:ptCount val="1"/>
                <c:pt idx="0">
                  <c:v>complexity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ensembl!$Z$2:$Z$530</c:f>
              <c:numCache>
                <c:formatCode>General</c:formatCode>
                <c:ptCount val="529"/>
                <c:pt idx="0">
                  <c:v>0.5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0.5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0.72727272727272729</c:v>
                </c:pt>
                <c:pt idx="93">
                  <c:v>4</c:v>
                </c:pt>
                <c:pt idx="94">
                  <c:v>0</c:v>
                </c:pt>
                <c:pt idx="95">
                  <c:v>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3.6666666666666665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0.5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</c:v>
                </c:pt>
                <c:pt idx="132">
                  <c:v>6.75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0.5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3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2.5</c:v>
                </c:pt>
                <c:pt idx="196">
                  <c:v>0</c:v>
                </c:pt>
                <c:pt idx="197">
                  <c:v>0</c:v>
                </c:pt>
                <c:pt idx="198">
                  <c:v>1</c:v>
                </c:pt>
                <c:pt idx="199">
                  <c:v>0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3</c:v>
                </c:pt>
                <c:pt idx="206">
                  <c:v>0</c:v>
                </c:pt>
                <c:pt idx="207">
                  <c:v>1</c:v>
                </c:pt>
                <c:pt idx="208">
                  <c:v>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5</c:v>
                </c:pt>
                <c:pt idx="226">
                  <c:v>2.5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</c:v>
                </c:pt>
                <c:pt idx="240">
                  <c:v>0</c:v>
                </c:pt>
                <c:pt idx="241">
                  <c:v>1</c:v>
                </c:pt>
                <c:pt idx="242">
                  <c:v>6.6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7.8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1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1.5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3.5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0.6</c:v>
                </c:pt>
                <c:pt idx="378">
                  <c:v>0</c:v>
                </c:pt>
                <c:pt idx="379">
                  <c:v>0</c:v>
                </c:pt>
                <c:pt idx="380">
                  <c:v>1.5</c:v>
                </c:pt>
                <c:pt idx="381">
                  <c:v>0</c:v>
                </c:pt>
                <c:pt idx="382">
                  <c:v>0</c:v>
                </c:pt>
                <c:pt idx="383">
                  <c:v>2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1.25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1.2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1</c:v>
                </c:pt>
                <c:pt idx="493">
                  <c:v>1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3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</c:numCache>
            </c:numRef>
          </c:val>
        </c:ser>
        <c:marker val="1"/>
        <c:axId val="213943040"/>
        <c:axId val="213944576"/>
      </c:lineChart>
      <c:catAx>
        <c:axId val="213943040"/>
        <c:scaling>
          <c:orientation val="minMax"/>
        </c:scaling>
        <c:axPos val="b"/>
        <c:tickLblPos val="nextTo"/>
        <c:crossAx val="213944576"/>
        <c:crosses val="autoZero"/>
        <c:auto val="1"/>
        <c:lblAlgn val="ctr"/>
        <c:lblOffset val="100"/>
      </c:catAx>
      <c:valAx>
        <c:axId val="213944576"/>
        <c:scaling>
          <c:orientation val="minMax"/>
        </c:scaling>
        <c:axPos val="l"/>
        <c:numFmt formatCode="General" sourceLinked="1"/>
        <c:tickLblPos val="nextTo"/>
        <c:crossAx val="213943040"/>
        <c:crosses val="autoZero"/>
        <c:crossBetween val="between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Relations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tx>
            <c:strRef>
              <c:f>ensembl!$H$1</c:f>
              <c:strCache>
                <c:ptCount val="1"/>
                <c:pt idx="0">
                  <c:v>#newT</c:v>
                </c:pt>
              </c:strCache>
            </c:strRef>
          </c:tx>
          <c:spPr>
            <a:ln w="6350">
              <a:solidFill>
                <a:srgbClr val="002060"/>
              </a:solidFill>
            </a:ln>
          </c:spPr>
          <c:marker>
            <c:symbol val="diamond"/>
            <c:size val="3"/>
            <c:spPr>
              <a:ln w="6350">
                <a:solidFill>
                  <a:srgbClr val="002060"/>
                </a:solidFill>
              </a:ln>
            </c:spPr>
          </c:marker>
          <c:trendline>
            <c:trendlineType val="log"/>
            <c:dispRSqr val="1"/>
            <c:dispEq val="1"/>
            <c:trendlineLbl>
              <c:layout>
                <c:manualLayout>
                  <c:x val="-0.18032287193667285"/>
                  <c:y val="0.29501240000129381"/>
                </c:manualLayout>
              </c:layout>
              <c:numFmt formatCode="General" sourceLinked="0"/>
            </c:trendlineLbl>
          </c:trendline>
          <c:trendline>
            <c:trendlineType val="linear"/>
            <c:dispRSqr val="1"/>
            <c:dispEq val="1"/>
            <c:trendlineLbl>
              <c:layout>
                <c:manualLayout>
                  <c:x val="-8.3657383067088725E-2"/>
                  <c:y val="-4.9190505059725276E-2"/>
                </c:manualLayout>
              </c:layout>
              <c:numFmt formatCode="General" sourceLinked="0"/>
            </c:trendlineLbl>
          </c:trendline>
          <c:xVal>
            <c:numRef>
              <c:f>ensembl!$A$2:$A$529</c:f>
              <c:numCache>
                <c:formatCode>General</c:formatCode>
                <c:ptCount val="5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</c:numCache>
            </c:numRef>
          </c:xVal>
          <c:yVal>
            <c:numRef>
              <c:f>ensembl!$H$2:$H$529</c:f>
              <c:numCache>
                <c:formatCode>General</c:formatCode>
                <c:ptCount val="528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32</c:v>
                </c:pt>
                <c:pt idx="54">
                  <c:v>33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44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</c:v>
                </c:pt>
                <c:pt idx="183">
                  <c:v>44</c:v>
                </c:pt>
                <c:pt idx="184">
                  <c:v>44</c:v>
                </c:pt>
                <c:pt idx="185">
                  <c:v>44</c:v>
                </c:pt>
                <c:pt idx="186">
                  <c:v>44</c:v>
                </c:pt>
                <c:pt idx="187">
                  <c:v>44</c:v>
                </c:pt>
                <c:pt idx="188">
                  <c:v>46</c:v>
                </c:pt>
                <c:pt idx="189">
                  <c:v>46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49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52</c:v>
                </c:pt>
                <c:pt idx="199">
                  <c:v>52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49</c:v>
                </c:pt>
                <c:pt idx="206">
                  <c:v>49</c:v>
                </c:pt>
                <c:pt idx="207">
                  <c:v>52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54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53</c:v>
                </c:pt>
                <c:pt idx="226">
                  <c:v>55</c:v>
                </c:pt>
                <c:pt idx="227">
                  <c:v>55</c:v>
                </c:pt>
                <c:pt idx="228">
                  <c:v>55</c:v>
                </c:pt>
                <c:pt idx="229">
                  <c:v>55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55</c:v>
                </c:pt>
                <c:pt idx="236">
                  <c:v>55</c:v>
                </c:pt>
                <c:pt idx="237">
                  <c:v>55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58</c:v>
                </c:pt>
                <c:pt idx="242">
                  <c:v>53</c:v>
                </c:pt>
                <c:pt idx="243">
                  <c:v>53</c:v>
                </c:pt>
                <c:pt idx="244">
                  <c:v>53</c:v>
                </c:pt>
                <c:pt idx="245">
                  <c:v>53</c:v>
                </c:pt>
                <c:pt idx="246">
                  <c:v>53</c:v>
                </c:pt>
                <c:pt idx="247">
                  <c:v>53</c:v>
                </c:pt>
                <c:pt idx="248">
                  <c:v>58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62</c:v>
                </c:pt>
                <c:pt idx="276">
                  <c:v>63</c:v>
                </c:pt>
                <c:pt idx="277">
                  <c:v>63</c:v>
                </c:pt>
                <c:pt idx="278">
                  <c:v>67</c:v>
                </c:pt>
                <c:pt idx="279">
                  <c:v>63</c:v>
                </c:pt>
                <c:pt idx="280">
                  <c:v>63</c:v>
                </c:pt>
                <c:pt idx="281">
                  <c:v>67</c:v>
                </c:pt>
                <c:pt idx="282">
                  <c:v>68</c:v>
                </c:pt>
                <c:pt idx="283">
                  <c:v>67</c:v>
                </c:pt>
                <c:pt idx="284">
                  <c:v>67</c:v>
                </c:pt>
                <c:pt idx="285">
                  <c:v>67</c:v>
                </c:pt>
                <c:pt idx="286">
                  <c:v>67</c:v>
                </c:pt>
                <c:pt idx="287">
                  <c:v>67</c:v>
                </c:pt>
                <c:pt idx="288">
                  <c:v>67</c:v>
                </c:pt>
                <c:pt idx="289">
                  <c:v>67</c:v>
                </c:pt>
                <c:pt idx="290">
                  <c:v>67</c:v>
                </c:pt>
                <c:pt idx="291">
                  <c:v>67</c:v>
                </c:pt>
                <c:pt idx="292">
                  <c:v>67</c:v>
                </c:pt>
                <c:pt idx="293">
                  <c:v>68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68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68</c:v>
                </c:pt>
                <c:pt idx="304">
                  <c:v>68</c:v>
                </c:pt>
                <c:pt idx="305">
                  <c:v>68</c:v>
                </c:pt>
                <c:pt idx="306">
                  <c:v>69</c:v>
                </c:pt>
                <c:pt idx="307">
                  <c:v>69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69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71</c:v>
                </c:pt>
                <c:pt idx="330">
                  <c:v>71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69</c:v>
                </c:pt>
                <c:pt idx="378">
                  <c:v>69</c:v>
                </c:pt>
                <c:pt idx="379">
                  <c:v>69</c:v>
                </c:pt>
                <c:pt idx="380">
                  <c:v>71</c:v>
                </c:pt>
                <c:pt idx="381">
                  <c:v>69</c:v>
                </c:pt>
                <c:pt idx="382">
                  <c:v>69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71</c:v>
                </c:pt>
                <c:pt idx="398">
                  <c:v>71</c:v>
                </c:pt>
                <c:pt idx="399">
                  <c:v>71</c:v>
                </c:pt>
                <c:pt idx="400">
                  <c:v>71</c:v>
                </c:pt>
                <c:pt idx="401">
                  <c:v>71</c:v>
                </c:pt>
                <c:pt idx="402">
                  <c:v>71</c:v>
                </c:pt>
                <c:pt idx="403">
                  <c:v>71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09">
                  <c:v>71</c:v>
                </c:pt>
                <c:pt idx="410">
                  <c:v>71</c:v>
                </c:pt>
                <c:pt idx="411">
                  <c:v>71</c:v>
                </c:pt>
                <c:pt idx="412">
                  <c:v>71</c:v>
                </c:pt>
                <c:pt idx="413">
                  <c:v>71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72</c:v>
                </c:pt>
                <c:pt idx="493">
                  <c:v>73</c:v>
                </c:pt>
                <c:pt idx="494">
                  <c:v>73</c:v>
                </c:pt>
                <c:pt idx="495">
                  <c:v>73</c:v>
                </c:pt>
                <c:pt idx="496">
                  <c:v>73</c:v>
                </c:pt>
                <c:pt idx="497">
                  <c:v>73</c:v>
                </c:pt>
                <c:pt idx="498">
                  <c:v>73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73</c:v>
                </c:pt>
                <c:pt idx="504">
                  <c:v>74</c:v>
                </c:pt>
                <c:pt idx="505">
                  <c:v>74</c:v>
                </c:pt>
                <c:pt idx="506">
                  <c:v>74</c:v>
                </c:pt>
                <c:pt idx="507">
                  <c:v>74</c:v>
                </c:pt>
                <c:pt idx="508">
                  <c:v>74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</c:numCache>
            </c:numRef>
          </c:yVal>
          <c:smooth val="1"/>
        </c:ser>
        <c:axId val="214094592"/>
        <c:axId val="214096128"/>
      </c:scatterChart>
      <c:valAx>
        <c:axId val="214094592"/>
        <c:scaling>
          <c:orientation val="minMax"/>
        </c:scaling>
        <c:axPos val="b"/>
        <c:numFmt formatCode="General" sourceLinked="1"/>
        <c:majorTickMark val="none"/>
        <c:tickLblPos val="nextTo"/>
        <c:crossAx val="214096128"/>
        <c:crosses val="autoZero"/>
        <c:crossBetween val="midCat"/>
        <c:majorUnit val="1"/>
      </c:valAx>
      <c:valAx>
        <c:axId val="214096128"/>
        <c:scaling>
          <c:orientation val="minMax"/>
        </c:scaling>
        <c:axPos val="l"/>
        <c:numFmt formatCode="General" sourceLinked="1"/>
        <c:majorTickMark val="none"/>
        <c:tickLblPos val="nextTo"/>
        <c:crossAx val="214094592"/>
        <c:crosses val="autoZero"/>
        <c:crossBetween val="midCat"/>
      </c:valAx>
    </c:plotArea>
    <c:plotVisOnly val="1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v>Changes</c:v>
          </c:tx>
          <c:cat>
            <c:numRef>
              <c:f>atlas!$D$2:$D$86</c:f>
              <c:numCache>
                <c:formatCode>[$-409]d\-mmm\-yy;@</c:formatCode>
                <c:ptCount val="85"/>
                <c:pt idx="0">
                  <c:v>38933.570613425924</c:v>
                </c:pt>
                <c:pt idx="1">
                  <c:v>38958.624131944445</c:v>
                </c:pt>
                <c:pt idx="2">
                  <c:v>38987.448252314818</c:v>
                </c:pt>
                <c:pt idx="3">
                  <c:v>38987.452141203699</c:v>
                </c:pt>
                <c:pt idx="4">
                  <c:v>38987.534745370373</c:v>
                </c:pt>
                <c:pt idx="5">
                  <c:v>38987.678252314814</c:v>
                </c:pt>
                <c:pt idx="6">
                  <c:v>38987.709710648152</c:v>
                </c:pt>
                <c:pt idx="7">
                  <c:v>39002.551805555559</c:v>
                </c:pt>
                <c:pt idx="8">
                  <c:v>39007.418819444443</c:v>
                </c:pt>
                <c:pt idx="9">
                  <c:v>39015.851956018516</c:v>
                </c:pt>
                <c:pt idx="10">
                  <c:v>39020.812650462962</c:v>
                </c:pt>
                <c:pt idx="11">
                  <c:v>39028.430902777778</c:v>
                </c:pt>
                <c:pt idx="12">
                  <c:v>39028.640787037039</c:v>
                </c:pt>
                <c:pt idx="13">
                  <c:v>39125.47855324074</c:v>
                </c:pt>
                <c:pt idx="14">
                  <c:v>39129.553912037038</c:v>
                </c:pt>
                <c:pt idx="15">
                  <c:v>39147.622210648144</c:v>
                </c:pt>
                <c:pt idx="16">
                  <c:v>39155.529178240744</c:v>
                </c:pt>
                <c:pt idx="17">
                  <c:v>39169.663495370369</c:v>
                </c:pt>
                <c:pt idx="18">
                  <c:v>39183.510717592595</c:v>
                </c:pt>
                <c:pt idx="19">
                  <c:v>39185.505648148144</c:v>
                </c:pt>
                <c:pt idx="20">
                  <c:v>39195.697627314818</c:v>
                </c:pt>
                <c:pt idx="21">
                  <c:v>39197.691238425927</c:v>
                </c:pt>
                <c:pt idx="22">
                  <c:v>39198.552256944444</c:v>
                </c:pt>
                <c:pt idx="23">
                  <c:v>39202.341747685183</c:v>
                </c:pt>
                <c:pt idx="24">
                  <c:v>39202.538356481484</c:v>
                </c:pt>
                <c:pt idx="25">
                  <c:v>39208.872488425928</c:v>
                </c:pt>
                <c:pt idx="26">
                  <c:v>39209.601099537038</c:v>
                </c:pt>
                <c:pt idx="27">
                  <c:v>39220.563530092593</c:v>
                </c:pt>
                <c:pt idx="28">
                  <c:v>39225.578865740739</c:v>
                </c:pt>
                <c:pt idx="29">
                  <c:v>39232.39340277778</c:v>
                </c:pt>
                <c:pt idx="30">
                  <c:v>39237.43277777778</c:v>
                </c:pt>
                <c:pt idx="31">
                  <c:v>39266.359537037039</c:v>
                </c:pt>
                <c:pt idx="32">
                  <c:v>39266.492118055554</c:v>
                </c:pt>
                <c:pt idx="33">
                  <c:v>39267.573773148149</c:v>
                </c:pt>
                <c:pt idx="34">
                  <c:v>39276.700266203705</c:v>
                </c:pt>
                <c:pt idx="35">
                  <c:v>39289.710520833338</c:v>
                </c:pt>
                <c:pt idx="36">
                  <c:v>39315.642627314817</c:v>
                </c:pt>
                <c:pt idx="37">
                  <c:v>39335.317800925928</c:v>
                </c:pt>
                <c:pt idx="38">
                  <c:v>39346.735208333332</c:v>
                </c:pt>
                <c:pt idx="39">
                  <c:v>39362.539456018516</c:v>
                </c:pt>
                <c:pt idx="40">
                  <c:v>39363.388136574074</c:v>
                </c:pt>
                <c:pt idx="41">
                  <c:v>39371.598553240743</c:v>
                </c:pt>
                <c:pt idx="42">
                  <c:v>39371.648344907408</c:v>
                </c:pt>
                <c:pt idx="43">
                  <c:v>39376.771168981482</c:v>
                </c:pt>
                <c:pt idx="44">
                  <c:v>39377.654791666668</c:v>
                </c:pt>
                <c:pt idx="45">
                  <c:v>39378.739444444444</c:v>
                </c:pt>
                <c:pt idx="46">
                  <c:v>39415.425254629634</c:v>
                </c:pt>
                <c:pt idx="47">
                  <c:v>39464.831111111111</c:v>
                </c:pt>
                <c:pt idx="48">
                  <c:v>39517.676898148144</c:v>
                </c:pt>
                <c:pt idx="49">
                  <c:v>39518.72519675926</c:v>
                </c:pt>
                <c:pt idx="50">
                  <c:v>39540.676828703705</c:v>
                </c:pt>
                <c:pt idx="51">
                  <c:v>39540.702615740738</c:v>
                </c:pt>
                <c:pt idx="52">
                  <c:v>39546.372696759259</c:v>
                </c:pt>
                <c:pt idx="53">
                  <c:v>39547.344907407409</c:v>
                </c:pt>
                <c:pt idx="54">
                  <c:v>39547.358877314815</c:v>
                </c:pt>
                <c:pt idx="55">
                  <c:v>39547.38585648148</c:v>
                </c:pt>
                <c:pt idx="56">
                  <c:v>39547.548043981486</c:v>
                </c:pt>
                <c:pt idx="57">
                  <c:v>39547.676932870367</c:v>
                </c:pt>
                <c:pt idx="58">
                  <c:v>39548.410625000004</c:v>
                </c:pt>
                <c:pt idx="59">
                  <c:v>39548.472430555557</c:v>
                </c:pt>
                <c:pt idx="60">
                  <c:v>39548.473645833335</c:v>
                </c:pt>
                <c:pt idx="61">
                  <c:v>39552.621122685188</c:v>
                </c:pt>
                <c:pt idx="62">
                  <c:v>39552.625092592592</c:v>
                </c:pt>
                <c:pt idx="63">
                  <c:v>39553.364722222221</c:v>
                </c:pt>
                <c:pt idx="64">
                  <c:v>39595.585011574076</c:v>
                </c:pt>
                <c:pt idx="65">
                  <c:v>39595.610879629632</c:v>
                </c:pt>
                <c:pt idx="66">
                  <c:v>39610.68787037037</c:v>
                </c:pt>
                <c:pt idx="67">
                  <c:v>39617.628321759257</c:v>
                </c:pt>
                <c:pt idx="68">
                  <c:v>39631.537511574075</c:v>
                </c:pt>
                <c:pt idx="69">
                  <c:v>39633.627465277779</c:v>
                </c:pt>
                <c:pt idx="70">
                  <c:v>39637.692210648151</c:v>
                </c:pt>
                <c:pt idx="71">
                  <c:v>39652.531631944446</c:v>
                </c:pt>
                <c:pt idx="72">
                  <c:v>39652.576585648145</c:v>
                </c:pt>
                <c:pt idx="73">
                  <c:v>39658.379062499997</c:v>
                </c:pt>
                <c:pt idx="74">
                  <c:v>39658.380937499998</c:v>
                </c:pt>
                <c:pt idx="75">
                  <c:v>39659.554722222223</c:v>
                </c:pt>
                <c:pt idx="76">
                  <c:v>39661.356087962966</c:v>
                </c:pt>
                <c:pt idx="77">
                  <c:v>39666.676354166666</c:v>
                </c:pt>
                <c:pt idx="78">
                  <c:v>39777.519363425927</c:v>
                </c:pt>
                <c:pt idx="79">
                  <c:v>39792.561180555553</c:v>
                </c:pt>
                <c:pt idx="80">
                  <c:v>39801.568136574075</c:v>
                </c:pt>
                <c:pt idx="81">
                  <c:v>39835.419374999998</c:v>
                </c:pt>
                <c:pt idx="82">
                  <c:v>39896.568888888891</c:v>
                </c:pt>
                <c:pt idx="83">
                  <c:v>39901.343368055554</c:v>
                </c:pt>
              </c:numCache>
            </c:numRef>
          </c:cat>
          <c:val>
            <c:numRef>
              <c:f>atlas!$AD$2:$AD$85</c:f>
              <c:numCache>
                <c:formatCode>0</c:formatCode>
                <c:ptCount val="84"/>
                <c:pt idx="0">
                  <c:v>0</c:v>
                </c:pt>
                <c:pt idx="1">
                  <c:v>7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12</c:v>
                </c:pt>
                <c:pt idx="9">
                  <c:v>0</c:v>
                </c:pt>
                <c:pt idx="10">
                  <c:v>4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9</c:v>
                </c:pt>
                <c:pt idx="28">
                  <c:v>2</c:v>
                </c:pt>
                <c:pt idx="29">
                  <c:v>9</c:v>
                </c:pt>
                <c:pt idx="30">
                  <c:v>1</c:v>
                </c:pt>
                <c:pt idx="31">
                  <c:v>53</c:v>
                </c:pt>
                <c:pt idx="32">
                  <c:v>66</c:v>
                </c:pt>
                <c:pt idx="33">
                  <c:v>3</c:v>
                </c:pt>
                <c:pt idx="34">
                  <c:v>18</c:v>
                </c:pt>
                <c:pt idx="35">
                  <c:v>0</c:v>
                </c:pt>
                <c:pt idx="36">
                  <c:v>0</c:v>
                </c:pt>
                <c:pt idx="37">
                  <c:v>18</c:v>
                </c:pt>
                <c:pt idx="38">
                  <c:v>1</c:v>
                </c:pt>
                <c:pt idx="39">
                  <c:v>24</c:v>
                </c:pt>
                <c:pt idx="40">
                  <c:v>0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9</c:v>
                </c:pt>
                <c:pt idx="49">
                  <c:v>1</c:v>
                </c:pt>
                <c:pt idx="50">
                  <c:v>14</c:v>
                </c:pt>
                <c:pt idx="51">
                  <c:v>0</c:v>
                </c:pt>
                <c:pt idx="52">
                  <c:v>42</c:v>
                </c:pt>
                <c:pt idx="53">
                  <c:v>41</c:v>
                </c:pt>
                <c:pt idx="54">
                  <c:v>1</c:v>
                </c:pt>
                <c:pt idx="55">
                  <c:v>2</c:v>
                </c:pt>
                <c:pt idx="56">
                  <c:v>21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12</c:v>
                </c:pt>
                <c:pt idx="66">
                  <c:v>23</c:v>
                </c:pt>
                <c:pt idx="67">
                  <c:v>5</c:v>
                </c:pt>
                <c:pt idx="68">
                  <c:v>42</c:v>
                </c:pt>
                <c:pt idx="69">
                  <c:v>54</c:v>
                </c:pt>
                <c:pt idx="70">
                  <c:v>3</c:v>
                </c:pt>
                <c:pt idx="71">
                  <c:v>0</c:v>
                </c:pt>
                <c:pt idx="72">
                  <c:v>10</c:v>
                </c:pt>
                <c:pt idx="73">
                  <c:v>16</c:v>
                </c:pt>
                <c:pt idx="74">
                  <c:v>16</c:v>
                </c:pt>
                <c:pt idx="75">
                  <c:v>0</c:v>
                </c:pt>
                <c:pt idx="76">
                  <c:v>12</c:v>
                </c:pt>
                <c:pt idx="77">
                  <c:v>8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4</c:v>
                </c:pt>
                <c:pt idx="83">
                  <c:v>1</c:v>
                </c:pt>
              </c:numCache>
            </c:numRef>
          </c:val>
        </c:ser>
        <c:axId val="72174592"/>
        <c:axId val="72180480"/>
      </c:barChart>
      <c:dateAx>
        <c:axId val="72174592"/>
        <c:scaling>
          <c:orientation val="minMax"/>
        </c:scaling>
        <c:axPos val="b"/>
        <c:numFmt formatCode="[$-409]mmm\-yy;@" sourceLinked="0"/>
        <c:tickLblPos val="nextTo"/>
        <c:crossAx val="72180480"/>
        <c:crosses val="autoZero"/>
        <c:auto val="1"/>
        <c:lblOffset val="100"/>
        <c:majorUnit val="6"/>
        <c:majorTimeUnit val="months"/>
      </c:dateAx>
      <c:valAx>
        <c:axId val="72180480"/>
        <c:scaling>
          <c:orientation val="minMax"/>
        </c:scaling>
        <c:axPos val="l"/>
        <c:numFmt formatCode="0" sourceLinked="1"/>
        <c:tickLblPos val="nextTo"/>
        <c:crossAx val="72174592"/>
        <c:crosses val="autoZero"/>
        <c:crossBetween val="between"/>
      </c:valAx>
    </c:plotArea>
    <c:plotVisOnly val="1"/>
  </c:chart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fr-FR"/>
              <a:t>Ensembl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5.8001070569958089E-2"/>
          <c:y val="9.6968857860241522E-2"/>
          <c:w val="0.88903324676084627"/>
          <c:h val="0.78737765367609258"/>
        </c:manualLayout>
      </c:layout>
      <c:barChart>
        <c:barDir val="col"/>
        <c:grouping val="clustered"/>
        <c:ser>
          <c:idx val="0"/>
          <c:order val="0"/>
          <c:tx>
            <c:v>Changes</c:v>
          </c:tx>
          <c:spPr>
            <a:solidFill>
              <a:srgbClr val="002060"/>
            </a:solidFill>
          </c:spPr>
          <c:cat>
            <c:numRef>
              <c:f>ensembl!$D$2:$D$529</c:f>
              <c:numCache>
                <c:formatCode>[$-409]d\-mmm\-yy;@</c:formatCode>
                <c:ptCount val="528"/>
                <c:pt idx="0">
                  <c:v>36444.805312500001</c:v>
                </c:pt>
                <c:pt idx="1">
                  <c:v>36458.672673611109</c:v>
                </c:pt>
                <c:pt idx="2">
                  <c:v>36473.730821759258</c:v>
                </c:pt>
                <c:pt idx="3">
                  <c:v>36487.584675925929</c:v>
                </c:pt>
                <c:pt idx="4">
                  <c:v>36487.586157407408</c:v>
                </c:pt>
                <c:pt idx="5">
                  <c:v>36487.592662037037</c:v>
                </c:pt>
                <c:pt idx="6">
                  <c:v>36531.697638888887</c:v>
                </c:pt>
                <c:pt idx="7">
                  <c:v>36535.624826388885</c:v>
                </c:pt>
                <c:pt idx="8">
                  <c:v>36535.632604166669</c:v>
                </c:pt>
                <c:pt idx="9">
                  <c:v>36537.62358796296</c:v>
                </c:pt>
                <c:pt idx="10">
                  <c:v>36537.635081018518</c:v>
                </c:pt>
                <c:pt idx="11">
                  <c:v>36538.489965277782</c:v>
                </c:pt>
                <c:pt idx="12">
                  <c:v>36538.63653935185</c:v>
                </c:pt>
                <c:pt idx="13">
                  <c:v>36539.505185185189</c:v>
                </c:pt>
                <c:pt idx="14">
                  <c:v>36539.591099537036</c:v>
                </c:pt>
                <c:pt idx="15">
                  <c:v>36539.675138888888</c:v>
                </c:pt>
                <c:pt idx="16">
                  <c:v>36540.729895833334</c:v>
                </c:pt>
                <c:pt idx="17">
                  <c:v>36541.516898148147</c:v>
                </c:pt>
                <c:pt idx="18">
                  <c:v>36544.788819444446</c:v>
                </c:pt>
                <c:pt idx="19">
                  <c:v>36545.390590277777</c:v>
                </c:pt>
                <c:pt idx="20">
                  <c:v>36545.582673611112</c:v>
                </c:pt>
                <c:pt idx="21">
                  <c:v>36545.606481481482</c:v>
                </c:pt>
                <c:pt idx="22">
                  <c:v>36547.75917824074</c:v>
                </c:pt>
                <c:pt idx="23">
                  <c:v>36547.844201388885</c:v>
                </c:pt>
                <c:pt idx="24">
                  <c:v>36549.475740740745</c:v>
                </c:pt>
                <c:pt idx="25">
                  <c:v>36549.732465277775</c:v>
                </c:pt>
                <c:pt idx="26">
                  <c:v>36552.68273148148</c:v>
                </c:pt>
                <c:pt idx="27">
                  <c:v>36567.563356481478</c:v>
                </c:pt>
                <c:pt idx="28">
                  <c:v>36567.684861111113</c:v>
                </c:pt>
                <c:pt idx="29">
                  <c:v>36584.608206018514</c:v>
                </c:pt>
                <c:pt idx="30">
                  <c:v>36616.564328703702</c:v>
                </c:pt>
                <c:pt idx="31">
                  <c:v>36619.341192129628</c:v>
                </c:pt>
                <c:pt idx="32">
                  <c:v>36620.322858796295</c:v>
                </c:pt>
                <c:pt idx="33">
                  <c:v>36627.759479166663</c:v>
                </c:pt>
                <c:pt idx="34">
                  <c:v>36635.634421296294</c:v>
                </c:pt>
                <c:pt idx="35">
                  <c:v>36640.659768518519</c:v>
                </c:pt>
                <c:pt idx="36">
                  <c:v>36658.522418981483</c:v>
                </c:pt>
                <c:pt idx="37">
                  <c:v>36669.76284722222</c:v>
                </c:pt>
                <c:pt idx="38">
                  <c:v>36676.462870370371</c:v>
                </c:pt>
                <c:pt idx="39">
                  <c:v>36679.679745370369</c:v>
                </c:pt>
                <c:pt idx="40">
                  <c:v>36681.823564814811</c:v>
                </c:pt>
                <c:pt idx="41">
                  <c:v>36682.785729166666</c:v>
                </c:pt>
                <c:pt idx="42">
                  <c:v>36683.49083333333</c:v>
                </c:pt>
                <c:pt idx="43">
                  <c:v>36691.423252314817</c:v>
                </c:pt>
                <c:pt idx="44">
                  <c:v>36696.523599537039</c:v>
                </c:pt>
                <c:pt idx="45">
                  <c:v>36698.355706018519</c:v>
                </c:pt>
                <c:pt idx="46">
                  <c:v>36699.896979166668</c:v>
                </c:pt>
                <c:pt idx="47">
                  <c:v>36700.794189814813</c:v>
                </c:pt>
                <c:pt idx="48">
                  <c:v>36720.472905092596</c:v>
                </c:pt>
                <c:pt idx="49">
                  <c:v>36721.680092592593</c:v>
                </c:pt>
                <c:pt idx="50">
                  <c:v>36738.412800925929</c:v>
                </c:pt>
                <c:pt idx="51">
                  <c:v>36770.468761574077</c:v>
                </c:pt>
                <c:pt idx="52">
                  <c:v>36771.494895833333</c:v>
                </c:pt>
                <c:pt idx="53">
                  <c:v>36773.98274305556</c:v>
                </c:pt>
                <c:pt idx="54">
                  <c:v>36774.334699074076</c:v>
                </c:pt>
                <c:pt idx="55">
                  <c:v>36777.561724537038</c:v>
                </c:pt>
                <c:pt idx="56">
                  <c:v>36785.749131944445</c:v>
                </c:pt>
                <c:pt idx="57">
                  <c:v>36801.372534722221</c:v>
                </c:pt>
                <c:pt idx="58">
                  <c:v>36809.340833333335</c:v>
                </c:pt>
                <c:pt idx="59">
                  <c:v>36828.41778935185</c:v>
                </c:pt>
                <c:pt idx="60">
                  <c:v>36839.724027777775</c:v>
                </c:pt>
                <c:pt idx="61">
                  <c:v>36847.681990740741</c:v>
                </c:pt>
                <c:pt idx="62">
                  <c:v>36854.476157407407</c:v>
                </c:pt>
                <c:pt idx="63">
                  <c:v>36854.481307870374</c:v>
                </c:pt>
                <c:pt idx="64">
                  <c:v>36857.699861111112</c:v>
                </c:pt>
                <c:pt idx="65">
                  <c:v>36872.47824074074</c:v>
                </c:pt>
                <c:pt idx="66">
                  <c:v>36894.671770833331</c:v>
                </c:pt>
                <c:pt idx="67">
                  <c:v>36906.497476851851</c:v>
                </c:pt>
                <c:pt idx="68">
                  <c:v>36909.622708333336</c:v>
                </c:pt>
                <c:pt idx="69">
                  <c:v>36916.389525462961</c:v>
                </c:pt>
                <c:pt idx="70">
                  <c:v>36916.394490740742</c:v>
                </c:pt>
                <c:pt idx="71">
                  <c:v>36917.927997685183</c:v>
                </c:pt>
                <c:pt idx="72">
                  <c:v>36926.720034722224</c:v>
                </c:pt>
                <c:pt idx="73">
                  <c:v>36935.439421296294</c:v>
                </c:pt>
                <c:pt idx="74">
                  <c:v>36935.796828703707</c:v>
                </c:pt>
                <c:pt idx="75">
                  <c:v>36936.381990740745</c:v>
                </c:pt>
                <c:pt idx="76">
                  <c:v>36956.859120370369</c:v>
                </c:pt>
                <c:pt idx="77">
                  <c:v>36958.640763888892</c:v>
                </c:pt>
                <c:pt idx="78">
                  <c:v>36982.594201388885</c:v>
                </c:pt>
                <c:pt idx="79">
                  <c:v>36982.59511574074</c:v>
                </c:pt>
                <c:pt idx="80">
                  <c:v>36985.594467592593</c:v>
                </c:pt>
                <c:pt idx="81">
                  <c:v>36992.617893518516</c:v>
                </c:pt>
                <c:pt idx="82">
                  <c:v>37001.635138888887</c:v>
                </c:pt>
                <c:pt idx="83">
                  <c:v>37004.552106481482</c:v>
                </c:pt>
                <c:pt idx="84">
                  <c:v>37004.588425925926</c:v>
                </c:pt>
                <c:pt idx="85">
                  <c:v>37005.425150462965</c:v>
                </c:pt>
                <c:pt idx="86">
                  <c:v>37005.44127314815</c:v>
                </c:pt>
                <c:pt idx="87">
                  <c:v>37005.49836805556</c:v>
                </c:pt>
                <c:pt idx="88">
                  <c:v>37006.438020833331</c:v>
                </c:pt>
                <c:pt idx="89">
                  <c:v>37007.553900462961</c:v>
                </c:pt>
                <c:pt idx="90">
                  <c:v>37011.681388888886</c:v>
                </c:pt>
                <c:pt idx="91">
                  <c:v>37036.543321759258</c:v>
                </c:pt>
                <c:pt idx="92">
                  <c:v>37042.440439814818</c:v>
                </c:pt>
                <c:pt idx="93">
                  <c:v>37048.432638888888</c:v>
                </c:pt>
                <c:pt idx="94">
                  <c:v>37049.424722222218</c:v>
                </c:pt>
                <c:pt idx="95">
                  <c:v>37050.410763888889</c:v>
                </c:pt>
                <c:pt idx="96">
                  <c:v>37050.538877314815</c:v>
                </c:pt>
                <c:pt idx="97">
                  <c:v>37052.607268518521</c:v>
                </c:pt>
                <c:pt idx="98">
                  <c:v>37054.697210648148</c:v>
                </c:pt>
                <c:pt idx="99">
                  <c:v>37055.532939814817</c:v>
                </c:pt>
                <c:pt idx="100">
                  <c:v>37060.595949074072</c:v>
                </c:pt>
                <c:pt idx="101">
                  <c:v>37061.653425925928</c:v>
                </c:pt>
                <c:pt idx="102">
                  <c:v>37061.809791666667</c:v>
                </c:pt>
                <c:pt idx="103">
                  <c:v>37063.612083333333</c:v>
                </c:pt>
                <c:pt idx="104">
                  <c:v>37068.581111111111</c:v>
                </c:pt>
                <c:pt idx="105">
                  <c:v>37084.548668981479</c:v>
                </c:pt>
                <c:pt idx="106">
                  <c:v>37090.546087962961</c:v>
                </c:pt>
                <c:pt idx="107">
                  <c:v>37090.599953703706</c:v>
                </c:pt>
                <c:pt idx="108">
                  <c:v>37098.838321759264</c:v>
                </c:pt>
                <c:pt idx="109">
                  <c:v>37119.65111111111</c:v>
                </c:pt>
                <c:pt idx="110">
                  <c:v>37124.421319444446</c:v>
                </c:pt>
                <c:pt idx="111">
                  <c:v>37140.554988425924</c:v>
                </c:pt>
                <c:pt idx="112">
                  <c:v>37144.527118055557</c:v>
                </c:pt>
                <c:pt idx="113">
                  <c:v>37169.512673611112</c:v>
                </c:pt>
                <c:pt idx="114">
                  <c:v>37173.655821759261</c:v>
                </c:pt>
                <c:pt idx="115">
                  <c:v>37174.533703703702</c:v>
                </c:pt>
                <c:pt idx="116">
                  <c:v>37175.624872685185</c:v>
                </c:pt>
                <c:pt idx="117">
                  <c:v>37175.629583333335</c:v>
                </c:pt>
                <c:pt idx="118">
                  <c:v>37175.642430555556</c:v>
                </c:pt>
                <c:pt idx="119">
                  <c:v>37202.707384259258</c:v>
                </c:pt>
                <c:pt idx="120">
                  <c:v>37203.487372685187</c:v>
                </c:pt>
                <c:pt idx="121">
                  <c:v>37203.535081018519</c:v>
                </c:pt>
                <c:pt idx="122">
                  <c:v>37204.508425925924</c:v>
                </c:pt>
                <c:pt idx="123">
                  <c:v>37204.511516203704</c:v>
                </c:pt>
                <c:pt idx="124">
                  <c:v>37235.408680555556</c:v>
                </c:pt>
                <c:pt idx="125">
                  <c:v>37268.689282407409</c:v>
                </c:pt>
                <c:pt idx="126">
                  <c:v>37270.69259259259</c:v>
                </c:pt>
                <c:pt idx="127">
                  <c:v>37272.410787037035</c:v>
                </c:pt>
                <c:pt idx="128">
                  <c:v>37272.443148148144</c:v>
                </c:pt>
                <c:pt idx="129">
                  <c:v>37272.471307870372</c:v>
                </c:pt>
                <c:pt idx="130">
                  <c:v>37277.657129629632</c:v>
                </c:pt>
                <c:pt idx="131">
                  <c:v>37290.699305555558</c:v>
                </c:pt>
                <c:pt idx="132">
                  <c:v>37290.702002314814</c:v>
                </c:pt>
                <c:pt idx="133">
                  <c:v>37294.721620370372</c:v>
                </c:pt>
                <c:pt idx="134">
                  <c:v>37294.770787037036</c:v>
                </c:pt>
                <c:pt idx="135">
                  <c:v>37315.456157407403</c:v>
                </c:pt>
                <c:pt idx="136">
                  <c:v>37320.601944444446</c:v>
                </c:pt>
                <c:pt idx="137">
                  <c:v>37326.583252314813</c:v>
                </c:pt>
                <c:pt idx="138">
                  <c:v>37354.394479166665</c:v>
                </c:pt>
                <c:pt idx="139">
                  <c:v>37355.566817129627</c:v>
                </c:pt>
                <c:pt idx="140">
                  <c:v>37357.594074074077</c:v>
                </c:pt>
                <c:pt idx="141">
                  <c:v>37357.665937500002</c:v>
                </c:pt>
                <c:pt idx="142">
                  <c:v>37369.581909722227</c:v>
                </c:pt>
                <c:pt idx="143">
                  <c:v>37372.627314814818</c:v>
                </c:pt>
                <c:pt idx="144">
                  <c:v>37377.558078703703</c:v>
                </c:pt>
                <c:pt idx="145">
                  <c:v>37434.708738425928</c:v>
                </c:pt>
                <c:pt idx="146">
                  <c:v>37446.583761574075</c:v>
                </c:pt>
                <c:pt idx="147">
                  <c:v>37456.557442129633</c:v>
                </c:pt>
                <c:pt idx="148">
                  <c:v>37456.685949074075</c:v>
                </c:pt>
                <c:pt idx="149">
                  <c:v>37470.45884259259</c:v>
                </c:pt>
                <c:pt idx="150">
                  <c:v>37470.542546296296</c:v>
                </c:pt>
                <c:pt idx="151">
                  <c:v>37482.565798611111</c:v>
                </c:pt>
                <c:pt idx="152">
                  <c:v>37484.43131944444</c:v>
                </c:pt>
                <c:pt idx="153">
                  <c:v>37508.454085648147</c:v>
                </c:pt>
                <c:pt idx="154">
                  <c:v>37508.677418981482</c:v>
                </c:pt>
                <c:pt idx="155">
                  <c:v>37508.693472222221</c:v>
                </c:pt>
                <c:pt idx="156">
                  <c:v>37511.696898148148</c:v>
                </c:pt>
                <c:pt idx="157">
                  <c:v>37539.464525462965</c:v>
                </c:pt>
                <c:pt idx="158">
                  <c:v>37544.531782407408</c:v>
                </c:pt>
                <c:pt idx="159">
                  <c:v>37554.58326388889</c:v>
                </c:pt>
                <c:pt idx="160">
                  <c:v>37561.689942129626</c:v>
                </c:pt>
                <c:pt idx="161">
                  <c:v>37561.693067129629</c:v>
                </c:pt>
                <c:pt idx="162">
                  <c:v>37567.42591435185</c:v>
                </c:pt>
                <c:pt idx="163">
                  <c:v>37567.630648148144</c:v>
                </c:pt>
                <c:pt idx="164">
                  <c:v>37573.574895833335</c:v>
                </c:pt>
                <c:pt idx="165">
                  <c:v>37585.695833333331</c:v>
                </c:pt>
                <c:pt idx="166">
                  <c:v>37601.617939814816</c:v>
                </c:pt>
                <c:pt idx="167">
                  <c:v>37608.621400462966</c:v>
                </c:pt>
                <c:pt idx="168">
                  <c:v>37613.444421296299</c:v>
                </c:pt>
                <c:pt idx="169">
                  <c:v>37631.565995370373</c:v>
                </c:pt>
                <c:pt idx="170">
                  <c:v>37635.528460648144</c:v>
                </c:pt>
                <c:pt idx="171">
                  <c:v>37636.472951388889</c:v>
                </c:pt>
                <c:pt idx="172">
                  <c:v>37636.48878472222</c:v>
                </c:pt>
                <c:pt idx="173">
                  <c:v>37641.501898148148</c:v>
                </c:pt>
                <c:pt idx="174">
                  <c:v>37641.522361111114</c:v>
                </c:pt>
                <c:pt idx="175">
                  <c:v>37641.606793981482</c:v>
                </c:pt>
                <c:pt idx="176">
                  <c:v>37650.497488425928</c:v>
                </c:pt>
                <c:pt idx="177">
                  <c:v>37656.492048611108</c:v>
                </c:pt>
                <c:pt idx="178">
                  <c:v>37656.869027777779</c:v>
                </c:pt>
                <c:pt idx="179">
                  <c:v>37657.712430555555</c:v>
                </c:pt>
                <c:pt idx="180">
                  <c:v>37665.517048611109</c:v>
                </c:pt>
                <c:pt idx="181">
                  <c:v>37665.877418981479</c:v>
                </c:pt>
                <c:pt idx="182">
                  <c:v>37666.481076388889</c:v>
                </c:pt>
                <c:pt idx="183">
                  <c:v>37666.920949074076</c:v>
                </c:pt>
                <c:pt idx="184">
                  <c:v>37670.609652777777</c:v>
                </c:pt>
                <c:pt idx="185">
                  <c:v>37670.610995370371</c:v>
                </c:pt>
                <c:pt idx="186">
                  <c:v>37672.515474537038</c:v>
                </c:pt>
                <c:pt idx="187">
                  <c:v>37694.406944444447</c:v>
                </c:pt>
                <c:pt idx="188">
                  <c:v>37694.47010416667</c:v>
                </c:pt>
                <c:pt idx="189">
                  <c:v>37699.681238425925</c:v>
                </c:pt>
                <c:pt idx="190">
                  <c:v>37720.500208333331</c:v>
                </c:pt>
                <c:pt idx="191">
                  <c:v>37722.456261574072</c:v>
                </c:pt>
                <c:pt idx="192">
                  <c:v>37733.566168981481</c:v>
                </c:pt>
                <c:pt idx="193">
                  <c:v>37741.385960648149</c:v>
                </c:pt>
                <c:pt idx="194">
                  <c:v>37741.683715277773</c:v>
                </c:pt>
                <c:pt idx="195">
                  <c:v>37762.392789351856</c:v>
                </c:pt>
                <c:pt idx="196">
                  <c:v>37763.412349537037</c:v>
                </c:pt>
                <c:pt idx="197">
                  <c:v>37771.61078703704</c:v>
                </c:pt>
                <c:pt idx="198">
                  <c:v>37782.391689814816</c:v>
                </c:pt>
                <c:pt idx="199">
                  <c:v>37812.510995370372</c:v>
                </c:pt>
                <c:pt idx="200">
                  <c:v>37816.5622337963</c:v>
                </c:pt>
                <c:pt idx="201">
                  <c:v>37817.370381944442</c:v>
                </c:pt>
                <c:pt idx="202">
                  <c:v>37818.492141203707</c:v>
                </c:pt>
                <c:pt idx="203">
                  <c:v>37818.607534722221</c:v>
                </c:pt>
                <c:pt idx="204">
                  <c:v>37819.619108796294</c:v>
                </c:pt>
                <c:pt idx="205">
                  <c:v>37827.677094907405</c:v>
                </c:pt>
                <c:pt idx="206">
                  <c:v>37827.697812500002</c:v>
                </c:pt>
                <c:pt idx="207">
                  <c:v>37827.720937500002</c:v>
                </c:pt>
                <c:pt idx="208">
                  <c:v>37830.527708333335</c:v>
                </c:pt>
                <c:pt idx="209">
                  <c:v>37830.669965277775</c:v>
                </c:pt>
                <c:pt idx="210">
                  <c:v>37831.410011574073</c:v>
                </c:pt>
                <c:pt idx="211">
                  <c:v>37831.523946759262</c:v>
                </c:pt>
                <c:pt idx="212">
                  <c:v>37831.527326388888</c:v>
                </c:pt>
                <c:pt idx="213">
                  <c:v>37831.537314814814</c:v>
                </c:pt>
                <c:pt idx="214">
                  <c:v>37831.55196759259</c:v>
                </c:pt>
                <c:pt idx="215">
                  <c:v>37831.552291666667</c:v>
                </c:pt>
                <c:pt idx="216">
                  <c:v>37831.66710648148</c:v>
                </c:pt>
                <c:pt idx="217">
                  <c:v>37832.358680555553</c:v>
                </c:pt>
                <c:pt idx="218">
                  <c:v>37832.652754629627</c:v>
                </c:pt>
                <c:pt idx="219">
                  <c:v>37833.412476851852</c:v>
                </c:pt>
                <c:pt idx="220">
                  <c:v>37833.440092592595</c:v>
                </c:pt>
                <c:pt idx="221">
                  <c:v>37833.520925925928</c:v>
                </c:pt>
                <c:pt idx="222">
                  <c:v>37846.569212962961</c:v>
                </c:pt>
                <c:pt idx="223">
                  <c:v>37846.72550925926</c:v>
                </c:pt>
                <c:pt idx="224">
                  <c:v>37847.462870370371</c:v>
                </c:pt>
                <c:pt idx="225">
                  <c:v>37848.538854166669</c:v>
                </c:pt>
                <c:pt idx="226">
                  <c:v>37852.542951388888</c:v>
                </c:pt>
                <c:pt idx="227">
                  <c:v>37853.69809027778</c:v>
                </c:pt>
                <c:pt idx="228">
                  <c:v>37859.457627314812</c:v>
                </c:pt>
                <c:pt idx="229">
                  <c:v>37859.615057870367</c:v>
                </c:pt>
                <c:pt idx="230">
                  <c:v>37865.391909722224</c:v>
                </c:pt>
                <c:pt idx="231">
                  <c:v>37879.406377314815</c:v>
                </c:pt>
                <c:pt idx="232">
                  <c:v>37879.645787037036</c:v>
                </c:pt>
                <c:pt idx="233">
                  <c:v>37880.456724537034</c:v>
                </c:pt>
                <c:pt idx="234">
                  <c:v>37881.459988425922</c:v>
                </c:pt>
                <c:pt idx="235">
                  <c:v>37881.699907407405</c:v>
                </c:pt>
                <c:pt idx="236">
                  <c:v>37893.640706018516</c:v>
                </c:pt>
                <c:pt idx="237">
                  <c:v>37893.641377314816</c:v>
                </c:pt>
                <c:pt idx="238">
                  <c:v>37893.717662037037</c:v>
                </c:pt>
                <c:pt idx="239">
                  <c:v>37897.616793981484</c:v>
                </c:pt>
                <c:pt idx="240">
                  <c:v>37903.582465277781</c:v>
                </c:pt>
                <c:pt idx="241">
                  <c:v>37941.703541666662</c:v>
                </c:pt>
                <c:pt idx="242">
                  <c:v>37943.756111111114</c:v>
                </c:pt>
                <c:pt idx="243">
                  <c:v>37950.526307870372</c:v>
                </c:pt>
                <c:pt idx="244">
                  <c:v>37963.555613425924</c:v>
                </c:pt>
                <c:pt idx="245">
                  <c:v>37995.576412037037</c:v>
                </c:pt>
                <c:pt idx="246">
                  <c:v>38002.686018518521</c:v>
                </c:pt>
                <c:pt idx="247">
                  <c:v>38026.674525462964</c:v>
                </c:pt>
                <c:pt idx="248">
                  <c:v>38029.428888888891</c:v>
                </c:pt>
                <c:pt idx="249">
                  <c:v>38042.457002314812</c:v>
                </c:pt>
                <c:pt idx="250">
                  <c:v>38047.767754629633</c:v>
                </c:pt>
                <c:pt idx="251">
                  <c:v>38057.582800925928</c:v>
                </c:pt>
                <c:pt idx="252">
                  <c:v>38057.58761574074</c:v>
                </c:pt>
                <c:pt idx="253">
                  <c:v>38061.680787037039</c:v>
                </c:pt>
                <c:pt idx="254">
                  <c:v>38061.751226851848</c:v>
                </c:pt>
                <c:pt idx="255">
                  <c:v>38063.488888888889</c:v>
                </c:pt>
                <c:pt idx="256">
                  <c:v>38069.474039351851</c:v>
                </c:pt>
                <c:pt idx="257">
                  <c:v>38084.655312499999</c:v>
                </c:pt>
                <c:pt idx="258">
                  <c:v>38096.56177083333</c:v>
                </c:pt>
                <c:pt idx="259">
                  <c:v>38107.541620370372</c:v>
                </c:pt>
                <c:pt idx="260">
                  <c:v>38118.562210648146</c:v>
                </c:pt>
                <c:pt idx="261">
                  <c:v>38152.445393518516</c:v>
                </c:pt>
                <c:pt idx="262">
                  <c:v>38168.635347222225</c:v>
                </c:pt>
                <c:pt idx="263">
                  <c:v>38202.608043981483</c:v>
                </c:pt>
                <c:pt idx="264">
                  <c:v>38211.522314814814</c:v>
                </c:pt>
                <c:pt idx="265">
                  <c:v>38211.679340277777</c:v>
                </c:pt>
                <c:pt idx="266">
                  <c:v>38215.448749999996</c:v>
                </c:pt>
                <c:pt idx="267">
                  <c:v>38217.3987962963</c:v>
                </c:pt>
                <c:pt idx="268">
                  <c:v>38250.479351851856</c:v>
                </c:pt>
                <c:pt idx="269">
                  <c:v>38257.418206018519</c:v>
                </c:pt>
                <c:pt idx="270">
                  <c:v>38275.539131944446</c:v>
                </c:pt>
                <c:pt idx="271">
                  <c:v>38278.306921296295</c:v>
                </c:pt>
                <c:pt idx="272">
                  <c:v>38278.415300925924</c:v>
                </c:pt>
                <c:pt idx="273">
                  <c:v>38316.425682870373</c:v>
                </c:pt>
                <c:pt idx="274">
                  <c:v>38323.578206018516</c:v>
                </c:pt>
                <c:pt idx="275">
                  <c:v>38369.705000000002</c:v>
                </c:pt>
                <c:pt idx="276">
                  <c:v>38371.664594907408</c:v>
                </c:pt>
                <c:pt idx="277">
                  <c:v>38394.60527777778</c:v>
                </c:pt>
                <c:pt idx="278">
                  <c:v>38407.609444444446</c:v>
                </c:pt>
                <c:pt idx="279">
                  <c:v>38407.653912037036</c:v>
                </c:pt>
                <c:pt idx="280">
                  <c:v>38435.42559027778</c:v>
                </c:pt>
                <c:pt idx="281">
                  <c:v>38447.779953703706</c:v>
                </c:pt>
                <c:pt idx="282">
                  <c:v>38449.586111111115</c:v>
                </c:pt>
                <c:pt idx="283">
                  <c:v>38453.612824074073</c:v>
                </c:pt>
                <c:pt idx="284">
                  <c:v>38497.380208333336</c:v>
                </c:pt>
                <c:pt idx="285">
                  <c:v>38503.415613425925</c:v>
                </c:pt>
                <c:pt idx="286">
                  <c:v>38519.531331018516</c:v>
                </c:pt>
                <c:pt idx="287">
                  <c:v>38566.334340277775</c:v>
                </c:pt>
                <c:pt idx="288">
                  <c:v>38602.495451388888</c:v>
                </c:pt>
                <c:pt idx="289">
                  <c:v>38630.697465277779</c:v>
                </c:pt>
                <c:pt idx="290">
                  <c:v>38642.325046296297</c:v>
                </c:pt>
                <c:pt idx="291">
                  <c:v>38642.485659722224</c:v>
                </c:pt>
                <c:pt idx="292">
                  <c:v>38643.59642361111</c:v>
                </c:pt>
                <c:pt idx="293">
                  <c:v>38660.563402777778</c:v>
                </c:pt>
                <c:pt idx="294">
                  <c:v>38663.613055555557</c:v>
                </c:pt>
                <c:pt idx="295">
                  <c:v>38663.682453703703</c:v>
                </c:pt>
                <c:pt idx="296">
                  <c:v>38670.744375000002</c:v>
                </c:pt>
                <c:pt idx="297">
                  <c:v>38671.615578703706</c:v>
                </c:pt>
                <c:pt idx="298">
                  <c:v>38673.543032407411</c:v>
                </c:pt>
                <c:pt idx="299">
                  <c:v>38674.637800925928</c:v>
                </c:pt>
                <c:pt idx="300">
                  <c:v>38679.404027777782</c:v>
                </c:pt>
                <c:pt idx="301">
                  <c:v>38700.476469907408</c:v>
                </c:pt>
                <c:pt idx="302">
                  <c:v>38705.415451388893</c:v>
                </c:pt>
                <c:pt idx="303">
                  <c:v>38707.5549537037</c:v>
                </c:pt>
                <c:pt idx="304">
                  <c:v>38720.458761574075</c:v>
                </c:pt>
                <c:pt idx="305">
                  <c:v>38728.520740740743</c:v>
                </c:pt>
                <c:pt idx="306">
                  <c:v>38733.524467592593</c:v>
                </c:pt>
                <c:pt idx="307">
                  <c:v>38758.447511574072</c:v>
                </c:pt>
                <c:pt idx="308">
                  <c:v>38764.540069444447</c:v>
                </c:pt>
                <c:pt idx="309">
                  <c:v>38764.541250000002</c:v>
                </c:pt>
                <c:pt idx="310">
                  <c:v>38769.655081018514</c:v>
                </c:pt>
                <c:pt idx="311">
                  <c:v>38771.680034722223</c:v>
                </c:pt>
                <c:pt idx="312">
                  <c:v>38771.714560185181</c:v>
                </c:pt>
                <c:pt idx="313">
                  <c:v>38782.657789351855</c:v>
                </c:pt>
                <c:pt idx="314">
                  <c:v>38784.471875000003</c:v>
                </c:pt>
                <c:pt idx="315">
                  <c:v>38784.622743055559</c:v>
                </c:pt>
                <c:pt idx="316">
                  <c:v>38785.662743055553</c:v>
                </c:pt>
                <c:pt idx="317">
                  <c:v>38786.405462962961</c:v>
                </c:pt>
                <c:pt idx="318">
                  <c:v>38786.495185185187</c:v>
                </c:pt>
                <c:pt idx="319">
                  <c:v>38797.625879629632</c:v>
                </c:pt>
                <c:pt idx="320">
                  <c:v>38800.797465277778</c:v>
                </c:pt>
                <c:pt idx="321">
                  <c:v>38840.612037037034</c:v>
                </c:pt>
                <c:pt idx="322">
                  <c:v>38841.523263888885</c:v>
                </c:pt>
                <c:pt idx="323">
                  <c:v>38845.708761574075</c:v>
                </c:pt>
                <c:pt idx="324">
                  <c:v>38854.492974537039</c:v>
                </c:pt>
                <c:pt idx="325">
                  <c:v>38870.602141203708</c:v>
                </c:pt>
                <c:pt idx="326">
                  <c:v>38875.636388888888</c:v>
                </c:pt>
                <c:pt idx="327">
                  <c:v>38889.627175925925</c:v>
                </c:pt>
                <c:pt idx="328">
                  <c:v>38890.4449537037</c:v>
                </c:pt>
                <c:pt idx="329">
                  <c:v>38890.451469907406</c:v>
                </c:pt>
                <c:pt idx="330">
                  <c:v>38894.332245370373</c:v>
                </c:pt>
                <c:pt idx="331">
                  <c:v>38896.36173611111</c:v>
                </c:pt>
                <c:pt idx="332">
                  <c:v>38896.402453703704</c:v>
                </c:pt>
                <c:pt idx="333">
                  <c:v>38896.45113425926</c:v>
                </c:pt>
                <c:pt idx="334">
                  <c:v>38905.413923611108</c:v>
                </c:pt>
                <c:pt idx="335">
                  <c:v>38958.511249999996</c:v>
                </c:pt>
                <c:pt idx="336">
                  <c:v>38960.379999999997</c:v>
                </c:pt>
                <c:pt idx="337">
                  <c:v>38964.331041666665</c:v>
                </c:pt>
                <c:pt idx="338">
                  <c:v>38965.574247685188</c:v>
                </c:pt>
                <c:pt idx="339">
                  <c:v>38972.437453703707</c:v>
                </c:pt>
                <c:pt idx="340">
                  <c:v>38972.590578703705</c:v>
                </c:pt>
                <c:pt idx="341">
                  <c:v>38992.532280092593</c:v>
                </c:pt>
                <c:pt idx="342">
                  <c:v>39002.619930555556</c:v>
                </c:pt>
                <c:pt idx="343">
                  <c:v>39013.333819444444</c:v>
                </c:pt>
                <c:pt idx="344">
                  <c:v>39031.508414351854</c:v>
                </c:pt>
                <c:pt idx="345">
                  <c:v>39069.603136574078</c:v>
                </c:pt>
                <c:pt idx="346">
                  <c:v>39086.572997685187</c:v>
                </c:pt>
                <c:pt idx="347">
                  <c:v>39086.579560185186</c:v>
                </c:pt>
                <c:pt idx="348">
                  <c:v>39090.446296296301</c:v>
                </c:pt>
                <c:pt idx="349">
                  <c:v>39091.695023148146</c:v>
                </c:pt>
                <c:pt idx="350">
                  <c:v>39093.647303240738</c:v>
                </c:pt>
                <c:pt idx="351">
                  <c:v>39139.394687499997</c:v>
                </c:pt>
                <c:pt idx="352">
                  <c:v>39139.398009259261</c:v>
                </c:pt>
                <c:pt idx="353">
                  <c:v>39148.637442129628</c:v>
                </c:pt>
                <c:pt idx="354">
                  <c:v>39156.356192129628</c:v>
                </c:pt>
                <c:pt idx="355">
                  <c:v>39156.366180555553</c:v>
                </c:pt>
                <c:pt idx="356">
                  <c:v>39156.395162037035</c:v>
                </c:pt>
                <c:pt idx="357">
                  <c:v>39156.396412037036</c:v>
                </c:pt>
                <c:pt idx="358">
                  <c:v>39156.396481481483</c:v>
                </c:pt>
                <c:pt idx="359">
                  <c:v>39156.398217592592</c:v>
                </c:pt>
                <c:pt idx="360">
                  <c:v>39174.507222222222</c:v>
                </c:pt>
                <c:pt idx="361">
                  <c:v>39191.310104166667</c:v>
                </c:pt>
                <c:pt idx="362">
                  <c:v>39233.410925925928</c:v>
                </c:pt>
                <c:pt idx="363">
                  <c:v>39237.461817129632</c:v>
                </c:pt>
                <c:pt idx="364">
                  <c:v>39265.514537037037</c:v>
                </c:pt>
                <c:pt idx="365">
                  <c:v>39265.52989583333</c:v>
                </c:pt>
                <c:pt idx="366">
                  <c:v>39266.424930555557</c:v>
                </c:pt>
                <c:pt idx="367">
                  <c:v>39268.465208333335</c:v>
                </c:pt>
                <c:pt idx="368">
                  <c:v>39272.645601851851</c:v>
                </c:pt>
                <c:pt idx="369">
                  <c:v>39273.330659722225</c:v>
                </c:pt>
                <c:pt idx="370">
                  <c:v>39276.615115740744</c:v>
                </c:pt>
                <c:pt idx="371">
                  <c:v>39276.684907407405</c:v>
                </c:pt>
                <c:pt idx="372">
                  <c:v>39276.686249999999</c:v>
                </c:pt>
                <c:pt idx="373">
                  <c:v>39337.555115740739</c:v>
                </c:pt>
                <c:pt idx="374">
                  <c:v>39387.464826388888</c:v>
                </c:pt>
                <c:pt idx="375">
                  <c:v>39401.900023148148</c:v>
                </c:pt>
                <c:pt idx="376">
                  <c:v>39471.403321759259</c:v>
                </c:pt>
                <c:pt idx="377">
                  <c:v>39471.435891203706</c:v>
                </c:pt>
                <c:pt idx="378">
                  <c:v>39471.44395833333</c:v>
                </c:pt>
                <c:pt idx="379">
                  <c:v>39475.380578703705</c:v>
                </c:pt>
                <c:pt idx="380">
                  <c:v>39580.350949074076</c:v>
                </c:pt>
                <c:pt idx="381">
                  <c:v>39588.444664351853</c:v>
                </c:pt>
                <c:pt idx="382">
                  <c:v>39605.732916666668</c:v>
                </c:pt>
                <c:pt idx="383">
                  <c:v>39605.826793981483</c:v>
                </c:pt>
                <c:pt idx="384">
                  <c:v>39610.446886574078</c:v>
                </c:pt>
                <c:pt idx="385">
                  <c:v>39610.510717592595</c:v>
                </c:pt>
                <c:pt idx="386">
                  <c:v>39610.591226851851</c:v>
                </c:pt>
                <c:pt idx="387">
                  <c:v>39610.595590277779</c:v>
                </c:pt>
                <c:pt idx="388">
                  <c:v>39610.660729166666</c:v>
                </c:pt>
                <c:pt idx="389">
                  <c:v>39610.66134259259</c:v>
                </c:pt>
                <c:pt idx="390">
                  <c:v>39612.352094907408</c:v>
                </c:pt>
                <c:pt idx="391">
                  <c:v>39638.458148148144</c:v>
                </c:pt>
                <c:pt idx="392">
                  <c:v>39639.421921296293</c:v>
                </c:pt>
                <c:pt idx="393">
                  <c:v>39639.426122685181</c:v>
                </c:pt>
                <c:pt idx="394">
                  <c:v>39645.510057870371</c:v>
                </c:pt>
                <c:pt idx="395">
                  <c:v>39647.341493055559</c:v>
                </c:pt>
                <c:pt idx="396">
                  <c:v>39647.527569444443</c:v>
                </c:pt>
                <c:pt idx="397">
                  <c:v>39647.615208333329</c:v>
                </c:pt>
                <c:pt idx="398">
                  <c:v>39653.596377314811</c:v>
                </c:pt>
                <c:pt idx="399">
                  <c:v>39655.393564814818</c:v>
                </c:pt>
                <c:pt idx="400">
                  <c:v>39658.430567129632</c:v>
                </c:pt>
                <c:pt idx="401">
                  <c:v>39658.52034722222</c:v>
                </c:pt>
                <c:pt idx="402">
                  <c:v>39661.802557870367</c:v>
                </c:pt>
                <c:pt idx="403">
                  <c:v>39663.471145833333</c:v>
                </c:pt>
                <c:pt idx="404">
                  <c:v>39748.411481481482</c:v>
                </c:pt>
                <c:pt idx="405">
                  <c:v>39748.680543981478</c:v>
                </c:pt>
                <c:pt idx="406">
                  <c:v>39748.896192129629</c:v>
                </c:pt>
                <c:pt idx="407">
                  <c:v>39750.583368055552</c:v>
                </c:pt>
                <c:pt idx="408">
                  <c:v>39750.584907407407</c:v>
                </c:pt>
                <c:pt idx="409">
                  <c:v>39752.640069444446</c:v>
                </c:pt>
                <c:pt idx="410">
                  <c:v>39827.555879629632</c:v>
                </c:pt>
                <c:pt idx="411">
                  <c:v>39875.63212962963</c:v>
                </c:pt>
                <c:pt idx="412">
                  <c:v>39885.339895833335</c:v>
                </c:pt>
                <c:pt idx="413">
                  <c:v>39885.340810185182</c:v>
                </c:pt>
                <c:pt idx="414">
                  <c:v>39939.566076388888</c:v>
                </c:pt>
                <c:pt idx="415">
                  <c:v>39944.591574074075</c:v>
                </c:pt>
                <c:pt idx="416">
                  <c:v>39953.614212962959</c:v>
                </c:pt>
                <c:pt idx="417">
                  <c:v>39961.506840277776</c:v>
                </c:pt>
                <c:pt idx="418">
                  <c:v>39961.507384259261</c:v>
                </c:pt>
                <c:pt idx="419">
                  <c:v>40010.433321759258</c:v>
                </c:pt>
                <c:pt idx="420">
                  <c:v>40010.546053240745</c:v>
                </c:pt>
                <c:pt idx="421">
                  <c:v>40017.617199074077</c:v>
                </c:pt>
                <c:pt idx="422">
                  <c:v>40024.579722222225</c:v>
                </c:pt>
                <c:pt idx="423">
                  <c:v>40024.582314814819</c:v>
                </c:pt>
                <c:pt idx="424">
                  <c:v>40028.402303240742</c:v>
                </c:pt>
                <c:pt idx="425">
                  <c:v>40028.404791666668</c:v>
                </c:pt>
                <c:pt idx="426">
                  <c:v>40077.364027777774</c:v>
                </c:pt>
                <c:pt idx="427">
                  <c:v>40093.297523148147</c:v>
                </c:pt>
                <c:pt idx="428">
                  <c:v>40106.449814814812</c:v>
                </c:pt>
                <c:pt idx="429">
                  <c:v>40113.526064814811</c:v>
                </c:pt>
                <c:pt idx="430">
                  <c:v>40113.557187500002</c:v>
                </c:pt>
                <c:pt idx="431">
                  <c:v>40161.485081018516</c:v>
                </c:pt>
                <c:pt idx="432">
                  <c:v>40161.498784722222</c:v>
                </c:pt>
                <c:pt idx="433">
                  <c:v>40186.423935185187</c:v>
                </c:pt>
                <c:pt idx="434">
                  <c:v>40186.435810185183</c:v>
                </c:pt>
                <c:pt idx="435">
                  <c:v>40252.477303240739</c:v>
                </c:pt>
                <c:pt idx="436">
                  <c:v>40252.489351851851</c:v>
                </c:pt>
                <c:pt idx="437">
                  <c:v>40252.491203703699</c:v>
                </c:pt>
                <c:pt idx="438">
                  <c:v>40331.523946759262</c:v>
                </c:pt>
                <c:pt idx="439">
                  <c:v>40331.525393518517</c:v>
                </c:pt>
                <c:pt idx="440">
                  <c:v>40331.530162037037</c:v>
                </c:pt>
                <c:pt idx="441">
                  <c:v>40332.531712962962</c:v>
                </c:pt>
                <c:pt idx="442">
                  <c:v>40332.544849537036</c:v>
                </c:pt>
                <c:pt idx="443">
                  <c:v>40337.431631944448</c:v>
                </c:pt>
                <c:pt idx="444">
                  <c:v>40415.571747685186</c:v>
                </c:pt>
                <c:pt idx="445">
                  <c:v>40415.578819444447</c:v>
                </c:pt>
                <c:pt idx="446">
                  <c:v>40422.645289351851</c:v>
                </c:pt>
                <c:pt idx="447">
                  <c:v>40422.646481481483</c:v>
                </c:pt>
                <c:pt idx="448">
                  <c:v>40422.653263888889</c:v>
                </c:pt>
                <c:pt idx="449">
                  <c:v>40493.423252314817</c:v>
                </c:pt>
                <c:pt idx="450">
                  <c:v>40506.685219907406</c:v>
                </c:pt>
                <c:pt idx="451">
                  <c:v>40506.686064814814</c:v>
                </c:pt>
                <c:pt idx="452">
                  <c:v>40506.687222222223</c:v>
                </c:pt>
                <c:pt idx="453">
                  <c:v>40582.690462962964</c:v>
                </c:pt>
                <c:pt idx="454">
                  <c:v>40583.483472222222</c:v>
                </c:pt>
                <c:pt idx="455">
                  <c:v>40583.614432870367</c:v>
                </c:pt>
                <c:pt idx="456">
                  <c:v>40590.44023148148</c:v>
                </c:pt>
                <c:pt idx="457">
                  <c:v>40604.419861111113</c:v>
                </c:pt>
                <c:pt idx="458">
                  <c:v>40604.442696759259</c:v>
                </c:pt>
                <c:pt idx="459">
                  <c:v>40604.464305555557</c:v>
                </c:pt>
                <c:pt idx="460">
                  <c:v>40604.480787037035</c:v>
                </c:pt>
                <c:pt idx="461">
                  <c:v>40604.684513888889</c:v>
                </c:pt>
                <c:pt idx="462">
                  <c:v>40604.71675925926</c:v>
                </c:pt>
                <c:pt idx="463">
                  <c:v>40609.603055555555</c:v>
                </c:pt>
                <c:pt idx="464">
                  <c:v>40610.646296296298</c:v>
                </c:pt>
                <c:pt idx="465">
                  <c:v>40613.544305555552</c:v>
                </c:pt>
                <c:pt idx="466">
                  <c:v>40616.822824074072</c:v>
                </c:pt>
                <c:pt idx="467">
                  <c:v>40626.443692129629</c:v>
                </c:pt>
                <c:pt idx="468">
                  <c:v>40626.449699074074</c:v>
                </c:pt>
                <c:pt idx="469">
                  <c:v>40626.573217592595</c:v>
                </c:pt>
                <c:pt idx="470">
                  <c:v>40634.536273148144</c:v>
                </c:pt>
                <c:pt idx="471">
                  <c:v>40634.539467592593</c:v>
                </c:pt>
                <c:pt idx="472">
                  <c:v>40666.517245370371</c:v>
                </c:pt>
                <c:pt idx="473">
                  <c:v>40669.474664351852</c:v>
                </c:pt>
                <c:pt idx="474">
                  <c:v>40669.475937499999</c:v>
                </c:pt>
                <c:pt idx="475">
                  <c:v>40669.522245370368</c:v>
                </c:pt>
                <c:pt idx="476">
                  <c:v>40676.491307870368</c:v>
                </c:pt>
                <c:pt idx="477">
                  <c:v>40686.619872685187</c:v>
                </c:pt>
                <c:pt idx="478">
                  <c:v>40721.612546296295</c:v>
                </c:pt>
                <c:pt idx="479">
                  <c:v>40721.620729166665</c:v>
                </c:pt>
                <c:pt idx="480">
                  <c:v>40737.457013888888</c:v>
                </c:pt>
                <c:pt idx="481">
                  <c:v>40744.557569444441</c:v>
                </c:pt>
                <c:pt idx="482">
                  <c:v>40759.378229166665</c:v>
                </c:pt>
                <c:pt idx="483">
                  <c:v>40760.401076388887</c:v>
                </c:pt>
                <c:pt idx="484">
                  <c:v>40765.475949074076</c:v>
                </c:pt>
                <c:pt idx="485">
                  <c:v>40766.444282407407</c:v>
                </c:pt>
                <c:pt idx="486">
                  <c:v>40770.530601851853</c:v>
                </c:pt>
                <c:pt idx="487">
                  <c:v>40777.450833333336</c:v>
                </c:pt>
                <c:pt idx="488">
                  <c:v>40777.456956018519</c:v>
                </c:pt>
                <c:pt idx="489">
                  <c:v>40787.507962962962</c:v>
                </c:pt>
                <c:pt idx="490">
                  <c:v>40812.619467592594</c:v>
                </c:pt>
                <c:pt idx="491">
                  <c:v>40813.550995370373</c:v>
                </c:pt>
                <c:pt idx="492">
                  <c:v>40814.613125000003</c:v>
                </c:pt>
                <c:pt idx="493">
                  <c:v>40816.421030092592</c:v>
                </c:pt>
                <c:pt idx="494">
                  <c:v>40865.671018518522</c:v>
                </c:pt>
                <c:pt idx="495">
                  <c:v>40885.708935185183</c:v>
                </c:pt>
                <c:pt idx="496">
                  <c:v>40896.587708333333</c:v>
                </c:pt>
                <c:pt idx="497">
                  <c:v>40896.589305555557</c:v>
                </c:pt>
                <c:pt idx="498">
                  <c:v>40897.656203703707</c:v>
                </c:pt>
                <c:pt idx="499">
                  <c:v>40899.483206018514</c:v>
                </c:pt>
                <c:pt idx="500">
                  <c:v>40911.42833333333</c:v>
                </c:pt>
                <c:pt idx="501">
                  <c:v>40914.465486111112</c:v>
                </c:pt>
                <c:pt idx="502">
                  <c:v>40917.952800925923</c:v>
                </c:pt>
                <c:pt idx="503">
                  <c:v>40967.500324074077</c:v>
                </c:pt>
                <c:pt idx="504">
                  <c:v>40970.384942129633</c:v>
                </c:pt>
                <c:pt idx="505">
                  <c:v>40970.469652777778</c:v>
                </c:pt>
                <c:pt idx="506">
                  <c:v>40996.654768518521</c:v>
                </c:pt>
                <c:pt idx="507">
                  <c:v>41011.597812499997</c:v>
                </c:pt>
                <c:pt idx="508">
                  <c:v>41051.599699074075</c:v>
                </c:pt>
                <c:pt idx="509">
                  <c:v>41061.458136574074</c:v>
                </c:pt>
                <c:pt idx="510">
                  <c:v>41066.427083333336</c:v>
                </c:pt>
                <c:pt idx="511">
                  <c:v>41067.583645833336</c:v>
                </c:pt>
                <c:pt idx="512">
                  <c:v>41068.468159722222</c:v>
                </c:pt>
                <c:pt idx="513">
                  <c:v>41074.364837962959</c:v>
                </c:pt>
                <c:pt idx="514">
                  <c:v>41085.691203703704</c:v>
                </c:pt>
                <c:pt idx="515">
                  <c:v>41095.395567129628</c:v>
                </c:pt>
                <c:pt idx="516">
                  <c:v>41130.422893518517</c:v>
                </c:pt>
                <c:pt idx="517">
                  <c:v>41130.423993055556</c:v>
                </c:pt>
                <c:pt idx="518">
                  <c:v>41207.537175925929</c:v>
                </c:pt>
                <c:pt idx="519">
                  <c:v>41211.485520833332</c:v>
                </c:pt>
                <c:pt idx="520">
                  <c:v>41211.540613425925</c:v>
                </c:pt>
                <c:pt idx="521">
                  <c:v>41218.402395833335</c:v>
                </c:pt>
                <c:pt idx="522">
                  <c:v>41218.476319444446</c:v>
                </c:pt>
                <c:pt idx="523">
                  <c:v>41218.627453703702</c:v>
                </c:pt>
                <c:pt idx="524">
                  <c:v>41290.490532407406</c:v>
                </c:pt>
                <c:pt idx="525">
                  <c:v>41306.6877662037</c:v>
                </c:pt>
                <c:pt idx="526">
                  <c:v>41306.697685185187</c:v>
                </c:pt>
                <c:pt idx="527">
                  <c:v>41309.518622685187</c:v>
                </c:pt>
              </c:numCache>
            </c:numRef>
          </c:cat>
          <c:val>
            <c:numRef>
              <c:f>ensembl!$AC$2:$AC$529</c:f>
              <c:numCache>
                <c:formatCode>General</c:formatCode>
                <c:ptCount val="528"/>
                <c:pt idx="0">
                  <c:v>9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  <c:pt idx="4">
                  <c:v>8</c:v>
                </c:pt>
                <c:pt idx="5">
                  <c:v>12</c:v>
                </c:pt>
                <c:pt idx="6">
                  <c:v>0</c:v>
                </c:pt>
                <c:pt idx="7">
                  <c:v>4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7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9</c:v>
                </c:pt>
                <c:pt idx="18">
                  <c:v>0</c:v>
                </c:pt>
                <c:pt idx="19">
                  <c:v>11</c:v>
                </c:pt>
                <c:pt idx="20">
                  <c:v>22</c:v>
                </c:pt>
                <c:pt idx="21">
                  <c:v>0</c:v>
                </c:pt>
                <c:pt idx="22">
                  <c:v>12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18</c:v>
                </c:pt>
                <c:pt idx="28">
                  <c:v>7</c:v>
                </c:pt>
                <c:pt idx="29">
                  <c:v>0</c:v>
                </c:pt>
                <c:pt idx="30">
                  <c:v>2</c:v>
                </c:pt>
                <c:pt idx="31">
                  <c:v>10</c:v>
                </c:pt>
                <c:pt idx="32">
                  <c:v>14</c:v>
                </c:pt>
                <c:pt idx="33">
                  <c:v>1</c:v>
                </c:pt>
                <c:pt idx="34">
                  <c:v>14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</c:v>
                </c:pt>
                <c:pt idx="49">
                  <c:v>12</c:v>
                </c:pt>
                <c:pt idx="50">
                  <c:v>3</c:v>
                </c:pt>
                <c:pt idx="51">
                  <c:v>0</c:v>
                </c:pt>
                <c:pt idx="52">
                  <c:v>15</c:v>
                </c:pt>
                <c:pt idx="53">
                  <c:v>12</c:v>
                </c:pt>
                <c:pt idx="54">
                  <c:v>3</c:v>
                </c:pt>
                <c:pt idx="55">
                  <c:v>61</c:v>
                </c:pt>
                <c:pt idx="56">
                  <c:v>4</c:v>
                </c:pt>
                <c:pt idx="57">
                  <c:v>0</c:v>
                </c:pt>
                <c:pt idx="58">
                  <c:v>3</c:v>
                </c:pt>
                <c:pt idx="59">
                  <c:v>10</c:v>
                </c:pt>
                <c:pt idx="60">
                  <c:v>10</c:v>
                </c:pt>
                <c:pt idx="61">
                  <c:v>6</c:v>
                </c:pt>
                <c:pt idx="62">
                  <c:v>12</c:v>
                </c:pt>
                <c:pt idx="63">
                  <c:v>1</c:v>
                </c:pt>
                <c:pt idx="64">
                  <c:v>10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4</c:v>
                </c:pt>
                <c:pt idx="70">
                  <c:v>2</c:v>
                </c:pt>
                <c:pt idx="71">
                  <c:v>16</c:v>
                </c:pt>
                <c:pt idx="72">
                  <c:v>6</c:v>
                </c:pt>
                <c:pt idx="73">
                  <c:v>4</c:v>
                </c:pt>
                <c:pt idx="74">
                  <c:v>9</c:v>
                </c:pt>
                <c:pt idx="75">
                  <c:v>6</c:v>
                </c:pt>
                <c:pt idx="76">
                  <c:v>9</c:v>
                </c:pt>
                <c:pt idx="77">
                  <c:v>0</c:v>
                </c:pt>
                <c:pt idx="78">
                  <c:v>5</c:v>
                </c:pt>
                <c:pt idx="79">
                  <c:v>5</c:v>
                </c:pt>
                <c:pt idx="80">
                  <c:v>18</c:v>
                </c:pt>
                <c:pt idx="81">
                  <c:v>1</c:v>
                </c:pt>
                <c:pt idx="82">
                  <c:v>1</c:v>
                </c:pt>
                <c:pt idx="83">
                  <c:v>4</c:v>
                </c:pt>
                <c:pt idx="84">
                  <c:v>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6</c:v>
                </c:pt>
                <c:pt idx="92">
                  <c:v>75</c:v>
                </c:pt>
                <c:pt idx="93">
                  <c:v>21</c:v>
                </c:pt>
                <c:pt idx="94">
                  <c:v>0</c:v>
                </c:pt>
                <c:pt idx="95">
                  <c:v>12</c:v>
                </c:pt>
                <c:pt idx="96">
                  <c:v>1</c:v>
                </c:pt>
                <c:pt idx="97">
                  <c:v>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61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15</c:v>
                </c:pt>
                <c:pt idx="117">
                  <c:v>0</c:v>
                </c:pt>
                <c:pt idx="118">
                  <c:v>14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0</c:v>
                </c:pt>
                <c:pt idx="124">
                  <c:v>0</c:v>
                </c:pt>
                <c:pt idx="125">
                  <c:v>10</c:v>
                </c:pt>
                <c:pt idx="126">
                  <c:v>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30</c:v>
                </c:pt>
                <c:pt idx="132">
                  <c:v>297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12</c:v>
                </c:pt>
                <c:pt idx="143">
                  <c:v>0</c:v>
                </c:pt>
                <c:pt idx="144">
                  <c:v>0</c:v>
                </c:pt>
                <c:pt idx="145">
                  <c:v>40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2</c:v>
                </c:pt>
                <c:pt idx="150">
                  <c:v>2</c:v>
                </c:pt>
                <c:pt idx="151">
                  <c:v>24</c:v>
                </c:pt>
                <c:pt idx="152">
                  <c:v>3</c:v>
                </c:pt>
                <c:pt idx="153">
                  <c:v>0</c:v>
                </c:pt>
                <c:pt idx="154">
                  <c:v>2</c:v>
                </c:pt>
                <c:pt idx="155">
                  <c:v>2</c:v>
                </c:pt>
                <c:pt idx="156">
                  <c:v>16</c:v>
                </c:pt>
                <c:pt idx="157">
                  <c:v>10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2</c:v>
                </c:pt>
                <c:pt idx="167">
                  <c:v>5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32</c:v>
                </c:pt>
                <c:pt idx="177">
                  <c:v>1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15</c:v>
                </c:pt>
                <c:pt idx="189">
                  <c:v>0</c:v>
                </c:pt>
                <c:pt idx="190">
                  <c:v>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10</c:v>
                </c:pt>
                <c:pt idx="195">
                  <c:v>15</c:v>
                </c:pt>
                <c:pt idx="196">
                  <c:v>0</c:v>
                </c:pt>
                <c:pt idx="197">
                  <c:v>0</c:v>
                </c:pt>
                <c:pt idx="198">
                  <c:v>3</c:v>
                </c:pt>
                <c:pt idx="199">
                  <c:v>0</c:v>
                </c:pt>
                <c:pt idx="200">
                  <c:v>5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112</c:v>
                </c:pt>
                <c:pt idx="206">
                  <c:v>14</c:v>
                </c:pt>
                <c:pt idx="207">
                  <c:v>20</c:v>
                </c:pt>
                <c:pt idx="208">
                  <c:v>9</c:v>
                </c:pt>
                <c:pt idx="209">
                  <c:v>54</c:v>
                </c:pt>
                <c:pt idx="210">
                  <c:v>0</c:v>
                </c:pt>
                <c:pt idx="211">
                  <c:v>6</c:v>
                </c:pt>
                <c:pt idx="212">
                  <c:v>0</c:v>
                </c:pt>
                <c:pt idx="213">
                  <c:v>6</c:v>
                </c:pt>
                <c:pt idx="214">
                  <c:v>2</c:v>
                </c:pt>
                <c:pt idx="215">
                  <c:v>0</c:v>
                </c:pt>
                <c:pt idx="216">
                  <c:v>1</c:v>
                </c:pt>
                <c:pt idx="217">
                  <c:v>14</c:v>
                </c:pt>
                <c:pt idx="218">
                  <c:v>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</c:v>
                </c:pt>
                <c:pt idx="223">
                  <c:v>0</c:v>
                </c:pt>
                <c:pt idx="224">
                  <c:v>8</c:v>
                </c:pt>
                <c:pt idx="225">
                  <c:v>55</c:v>
                </c:pt>
                <c:pt idx="226">
                  <c:v>23</c:v>
                </c:pt>
                <c:pt idx="227">
                  <c:v>20</c:v>
                </c:pt>
                <c:pt idx="228">
                  <c:v>1</c:v>
                </c:pt>
                <c:pt idx="229">
                  <c:v>8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3</c:v>
                </c:pt>
                <c:pt idx="240">
                  <c:v>0</c:v>
                </c:pt>
                <c:pt idx="241">
                  <c:v>12</c:v>
                </c:pt>
                <c:pt idx="242">
                  <c:v>250</c:v>
                </c:pt>
                <c:pt idx="243">
                  <c:v>0</c:v>
                </c:pt>
                <c:pt idx="244">
                  <c:v>4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254</c:v>
                </c:pt>
                <c:pt idx="249">
                  <c:v>6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8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8</c:v>
                </c:pt>
                <c:pt idx="270">
                  <c:v>0</c:v>
                </c:pt>
                <c:pt idx="271">
                  <c:v>20</c:v>
                </c:pt>
                <c:pt idx="272">
                  <c:v>0</c:v>
                </c:pt>
                <c:pt idx="273">
                  <c:v>1</c:v>
                </c:pt>
                <c:pt idx="274">
                  <c:v>0</c:v>
                </c:pt>
                <c:pt idx="275">
                  <c:v>0</c:v>
                </c:pt>
                <c:pt idx="276">
                  <c:v>4</c:v>
                </c:pt>
                <c:pt idx="277">
                  <c:v>0</c:v>
                </c:pt>
                <c:pt idx="278">
                  <c:v>21</c:v>
                </c:pt>
                <c:pt idx="279">
                  <c:v>21</c:v>
                </c:pt>
                <c:pt idx="280">
                  <c:v>0</c:v>
                </c:pt>
                <c:pt idx="281">
                  <c:v>21</c:v>
                </c:pt>
                <c:pt idx="282">
                  <c:v>4</c:v>
                </c:pt>
                <c:pt idx="283">
                  <c:v>11</c:v>
                </c:pt>
                <c:pt idx="284">
                  <c:v>3</c:v>
                </c:pt>
                <c:pt idx="285">
                  <c:v>0</c:v>
                </c:pt>
                <c:pt idx="286">
                  <c:v>19</c:v>
                </c:pt>
                <c:pt idx="287">
                  <c:v>1</c:v>
                </c:pt>
                <c:pt idx="288">
                  <c:v>7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0</c:v>
                </c:pt>
                <c:pt idx="293">
                  <c:v>10</c:v>
                </c:pt>
                <c:pt idx="294">
                  <c:v>4</c:v>
                </c:pt>
                <c:pt idx="295">
                  <c:v>4</c:v>
                </c:pt>
                <c:pt idx="296">
                  <c:v>2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5</c:v>
                </c:pt>
                <c:pt idx="306">
                  <c:v>4</c:v>
                </c:pt>
                <c:pt idx="307">
                  <c:v>2</c:v>
                </c:pt>
                <c:pt idx="308">
                  <c:v>17</c:v>
                </c:pt>
                <c:pt idx="309">
                  <c:v>0</c:v>
                </c:pt>
                <c:pt idx="310">
                  <c:v>0</c:v>
                </c:pt>
                <c:pt idx="311">
                  <c:v>2</c:v>
                </c:pt>
                <c:pt idx="312">
                  <c:v>2</c:v>
                </c:pt>
                <c:pt idx="313">
                  <c:v>19</c:v>
                </c:pt>
                <c:pt idx="314">
                  <c:v>60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2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20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</c:v>
                </c:pt>
                <c:pt idx="343">
                  <c:v>1</c:v>
                </c:pt>
                <c:pt idx="344">
                  <c:v>0</c:v>
                </c:pt>
                <c:pt idx="345">
                  <c:v>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4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34</c:v>
                </c:pt>
                <c:pt idx="378">
                  <c:v>0</c:v>
                </c:pt>
                <c:pt idx="379">
                  <c:v>0</c:v>
                </c:pt>
                <c:pt idx="380">
                  <c:v>10</c:v>
                </c:pt>
                <c:pt idx="381">
                  <c:v>7</c:v>
                </c:pt>
                <c:pt idx="382">
                  <c:v>0</c:v>
                </c:pt>
                <c:pt idx="383">
                  <c:v>6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</c:v>
                </c:pt>
                <c:pt idx="391">
                  <c:v>0</c:v>
                </c:pt>
                <c:pt idx="392">
                  <c:v>2</c:v>
                </c:pt>
                <c:pt idx="393">
                  <c:v>0</c:v>
                </c:pt>
                <c:pt idx="394">
                  <c:v>7</c:v>
                </c:pt>
                <c:pt idx="395">
                  <c:v>2</c:v>
                </c:pt>
                <c:pt idx="396">
                  <c:v>0</c:v>
                </c:pt>
                <c:pt idx="397">
                  <c:v>2</c:v>
                </c:pt>
                <c:pt idx="398">
                  <c:v>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2</c:v>
                </c:pt>
                <c:pt idx="405">
                  <c:v>0</c:v>
                </c:pt>
                <c:pt idx="406">
                  <c:v>2</c:v>
                </c:pt>
                <c:pt idx="407">
                  <c:v>2</c:v>
                </c:pt>
                <c:pt idx="408">
                  <c:v>0</c:v>
                </c:pt>
                <c:pt idx="409">
                  <c:v>0</c:v>
                </c:pt>
                <c:pt idx="410">
                  <c:v>12</c:v>
                </c:pt>
                <c:pt idx="411">
                  <c:v>2</c:v>
                </c:pt>
                <c:pt idx="412">
                  <c:v>0</c:v>
                </c:pt>
                <c:pt idx="413">
                  <c:v>0</c:v>
                </c:pt>
                <c:pt idx="414">
                  <c:v>28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22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2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8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32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60</c:v>
                </c:pt>
                <c:pt idx="493">
                  <c:v>9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7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</c:v>
                </c:pt>
                <c:pt idx="510">
                  <c:v>18</c:v>
                </c:pt>
                <c:pt idx="511">
                  <c:v>0</c:v>
                </c:pt>
                <c:pt idx="512">
                  <c:v>0</c:v>
                </c:pt>
                <c:pt idx="513">
                  <c:v>1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3</c:v>
                </c:pt>
                <c:pt idx="520">
                  <c:v>0</c:v>
                </c:pt>
                <c:pt idx="521">
                  <c:v>0</c:v>
                </c:pt>
                <c:pt idx="522">
                  <c:v>1</c:v>
                </c:pt>
                <c:pt idx="523">
                  <c:v>0</c:v>
                </c:pt>
                <c:pt idx="524">
                  <c:v>1</c:v>
                </c:pt>
                <c:pt idx="525">
                  <c:v>0</c:v>
                </c:pt>
                <c:pt idx="526">
                  <c:v>1</c:v>
                </c:pt>
                <c:pt idx="527">
                  <c:v>0</c:v>
                </c:pt>
              </c:numCache>
            </c:numRef>
          </c:val>
        </c:ser>
        <c:axId val="418559104"/>
        <c:axId val="418560640"/>
      </c:barChart>
      <c:lineChart>
        <c:grouping val="standard"/>
        <c:ser>
          <c:idx val="1"/>
          <c:order val="1"/>
          <c:tx>
            <c:v>size(Tables)</c:v>
          </c:tx>
          <c:marker>
            <c:symbol val="none"/>
          </c:marker>
          <c:val>
            <c:numRef>
              <c:f>ensembl!$H$2:$H$529</c:f>
              <c:numCache>
                <c:formatCode>General</c:formatCode>
                <c:ptCount val="528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24</c:v>
                </c:pt>
                <c:pt idx="49">
                  <c:v>25</c:v>
                </c:pt>
                <c:pt idx="50">
                  <c:v>26</c:v>
                </c:pt>
                <c:pt idx="51">
                  <c:v>26</c:v>
                </c:pt>
                <c:pt idx="52">
                  <c:v>28</c:v>
                </c:pt>
                <c:pt idx="53">
                  <c:v>32</c:v>
                </c:pt>
                <c:pt idx="54">
                  <c:v>33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39</c:v>
                </c:pt>
                <c:pt idx="81">
                  <c:v>39</c:v>
                </c:pt>
                <c:pt idx="82">
                  <c:v>39</c:v>
                </c:pt>
                <c:pt idx="83">
                  <c:v>40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41</c:v>
                </c:pt>
                <c:pt idx="88">
                  <c:v>41</c:v>
                </c:pt>
                <c:pt idx="89">
                  <c:v>41</c:v>
                </c:pt>
                <c:pt idx="90">
                  <c:v>41</c:v>
                </c:pt>
                <c:pt idx="91">
                  <c:v>41</c:v>
                </c:pt>
                <c:pt idx="92">
                  <c:v>30</c:v>
                </c:pt>
                <c:pt idx="93">
                  <c:v>29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34</c:v>
                </c:pt>
                <c:pt idx="111">
                  <c:v>34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39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42</c:v>
                </c:pt>
                <c:pt idx="152">
                  <c:v>42</c:v>
                </c:pt>
                <c:pt idx="153">
                  <c:v>42</c:v>
                </c:pt>
                <c:pt idx="154">
                  <c:v>42</c:v>
                </c:pt>
                <c:pt idx="155">
                  <c:v>42</c:v>
                </c:pt>
                <c:pt idx="156">
                  <c:v>40</c:v>
                </c:pt>
                <c:pt idx="157">
                  <c:v>39</c:v>
                </c:pt>
                <c:pt idx="158">
                  <c:v>39</c:v>
                </c:pt>
                <c:pt idx="159">
                  <c:v>39</c:v>
                </c:pt>
                <c:pt idx="160">
                  <c:v>39</c:v>
                </c:pt>
                <c:pt idx="161">
                  <c:v>39</c:v>
                </c:pt>
                <c:pt idx="162">
                  <c:v>39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39</c:v>
                </c:pt>
                <c:pt idx="170">
                  <c:v>39</c:v>
                </c:pt>
                <c:pt idx="171">
                  <c:v>39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44</c:v>
                </c:pt>
                <c:pt idx="177">
                  <c:v>44</c:v>
                </c:pt>
                <c:pt idx="178">
                  <c:v>44</c:v>
                </c:pt>
                <c:pt idx="179">
                  <c:v>44</c:v>
                </c:pt>
                <c:pt idx="180">
                  <c:v>44</c:v>
                </c:pt>
                <c:pt idx="181">
                  <c:v>44</c:v>
                </c:pt>
                <c:pt idx="182">
                  <c:v>44</c:v>
                </c:pt>
                <c:pt idx="183">
                  <c:v>44</c:v>
                </c:pt>
                <c:pt idx="184">
                  <c:v>44</c:v>
                </c:pt>
                <c:pt idx="185">
                  <c:v>44</c:v>
                </c:pt>
                <c:pt idx="186">
                  <c:v>44</c:v>
                </c:pt>
                <c:pt idx="187">
                  <c:v>44</c:v>
                </c:pt>
                <c:pt idx="188">
                  <c:v>46</c:v>
                </c:pt>
                <c:pt idx="189">
                  <c:v>46</c:v>
                </c:pt>
                <c:pt idx="190">
                  <c:v>47</c:v>
                </c:pt>
                <c:pt idx="191">
                  <c:v>47</c:v>
                </c:pt>
                <c:pt idx="192">
                  <c:v>47</c:v>
                </c:pt>
                <c:pt idx="193">
                  <c:v>47</c:v>
                </c:pt>
                <c:pt idx="194">
                  <c:v>49</c:v>
                </c:pt>
                <c:pt idx="195">
                  <c:v>51</c:v>
                </c:pt>
                <c:pt idx="196">
                  <c:v>51</c:v>
                </c:pt>
                <c:pt idx="197">
                  <c:v>51</c:v>
                </c:pt>
                <c:pt idx="198">
                  <c:v>52</c:v>
                </c:pt>
                <c:pt idx="199">
                  <c:v>52</c:v>
                </c:pt>
                <c:pt idx="200">
                  <c:v>53</c:v>
                </c:pt>
                <c:pt idx="201">
                  <c:v>53</c:v>
                </c:pt>
                <c:pt idx="202">
                  <c:v>53</c:v>
                </c:pt>
                <c:pt idx="203">
                  <c:v>53</c:v>
                </c:pt>
                <c:pt idx="204">
                  <c:v>53</c:v>
                </c:pt>
                <c:pt idx="205">
                  <c:v>49</c:v>
                </c:pt>
                <c:pt idx="206">
                  <c:v>49</c:v>
                </c:pt>
                <c:pt idx="207">
                  <c:v>52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54</c:v>
                </c:pt>
                <c:pt idx="219">
                  <c:v>54</c:v>
                </c:pt>
                <c:pt idx="220">
                  <c:v>54</c:v>
                </c:pt>
                <c:pt idx="221">
                  <c:v>54</c:v>
                </c:pt>
                <c:pt idx="222">
                  <c:v>54</c:v>
                </c:pt>
                <c:pt idx="223">
                  <c:v>54</c:v>
                </c:pt>
                <c:pt idx="224">
                  <c:v>54</c:v>
                </c:pt>
                <c:pt idx="225">
                  <c:v>53</c:v>
                </c:pt>
                <c:pt idx="226">
                  <c:v>55</c:v>
                </c:pt>
                <c:pt idx="227">
                  <c:v>55</c:v>
                </c:pt>
                <c:pt idx="228">
                  <c:v>55</c:v>
                </c:pt>
                <c:pt idx="229">
                  <c:v>55</c:v>
                </c:pt>
                <c:pt idx="230">
                  <c:v>55</c:v>
                </c:pt>
                <c:pt idx="231">
                  <c:v>55</c:v>
                </c:pt>
                <c:pt idx="232">
                  <c:v>55</c:v>
                </c:pt>
                <c:pt idx="233">
                  <c:v>55</c:v>
                </c:pt>
                <c:pt idx="234">
                  <c:v>55</c:v>
                </c:pt>
                <c:pt idx="235">
                  <c:v>55</c:v>
                </c:pt>
                <c:pt idx="236">
                  <c:v>55</c:v>
                </c:pt>
                <c:pt idx="237">
                  <c:v>55</c:v>
                </c:pt>
                <c:pt idx="238">
                  <c:v>55</c:v>
                </c:pt>
                <c:pt idx="239">
                  <c:v>56</c:v>
                </c:pt>
                <c:pt idx="240">
                  <c:v>56</c:v>
                </c:pt>
                <c:pt idx="241">
                  <c:v>58</c:v>
                </c:pt>
                <c:pt idx="242">
                  <c:v>53</c:v>
                </c:pt>
                <c:pt idx="243">
                  <c:v>53</c:v>
                </c:pt>
                <c:pt idx="244">
                  <c:v>53</c:v>
                </c:pt>
                <c:pt idx="245">
                  <c:v>53</c:v>
                </c:pt>
                <c:pt idx="246">
                  <c:v>53</c:v>
                </c:pt>
                <c:pt idx="247">
                  <c:v>53</c:v>
                </c:pt>
                <c:pt idx="248">
                  <c:v>58</c:v>
                </c:pt>
                <c:pt idx="249">
                  <c:v>57</c:v>
                </c:pt>
                <c:pt idx="250">
                  <c:v>57</c:v>
                </c:pt>
                <c:pt idx="251">
                  <c:v>57</c:v>
                </c:pt>
                <c:pt idx="252">
                  <c:v>57</c:v>
                </c:pt>
                <c:pt idx="253">
                  <c:v>57</c:v>
                </c:pt>
                <c:pt idx="254">
                  <c:v>57</c:v>
                </c:pt>
                <c:pt idx="255">
                  <c:v>57</c:v>
                </c:pt>
                <c:pt idx="256">
                  <c:v>57</c:v>
                </c:pt>
                <c:pt idx="257">
                  <c:v>57</c:v>
                </c:pt>
                <c:pt idx="258">
                  <c:v>57</c:v>
                </c:pt>
                <c:pt idx="259">
                  <c:v>57</c:v>
                </c:pt>
                <c:pt idx="260">
                  <c:v>57</c:v>
                </c:pt>
                <c:pt idx="261">
                  <c:v>57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</c:v>
                </c:pt>
                <c:pt idx="267">
                  <c:v>59</c:v>
                </c:pt>
                <c:pt idx="268">
                  <c:v>59</c:v>
                </c:pt>
                <c:pt idx="269">
                  <c:v>59</c:v>
                </c:pt>
                <c:pt idx="270">
                  <c:v>59</c:v>
                </c:pt>
                <c:pt idx="271">
                  <c:v>62</c:v>
                </c:pt>
                <c:pt idx="272">
                  <c:v>62</c:v>
                </c:pt>
                <c:pt idx="273">
                  <c:v>62</c:v>
                </c:pt>
                <c:pt idx="274">
                  <c:v>62</c:v>
                </c:pt>
                <c:pt idx="275">
                  <c:v>62</c:v>
                </c:pt>
                <c:pt idx="276">
                  <c:v>63</c:v>
                </c:pt>
                <c:pt idx="277">
                  <c:v>63</c:v>
                </c:pt>
                <c:pt idx="278">
                  <c:v>67</c:v>
                </c:pt>
                <c:pt idx="279">
                  <c:v>63</c:v>
                </c:pt>
                <c:pt idx="280">
                  <c:v>63</c:v>
                </c:pt>
                <c:pt idx="281">
                  <c:v>67</c:v>
                </c:pt>
                <c:pt idx="282">
                  <c:v>68</c:v>
                </c:pt>
                <c:pt idx="283">
                  <c:v>67</c:v>
                </c:pt>
                <c:pt idx="284">
                  <c:v>67</c:v>
                </c:pt>
                <c:pt idx="285">
                  <c:v>67</c:v>
                </c:pt>
                <c:pt idx="286">
                  <c:v>67</c:v>
                </c:pt>
                <c:pt idx="287">
                  <c:v>67</c:v>
                </c:pt>
                <c:pt idx="288">
                  <c:v>67</c:v>
                </c:pt>
                <c:pt idx="289">
                  <c:v>67</c:v>
                </c:pt>
                <c:pt idx="290">
                  <c:v>67</c:v>
                </c:pt>
                <c:pt idx="291">
                  <c:v>67</c:v>
                </c:pt>
                <c:pt idx="292">
                  <c:v>67</c:v>
                </c:pt>
                <c:pt idx="293">
                  <c:v>68</c:v>
                </c:pt>
                <c:pt idx="294">
                  <c:v>69</c:v>
                </c:pt>
                <c:pt idx="295">
                  <c:v>68</c:v>
                </c:pt>
                <c:pt idx="296">
                  <c:v>68</c:v>
                </c:pt>
                <c:pt idx="297">
                  <c:v>68</c:v>
                </c:pt>
                <c:pt idx="298">
                  <c:v>68</c:v>
                </c:pt>
                <c:pt idx="299">
                  <c:v>68</c:v>
                </c:pt>
                <c:pt idx="300">
                  <c:v>68</c:v>
                </c:pt>
                <c:pt idx="301">
                  <c:v>68</c:v>
                </c:pt>
                <c:pt idx="302">
                  <c:v>68</c:v>
                </c:pt>
                <c:pt idx="303">
                  <c:v>68</c:v>
                </c:pt>
                <c:pt idx="304">
                  <c:v>68</c:v>
                </c:pt>
                <c:pt idx="305">
                  <c:v>68</c:v>
                </c:pt>
                <c:pt idx="306">
                  <c:v>69</c:v>
                </c:pt>
                <c:pt idx="307">
                  <c:v>69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69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71</c:v>
                </c:pt>
                <c:pt idx="329">
                  <c:v>71</c:v>
                </c:pt>
                <c:pt idx="330">
                  <c:v>71</c:v>
                </c:pt>
                <c:pt idx="331">
                  <c:v>73</c:v>
                </c:pt>
                <c:pt idx="332">
                  <c:v>73</c:v>
                </c:pt>
                <c:pt idx="333">
                  <c:v>73</c:v>
                </c:pt>
                <c:pt idx="334">
                  <c:v>73</c:v>
                </c:pt>
                <c:pt idx="335">
                  <c:v>73</c:v>
                </c:pt>
                <c:pt idx="336">
                  <c:v>73</c:v>
                </c:pt>
                <c:pt idx="337">
                  <c:v>73</c:v>
                </c:pt>
                <c:pt idx="338">
                  <c:v>73</c:v>
                </c:pt>
                <c:pt idx="339">
                  <c:v>73</c:v>
                </c:pt>
                <c:pt idx="340">
                  <c:v>73</c:v>
                </c:pt>
                <c:pt idx="341">
                  <c:v>73</c:v>
                </c:pt>
                <c:pt idx="342">
                  <c:v>74</c:v>
                </c:pt>
                <c:pt idx="343">
                  <c:v>74</c:v>
                </c:pt>
                <c:pt idx="344">
                  <c:v>74</c:v>
                </c:pt>
                <c:pt idx="345">
                  <c:v>74</c:v>
                </c:pt>
                <c:pt idx="346">
                  <c:v>74</c:v>
                </c:pt>
                <c:pt idx="347">
                  <c:v>74</c:v>
                </c:pt>
                <c:pt idx="348">
                  <c:v>74</c:v>
                </c:pt>
                <c:pt idx="349">
                  <c:v>74</c:v>
                </c:pt>
                <c:pt idx="350">
                  <c:v>74</c:v>
                </c:pt>
                <c:pt idx="351">
                  <c:v>74</c:v>
                </c:pt>
                <c:pt idx="352">
                  <c:v>74</c:v>
                </c:pt>
                <c:pt idx="353">
                  <c:v>74</c:v>
                </c:pt>
                <c:pt idx="354">
                  <c:v>74</c:v>
                </c:pt>
                <c:pt idx="355">
                  <c:v>74</c:v>
                </c:pt>
                <c:pt idx="356">
                  <c:v>74</c:v>
                </c:pt>
                <c:pt idx="357">
                  <c:v>74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69</c:v>
                </c:pt>
                <c:pt idx="378">
                  <c:v>69</c:v>
                </c:pt>
                <c:pt idx="379">
                  <c:v>69</c:v>
                </c:pt>
                <c:pt idx="380">
                  <c:v>71</c:v>
                </c:pt>
                <c:pt idx="381">
                  <c:v>69</c:v>
                </c:pt>
                <c:pt idx="382">
                  <c:v>69</c:v>
                </c:pt>
                <c:pt idx="383">
                  <c:v>70</c:v>
                </c:pt>
                <c:pt idx="384">
                  <c:v>70</c:v>
                </c:pt>
                <c:pt idx="385">
                  <c:v>70</c:v>
                </c:pt>
                <c:pt idx="386">
                  <c:v>70</c:v>
                </c:pt>
                <c:pt idx="387">
                  <c:v>70</c:v>
                </c:pt>
                <c:pt idx="388">
                  <c:v>70</c:v>
                </c:pt>
                <c:pt idx="389">
                  <c:v>70</c:v>
                </c:pt>
                <c:pt idx="390">
                  <c:v>69</c:v>
                </c:pt>
                <c:pt idx="391">
                  <c:v>69</c:v>
                </c:pt>
                <c:pt idx="392">
                  <c:v>69</c:v>
                </c:pt>
                <c:pt idx="393">
                  <c:v>69</c:v>
                </c:pt>
                <c:pt idx="394">
                  <c:v>71</c:v>
                </c:pt>
                <c:pt idx="395">
                  <c:v>71</c:v>
                </c:pt>
                <c:pt idx="396">
                  <c:v>71</c:v>
                </c:pt>
                <c:pt idx="397">
                  <c:v>71</c:v>
                </c:pt>
                <c:pt idx="398">
                  <c:v>71</c:v>
                </c:pt>
                <c:pt idx="399">
                  <c:v>71</c:v>
                </c:pt>
                <c:pt idx="400">
                  <c:v>71</c:v>
                </c:pt>
                <c:pt idx="401">
                  <c:v>71</c:v>
                </c:pt>
                <c:pt idx="402">
                  <c:v>71</c:v>
                </c:pt>
                <c:pt idx="403">
                  <c:v>71</c:v>
                </c:pt>
                <c:pt idx="404">
                  <c:v>71</c:v>
                </c:pt>
                <c:pt idx="405">
                  <c:v>71</c:v>
                </c:pt>
                <c:pt idx="406">
                  <c:v>71</c:v>
                </c:pt>
                <c:pt idx="407">
                  <c:v>71</c:v>
                </c:pt>
                <c:pt idx="408">
                  <c:v>71</c:v>
                </c:pt>
                <c:pt idx="409">
                  <c:v>71</c:v>
                </c:pt>
                <c:pt idx="410">
                  <c:v>71</c:v>
                </c:pt>
                <c:pt idx="411">
                  <c:v>71</c:v>
                </c:pt>
                <c:pt idx="412">
                  <c:v>71</c:v>
                </c:pt>
                <c:pt idx="413">
                  <c:v>71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75</c:v>
                </c:pt>
                <c:pt idx="418">
                  <c:v>75</c:v>
                </c:pt>
                <c:pt idx="419">
                  <c:v>75</c:v>
                </c:pt>
                <c:pt idx="420">
                  <c:v>75</c:v>
                </c:pt>
                <c:pt idx="421">
                  <c:v>75</c:v>
                </c:pt>
                <c:pt idx="422">
                  <c:v>75</c:v>
                </c:pt>
                <c:pt idx="423">
                  <c:v>75</c:v>
                </c:pt>
                <c:pt idx="424">
                  <c:v>72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72</c:v>
                </c:pt>
                <c:pt idx="430">
                  <c:v>72</c:v>
                </c:pt>
                <c:pt idx="431">
                  <c:v>72</c:v>
                </c:pt>
                <c:pt idx="432">
                  <c:v>72</c:v>
                </c:pt>
                <c:pt idx="433">
                  <c:v>72</c:v>
                </c:pt>
                <c:pt idx="434">
                  <c:v>72</c:v>
                </c:pt>
                <c:pt idx="435">
                  <c:v>72</c:v>
                </c:pt>
                <c:pt idx="436">
                  <c:v>72</c:v>
                </c:pt>
                <c:pt idx="437">
                  <c:v>72</c:v>
                </c:pt>
                <c:pt idx="438">
                  <c:v>72</c:v>
                </c:pt>
                <c:pt idx="439">
                  <c:v>72</c:v>
                </c:pt>
                <c:pt idx="440">
                  <c:v>72</c:v>
                </c:pt>
                <c:pt idx="441">
                  <c:v>72</c:v>
                </c:pt>
                <c:pt idx="442">
                  <c:v>72</c:v>
                </c:pt>
                <c:pt idx="443">
                  <c:v>72</c:v>
                </c:pt>
                <c:pt idx="444">
                  <c:v>72</c:v>
                </c:pt>
                <c:pt idx="445">
                  <c:v>72</c:v>
                </c:pt>
                <c:pt idx="446">
                  <c:v>72</c:v>
                </c:pt>
                <c:pt idx="447">
                  <c:v>72</c:v>
                </c:pt>
                <c:pt idx="448">
                  <c:v>72</c:v>
                </c:pt>
                <c:pt idx="449">
                  <c:v>73</c:v>
                </c:pt>
                <c:pt idx="450">
                  <c:v>73</c:v>
                </c:pt>
                <c:pt idx="451">
                  <c:v>73</c:v>
                </c:pt>
                <c:pt idx="452">
                  <c:v>73</c:v>
                </c:pt>
                <c:pt idx="453">
                  <c:v>73</c:v>
                </c:pt>
                <c:pt idx="454">
                  <c:v>73</c:v>
                </c:pt>
                <c:pt idx="455">
                  <c:v>73</c:v>
                </c:pt>
                <c:pt idx="456">
                  <c:v>73</c:v>
                </c:pt>
                <c:pt idx="457">
                  <c:v>73</c:v>
                </c:pt>
                <c:pt idx="458">
                  <c:v>73</c:v>
                </c:pt>
                <c:pt idx="459">
                  <c:v>73</c:v>
                </c:pt>
                <c:pt idx="460">
                  <c:v>73</c:v>
                </c:pt>
                <c:pt idx="461">
                  <c:v>73</c:v>
                </c:pt>
                <c:pt idx="462">
                  <c:v>73</c:v>
                </c:pt>
                <c:pt idx="463">
                  <c:v>73</c:v>
                </c:pt>
                <c:pt idx="464">
                  <c:v>73</c:v>
                </c:pt>
                <c:pt idx="465">
                  <c:v>73</c:v>
                </c:pt>
                <c:pt idx="466">
                  <c:v>73</c:v>
                </c:pt>
                <c:pt idx="467">
                  <c:v>73</c:v>
                </c:pt>
                <c:pt idx="468">
                  <c:v>73</c:v>
                </c:pt>
                <c:pt idx="469">
                  <c:v>73</c:v>
                </c:pt>
                <c:pt idx="470">
                  <c:v>73</c:v>
                </c:pt>
                <c:pt idx="471">
                  <c:v>73</c:v>
                </c:pt>
                <c:pt idx="472">
                  <c:v>73</c:v>
                </c:pt>
                <c:pt idx="473">
                  <c:v>73</c:v>
                </c:pt>
                <c:pt idx="474">
                  <c:v>73</c:v>
                </c:pt>
                <c:pt idx="475">
                  <c:v>73</c:v>
                </c:pt>
                <c:pt idx="476">
                  <c:v>73</c:v>
                </c:pt>
                <c:pt idx="477">
                  <c:v>73</c:v>
                </c:pt>
                <c:pt idx="478">
                  <c:v>73</c:v>
                </c:pt>
                <c:pt idx="479">
                  <c:v>73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72</c:v>
                </c:pt>
                <c:pt idx="493">
                  <c:v>73</c:v>
                </c:pt>
                <c:pt idx="494">
                  <c:v>73</c:v>
                </c:pt>
                <c:pt idx="495">
                  <c:v>73</c:v>
                </c:pt>
                <c:pt idx="496">
                  <c:v>73</c:v>
                </c:pt>
                <c:pt idx="497">
                  <c:v>73</c:v>
                </c:pt>
                <c:pt idx="498">
                  <c:v>73</c:v>
                </c:pt>
                <c:pt idx="499">
                  <c:v>73</c:v>
                </c:pt>
                <c:pt idx="500">
                  <c:v>73</c:v>
                </c:pt>
                <c:pt idx="501">
                  <c:v>73</c:v>
                </c:pt>
                <c:pt idx="502">
                  <c:v>73</c:v>
                </c:pt>
                <c:pt idx="503">
                  <c:v>73</c:v>
                </c:pt>
                <c:pt idx="504">
                  <c:v>74</c:v>
                </c:pt>
                <c:pt idx="505">
                  <c:v>74</c:v>
                </c:pt>
                <c:pt idx="506">
                  <c:v>74</c:v>
                </c:pt>
                <c:pt idx="507">
                  <c:v>74</c:v>
                </c:pt>
                <c:pt idx="508">
                  <c:v>74</c:v>
                </c:pt>
                <c:pt idx="509">
                  <c:v>75</c:v>
                </c:pt>
                <c:pt idx="510">
                  <c:v>75</c:v>
                </c:pt>
                <c:pt idx="511">
                  <c:v>75</c:v>
                </c:pt>
                <c:pt idx="512">
                  <c:v>75</c:v>
                </c:pt>
                <c:pt idx="513">
                  <c:v>75</c:v>
                </c:pt>
                <c:pt idx="514">
                  <c:v>75</c:v>
                </c:pt>
                <c:pt idx="515">
                  <c:v>75</c:v>
                </c:pt>
                <c:pt idx="516">
                  <c:v>75</c:v>
                </c:pt>
                <c:pt idx="517">
                  <c:v>75</c:v>
                </c:pt>
                <c:pt idx="518">
                  <c:v>75</c:v>
                </c:pt>
                <c:pt idx="519">
                  <c:v>75</c:v>
                </c:pt>
                <c:pt idx="520">
                  <c:v>75</c:v>
                </c:pt>
                <c:pt idx="521">
                  <c:v>75</c:v>
                </c:pt>
                <c:pt idx="522">
                  <c:v>75</c:v>
                </c:pt>
                <c:pt idx="523">
                  <c:v>75</c:v>
                </c:pt>
                <c:pt idx="524">
                  <c:v>75</c:v>
                </c:pt>
                <c:pt idx="525">
                  <c:v>75</c:v>
                </c:pt>
                <c:pt idx="526">
                  <c:v>75</c:v>
                </c:pt>
                <c:pt idx="527">
                  <c:v>75</c:v>
                </c:pt>
              </c:numCache>
            </c:numRef>
          </c:val>
        </c:ser>
        <c:marker val="1"/>
        <c:axId val="418568064"/>
        <c:axId val="418566528"/>
      </c:lineChart>
      <c:dateAx>
        <c:axId val="418559104"/>
        <c:scaling>
          <c:orientation val="minMax"/>
        </c:scaling>
        <c:axPos val="b"/>
        <c:numFmt formatCode="[$-409]yyyy;@" sourceLinked="0"/>
        <c:tickLblPos val="nextTo"/>
        <c:spPr>
          <a:ln w="9360">
            <a:solidFill>
              <a:srgbClr val="878787"/>
            </a:solidFill>
            <a:round/>
          </a:ln>
        </c:spPr>
        <c:crossAx val="418560640"/>
        <c:crossesAt val="0"/>
        <c:auto val="1"/>
        <c:lblOffset val="100"/>
        <c:majorUnit val="1"/>
        <c:majorTimeUnit val="years"/>
      </c:dateAx>
      <c:valAx>
        <c:axId val="418560640"/>
        <c:scaling>
          <c:orientation val="minMax"/>
        </c:scaling>
        <c:axPos val="l"/>
        <c:numFmt formatCode="General" sourceLinked="1"/>
        <c:minorTickMark val="cross"/>
        <c:tickLblPos val="nextTo"/>
        <c:spPr>
          <a:ln w="9360">
            <a:solidFill>
              <a:srgbClr val="878787"/>
            </a:solidFill>
            <a:round/>
          </a:ln>
        </c:spPr>
        <c:txPr>
          <a:bodyPr/>
          <a:lstStyle/>
          <a:p>
            <a:pPr>
              <a:defRPr>
                <a:solidFill>
                  <a:srgbClr val="0070C0"/>
                </a:solidFill>
              </a:defRPr>
            </a:pPr>
            <a:endParaRPr lang="el-GR"/>
          </a:p>
        </c:txPr>
        <c:crossAx val="418559104"/>
        <c:crossesAt val="0"/>
        <c:crossBetween val="between"/>
      </c:valAx>
      <c:valAx>
        <c:axId val="418566528"/>
        <c:scaling>
          <c:orientation val="minMax"/>
        </c:scaling>
        <c:axPos val="r"/>
        <c:numFmt formatCode="General" sourceLinked="1"/>
        <c:tickLblPos val="nextTo"/>
        <c:spPr>
          <a:ln>
            <a:solidFill>
              <a:srgbClr val="C00000"/>
            </a:solidFill>
          </a:ln>
        </c:spPr>
        <c:txPr>
          <a:bodyPr/>
          <a:lstStyle/>
          <a:p>
            <a:pPr>
              <a:defRPr>
                <a:solidFill>
                  <a:srgbClr val="C00000"/>
                </a:solidFill>
              </a:defRPr>
            </a:pPr>
            <a:endParaRPr lang="el-GR"/>
          </a:p>
        </c:txPr>
        <c:crossAx val="418568064"/>
        <c:crosses val="max"/>
        <c:crossBetween val="between"/>
      </c:valAx>
      <c:catAx>
        <c:axId val="418568064"/>
        <c:scaling>
          <c:orientation val="minMax"/>
        </c:scaling>
        <c:delete val="1"/>
        <c:axPos val="b"/>
        <c:tickLblPos val="none"/>
        <c:crossAx val="418566528"/>
        <c:crosses val="autoZero"/>
        <c:auto val="1"/>
        <c:lblAlgn val="ctr"/>
        <c:lblOffset val="100"/>
      </c:catAx>
      <c:spPr>
        <a:solidFill>
          <a:srgbClr val="FFFFFF"/>
        </a:solidFill>
      </c:spPr>
    </c:plotArea>
    <c:legend>
      <c:legendPos val="r"/>
      <c:layout>
        <c:manualLayout>
          <c:xMode val="edge"/>
          <c:yMode val="edge"/>
          <c:x val="0.7479561087051253"/>
          <c:y val="0.33961555776894992"/>
          <c:w val="0.14191615093637733"/>
          <c:h val="0.11221041066317139"/>
        </c:manualLayout>
      </c:layout>
    </c:legend>
    <c:plotVisOnly val="1"/>
    <c:dispBlanksAs val="gap"/>
  </c:chart>
  <c:txPr>
    <a:bodyPr/>
    <a:lstStyle/>
    <a:p>
      <a:pPr>
        <a:defRPr sz="1400"/>
      </a:pPr>
      <a:endParaRPr lang="el-GR"/>
    </a:p>
  </c:txPr>
  <c:printSettings>
    <c:headerFooter/>
    <c:pageMargins b="0.7480314960629928" l="0.70866141732283539" r="0.70866141732283539" t="0.7480314960629928" header="0.31496062992126039" footer="0.31496062992126039"/>
    <c:pageSetup paperSize="9" orientation="landscape" blackAndWhite="1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computed as running average)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mwiki!$H$2:$H$323</c:f>
              <c:numCache>
                <c:formatCode>General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23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33</c:v>
                </c:pt>
                <c:pt idx="115">
                  <c:v>33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34</c:v>
                </c:pt>
                <c:pt idx="136">
                  <c:v>34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34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1">
                  <c:v>34</c:v>
                </c:pt>
                <c:pt idx="162">
                  <c:v>34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37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39</c:v>
                </c:pt>
                <c:pt idx="210">
                  <c:v>38</c:v>
                </c:pt>
                <c:pt idx="211">
                  <c:v>38</c:v>
                </c:pt>
                <c:pt idx="212">
                  <c:v>39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40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41</c:v>
                </c:pt>
                <c:pt idx="227">
                  <c:v>41</c:v>
                </c:pt>
                <c:pt idx="228">
                  <c:v>41</c:v>
                </c:pt>
                <c:pt idx="229">
                  <c:v>41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42</c:v>
                </c:pt>
                <c:pt idx="234">
                  <c:v>42</c:v>
                </c:pt>
                <c:pt idx="235">
                  <c:v>42</c:v>
                </c:pt>
                <c:pt idx="236">
                  <c:v>43</c:v>
                </c:pt>
                <c:pt idx="237">
                  <c:v>43</c:v>
                </c:pt>
                <c:pt idx="238">
                  <c:v>43</c:v>
                </c:pt>
                <c:pt idx="239">
                  <c:v>43</c:v>
                </c:pt>
                <c:pt idx="240">
                  <c:v>43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</c:v>
                </c:pt>
                <c:pt idx="252">
                  <c:v>45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</c:v>
                </c:pt>
                <c:pt idx="271">
                  <c:v>49</c:v>
                </c:pt>
                <c:pt idx="272">
                  <c:v>49</c:v>
                </c:pt>
                <c:pt idx="273">
                  <c:v>49</c:v>
                </c:pt>
                <c:pt idx="274">
                  <c:v>49</c:v>
                </c:pt>
                <c:pt idx="275">
                  <c:v>49</c:v>
                </c:pt>
                <c:pt idx="276">
                  <c:v>49</c:v>
                </c:pt>
                <c:pt idx="277">
                  <c:v>49</c:v>
                </c:pt>
                <c:pt idx="278">
                  <c:v>49</c:v>
                </c:pt>
                <c:pt idx="279">
                  <c:v>49</c:v>
                </c:pt>
                <c:pt idx="280">
                  <c:v>49</c:v>
                </c:pt>
                <c:pt idx="281">
                  <c:v>48</c:v>
                </c:pt>
                <c:pt idx="282">
                  <c:v>48</c:v>
                </c:pt>
                <c:pt idx="283">
                  <c:v>49</c:v>
                </c:pt>
                <c:pt idx="284">
                  <c:v>49</c:v>
                </c:pt>
                <c:pt idx="285">
                  <c:v>50</c:v>
                </c:pt>
                <c:pt idx="286">
                  <c:v>50</c:v>
                </c:pt>
                <c:pt idx="287">
                  <c:v>51</c:v>
                </c:pt>
                <c:pt idx="288">
                  <c:v>51</c:v>
                </c:pt>
                <c:pt idx="289">
                  <c:v>51</c:v>
                </c:pt>
                <c:pt idx="290">
                  <c:v>51</c:v>
                </c:pt>
                <c:pt idx="291">
                  <c:v>51</c:v>
                </c:pt>
                <c:pt idx="292">
                  <c:v>51</c:v>
                </c:pt>
                <c:pt idx="293">
                  <c:v>54</c:v>
                </c:pt>
                <c:pt idx="294">
                  <c:v>51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54</c:v>
                </c:pt>
                <c:pt idx="299">
                  <c:v>54</c:v>
                </c:pt>
                <c:pt idx="300">
                  <c:v>51</c:v>
                </c:pt>
                <c:pt idx="301">
                  <c:v>51</c:v>
                </c:pt>
                <c:pt idx="302">
                  <c:v>51</c:v>
                </c:pt>
                <c:pt idx="303">
                  <c:v>51</c:v>
                </c:pt>
                <c:pt idx="304">
                  <c:v>51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51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mwiki!$AJ$2:$AJ$323</c:f>
              <c:numCache>
                <c:formatCode>0.0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15.935546875</c:v>
                </c:pt>
                <c:pt idx="3">
                  <c:v>15.892229838122285</c:v>
                </c:pt>
                <c:pt idx="4">
                  <c:v>15.859564716924085</c:v>
                </c:pt>
                <c:pt idx="5">
                  <c:v>16.063122369549806</c:v>
                </c:pt>
                <c:pt idx="6">
                  <c:v>16.437764666521463</c:v>
                </c:pt>
                <c:pt idx="7">
                  <c:v>16.744415702695989</c:v>
                </c:pt>
                <c:pt idx="8">
                  <c:v>17.002997536918013</c:v>
                </c:pt>
                <c:pt idx="9">
                  <c:v>17.225910076814962</c:v>
                </c:pt>
                <c:pt idx="10">
                  <c:v>17.421372663610988</c:v>
                </c:pt>
                <c:pt idx="11">
                  <c:v>17.595100962263558</c:v>
                </c:pt>
                <c:pt idx="12">
                  <c:v>17.7512226441008</c:v>
                </c:pt>
                <c:pt idx="13">
                  <c:v>17.892811182609307</c:v>
                </c:pt>
                <c:pt idx="14">
                  <c:v>18.102755647829735</c:v>
                </c:pt>
                <c:pt idx="15">
                  <c:v>18.375558018568132</c:v>
                </c:pt>
                <c:pt idx="16">
                  <c:v>18.705400541980438</c:v>
                </c:pt>
                <c:pt idx="17">
                  <c:v>19.004988776592473</c:v>
                </c:pt>
                <c:pt idx="18">
                  <c:v>19.279083048517766</c:v>
                </c:pt>
                <c:pt idx="19">
                  <c:v>19.599956330415758</c:v>
                </c:pt>
                <c:pt idx="20">
                  <c:v>19.894886840816511</c:v>
                </c:pt>
                <c:pt idx="21">
                  <c:v>20.167506809906584</c:v>
                </c:pt>
                <c:pt idx="22">
                  <c:v>20.479866301205607</c:v>
                </c:pt>
                <c:pt idx="23">
                  <c:v>20.769600487848589</c:v>
                </c:pt>
                <c:pt idx="24">
                  <c:v>21.039569728483187</c:v>
                </c:pt>
                <c:pt idx="25">
                  <c:v>21.292131779396634</c:v>
                </c:pt>
                <c:pt idx="26">
                  <c:v>21.529252864355435</c:v>
                </c:pt>
                <c:pt idx="27">
                  <c:v>21.798615325228312</c:v>
                </c:pt>
                <c:pt idx="28">
                  <c:v>22.098952874809445</c:v>
                </c:pt>
                <c:pt idx="29">
                  <c:v>22.381105496561478</c:v>
                </c:pt>
                <c:pt idx="30">
                  <c:v>22.647019467913708</c:v>
                </c:pt>
                <c:pt idx="31">
                  <c:v>22.898347932974144</c:v>
                </c:pt>
                <c:pt idx="32">
                  <c:v>23.136507044319277</c:v>
                </c:pt>
                <c:pt idx="33">
                  <c:v>23.439255454946455</c:v>
                </c:pt>
                <c:pt idx="34">
                  <c:v>23.725557768205409</c:v>
                </c:pt>
                <c:pt idx="35">
                  <c:v>23.997008171980937</c:v>
                </c:pt>
                <c:pt idx="36">
                  <c:v>24.254981436225997</c:v>
                </c:pt>
                <c:pt idx="37">
                  <c:v>24.500671606544532</c:v>
                </c:pt>
                <c:pt idx="38">
                  <c:v>24.735122462890669</c:v>
                </c:pt>
                <c:pt idx="39">
                  <c:v>24.92639512349492</c:v>
                </c:pt>
                <c:pt idx="40">
                  <c:v>25.13936734089198</c:v>
                </c:pt>
                <c:pt idx="41">
                  <c:v>25.343639579939929</c:v>
                </c:pt>
                <c:pt idx="42">
                  <c:v>25.539846642600612</c:v>
                </c:pt>
                <c:pt idx="43">
                  <c:v>25.728557491425047</c:v>
                </c:pt>
                <c:pt idx="44">
                  <c:v>25.910284024953665</c:v>
                </c:pt>
                <c:pt idx="45">
                  <c:v>26.085488434718812</c:v>
                </c:pt>
                <c:pt idx="46">
                  <c:v>26.254589411507137</c:v>
                </c:pt>
                <c:pt idx="47">
                  <c:v>26.417967411136576</c:v>
                </c:pt>
                <c:pt idx="48">
                  <c:v>26.575969146313888</c:v>
                </c:pt>
                <c:pt idx="49">
                  <c:v>26.728911437570137</c:v>
                </c:pt>
                <c:pt idx="50">
                  <c:v>26.877084530249572</c:v>
                </c:pt>
                <c:pt idx="51">
                  <c:v>27.020754964188342</c:v>
                </c:pt>
                <c:pt idx="52">
                  <c:v>27.160168066699157</c:v>
                </c:pt>
                <c:pt idx="53">
                  <c:v>27.295550126767822</c:v>
                </c:pt>
                <c:pt idx="54">
                  <c:v>27.407623584741437</c:v>
                </c:pt>
                <c:pt idx="55">
                  <c:v>27.516761281364335</c:v>
                </c:pt>
                <c:pt idx="56">
                  <c:v>27.623101506625293</c:v>
                </c:pt>
                <c:pt idx="57">
                  <c:v>27.726773273671153</c:v>
                </c:pt>
                <c:pt idx="58">
                  <c:v>27.827897119876472</c:v>
                </c:pt>
                <c:pt idx="59">
                  <c:v>27.926585823809443</c:v>
                </c:pt>
                <c:pt idx="60">
                  <c:v>28.038524084759434</c:v>
                </c:pt>
                <c:pt idx="61">
                  <c:v>28.115053065815331</c:v>
                </c:pt>
                <c:pt idx="62">
                  <c:v>28.176144777205941</c:v>
                </c:pt>
                <c:pt idx="63">
                  <c:v>28.236006347655515</c:v>
                </c:pt>
                <c:pt idx="64">
                  <c:v>28.270185395883026</c:v>
                </c:pt>
                <c:pt idx="65">
                  <c:v>28.303757287374481</c:v>
                </c:pt>
                <c:pt idx="66">
                  <c:v>28.336742125893515</c:v>
                </c:pt>
                <c:pt idx="67">
                  <c:v>28.36915905281543</c:v>
                </c:pt>
                <c:pt idx="68">
                  <c:v>28.401026306929747</c:v>
                </c:pt>
                <c:pt idx="69">
                  <c:v>28.432361279700046</c:v>
                </c:pt>
                <c:pt idx="70">
                  <c:v>28.472528847727361</c:v>
                </c:pt>
                <c:pt idx="71">
                  <c:v>28.512019017764004</c:v>
                </c:pt>
                <c:pt idx="72">
                  <c:v>28.550852916626877</c:v>
                </c:pt>
                <c:pt idx="73">
                  <c:v>28.598730411196893</c:v>
                </c:pt>
                <c:pt idx="74">
                  <c:v>28.645802906613927</c:v>
                </c:pt>
                <c:pt idx="75">
                  <c:v>28.692095252227201</c:v>
                </c:pt>
                <c:pt idx="76">
                  <c:v>28.737631194630222</c:v>
                </c:pt>
                <c:pt idx="77">
                  <c:v>28.78243344102551</c:v>
                </c:pt>
                <c:pt idx="78">
                  <c:v>28.826523718143314</c:v>
                </c:pt>
                <c:pt idx="79">
                  <c:v>28.869922827081162</c:v>
                </c:pt>
                <c:pt idx="80">
                  <c:v>28.912650694396497</c:v>
                </c:pt>
                <c:pt idx="81">
                  <c:v>28.954726419753598</c:v>
                </c:pt>
                <c:pt idx="82">
                  <c:v>28.996168320398208</c:v>
                </c:pt>
                <c:pt idx="83">
                  <c:v>29.03699397270848</c:v>
                </c:pt>
                <c:pt idx="84">
                  <c:v>29.077220251048473</c:v>
                </c:pt>
                <c:pt idx="85">
                  <c:v>29.125560080759403</c:v>
                </c:pt>
                <c:pt idx="86">
                  <c:v>29.182445514570528</c:v>
                </c:pt>
                <c:pt idx="87">
                  <c:v>29.248297397708907</c:v>
                </c:pt>
                <c:pt idx="88">
                  <c:v>29.313108135585551</c:v>
                </c:pt>
                <c:pt idx="89">
                  <c:v>29.387159457345998</c:v>
                </c:pt>
                <c:pt idx="90">
                  <c:v>29.460019401360967</c:v>
                </c:pt>
                <c:pt idx="91">
                  <c:v>29.531722696178758</c:v>
                </c:pt>
                <c:pt idx="92">
                  <c:v>29.602302617650206</c:v>
                </c:pt>
                <c:pt idx="93">
                  <c:v>29.682110648625006</c:v>
                </c:pt>
                <c:pt idx="94">
                  <c:v>29.771513011470365</c:v>
                </c:pt>
                <c:pt idx="95">
                  <c:v>29.859443804909308</c:v>
                </c:pt>
                <c:pt idx="96">
                  <c:v>29.957174566838017</c:v>
                </c:pt>
                <c:pt idx="97">
                  <c:v>30.041504506482639</c:v>
                </c:pt>
                <c:pt idx="98">
                  <c:v>30.124505977792342</c:v>
                </c:pt>
                <c:pt idx="99">
                  <c:v>30.206216909484805</c:v>
                </c:pt>
                <c:pt idx="100">
                  <c:v>30.286673671544534</c:v>
                </c:pt>
                <c:pt idx="101">
                  <c:v>30.36591115860849</c:v>
                </c:pt>
                <c:pt idx="102">
                  <c:v>30.443962867868233</c:v>
                </c:pt>
                <c:pt idx="103">
                  <c:v>30.520860971915617</c:v>
                </c:pt>
                <c:pt idx="104">
                  <c:v>30.596636386920743</c:v>
                </c:pt>
                <c:pt idx="105">
                  <c:v>30.671318836496358</c:v>
                </c:pt>
                <c:pt idx="106">
                  <c:v>30.744936911571937</c:v>
                </c:pt>
                <c:pt idx="107">
                  <c:v>30.817518126572697</c:v>
                </c:pt>
                <c:pt idx="108">
                  <c:v>30.889088972173642</c:v>
                </c:pt>
                <c:pt idx="109">
                  <c:v>30.959674964875916</c:v>
                </c:pt>
                <c:pt idx="110">
                  <c:v>31.038415299998423</c:v>
                </c:pt>
                <c:pt idx="111">
                  <c:v>31.125626718980726</c:v>
                </c:pt>
                <c:pt idx="112">
                  <c:v>31.21157578840193</c:v>
                </c:pt>
                <c:pt idx="113">
                  <c:v>31.296295716103348</c:v>
                </c:pt>
                <c:pt idx="114">
                  <c:v>31.379818447101101</c:v>
                </c:pt>
                <c:pt idx="115">
                  <c:v>31.462174726366282</c:v>
                </c:pt>
                <c:pt idx="116">
                  <c:v>31.543394157753507</c:v>
                </c:pt>
                <c:pt idx="117">
                  <c:v>31.623505259358712</c:v>
                </c:pt>
                <c:pt idx="118">
                  <c:v>31.702535515563238</c:v>
                </c:pt>
                <c:pt idx="119">
                  <c:v>31.780511425999943</c:v>
                </c:pt>
                <c:pt idx="120">
                  <c:v>31.857458551657608</c:v>
                </c:pt>
                <c:pt idx="121">
                  <c:v>31.93340155832237</c:v>
                </c:pt>
                <c:pt idx="122">
                  <c:v>32.008364257538915</c:v>
                </c:pt>
                <c:pt idx="123">
                  <c:v>32.082369645259703</c:v>
                </c:pt>
                <c:pt idx="124">
                  <c:v>32.155439938337238</c:v>
                </c:pt>
                <c:pt idx="125">
                  <c:v>32.227596609002418</c:v>
                </c:pt>
                <c:pt idx="126">
                  <c:v>32.307181915146117</c:v>
                </c:pt>
                <c:pt idx="127">
                  <c:v>32.385752032009478</c:v>
                </c:pt>
                <c:pt idx="128">
                  <c:v>32.463330523774658</c:v>
                </c:pt>
                <c:pt idx="129">
                  <c:v>32.539940162962942</c:v>
                </c:pt>
                <c:pt idx="130">
                  <c:v>32.615602965248712</c:v>
                </c:pt>
                <c:pt idx="131">
                  <c:v>32.690340222381721</c:v>
                </c:pt>
                <c:pt idx="132">
                  <c:v>32.76417253333986</c:v>
                </c:pt>
                <c:pt idx="133">
                  <c:v>32.837119833825646</c:v>
                </c:pt>
                <c:pt idx="134">
                  <c:v>32.90920142421119</c:v>
                </c:pt>
                <c:pt idx="135">
                  <c:v>32.980435996028689</c:v>
                </c:pt>
                <c:pt idx="136">
                  <c:v>33.050841657096562</c:v>
                </c:pt>
                <c:pt idx="137">
                  <c:v>33.120435955364812</c:v>
                </c:pt>
                <c:pt idx="138">
                  <c:v>33.189235901557232</c:v>
                </c:pt>
                <c:pt idx="139">
                  <c:v>33.257257990682746</c:v>
                </c:pt>
                <c:pt idx="140">
                  <c:v>33.324518222483</c:v>
                </c:pt>
                <c:pt idx="141">
                  <c:v>33.391032120878819</c:v>
                </c:pt>
                <c:pt idx="142">
                  <c:v>33.456814752473797</c:v>
                </c:pt>
                <c:pt idx="143">
                  <c:v>33.521880744169451</c:v>
                </c:pt>
                <c:pt idx="144">
                  <c:v>33.586244299942585</c:v>
                </c:pt>
                <c:pt idx="145">
                  <c:v>33.649919216832345</c:v>
                </c:pt>
                <c:pt idx="146">
                  <c:v>33.712918900181194</c:v>
                </c:pt>
                <c:pt idx="147">
                  <c:v>33.775256378171193</c:v>
                </c:pt>
                <c:pt idx="148">
                  <c:v>33.836944315694396</c:v>
                </c:pt>
                <c:pt idx="149">
                  <c:v>33.897995027593581</c:v>
                </c:pt>
                <c:pt idx="150">
                  <c:v>33.958420491307344</c:v>
                </c:pt>
                <c:pt idx="151">
                  <c:v>34.018232358951373</c:v>
                </c:pt>
                <c:pt idx="152">
                  <c:v>34.077441968865855</c:v>
                </c:pt>
                <c:pt idx="153">
                  <c:v>34.136060356657012</c:v>
                </c:pt>
                <c:pt idx="154">
                  <c:v>34.194098265759145</c:v>
                </c:pt>
                <c:pt idx="155">
                  <c:v>34.251566157541944</c:v>
                </c:pt>
                <c:pt idx="156">
                  <c:v>34.308474220986326</c:v>
                </c:pt>
                <c:pt idx="157">
                  <c:v>34.364832381950727</c:v>
                </c:pt>
                <c:pt idx="158">
                  <c:v>34.420650312048387</c:v>
                </c:pt>
                <c:pt idx="159">
                  <c:v>34.475937437155174</c:v>
                </c:pt>
                <c:pt idx="160">
                  <c:v>34.530702945566055</c:v>
                </c:pt>
                <c:pt idx="161">
                  <c:v>34.584955795817642</c:v>
                </c:pt>
                <c:pt idx="162">
                  <c:v>34.638704724192905</c:v>
                </c:pt>
                <c:pt idx="163">
                  <c:v>34.691958251923523</c:v>
                </c:pt>
                <c:pt idx="164">
                  <c:v>34.744724692104285</c:v>
                </c:pt>
                <c:pt idx="165">
                  <c:v>34.797012156333238</c:v>
                </c:pt>
                <c:pt idx="166">
                  <c:v>34.848828561090549</c:v>
                </c:pt>
                <c:pt idx="167">
                  <c:v>34.900181633868236</c:v>
                </c:pt>
                <c:pt idx="168">
                  <c:v>34.951078919062404</c:v>
                </c:pt>
                <c:pt idx="169">
                  <c:v>35.001527783638849</c:v>
                </c:pt>
                <c:pt idx="170">
                  <c:v>35.057085958407619</c:v>
                </c:pt>
                <c:pt idx="171">
                  <c:v>35.112144303838605</c:v>
                </c:pt>
                <c:pt idx="172">
                  <c:v>35.166711010281674</c:v>
                </c:pt>
                <c:pt idx="173">
                  <c:v>35.22079407395826</c:v>
                </c:pt>
                <c:pt idx="174">
                  <c:v>35.280076599458816</c:v>
                </c:pt>
                <c:pt idx="175">
                  <c:v>35.332872566962777</c:v>
                </c:pt>
                <c:pt idx="176">
                  <c:v>35.385211790849596</c:v>
                </c:pt>
                <c:pt idx="177">
                  <c:v>35.442628847544675</c:v>
                </c:pt>
                <c:pt idx="178">
                  <c:v>35.499538500206612</c:v>
                </c:pt>
                <c:pt idx="179">
                  <c:v>35.555948921816686</c:v>
                </c:pt>
                <c:pt idx="180">
                  <c:v>35.61756328113357</c:v>
                </c:pt>
                <c:pt idx="181">
                  <c:v>35.68458748064797</c:v>
                </c:pt>
                <c:pt idx="182">
                  <c:v>35.750993258867055</c:v>
                </c:pt>
                <c:pt idx="183">
                  <c:v>35.816791048695642</c:v>
                </c:pt>
                <c:pt idx="184">
                  <c:v>35.881991026851132</c:v>
                </c:pt>
                <c:pt idx="185">
                  <c:v>35.946603122143472</c:v>
                </c:pt>
                <c:pt idx="186">
                  <c:v>36.01063702342271</c:v>
                </c:pt>
                <c:pt idx="187">
                  <c:v>36.074102187210187</c:v>
                </c:pt>
                <c:pt idx="188">
                  <c:v>36.137007845028343</c:v>
                </c:pt>
                <c:pt idx="189">
                  <c:v>36.199363010443435</c:v>
                </c:pt>
                <c:pt idx="190">
                  <c:v>36.261176485834518</c:v>
                </c:pt>
                <c:pt idx="191">
                  <c:v>36.322456868901483</c:v>
                </c:pt>
                <c:pt idx="192">
                  <c:v>36.383212558924143</c:v>
                </c:pt>
                <c:pt idx="193">
                  <c:v>36.443451762783724</c:v>
                </c:pt>
                <c:pt idx="194">
                  <c:v>36.503182500757582</c:v>
                </c:pt>
                <c:pt idx="195">
                  <c:v>36.562412612097312</c:v>
                </c:pt>
                <c:pt idx="196">
                  <c:v>36.626660900240701</c:v>
                </c:pt>
                <c:pt idx="197">
                  <c:v>36.690358994823548</c:v>
                </c:pt>
                <c:pt idx="198">
                  <c:v>36.753515517516014</c:v>
                </c:pt>
                <c:pt idx="199">
                  <c:v>36.816138893155781</c:v>
                </c:pt>
                <c:pt idx="200">
                  <c:v>36.872626582145173</c:v>
                </c:pt>
                <c:pt idx="201">
                  <c:v>36.928661156157808</c:v>
                </c:pt>
                <c:pt idx="202">
                  <c:v>36.984249250739218</c:v>
                </c:pt>
                <c:pt idx="203">
                  <c:v>37.039397360333744</c:v>
                </c:pt>
                <c:pt idx="204">
                  <c:v>37.094111842225104</c:v>
                </c:pt>
                <c:pt idx="205">
                  <c:v>37.148398920340512</c:v>
                </c:pt>
                <c:pt idx="206">
                  <c:v>37.202264688923982</c:v>
                </c:pt>
                <c:pt idx="207">
                  <c:v>37.255715116084183</c:v>
                </c:pt>
                <c:pt idx="208">
                  <c:v>37.308756047221969</c:v>
                </c:pt>
                <c:pt idx="209">
                  <c:v>37.366356837981243</c:v>
                </c:pt>
                <c:pt idx="210">
                  <c:v>37.41831935209904</c:v>
                </c:pt>
                <c:pt idx="211">
                  <c:v>37.469892062253734</c:v>
                </c:pt>
                <c:pt idx="212">
                  <c:v>37.52593169768334</c:v>
                </c:pt>
                <c:pt idx="213">
                  <c:v>37.581541771985314</c:v>
                </c:pt>
                <c:pt idx="214">
                  <c:v>37.631696005046201</c:v>
                </c:pt>
                <c:pt idx="215">
                  <c:v>37.681483985399019</c:v>
                </c:pt>
                <c:pt idx="216">
                  <c:v>37.73091059324679</c:v>
                </c:pt>
                <c:pt idx="217">
                  <c:v>37.779980614494406</c:v>
                </c:pt>
                <c:pt idx="218">
                  <c:v>37.828698743138439</c:v>
                </c:pt>
                <c:pt idx="219">
                  <c:v>37.877069583581957</c:v>
                </c:pt>
                <c:pt idx="220">
                  <c:v>37.925097652877106</c:v>
                </c:pt>
                <c:pt idx="221">
                  <c:v>37.972787382898225</c:v>
                </c:pt>
                <c:pt idx="222">
                  <c:v>38.029165048420616</c:v>
                </c:pt>
                <c:pt idx="223">
                  <c:v>38.090084754795271</c:v>
                </c:pt>
                <c:pt idx="224">
                  <c:v>38.150538658343294</c:v>
                </c:pt>
                <c:pt idx="225">
                  <c:v>38.21053328823627</c:v>
                </c:pt>
                <c:pt idx="226">
                  <c:v>38.270075040032602</c:v>
                </c:pt>
                <c:pt idx="227">
                  <c:v>38.329170179286585</c:v>
                </c:pt>
                <c:pt idx="228">
                  <c:v>38.387824845036086</c:v>
                </c:pt>
                <c:pt idx="229">
                  <c:v>38.446045053173698</c:v>
                </c:pt>
                <c:pt idx="230">
                  <c:v>38.50383669970612</c:v>
                </c:pt>
                <c:pt idx="231">
                  <c:v>38.5612055639061</c:v>
                </c:pt>
                <c:pt idx="232">
                  <c:v>38.618157311361273</c:v>
                </c:pt>
                <c:pt idx="233">
                  <c:v>38.679535082913091</c:v>
                </c:pt>
                <c:pt idx="234">
                  <c:v>38.74045675069015</c:v>
                </c:pt>
                <c:pt idx="235">
                  <c:v>38.800928536809138</c:v>
                </c:pt>
                <c:pt idx="236">
                  <c:v>38.86592134592113</c:v>
                </c:pt>
                <c:pt idx="237">
                  <c:v>38.930423655887722</c:v>
                </c:pt>
                <c:pt idx="238">
                  <c:v>38.994442279396665</c:v>
                </c:pt>
                <c:pt idx="239">
                  <c:v>39.057983890394588</c:v>
                </c:pt>
                <c:pt idx="240">
                  <c:v>39.121055027830117</c:v>
                </c:pt>
                <c:pt idx="241">
                  <c:v>39.188675111357021</c:v>
                </c:pt>
                <c:pt idx="242">
                  <c:v>39.255783580839925</c:v>
                </c:pt>
                <c:pt idx="243">
                  <c:v>39.32238757704333</c:v>
                </c:pt>
                <c:pt idx="244">
                  <c:v>39.388494094245011</c:v>
                </c:pt>
                <c:pt idx="245">
                  <c:v>39.454109984224644</c:v>
                </c:pt>
                <c:pt idx="246">
                  <c:v>39.524297711903927</c:v>
                </c:pt>
                <c:pt idx="247">
                  <c:v>39.593953227978744</c:v>
                </c:pt>
                <c:pt idx="248">
                  <c:v>39.663083995564477</c:v>
                </c:pt>
                <c:pt idx="249">
                  <c:v>39.731697323589067</c:v>
                </c:pt>
                <c:pt idx="250">
                  <c:v>39.799800371028944</c:v>
                </c:pt>
                <c:pt idx="251">
                  <c:v>39.867400150999288</c:v>
                </c:pt>
                <c:pt idx="252">
                  <c:v>39.934503534704596</c:v>
                </c:pt>
                <c:pt idx="253">
                  <c:v>40.006136148142062</c:v>
                </c:pt>
                <c:pt idx="254">
                  <c:v>40.077231459884999</c:v>
                </c:pt>
                <c:pt idx="255">
                  <c:v>40.147796938369453</c:v>
                </c:pt>
                <c:pt idx="256">
                  <c:v>40.217839898793038</c:v>
                </c:pt>
                <c:pt idx="257">
                  <c:v>40.287367507301951</c:v>
                </c:pt>
                <c:pt idx="258">
                  <c:v>40.356386785034672</c:v>
                </c:pt>
                <c:pt idx="259">
                  <c:v>40.424904612028165</c:v>
                </c:pt>
                <c:pt idx="260">
                  <c:v>40.492927730992271</c:v>
                </c:pt>
                <c:pt idx="261">
                  <c:v>40.560462750957598</c:v>
                </c:pt>
                <c:pt idx="262">
                  <c:v>40.627516150802066</c:v>
                </c:pt>
                <c:pt idx="263">
                  <c:v>40.708717422271974</c:v>
                </c:pt>
                <c:pt idx="264">
                  <c:v>40.789288719354744</c:v>
                </c:pt>
                <c:pt idx="265">
                  <c:v>40.869239182334354</c:v>
                </c:pt>
                <c:pt idx="266">
                  <c:v>40.948577754199881</c:v>
                </c:pt>
                <c:pt idx="267">
                  <c:v>41.027313186346966</c:v>
                </c:pt>
                <c:pt idx="268">
                  <c:v>41.105454044072196</c:v>
                </c:pt>
                <c:pt idx="269">
                  <c:v>41.183008711869427</c:v>
                </c:pt>
                <c:pt idx="270">
                  <c:v>41.259985398536664</c:v>
                </c:pt>
                <c:pt idx="271">
                  <c:v>41.336392142101673</c:v>
                </c:pt>
                <c:pt idx="272">
                  <c:v>41.412236814574044</c:v>
                </c:pt>
                <c:pt idx="273">
                  <c:v>41.487527126531127</c:v>
                </c:pt>
                <c:pt idx="274">
                  <c:v>41.56227063154477</c:v>
                </c:pt>
                <c:pt idx="275">
                  <c:v>41.636474730455596</c:v>
                </c:pt>
                <c:pt idx="276">
                  <c:v>41.710146675501051</c:v>
                </c:pt>
                <c:pt idx="277">
                  <c:v>41.78329357430335</c:v>
                </c:pt>
                <c:pt idx="278">
                  <c:v>41.855922393722977</c:v>
                </c:pt>
                <c:pt idx="279">
                  <c:v>41.928039963583231</c:v>
                </c:pt>
                <c:pt idx="280">
                  <c:v>41.999652980271009</c:v>
                </c:pt>
                <c:pt idx="281">
                  <c:v>42.065924118391678</c:v>
                </c:pt>
                <c:pt idx="282">
                  <c:v>42.131752348210668</c:v>
                </c:pt>
                <c:pt idx="283">
                  <c:v>42.201729604949314</c:v>
                </c:pt>
                <c:pt idx="284">
                  <c:v>42.271229404661078</c:v>
                </c:pt>
                <c:pt idx="285">
                  <c:v>42.344972537543072</c:v>
                </c:pt>
                <c:pt idx="286">
                  <c:v>42.418202103113011</c:v>
                </c:pt>
                <c:pt idx="287">
                  <c:v>42.495765975432192</c:v>
                </c:pt>
                <c:pt idx="288">
                  <c:v>42.572778628028814</c:v>
                </c:pt>
                <c:pt idx="289">
                  <c:v>42.649247389768277</c:v>
                </c:pt>
                <c:pt idx="290">
                  <c:v>42.725179444482272</c:v>
                </c:pt>
                <c:pt idx="291">
                  <c:v>42.800581834813308</c:v>
                </c:pt>
                <c:pt idx="292">
                  <c:v>42.87546146593111</c:v>
                </c:pt>
                <c:pt idx="293">
                  <c:v>42.964312039466222</c:v>
                </c:pt>
                <c:pt idx="294">
                  <c:v>43.036375258299387</c:v>
                </c:pt>
                <c:pt idx="295">
                  <c:v>43.107953878762615</c:v>
                </c:pt>
                <c:pt idx="296">
                  <c:v>43.179053973801679</c:v>
                </c:pt>
                <c:pt idx="297">
                  <c:v>43.249681503445856</c:v>
                </c:pt>
                <c:pt idx="298">
                  <c:v>43.333840753600128</c:v>
                </c:pt>
                <c:pt idx="299">
                  <c:v>43.41739305066865</c:v>
                </c:pt>
                <c:pt idx="300">
                  <c:v>43.484877723402171</c:v>
                </c:pt>
                <c:pt idx="301">
                  <c:v>43.551929591987907</c:v>
                </c:pt>
                <c:pt idx="302">
                  <c:v>43.618553812569402</c:v>
                </c:pt>
                <c:pt idx="303">
                  <c:v>43.684755450404808</c:v>
                </c:pt>
                <c:pt idx="304">
                  <c:v>43.750539482004456</c:v>
                </c:pt>
                <c:pt idx="305">
                  <c:v>43.815910797205355</c:v>
                </c:pt>
                <c:pt idx="306">
                  <c:v>43.880874201184831</c:v>
                </c:pt>
                <c:pt idx="307">
                  <c:v>43.945434416415445</c:v>
                </c:pt>
                <c:pt idx="308">
                  <c:v>44.005223259417775</c:v>
                </c:pt>
                <c:pt idx="309">
                  <c:v>44.064656779477808</c:v>
                </c:pt>
                <c:pt idx="310">
                  <c:v>44.123738877991833</c:v>
                </c:pt>
                <c:pt idx="311">
                  <c:v>44.182473393294892</c:v>
                </c:pt>
                <c:pt idx="312">
                  <c:v>44.24086410201587</c:v>
                </c:pt>
                <c:pt idx="313">
                  <c:v>44.298914720396141</c:v>
                </c:pt>
                <c:pt idx="314">
                  <c:v>44.356628905572904</c:v>
                </c:pt>
                <c:pt idx="315">
                  <c:v>44.414010256828405</c:v>
                </c:pt>
                <c:pt idx="316">
                  <c:v>44.475072950046915</c:v>
                </c:pt>
                <c:pt idx="317">
                  <c:v>44.53162790034304</c:v>
                </c:pt>
                <c:pt idx="318">
                  <c:v>44.587861898517708</c:v>
                </c:pt>
                <c:pt idx="319">
                  <c:v>44.643778304285853</c:v>
                </c:pt>
                <c:pt idx="320">
                  <c:v>44.699380425672054</c:v>
                </c:pt>
                <c:pt idx="321">
                  <c:v>44.754671520066537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mwiki!$AK$2:$AK$323</c:f>
              <c:numCache>
                <c:formatCode>0.0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15.435546875</c:v>
                </c:pt>
                <c:pt idx="3">
                  <c:v>15.03122005873176</c:v>
                </c:pt>
                <c:pt idx="4">
                  <c:v>14.711441467078577</c:v>
                </c:pt>
                <c:pt idx="5">
                  <c:v>14.496446821838779</c:v>
                </c:pt>
                <c:pt idx="6">
                  <c:v>14.388067535060982</c:v>
                </c:pt>
                <c:pt idx="7">
                  <c:v>14.352238383742119</c:v>
                </c:pt>
                <c:pt idx="8">
                  <c:v>14.366749416154866</c:v>
                </c:pt>
                <c:pt idx="9">
                  <c:v>14.416564461562517</c:v>
                </c:pt>
                <c:pt idx="10">
                  <c:v>14.491241489947814</c:v>
                </c:pt>
                <c:pt idx="11">
                  <c:v>14.583394880592273</c:v>
                </c:pt>
                <c:pt idx="12">
                  <c:v>14.687728052344296</c:v>
                </c:pt>
                <c:pt idx="13">
                  <c:v>14.800401514727415</c:v>
                </c:pt>
                <c:pt idx="14">
                  <c:v>14.926192836020405</c:v>
                </c:pt>
                <c:pt idx="15">
                  <c:v>15.067937171429651</c:v>
                </c:pt>
                <c:pt idx="16">
                  <c:v>15.227152033905725</c:v>
                </c:pt>
                <c:pt idx="17">
                  <c:v>15.399341307798316</c:v>
                </c:pt>
                <c:pt idx="18">
                  <c:v>15.5809203941234</c:v>
                </c:pt>
                <c:pt idx="19">
                  <c:v>15.773063332686165</c:v>
                </c:pt>
                <c:pt idx="20">
                  <c:v>15.972769505315888</c:v>
                </c:pt>
                <c:pt idx="21">
                  <c:v>16.177634525312637</c:v>
                </c:pt>
                <c:pt idx="22">
                  <c:v>16.388653977871847</c:v>
                </c:pt>
                <c:pt idx="23">
                  <c:v>16.603799145077488</c:v>
                </c:pt>
                <c:pt idx="24">
                  <c:v>16.82143694075608</c:v>
                </c:pt>
                <c:pt idx="25">
                  <c:v>17.040259140265469</c:v>
                </c:pt>
                <c:pt idx="26">
                  <c:v>17.259222935612492</c:v>
                </c:pt>
                <c:pt idx="27">
                  <c:v>17.479321695960056</c:v>
                </c:pt>
                <c:pt idx="28">
                  <c:v>17.701296682425212</c:v>
                </c:pt>
                <c:pt idx="29">
                  <c:v>17.924149534424352</c:v>
                </c:pt>
                <c:pt idx="30">
                  <c:v>18.147064731039602</c:v>
                </c:pt>
                <c:pt idx="31">
                  <c:v>18.369379228813138</c:v>
                </c:pt>
                <c:pt idx="32">
                  <c:v>18.590556805333435</c:v>
                </c:pt>
                <c:pt idx="33">
                  <c:v>18.812434838225229</c:v>
                </c:pt>
                <c:pt idx="34">
                  <c:v>19.03437017046992</c:v>
                </c:pt>
                <c:pt idx="35">
                  <c:v>19.255828589573497</c:v>
                </c:pt>
                <c:pt idx="36">
                  <c:v>19.476368293781942</c:v>
                </c:pt>
                <c:pt idx="37">
                  <c:v>19.69562572034183</c:v>
                </c:pt>
                <c:pt idx="38">
                  <c:v>19.913303449794228</c:v>
                </c:pt>
                <c:pt idx="39">
                  <c:v>20.128398838687417</c:v>
                </c:pt>
                <c:pt idx="40">
                  <c:v>20.34152071062109</c:v>
                </c:pt>
                <c:pt idx="41">
                  <c:v>20.552511493113709</c:v>
                </c:pt>
                <c:pt idx="42">
                  <c:v>20.761247236082696</c:v>
                </c:pt>
                <c:pt idx="43">
                  <c:v>20.967632305622814</c:v>
                </c:pt>
                <c:pt idx="44">
                  <c:v>21.17159489244991</c:v>
                </c:pt>
                <c:pt idx="45">
                  <c:v>21.373083210342951</c:v>
                </c:pt>
                <c:pt idx="46">
                  <c:v>21.572062278348316</c:v>
                </c:pt>
                <c:pt idx="47">
                  <c:v>21.76851119655948</c:v>
                </c:pt>
                <c:pt idx="48">
                  <c:v>21.962420839118149</c:v>
                </c:pt>
                <c:pt idx="49">
                  <c:v>22.153791899915809</c:v>
                </c:pt>
                <c:pt idx="50">
                  <c:v>22.34263323654033</c:v>
                </c:pt>
                <c:pt idx="51">
                  <c:v>22.528960466539793</c:v>
                </c:pt>
                <c:pt idx="52">
                  <c:v>22.712794777278624</c:v>
                </c:pt>
                <c:pt idx="53">
                  <c:v>22.894161916732784</c:v>
                </c:pt>
                <c:pt idx="54">
                  <c:v>23.072752235781373</c:v>
                </c:pt>
                <c:pt idx="55">
                  <c:v>23.248626966689134</c:v>
                </c:pt>
                <c:pt idx="56">
                  <c:v>23.421847118946886</c:v>
                </c:pt>
                <c:pt idx="57">
                  <c:v>23.592473215688081</c:v>
                </c:pt>
                <c:pt idx="58">
                  <c:v>23.760565082147615</c:v>
                </c:pt>
                <c:pt idx="59">
                  <c:v>23.926181677436229</c:v>
                </c:pt>
                <c:pt idx="60">
                  <c:v>24.089639936370848</c:v>
                </c:pt>
                <c:pt idx="61">
                  <c:v>24.250480233330368</c:v>
                </c:pt>
                <c:pt idx="62">
                  <c:v>24.40853918510691</c:v>
                </c:pt>
                <c:pt idx="63">
                  <c:v>24.56390645712726</c:v>
                </c:pt>
                <c:pt idx="64">
                  <c:v>24.716230087926945</c:v>
                </c:pt>
                <c:pt idx="65">
                  <c:v>24.865623759648379</c:v>
                </c:pt>
                <c:pt idx="66">
                  <c:v>25.012194905585808</c:v>
                </c:pt>
                <c:pt idx="67">
                  <c:v>25.1560451634145</c:v>
                </c:pt>
                <c:pt idx="68">
                  <c:v>25.297270787619006</c:v>
                </c:pt>
                <c:pt idx="69">
                  <c:v>25.435963025501824</c:v>
                </c:pt>
                <c:pt idx="70">
                  <c:v>25.572378679180794</c:v>
                </c:pt>
                <c:pt idx="71">
                  <c:v>25.706588793378305</c:v>
                </c:pt>
                <c:pt idx="72">
                  <c:v>25.838661170899282</c:v>
                </c:pt>
                <c:pt idx="73">
                  <c:v>25.968812635820573</c:v>
                </c:pt>
                <c:pt idx="74">
                  <c:v>26.097095748077205</c:v>
                </c:pt>
                <c:pt idx="75">
                  <c:v>26.223560999757332</c:v>
                </c:pt>
                <c:pt idx="76">
                  <c:v>26.348256919174172</c:v>
                </c:pt>
                <c:pt idx="77">
                  <c:v>26.471230168692699</c:v>
                </c:pt>
                <c:pt idx="78">
                  <c:v>26.592525636734489</c:v>
                </c:pt>
                <c:pt idx="79">
                  <c:v>26.712186524353566</c:v>
                </c:pt>
                <c:pt idx="80">
                  <c:v>26.830254426747416</c:v>
                </c:pt>
                <c:pt idx="81">
                  <c:v>26.946769410040982</c:v>
                </c:pt>
                <c:pt idx="82">
                  <c:v>27.061770083656874</c:v>
                </c:pt>
                <c:pt idx="83">
                  <c:v>27.175293668562414</c:v>
                </c:pt>
                <c:pt idx="84">
                  <c:v>27.28737606166305</c:v>
                </c:pt>
                <c:pt idx="85">
                  <c:v>27.398154410318739</c:v>
                </c:pt>
                <c:pt idx="86">
                  <c:v>27.507756515370868</c:v>
                </c:pt>
                <c:pt idx="87">
                  <c:v>27.616301641486107</c:v>
                </c:pt>
                <c:pt idx="88">
                  <c:v>27.723807074299099</c:v>
                </c:pt>
                <c:pt idx="89">
                  <c:v>27.830381428959626</c:v>
                </c:pt>
                <c:pt idx="90">
                  <c:v>27.936037123324699</c:v>
                </c:pt>
                <c:pt idx="91">
                  <c:v>28.040786482956474</c:v>
                </c:pt>
                <c:pt idx="92">
                  <c:v>28.144641730035399</c:v>
                </c:pt>
                <c:pt idx="93">
                  <c:v>28.247697602231206</c:v>
                </c:pt>
                <c:pt idx="94">
                  <c:v>28.350043060520861</c:v>
                </c:pt>
                <c:pt idx="95">
                  <c:v>28.45168301558644</c:v>
                </c:pt>
                <c:pt idx="96">
                  <c:v>28.552699403202645</c:v>
                </c:pt>
                <c:pt idx="97">
                  <c:v>28.653019187442332</c:v>
                </c:pt>
                <c:pt idx="98">
                  <c:v>28.752647823475883</c:v>
                </c:pt>
                <c:pt idx="99">
                  <c:v>28.851590893803017</c:v>
                </c:pt>
                <c:pt idx="100">
                  <c:v>28.949854091092426</c:v>
                </c:pt>
                <c:pt idx="101">
                  <c:v>29.04744320244907</c:v>
                </c:pt>
                <c:pt idx="102">
                  <c:v>29.144364094994561</c:v>
                </c:pt>
                <c:pt idx="103">
                  <c:v>29.240622702655493</c:v>
                </c:pt>
                <c:pt idx="104">
                  <c:v>29.336225014063306</c:v>
                </c:pt>
                <c:pt idx="105">
                  <c:v>29.431177061477133</c:v>
                </c:pt>
                <c:pt idx="106">
                  <c:v>29.52548491064837</c:v>
                </c:pt>
                <c:pt idx="107">
                  <c:v>29.619154651552304</c:v>
                </c:pt>
                <c:pt idx="108">
                  <c:v>29.712192389918204</c:v>
                </c:pt>
                <c:pt idx="109">
                  <c:v>29.804604239494822</c:v>
                </c:pt>
                <c:pt idx="110">
                  <c:v>29.89645255114398</c:v>
                </c:pt>
                <c:pt idx="111">
                  <c:v>29.98779646015608</c:v>
                </c:pt>
                <c:pt idx="112">
                  <c:v>30.078638084549183</c:v>
                </c:pt>
                <c:pt idx="113">
                  <c:v>30.168979681076927</c:v>
                </c:pt>
                <c:pt idx="114">
                  <c:v>30.258823633584992</c:v>
                </c:pt>
                <c:pt idx="115">
                  <c:v>30.348172442143813</c:v>
                </c:pt>
                <c:pt idx="116">
                  <c:v>30.437028712905768</c:v>
                </c:pt>
                <c:pt idx="117">
                  <c:v>30.525395148638708</c:v>
                </c:pt>
                <c:pt idx="118">
                  <c:v>30.613274539890998</c:v>
                </c:pt>
                <c:pt idx="119">
                  <c:v>30.70066975674634</c:v>
                </c:pt>
                <c:pt idx="120">
                  <c:v>30.787583741129495</c:v>
                </c:pt>
                <c:pt idx="121">
                  <c:v>30.874019499626698</c:v>
                </c:pt>
                <c:pt idx="122">
                  <c:v>30.959980096787028</c:v>
                </c:pt>
                <c:pt idx="123">
                  <c:v>31.045468648873275</c:v>
                </c:pt>
                <c:pt idx="124">
                  <c:v>31.130488318033013</c:v>
                </c:pt>
                <c:pt idx="125">
                  <c:v>31.21504230686249</c:v>
                </c:pt>
                <c:pt idx="126">
                  <c:v>31.299175256001874</c:v>
                </c:pt>
                <c:pt idx="127">
                  <c:v>31.3828891161365</c:v>
                </c:pt>
                <c:pt idx="128">
                  <c:v>31.466185909270827</c:v>
                </c:pt>
                <c:pt idx="129">
                  <c:v>31.549067722898368</c:v>
                </c:pt>
                <c:pt idx="130">
                  <c:v>31.631536704525157</c:v>
                </c:pt>
                <c:pt idx="131">
                  <c:v>31.713595056525474</c:v>
                </c:pt>
                <c:pt idx="132">
                  <c:v>31.795245031309971</c:v>
                </c:pt>
                <c:pt idx="133">
                  <c:v>31.876488926787516</c:v>
                </c:pt>
                <c:pt idx="134">
                  <c:v>31.957329082103239</c:v>
                </c:pt>
                <c:pt idx="135">
                  <c:v>32.037767873636383</c:v>
                </c:pt>
                <c:pt idx="136">
                  <c:v>32.11780771124252</c:v>
                </c:pt>
                <c:pt idx="137">
                  <c:v>32.197451034725709</c:v>
                </c:pt>
                <c:pt idx="138">
                  <c:v>32.276700310526962</c:v>
                </c:pt>
                <c:pt idx="139">
                  <c:v>32.355558028616315</c:v>
                </c:pt>
                <c:pt idx="140">
                  <c:v>32.434026699576506</c:v>
                </c:pt>
                <c:pt idx="141">
                  <c:v>32.51210885186704</c:v>
                </c:pt>
                <c:pt idx="142">
                  <c:v>32.589807029258019</c:v>
                </c:pt>
                <c:pt idx="143">
                  <c:v>32.667123788423865</c:v>
                </c:pt>
                <c:pt idx="144">
                  <c:v>32.744061696687595</c:v>
                </c:pt>
                <c:pt idx="145">
                  <c:v>32.820623329906844</c:v>
                </c:pt>
                <c:pt idx="146">
                  <c:v>32.896811270493387</c:v>
                </c:pt>
                <c:pt idx="147">
                  <c:v>32.972628105558456</c:v>
                </c:pt>
                <c:pt idx="148">
                  <c:v>33.048076425176511</c:v>
                </c:pt>
                <c:pt idx="149">
                  <c:v>33.123158820760565</c:v>
                </c:pt>
                <c:pt idx="150">
                  <c:v>33.197877883542724</c:v>
                </c:pt>
                <c:pt idx="151">
                  <c:v>33.272236203153703</c:v>
                </c:pt>
                <c:pt idx="152">
                  <c:v>33.346236366295749</c:v>
                </c:pt>
                <c:pt idx="153">
                  <c:v>33.419880955503452</c:v>
                </c:pt>
                <c:pt idx="154">
                  <c:v>33.493172547987491</c:v>
                </c:pt>
                <c:pt idx="155">
                  <c:v>33.566113714556444</c:v>
                </c:pt>
                <c:pt idx="156">
                  <c:v>33.638707018612195</c:v>
                </c:pt>
                <c:pt idx="157">
                  <c:v>33.710955015214722</c:v>
                </c:pt>
                <c:pt idx="158">
                  <c:v>33.782860250212259</c:v>
                </c:pt>
                <c:pt idx="159">
                  <c:v>33.854425259433029</c:v>
                </c:pt>
                <c:pt idx="160">
                  <c:v>33.925652567935053</c:v>
                </c:pt>
                <c:pt idx="161">
                  <c:v>33.996544689310674</c:v>
                </c:pt>
                <c:pt idx="162">
                  <c:v>34.06710412504264</c:v>
                </c:pt>
                <c:pt idx="163">
                  <c:v>34.137333363908752</c:v>
                </c:pt>
                <c:pt idx="164">
                  <c:v>34.207234881432335</c:v>
                </c:pt>
                <c:pt idx="165">
                  <c:v>34.276811139375795</c:v>
                </c:pt>
                <c:pt idx="166">
                  <c:v>34.346064585274874</c:v>
                </c:pt>
                <c:pt idx="167">
                  <c:v>34.414997652011152</c:v>
                </c:pt>
                <c:pt idx="168">
                  <c:v>34.483612757420644</c:v>
                </c:pt>
                <c:pt idx="169">
                  <c:v>34.551912303936376</c:v>
                </c:pt>
                <c:pt idx="170">
                  <c:v>34.619919663834438</c:v>
                </c:pt>
                <c:pt idx="171">
                  <c:v>34.687636717324324</c:v>
                </c:pt>
                <c:pt idx="172">
                  <c:v>34.755065340882311</c:v>
                </c:pt>
                <c:pt idx="173">
                  <c:v>34.822207406642633</c:v>
                </c:pt>
                <c:pt idx="174">
                  <c:v>34.889084691028948</c:v>
                </c:pt>
                <c:pt idx="175">
                  <c:v>34.955678947283317</c:v>
                </c:pt>
                <c:pt idx="176">
                  <c:v>35.021992034112678</c:v>
                </c:pt>
                <c:pt idx="177">
                  <c:v>35.088044959387311</c:v>
                </c:pt>
                <c:pt idx="178">
                  <c:v>35.153839140511167</c:v>
                </c:pt>
                <c:pt idx="179">
                  <c:v>35.219375998000885</c:v>
                </c:pt>
                <c:pt idx="180">
                  <c:v>35.28467540305563</c:v>
                </c:pt>
                <c:pt idx="181">
                  <c:v>35.349756600211293</c:v>
                </c:pt>
                <c:pt idx="182">
                  <c:v>35.414620225442071</c:v>
                </c:pt>
                <c:pt idx="183">
                  <c:v>35.479266933958797</c:v>
                </c:pt>
                <c:pt idx="184">
                  <c:v>35.543697399169169</c:v>
                </c:pt>
                <c:pt idx="185">
                  <c:v>35.607912311681176</c:v>
                </c:pt>
                <c:pt idx="186">
                  <c:v>35.671912378347891</c:v>
                </c:pt>
                <c:pt idx="187">
                  <c:v>35.735698321351919</c:v>
                </c:pt>
                <c:pt idx="188">
                  <c:v>35.799270877327906</c:v>
                </c:pt>
                <c:pt idx="189">
                  <c:v>35.862630796521479</c:v>
                </c:pt>
                <c:pt idx="190">
                  <c:v>35.925778841983153</c:v>
                </c:pt>
                <c:pt idx="191">
                  <c:v>35.988715788795794</c:v>
                </c:pt>
                <c:pt idx="192">
                  <c:v>36.051442423334201</c:v>
                </c:pt>
                <c:pt idx="193">
                  <c:v>36.113959542555563</c:v>
                </c:pt>
                <c:pt idx="194">
                  <c:v>36.176267953319453</c:v>
                </c:pt>
                <c:pt idx="195">
                  <c:v>36.238368471736237</c:v>
                </c:pt>
                <c:pt idx="196">
                  <c:v>36.300277224624153</c:v>
                </c:pt>
                <c:pt idx="197">
                  <c:v>36.361994738195037</c:v>
                </c:pt>
                <c:pt idx="198">
                  <c:v>36.423521552753066</c:v>
                </c:pt>
                <c:pt idx="199">
                  <c:v>36.484858221984091</c:v>
                </c:pt>
                <c:pt idx="200">
                  <c:v>36.545990669838744</c:v>
                </c:pt>
                <c:pt idx="201">
                  <c:v>36.606919762353478</c:v>
                </c:pt>
                <c:pt idx="202">
                  <c:v>36.667646370854904</c:v>
                </c:pt>
                <c:pt idx="203">
                  <c:v>36.728171371499151</c:v>
                </c:pt>
                <c:pt idx="204">
                  <c:v>36.788495644830725</c:v>
                </c:pt>
                <c:pt idx="205">
                  <c:v>36.848620075360159</c:v>
                </c:pt>
                <c:pt idx="206">
                  <c:v>36.908545551159641</c:v>
                </c:pt>
                <c:pt idx="207">
                  <c:v>36.968272963475933</c:v>
                </c:pt>
                <c:pt idx="208">
                  <c:v>37.027803206359884</c:v>
                </c:pt>
                <c:pt idx="209">
                  <c:v>37.087150457615671</c:v>
                </c:pt>
                <c:pt idx="210">
                  <c:v>37.146302223408632</c:v>
                </c:pt>
                <c:pt idx="211">
                  <c:v>37.205259405468389</c:v>
                </c:pt>
                <c:pt idx="212">
                  <c:v>37.264035775704556</c:v>
                </c:pt>
                <c:pt idx="213">
                  <c:v>37.322632000124365</c:v>
                </c:pt>
                <c:pt idx="214">
                  <c:v>37.381036144616132</c:v>
                </c:pt>
                <c:pt idx="215">
                  <c:v>37.439249117464925</c:v>
                </c:pt>
                <c:pt idx="216">
                  <c:v>37.497271827264598</c:v>
                </c:pt>
                <c:pt idx="217">
                  <c:v>37.555105182670665</c:v>
                </c:pt>
                <c:pt idx="218">
                  <c:v>37.612750092164212</c:v>
                </c:pt>
                <c:pt idx="219">
                  <c:v>37.670207463826394</c:v>
                </c:pt>
                <c:pt idx="220">
                  <c:v>37.727478205123127</c:v>
                </c:pt>
                <c:pt idx="221">
                  <c:v>37.78456322269956</c:v>
                </c:pt>
                <c:pt idx="222">
                  <c:v>37.841486651072543</c:v>
                </c:pt>
                <c:pt idx="223">
                  <c:v>37.898260485766222</c:v>
                </c:pt>
                <c:pt idx="224">
                  <c:v>37.954885026095795</c:v>
                </c:pt>
                <c:pt idx="225">
                  <c:v>38.01136058135998</c:v>
                </c:pt>
                <c:pt idx="226">
                  <c:v>38.067687470429519</c:v>
                </c:pt>
                <c:pt idx="227">
                  <c:v>38.123866021349251</c:v>
                </c:pt>
                <c:pt idx="228">
                  <c:v>38.179896570953375</c:v>
                </c:pt>
                <c:pt idx="229">
                  <c:v>38.235779464493433</c:v>
                </c:pt>
                <c:pt idx="230">
                  <c:v>38.29151505527858</c:v>
                </c:pt>
                <c:pt idx="231">
                  <c:v>38.347103704327779</c:v>
                </c:pt>
                <c:pt idx="232">
                  <c:v>38.402545780033464</c:v>
                </c:pt>
                <c:pt idx="233">
                  <c:v>38.457852117551987</c:v>
                </c:pt>
                <c:pt idx="234">
                  <c:v>38.513022923644336</c:v>
                </c:pt>
                <c:pt idx="235">
                  <c:v>38.568058414673445</c:v>
                </c:pt>
                <c:pt idx="236">
                  <c:v>38.622968992354686</c:v>
                </c:pt>
                <c:pt idx="237">
                  <c:v>38.677754722814257</c:v>
                </c:pt>
                <c:pt idx="238">
                  <c:v>38.73241568372687</c:v>
                </c:pt>
                <c:pt idx="239">
                  <c:v>38.786951963931251</c:v>
                </c:pt>
                <c:pt idx="240">
                  <c:v>38.841363663056946</c:v>
                </c:pt>
                <c:pt idx="241">
                  <c:v>38.89566062240042</c:v>
                </c:pt>
                <c:pt idx="242">
                  <c:v>38.949842804392738</c:v>
                </c:pt>
                <c:pt idx="243">
                  <c:v>39.003910183929754</c:v>
                </c:pt>
                <c:pt idx="244">
                  <c:v>39.057862747989034</c:v>
                </c:pt>
                <c:pt idx="245">
                  <c:v>39.111700495257523</c:v>
                </c:pt>
                <c:pt idx="246">
                  <c:v>39.165432752749105</c:v>
                </c:pt>
                <c:pt idx="247">
                  <c:v>39.219059393482794</c:v>
                </c:pt>
                <c:pt idx="248">
                  <c:v>39.272580303631173</c:v>
                </c:pt>
                <c:pt idx="249">
                  <c:v>39.325995382142011</c:v>
                </c:pt>
                <c:pt idx="250">
                  <c:v>39.379304540370143</c:v>
                </c:pt>
                <c:pt idx="251">
                  <c:v>39.432507701719224</c:v>
                </c:pt>
                <c:pt idx="252">
                  <c:v>39.485604801293178</c:v>
                </c:pt>
                <c:pt idx="253">
                  <c:v>39.538604567560228</c:v>
                </c:pt>
                <c:pt idx="254">
                  <c:v>39.591506822155218</c:v>
                </c:pt>
                <c:pt idx="255">
                  <c:v>39.644311399650071</c:v>
                </c:pt>
                <c:pt idx="256">
                  <c:v>39.697018147201454</c:v>
                </c:pt>
                <c:pt idx="257">
                  <c:v>39.749626924207554</c:v>
                </c:pt>
                <c:pt idx="258">
                  <c:v>39.802137601973776</c:v>
                </c:pt>
                <c:pt idx="259">
                  <c:v>39.854550063387016</c:v>
                </c:pt>
                <c:pt idx="260">
                  <c:v>39.906864202598371</c:v>
                </c:pt>
                <c:pt idx="261">
                  <c:v>39.959079924714047</c:v>
                </c:pt>
                <c:pt idx="262">
                  <c:v>40.011197145494179</c:v>
                </c:pt>
                <c:pt idx="263">
                  <c:v>40.06324007626813</c:v>
                </c:pt>
                <c:pt idx="264">
                  <c:v>40.115208290937268</c:v>
                </c:pt>
                <c:pt idx="265">
                  <c:v>40.167101378875493</c:v>
                </c:pt>
                <c:pt idx="266">
                  <c:v>40.218918944562468</c:v>
                </c:pt>
                <c:pt idx="267">
                  <c:v>40.27066060722543</c:v>
                </c:pt>
                <c:pt idx="268">
                  <c:v>40.322326000489362</c:v>
                </c:pt>
                <c:pt idx="269">
                  <c:v>40.373914772035349</c:v>
                </c:pt>
                <c:pt idx="270">
                  <c:v>40.425426583266891</c:v>
                </c:pt>
                <c:pt idx="271">
                  <c:v>40.476861108984011</c:v>
                </c:pt>
                <c:pt idx="272">
                  <c:v>40.528218037064924</c:v>
                </c:pt>
                <c:pt idx="273">
                  <c:v>40.579497068155135</c:v>
                </c:pt>
                <c:pt idx="274">
                  <c:v>40.630697915363768</c:v>
                </c:pt>
                <c:pt idx="275">
                  <c:v>40.681820303966951</c:v>
                </c:pt>
                <c:pt idx="276">
                  <c:v>40.732863971118078</c:v>
                </c:pt>
                <c:pt idx="277">
                  <c:v>40.783828665564783</c:v>
                </c:pt>
                <c:pt idx="278">
                  <c:v>40.834714147372502</c:v>
                </c:pt>
                <c:pt idx="279">
                  <c:v>40.885520187654429</c:v>
                </c:pt>
                <c:pt idx="280">
                  <c:v>40.936246568307709</c:v>
                </c:pt>
                <c:pt idx="281">
                  <c:v>40.986886024115648</c:v>
                </c:pt>
                <c:pt idx="282">
                  <c:v>41.037438457037986</c:v>
                </c:pt>
                <c:pt idx="283">
                  <c:v>41.087910730775121</c:v>
                </c:pt>
                <c:pt idx="284">
                  <c:v>41.138302667027411</c:v>
                </c:pt>
                <c:pt idx="285">
                  <c:v>41.188620948720057</c:v>
                </c:pt>
                <c:pt idx="286">
                  <c:v>41.238865321333734</c:v>
                </c:pt>
                <c:pt idx="287">
                  <c:v>41.289042293764808</c:v>
                </c:pt>
                <c:pt idx="288">
                  <c:v>41.339151539085314</c:v>
                </c:pt>
                <c:pt idx="289">
                  <c:v>41.389192741728053</c:v>
                </c:pt>
                <c:pt idx="290">
                  <c:v>41.439165597236112</c:v>
                </c:pt>
                <c:pt idx="291">
                  <c:v>41.489069812017753</c:v>
                </c:pt>
                <c:pt idx="292">
                  <c:v>41.538905103106678</c:v>
                </c:pt>
                <c:pt idx="293">
                  <c:v>41.588690608616318</c:v>
                </c:pt>
                <c:pt idx="294">
                  <c:v>41.638406526387399</c:v>
                </c:pt>
                <c:pt idx="295">
                  <c:v>41.688052605066105</c:v>
                </c:pt>
                <c:pt idx="296">
                  <c:v>41.737628603005049</c:v>
                </c:pt>
                <c:pt idx="297">
                  <c:v>41.787134288048421</c:v>
                </c:pt>
                <c:pt idx="298">
                  <c:v>41.83658818094171</c:v>
                </c:pt>
                <c:pt idx="299">
                  <c:v>41.885989817698494</c:v>
                </c:pt>
                <c:pt idx="300">
                  <c:v>41.935320257013572</c:v>
                </c:pt>
                <c:pt idx="301">
                  <c:v>41.984579304731142</c:v>
                </c:pt>
                <c:pt idx="302">
                  <c:v>42.033766775160259</c:v>
                </c:pt>
                <c:pt idx="303">
                  <c:v>42.082882490886469</c:v>
                </c:pt>
                <c:pt idx="304">
                  <c:v>42.131926282587479</c:v>
                </c:pt>
                <c:pt idx="305">
                  <c:v>42.180897988852806</c:v>
                </c:pt>
                <c:pt idx="306">
                  <c:v>42.229797456007304</c:v>
                </c:pt>
                <c:pt idx="307">
                  <c:v>42.278624537938455</c:v>
                </c:pt>
                <c:pt idx="308">
                  <c:v>42.327373261983283</c:v>
                </c:pt>
                <c:pt idx="309">
                  <c:v>42.376043572232575</c:v>
                </c:pt>
                <c:pt idx="310">
                  <c:v>42.424635418806481</c:v>
                </c:pt>
                <c:pt idx="311">
                  <c:v>42.473148757711584</c:v>
                </c:pt>
                <c:pt idx="312">
                  <c:v>42.521583550701116</c:v>
                </c:pt>
                <c:pt idx="313">
                  <c:v>42.569939765138265</c:v>
                </c:pt>
                <c:pt idx="314">
                  <c:v>42.618217373862478</c:v>
                </c:pt>
                <c:pt idx="315">
                  <c:v>42.666416355058701</c:v>
                </c:pt>
                <c:pt idx="316">
                  <c:v>42.714542218683413</c:v>
                </c:pt>
                <c:pt idx="317">
                  <c:v>42.7625893933402</c:v>
                </c:pt>
                <c:pt idx="318">
                  <c:v>42.810557872768698</c:v>
                </c:pt>
                <c:pt idx="319">
                  <c:v>42.858447655556596</c:v>
                </c:pt>
                <c:pt idx="320">
                  <c:v>42.906258745022633</c:v>
                </c:pt>
                <c:pt idx="321">
                  <c:v>42.953991149102208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mwiki!$AL$2:$AL$323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16</c:v>
                </c:pt>
                <c:pt idx="2">
                  <c:v>15.435546875</c:v>
                </c:pt>
                <c:pt idx="3">
                  <c:v>15.03122005873176</c:v>
                </c:pt>
                <c:pt idx="4">
                  <c:v>14.711441467078577</c:v>
                </c:pt>
                <c:pt idx="5">
                  <c:v>14.496446821838779</c:v>
                </c:pt>
                <c:pt idx="6">
                  <c:v>14.44888180558447</c:v>
                </c:pt>
                <c:pt idx="7">
                  <c:v>14.492128707100683</c:v>
                </c:pt>
                <c:pt idx="8">
                  <c:v>14.606309010396989</c:v>
                </c:pt>
                <c:pt idx="9">
                  <c:v>14.77633186950559</c:v>
                </c:pt>
                <c:pt idx="10">
                  <c:v>14.958180570271246</c:v>
                </c:pt>
                <c:pt idx="11">
                  <c:v>15.119502440205293</c:v>
                </c:pt>
                <c:pt idx="12">
                  <c:v>15.264241994460047</c:v>
                </c:pt>
                <c:pt idx="13">
                  <c:v>15.395325980257624</c:v>
                </c:pt>
                <c:pt idx="14">
                  <c:v>15.53674147856465</c:v>
                </c:pt>
                <c:pt idx="15">
                  <c:v>15.707010715292766</c:v>
                </c:pt>
                <c:pt idx="16">
                  <c:v>15.921309782292973</c:v>
                </c:pt>
                <c:pt idx="17">
                  <c:v>16.173871317392404</c:v>
                </c:pt>
                <c:pt idx="18">
                  <c:v>16.459605477284867</c:v>
                </c:pt>
                <c:pt idx="19">
                  <c:v>16.774131782434193</c:v>
                </c:pt>
                <c:pt idx="20">
                  <c:v>17.096148960784703</c:v>
                </c:pt>
                <c:pt idx="21">
                  <c:v>17.407714184906087</c:v>
                </c:pt>
                <c:pt idx="22">
                  <c:v>17.725168806702264</c:v>
                </c:pt>
                <c:pt idx="23">
                  <c:v>18.047257681325028</c:v>
                </c:pt>
                <c:pt idx="24">
                  <c:v>18.358998376711249</c:v>
                </c:pt>
                <c:pt idx="25">
                  <c:v>18.661394583585654</c:v>
                </c:pt>
                <c:pt idx="26">
                  <c:v>18.95531407667789</c:v>
                </c:pt>
                <c:pt idx="27">
                  <c:v>19.241513135843636</c:v>
                </c:pt>
                <c:pt idx="28">
                  <c:v>19.531921309529036</c:v>
                </c:pt>
                <c:pt idx="29">
                  <c:v>19.825852210995073</c:v>
                </c:pt>
                <c:pt idx="30">
                  <c:v>20.122742575624279</c:v>
                </c:pt>
                <c:pt idx="31">
                  <c:v>20.42213547200808</c:v>
                </c:pt>
                <c:pt idx="32">
                  <c:v>20.713698346494727</c:v>
                </c:pt>
                <c:pt idx="33">
                  <c:v>21.007620277526378</c:v>
                </c:pt>
                <c:pt idx="34">
                  <c:v>21.303501904260241</c:v>
                </c:pt>
                <c:pt idx="35">
                  <c:v>21.601016841746045</c:v>
                </c:pt>
                <c:pt idx="36">
                  <c:v>21.89990231779916</c:v>
                </c:pt>
                <c:pt idx="37">
                  <c:v>22.199951194831335</c:v>
                </c:pt>
                <c:pt idx="38">
                  <c:v>22.48426009102274</c:v>
                </c:pt>
                <c:pt idx="39">
                  <c:v>22.746364735670674</c:v>
                </c:pt>
                <c:pt idx="40">
                  <c:v>22.996061282349029</c:v>
                </c:pt>
                <c:pt idx="41">
                  <c:v>23.234406121961758</c:v>
                </c:pt>
                <c:pt idx="42">
                  <c:v>23.462326985636942</c:v>
                </c:pt>
                <c:pt idx="43">
                  <c:v>23.680643155311305</c:v>
                </c:pt>
                <c:pt idx="44">
                  <c:v>23.896342222311937</c:v>
                </c:pt>
                <c:pt idx="45">
                  <c:v>24.103457701391189</c:v>
                </c:pt>
                <c:pt idx="46">
                  <c:v>24.302603616667003</c:v>
                </c:pt>
                <c:pt idx="47">
                  <c:v>24.494331141258296</c:v>
                </c:pt>
                <c:pt idx="48">
                  <c:v>24.679136909696776</c:v>
                </c:pt>
                <c:pt idx="49">
                  <c:v>24.857469991758091</c:v>
                </c:pt>
                <c:pt idx="50">
                  <c:v>25.029737780082382</c:v>
                </c:pt>
                <c:pt idx="51">
                  <c:v>25.196310989777007</c:v>
                </c:pt>
                <c:pt idx="52">
                  <c:v>25.35752792698856</c:v>
                </c:pt>
                <c:pt idx="53">
                  <c:v>25.5136981517878</c:v>
                </c:pt>
                <c:pt idx="54">
                  <c:v>25.660644910965907</c:v>
                </c:pt>
                <c:pt idx="55">
                  <c:v>25.79900700286418</c:v>
                </c:pt>
                <c:pt idx="56">
                  <c:v>25.929361093354085</c:v>
                </c:pt>
                <c:pt idx="57">
                  <c:v>26.052229493982203</c:v>
                </c:pt>
                <c:pt idx="58">
                  <c:v>26.168086750782042</c:v>
                </c:pt>
                <c:pt idx="59">
                  <c:v>26.28097404716484</c:v>
                </c:pt>
                <c:pt idx="60">
                  <c:v>26.39454653069334</c:v>
                </c:pt>
                <c:pt idx="61">
                  <c:v>26.501818231988974</c:v>
                </c:pt>
                <c:pt idx="62">
                  <c:v>26.599821652862715</c:v>
                </c:pt>
                <c:pt idx="63">
                  <c:v>26.689239180074736</c:v>
                </c:pt>
                <c:pt idx="64">
                  <c:v>26.764694842010268</c:v>
                </c:pt>
                <c:pt idx="65">
                  <c:v>26.824883636736637</c:v>
                </c:pt>
                <c:pt idx="66">
                  <c:v>26.876428034867523</c:v>
                </c:pt>
                <c:pt idx="67">
                  <c:v>26.922350155847042</c:v>
                </c:pt>
                <c:pt idx="68">
                  <c:v>26.96301346204374</c:v>
                </c:pt>
                <c:pt idx="69">
                  <c:v>27.002966663813378</c:v>
                </c:pt>
                <c:pt idx="70">
                  <c:v>27.04430548706706</c:v>
                </c:pt>
                <c:pt idx="71">
                  <c:v>27.087008768639983</c:v>
                </c:pt>
                <c:pt idx="72">
                  <c:v>27.13105662214442</c:v>
                </c:pt>
                <c:pt idx="73">
                  <c:v>27.178500696139061</c:v>
                </c:pt>
                <c:pt idx="74">
                  <c:v>27.229346606595051</c:v>
                </c:pt>
                <c:pt idx="75">
                  <c:v>27.281466109387164</c:v>
                </c:pt>
                <c:pt idx="76">
                  <c:v>27.33484061476338</c:v>
                </c:pt>
                <c:pt idx="77">
                  <c:v>27.389452698159044</c:v>
                </c:pt>
                <c:pt idx="78">
                  <c:v>27.443149849988661</c:v>
                </c:pt>
                <c:pt idx="79">
                  <c:v>27.495960018882744</c:v>
                </c:pt>
                <c:pt idx="80">
                  <c:v>27.547909928884522</c:v>
                </c:pt>
                <c:pt idx="81">
                  <c:v>27.599025148870982</c:v>
                </c:pt>
                <c:pt idx="82">
                  <c:v>27.649330157168713</c:v>
                </c:pt>
                <c:pt idx="83">
                  <c:v>27.698848401755811</c:v>
                </c:pt>
                <c:pt idx="84">
                  <c:v>27.747602356404641</c:v>
                </c:pt>
                <c:pt idx="85">
                  <c:v>27.797523602975332</c:v>
                </c:pt>
                <c:pt idx="86">
                  <c:v>27.850507034380165</c:v>
                </c:pt>
                <c:pt idx="87">
                  <c:v>27.908492904080308</c:v>
                </c:pt>
                <c:pt idx="88">
                  <c:v>27.971555894066192</c:v>
                </c:pt>
                <c:pt idx="89">
                  <c:v>28.041833197353995</c:v>
                </c:pt>
                <c:pt idx="90">
                  <c:v>28.117413164410976</c:v>
                </c:pt>
                <c:pt idx="91">
                  <c:v>28.196173276866915</c:v>
                </c:pt>
                <c:pt idx="92">
                  <c:v>28.275877333992167</c:v>
                </c:pt>
                <c:pt idx="93">
                  <c:v>28.358739824379068</c:v>
                </c:pt>
                <c:pt idx="94">
                  <c:v>28.444751472164494</c:v>
                </c:pt>
                <c:pt idx="95">
                  <c:v>28.533893612210729</c:v>
                </c:pt>
                <c:pt idx="96">
                  <c:v>28.628447234003708</c:v>
                </c:pt>
                <c:pt idx="97">
                  <c:v>28.72610430663465</c:v>
                </c:pt>
                <c:pt idx="98">
                  <c:v>28.824482510290185</c:v>
                </c:pt>
                <c:pt idx="99">
                  <c:v>28.92120338096726</c:v>
                </c:pt>
                <c:pt idx="100">
                  <c:v>29.016317657980334</c:v>
                </c:pt>
                <c:pt idx="101">
                  <c:v>29.107585473589644</c:v>
                </c:pt>
                <c:pt idx="102">
                  <c:v>29.197392659817524</c:v>
                </c:pt>
                <c:pt idx="103">
                  <c:v>29.285781667563665</c:v>
                </c:pt>
                <c:pt idx="104">
                  <c:v>29.372793165318125</c:v>
                </c:pt>
                <c:pt idx="105">
                  <c:v>29.458466136933456</c:v>
                </c:pt>
                <c:pt idx="106">
                  <c:v>29.542837972783364</c:v>
                </c:pt>
                <c:pt idx="107">
                  <c:v>29.625944554839005</c:v>
                </c:pt>
                <c:pt idx="108">
                  <c:v>29.707820336144771</c:v>
                </c:pt>
                <c:pt idx="109">
                  <c:v>29.788498415131233</c:v>
                </c:pt>
                <c:pt idx="110">
                  <c:v>29.869979685678491</c:v>
                </c:pt>
                <c:pt idx="111">
                  <c:v>29.954216730446692</c:v>
                </c:pt>
                <c:pt idx="112">
                  <c:v>30.041200002427043</c:v>
                </c:pt>
                <c:pt idx="113">
                  <c:v>30.130922062672074</c:v>
                </c:pt>
                <c:pt idx="114">
                  <c:v>30.22337773944389</c:v>
                </c:pt>
                <c:pt idx="115">
                  <c:v>30.316516936777226</c:v>
                </c:pt>
                <c:pt idx="116">
                  <c:v>30.408286725684544</c:v>
                </c:pt>
                <c:pt idx="117">
                  <c:v>30.498723812521295</c:v>
                </c:pt>
                <c:pt idx="118">
                  <c:v>30.58786347552844</c:v>
                </c:pt>
                <c:pt idx="119">
                  <c:v>30.675739637737539</c:v>
                </c:pt>
                <c:pt idx="120">
                  <c:v>30.762384935269363</c:v>
                </c:pt>
                <c:pt idx="121">
                  <c:v>30.847830781372693</c:v>
                </c:pt>
                <c:pt idx="122">
                  <c:v>30.932107426519629</c:v>
                </c:pt>
                <c:pt idx="123">
                  <c:v>31.01524401484664</c:v>
                </c:pt>
                <c:pt idx="124">
                  <c:v>31.097268637205914</c:v>
                </c:pt>
                <c:pt idx="125">
                  <c:v>31.178208381069428</c:v>
                </c:pt>
                <c:pt idx="126">
                  <c:v>31.259867595579831</c:v>
                </c:pt>
                <c:pt idx="127">
                  <c:v>31.342236697784159</c:v>
                </c:pt>
                <c:pt idx="128">
                  <c:v>31.425306567350226</c:v>
                </c:pt>
                <c:pt idx="129">
                  <c:v>31.509068542924417</c:v>
                </c:pt>
                <c:pt idx="130">
                  <c:v>31.5935144188647</c:v>
                </c:pt>
                <c:pt idx="131">
                  <c:v>31.67686828604818</c:v>
                </c:pt>
                <c:pt idx="132">
                  <c:v>31.759155909248793</c:v>
                </c:pt>
                <c:pt idx="133">
                  <c:v>31.840402170236494</c:v>
                </c:pt>
                <c:pt idx="134">
                  <c:v>31.920631107518801</c:v>
                </c:pt>
                <c:pt idx="135">
                  <c:v>31.99986595386634</c:v>
                </c:pt>
                <c:pt idx="136">
                  <c:v>32.078129171769653</c:v>
                </c:pt>
                <c:pt idx="137">
                  <c:v>32.155442486963288</c:v>
                </c:pt>
                <c:pt idx="138">
                  <c:v>32.231826920142694</c:v>
                </c:pt>
                <c:pt idx="139">
                  <c:v>32.307302816990109</c:v>
                </c:pt>
                <c:pt idx="140">
                  <c:v>32.381889876616903</c:v>
                </c:pt>
                <c:pt idx="141">
                  <c:v>32.455607178521859</c:v>
                </c:pt>
                <c:pt idx="142">
                  <c:v>32.528473208157806</c:v>
                </c:pt>
                <c:pt idx="143">
                  <c:v>32.600505881192092</c:v>
                </c:pt>
                <c:pt idx="144">
                  <c:v>32.671722566540566</c:v>
                </c:pt>
                <c:pt idx="145">
                  <c:v>32.742140108248833</c:v>
                </c:pt>
                <c:pt idx="146">
                  <c:v>32.81177484628963</c:v>
                </c:pt>
                <c:pt idx="147">
                  <c:v>32.880642636340262</c:v>
                </c:pt>
                <c:pt idx="148">
                  <c:v>32.948758868599718</c:v>
                </c:pt>
                <c:pt idx="149">
                  <c:v>33.016138485700985</c:v>
                </c:pt>
                <c:pt idx="150">
                  <c:v>33.082795999770475</c:v>
                </c:pt>
                <c:pt idx="151">
                  <c:v>33.148745508682893</c:v>
                </c:pt>
                <c:pt idx="152">
                  <c:v>33.214000711556771</c:v>
                </c:pt>
                <c:pt idx="153">
                  <c:v>33.278574923532943</c:v>
                </c:pt>
                <c:pt idx="154">
                  <c:v>33.342481089875456</c:v>
                </c:pt>
                <c:pt idx="155">
                  <c:v>33.405731799431983</c:v>
                </c:pt>
                <c:pt idx="156">
                  <c:v>33.468339297488313</c:v>
                </c:pt>
                <c:pt idx="157">
                  <c:v>33.530315498049511</c:v>
                </c:pt>
                <c:pt idx="158">
                  <c:v>33.591671995578103</c:v>
                </c:pt>
                <c:pt idx="159">
                  <c:v>33.652420076217943</c:v>
                </c:pt>
                <c:pt idx="160">
                  <c:v>33.712570728530608</c:v>
                </c:pt>
                <c:pt idx="161">
                  <c:v>33.772134653769477</c:v>
                </c:pt>
                <c:pt idx="162">
                  <c:v>33.831122275715273</c:v>
                </c:pt>
                <c:pt idx="163">
                  <c:v>33.889543750095335</c:v>
                </c:pt>
                <c:pt idx="164">
                  <c:v>33.947408973607551</c:v>
                </c:pt>
                <c:pt idx="165">
                  <c:v>34.004727592568798</c:v>
                </c:pt>
                <c:pt idx="166">
                  <c:v>34.061509011206425</c:v>
                </c:pt>
                <c:pt idx="167">
                  <c:v>34.11776239961037</c:v>
                </c:pt>
                <c:pt idx="168">
                  <c:v>34.173496701362403</c:v>
                </c:pt>
                <c:pt idx="169">
                  <c:v>34.228720640858135</c:v>
                </c:pt>
                <c:pt idx="170">
                  <c:v>34.284603530804581</c:v>
                </c:pt>
                <c:pt idx="171">
                  <c:v>34.341142017069679</c:v>
                </c:pt>
                <c:pt idx="172">
                  <c:v>34.398332934256231</c:v>
                </c:pt>
                <c:pt idx="173">
                  <c:v>34.456173308217835</c:v>
                </c:pt>
                <c:pt idx="174">
                  <c:v>34.515832362404858</c:v>
                </c:pt>
                <c:pt idx="175">
                  <c:v>34.574945627467777</c:v>
                </c:pt>
                <c:pt idx="176">
                  <c:v>34.633522208464306</c:v>
                </c:pt>
                <c:pt idx="177">
                  <c:v>34.692737757444959</c:v>
                </c:pt>
                <c:pt idx="178">
                  <c:v>34.75258900483054</c:v>
                </c:pt>
                <c:pt idx="179">
                  <c:v>34.811901063121901</c:v>
                </c:pt>
                <c:pt idx="180">
                  <c:v>34.87300544186877</c:v>
                </c:pt>
                <c:pt idx="181">
                  <c:v>34.937088827278714</c:v>
                </c:pt>
                <c:pt idx="182">
                  <c:v>35.002995149622336</c:v>
                </c:pt>
                <c:pt idx="183">
                  <c:v>35.070732766870108</c:v>
                </c:pt>
                <c:pt idx="184">
                  <c:v>35.140311046611664</c:v>
                </c:pt>
                <c:pt idx="185">
                  <c:v>35.210489950394255</c:v>
                </c:pt>
                <c:pt idx="186">
                  <c:v>35.280013578929079</c:v>
                </c:pt>
                <c:pt idx="187">
                  <c:v>35.348893147377638</c:v>
                </c:pt>
                <c:pt idx="188">
                  <c:v>35.417139590665499</c:v>
                </c:pt>
                <c:pt idx="189">
                  <c:v>35.484763572722819</c:v>
                </c:pt>
                <c:pt idx="190">
                  <c:v>35.551775495345645</c:v>
                </c:pt>
                <c:pt idx="191">
                  <c:v>35.618185506696648</c:v>
                </c:pt>
                <c:pt idx="192">
                  <c:v>35.684003509462876</c:v>
                </c:pt>
                <c:pt idx="193">
                  <c:v>35.749239168687069</c:v>
                </c:pt>
                <c:pt idx="194">
                  <c:v>35.813901919288149</c:v>
                </c:pt>
                <c:pt idx="195">
                  <c:v>35.878000973285701</c:v>
                </c:pt>
                <c:pt idx="196">
                  <c:v>35.942690008186936</c:v>
                </c:pt>
                <c:pt idx="197">
                  <c:v>36.007965592552026</c:v>
                </c:pt>
                <c:pt idx="198">
                  <c:v>36.073824451678867</c:v>
                </c:pt>
                <c:pt idx="199">
                  <c:v>36.140263469185349</c:v>
                </c:pt>
                <c:pt idx="200">
                  <c:v>36.206127458000253</c:v>
                </c:pt>
                <c:pt idx="201">
                  <c:v>36.270283212105333</c:v>
                </c:pt>
                <c:pt idx="202">
                  <c:v>36.332774895585878</c:v>
                </c:pt>
                <c:pt idx="203">
                  <c:v>36.393645022332983</c:v>
                </c:pt>
                <c:pt idx="204">
                  <c:v>36.452934536625072</c:v>
                </c:pt>
                <c:pt idx="205">
                  <c:v>36.511743065718647</c:v>
                </c:pt>
                <c:pt idx="206">
                  <c:v>36.570077745183347</c:v>
                </c:pt>
                <c:pt idx="207">
                  <c:v>36.627945556502496</c:v>
                </c:pt>
                <c:pt idx="208">
                  <c:v>36.685353331453037</c:v>
                </c:pt>
                <c:pt idx="209">
                  <c:v>36.743334508171728</c:v>
                </c:pt>
                <c:pt idx="210">
                  <c:v>36.800857609908817</c:v>
                </c:pt>
                <c:pt idx="211">
                  <c:v>36.857929254728205</c:v>
                </c:pt>
                <c:pt idx="212">
                  <c:v>36.915568943977455</c:v>
                </c:pt>
                <c:pt idx="213">
                  <c:v>36.973774520362703</c:v>
                </c:pt>
                <c:pt idx="214">
                  <c:v>37.030507745476946</c:v>
                </c:pt>
                <c:pt idx="215">
                  <c:v>37.086804197998944</c:v>
                </c:pt>
                <c:pt idx="216">
                  <c:v>37.142670027140554</c:v>
                </c:pt>
                <c:pt idx="217">
                  <c:v>37.197126619747252</c:v>
                </c:pt>
                <c:pt idx="218">
                  <c:v>37.250207553978953</c:v>
                </c:pt>
                <c:pt idx="219">
                  <c:v>37.302895628659968</c:v>
                </c:pt>
                <c:pt idx="220">
                  <c:v>37.355196155848731</c:v>
                </c:pt>
                <c:pt idx="221">
                  <c:v>37.40711434321463</c:v>
                </c:pt>
                <c:pt idx="222">
                  <c:v>37.460514666632612</c:v>
                </c:pt>
                <c:pt idx="223">
                  <c:v>37.516347771779813</c:v>
                </c:pt>
                <c:pt idx="224">
                  <c:v>37.57465202291732</c:v>
                </c:pt>
                <c:pt idx="225">
                  <c:v>37.635468524507544</c:v>
                </c:pt>
                <c:pt idx="226">
                  <c:v>37.698841413329021</c:v>
                </c:pt>
                <c:pt idx="227">
                  <c:v>37.76275484967406</c:v>
                </c:pt>
                <c:pt idx="228">
                  <c:v>37.826172748207021</c:v>
                </c:pt>
                <c:pt idx="229">
                  <c:v>37.889102170766627</c:v>
                </c:pt>
                <c:pt idx="230">
                  <c:v>37.951550031830948</c:v>
                </c:pt>
                <c:pt idx="231">
                  <c:v>38.013523102586397</c:v>
                </c:pt>
                <c:pt idx="232">
                  <c:v>38.075028014856585</c:v>
                </c:pt>
                <c:pt idx="233">
                  <c:v>38.137066581674674</c:v>
                </c:pt>
                <c:pt idx="234">
                  <c:v>38.199636438770618</c:v>
                </c:pt>
                <c:pt idx="235">
                  <c:v>38.262735329972422</c:v>
                </c:pt>
                <c:pt idx="236">
                  <c:v>38.327362423758274</c:v>
                </c:pt>
                <c:pt idx="237">
                  <c:v>38.393525319669948</c:v>
                </c:pt>
                <c:pt idx="238">
                  <c:v>38.460207801420928</c:v>
                </c:pt>
                <c:pt idx="239">
                  <c:v>38.527407468783927</c:v>
                </c:pt>
                <c:pt idx="240">
                  <c:v>38.595122034424968</c:v>
                </c:pt>
                <c:pt idx="241">
                  <c:v>38.663349325254927</c:v>
                </c:pt>
                <c:pt idx="242">
                  <c:v>38.732086607266339</c:v>
                </c:pt>
                <c:pt idx="243">
                  <c:v>38.801331255915308</c:v>
                </c:pt>
                <c:pt idx="244">
                  <c:v>38.871080757199529</c:v>
                </c:pt>
                <c:pt idx="245">
                  <c:v>38.941332708781708</c:v>
                </c:pt>
                <c:pt idx="246">
                  <c:v>39.012084821161565</c:v>
                </c:pt>
                <c:pt idx="247">
                  <c:v>39.083334268125192</c:v>
                </c:pt>
                <c:pt idx="248">
                  <c:v>39.15507833208909</c:v>
                </c:pt>
                <c:pt idx="249">
                  <c:v>39.227314405018888</c:v>
                </c:pt>
                <c:pt idx="250">
                  <c:v>39.300039989388168</c:v>
                </c:pt>
                <c:pt idx="251">
                  <c:v>39.372207990225853</c:v>
                </c:pt>
                <c:pt idx="252">
                  <c:v>39.443826338182831</c:v>
                </c:pt>
                <c:pt idx="253">
                  <c:v>39.515931704962021</c:v>
                </c:pt>
                <c:pt idx="254">
                  <c:v>39.588521302953154</c:v>
                </c:pt>
                <c:pt idx="255">
                  <c:v>39.661592448935338</c:v>
                </c:pt>
                <c:pt idx="256">
                  <c:v>39.735142564889763</c:v>
                </c:pt>
                <c:pt idx="257">
                  <c:v>39.809169178847881</c:v>
                </c:pt>
                <c:pt idx="258">
                  <c:v>39.882634879601575</c:v>
                </c:pt>
                <c:pt idx="259">
                  <c:v>39.955547567721673</c:v>
                </c:pt>
                <c:pt idx="260">
                  <c:v>40.02791497905686</c:v>
                </c:pt>
                <c:pt idx="261">
                  <c:v>40.099744689316182</c:v>
                </c:pt>
                <c:pt idx="262">
                  <c:v>40.171044118491643</c:v>
                </c:pt>
                <c:pt idx="263">
                  <c:v>40.244812007010879</c:v>
                </c:pt>
                <c:pt idx="264">
                  <c:v>40.321072742373282</c:v>
                </c:pt>
                <c:pt idx="265">
                  <c:v>40.399852325563486</c:v>
                </c:pt>
                <c:pt idx="266">
                  <c:v>40.481178526081258</c:v>
                </c:pt>
                <c:pt idx="267">
                  <c:v>40.565081053117531</c:v>
                </c:pt>
                <c:pt idx="268">
                  <c:v>40.648325085176815</c:v>
                </c:pt>
                <c:pt idx="269">
                  <c:v>40.730920322923581</c:v>
                </c:pt>
                <c:pt idx="270">
                  <c:v>40.812876253804312</c:v>
                </c:pt>
                <c:pt idx="271">
                  <c:v>40.894202158333094</c:v>
                </c:pt>
                <c:pt idx="272">
                  <c:v>40.974907116144053</c:v>
                </c:pt>
                <c:pt idx="273">
                  <c:v>41.055000011821093</c:v>
                </c:pt>
                <c:pt idx="274">
                  <c:v>41.134489540514771</c:v>
                </c:pt>
                <c:pt idx="275">
                  <c:v>41.213384213355724</c:v>
                </c:pt>
                <c:pt idx="276">
                  <c:v>41.291692362673494</c:v>
                </c:pt>
                <c:pt idx="277">
                  <c:v>41.369422147029219</c:v>
                </c:pt>
                <c:pt idx="278">
                  <c:v>41.446581556070122</c:v>
                </c:pt>
                <c:pt idx="279">
                  <c:v>41.523178415213515</c:v>
                </c:pt>
                <c:pt idx="280">
                  <c:v>41.59922039016741</c:v>
                </c:pt>
                <c:pt idx="281">
                  <c:v>41.673727472312123</c:v>
                </c:pt>
                <c:pt idx="282">
                  <c:v>41.746732794817227</c:v>
                </c:pt>
                <c:pt idx="283">
                  <c:v>41.819225934070545</c:v>
                </c:pt>
                <c:pt idx="284">
                  <c:v>41.891213585817916</c:v>
                </c:pt>
                <c:pt idx="285">
                  <c:v>41.963646547858062</c:v>
                </c:pt>
                <c:pt idx="286">
                  <c:v>42.037467377253385</c:v>
                </c:pt>
                <c:pt idx="287">
                  <c:v>42.113634543745029</c:v>
                </c:pt>
                <c:pt idx="288">
                  <c:v>42.191203766687572</c:v>
                </c:pt>
                <c:pt idx="289">
                  <c:v>42.270178704389721</c:v>
                </c:pt>
                <c:pt idx="290">
                  <c:v>42.34957546965272</c:v>
                </c:pt>
                <c:pt idx="291">
                  <c:v>42.429391734517097</c:v>
                </c:pt>
                <c:pt idx="292">
                  <c:v>42.508635672352547</c:v>
                </c:pt>
                <c:pt idx="293">
                  <c:v>42.590262592716215</c:v>
                </c:pt>
                <c:pt idx="294">
                  <c:v>42.671300347279292</c:v>
                </c:pt>
                <c:pt idx="295">
                  <c:v>42.751756932050732</c:v>
                </c:pt>
                <c:pt idx="296">
                  <c:v>42.831640180880996</c:v>
                </c:pt>
                <c:pt idx="297">
                  <c:v>42.910957769877889</c:v>
                </c:pt>
                <c:pt idx="298">
                  <c:v>42.989717221671008</c:v>
                </c:pt>
                <c:pt idx="299">
                  <c:v>43.070812445578511</c:v>
                </c:pt>
                <c:pt idx="300">
                  <c:v>43.151333278711732</c:v>
                </c:pt>
                <c:pt idx="301">
                  <c:v>43.23128737315902</c:v>
                </c:pt>
                <c:pt idx="302">
                  <c:v>43.310682228639436</c:v>
                </c:pt>
                <c:pt idx="303">
                  <c:v>43.386655458628141</c:v>
                </c:pt>
                <c:pt idx="304">
                  <c:v>43.459326465188241</c:v>
                </c:pt>
                <c:pt idx="305">
                  <c:v>43.531517170222301</c:v>
                </c:pt>
                <c:pt idx="306">
                  <c:v>43.603233502655186</c:v>
                </c:pt>
                <c:pt idx="307">
                  <c:v>43.67448128261951</c:v>
                </c:pt>
                <c:pt idx="308">
                  <c:v>43.744380773969084</c:v>
                </c:pt>
                <c:pt idx="309">
                  <c:v>43.812958853539129</c:v>
                </c:pt>
                <c:pt idx="310">
                  <c:v>43.880241607203388</c:v>
                </c:pt>
                <c:pt idx="311">
                  <c:v>43.946254360633759</c:v>
                </c:pt>
                <c:pt idx="312">
                  <c:v>44.011021708563632</c:v>
                </c:pt>
                <c:pt idx="313">
                  <c:v>44.075392255499459</c:v>
                </c:pt>
                <c:pt idx="314">
                  <c:v>44.139370514550464</c:v>
                </c:pt>
                <c:pt idx="315">
                  <c:v>44.202960922916311</c:v>
                </c:pt>
                <c:pt idx="316">
                  <c:v>44.266977648114739</c:v>
                </c:pt>
                <c:pt idx="317">
                  <c:v>44.330607989677404</c:v>
                </c:pt>
                <c:pt idx="318">
                  <c:v>44.393856276146899</c:v>
                </c:pt>
                <c:pt idx="319">
                  <c:v>44.456726764367886</c:v>
                </c:pt>
                <c:pt idx="320">
                  <c:v>44.519223641071157</c:v>
                </c:pt>
                <c:pt idx="321">
                  <c:v>44.580558968556844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mwiki!$AM$2:$AM$323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16</c:v>
                </c:pt>
                <c:pt idx="2">
                  <c:v>15.435546875</c:v>
                </c:pt>
                <c:pt idx="3">
                  <c:v>15.03122005873176</c:v>
                </c:pt>
                <c:pt idx="4">
                  <c:v>14.711441467078577</c:v>
                </c:pt>
                <c:pt idx="5">
                  <c:v>14.496446821838779</c:v>
                </c:pt>
                <c:pt idx="6">
                  <c:v>14.388067535060982</c:v>
                </c:pt>
                <c:pt idx="7">
                  <c:v>14.352238383742119</c:v>
                </c:pt>
                <c:pt idx="8">
                  <c:v>14.366749416154866</c:v>
                </c:pt>
                <c:pt idx="9">
                  <c:v>14.416564461562517</c:v>
                </c:pt>
                <c:pt idx="10">
                  <c:v>14.491241489947814</c:v>
                </c:pt>
                <c:pt idx="11">
                  <c:v>14.600026022491601</c:v>
                </c:pt>
                <c:pt idx="12">
                  <c:v>14.724251621115995</c:v>
                </c:pt>
                <c:pt idx="13">
                  <c:v>14.861133214912201</c:v>
                </c:pt>
                <c:pt idx="14">
                  <c:v>15.01970537003308</c:v>
                </c:pt>
                <c:pt idx="15">
                  <c:v>15.196548872602186</c:v>
                </c:pt>
                <c:pt idx="16">
                  <c:v>15.388654581171867</c:v>
                </c:pt>
                <c:pt idx="17">
                  <c:v>15.593390234033823</c:v>
                </c:pt>
                <c:pt idx="18">
                  <c:v>15.808565987108629</c:v>
                </c:pt>
                <c:pt idx="19">
                  <c:v>16.040850727331481</c:v>
                </c:pt>
                <c:pt idx="20">
                  <c:v>16.28764878219625</c:v>
                </c:pt>
                <c:pt idx="21">
                  <c:v>16.546765798026282</c:v>
                </c:pt>
                <c:pt idx="22">
                  <c:v>16.823848514129118</c:v>
                </c:pt>
                <c:pt idx="23">
                  <c:v>17.11655224174077</c:v>
                </c:pt>
                <c:pt idx="24">
                  <c:v>17.415837512472642</c:v>
                </c:pt>
                <c:pt idx="25">
                  <c:v>17.71381252125413</c:v>
                </c:pt>
                <c:pt idx="26">
                  <c:v>18.003799054388587</c:v>
                </c:pt>
                <c:pt idx="27">
                  <c:v>18.292667580389512</c:v>
                </c:pt>
                <c:pt idx="28">
                  <c:v>18.586185828009437</c:v>
                </c:pt>
                <c:pt idx="29">
                  <c:v>18.877882434516092</c:v>
                </c:pt>
                <c:pt idx="30">
                  <c:v>19.167696018350565</c:v>
                </c:pt>
                <c:pt idx="31">
                  <c:v>19.455602920115847</c:v>
                </c:pt>
                <c:pt idx="32">
                  <c:v>19.736512928517111</c:v>
                </c:pt>
                <c:pt idx="33">
                  <c:v>20.020732190077208</c:v>
                </c:pt>
                <c:pt idx="34">
                  <c:v>20.307775465921715</c:v>
                </c:pt>
                <c:pt idx="35">
                  <c:v>20.597240963825715</c:v>
                </c:pt>
                <c:pt idx="36">
                  <c:v>20.888800191143066</c:v>
                </c:pt>
                <c:pt idx="37">
                  <c:v>21.177795832402083</c:v>
                </c:pt>
                <c:pt idx="38">
                  <c:v>21.460078633817989</c:v>
                </c:pt>
                <c:pt idx="39">
                  <c:v>21.732038056728317</c:v>
                </c:pt>
                <c:pt idx="40">
                  <c:v>21.998467366078611</c:v>
                </c:pt>
                <c:pt idx="41">
                  <c:v>22.259742796421492</c:v>
                </c:pt>
                <c:pt idx="42">
                  <c:v>22.516206465791711</c:v>
                </c:pt>
                <c:pt idx="43">
                  <c:v>22.761031895609651</c:v>
                </c:pt>
                <c:pt idx="44">
                  <c:v>22.995173642730048</c:v>
                </c:pt>
                <c:pt idx="45">
                  <c:v>23.2194737727412</c:v>
                </c:pt>
                <c:pt idx="46">
                  <c:v>23.43467901594807</c:v>
                </c:pt>
                <c:pt idx="47">
                  <c:v>23.641454739499732</c:v>
                </c:pt>
                <c:pt idx="48">
                  <c:v>23.840396425956207</c:v>
                </c:pt>
                <c:pt idx="49">
                  <c:v>24.034833193908845</c:v>
                </c:pt>
                <c:pt idx="50">
                  <c:v>24.222310709492845</c:v>
                </c:pt>
                <c:pt idx="51">
                  <c:v>24.403278007190004</c:v>
                </c:pt>
                <c:pt idx="52">
                  <c:v>24.578142543316797</c:v>
                </c:pt>
                <c:pt idx="53">
                  <c:v>24.747275184919818</c:v>
                </c:pt>
                <c:pt idx="54">
                  <c:v>24.908643817228644</c:v>
                </c:pt>
                <c:pt idx="55">
                  <c:v>25.062752027713266</c:v>
                </c:pt>
                <c:pt idx="56">
                  <c:v>25.210057014733501</c:v>
                </c:pt>
                <c:pt idx="57">
                  <c:v>25.350975127191006</c:v>
                </c:pt>
                <c:pt idx="58">
                  <c:v>25.485886594452097</c:v>
                </c:pt>
                <c:pt idx="59">
                  <c:v>25.615139585789606</c:v>
                </c:pt>
                <c:pt idx="60">
                  <c:v>25.74095892587653</c:v>
                </c:pt>
                <c:pt idx="61">
                  <c:v>25.859797375079953</c:v>
                </c:pt>
                <c:pt idx="62">
                  <c:v>25.970301519123048</c:v>
                </c:pt>
                <c:pt idx="63">
                  <c:v>26.073034357406577</c:v>
                </c:pt>
                <c:pt idx="64">
                  <c:v>26.166885374836259</c:v>
                </c:pt>
                <c:pt idx="65">
                  <c:v>26.252518469972291</c:v>
                </c:pt>
                <c:pt idx="66">
                  <c:v>26.330527986980314</c:v>
                </c:pt>
                <c:pt idx="67">
                  <c:v>26.40144797006694</c:v>
                </c:pt>
                <c:pt idx="68">
                  <c:v>26.465759925921098</c:v>
                </c:pt>
                <c:pt idx="69">
                  <c:v>26.523899374872833</c:v>
                </c:pt>
                <c:pt idx="70">
                  <c:v>26.576261411485465</c:v>
                </c:pt>
                <c:pt idx="71">
                  <c:v>26.625436774825356</c:v>
                </c:pt>
                <c:pt idx="72">
                  <c:v>26.672662624359734</c:v>
                </c:pt>
                <c:pt idx="73">
                  <c:v>26.719076747876453</c:v>
                </c:pt>
                <c:pt idx="74">
                  <c:v>26.766790490504444</c:v>
                </c:pt>
                <c:pt idx="75">
                  <c:v>26.81578433152924</c:v>
                </c:pt>
                <c:pt idx="76">
                  <c:v>26.866039909474466</c:v>
                </c:pt>
                <c:pt idx="77">
                  <c:v>26.917540003281811</c:v>
                </c:pt>
                <c:pt idx="78">
                  <c:v>26.970268516511702</c:v>
                </c:pt>
                <c:pt idx="79">
                  <c:v>27.024210464527492</c:v>
                </c:pt>
                <c:pt idx="80">
                  <c:v>27.07830883205958</c:v>
                </c:pt>
                <c:pt idx="81">
                  <c:v>27.132560764937821</c:v>
                </c:pt>
                <c:pt idx="82">
                  <c:v>27.186963604441885</c:v>
                </c:pt>
                <c:pt idx="83">
                  <c:v>27.240496099415541</c:v>
                </c:pt>
                <c:pt idx="84">
                  <c:v>27.293183609803258</c:v>
                </c:pt>
                <c:pt idx="85">
                  <c:v>27.346037516277438</c:v>
                </c:pt>
                <c:pt idx="86">
                  <c:v>27.400033549462432</c:v>
                </c:pt>
                <c:pt idx="87">
                  <c:v>27.456133430346657</c:v>
                </c:pt>
                <c:pt idx="88">
                  <c:v>27.514320032594373</c:v>
                </c:pt>
                <c:pt idx="89">
                  <c:v>27.575567097288779</c:v>
                </c:pt>
                <c:pt idx="90">
                  <c:v>27.639870609624253</c:v>
                </c:pt>
                <c:pt idx="91">
                  <c:v>27.707229481659375</c:v>
                </c:pt>
                <c:pt idx="92">
                  <c:v>27.77764579960591</c:v>
                </c:pt>
                <c:pt idx="93">
                  <c:v>27.852168319576556</c:v>
                </c:pt>
                <c:pt idx="94">
                  <c:v>27.93189764613194</c:v>
                </c:pt>
                <c:pt idx="95">
                  <c:v>28.015818080900779</c:v>
                </c:pt>
                <c:pt idx="96">
                  <c:v>28.103957342895299</c:v>
                </c:pt>
                <c:pt idx="97">
                  <c:v>28.194053755223841</c:v>
                </c:pt>
                <c:pt idx="98">
                  <c:v>28.286087632588266</c:v>
                </c:pt>
                <c:pt idx="99">
                  <c:v>28.378894077635959</c:v>
                </c:pt>
                <c:pt idx="100">
                  <c:v>28.472459677973575</c:v>
                </c:pt>
                <c:pt idx="101">
                  <c:v>28.566771884857467</c:v>
                </c:pt>
                <c:pt idx="102">
                  <c:v>28.661818998924304</c:v>
                </c:pt>
                <c:pt idx="103">
                  <c:v>28.756455127758738</c:v>
                </c:pt>
                <c:pt idx="104">
                  <c:v>28.849565412177707</c:v>
                </c:pt>
                <c:pt idx="105">
                  <c:v>28.941194600589661</c:v>
                </c:pt>
                <c:pt idx="106">
                  <c:v>29.030296448888976</c:v>
                </c:pt>
                <c:pt idx="107">
                  <c:v>29.118024557453872</c:v>
                </c:pt>
                <c:pt idx="108">
                  <c:v>29.20441742985518</c:v>
                </c:pt>
                <c:pt idx="109">
                  <c:v>29.289512008568128</c:v>
                </c:pt>
                <c:pt idx="110">
                  <c:v>29.374362129717216</c:v>
                </c:pt>
                <c:pt idx="111">
                  <c:v>29.459981934586178</c:v>
                </c:pt>
                <c:pt idx="112">
                  <c:v>29.546358103561136</c:v>
                </c:pt>
                <c:pt idx="113">
                  <c:v>29.633477961363369</c:v>
                </c:pt>
                <c:pt idx="114">
                  <c:v>29.721329467527536</c:v>
                </c:pt>
                <c:pt idx="115">
                  <c:v>29.809901207479037</c:v>
                </c:pt>
                <c:pt idx="116">
                  <c:v>29.899182384222048</c:v>
                </c:pt>
                <c:pt idx="117">
                  <c:v>29.989162810651035</c:v>
                </c:pt>
                <c:pt idx="118">
                  <c:v>30.079832902499874</c:v>
                </c:pt>
                <c:pt idx="119">
                  <c:v>30.171183671944227</c:v>
                </c:pt>
                <c:pt idx="120">
                  <c:v>30.262216086352183</c:v>
                </c:pt>
                <c:pt idx="121">
                  <c:v>30.351953836831129</c:v>
                </c:pt>
                <c:pt idx="122">
                  <c:v>30.440430527098908</c:v>
                </c:pt>
                <c:pt idx="123">
                  <c:v>30.527678493377984</c:v>
                </c:pt>
                <c:pt idx="124">
                  <c:v>30.613728867193846</c:v>
                </c:pt>
                <c:pt idx="125">
                  <c:v>30.698611634318915</c:v>
                </c:pt>
                <c:pt idx="126">
                  <c:v>30.783272796842013</c:v>
                </c:pt>
                <c:pt idx="127">
                  <c:v>30.867716124941552</c:v>
                </c:pt>
                <c:pt idx="128">
                  <c:v>30.951945345221009</c:v>
                </c:pt>
                <c:pt idx="129">
                  <c:v>31.035964141924563</c:v>
                </c:pt>
                <c:pt idx="130">
                  <c:v>31.119776158131433</c:v>
                </c:pt>
                <c:pt idx="131">
                  <c:v>31.203384996929643</c:v>
                </c:pt>
                <c:pt idx="132">
                  <c:v>31.286794222569842</c:v>
                </c:pt>
                <c:pt idx="133">
                  <c:v>31.370007361599942</c:v>
                </c:pt>
                <c:pt idx="134">
                  <c:v>31.45302790398117</c:v>
                </c:pt>
                <c:pt idx="135">
                  <c:v>31.535859304186289</c:v>
                </c:pt>
                <c:pt idx="136">
                  <c:v>31.617650290382809</c:v>
                </c:pt>
                <c:pt idx="137">
                  <c:v>31.698424727719246</c:v>
                </c:pt>
                <c:pt idx="138">
                  <c:v>31.778205685351431</c:v>
                </c:pt>
                <c:pt idx="139">
                  <c:v>31.857015471341526</c:v>
                </c:pt>
                <c:pt idx="140">
                  <c:v>31.934875665659849</c:v>
                </c:pt>
                <c:pt idx="141">
                  <c:v>32.011807151412469</c:v>
                </c:pt>
                <c:pt idx="142">
                  <c:v>32.08783014440845</c:v>
                </c:pt>
                <c:pt idx="143">
                  <c:v>32.162964221171983</c:v>
                </c:pt>
                <c:pt idx="144">
                  <c:v>32.237228345497037</c:v>
                </c:pt>
                <c:pt idx="145">
                  <c:v>32.310640893634904</c:v>
                </c:pt>
                <c:pt idx="146">
                  <c:v>32.383219678198664</c:v>
                </c:pt>
                <c:pt idx="147">
                  <c:v>32.454981970862484</c:v>
                </c:pt>
                <c:pt idx="148">
                  <c:v>32.525944523928224</c:v>
                </c:pt>
                <c:pt idx="149">
                  <c:v>32.596123590826785</c:v>
                </c:pt>
                <c:pt idx="150">
                  <c:v>32.665534945616884</c:v>
                </c:pt>
                <c:pt idx="151">
                  <c:v>32.734193901539804</c:v>
                </c:pt>
                <c:pt idx="152">
                  <c:v>32.802115328684565</c:v>
                </c:pt>
                <c:pt idx="153">
                  <c:v>32.869313670814364</c:v>
                </c:pt>
                <c:pt idx="154">
                  <c:v>32.935802961401848</c:v>
                </c:pt>
                <c:pt idx="155">
                  <c:v>33.001596838917436</c:v>
                </c:pt>
                <c:pt idx="156">
                  <c:v>33.066708561412327</c:v>
                </c:pt>
                <c:pt idx="157">
                  <c:v>33.131151020434871</c:v>
                </c:pt>
                <c:pt idx="158">
                  <c:v>33.194936754316672</c:v>
                </c:pt>
                <c:pt idx="159">
                  <c:v>33.258077960862465</c:v>
                </c:pt>
                <c:pt idx="160">
                  <c:v>33.320586509475667</c:v>
                </c:pt>
                <c:pt idx="161">
                  <c:v>33.38247395274945</c:v>
                </c:pt>
                <c:pt idx="162">
                  <c:v>33.44375153755152</c:v>
                </c:pt>
                <c:pt idx="163">
                  <c:v>33.504430215628865</c:v>
                </c:pt>
                <c:pt idx="164">
                  <c:v>33.564520653757299</c:v>
                </c:pt>
                <c:pt idx="165">
                  <c:v>33.624033243459095</c:v>
                </c:pt>
                <c:pt idx="166">
                  <c:v>33.682978110310572</c:v>
                </c:pt>
                <c:pt idx="167">
                  <c:v>33.741365122860287</c:v>
                </c:pt>
                <c:pt idx="168">
                  <c:v>33.799203901177229</c:v>
                </c:pt>
                <c:pt idx="169">
                  <c:v>33.856503825047326</c:v>
                </c:pt>
                <c:pt idx="170">
                  <c:v>33.913867274006662</c:v>
                </c:pt>
                <c:pt idx="171">
                  <c:v>33.9712936069294</c:v>
                </c:pt>
                <c:pt idx="172">
                  <c:v>34.028782220320231</c:v>
                </c:pt>
                <c:pt idx="173">
                  <c:v>34.086332547639401</c:v>
                </c:pt>
                <c:pt idx="174">
                  <c:v>34.144529043838162</c:v>
                </c:pt>
                <c:pt idx="175">
                  <c:v>34.202782047286718</c:v>
                </c:pt>
                <c:pt idx="176">
                  <c:v>34.261091163615234</c:v>
                </c:pt>
                <c:pt idx="177">
                  <c:v>34.320038398579229</c:v>
                </c:pt>
                <c:pt idx="178">
                  <c:v>34.379620700848683</c:v>
                </c:pt>
                <c:pt idx="179">
                  <c:v>34.439835206636708</c:v>
                </c:pt>
                <c:pt idx="180">
                  <c:v>34.500679242359638</c:v>
                </c:pt>
                <c:pt idx="181">
                  <c:v>34.562736851196185</c:v>
                </c:pt>
                <c:pt idx="182">
                  <c:v>34.626006858643464</c:v>
                </c:pt>
                <c:pt idx="183">
                  <c:v>34.690488499069204</c:v>
                </c:pt>
                <c:pt idx="184">
                  <c:v>34.75558145922065</c:v>
                </c:pt>
                <c:pt idx="185">
                  <c:v>34.821882725233657</c:v>
                </c:pt>
                <c:pt idx="186">
                  <c:v>34.889392767346358</c:v>
                </c:pt>
                <c:pt idx="187">
                  <c:v>34.957502420644481</c:v>
                </c:pt>
                <c:pt idx="188">
                  <c:v>35.026208503832578</c:v>
                </c:pt>
                <c:pt idx="189">
                  <c:v>35.095508027632128</c:v>
                </c:pt>
                <c:pt idx="190">
                  <c:v>35.164784522913656</c:v>
                </c:pt>
                <c:pt idx="191">
                  <c:v>35.233427053827846</c:v>
                </c:pt>
                <c:pt idx="192">
                  <c:v>35.301446262019383</c:v>
                </c:pt>
                <c:pt idx="193">
                  <c:v>35.368852528145311</c:v>
                </c:pt>
                <c:pt idx="194">
                  <c:v>35.435655980327354</c:v>
                </c:pt>
                <c:pt idx="195">
                  <c:v>35.501866502263404</c:v>
                </c:pt>
                <c:pt idx="196">
                  <c:v>35.56807827363005</c:v>
                </c:pt>
                <c:pt idx="197">
                  <c:v>35.634291261508871</c:v>
                </c:pt>
                <c:pt idx="198">
                  <c:v>35.700505456669163</c:v>
                </c:pt>
                <c:pt idx="199">
                  <c:v>35.766720873122559</c:v>
                </c:pt>
                <c:pt idx="200">
                  <c:v>35.832361493157364</c:v>
                </c:pt>
                <c:pt idx="201">
                  <c:v>35.897436466997569</c:v>
                </c:pt>
                <c:pt idx="202">
                  <c:v>35.961954732105703</c:v>
                </c:pt>
                <c:pt idx="203">
                  <c:v>36.025925019714549</c:v>
                </c:pt>
                <c:pt idx="204">
                  <c:v>36.089355861109119</c:v>
                </c:pt>
                <c:pt idx="205">
                  <c:v>36.152255593670461</c:v>
                </c:pt>
                <c:pt idx="206">
                  <c:v>36.214084955300983</c:v>
                </c:pt>
                <c:pt idx="207">
                  <c:v>36.274865580067534</c:v>
                </c:pt>
                <c:pt idx="208">
                  <c:v>36.334618475346765</c:v>
                </c:pt>
                <c:pt idx="209">
                  <c:v>36.393890043465788</c:v>
                </c:pt>
                <c:pt idx="210">
                  <c:v>36.452687380910945</c:v>
                </c:pt>
                <c:pt idx="211">
                  <c:v>36.511017431704893</c:v>
                </c:pt>
                <c:pt idx="212">
                  <c:v>36.569400547528893</c:v>
                </c:pt>
                <c:pt idx="213">
                  <c:v>36.627836289759458</c:v>
                </c:pt>
                <c:pt idx="214">
                  <c:v>36.685813531318445</c:v>
                </c:pt>
                <c:pt idx="215">
                  <c:v>36.743338856502241</c:v>
                </c:pt>
                <c:pt idx="216">
                  <c:v>36.800418711833338</c:v>
                </c:pt>
                <c:pt idx="217">
                  <c:v>36.85705940985887</c:v>
                </c:pt>
                <c:pt idx="218">
                  <c:v>36.913267132818888</c:v>
                </c:pt>
                <c:pt idx="219">
                  <c:v>36.968556570870639</c:v>
                </c:pt>
                <c:pt idx="220">
                  <c:v>37.023430188559125</c:v>
                </c:pt>
                <c:pt idx="221">
                  <c:v>37.077893705438612</c:v>
                </c:pt>
                <c:pt idx="222">
                  <c:v>37.132430699934631</c:v>
                </c:pt>
                <c:pt idx="223">
                  <c:v>37.187517152061332</c:v>
                </c:pt>
                <c:pt idx="224">
                  <c:v>37.243627943788262</c:v>
                </c:pt>
                <c:pt idx="225">
                  <c:v>37.300763951036416</c:v>
                </c:pt>
                <c:pt idx="226">
                  <c:v>37.358926321323764</c:v>
                </c:pt>
                <c:pt idx="227">
                  <c:v>37.418116486969303</c:v>
                </c:pt>
                <c:pt idx="228">
                  <c:v>37.478336179036447</c:v>
                </c:pt>
                <c:pt idx="229">
                  <c:v>37.539587442076161</c:v>
                </c:pt>
                <c:pt idx="230">
                  <c:v>37.601872649736286</c:v>
                </c:pt>
                <c:pt idx="231">
                  <c:v>37.665194521309999</c:v>
                </c:pt>
                <c:pt idx="232">
                  <c:v>37.728539805839716</c:v>
                </c:pt>
                <c:pt idx="233">
                  <c:v>37.791908443655664</c:v>
                </c:pt>
                <c:pt idx="234">
                  <c:v>37.855300212510151</c:v>
                </c:pt>
                <c:pt idx="235">
                  <c:v>37.91871490998907</c:v>
                </c:pt>
                <c:pt idx="236">
                  <c:v>37.982654837535293</c:v>
                </c:pt>
                <c:pt idx="237">
                  <c:v>38.047117431538169</c:v>
                </c:pt>
                <c:pt idx="238">
                  <c:v>38.112100236185043</c:v>
                </c:pt>
                <c:pt idx="239">
                  <c:v>38.177600904745496</c:v>
                </c:pt>
                <c:pt idx="240">
                  <c:v>38.243617200907188</c:v>
                </c:pt>
                <c:pt idx="241">
                  <c:v>38.310654101797503</c:v>
                </c:pt>
                <c:pt idx="242">
                  <c:v>38.378711724786392</c:v>
                </c:pt>
                <c:pt idx="243">
                  <c:v>38.447276676460191</c:v>
                </c:pt>
                <c:pt idx="244">
                  <c:v>38.516346537774787</c:v>
                </c:pt>
                <c:pt idx="245">
                  <c:v>38.585919001929817</c:v>
                </c:pt>
                <c:pt idx="246">
                  <c:v>38.655991875621361</c:v>
                </c:pt>
                <c:pt idx="247">
                  <c:v>38.726562417020958</c:v>
                </c:pt>
                <c:pt idx="248">
                  <c:v>38.797627993329293</c:v>
                </c:pt>
                <c:pt idx="249">
                  <c:v>38.869186081764781</c:v>
                </c:pt>
                <c:pt idx="250">
                  <c:v>38.941234270594855</c:v>
                </c:pt>
                <c:pt idx="251">
                  <c:v>39.013250189513016</c:v>
                </c:pt>
                <c:pt idx="252">
                  <c:v>39.085234183043816</c:v>
                </c:pt>
                <c:pt idx="253">
                  <c:v>39.157703416620627</c:v>
                </c:pt>
                <c:pt idx="254">
                  <c:v>39.230655228344517</c:v>
                </c:pt>
                <c:pt idx="255">
                  <c:v>39.304087063698027</c:v>
                </c:pt>
                <c:pt idx="256">
                  <c:v>39.377477737043925</c:v>
                </c:pt>
                <c:pt idx="257">
                  <c:v>39.450827644203493</c:v>
                </c:pt>
                <c:pt idx="258">
                  <c:v>39.524137191046933</c:v>
                </c:pt>
                <c:pt idx="259">
                  <c:v>39.59740679332117</c:v>
                </c:pt>
                <c:pt idx="260">
                  <c:v>39.670636876484572</c:v>
                </c:pt>
                <c:pt idx="261">
                  <c:v>39.743827875548519</c:v>
                </c:pt>
                <c:pt idx="262">
                  <c:v>39.816980234925623</c:v>
                </c:pt>
                <c:pt idx="263">
                  <c:v>39.891109378437953</c:v>
                </c:pt>
                <c:pt idx="264">
                  <c:v>39.966212730336842</c:v>
                </c:pt>
                <c:pt idx="265">
                  <c:v>40.042287909775091</c:v>
                </c:pt>
                <c:pt idx="266">
                  <c:v>40.119332738169874</c:v>
                </c:pt>
                <c:pt idx="267">
                  <c:v>40.197345246816553</c:v>
                </c:pt>
                <c:pt idx="268">
                  <c:v>40.276323684773693</c:v>
                </c:pt>
                <c:pt idx="269">
                  <c:v>40.356266527041257</c:v>
                </c:pt>
                <c:pt idx="270">
                  <c:v>40.437172483055598</c:v>
                </c:pt>
                <c:pt idx="271">
                  <c:v>40.519040505526974</c:v>
                </c:pt>
                <c:pt idx="272">
                  <c:v>40.601869799647204</c:v>
                </c:pt>
                <c:pt idx="273">
                  <c:v>40.684059321564739</c:v>
                </c:pt>
                <c:pt idx="274">
                  <c:v>40.765618351019071</c:v>
                </c:pt>
                <c:pt idx="275">
                  <c:v>40.846555966846758</c:v>
                </c:pt>
                <c:pt idx="276">
                  <c:v>40.926881052816682</c:v>
                </c:pt>
                <c:pt idx="277">
                  <c:v>41.006602303252016</c:v>
                </c:pt>
                <c:pt idx="278">
                  <c:v>41.085728228448289</c:v>
                </c:pt>
                <c:pt idx="279">
                  <c:v>41.16426715989649</c:v>
                </c:pt>
                <c:pt idx="280">
                  <c:v>41.242227255319648</c:v>
                </c:pt>
                <c:pt idx="281">
                  <c:v>41.319114159069663</c:v>
                </c:pt>
                <c:pt idx="282">
                  <c:v>41.394946939638579</c:v>
                </c:pt>
                <c:pt idx="283">
                  <c:v>41.470235154029517</c:v>
                </c:pt>
                <c:pt idx="284">
                  <c:v>41.544986111025167</c:v>
                </c:pt>
                <c:pt idx="285">
                  <c:v>41.619690999377546</c:v>
                </c:pt>
                <c:pt idx="286">
                  <c:v>41.694350175861423</c:v>
                </c:pt>
                <c:pt idx="287">
                  <c:v>41.769444997862365</c:v>
                </c:pt>
                <c:pt idx="288">
                  <c:v>41.844972836097725</c:v>
                </c:pt>
                <c:pt idx="289">
                  <c:v>41.92093114373408</c:v>
                </c:pt>
                <c:pt idx="290">
                  <c:v>41.997317456834246</c:v>
                </c:pt>
                <c:pt idx="291">
                  <c:v>42.074611786195518</c:v>
                </c:pt>
                <c:pt idx="292">
                  <c:v>42.152813425199014</c:v>
                </c:pt>
                <c:pt idx="293">
                  <c:v>42.23289694082802</c:v>
                </c:pt>
                <c:pt idx="294">
                  <c:v>42.313392159455717</c:v>
                </c:pt>
                <c:pt idx="295">
                  <c:v>42.393803374909005</c:v>
                </c:pt>
                <c:pt idx="296">
                  <c:v>42.474131462562497</c:v>
                </c:pt>
                <c:pt idx="297">
                  <c:v>42.553886557858256</c:v>
                </c:pt>
                <c:pt idx="298">
                  <c:v>42.634538130971762</c:v>
                </c:pt>
                <c:pt idx="299">
                  <c:v>42.716083553377828</c:v>
                </c:pt>
                <c:pt idx="300">
                  <c:v>42.797047149680722</c:v>
                </c:pt>
                <c:pt idx="301">
                  <c:v>42.877436736055763</c:v>
                </c:pt>
                <c:pt idx="302">
                  <c:v>42.957259971615173</c:v>
                </c:pt>
                <c:pt idx="303">
                  <c:v>43.035082070301392</c:v>
                </c:pt>
                <c:pt idx="304">
                  <c:v>43.112367896971854</c:v>
                </c:pt>
                <c:pt idx="305">
                  <c:v>43.189124389096285</c:v>
                </c:pt>
                <c:pt idx="306">
                  <c:v>43.265358350193985</c:v>
                </c:pt>
                <c:pt idx="307">
                  <c:v>43.341076453304666</c:v>
                </c:pt>
                <c:pt idx="308">
                  <c:v>43.414447284632494</c:v>
                </c:pt>
                <c:pt idx="309">
                  <c:v>43.485535146173589</c:v>
                </c:pt>
                <c:pt idx="310">
                  <c:v>43.555722066534791</c:v>
                </c:pt>
                <c:pt idx="311">
                  <c:v>43.625022442557423</c:v>
                </c:pt>
                <c:pt idx="312">
                  <c:v>43.693450333752686</c:v>
                </c:pt>
                <c:pt idx="313">
                  <c:v>43.761019472861229</c:v>
                </c:pt>
                <c:pt idx="314">
                  <c:v>43.827743275996127</c:v>
                </c:pt>
                <c:pt idx="315">
                  <c:v>43.893634852389091</c:v>
                </c:pt>
                <c:pt idx="316">
                  <c:v>43.959120856969783</c:v>
                </c:pt>
                <c:pt idx="317">
                  <c:v>44.023794622632629</c:v>
                </c:pt>
                <c:pt idx="318">
                  <c:v>44.088075728573401</c:v>
                </c:pt>
                <c:pt idx="319">
                  <c:v>44.151968604448811</c:v>
                </c:pt>
                <c:pt idx="320">
                  <c:v>44.215477605957297</c:v>
                </c:pt>
                <c:pt idx="321">
                  <c:v>44.278607016487179</c:v>
                </c:pt>
              </c:numCache>
            </c:numRef>
          </c:val>
        </c:ser>
        <c:marker val="1"/>
        <c:axId val="214226048"/>
        <c:axId val="214227584"/>
      </c:lineChart>
      <c:catAx>
        <c:axId val="214226048"/>
        <c:scaling>
          <c:orientation val="minMax"/>
        </c:scaling>
        <c:axPos val="b"/>
        <c:numFmt formatCode="#,##0" sourceLinked="0"/>
        <c:tickLblPos val="nextTo"/>
        <c:crossAx val="214227584"/>
        <c:crosses val="autoZero"/>
        <c:auto val="1"/>
        <c:lblAlgn val="ctr"/>
        <c:lblOffset val="100"/>
        <c:tickLblSkip val="10"/>
      </c:catAx>
      <c:valAx>
        <c:axId val="214227584"/>
        <c:scaling>
          <c:orientation val="minMax"/>
        </c:scaling>
        <c:axPos val="l"/>
        <c:numFmt formatCode="General" sourceLinked="1"/>
        <c:tickLblPos val="nextTo"/>
        <c:crossAx val="214226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48172043010753"/>
          <c:y val="0.2414510529358164"/>
          <c:w val="0.21281720430107634"/>
          <c:h val="0.17180911046462044"/>
        </c:manualLayout>
      </c:layout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 computed over last 1/5/10 v.)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spPr>
            <a:ln w="38100"/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mwiki!$H$2:$H$323</c:f>
              <c:numCache>
                <c:formatCode>General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23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33</c:v>
                </c:pt>
                <c:pt idx="115">
                  <c:v>33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34</c:v>
                </c:pt>
                <c:pt idx="136">
                  <c:v>34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34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1">
                  <c:v>34</c:v>
                </c:pt>
                <c:pt idx="162">
                  <c:v>34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37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39</c:v>
                </c:pt>
                <c:pt idx="210">
                  <c:v>38</c:v>
                </c:pt>
                <c:pt idx="211">
                  <c:v>38</c:v>
                </c:pt>
                <c:pt idx="212">
                  <c:v>39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40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41</c:v>
                </c:pt>
                <c:pt idx="227">
                  <c:v>41</c:v>
                </c:pt>
                <c:pt idx="228">
                  <c:v>41</c:v>
                </c:pt>
                <c:pt idx="229">
                  <c:v>41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42</c:v>
                </c:pt>
                <c:pt idx="234">
                  <c:v>42</c:v>
                </c:pt>
                <c:pt idx="235">
                  <c:v>42</c:v>
                </c:pt>
                <c:pt idx="236">
                  <c:v>43</c:v>
                </c:pt>
                <c:pt idx="237">
                  <c:v>43</c:v>
                </c:pt>
                <c:pt idx="238">
                  <c:v>43</c:v>
                </c:pt>
                <c:pt idx="239">
                  <c:v>43</c:v>
                </c:pt>
                <c:pt idx="240">
                  <c:v>43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</c:v>
                </c:pt>
                <c:pt idx="252">
                  <c:v>45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</c:v>
                </c:pt>
                <c:pt idx="271">
                  <c:v>49</c:v>
                </c:pt>
                <c:pt idx="272">
                  <c:v>49</c:v>
                </c:pt>
                <c:pt idx="273">
                  <c:v>49</c:v>
                </c:pt>
                <c:pt idx="274">
                  <c:v>49</c:v>
                </c:pt>
                <c:pt idx="275">
                  <c:v>49</c:v>
                </c:pt>
                <c:pt idx="276">
                  <c:v>49</c:v>
                </c:pt>
                <c:pt idx="277">
                  <c:v>49</c:v>
                </c:pt>
                <c:pt idx="278">
                  <c:v>49</c:v>
                </c:pt>
                <c:pt idx="279">
                  <c:v>49</c:v>
                </c:pt>
                <c:pt idx="280">
                  <c:v>49</c:v>
                </c:pt>
                <c:pt idx="281">
                  <c:v>48</c:v>
                </c:pt>
                <c:pt idx="282">
                  <c:v>48</c:v>
                </c:pt>
                <c:pt idx="283">
                  <c:v>49</c:v>
                </c:pt>
                <c:pt idx="284">
                  <c:v>49</c:v>
                </c:pt>
                <c:pt idx="285">
                  <c:v>50</c:v>
                </c:pt>
                <c:pt idx="286">
                  <c:v>50</c:v>
                </c:pt>
                <c:pt idx="287">
                  <c:v>51</c:v>
                </c:pt>
                <c:pt idx="288">
                  <c:v>51</c:v>
                </c:pt>
                <c:pt idx="289">
                  <c:v>51</c:v>
                </c:pt>
                <c:pt idx="290">
                  <c:v>51</c:v>
                </c:pt>
                <c:pt idx="291">
                  <c:v>51</c:v>
                </c:pt>
                <c:pt idx="292">
                  <c:v>51</c:v>
                </c:pt>
                <c:pt idx="293">
                  <c:v>54</c:v>
                </c:pt>
                <c:pt idx="294">
                  <c:v>51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54</c:v>
                </c:pt>
                <c:pt idx="299">
                  <c:v>54</c:v>
                </c:pt>
                <c:pt idx="300">
                  <c:v>51</c:v>
                </c:pt>
                <c:pt idx="301">
                  <c:v>51</c:v>
                </c:pt>
                <c:pt idx="302">
                  <c:v>51</c:v>
                </c:pt>
                <c:pt idx="303">
                  <c:v>51</c:v>
                </c:pt>
                <c:pt idx="304">
                  <c:v>51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51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</c:numCache>
            </c:numRef>
          </c:val>
        </c:ser>
        <c:ser>
          <c:idx val="4"/>
          <c:order val="1"/>
          <c:tx>
            <c:v>Est - last 5 last 1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mwiki!$AO$2:$AO$323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16.220106626047219</c:v>
                </c:pt>
                <c:pt idx="6">
                  <c:v>16.876450915910088</c:v>
                </c:pt>
                <c:pt idx="7">
                  <c:v>17.308923520456432</c:v>
                </c:pt>
                <c:pt idx="8">
                  <c:v>17.73830493862522</c:v>
                </c:pt>
                <c:pt idx="9">
                  <c:v>18.166141843977591</c:v>
                </c:pt>
                <c:pt idx="10">
                  <c:v>18.380038651130992</c:v>
                </c:pt>
                <c:pt idx="11">
                  <c:v>18.380038651130992</c:v>
                </c:pt>
                <c:pt idx="12">
                  <c:v>18.380038651130992</c:v>
                </c:pt>
                <c:pt idx="13">
                  <c:v>18.380038651130992</c:v>
                </c:pt>
                <c:pt idx="14">
                  <c:v>18.593758253218766</c:v>
                </c:pt>
                <c:pt idx="15">
                  <c:v>19.019734354984298</c:v>
                </c:pt>
                <c:pt idx="16">
                  <c:v>19.653862319392971</c:v>
                </c:pt>
                <c:pt idx="17">
                  <c:v>20.281516451399426</c:v>
                </c:pt>
                <c:pt idx="18">
                  <c:v>20.906478594533645</c:v>
                </c:pt>
                <c:pt idx="19">
                  <c:v>21.532392173374856</c:v>
                </c:pt>
                <c:pt idx="20">
                  <c:v>21.948917727497911</c:v>
                </c:pt>
                <c:pt idx="21">
                  <c:v>22.156927580927462</c:v>
                </c:pt>
                <c:pt idx="22">
                  <c:v>22.572491880913422</c:v>
                </c:pt>
                <c:pt idx="23">
                  <c:v>22.986843934860747</c:v>
                </c:pt>
                <c:pt idx="24">
                  <c:v>23.193828684707725</c:v>
                </c:pt>
                <c:pt idx="25">
                  <c:v>23.400624255720512</c:v>
                </c:pt>
                <c:pt idx="26">
                  <c:v>23.607327938088712</c:v>
                </c:pt>
                <c:pt idx="27">
                  <c:v>23.8140366653918</c:v>
                </c:pt>
                <c:pt idx="28">
                  <c:v>24.226780057803825</c:v>
                </c:pt>
                <c:pt idx="29">
                  <c:v>24.63793792171667</c:v>
                </c:pt>
                <c:pt idx="30">
                  <c:v>25.048200928217263</c:v>
                </c:pt>
                <c:pt idx="31">
                  <c:v>25.458247747784608</c:v>
                </c:pt>
                <c:pt idx="32">
                  <c:v>25.663500600780306</c:v>
                </c:pt>
                <c:pt idx="33">
                  <c:v>26.074058957312943</c:v>
                </c:pt>
                <c:pt idx="34">
                  <c:v>26.483058267876849</c:v>
                </c:pt>
                <c:pt idx="35">
                  <c:v>26.891082075357378</c:v>
                </c:pt>
                <c:pt idx="36">
                  <c:v>27.298703042202671</c:v>
                </c:pt>
                <c:pt idx="37">
                  <c:v>27.706488983892619</c:v>
                </c:pt>
                <c:pt idx="38">
                  <c:v>27.706488983892619</c:v>
                </c:pt>
                <c:pt idx="39">
                  <c:v>27.502229105521618</c:v>
                </c:pt>
                <c:pt idx="40">
                  <c:v>27.502229105521618</c:v>
                </c:pt>
                <c:pt idx="41">
                  <c:v>27.502229105521618</c:v>
                </c:pt>
                <c:pt idx="42">
                  <c:v>27.502229105521618</c:v>
                </c:pt>
                <c:pt idx="43">
                  <c:v>27.502229105521618</c:v>
                </c:pt>
                <c:pt idx="44">
                  <c:v>27.706452775192211</c:v>
                </c:pt>
                <c:pt idx="45">
                  <c:v>27.706452775192211</c:v>
                </c:pt>
                <c:pt idx="46">
                  <c:v>27.706452775192211</c:v>
                </c:pt>
                <c:pt idx="47">
                  <c:v>27.706452775192211</c:v>
                </c:pt>
                <c:pt idx="48">
                  <c:v>27.706452775192211</c:v>
                </c:pt>
                <c:pt idx="49">
                  <c:v>27.706452775192211</c:v>
                </c:pt>
                <c:pt idx="50">
                  <c:v>27.706452775192211</c:v>
                </c:pt>
                <c:pt idx="51">
                  <c:v>27.706452775192211</c:v>
                </c:pt>
                <c:pt idx="52">
                  <c:v>27.706452775192211</c:v>
                </c:pt>
                <c:pt idx="53">
                  <c:v>27.706452775192211</c:v>
                </c:pt>
                <c:pt idx="54">
                  <c:v>27.502192362939109</c:v>
                </c:pt>
                <c:pt idx="55">
                  <c:v>27.297968147587653</c:v>
                </c:pt>
                <c:pt idx="56">
                  <c:v>27.093713002829489</c:v>
                </c:pt>
                <c:pt idx="57">
                  <c:v>26.88935974622089</c:v>
                </c:pt>
                <c:pt idx="58">
                  <c:v>26.684840977360622</c:v>
                </c:pt>
                <c:pt idx="59">
                  <c:v>26.684840977360622</c:v>
                </c:pt>
                <c:pt idx="60">
                  <c:v>26.889593040184511</c:v>
                </c:pt>
                <c:pt idx="61">
                  <c:v>26.685077820116312</c:v>
                </c:pt>
                <c:pt idx="62">
                  <c:v>26.276255463638147</c:v>
                </c:pt>
                <c:pt idx="63">
                  <c:v>25.868171385468493</c:v>
                </c:pt>
                <c:pt idx="64">
                  <c:v>25.052285400120898</c:v>
                </c:pt>
                <c:pt idx="65">
                  <c:v>24.036800346159108</c:v>
                </c:pt>
                <c:pt idx="66">
                  <c:v>23.423042362419064</c:v>
                </c:pt>
                <c:pt idx="67">
                  <c:v>23.012113151367849</c:v>
                </c:pt>
                <c:pt idx="68">
                  <c:v>22.599870037297961</c:v>
                </c:pt>
                <c:pt idx="69">
                  <c:v>22.599870037297961</c:v>
                </c:pt>
                <c:pt idx="70">
                  <c:v>22.807014717440147</c:v>
                </c:pt>
                <c:pt idx="71">
                  <c:v>23.013788129983482</c:v>
                </c:pt>
                <c:pt idx="72">
                  <c:v>23.220288494322066</c:v>
                </c:pt>
                <c:pt idx="73">
                  <c:v>23.63293758881651</c:v>
                </c:pt>
                <c:pt idx="74">
                  <c:v>24.044599419188934</c:v>
                </c:pt>
                <c:pt idx="75">
                  <c:v>24.250309221811779</c:v>
                </c:pt>
                <c:pt idx="76">
                  <c:v>24.455871416507904</c:v>
                </c:pt>
                <c:pt idx="77">
                  <c:v>24.661373791073622</c:v>
                </c:pt>
                <c:pt idx="78">
                  <c:v>24.661373791073622</c:v>
                </c:pt>
                <c:pt idx="79">
                  <c:v>24.661373791073622</c:v>
                </c:pt>
                <c:pt idx="80">
                  <c:v>24.661373791073622</c:v>
                </c:pt>
                <c:pt idx="81">
                  <c:v>24.661373791073622</c:v>
                </c:pt>
                <c:pt idx="82">
                  <c:v>24.661373791073622</c:v>
                </c:pt>
                <c:pt idx="83">
                  <c:v>24.661373791073622</c:v>
                </c:pt>
                <c:pt idx="84">
                  <c:v>24.661373791073622</c:v>
                </c:pt>
                <c:pt idx="85">
                  <c:v>24.86690391370395</c:v>
                </c:pt>
                <c:pt idx="86">
                  <c:v>25.277390983293316</c:v>
                </c:pt>
                <c:pt idx="87">
                  <c:v>25.891063595217844</c:v>
                </c:pt>
                <c:pt idx="88">
                  <c:v>26.501896484626375</c:v>
                </c:pt>
                <c:pt idx="89">
                  <c:v>27.315252577643907</c:v>
                </c:pt>
                <c:pt idx="90">
                  <c:v>27.925283779900386</c:v>
                </c:pt>
                <c:pt idx="91">
                  <c:v>28.332320260457454</c:v>
                </c:pt>
                <c:pt idx="92">
                  <c:v>28.535936250358418</c:v>
                </c:pt>
                <c:pt idx="93">
                  <c:v>28.94313103877273</c:v>
                </c:pt>
                <c:pt idx="94">
                  <c:v>29.350039486284754</c:v>
                </c:pt>
                <c:pt idx="95">
                  <c:v>29.756016975990679</c:v>
                </c:pt>
                <c:pt idx="96">
                  <c:v>30.364271635804787</c:v>
                </c:pt>
                <c:pt idx="97">
                  <c:v>30.7691361190988</c:v>
                </c:pt>
                <c:pt idx="98">
                  <c:v>30.971894993483318</c:v>
                </c:pt>
                <c:pt idx="99">
                  <c:v>30.971894993483318</c:v>
                </c:pt>
                <c:pt idx="100">
                  <c:v>30.971894993483318</c:v>
                </c:pt>
                <c:pt idx="101">
                  <c:v>30.769035734686739</c:v>
                </c:pt>
                <c:pt idx="102">
                  <c:v>30.769035734686739</c:v>
                </c:pt>
                <c:pt idx="103">
                  <c:v>30.769035734686739</c:v>
                </c:pt>
                <c:pt idx="104">
                  <c:v>30.769035734686739</c:v>
                </c:pt>
                <c:pt idx="105">
                  <c:v>30.769035734686739</c:v>
                </c:pt>
                <c:pt idx="106">
                  <c:v>30.769035734686739</c:v>
                </c:pt>
                <c:pt idx="107">
                  <c:v>30.769035734686739</c:v>
                </c:pt>
                <c:pt idx="108">
                  <c:v>30.769035734686739</c:v>
                </c:pt>
                <c:pt idx="109">
                  <c:v>30.769035734686739</c:v>
                </c:pt>
                <c:pt idx="110">
                  <c:v>30.972049558334636</c:v>
                </c:pt>
                <c:pt idx="111">
                  <c:v>31.377764026491818</c:v>
                </c:pt>
                <c:pt idx="112">
                  <c:v>31.782692105961463</c:v>
                </c:pt>
                <c:pt idx="113">
                  <c:v>32.18723096453899</c:v>
                </c:pt>
                <c:pt idx="114">
                  <c:v>32.591774632083698</c:v>
                </c:pt>
                <c:pt idx="115">
                  <c:v>32.79424573962855</c:v>
                </c:pt>
                <c:pt idx="116">
                  <c:v>32.79424573962855</c:v>
                </c:pt>
                <c:pt idx="117">
                  <c:v>32.79424573962855</c:v>
                </c:pt>
                <c:pt idx="118">
                  <c:v>32.79424573962855</c:v>
                </c:pt>
                <c:pt idx="119">
                  <c:v>32.79424573962855</c:v>
                </c:pt>
                <c:pt idx="120">
                  <c:v>32.79424573962855</c:v>
                </c:pt>
                <c:pt idx="121">
                  <c:v>32.79424573962855</c:v>
                </c:pt>
                <c:pt idx="122">
                  <c:v>32.79424573962855</c:v>
                </c:pt>
                <c:pt idx="123">
                  <c:v>32.79424573962855</c:v>
                </c:pt>
                <c:pt idx="124">
                  <c:v>32.79424573962855</c:v>
                </c:pt>
                <c:pt idx="125">
                  <c:v>32.79424573962855</c:v>
                </c:pt>
                <c:pt idx="126">
                  <c:v>32.996763251060848</c:v>
                </c:pt>
                <c:pt idx="127">
                  <c:v>33.199148478079934</c:v>
                </c:pt>
                <c:pt idx="128">
                  <c:v>33.401446180667861</c:v>
                </c:pt>
                <c:pt idx="129">
                  <c:v>33.603700968311273</c:v>
                </c:pt>
                <c:pt idx="130">
                  <c:v>33.805957372654035</c:v>
                </c:pt>
                <c:pt idx="131">
                  <c:v>33.805957372654035</c:v>
                </c:pt>
                <c:pt idx="132">
                  <c:v>33.805957372654035</c:v>
                </c:pt>
                <c:pt idx="133">
                  <c:v>33.805957372654035</c:v>
                </c:pt>
                <c:pt idx="134">
                  <c:v>33.805957372654035</c:v>
                </c:pt>
                <c:pt idx="135">
                  <c:v>33.805957372654035</c:v>
                </c:pt>
                <c:pt idx="136">
                  <c:v>33.805957372654035</c:v>
                </c:pt>
                <c:pt idx="137">
                  <c:v>33.805957372654035</c:v>
                </c:pt>
                <c:pt idx="138">
                  <c:v>33.805957372654035</c:v>
                </c:pt>
                <c:pt idx="139">
                  <c:v>33.805957372654035</c:v>
                </c:pt>
                <c:pt idx="140">
                  <c:v>33.805957372654035</c:v>
                </c:pt>
                <c:pt idx="141">
                  <c:v>33.805957372654035</c:v>
                </c:pt>
                <c:pt idx="142">
                  <c:v>33.805957372654035</c:v>
                </c:pt>
                <c:pt idx="143">
                  <c:v>33.805957372654035</c:v>
                </c:pt>
                <c:pt idx="144">
                  <c:v>33.805957372654035</c:v>
                </c:pt>
                <c:pt idx="145">
                  <c:v>33.805957372654035</c:v>
                </c:pt>
                <c:pt idx="146">
                  <c:v>33.805957372654035</c:v>
                </c:pt>
                <c:pt idx="147">
                  <c:v>33.805957372654035</c:v>
                </c:pt>
                <c:pt idx="148">
                  <c:v>33.805957372654035</c:v>
                </c:pt>
                <c:pt idx="149">
                  <c:v>33.805957372654035</c:v>
                </c:pt>
                <c:pt idx="150">
                  <c:v>33.805957372654035</c:v>
                </c:pt>
                <c:pt idx="151">
                  <c:v>33.805957372654035</c:v>
                </c:pt>
                <c:pt idx="152">
                  <c:v>33.805957372654035</c:v>
                </c:pt>
                <c:pt idx="153">
                  <c:v>33.805957372654035</c:v>
                </c:pt>
                <c:pt idx="154">
                  <c:v>33.805957372654035</c:v>
                </c:pt>
                <c:pt idx="155">
                  <c:v>33.805957372654035</c:v>
                </c:pt>
                <c:pt idx="156">
                  <c:v>33.805957372654035</c:v>
                </c:pt>
                <c:pt idx="157">
                  <c:v>33.805957372654035</c:v>
                </c:pt>
                <c:pt idx="158">
                  <c:v>33.805957372654035</c:v>
                </c:pt>
                <c:pt idx="159">
                  <c:v>33.805957372654035</c:v>
                </c:pt>
                <c:pt idx="160">
                  <c:v>33.805957372654035</c:v>
                </c:pt>
                <c:pt idx="161">
                  <c:v>33.805957372654035</c:v>
                </c:pt>
                <c:pt idx="162">
                  <c:v>33.805957372654035</c:v>
                </c:pt>
                <c:pt idx="163">
                  <c:v>33.805957372654035</c:v>
                </c:pt>
                <c:pt idx="164">
                  <c:v>33.805957372654035</c:v>
                </c:pt>
                <c:pt idx="165">
                  <c:v>33.805957372654035</c:v>
                </c:pt>
                <c:pt idx="166">
                  <c:v>33.805957372654035</c:v>
                </c:pt>
                <c:pt idx="167">
                  <c:v>33.805957372654035</c:v>
                </c:pt>
                <c:pt idx="168">
                  <c:v>33.805957372654035</c:v>
                </c:pt>
                <c:pt idx="169">
                  <c:v>33.805957372654035</c:v>
                </c:pt>
                <c:pt idx="170">
                  <c:v>34.008259919714618</c:v>
                </c:pt>
                <c:pt idx="171">
                  <c:v>34.210440404643364</c:v>
                </c:pt>
                <c:pt idx="172">
                  <c:v>34.412540879764038</c:v>
                </c:pt>
                <c:pt idx="173">
                  <c:v>34.614603267810189</c:v>
                </c:pt>
                <c:pt idx="174">
                  <c:v>35.018735584436286</c:v>
                </c:pt>
                <c:pt idx="175">
                  <c:v>35.018735584436286</c:v>
                </c:pt>
                <c:pt idx="176">
                  <c:v>35.018735584436286</c:v>
                </c:pt>
                <c:pt idx="177">
                  <c:v>35.220734899376758</c:v>
                </c:pt>
                <c:pt idx="178">
                  <c:v>35.422660799895233</c:v>
                </c:pt>
                <c:pt idx="179">
                  <c:v>35.422660799895233</c:v>
                </c:pt>
                <c:pt idx="180">
                  <c:v>35.82644472956801</c:v>
                </c:pt>
                <c:pt idx="181">
                  <c:v>36.431710858018057</c:v>
                </c:pt>
                <c:pt idx="182">
                  <c:v>36.834850302737188</c:v>
                </c:pt>
                <c:pt idx="183">
                  <c:v>37.237737992574743</c:v>
                </c:pt>
                <c:pt idx="184">
                  <c:v>37.640664260782238</c:v>
                </c:pt>
                <c:pt idx="185">
                  <c:v>37.842291864598693</c:v>
                </c:pt>
                <c:pt idx="186">
                  <c:v>37.842291864598693</c:v>
                </c:pt>
                <c:pt idx="187">
                  <c:v>37.842291864598693</c:v>
                </c:pt>
                <c:pt idx="188">
                  <c:v>37.842291864598693</c:v>
                </c:pt>
                <c:pt idx="189">
                  <c:v>37.842291864598693</c:v>
                </c:pt>
                <c:pt idx="190">
                  <c:v>37.842291864598693</c:v>
                </c:pt>
                <c:pt idx="191">
                  <c:v>37.842291864598693</c:v>
                </c:pt>
                <c:pt idx="192">
                  <c:v>37.842291864598693</c:v>
                </c:pt>
                <c:pt idx="193">
                  <c:v>37.842291864598693</c:v>
                </c:pt>
                <c:pt idx="194">
                  <c:v>37.842291864598693</c:v>
                </c:pt>
                <c:pt idx="195">
                  <c:v>37.842291864598693</c:v>
                </c:pt>
                <c:pt idx="196">
                  <c:v>38.043962342286399</c:v>
                </c:pt>
                <c:pt idx="197">
                  <c:v>38.245541353529973</c:v>
                </c:pt>
                <c:pt idx="198">
                  <c:v>38.447062311353037</c:v>
                </c:pt>
                <c:pt idx="199">
                  <c:v>38.648558553433048</c:v>
                </c:pt>
                <c:pt idx="200">
                  <c:v>38.648558553433048</c:v>
                </c:pt>
                <c:pt idx="201">
                  <c:v>38.447053724105736</c:v>
                </c:pt>
                <c:pt idx="202">
                  <c:v>38.245557392016316</c:v>
                </c:pt>
                <c:pt idx="203">
                  <c:v>38.044036603211076</c:v>
                </c:pt>
                <c:pt idx="204">
                  <c:v>37.842458378920227</c:v>
                </c:pt>
                <c:pt idx="205">
                  <c:v>37.842458378920227</c:v>
                </c:pt>
                <c:pt idx="206">
                  <c:v>37.842458378920227</c:v>
                </c:pt>
                <c:pt idx="207">
                  <c:v>37.842458378920227</c:v>
                </c:pt>
                <c:pt idx="208">
                  <c:v>37.842458378920227</c:v>
                </c:pt>
                <c:pt idx="209">
                  <c:v>38.044127081831647</c:v>
                </c:pt>
                <c:pt idx="210">
                  <c:v>38.044127081831647</c:v>
                </c:pt>
                <c:pt idx="211">
                  <c:v>38.044127081831647</c:v>
                </c:pt>
                <c:pt idx="212">
                  <c:v>38.245704347314955</c:v>
                </c:pt>
                <c:pt idx="213">
                  <c:v>38.447223587476167</c:v>
                </c:pt>
                <c:pt idx="214">
                  <c:v>38.245729035841478</c:v>
                </c:pt>
                <c:pt idx="215">
                  <c:v>38.245729035841478</c:v>
                </c:pt>
                <c:pt idx="216">
                  <c:v>38.245729035841478</c:v>
                </c:pt>
                <c:pt idx="217">
                  <c:v>38.044210055851096</c:v>
                </c:pt>
                <c:pt idx="218">
                  <c:v>37.842633669642595</c:v>
                </c:pt>
                <c:pt idx="219">
                  <c:v>37.842633669642595</c:v>
                </c:pt>
                <c:pt idx="220">
                  <c:v>37.842633669642595</c:v>
                </c:pt>
                <c:pt idx="221">
                  <c:v>37.842633669642595</c:v>
                </c:pt>
                <c:pt idx="222">
                  <c:v>38.2459673388787</c:v>
                </c:pt>
                <c:pt idx="223">
                  <c:v>38.850054417039281</c:v>
                </c:pt>
                <c:pt idx="224">
                  <c:v>39.452836391794477</c:v>
                </c:pt>
                <c:pt idx="225">
                  <c:v>40.055174945685557</c:v>
                </c:pt>
                <c:pt idx="226">
                  <c:v>40.657926040246139</c:v>
                </c:pt>
                <c:pt idx="227">
                  <c:v>40.859267005478401</c:v>
                </c:pt>
                <c:pt idx="228">
                  <c:v>40.859267005478401</c:v>
                </c:pt>
                <c:pt idx="229">
                  <c:v>40.859267005478401</c:v>
                </c:pt>
                <c:pt idx="230">
                  <c:v>40.859267005478401</c:v>
                </c:pt>
                <c:pt idx="231">
                  <c:v>40.859267005478401</c:v>
                </c:pt>
                <c:pt idx="232">
                  <c:v>40.859267005478401</c:v>
                </c:pt>
                <c:pt idx="233">
                  <c:v>41.060647112079693</c:v>
                </c:pt>
                <c:pt idx="234">
                  <c:v>41.26195110042876</c:v>
                </c:pt>
                <c:pt idx="235">
                  <c:v>41.463207585400454</c:v>
                </c:pt>
                <c:pt idx="236">
                  <c:v>41.865682672291712</c:v>
                </c:pt>
                <c:pt idx="237">
                  <c:v>42.267979492928248</c:v>
                </c:pt>
                <c:pt idx="238">
                  <c:v>42.46915072796309</c:v>
                </c:pt>
                <c:pt idx="239">
                  <c:v>42.670304716163045</c:v>
                </c:pt>
                <c:pt idx="240">
                  <c:v>42.871468631399416</c:v>
                </c:pt>
                <c:pt idx="241">
                  <c:v>43.072669654320137</c:v>
                </c:pt>
                <c:pt idx="242">
                  <c:v>43.273803074720298</c:v>
                </c:pt>
                <c:pt idx="243">
                  <c:v>43.474894857955107</c:v>
                </c:pt>
                <c:pt idx="244">
                  <c:v>43.675970927076705</c:v>
                </c:pt>
                <c:pt idx="245">
                  <c:v>43.877057187445374</c:v>
                </c:pt>
                <c:pt idx="246">
                  <c:v>44.078179551271425</c:v>
                </c:pt>
                <c:pt idx="247">
                  <c:v>44.27923804682635</c:v>
                </c:pt>
                <c:pt idx="248">
                  <c:v>44.480257452502492</c:v>
                </c:pt>
                <c:pt idx="249">
                  <c:v>44.681262508737575</c:v>
                </c:pt>
                <c:pt idx="250">
                  <c:v>44.882277940435877</c:v>
                </c:pt>
                <c:pt idx="251">
                  <c:v>44.882277940435877</c:v>
                </c:pt>
                <c:pt idx="252">
                  <c:v>44.882277940435877</c:v>
                </c:pt>
                <c:pt idx="253">
                  <c:v>45.083328479330113</c:v>
                </c:pt>
                <c:pt idx="254">
                  <c:v>45.28431857684636</c:v>
                </c:pt>
                <c:pt idx="255">
                  <c:v>45.485271905230341</c:v>
                </c:pt>
                <c:pt idx="256">
                  <c:v>45.686212102573201</c:v>
                </c:pt>
                <c:pt idx="257">
                  <c:v>45.887162793282698</c:v>
                </c:pt>
                <c:pt idx="258">
                  <c:v>45.887162793282698</c:v>
                </c:pt>
                <c:pt idx="259">
                  <c:v>45.887162793282698</c:v>
                </c:pt>
                <c:pt idx="260">
                  <c:v>45.887162793282698</c:v>
                </c:pt>
                <c:pt idx="261">
                  <c:v>45.887162793282698</c:v>
                </c:pt>
                <c:pt idx="262">
                  <c:v>45.887162793282698</c:v>
                </c:pt>
                <c:pt idx="263">
                  <c:v>46.490117238944983</c:v>
                </c:pt>
                <c:pt idx="264">
                  <c:v>47.091817477503334</c:v>
                </c:pt>
                <c:pt idx="265">
                  <c:v>47.692855580417422</c:v>
                </c:pt>
                <c:pt idx="266">
                  <c:v>48.293818336669908</c:v>
                </c:pt>
                <c:pt idx="267">
                  <c:v>48.895291506341238</c:v>
                </c:pt>
                <c:pt idx="268">
                  <c:v>48.895291506341238</c:v>
                </c:pt>
                <c:pt idx="269">
                  <c:v>48.895291506341238</c:v>
                </c:pt>
                <c:pt idx="270">
                  <c:v>48.895291506341238</c:v>
                </c:pt>
                <c:pt idx="271">
                  <c:v>48.895291506341238</c:v>
                </c:pt>
                <c:pt idx="272">
                  <c:v>48.895291506341238</c:v>
                </c:pt>
                <c:pt idx="273">
                  <c:v>48.895291506341238</c:v>
                </c:pt>
                <c:pt idx="274">
                  <c:v>48.895291506341238</c:v>
                </c:pt>
                <c:pt idx="275">
                  <c:v>48.895291506341238</c:v>
                </c:pt>
                <c:pt idx="276">
                  <c:v>48.895291506341238</c:v>
                </c:pt>
                <c:pt idx="277">
                  <c:v>48.895291506341238</c:v>
                </c:pt>
                <c:pt idx="278">
                  <c:v>48.895291506341238</c:v>
                </c:pt>
                <c:pt idx="279">
                  <c:v>48.895291506341238</c:v>
                </c:pt>
                <c:pt idx="280">
                  <c:v>48.895291506341238</c:v>
                </c:pt>
                <c:pt idx="281">
                  <c:v>48.694433995474881</c:v>
                </c:pt>
                <c:pt idx="282">
                  <c:v>48.493607041502315</c:v>
                </c:pt>
                <c:pt idx="283">
                  <c:v>48.493607041502315</c:v>
                </c:pt>
                <c:pt idx="284">
                  <c:v>48.493607041502315</c:v>
                </c:pt>
                <c:pt idx="285">
                  <c:v>48.694424024116557</c:v>
                </c:pt>
                <c:pt idx="286">
                  <c:v>49.095878989824236</c:v>
                </c:pt>
                <c:pt idx="287">
                  <c:v>49.698005501798441</c:v>
                </c:pt>
                <c:pt idx="288">
                  <c:v>50.099378806994871</c:v>
                </c:pt>
                <c:pt idx="289">
                  <c:v>50.500717597859008</c:v>
                </c:pt>
                <c:pt idx="290">
                  <c:v>50.701447999597107</c:v>
                </c:pt>
                <c:pt idx="291">
                  <c:v>50.902188325067861</c:v>
                </c:pt>
                <c:pt idx="292">
                  <c:v>50.902188325067861</c:v>
                </c:pt>
                <c:pt idx="293">
                  <c:v>51.504496414060924</c:v>
                </c:pt>
                <c:pt idx="294">
                  <c:v>51.504496414060924</c:v>
                </c:pt>
                <c:pt idx="295">
                  <c:v>51.504496414060924</c:v>
                </c:pt>
                <c:pt idx="296">
                  <c:v>51.504496414060924</c:v>
                </c:pt>
                <c:pt idx="297">
                  <c:v>51.504496414060924</c:v>
                </c:pt>
                <c:pt idx="298">
                  <c:v>51.504496414060924</c:v>
                </c:pt>
                <c:pt idx="299">
                  <c:v>52.105790676962073</c:v>
                </c:pt>
                <c:pt idx="300">
                  <c:v>52.105790676962073</c:v>
                </c:pt>
                <c:pt idx="301">
                  <c:v>52.105790676962073</c:v>
                </c:pt>
                <c:pt idx="302">
                  <c:v>52.105790676962073</c:v>
                </c:pt>
                <c:pt idx="303">
                  <c:v>51.505028008012538</c:v>
                </c:pt>
                <c:pt idx="304">
                  <c:v>50.903746157210016</c:v>
                </c:pt>
                <c:pt idx="305">
                  <c:v>50.903746157210016</c:v>
                </c:pt>
                <c:pt idx="306">
                  <c:v>50.903746157210016</c:v>
                </c:pt>
                <c:pt idx="307">
                  <c:v>50.903746157210016</c:v>
                </c:pt>
                <c:pt idx="308">
                  <c:v>50.702989082509539</c:v>
                </c:pt>
                <c:pt idx="309">
                  <c:v>50.502260959585016</c:v>
                </c:pt>
                <c:pt idx="310">
                  <c:v>50.301542826402013</c:v>
                </c:pt>
                <c:pt idx="311">
                  <c:v>50.100815729313936</c:v>
                </c:pt>
                <c:pt idx="312">
                  <c:v>49.900060709960336</c:v>
                </c:pt>
                <c:pt idx="313">
                  <c:v>49.900060709960336</c:v>
                </c:pt>
                <c:pt idx="314">
                  <c:v>49.900060709960336</c:v>
                </c:pt>
                <c:pt idx="315">
                  <c:v>49.900060709960336</c:v>
                </c:pt>
                <c:pt idx="316">
                  <c:v>50.100862627771811</c:v>
                </c:pt>
                <c:pt idx="317">
                  <c:v>50.100862627771811</c:v>
                </c:pt>
                <c:pt idx="318">
                  <c:v>50.100862627771811</c:v>
                </c:pt>
                <c:pt idx="319">
                  <c:v>50.100862627771811</c:v>
                </c:pt>
                <c:pt idx="320">
                  <c:v>50.100862627771811</c:v>
                </c:pt>
                <c:pt idx="321">
                  <c:v>49.90010798426389</c:v>
                </c:pt>
              </c:numCache>
            </c:numRef>
          </c:val>
        </c:ser>
        <c:ser>
          <c:idx val="5"/>
          <c:order val="2"/>
          <c:tx>
            <c:v>Est - last 10 last 1</c:v>
          </c:tx>
          <c:spPr>
            <a:ln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mwiki!$AP$2:$AP$323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16.220106626047219</c:v>
                </c:pt>
                <c:pt idx="6">
                  <c:v>16.584995267795748</c:v>
                </c:pt>
                <c:pt idx="7">
                  <c:v>16.893045366817137</c:v>
                </c:pt>
                <c:pt idx="8">
                  <c:v>17.158777204107022</c:v>
                </c:pt>
                <c:pt idx="9">
                  <c:v>17.391860902052368</c:v>
                </c:pt>
                <c:pt idx="10">
                  <c:v>17.599046196147722</c:v>
                </c:pt>
                <c:pt idx="11">
                  <c:v>17.909258139136554</c:v>
                </c:pt>
                <c:pt idx="12">
                  <c:v>18.116505068678538</c:v>
                </c:pt>
                <c:pt idx="13">
                  <c:v>18.323792031180105</c:v>
                </c:pt>
                <c:pt idx="14">
                  <c:v>18.635034116936126</c:v>
                </c:pt>
                <c:pt idx="15">
                  <c:v>18.946380276026435</c:v>
                </c:pt>
                <c:pt idx="16">
                  <c:v>19.256736750356161</c:v>
                </c:pt>
                <c:pt idx="17">
                  <c:v>19.565234813515666</c:v>
                </c:pt>
                <c:pt idx="18">
                  <c:v>19.872324539679571</c:v>
                </c:pt>
                <c:pt idx="19">
                  <c:v>20.280479409840254</c:v>
                </c:pt>
                <c:pt idx="20">
                  <c:v>20.686773841345552</c:v>
                </c:pt>
                <c:pt idx="21">
                  <c:v>21.092164521236555</c:v>
                </c:pt>
                <c:pt idx="22">
                  <c:v>21.59894711010655</c:v>
                </c:pt>
                <c:pt idx="23">
                  <c:v>22.105861101051378</c:v>
                </c:pt>
                <c:pt idx="24">
                  <c:v>22.512913089582369</c:v>
                </c:pt>
                <c:pt idx="25">
                  <c:v>22.818885089962702</c:v>
                </c:pt>
                <c:pt idx="26">
                  <c:v>23.023041507326091</c:v>
                </c:pt>
                <c:pt idx="27">
                  <c:v>23.329240026768272</c:v>
                </c:pt>
                <c:pt idx="28">
                  <c:v>23.737144324904051</c:v>
                </c:pt>
                <c:pt idx="29">
                  <c:v>24.042596997595375</c:v>
                </c:pt>
                <c:pt idx="30">
                  <c:v>24.347528768895291</c:v>
                </c:pt>
                <c:pt idx="31">
                  <c:v>24.652229592445224</c:v>
                </c:pt>
                <c:pt idx="32">
                  <c:v>24.855401578671096</c:v>
                </c:pt>
                <c:pt idx="33">
                  <c:v>25.261569616441431</c:v>
                </c:pt>
                <c:pt idx="34">
                  <c:v>25.666481147344161</c:v>
                </c:pt>
                <c:pt idx="35">
                  <c:v>26.070746285962546</c:v>
                </c:pt>
                <c:pt idx="36">
                  <c:v>26.474967211011787</c:v>
                </c:pt>
                <c:pt idx="37">
                  <c:v>26.778550440230756</c:v>
                </c:pt>
                <c:pt idx="38">
                  <c:v>26.98103679655372</c:v>
                </c:pt>
                <c:pt idx="39">
                  <c:v>27.082263667264449</c:v>
                </c:pt>
                <c:pt idx="40">
                  <c:v>27.284812045113217</c:v>
                </c:pt>
                <c:pt idx="41">
                  <c:v>27.487431332264332</c:v>
                </c:pt>
                <c:pt idx="42">
                  <c:v>27.690190744080304</c:v>
                </c:pt>
                <c:pt idx="43">
                  <c:v>27.690190744080304</c:v>
                </c:pt>
                <c:pt idx="44">
                  <c:v>27.690190744080304</c:v>
                </c:pt>
                <c:pt idx="45">
                  <c:v>27.690190744080304</c:v>
                </c:pt>
                <c:pt idx="46">
                  <c:v>27.690190744080304</c:v>
                </c:pt>
                <c:pt idx="47">
                  <c:v>27.690190744080304</c:v>
                </c:pt>
                <c:pt idx="48">
                  <c:v>27.690190744080304</c:v>
                </c:pt>
                <c:pt idx="49">
                  <c:v>27.791675286079116</c:v>
                </c:pt>
                <c:pt idx="50">
                  <c:v>27.791675286079116</c:v>
                </c:pt>
                <c:pt idx="51">
                  <c:v>27.791675286079116</c:v>
                </c:pt>
                <c:pt idx="52">
                  <c:v>27.791675286079116</c:v>
                </c:pt>
                <c:pt idx="53">
                  <c:v>27.791675286079116</c:v>
                </c:pt>
                <c:pt idx="54">
                  <c:v>27.690170479287264</c:v>
                </c:pt>
                <c:pt idx="55">
                  <c:v>27.588685788747366</c:v>
                </c:pt>
                <c:pt idx="56">
                  <c:v>27.48721294177529</c:v>
                </c:pt>
                <c:pt idx="57">
                  <c:v>27.385743673304958</c:v>
                </c:pt>
                <c:pt idx="58">
                  <c:v>27.284269720961134</c:v>
                </c:pt>
                <c:pt idx="59">
                  <c:v>27.182782820133653</c:v>
                </c:pt>
                <c:pt idx="60">
                  <c:v>27.182782820133653</c:v>
                </c:pt>
                <c:pt idx="61">
                  <c:v>26.979766577957111</c:v>
                </c:pt>
                <c:pt idx="62">
                  <c:v>26.675295694866016</c:v>
                </c:pt>
                <c:pt idx="63">
                  <c:v>26.371126217403713</c:v>
                </c:pt>
                <c:pt idx="64">
                  <c:v>25.965649841584767</c:v>
                </c:pt>
                <c:pt idx="65">
                  <c:v>25.562162468422652</c:v>
                </c:pt>
                <c:pt idx="66">
                  <c:v>25.160020684805659</c:v>
                </c:pt>
                <c:pt idx="67">
                  <c:v>24.758597163956487</c:v>
                </c:pt>
                <c:pt idx="68">
                  <c:v>24.357273439941252</c:v>
                </c:pt>
                <c:pt idx="69">
                  <c:v>23.955432939060692</c:v>
                </c:pt>
                <c:pt idx="70">
                  <c:v>23.552454060789128</c:v>
                </c:pt>
                <c:pt idx="71">
                  <c:v>23.349417396151278</c:v>
                </c:pt>
                <c:pt idx="72">
                  <c:v>23.247598437811249</c:v>
                </c:pt>
                <c:pt idx="73">
                  <c:v>23.247598437811249</c:v>
                </c:pt>
                <c:pt idx="74">
                  <c:v>23.451483538822806</c:v>
                </c:pt>
                <c:pt idx="75">
                  <c:v>23.655096189330639</c:v>
                </c:pt>
                <c:pt idx="76">
                  <c:v>23.858525947320075</c:v>
                </c:pt>
                <c:pt idx="77">
                  <c:v>24.061861747347422</c:v>
                </c:pt>
                <c:pt idx="78">
                  <c:v>24.265192189106024</c:v>
                </c:pt>
                <c:pt idx="79">
                  <c:v>24.468605822523148</c:v>
                </c:pt>
                <c:pt idx="80">
                  <c:v>24.570398627173194</c:v>
                </c:pt>
                <c:pt idx="81">
                  <c:v>24.672194161999709</c:v>
                </c:pt>
                <c:pt idx="82">
                  <c:v>24.77400302235932</c:v>
                </c:pt>
                <c:pt idx="83">
                  <c:v>24.77400302235932</c:v>
                </c:pt>
                <c:pt idx="84">
                  <c:v>24.77400302235932</c:v>
                </c:pt>
                <c:pt idx="85">
                  <c:v>24.875835812873806</c:v>
                </c:pt>
                <c:pt idx="86">
                  <c:v>25.079372899422964</c:v>
                </c:pt>
                <c:pt idx="87">
                  <c:v>25.384123751101956</c:v>
                </c:pt>
                <c:pt idx="88">
                  <c:v>25.687899230617251</c:v>
                </c:pt>
                <c:pt idx="89">
                  <c:v>26.091965068062386</c:v>
                </c:pt>
                <c:pt idx="90">
                  <c:v>26.494643149338913</c:v>
                </c:pt>
                <c:pt idx="91">
                  <c:v>26.896491592586646</c:v>
                </c:pt>
                <c:pt idx="92">
                  <c:v>27.298059438348641</c:v>
                </c:pt>
                <c:pt idx="93">
                  <c:v>27.800350469140991</c:v>
                </c:pt>
                <c:pt idx="94">
                  <c:v>28.403593344918836</c:v>
                </c:pt>
                <c:pt idx="95">
                  <c:v>28.907054272630425</c:v>
                </c:pt>
                <c:pt idx="96">
                  <c:v>29.411093943927678</c:v>
                </c:pt>
                <c:pt idx="97">
                  <c:v>29.7133009280587</c:v>
                </c:pt>
                <c:pt idx="98">
                  <c:v>30.015579777136345</c:v>
                </c:pt>
                <c:pt idx="99">
                  <c:v>30.217275767308205</c:v>
                </c:pt>
                <c:pt idx="100">
                  <c:v>30.419009616452055</c:v>
                </c:pt>
                <c:pt idx="101">
                  <c:v>30.620836551662688</c:v>
                </c:pt>
                <c:pt idx="102">
                  <c:v>30.822811974734421</c:v>
                </c:pt>
                <c:pt idx="103">
                  <c:v>30.923901774428504</c:v>
                </c:pt>
                <c:pt idx="104">
                  <c:v>30.923901774428504</c:v>
                </c:pt>
                <c:pt idx="105">
                  <c:v>30.923901774428504</c:v>
                </c:pt>
                <c:pt idx="106">
                  <c:v>30.822786911015758</c:v>
                </c:pt>
                <c:pt idx="107">
                  <c:v>30.822786911015758</c:v>
                </c:pt>
                <c:pt idx="108">
                  <c:v>30.822786911015758</c:v>
                </c:pt>
                <c:pt idx="109">
                  <c:v>30.822786911015758</c:v>
                </c:pt>
                <c:pt idx="110">
                  <c:v>30.923940100216775</c:v>
                </c:pt>
                <c:pt idx="111">
                  <c:v>31.126169325773098</c:v>
                </c:pt>
                <c:pt idx="112">
                  <c:v>31.328168262379215</c:v>
                </c:pt>
                <c:pt idx="113">
                  <c:v>31.529986082110163</c:v>
                </c:pt>
                <c:pt idx="114">
                  <c:v>31.731671624217373</c:v>
                </c:pt>
                <c:pt idx="115">
                  <c:v>31.933273483193517</c:v>
                </c:pt>
                <c:pt idx="116">
                  <c:v>32.134840095556207</c:v>
                </c:pt>
                <c:pt idx="117">
                  <c:v>32.336419825763855</c:v>
                </c:pt>
                <c:pt idx="118">
                  <c:v>32.538061051668301</c:v>
                </c:pt>
                <c:pt idx="119">
                  <c:v>32.739812249903764</c:v>
                </c:pt>
                <c:pt idx="120">
                  <c:v>32.84076716575693</c:v>
                </c:pt>
                <c:pt idx="121">
                  <c:v>32.84076716575693</c:v>
                </c:pt>
                <c:pt idx="122">
                  <c:v>32.84076716575693</c:v>
                </c:pt>
                <c:pt idx="123">
                  <c:v>32.84076716575693</c:v>
                </c:pt>
                <c:pt idx="124">
                  <c:v>32.84076716575693</c:v>
                </c:pt>
                <c:pt idx="125">
                  <c:v>32.84076716575693</c:v>
                </c:pt>
                <c:pt idx="126">
                  <c:v>32.94173924332285</c:v>
                </c:pt>
                <c:pt idx="127">
                  <c:v>33.042678303522109</c:v>
                </c:pt>
                <c:pt idx="128">
                  <c:v>33.143589884364438</c:v>
                </c:pt>
                <c:pt idx="129">
                  <c:v>33.244479512545375</c:v>
                </c:pt>
                <c:pt idx="130">
                  <c:v>33.345352705682998</c:v>
                </c:pt>
                <c:pt idx="131">
                  <c:v>33.446214974543622</c:v>
                </c:pt>
                <c:pt idx="132">
                  <c:v>33.547071825258875</c:v>
                </c:pt>
                <c:pt idx="133">
                  <c:v>33.647928761536448</c:v>
                </c:pt>
                <c:pt idx="134">
                  <c:v>33.74879128686694</c:v>
                </c:pt>
                <c:pt idx="135">
                  <c:v>33.849664906729082</c:v>
                </c:pt>
                <c:pt idx="136">
                  <c:v>33.849664906729082</c:v>
                </c:pt>
                <c:pt idx="137">
                  <c:v>33.849664906729082</c:v>
                </c:pt>
                <c:pt idx="138">
                  <c:v>33.849664906729082</c:v>
                </c:pt>
                <c:pt idx="139">
                  <c:v>33.849664906729082</c:v>
                </c:pt>
                <c:pt idx="140">
                  <c:v>33.849664906729082</c:v>
                </c:pt>
                <c:pt idx="141">
                  <c:v>33.849664906729082</c:v>
                </c:pt>
                <c:pt idx="142">
                  <c:v>33.849664906729082</c:v>
                </c:pt>
                <c:pt idx="143">
                  <c:v>33.849664906729082</c:v>
                </c:pt>
                <c:pt idx="144">
                  <c:v>33.849664906729082</c:v>
                </c:pt>
                <c:pt idx="145">
                  <c:v>33.849664906729082</c:v>
                </c:pt>
                <c:pt idx="146">
                  <c:v>33.849664906729082</c:v>
                </c:pt>
                <c:pt idx="147">
                  <c:v>33.849664906729082</c:v>
                </c:pt>
                <c:pt idx="148">
                  <c:v>33.849664906729082</c:v>
                </c:pt>
                <c:pt idx="149">
                  <c:v>33.849664906729082</c:v>
                </c:pt>
                <c:pt idx="150">
                  <c:v>33.849664906729082</c:v>
                </c:pt>
                <c:pt idx="151">
                  <c:v>33.849664906729082</c:v>
                </c:pt>
                <c:pt idx="152">
                  <c:v>33.849664906729082</c:v>
                </c:pt>
                <c:pt idx="153">
                  <c:v>33.849664906729082</c:v>
                </c:pt>
                <c:pt idx="154">
                  <c:v>33.849664906729082</c:v>
                </c:pt>
                <c:pt idx="155">
                  <c:v>33.849664906729082</c:v>
                </c:pt>
                <c:pt idx="156">
                  <c:v>33.849664906729082</c:v>
                </c:pt>
                <c:pt idx="157">
                  <c:v>33.849664906729082</c:v>
                </c:pt>
                <c:pt idx="158">
                  <c:v>33.849664906729082</c:v>
                </c:pt>
                <c:pt idx="159">
                  <c:v>33.849664906729082</c:v>
                </c:pt>
                <c:pt idx="160">
                  <c:v>33.849664906729082</c:v>
                </c:pt>
                <c:pt idx="161">
                  <c:v>33.849664906729082</c:v>
                </c:pt>
                <c:pt idx="162">
                  <c:v>33.849664906729082</c:v>
                </c:pt>
                <c:pt idx="163">
                  <c:v>33.849664906729082</c:v>
                </c:pt>
                <c:pt idx="164">
                  <c:v>33.849664906729082</c:v>
                </c:pt>
                <c:pt idx="165">
                  <c:v>33.849664906729082</c:v>
                </c:pt>
                <c:pt idx="166">
                  <c:v>33.849664906729082</c:v>
                </c:pt>
                <c:pt idx="167">
                  <c:v>33.849664906729082</c:v>
                </c:pt>
                <c:pt idx="168">
                  <c:v>33.849664906729082</c:v>
                </c:pt>
                <c:pt idx="169">
                  <c:v>33.849664906729082</c:v>
                </c:pt>
                <c:pt idx="170">
                  <c:v>33.950555130795699</c:v>
                </c:pt>
                <c:pt idx="171">
                  <c:v>34.051414725768737</c:v>
                </c:pt>
                <c:pt idx="172">
                  <c:v>34.152248898672838</c:v>
                </c:pt>
                <c:pt idx="173">
                  <c:v>34.253062846678759</c:v>
                </c:pt>
                <c:pt idx="174">
                  <c:v>34.454660671484959</c:v>
                </c:pt>
                <c:pt idx="175">
                  <c:v>34.555396746058754</c:v>
                </c:pt>
                <c:pt idx="176">
                  <c:v>34.656133324108438</c:v>
                </c:pt>
                <c:pt idx="177">
                  <c:v>34.857617827114638</c:v>
                </c:pt>
                <c:pt idx="178">
                  <c:v>35.059057438178577</c:v>
                </c:pt>
                <c:pt idx="179">
                  <c:v>35.260492485579782</c:v>
                </c:pt>
                <c:pt idx="180">
                  <c:v>35.46196328409372</c:v>
                </c:pt>
                <c:pt idx="181">
                  <c:v>35.763993496458696</c:v>
                </c:pt>
                <c:pt idx="182">
                  <c:v>36.065672592506502</c:v>
                </c:pt>
                <c:pt idx="183">
                  <c:v>36.367126276638459</c:v>
                </c:pt>
                <c:pt idx="184">
                  <c:v>36.568028438512563</c:v>
                </c:pt>
                <c:pt idx="185">
                  <c:v>36.869244304271177</c:v>
                </c:pt>
                <c:pt idx="186">
                  <c:v>37.170567293081106</c:v>
                </c:pt>
                <c:pt idx="187">
                  <c:v>37.371603839254888</c:v>
                </c:pt>
                <c:pt idx="188">
                  <c:v>37.572691904711775</c:v>
                </c:pt>
                <c:pt idx="189">
                  <c:v>37.773867403024909</c:v>
                </c:pt>
                <c:pt idx="190">
                  <c:v>37.874516880055687</c:v>
                </c:pt>
                <c:pt idx="191">
                  <c:v>37.874516880055687</c:v>
                </c:pt>
                <c:pt idx="192">
                  <c:v>37.874516880055687</c:v>
                </c:pt>
                <c:pt idx="193">
                  <c:v>37.874516880055687</c:v>
                </c:pt>
                <c:pt idx="194">
                  <c:v>37.874516880055687</c:v>
                </c:pt>
                <c:pt idx="195">
                  <c:v>37.874516880055687</c:v>
                </c:pt>
                <c:pt idx="196">
                  <c:v>37.975180603324596</c:v>
                </c:pt>
                <c:pt idx="197">
                  <c:v>38.075820846915775</c:v>
                </c:pt>
                <c:pt idx="198">
                  <c:v>38.176441759476802</c:v>
                </c:pt>
                <c:pt idx="199">
                  <c:v>38.277047483664361</c:v>
                </c:pt>
                <c:pt idx="200">
                  <c:v>38.277047483664361</c:v>
                </c:pt>
                <c:pt idx="201">
                  <c:v>38.277047483664361</c:v>
                </c:pt>
                <c:pt idx="202">
                  <c:v>38.277047483664361</c:v>
                </c:pt>
                <c:pt idx="203">
                  <c:v>38.277047483664361</c:v>
                </c:pt>
                <c:pt idx="204">
                  <c:v>38.277047483664361</c:v>
                </c:pt>
                <c:pt idx="205">
                  <c:v>38.277047483664361</c:v>
                </c:pt>
                <c:pt idx="206">
                  <c:v>38.176452809926538</c:v>
                </c:pt>
                <c:pt idx="207">
                  <c:v>38.075847143981072</c:v>
                </c:pt>
                <c:pt idx="208">
                  <c:v>37.975226370407562</c:v>
                </c:pt>
                <c:pt idx="209">
                  <c:v>37.975226370407562</c:v>
                </c:pt>
                <c:pt idx="210">
                  <c:v>37.975226370407562</c:v>
                </c:pt>
                <c:pt idx="211">
                  <c:v>37.975226370407562</c:v>
                </c:pt>
                <c:pt idx="212">
                  <c:v>38.075866371419139</c:v>
                </c:pt>
                <c:pt idx="213">
                  <c:v>38.176487043370315</c:v>
                </c:pt>
                <c:pt idx="214">
                  <c:v>38.176487043370315</c:v>
                </c:pt>
                <c:pt idx="215">
                  <c:v>38.176487043370315</c:v>
                </c:pt>
                <c:pt idx="216">
                  <c:v>38.176487043370315</c:v>
                </c:pt>
                <c:pt idx="217">
                  <c:v>38.176487043370315</c:v>
                </c:pt>
                <c:pt idx="218">
                  <c:v>38.176487043370315</c:v>
                </c:pt>
                <c:pt idx="219">
                  <c:v>38.075881557854068</c:v>
                </c:pt>
                <c:pt idx="220">
                  <c:v>38.075881557854068</c:v>
                </c:pt>
                <c:pt idx="221">
                  <c:v>38.075881557854068</c:v>
                </c:pt>
                <c:pt idx="222">
                  <c:v>38.176502149540838</c:v>
                </c:pt>
                <c:pt idx="223">
                  <c:v>38.377636389603836</c:v>
                </c:pt>
                <c:pt idx="224">
                  <c:v>38.678947319622281</c:v>
                </c:pt>
                <c:pt idx="225">
                  <c:v>38.979929223051023</c:v>
                </c:pt>
                <c:pt idx="226">
                  <c:v>39.280688621556706</c:v>
                </c:pt>
                <c:pt idx="227">
                  <c:v>39.581331427089438</c:v>
                </c:pt>
                <c:pt idx="228">
                  <c:v>39.881963218284447</c:v>
                </c:pt>
                <c:pt idx="229">
                  <c:v>40.182689514063398</c:v>
                </c:pt>
                <c:pt idx="230">
                  <c:v>40.483616046316257</c:v>
                </c:pt>
                <c:pt idx="231">
                  <c:v>40.784849033527102</c:v>
                </c:pt>
                <c:pt idx="232">
                  <c:v>40.88539784142278</c:v>
                </c:pt>
                <c:pt idx="233">
                  <c:v>40.985959229009083</c:v>
                </c:pt>
                <c:pt idx="234">
                  <c:v>41.086500825644968</c:v>
                </c:pt>
                <c:pt idx="235">
                  <c:v>41.187026188977356</c:v>
                </c:pt>
                <c:pt idx="236">
                  <c:v>41.388051555687049</c:v>
                </c:pt>
                <c:pt idx="237">
                  <c:v>41.588980648738435</c:v>
                </c:pt>
                <c:pt idx="238">
                  <c:v>41.789841299441576</c:v>
                </c:pt>
                <c:pt idx="239">
                  <c:v>41.990661266261704</c:v>
                </c:pt>
                <c:pt idx="240">
                  <c:v>42.19146826313348</c:v>
                </c:pt>
                <c:pt idx="241">
                  <c:v>42.492700849871973</c:v>
                </c:pt>
                <c:pt idx="242">
                  <c:v>42.793896047838274</c:v>
                </c:pt>
                <c:pt idx="243">
                  <c:v>42.99472897649656</c:v>
                </c:pt>
                <c:pt idx="244">
                  <c:v>43.195550017901745</c:v>
                </c:pt>
                <c:pt idx="245">
                  <c:v>43.396385597862597</c:v>
                </c:pt>
                <c:pt idx="246">
                  <c:v>43.597262153331386</c:v>
                </c:pt>
                <c:pt idx="247">
                  <c:v>43.798077350474848</c:v>
                </c:pt>
                <c:pt idx="248">
                  <c:v>43.998856452720595</c:v>
                </c:pt>
                <c:pt idx="249">
                  <c:v>44.199624687466034</c:v>
                </c:pt>
                <c:pt idx="250">
                  <c:v>44.400407269413741</c:v>
                </c:pt>
                <c:pt idx="251">
                  <c:v>44.500818346633125</c:v>
                </c:pt>
                <c:pt idx="252">
                  <c:v>44.601228025021669</c:v>
                </c:pt>
                <c:pt idx="253">
                  <c:v>44.802050733800776</c:v>
                </c:pt>
                <c:pt idx="254">
                  <c:v>45.002839372479329</c:v>
                </c:pt>
                <c:pt idx="255">
                  <c:v>45.203618059239531</c:v>
                </c:pt>
                <c:pt idx="256">
                  <c:v>45.304014480143906</c:v>
                </c:pt>
                <c:pt idx="257">
                  <c:v>45.404403798942596</c:v>
                </c:pt>
                <c:pt idx="258">
                  <c:v>45.504788955661382</c:v>
                </c:pt>
                <c:pt idx="259">
                  <c:v>45.605172889359153</c:v>
                </c:pt>
                <c:pt idx="260">
                  <c:v>45.705558538759966</c:v>
                </c:pt>
                <c:pt idx="261">
                  <c:v>45.805948842884668</c:v>
                </c:pt>
                <c:pt idx="262">
                  <c:v>45.906346741682384</c:v>
                </c:pt>
                <c:pt idx="263">
                  <c:v>46.207572046622019</c:v>
                </c:pt>
                <c:pt idx="264">
                  <c:v>46.508454289891574</c:v>
                </c:pt>
                <c:pt idx="265">
                  <c:v>46.809067221480746</c:v>
                </c:pt>
                <c:pt idx="266">
                  <c:v>47.109484092908787</c:v>
                </c:pt>
                <c:pt idx="267">
                  <c:v>47.40977779021015</c:v>
                </c:pt>
                <c:pt idx="268">
                  <c:v>47.710020964992019</c:v>
                </c:pt>
                <c:pt idx="269">
                  <c:v>48.010286164192195</c:v>
                </c:pt>
                <c:pt idx="270">
                  <c:v>48.310645959152566</c:v>
                </c:pt>
                <c:pt idx="271">
                  <c:v>48.61117307461582</c:v>
                </c:pt>
                <c:pt idx="272">
                  <c:v>48.911940518250852</c:v>
                </c:pt>
                <c:pt idx="273">
                  <c:v>48.911940518250852</c:v>
                </c:pt>
                <c:pt idx="274">
                  <c:v>48.911940518250852</c:v>
                </c:pt>
                <c:pt idx="275">
                  <c:v>48.911940518250852</c:v>
                </c:pt>
                <c:pt idx="276">
                  <c:v>48.911940518250852</c:v>
                </c:pt>
                <c:pt idx="277">
                  <c:v>48.911940518250852</c:v>
                </c:pt>
                <c:pt idx="278">
                  <c:v>48.911940518250852</c:v>
                </c:pt>
                <c:pt idx="279">
                  <c:v>48.911940518250852</c:v>
                </c:pt>
                <c:pt idx="280">
                  <c:v>48.911940518250852</c:v>
                </c:pt>
                <c:pt idx="281">
                  <c:v>48.81158012056251</c:v>
                </c:pt>
                <c:pt idx="282">
                  <c:v>48.71122908589377</c:v>
                </c:pt>
                <c:pt idx="283">
                  <c:v>48.71122908589377</c:v>
                </c:pt>
                <c:pt idx="284">
                  <c:v>48.71122908589377</c:v>
                </c:pt>
                <c:pt idx="285">
                  <c:v>48.811573331915376</c:v>
                </c:pt>
                <c:pt idx="286">
                  <c:v>48.911899411192032</c:v>
                </c:pt>
                <c:pt idx="287">
                  <c:v>49.112520205691425</c:v>
                </c:pt>
                <c:pt idx="288">
                  <c:v>49.313046453198353</c:v>
                </c:pt>
                <c:pt idx="289">
                  <c:v>49.513497680242494</c:v>
                </c:pt>
                <c:pt idx="290">
                  <c:v>49.71389335816572</c:v>
                </c:pt>
                <c:pt idx="291">
                  <c:v>50.014432696581046</c:v>
                </c:pt>
                <c:pt idx="292">
                  <c:v>50.315059879106897</c:v>
                </c:pt>
                <c:pt idx="293">
                  <c:v>50.816363447891845</c:v>
                </c:pt>
                <c:pt idx="294">
                  <c:v>51.016688251203213</c:v>
                </c:pt>
                <c:pt idx="295">
                  <c:v>51.116895650741256</c:v>
                </c:pt>
                <c:pt idx="296">
                  <c:v>51.217116548426745</c:v>
                </c:pt>
                <c:pt idx="297">
                  <c:v>51.217116548426745</c:v>
                </c:pt>
                <c:pt idx="298">
                  <c:v>51.517826869233708</c:v>
                </c:pt>
                <c:pt idx="299">
                  <c:v>51.818318433384988</c:v>
                </c:pt>
                <c:pt idx="300">
                  <c:v>51.818318433384988</c:v>
                </c:pt>
                <c:pt idx="301">
                  <c:v>51.818318433384988</c:v>
                </c:pt>
                <c:pt idx="302">
                  <c:v>51.818318433384988</c:v>
                </c:pt>
                <c:pt idx="303">
                  <c:v>51.517985857502481</c:v>
                </c:pt>
                <c:pt idx="304">
                  <c:v>51.517985857502481</c:v>
                </c:pt>
                <c:pt idx="305">
                  <c:v>51.517985857502481</c:v>
                </c:pt>
                <c:pt idx="306">
                  <c:v>51.517985857502481</c:v>
                </c:pt>
                <c:pt idx="307">
                  <c:v>51.517985857502481</c:v>
                </c:pt>
                <c:pt idx="308">
                  <c:v>51.117332911534092</c:v>
                </c:pt>
                <c:pt idx="309">
                  <c:v>50.716456179128322</c:v>
                </c:pt>
                <c:pt idx="310">
                  <c:v>50.616145411336909</c:v>
                </c:pt>
                <c:pt idx="311">
                  <c:v>50.51583865026614</c:v>
                </c:pt>
                <c:pt idx="312">
                  <c:v>50.415533525617334</c:v>
                </c:pt>
                <c:pt idx="313">
                  <c:v>50.315227667421603</c:v>
                </c:pt>
                <c:pt idx="314">
                  <c:v>50.214918705629586</c:v>
                </c:pt>
                <c:pt idx="315">
                  <c:v>50.114604269701076</c:v>
                </c:pt>
                <c:pt idx="316">
                  <c:v>50.114604269701076</c:v>
                </c:pt>
                <c:pt idx="317">
                  <c:v>50.014281988194234</c:v>
                </c:pt>
                <c:pt idx="318">
                  <c:v>50.014281988194234</c:v>
                </c:pt>
                <c:pt idx="319">
                  <c:v>50.014281988194234</c:v>
                </c:pt>
                <c:pt idx="320">
                  <c:v>50.014281988194234</c:v>
                </c:pt>
                <c:pt idx="321">
                  <c:v>50.014281988194234</c:v>
                </c:pt>
              </c:numCache>
            </c:numRef>
          </c:val>
        </c:ser>
        <c:ser>
          <c:idx val="1"/>
          <c:order val="3"/>
          <c:tx>
            <c:v>Est - last 5 last 5</c:v>
          </c:tx>
          <c:spPr>
            <a:ln w="12700">
              <a:solidFill>
                <a:srgbClr val="D60093"/>
              </a:solidFill>
              <a:prstDash val="sysDash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mwiki!$AQ$2:$AQ$323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16</c:v>
                </c:pt>
                <c:pt idx="2">
                  <c:v>15.435546875</c:v>
                </c:pt>
                <c:pt idx="3">
                  <c:v>15.03122005873176</c:v>
                </c:pt>
                <c:pt idx="4">
                  <c:v>14.711441467078577</c:v>
                </c:pt>
                <c:pt idx="5">
                  <c:v>14.496446821838779</c:v>
                </c:pt>
                <c:pt idx="6">
                  <c:v>14.714414404342142</c:v>
                </c:pt>
                <c:pt idx="7">
                  <c:v>15.03975194348978</c:v>
                </c:pt>
                <c:pt idx="8">
                  <c:v>15.464911340340354</c:v>
                </c:pt>
                <c:pt idx="9">
                  <c:v>15.979589088691181</c:v>
                </c:pt>
                <c:pt idx="10">
                  <c:v>16.472800653722281</c:v>
                </c:pt>
                <c:pt idx="11">
                  <c:v>16.809647503306223</c:v>
                </c:pt>
                <c:pt idx="12">
                  <c:v>17.045946170741484</c:v>
                </c:pt>
                <c:pt idx="13">
                  <c:v>17.187192441721166</c:v>
                </c:pt>
                <c:pt idx="14">
                  <c:v>17.283866788615306</c:v>
                </c:pt>
                <c:pt idx="15">
                  <c:v>17.430802344572502</c:v>
                </c:pt>
                <c:pt idx="16">
                  <c:v>17.726272533626112</c:v>
                </c:pt>
                <c:pt idx="17">
                  <c:v>18.166290876037376</c:v>
                </c:pt>
                <c:pt idx="18">
                  <c:v>18.741045859661352</c:v>
                </c:pt>
                <c:pt idx="19">
                  <c:v>19.395757373897194</c:v>
                </c:pt>
                <c:pt idx="20">
                  <c:v>20.031389215520356</c:v>
                </c:pt>
                <c:pt idx="21">
                  <c:v>20.562930786031274</c:v>
                </c:pt>
                <c:pt idx="22">
                  <c:v>21.049168166335647</c:v>
                </c:pt>
                <c:pt idx="23">
                  <c:v>21.492457971571824</c:v>
                </c:pt>
                <c:pt idx="24">
                  <c:v>21.846554427385204</c:v>
                </c:pt>
                <c:pt idx="25">
                  <c:v>22.15495649105139</c:v>
                </c:pt>
                <c:pt idx="26">
                  <c:v>22.460120690946358</c:v>
                </c:pt>
                <c:pt idx="27">
                  <c:v>22.721837508093103</c:v>
                </c:pt>
                <c:pt idx="28">
                  <c:v>22.986450726051547</c:v>
                </c:pt>
                <c:pt idx="29">
                  <c:v>23.294953634861766</c:v>
                </c:pt>
                <c:pt idx="30">
                  <c:v>23.646124821841038</c:v>
                </c:pt>
                <c:pt idx="31">
                  <c:v>24.038479164761693</c:v>
                </c:pt>
                <c:pt idx="32">
                  <c:v>24.424300884227204</c:v>
                </c:pt>
                <c:pt idx="33">
                  <c:v>24.810209543989242</c:v>
                </c:pt>
                <c:pt idx="34">
                  <c:v>25.196142826116137</c:v>
                </c:pt>
                <c:pt idx="35">
                  <c:v>25.582040346803925</c:v>
                </c:pt>
                <c:pt idx="36">
                  <c:v>25.967841900391182</c:v>
                </c:pt>
                <c:pt idx="37">
                  <c:v>26.392940836620461</c:v>
                </c:pt>
                <c:pt idx="38">
                  <c:v>26.726820671031692</c:v>
                </c:pt>
                <c:pt idx="39">
                  <c:v>26.930656051599179</c:v>
                </c:pt>
                <c:pt idx="40">
                  <c:v>27.052502792061823</c:v>
                </c:pt>
                <c:pt idx="41">
                  <c:v>27.092700192821408</c:v>
                </c:pt>
                <c:pt idx="42">
                  <c:v>27.049976235579841</c:v>
                </c:pt>
                <c:pt idx="43">
                  <c:v>27.007117211452002</c:v>
                </c:pt>
                <c:pt idx="44">
                  <c:v>27.049473256744253</c:v>
                </c:pt>
                <c:pt idx="45">
                  <c:v>27.091696757499282</c:v>
                </c:pt>
                <c:pt idx="46">
                  <c:v>27.133788746763507</c:v>
                </c:pt>
                <c:pt idx="47">
                  <c:v>27.175750244753438</c:v>
                </c:pt>
                <c:pt idx="48">
                  <c:v>27.217582259073847</c:v>
                </c:pt>
                <c:pt idx="49">
                  <c:v>27.217582259073847</c:v>
                </c:pt>
                <c:pt idx="50">
                  <c:v>27.217582259073847</c:v>
                </c:pt>
                <c:pt idx="51">
                  <c:v>27.217582259073847</c:v>
                </c:pt>
                <c:pt idx="52">
                  <c:v>27.217582259073847</c:v>
                </c:pt>
                <c:pt idx="53">
                  <c:v>27.217582259073847</c:v>
                </c:pt>
                <c:pt idx="54">
                  <c:v>27.175249461907232</c:v>
                </c:pt>
                <c:pt idx="55">
                  <c:v>27.090951116376289</c:v>
                </c:pt>
                <c:pt idx="56">
                  <c:v>26.964649590562196</c:v>
                </c:pt>
                <c:pt idx="57">
                  <c:v>26.795899275764679</c:v>
                </c:pt>
                <c:pt idx="58">
                  <c:v>26.583827233690155</c:v>
                </c:pt>
                <c:pt idx="59">
                  <c:v>26.412733366339424</c:v>
                </c:pt>
                <c:pt idx="60">
                  <c:v>26.32549807060753</c:v>
                </c:pt>
                <c:pt idx="61">
                  <c:v>26.238933796075241</c:v>
                </c:pt>
                <c:pt idx="62">
                  <c:v>26.110805692085052</c:v>
                </c:pt>
                <c:pt idx="63">
                  <c:v>25.942142016365047</c:v>
                </c:pt>
                <c:pt idx="64">
                  <c:v>25.609030099749297</c:v>
                </c:pt>
                <c:pt idx="65">
                  <c:v>25.028370321404964</c:v>
                </c:pt>
                <c:pt idx="66">
                  <c:v>24.354450073167197</c:v>
                </c:pt>
                <c:pt idx="67">
                  <c:v>23.664859753720073</c:v>
                </c:pt>
                <c:pt idx="68">
                  <c:v>22.957155114103674</c:v>
                </c:pt>
                <c:pt idx="69">
                  <c:v>22.412328158623119</c:v>
                </c:pt>
                <c:pt idx="70">
                  <c:v>22.136576400952944</c:v>
                </c:pt>
                <c:pt idx="71">
                  <c:v>22.042539783090131</c:v>
                </c:pt>
                <c:pt idx="72">
                  <c:v>22.085521572716786</c:v>
                </c:pt>
                <c:pt idx="73">
                  <c:v>22.309076745830087</c:v>
                </c:pt>
                <c:pt idx="74">
                  <c:v>22.620567754212615</c:v>
                </c:pt>
                <c:pt idx="75">
                  <c:v>22.928671075000103</c:v>
                </c:pt>
                <c:pt idx="76">
                  <c:v>23.233621352024503</c:v>
                </c:pt>
                <c:pt idx="77">
                  <c:v>23.535635325934603</c:v>
                </c:pt>
                <c:pt idx="78">
                  <c:v>23.749614972696257</c:v>
                </c:pt>
                <c:pt idx="79">
                  <c:v>23.87823076898183</c:v>
                </c:pt>
                <c:pt idx="80">
                  <c:v>23.963747504125035</c:v>
                </c:pt>
                <c:pt idx="81">
                  <c:v>24.006553406316613</c:v>
                </c:pt>
                <c:pt idx="82">
                  <c:v>24.006553406316613</c:v>
                </c:pt>
                <c:pt idx="83">
                  <c:v>24.006553406316613</c:v>
                </c:pt>
                <c:pt idx="84">
                  <c:v>24.006553406316613</c:v>
                </c:pt>
                <c:pt idx="85">
                  <c:v>24.049932490796149</c:v>
                </c:pt>
                <c:pt idx="86">
                  <c:v>24.18092504555171</c:v>
                </c:pt>
                <c:pt idx="87">
                  <c:v>24.444619709466739</c:v>
                </c:pt>
                <c:pt idx="88">
                  <c:v>24.839707959704977</c:v>
                </c:pt>
                <c:pt idx="89">
                  <c:v>25.407498439123792</c:v>
                </c:pt>
                <c:pt idx="90">
                  <c:v>26.05248412297162</c:v>
                </c:pt>
                <c:pt idx="91">
                  <c:v>26.684665742855977</c:v>
                </c:pt>
                <c:pt idx="92">
                  <c:v>27.223025246818409</c:v>
                </c:pt>
                <c:pt idx="93">
                  <c:v>27.719281508521945</c:v>
                </c:pt>
                <c:pt idx="94">
                  <c:v>28.137958057493368</c:v>
                </c:pt>
                <c:pt idx="95">
                  <c:v>28.517633313401994</c:v>
                </c:pt>
                <c:pt idx="96">
                  <c:v>28.941651325693215</c:v>
                </c:pt>
                <c:pt idx="97">
                  <c:v>29.403438411844846</c:v>
                </c:pt>
                <c:pt idx="98">
                  <c:v>29.818536349758748</c:v>
                </c:pt>
                <c:pt idx="99">
                  <c:v>30.145484273606652</c:v>
                </c:pt>
                <c:pt idx="100">
                  <c:v>30.388411675809632</c:v>
                </c:pt>
                <c:pt idx="101">
                  <c:v>30.468685393605703</c:v>
                </c:pt>
                <c:pt idx="102">
                  <c:v>30.468117813232851</c:v>
                </c:pt>
                <c:pt idx="103">
                  <c:v>30.426193193333635</c:v>
                </c:pt>
                <c:pt idx="104">
                  <c:v>30.3841529569521</c:v>
                </c:pt>
                <c:pt idx="105">
                  <c:v>30.341996304347081</c:v>
                </c:pt>
                <c:pt idx="106">
                  <c:v>30.341996304347081</c:v>
                </c:pt>
                <c:pt idx="107">
                  <c:v>30.341996304347081</c:v>
                </c:pt>
                <c:pt idx="108">
                  <c:v>30.341996304347081</c:v>
                </c:pt>
                <c:pt idx="109">
                  <c:v>30.341996304347081</c:v>
                </c:pt>
                <c:pt idx="110">
                  <c:v>30.383750014948667</c:v>
                </c:pt>
                <c:pt idx="111">
                  <c:v>30.509704589019609</c:v>
                </c:pt>
                <c:pt idx="112">
                  <c:v>30.720280907931141</c:v>
                </c:pt>
                <c:pt idx="113">
                  <c:v>31.014580940222796</c:v>
                </c:pt>
                <c:pt idx="114">
                  <c:v>31.390464853008005</c:v>
                </c:pt>
                <c:pt idx="115">
                  <c:v>31.762042523938128</c:v>
                </c:pt>
                <c:pt idx="116">
                  <c:v>32.047820345816447</c:v>
                </c:pt>
                <c:pt idx="117">
                  <c:v>32.250889676741537</c:v>
                </c:pt>
                <c:pt idx="118">
                  <c:v>32.37283409653103</c:v>
                </c:pt>
                <c:pt idx="119">
                  <c:v>32.413877902715143</c:v>
                </c:pt>
                <c:pt idx="120">
                  <c:v>32.413877902715143</c:v>
                </c:pt>
                <c:pt idx="121">
                  <c:v>32.413877902715143</c:v>
                </c:pt>
                <c:pt idx="122">
                  <c:v>32.413877902715143</c:v>
                </c:pt>
                <c:pt idx="123">
                  <c:v>32.413877902715143</c:v>
                </c:pt>
                <c:pt idx="124">
                  <c:v>32.413877902715143</c:v>
                </c:pt>
                <c:pt idx="125">
                  <c:v>32.413877902715143</c:v>
                </c:pt>
                <c:pt idx="126">
                  <c:v>32.455337577139154</c:v>
                </c:pt>
                <c:pt idx="127">
                  <c:v>32.538530195315325</c:v>
                </c:pt>
                <c:pt idx="128">
                  <c:v>32.663417042588918</c:v>
                </c:pt>
                <c:pt idx="129">
                  <c:v>32.829650304982266</c:v>
                </c:pt>
                <c:pt idx="130">
                  <c:v>33.036585653879243</c:v>
                </c:pt>
                <c:pt idx="131">
                  <c:v>33.201025254108806</c:v>
                </c:pt>
                <c:pt idx="132">
                  <c:v>33.323859474525797</c:v>
                </c:pt>
                <c:pt idx="133">
                  <c:v>33.405632535666555</c:v>
                </c:pt>
                <c:pt idx="134">
                  <c:v>33.446564925491721</c:v>
                </c:pt>
                <c:pt idx="135">
                  <c:v>33.446564925491721</c:v>
                </c:pt>
                <c:pt idx="136">
                  <c:v>33.446564925491721</c:v>
                </c:pt>
                <c:pt idx="137">
                  <c:v>33.446564925491721</c:v>
                </c:pt>
                <c:pt idx="138">
                  <c:v>33.446564925491721</c:v>
                </c:pt>
                <c:pt idx="139">
                  <c:v>33.446564925491721</c:v>
                </c:pt>
                <c:pt idx="140">
                  <c:v>33.446564925491721</c:v>
                </c:pt>
                <c:pt idx="141">
                  <c:v>33.446564925491721</c:v>
                </c:pt>
                <c:pt idx="142">
                  <c:v>33.446564925491721</c:v>
                </c:pt>
                <c:pt idx="143">
                  <c:v>33.446564925491721</c:v>
                </c:pt>
                <c:pt idx="144">
                  <c:v>33.446564925491721</c:v>
                </c:pt>
                <c:pt idx="145">
                  <c:v>33.446564925491721</c:v>
                </c:pt>
                <c:pt idx="146">
                  <c:v>33.446564925491721</c:v>
                </c:pt>
                <c:pt idx="147">
                  <c:v>33.446564925491721</c:v>
                </c:pt>
                <c:pt idx="148">
                  <c:v>33.446564925491721</c:v>
                </c:pt>
                <c:pt idx="149">
                  <c:v>33.446564925491721</c:v>
                </c:pt>
                <c:pt idx="150">
                  <c:v>33.446564925491721</c:v>
                </c:pt>
                <c:pt idx="151">
                  <c:v>33.446564925491721</c:v>
                </c:pt>
                <c:pt idx="152">
                  <c:v>33.446564925491721</c:v>
                </c:pt>
                <c:pt idx="153">
                  <c:v>33.446564925491721</c:v>
                </c:pt>
                <c:pt idx="154">
                  <c:v>33.446564925491721</c:v>
                </c:pt>
                <c:pt idx="155">
                  <c:v>33.446564925491721</c:v>
                </c:pt>
                <c:pt idx="156">
                  <c:v>33.446564925491721</c:v>
                </c:pt>
                <c:pt idx="157">
                  <c:v>33.446564925491721</c:v>
                </c:pt>
                <c:pt idx="158">
                  <c:v>33.446564925491721</c:v>
                </c:pt>
                <c:pt idx="159">
                  <c:v>33.446564925491721</c:v>
                </c:pt>
                <c:pt idx="160">
                  <c:v>33.446564925491721</c:v>
                </c:pt>
                <c:pt idx="161">
                  <c:v>33.446564925491721</c:v>
                </c:pt>
                <c:pt idx="162">
                  <c:v>33.446564925491721</c:v>
                </c:pt>
                <c:pt idx="163">
                  <c:v>33.446564925491721</c:v>
                </c:pt>
                <c:pt idx="164">
                  <c:v>33.446564925491721</c:v>
                </c:pt>
                <c:pt idx="165">
                  <c:v>33.446564925491721</c:v>
                </c:pt>
                <c:pt idx="166">
                  <c:v>33.446564925491721</c:v>
                </c:pt>
                <c:pt idx="167">
                  <c:v>33.446564925491721</c:v>
                </c:pt>
                <c:pt idx="168">
                  <c:v>33.446564925491721</c:v>
                </c:pt>
                <c:pt idx="169">
                  <c:v>33.446564925491721</c:v>
                </c:pt>
                <c:pt idx="170">
                  <c:v>33.487899624890659</c:v>
                </c:pt>
                <c:pt idx="171">
                  <c:v>33.570834860655609</c:v>
                </c:pt>
                <c:pt idx="172">
                  <c:v>33.695335795365359</c:v>
                </c:pt>
                <c:pt idx="173">
                  <c:v>33.861069537872318</c:v>
                </c:pt>
                <c:pt idx="174">
                  <c:v>34.10964874072274</c:v>
                </c:pt>
                <c:pt idx="175">
                  <c:v>34.314874783149001</c:v>
                </c:pt>
                <c:pt idx="176">
                  <c:v>34.477936681166611</c:v>
                </c:pt>
                <c:pt idx="177">
                  <c:v>34.64134168242817</c:v>
                </c:pt>
                <c:pt idx="178">
                  <c:v>34.805075736767463</c:v>
                </c:pt>
                <c:pt idx="179">
                  <c:v>34.887328670884763</c:v>
                </c:pt>
                <c:pt idx="180">
                  <c:v>35.052448373010655</c:v>
                </c:pt>
                <c:pt idx="181">
                  <c:v>35.342474321130418</c:v>
                </c:pt>
                <c:pt idx="182">
                  <c:v>35.673770969692477</c:v>
                </c:pt>
                <c:pt idx="183">
                  <c:v>36.045484867920656</c:v>
                </c:pt>
                <c:pt idx="184">
                  <c:v>36.495576153191976</c:v>
                </c:pt>
                <c:pt idx="185">
                  <c:v>36.901451566606326</c:v>
                </c:pt>
                <c:pt idx="186">
                  <c:v>37.184344759117948</c:v>
                </c:pt>
                <c:pt idx="187">
                  <c:v>37.385552898098467</c:v>
                </c:pt>
                <c:pt idx="188">
                  <c:v>37.506379920633414</c:v>
                </c:pt>
                <c:pt idx="189">
                  <c:v>37.546994713770758</c:v>
                </c:pt>
                <c:pt idx="190">
                  <c:v>37.546994713770758</c:v>
                </c:pt>
                <c:pt idx="191">
                  <c:v>37.546994713770758</c:v>
                </c:pt>
                <c:pt idx="192">
                  <c:v>37.546994713770758</c:v>
                </c:pt>
                <c:pt idx="193">
                  <c:v>37.546994713770758</c:v>
                </c:pt>
                <c:pt idx="194">
                  <c:v>37.546994713770758</c:v>
                </c:pt>
                <c:pt idx="195">
                  <c:v>37.546994713770758</c:v>
                </c:pt>
                <c:pt idx="196">
                  <c:v>37.587965738054088</c:v>
                </c:pt>
                <c:pt idx="197">
                  <c:v>37.670147407929058</c:v>
                </c:pt>
                <c:pt idx="198">
                  <c:v>37.793515742278565</c:v>
                </c:pt>
                <c:pt idx="199">
                  <c:v>37.957785028850246</c:v>
                </c:pt>
                <c:pt idx="200">
                  <c:v>38.12063558097681</c:v>
                </c:pt>
                <c:pt idx="201">
                  <c:v>38.200925551475976</c:v>
                </c:pt>
                <c:pt idx="202">
                  <c:v>38.200072961065814</c:v>
                </c:pt>
                <c:pt idx="203">
                  <c:v>38.118419943821635</c:v>
                </c:pt>
                <c:pt idx="204">
                  <c:v>37.955261146293033</c:v>
                </c:pt>
                <c:pt idx="205">
                  <c:v>37.790696587877093</c:v>
                </c:pt>
                <c:pt idx="206">
                  <c:v>37.666847097919096</c:v>
                </c:pt>
                <c:pt idx="207">
                  <c:v>37.584167851104809</c:v>
                </c:pt>
                <c:pt idx="208">
                  <c:v>37.542859589900225</c:v>
                </c:pt>
                <c:pt idx="209">
                  <c:v>37.583839640112465</c:v>
                </c:pt>
                <c:pt idx="210">
                  <c:v>37.624730372736479</c:v>
                </c:pt>
                <c:pt idx="211">
                  <c:v>37.665532273180119</c:v>
                </c:pt>
                <c:pt idx="212">
                  <c:v>37.747375809844968</c:v>
                </c:pt>
                <c:pt idx="213">
                  <c:v>37.870239855206094</c:v>
                </c:pt>
                <c:pt idx="214">
                  <c:v>37.910497144813498</c:v>
                </c:pt>
                <c:pt idx="215">
                  <c:v>37.950668981103114</c:v>
                </c:pt>
                <c:pt idx="216">
                  <c:v>37.99075581639746</c:v>
                </c:pt>
                <c:pt idx="217">
                  <c:v>37.94948268671623</c:v>
                </c:pt>
                <c:pt idx="218">
                  <c:v>37.826667436708874</c:v>
                </c:pt>
                <c:pt idx="219">
                  <c:v>37.74468536527155</c:v>
                </c:pt>
                <c:pt idx="220">
                  <c:v>37.662346774281978</c:v>
                </c:pt>
                <c:pt idx="221">
                  <c:v>37.579647767382035</c:v>
                </c:pt>
                <c:pt idx="222">
                  <c:v>37.620129279570712</c:v>
                </c:pt>
                <c:pt idx="223">
                  <c:v>37.826623664329567</c:v>
                </c:pt>
                <c:pt idx="224">
                  <c:v>38.158037860995925</c:v>
                </c:pt>
                <c:pt idx="225">
                  <c:v>38.612502157175342</c:v>
                </c:pt>
                <c:pt idx="226">
                  <c:v>39.186058137222766</c:v>
                </c:pt>
                <c:pt idx="227">
                  <c:v>39.7110665373553</c:v>
                </c:pt>
                <c:pt idx="228">
                  <c:v>40.11021773897923</c:v>
                </c:pt>
                <c:pt idx="229">
                  <c:v>40.388364047113051</c:v>
                </c:pt>
                <c:pt idx="230">
                  <c:v>40.547740987287661</c:v>
                </c:pt>
                <c:pt idx="231">
                  <c:v>40.58822832849858</c:v>
                </c:pt>
                <c:pt idx="232">
                  <c:v>40.58822832849858</c:v>
                </c:pt>
                <c:pt idx="233">
                  <c:v>40.62904405349299</c:v>
                </c:pt>
                <c:pt idx="234">
                  <c:v>40.710898536533804</c:v>
                </c:pt>
                <c:pt idx="235">
                  <c:v>40.833772527330197</c:v>
                </c:pt>
                <c:pt idx="236">
                  <c:v>41.038903879873445</c:v>
                </c:pt>
                <c:pt idx="237">
                  <c:v>41.325723599802949</c:v>
                </c:pt>
                <c:pt idx="238">
                  <c:v>41.611293778148067</c:v>
                </c:pt>
                <c:pt idx="239">
                  <c:v>41.895662174341304</c:v>
                </c:pt>
                <c:pt idx="240">
                  <c:v>42.178874849815514</c:v>
                </c:pt>
                <c:pt idx="241">
                  <c:v>42.422082966802002</c:v>
                </c:pt>
                <c:pt idx="242">
                  <c:v>42.625617783340509</c:v>
                </c:pt>
                <c:pt idx="243">
                  <c:v>42.829102391236333</c:v>
                </c:pt>
                <c:pt idx="244">
                  <c:v>43.032537753429331</c:v>
                </c:pt>
                <c:pt idx="245">
                  <c:v>43.235924807538552</c:v>
                </c:pt>
                <c:pt idx="246">
                  <c:v>43.439264461859622</c:v>
                </c:pt>
                <c:pt idx="247">
                  <c:v>43.642557603393669</c:v>
                </c:pt>
                <c:pt idx="248">
                  <c:v>43.845805104267356</c:v>
                </c:pt>
                <c:pt idx="249">
                  <c:v>44.049007818220808</c:v>
                </c:pt>
                <c:pt idx="250">
                  <c:v>44.252166577011621</c:v>
                </c:pt>
                <c:pt idx="251">
                  <c:v>44.413918814150819</c:v>
                </c:pt>
                <c:pt idx="252">
                  <c:v>44.534888966816425</c:v>
                </c:pt>
                <c:pt idx="253">
                  <c:v>44.656299063770696</c:v>
                </c:pt>
                <c:pt idx="254">
                  <c:v>44.778135695788684</c:v>
                </c:pt>
                <c:pt idx="255">
                  <c:v>44.900385348296403</c:v>
                </c:pt>
                <c:pt idx="256">
                  <c:v>45.063212075080614</c:v>
                </c:pt>
                <c:pt idx="257">
                  <c:v>45.266173324428067</c:v>
                </c:pt>
                <c:pt idx="258">
                  <c:v>45.42778763911123</c:v>
                </c:pt>
                <c:pt idx="259">
                  <c:v>45.548663355641871</c:v>
                </c:pt>
                <c:pt idx="260">
                  <c:v>45.629172849717712</c:v>
                </c:pt>
                <c:pt idx="261">
                  <c:v>45.669463530917405</c:v>
                </c:pt>
                <c:pt idx="262">
                  <c:v>45.669463530917405</c:v>
                </c:pt>
                <c:pt idx="263">
                  <c:v>45.791206836412684</c:v>
                </c:pt>
                <c:pt idx="264">
                  <c:v>46.036345232163384</c:v>
                </c:pt>
                <c:pt idx="265">
                  <c:v>46.40466270091013</c:v>
                </c:pt>
                <c:pt idx="266">
                  <c:v>46.894114904247012</c:v>
                </c:pt>
                <c:pt idx="267">
                  <c:v>47.500986175190171</c:v>
                </c:pt>
                <c:pt idx="268">
                  <c:v>47.979913714885264</c:v>
                </c:pt>
                <c:pt idx="269">
                  <c:v>48.336344970052487</c:v>
                </c:pt>
                <c:pt idx="270">
                  <c:v>48.573441692613919</c:v>
                </c:pt>
                <c:pt idx="271">
                  <c:v>48.692355309751591</c:v>
                </c:pt>
                <c:pt idx="272">
                  <c:v>48.692355309751591</c:v>
                </c:pt>
                <c:pt idx="273">
                  <c:v>48.692355309751591</c:v>
                </c:pt>
                <c:pt idx="274">
                  <c:v>48.692355309751591</c:v>
                </c:pt>
                <c:pt idx="275">
                  <c:v>48.692355309751591</c:v>
                </c:pt>
                <c:pt idx="276">
                  <c:v>48.692355309751591</c:v>
                </c:pt>
                <c:pt idx="277">
                  <c:v>48.692355309751591</c:v>
                </c:pt>
                <c:pt idx="278">
                  <c:v>48.692355309751591</c:v>
                </c:pt>
                <c:pt idx="279">
                  <c:v>48.692355309751591</c:v>
                </c:pt>
                <c:pt idx="280">
                  <c:v>48.692355309751591</c:v>
                </c:pt>
                <c:pt idx="281">
                  <c:v>48.651848262502725</c:v>
                </c:pt>
                <c:pt idx="282">
                  <c:v>48.571037999267858</c:v>
                </c:pt>
                <c:pt idx="283">
                  <c:v>48.489958615531606</c:v>
                </c:pt>
                <c:pt idx="284">
                  <c:v>48.408607861693575</c:v>
                </c:pt>
                <c:pt idx="285">
                  <c:v>48.367288021618762</c:v>
                </c:pt>
                <c:pt idx="286">
                  <c:v>48.448331685210796</c:v>
                </c:pt>
                <c:pt idx="287">
                  <c:v>48.693344880169725</c:v>
                </c:pt>
                <c:pt idx="288">
                  <c:v>49.019519935281302</c:v>
                </c:pt>
                <c:pt idx="289">
                  <c:v>49.425211878850938</c:v>
                </c:pt>
                <c:pt idx="290">
                  <c:v>49.82751982066074</c:v>
                </c:pt>
                <c:pt idx="291">
                  <c:v>50.18824542468834</c:v>
                </c:pt>
                <c:pt idx="292">
                  <c:v>50.42856412189019</c:v>
                </c:pt>
                <c:pt idx="293">
                  <c:v>50.711367146217036</c:v>
                </c:pt>
                <c:pt idx="294">
                  <c:v>50.91268264553608</c:v>
                </c:pt>
                <c:pt idx="295">
                  <c:v>51.072910219241784</c:v>
                </c:pt>
                <c:pt idx="296">
                  <c:v>51.192567846692448</c:v>
                </c:pt>
                <c:pt idx="297">
                  <c:v>51.311666751851718</c:v>
                </c:pt>
                <c:pt idx="298">
                  <c:v>51.311666751851718</c:v>
                </c:pt>
                <c:pt idx="299">
                  <c:v>51.432831170300588</c:v>
                </c:pt>
                <c:pt idx="300">
                  <c:v>51.553425387826039</c:v>
                </c:pt>
                <c:pt idx="301">
                  <c:v>51.673456075162122</c:v>
                </c:pt>
                <c:pt idx="302">
                  <c:v>51.792929778941037</c:v>
                </c:pt>
                <c:pt idx="303">
                  <c:v>51.790244417581853</c:v>
                </c:pt>
                <c:pt idx="304">
                  <c:v>51.549687820284895</c:v>
                </c:pt>
                <c:pt idx="305">
                  <c:v>51.306880870047564</c:v>
                </c:pt>
                <c:pt idx="306">
                  <c:v>51.061770341217496</c:v>
                </c:pt>
                <c:pt idx="307">
                  <c:v>50.814300968610311</c:v>
                </c:pt>
                <c:pt idx="308">
                  <c:v>50.65046015816062</c:v>
                </c:pt>
                <c:pt idx="309">
                  <c:v>50.569677234833044</c:v>
                </c:pt>
                <c:pt idx="310">
                  <c:v>50.448599346616653</c:v>
                </c:pt>
                <c:pt idx="311">
                  <c:v>50.287027866547703</c:v>
                </c:pt>
                <c:pt idx="312">
                  <c:v>50.08456226770776</c:v>
                </c:pt>
                <c:pt idx="313">
                  <c:v>49.921932026514177</c:v>
                </c:pt>
                <c:pt idx="314">
                  <c:v>49.799652115073485</c:v>
                </c:pt>
                <c:pt idx="315">
                  <c:v>49.71805533215219</c:v>
                </c:pt>
                <c:pt idx="316">
                  <c:v>49.717738689982518</c:v>
                </c:pt>
                <c:pt idx="317">
                  <c:v>49.758194161297368</c:v>
                </c:pt>
                <c:pt idx="318">
                  <c:v>49.798583875409541</c:v>
                </c:pt>
                <c:pt idx="319">
                  <c:v>49.838908099006723</c:v>
                </c:pt>
                <c:pt idx="320">
                  <c:v>49.879167097049724</c:v>
                </c:pt>
                <c:pt idx="321">
                  <c:v>49.838658461372859</c:v>
                </c:pt>
              </c:numCache>
            </c:numRef>
          </c:val>
        </c:ser>
        <c:ser>
          <c:idx val="2"/>
          <c:order val="4"/>
          <c:tx>
            <c:v>Est - last 5 last 10</c:v>
          </c:tx>
          <c:spPr>
            <a:ln w="12700">
              <a:solidFill>
                <a:srgbClr val="C00000"/>
              </a:solidFill>
              <a:prstDash val="dash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mwiki!$AR$2:$AR$323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16</c:v>
                </c:pt>
                <c:pt idx="2">
                  <c:v>15.435546875</c:v>
                </c:pt>
                <c:pt idx="3">
                  <c:v>15.03122005873176</c:v>
                </c:pt>
                <c:pt idx="4">
                  <c:v>14.711441467078577</c:v>
                </c:pt>
                <c:pt idx="5">
                  <c:v>14.496446821838779</c:v>
                </c:pt>
                <c:pt idx="6">
                  <c:v>14.44888180558447</c:v>
                </c:pt>
                <c:pt idx="7">
                  <c:v>14.492128707100683</c:v>
                </c:pt>
                <c:pt idx="8">
                  <c:v>14.606309010396989</c:v>
                </c:pt>
                <c:pt idx="9">
                  <c:v>14.77633186950559</c:v>
                </c:pt>
                <c:pt idx="10">
                  <c:v>14.958180570271246</c:v>
                </c:pt>
                <c:pt idx="11">
                  <c:v>15.264798274364214</c:v>
                </c:pt>
                <c:pt idx="12">
                  <c:v>15.559221883206702</c:v>
                </c:pt>
                <c:pt idx="13">
                  <c:v>15.842608295026416</c:v>
                </c:pt>
                <c:pt idx="14">
                  <c:v>16.144713457627191</c:v>
                </c:pt>
                <c:pt idx="15">
                  <c:v>16.470501737732977</c:v>
                </c:pt>
                <c:pt idx="16">
                  <c:v>16.804436659742002</c:v>
                </c:pt>
                <c:pt idx="17">
                  <c:v>17.167468465878084</c:v>
                </c:pt>
                <c:pt idx="18">
                  <c:v>17.558885469734122</c:v>
                </c:pt>
                <c:pt idx="19">
                  <c:v>17.978116200527687</c:v>
                </c:pt>
                <c:pt idx="20">
                  <c:v>18.415933419208251</c:v>
                </c:pt>
                <c:pt idx="21">
                  <c:v>18.862728538462576</c:v>
                </c:pt>
                <c:pt idx="22">
                  <c:v>19.345946921290587</c:v>
                </c:pt>
                <c:pt idx="23">
                  <c:v>19.861736370591981</c:v>
                </c:pt>
                <c:pt idx="24">
                  <c:v>20.360506840880255</c:v>
                </c:pt>
                <c:pt idx="25">
                  <c:v>20.82644967805988</c:v>
                </c:pt>
                <c:pt idx="26">
                  <c:v>21.244985128361421</c:v>
                </c:pt>
                <c:pt idx="27">
                  <c:v>21.618999857563455</c:v>
                </c:pt>
                <c:pt idx="28">
                  <c:v>21.975264020709954</c:v>
                </c:pt>
                <c:pt idx="29">
                  <c:v>22.313391807891318</c:v>
                </c:pt>
                <c:pt idx="30">
                  <c:v>22.65258131914355</c:v>
                </c:pt>
                <c:pt idx="31">
                  <c:v>23.012296542404613</c:v>
                </c:pt>
                <c:pt idx="32">
                  <c:v>23.3474497808294</c:v>
                </c:pt>
                <c:pt idx="33">
                  <c:v>23.683924894933298</c:v>
                </c:pt>
                <c:pt idx="34">
                  <c:v>24.040980954581002</c:v>
                </c:pt>
                <c:pt idx="35">
                  <c:v>24.41777476022218</c:v>
                </c:pt>
                <c:pt idx="36">
                  <c:v>24.813483442141596</c:v>
                </c:pt>
                <c:pt idx="37">
                  <c:v>25.227317727561335</c:v>
                </c:pt>
                <c:pt idx="38">
                  <c:v>25.590906777023438</c:v>
                </c:pt>
                <c:pt idx="39">
                  <c:v>25.883445623693028</c:v>
                </c:pt>
                <c:pt idx="40">
                  <c:v>26.132236258707817</c:v>
                </c:pt>
                <c:pt idx="41">
                  <c:v>26.33863897177844</c:v>
                </c:pt>
                <c:pt idx="42">
                  <c:v>26.522643342968241</c:v>
                </c:pt>
                <c:pt idx="43">
                  <c:v>26.665664372610049</c:v>
                </c:pt>
                <c:pt idx="44">
                  <c:v>26.789773947419214</c:v>
                </c:pt>
                <c:pt idx="45">
                  <c:v>26.872862818044329</c:v>
                </c:pt>
                <c:pt idx="46">
                  <c:v>26.91462128674701</c:v>
                </c:pt>
                <c:pt idx="47">
                  <c:v>26.914299527914654</c:v>
                </c:pt>
                <c:pt idx="48">
                  <c:v>26.913977761389038</c:v>
                </c:pt>
                <c:pt idx="49">
                  <c:v>26.93530261647053</c:v>
                </c:pt>
                <c:pt idx="50">
                  <c:v>26.956593718864209</c:v>
                </c:pt>
                <c:pt idx="51">
                  <c:v>26.977851201875058</c:v>
                </c:pt>
                <c:pt idx="52">
                  <c:v>26.999075197967432</c:v>
                </c:pt>
                <c:pt idx="53">
                  <c:v>27.020265838772332</c:v>
                </c:pt>
                <c:pt idx="54">
                  <c:v>26.998789174741507</c:v>
                </c:pt>
                <c:pt idx="55">
                  <c:v>26.956087239345429</c:v>
                </c:pt>
                <c:pt idx="56">
                  <c:v>26.892302997126595</c:v>
                </c:pt>
                <c:pt idx="57">
                  <c:v>26.807473251205082</c:v>
                </c:pt>
                <c:pt idx="58">
                  <c:v>26.701528771310908</c:v>
                </c:pt>
                <c:pt idx="59">
                  <c:v>26.594741905178562</c:v>
                </c:pt>
                <c:pt idx="60">
                  <c:v>26.50770992195843</c:v>
                </c:pt>
                <c:pt idx="61">
                  <c:v>26.399060465404268</c:v>
                </c:pt>
                <c:pt idx="62">
                  <c:v>26.247741939256063</c:v>
                </c:pt>
                <c:pt idx="63">
                  <c:v>26.05377655979369</c:v>
                </c:pt>
                <c:pt idx="64">
                  <c:v>25.799581694849795</c:v>
                </c:pt>
                <c:pt idx="65">
                  <c:v>25.467809114462909</c:v>
                </c:pt>
                <c:pt idx="66">
                  <c:v>25.096130460865776</c:v>
                </c:pt>
                <c:pt idx="67">
                  <c:v>24.701382541530947</c:v>
                </c:pt>
                <c:pt idx="68">
                  <c:v>24.282373863808687</c:v>
                </c:pt>
                <c:pt idx="69">
                  <c:v>23.848779870231098</c:v>
                </c:pt>
                <c:pt idx="70">
                  <c:v>23.392243442634722</c:v>
                </c:pt>
                <c:pt idx="71">
                  <c:v>22.964392782043813</c:v>
                </c:pt>
                <c:pt idx="72">
                  <c:v>22.596392832736868</c:v>
                </c:pt>
                <c:pt idx="73">
                  <c:v>22.315066113095806</c:v>
                </c:pt>
                <c:pt idx="74">
                  <c:v>22.182412271198899</c:v>
                </c:pt>
                <c:pt idx="75">
                  <c:v>22.201861012614117</c:v>
                </c:pt>
                <c:pt idx="76">
                  <c:v>22.317740343087575</c:v>
                </c:pt>
                <c:pt idx="77">
                  <c:v>22.502359924799375</c:v>
                </c:pt>
                <c:pt idx="78">
                  <c:v>22.72707572990327</c:v>
                </c:pt>
                <c:pt idx="79">
                  <c:v>22.947369712673833</c:v>
                </c:pt>
                <c:pt idx="80">
                  <c:v>23.143362521776098</c:v>
                </c:pt>
                <c:pt idx="81">
                  <c:v>23.315969110406403</c:v>
                </c:pt>
                <c:pt idx="82">
                  <c:v>23.465911322606829</c:v>
                </c:pt>
                <c:pt idx="83">
                  <c:v>23.57353788591633</c:v>
                </c:pt>
                <c:pt idx="84">
                  <c:v>23.63881003772622</c:v>
                </c:pt>
                <c:pt idx="85">
                  <c:v>23.704808559400796</c:v>
                </c:pt>
                <c:pt idx="86">
                  <c:v>23.794098966055142</c:v>
                </c:pt>
                <c:pt idx="87">
                  <c:v>23.930268089061336</c:v>
                </c:pt>
                <c:pt idx="88">
                  <c:v>24.136395411043051</c:v>
                </c:pt>
                <c:pt idx="89">
                  <c:v>24.437076599069297</c:v>
                </c:pt>
                <c:pt idx="90">
                  <c:v>24.806623094792087</c:v>
                </c:pt>
                <c:pt idx="91">
                  <c:v>25.216822678961716</c:v>
                </c:pt>
                <c:pt idx="92">
                  <c:v>25.639489141680283</c:v>
                </c:pt>
                <c:pt idx="93">
                  <c:v>26.09877431599817</c:v>
                </c:pt>
                <c:pt idx="94">
                  <c:v>26.59208024181585</c:v>
                </c:pt>
                <c:pt idx="95">
                  <c:v>27.099032075883606</c:v>
                </c:pt>
                <c:pt idx="96">
                  <c:v>27.625966675925778</c:v>
                </c:pt>
                <c:pt idx="97">
                  <c:v>28.130525204991237</c:v>
                </c:pt>
                <c:pt idx="98">
                  <c:v>28.589659407546982</c:v>
                </c:pt>
                <c:pt idx="99">
                  <c:v>28.964274876209153</c:v>
                </c:pt>
                <c:pt idx="100">
                  <c:v>29.275008001369304</c:v>
                </c:pt>
                <c:pt idx="101">
                  <c:v>29.519437054866508</c:v>
                </c:pt>
                <c:pt idx="102">
                  <c:v>29.741078132575272</c:v>
                </c:pt>
                <c:pt idx="103">
                  <c:v>29.921941682988727</c:v>
                </c:pt>
                <c:pt idx="104">
                  <c:v>30.062553159052349</c:v>
                </c:pt>
                <c:pt idx="105">
                  <c:v>30.163156211298578</c:v>
                </c:pt>
                <c:pt idx="106">
                  <c:v>30.203894784788595</c:v>
                </c:pt>
                <c:pt idx="107">
                  <c:v>30.20360599694434</c:v>
                </c:pt>
                <c:pt idx="108">
                  <c:v>30.182274919224316</c:v>
                </c:pt>
                <c:pt idx="109">
                  <c:v>30.160913679717815</c:v>
                </c:pt>
                <c:pt idx="110">
                  <c:v>30.160650463895553</c:v>
                </c:pt>
                <c:pt idx="111">
                  <c:v>30.224562887886794</c:v>
                </c:pt>
                <c:pt idx="112">
                  <c:v>30.331847017346877</c:v>
                </c:pt>
                <c:pt idx="113">
                  <c:v>30.48279001321233</c:v>
                </c:pt>
                <c:pt idx="114">
                  <c:v>30.677346694518988</c:v>
                </c:pt>
                <c:pt idx="115">
                  <c:v>30.892296446237477</c:v>
                </c:pt>
                <c:pt idx="116">
                  <c:v>31.104265347803384</c:v>
                </c:pt>
                <c:pt idx="117">
                  <c:v>31.313355048218412</c:v>
                </c:pt>
                <c:pt idx="118">
                  <c:v>31.519661748137278</c:v>
                </c:pt>
                <c:pt idx="119">
                  <c:v>31.723276594187933</c:v>
                </c:pt>
                <c:pt idx="120">
                  <c:v>31.905187623436611</c:v>
                </c:pt>
                <c:pt idx="121">
                  <c:v>32.046797246272035</c:v>
                </c:pt>
                <c:pt idx="122">
                  <c:v>32.148338394861575</c:v>
                </c:pt>
                <c:pt idx="123">
                  <c:v>32.209700220617755</c:v>
                </c:pt>
                <c:pt idx="124">
                  <c:v>32.230430526488391</c:v>
                </c:pt>
                <c:pt idx="125">
                  <c:v>32.230430526488391</c:v>
                </c:pt>
                <c:pt idx="126">
                  <c:v>32.251397013137861</c:v>
                </c:pt>
                <c:pt idx="127">
                  <c:v>32.293521051071892</c:v>
                </c:pt>
                <c:pt idx="128">
                  <c:v>32.356915578609105</c:v>
                </c:pt>
                <c:pt idx="129">
                  <c:v>32.441614315308172</c:v>
                </c:pt>
                <c:pt idx="130">
                  <c:v>32.547571958004241</c:v>
                </c:pt>
                <c:pt idx="131">
                  <c:v>32.652840839803261</c:v>
                </c:pt>
                <c:pt idx="132">
                  <c:v>32.757432066953555</c:v>
                </c:pt>
                <c:pt idx="133">
                  <c:v>32.861356461570352</c:v>
                </c:pt>
                <c:pt idx="134">
                  <c:v>32.964624571544221</c:v>
                </c:pt>
                <c:pt idx="135">
                  <c:v>33.067246680013561</c:v>
                </c:pt>
                <c:pt idx="136">
                  <c:v>33.149314077074401</c:v>
                </c:pt>
                <c:pt idx="137">
                  <c:v>33.210922951625854</c:v>
                </c:pt>
                <c:pt idx="138">
                  <c:v>33.252088031144773</c:v>
                </c:pt>
                <c:pt idx="139">
                  <c:v>33.272743671428557</c:v>
                </c:pt>
                <c:pt idx="140">
                  <c:v>33.272743671428557</c:v>
                </c:pt>
                <c:pt idx="141">
                  <c:v>33.272743671428557</c:v>
                </c:pt>
                <c:pt idx="142">
                  <c:v>33.272743671428557</c:v>
                </c:pt>
                <c:pt idx="143">
                  <c:v>33.272743671428557</c:v>
                </c:pt>
                <c:pt idx="144">
                  <c:v>33.272743671428557</c:v>
                </c:pt>
                <c:pt idx="145">
                  <c:v>33.272743671428557</c:v>
                </c:pt>
                <c:pt idx="146">
                  <c:v>33.272743671428557</c:v>
                </c:pt>
                <c:pt idx="147">
                  <c:v>33.272743671428557</c:v>
                </c:pt>
                <c:pt idx="148">
                  <c:v>33.272743671428557</c:v>
                </c:pt>
                <c:pt idx="149">
                  <c:v>33.272743671428557</c:v>
                </c:pt>
                <c:pt idx="150">
                  <c:v>33.272743671428557</c:v>
                </c:pt>
                <c:pt idx="151">
                  <c:v>33.272743671428557</c:v>
                </c:pt>
                <c:pt idx="152">
                  <c:v>33.272743671428557</c:v>
                </c:pt>
                <c:pt idx="153">
                  <c:v>33.272743671428557</c:v>
                </c:pt>
                <c:pt idx="154">
                  <c:v>33.272743671428557</c:v>
                </c:pt>
                <c:pt idx="155">
                  <c:v>33.272743671428557</c:v>
                </c:pt>
                <c:pt idx="156">
                  <c:v>33.272743671428557</c:v>
                </c:pt>
                <c:pt idx="157">
                  <c:v>33.272743671428557</c:v>
                </c:pt>
                <c:pt idx="158">
                  <c:v>33.272743671428557</c:v>
                </c:pt>
                <c:pt idx="159">
                  <c:v>33.272743671428557</c:v>
                </c:pt>
                <c:pt idx="160">
                  <c:v>33.272743671428557</c:v>
                </c:pt>
                <c:pt idx="161">
                  <c:v>33.272743671428557</c:v>
                </c:pt>
                <c:pt idx="162">
                  <c:v>33.272743671428557</c:v>
                </c:pt>
                <c:pt idx="163">
                  <c:v>33.272743671428557</c:v>
                </c:pt>
                <c:pt idx="164">
                  <c:v>33.272743671428557</c:v>
                </c:pt>
                <c:pt idx="165">
                  <c:v>33.272743671428557</c:v>
                </c:pt>
                <c:pt idx="166">
                  <c:v>33.272743671428557</c:v>
                </c:pt>
                <c:pt idx="167">
                  <c:v>33.272743671428557</c:v>
                </c:pt>
                <c:pt idx="168">
                  <c:v>33.272743671428557</c:v>
                </c:pt>
                <c:pt idx="169">
                  <c:v>33.272743671428557</c:v>
                </c:pt>
                <c:pt idx="170">
                  <c:v>33.293627523159323</c:v>
                </c:pt>
                <c:pt idx="171">
                  <c:v>33.335580489483682</c:v>
                </c:pt>
                <c:pt idx="172">
                  <c:v>33.398712679567211</c:v>
                </c:pt>
                <c:pt idx="173">
                  <c:v>33.483058013877653</c:v>
                </c:pt>
                <c:pt idx="174">
                  <c:v>33.610169825362142</c:v>
                </c:pt>
                <c:pt idx="175">
                  <c:v>33.736321995197677</c:v>
                </c:pt>
                <c:pt idx="176">
                  <c:v>33.861532472859601</c:v>
                </c:pt>
                <c:pt idx="177">
                  <c:v>34.007422846596761</c:v>
                </c:pt>
                <c:pt idx="178">
                  <c:v>34.173723328643533</c:v>
                </c:pt>
                <c:pt idx="179">
                  <c:v>34.338409204118442</c:v>
                </c:pt>
                <c:pt idx="180">
                  <c:v>34.524880058518931</c:v>
                </c:pt>
                <c:pt idx="181">
                  <c:v>34.754900831814943</c:v>
                </c:pt>
                <c:pt idx="182">
                  <c:v>35.006602974573561</c:v>
                </c:pt>
                <c:pt idx="183">
                  <c:v>35.279779210988146</c:v>
                </c:pt>
                <c:pt idx="184">
                  <c:v>35.554726725677376</c:v>
                </c:pt>
                <c:pt idx="185">
                  <c:v>35.848036292932818</c:v>
                </c:pt>
                <c:pt idx="186">
                  <c:v>36.13656576291109</c:v>
                </c:pt>
                <c:pt idx="187">
                  <c:v>36.401536595173425</c:v>
                </c:pt>
                <c:pt idx="188">
                  <c:v>36.643760149321089</c:v>
                </c:pt>
                <c:pt idx="189">
                  <c:v>36.882791982340009</c:v>
                </c:pt>
                <c:pt idx="190">
                  <c:v>37.081490953500882</c:v>
                </c:pt>
                <c:pt idx="191">
                  <c:v>37.221567370931794</c:v>
                </c:pt>
                <c:pt idx="192">
                  <c:v>37.321970327246859</c:v>
                </c:pt>
                <c:pt idx="193">
                  <c:v>37.382589857561285</c:v>
                </c:pt>
                <c:pt idx="194">
                  <c:v>37.403031970111122</c:v>
                </c:pt>
                <c:pt idx="195">
                  <c:v>37.403031970111122</c:v>
                </c:pt>
                <c:pt idx="196">
                  <c:v>37.423675481535604</c:v>
                </c:pt>
                <c:pt idx="197">
                  <c:v>37.465127886618866</c:v>
                </c:pt>
                <c:pt idx="198">
                  <c:v>37.527489006554632</c:v>
                </c:pt>
                <c:pt idx="199">
                  <c:v>37.610792257564981</c:v>
                </c:pt>
                <c:pt idx="200">
                  <c:v>37.693726904447544</c:v>
                </c:pt>
                <c:pt idx="201">
                  <c:v>37.755112713752936</c:v>
                </c:pt>
                <c:pt idx="202">
                  <c:v>37.79540410267434</c:v>
                </c:pt>
                <c:pt idx="203">
                  <c:v>37.814974662217544</c:v>
                </c:pt>
                <c:pt idx="204">
                  <c:v>37.814122198445027</c:v>
                </c:pt>
                <c:pt idx="205">
                  <c:v>37.813269696236993</c:v>
                </c:pt>
                <c:pt idx="206">
                  <c:v>37.792219139005965</c:v>
                </c:pt>
                <c:pt idx="207">
                  <c:v>37.750717775617623</c:v>
                </c:pt>
                <c:pt idx="208">
                  <c:v>37.688441261004648</c:v>
                </c:pt>
                <c:pt idx="209">
                  <c:v>37.625321837445135</c:v>
                </c:pt>
                <c:pt idx="210">
                  <c:v>37.561990460699661</c:v>
                </c:pt>
                <c:pt idx="211">
                  <c:v>37.519778488242679</c:v>
                </c:pt>
                <c:pt idx="212">
                  <c:v>37.519354471685986</c:v>
                </c:pt>
                <c:pt idx="213">
                  <c:v>37.560809910471029</c:v>
                </c:pt>
                <c:pt idx="214">
                  <c:v>37.601742010573844</c:v>
                </c:pt>
                <c:pt idx="215">
                  <c:v>37.642585044329472</c:v>
                </c:pt>
                <c:pt idx="216">
                  <c:v>37.683339494986313</c:v>
                </c:pt>
                <c:pt idx="217">
                  <c:v>37.703247957740494</c:v>
                </c:pt>
                <c:pt idx="218">
                  <c:v>37.702611530870918</c:v>
                </c:pt>
                <c:pt idx="219">
                  <c:v>37.681658328509265</c:v>
                </c:pt>
                <c:pt idx="220">
                  <c:v>37.660681817260816</c:v>
                </c:pt>
                <c:pt idx="221">
                  <c:v>37.639681932215396</c:v>
                </c:pt>
                <c:pt idx="222">
                  <c:v>37.638834848959661</c:v>
                </c:pt>
                <c:pt idx="223">
                  <c:v>37.679553994567272</c:v>
                </c:pt>
                <c:pt idx="224">
                  <c:v>37.805245437343252</c:v>
                </c:pt>
                <c:pt idx="225">
                  <c:v>37.99570085741906</c:v>
                </c:pt>
                <c:pt idx="226">
                  <c:v>38.251238083602026</c:v>
                </c:pt>
                <c:pt idx="227">
                  <c:v>38.546265968487468</c:v>
                </c:pt>
                <c:pt idx="228">
                  <c:v>38.856430891250348</c:v>
                </c:pt>
                <c:pt idx="229">
                  <c:v>39.16166389835039</c:v>
                </c:pt>
                <c:pt idx="230">
                  <c:v>39.462157366905537</c:v>
                </c:pt>
                <c:pt idx="231">
                  <c:v>39.758091909146728</c:v>
                </c:pt>
                <c:pt idx="232">
                  <c:v>40.013096704132458</c:v>
                </c:pt>
                <c:pt idx="233">
                  <c:v>40.230669516986687</c:v>
                </c:pt>
                <c:pt idx="234">
                  <c:v>40.410652938690248</c:v>
                </c:pt>
                <c:pt idx="235">
                  <c:v>40.552606850868692</c:v>
                </c:pt>
                <c:pt idx="236">
                  <c:v>40.676838519260727</c:v>
                </c:pt>
                <c:pt idx="237">
                  <c:v>40.822812729440628</c:v>
                </c:pt>
                <c:pt idx="238">
                  <c:v>40.989311522778472</c:v>
                </c:pt>
                <c:pt idx="239">
                  <c:v>41.176054497804742</c:v>
                </c:pt>
                <c:pt idx="240">
                  <c:v>41.382710370879117</c:v>
                </c:pt>
                <c:pt idx="241">
                  <c:v>41.608901210806863</c:v>
                </c:pt>
                <c:pt idx="242">
                  <c:v>41.85419291239117</c:v>
                </c:pt>
                <c:pt idx="243">
                  <c:v>42.098922373105381</c:v>
                </c:pt>
                <c:pt idx="244">
                  <c:v>42.343108572185685</c:v>
                </c:pt>
                <c:pt idx="245">
                  <c:v>42.586769996730574</c:v>
                </c:pt>
                <c:pt idx="246">
                  <c:v>42.810848747962154</c:v>
                </c:pt>
                <c:pt idx="247">
                  <c:v>43.015428836655701</c:v>
                </c:pt>
                <c:pt idx="248">
                  <c:v>43.219944021939654</c:v>
                </c:pt>
                <c:pt idx="249">
                  <c:v>43.424395546132224</c:v>
                </c:pt>
                <c:pt idx="250">
                  <c:v>43.628784619532013</c:v>
                </c:pt>
                <c:pt idx="251">
                  <c:v>43.811835495201585</c:v>
                </c:pt>
                <c:pt idx="252">
                  <c:v>43.9739195634466</c:v>
                </c:pt>
                <c:pt idx="253">
                  <c:v>44.136281268845963</c:v>
                </c:pt>
                <c:pt idx="254">
                  <c:v>44.298911942253859</c:v>
                </c:pt>
                <c:pt idx="255">
                  <c:v>44.46180294291441</c:v>
                </c:pt>
                <c:pt idx="256">
                  <c:v>44.624945650382692</c:v>
                </c:pt>
                <c:pt idx="257">
                  <c:v>44.788343741060835</c:v>
                </c:pt>
                <c:pt idx="258">
                  <c:v>44.930904236089269</c:v>
                </c:pt>
                <c:pt idx="259">
                  <c:v>45.052862190172149</c:v>
                </c:pt>
                <c:pt idx="260">
                  <c:v>45.154389445997715</c:v>
                </c:pt>
                <c:pt idx="261">
                  <c:v>45.255460657768708</c:v>
                </c:pt>
                <c:pt idx="262">
                  <c:v>45.356080919204068</c:v>
                </c:pt>
                <c:pt idx="263">
                  <c:v>45.498283762365617</c:v>
                </c:pt>
                <c:pt idx="264">
                  <c:v>45.682686984891056</c:v>
                </c:pt>
                <c:pt idx="265">
                  <c:v>45.909727027438372</c:v>
                </c:pt>
                <c:pt idx="266">
                  <c:v>46.179658050317649</c:v>
                </c:pt>
                <c:pt idx="267">
                  <c:v>46.492555370753863</c:v>
                </c:pt>
                <c:pt idx="268">
                  <c:v>46.801255232892501</c:v>
                </c:pt>
                <c:pt idx="269">
                  <c:v>47.105896173075038</c:v>
                </c:pt>
                <c:pt idx="270">
                  <c:v>47.406609536694354</c:v>
                </c:pt>
                <c:pt idx="271">
                  <c:v>47.703519982482611</c:v>
                </c:pt>
                <c:pt idx="272">
                  <c:v>47.99674594257641</c:v>
                </c:pt>
                <c:pt idx="273">
                  <c:v>48.231288404221331</c:v>
                </c:pt>
                <c:pt idx="274">
                  <c:v>48.407651203206733</c:v>
                </c:pt>
                <c:pt idx="275">
                  <c:v>48.525850569610959</c:v>
                </c:pt>
                <c:pt idx="276">
                  <c:v>48.585424058415676</c:v>
                </c:pt>
                <c:pt idx="277">
                  <c:v>48.585424058415676</c:v>
                </c:pt>
                <c:pt idx="278">
                  <c:v>48.585424058415676</c:v>
                </c:pt>
                <c:pt idx="279">
                  <c:v>48.585424058415676</c:v>
                </c:pt>
                <c:pt idx="280">
                  <c:v>48.585424058415676</c:v>
                </c:pt>
                <c:pt idx="281">
                  <c:v>48.565081285064984</c:v>
                </c:pt>
                <c:pt idx="282">
                  <c:v>48.524531647855</c:v>
                </c:pt>
                <c:pt idx="283">
                  <c:v>48.483914211532188</c:v>
                </c:pt>
                <c:pt idx="284">
                  <c:v>48.443228692126112</c:v>
                </c:pt>
                <c:pt idx="285">
                  <c:v>48.422598291508436</c:v>
                </c:pt>
                <c:pt idx="286">
                  <c:v>48.44254779225556</c:v>
                </c:pt>
                <c:pt idx="287">
                  <c:v>48.52432861127825</c:v>
                </c:pt>
                <c:pt idx="288">
                  <c:v>48.647936449474564</c:v>
                </c:pt>
                <c:pt idx="289">
                  <c:v>48.813481388907185</c:v>
                </c:pt>
                <c:pt idx="290">
                  <c:v>48.999390051579127</c:v>
                </c:pt>
                <c:pt idx="291">
                  <c:v>49.225384025362551</c:v>
                </c:pt>
                <c:pt idx="292">
                  <c:v>49.468959487465142</c:v>
                </c:pt>
                <c:pt idx="293">
                  <c:v>49.773913633760763</c:v>
                </c:pt>
                <c:pt idx="294">
                  <c:v>50.075142449332219</c:v>
                </c:pt>
                <c:pt idx="295">
                  <c:v>50.353924820425888</c:v>
                </c:pt>
                <c:pt idx="296">
                  <c:v>50.592085831569086</c:v>
                </c:pt>
                <c:pt idx="297">
                  <c:v>50.771305981448279</c:v>
                </c:pt>
                <c:pt idx="298">
                  <c:v>50.910804819154471</c:v>
                </c:pt>
                <c:pt idx="299">
                  <c:v>51.072215471980307</c:v>
                </c:pt>
                <c:pt idx="300">
                  <c:v>51.212981160623819</c:v>
                </c:pt>
                <c:pt idx="301">
                  <c:v>51.333299063958478</c:v>
                </c:pt>
                <c:pt idx="302">
                  <c:v>51.453053612401689</c:v>
                </c:pt>
                <c:pt idx="303">
                  <c:v>51.451693134824247</c:v>
                </c:pt>
                <c:pt idx="304">
                  <c:v>51.390079677742605</c:v>
                </c:pt>
                <c:pt idx="305">
                  <c:v>51.328318390814033</c:v>
                </c:pt>
                <c:pt idx="306">
                  <c:v>51.266408384754449</c:v>
                </c:pt>
                <c:pt idx="307">
                  <c:v>51.20434876169336</c:v>
                </c:pt>
                <c:pt idx="308">
                  <c:v>51.12229793043344</c:v>
                </c:pt>
                <c:pt idx="309">
                  <c:v>50.959206759267197</c:v>
                </c:pt>
                <c:pt idx="310">
                  <c:v>50.775356531591854</c:v>
                </c:pt>
                <c:pt idx="311">
                  <c:v>50.570472665441855</c:v>
                </c:pt>
                <c:pt idx="312">
                  <c:v>50.344220937787497</c:v>
                </c:pt>
                <c:pt idx="313">
                  <c:v>50.180285065183988</c:v>
                </c:pt>
                <c:pt idx="314">
                  <c:v>50.07862112570028</c:v>
                </c:pt>
                <c:pt idx="315">
                  <c:v>49.976543994024119</c:v>
                </c:pt>
                <c:pt idx="316">
                  <c:v>49.894068229270452</c:v>
                </c:pt>
                <c:pt idx="317">
                  <c:v>49.811319571400077</c:v>
                </c:pt>
                <c:pt idx="318">
                  <c:v>49.74926168998212</c:v>
                </c:pt>
                <c:pt idx="319">
                  <c:v>49.70789869682131</c:v>
                </c:pt>
                <c:pt idx="320">
                  <c:v>49.687185295645179</c:v>
                </c:pt>
                <c:pt idx="321">
                  <c:v>49.666615639920416</c:v>
                </c:pt>
              </c:numCache>
            </c:numRef>
          </c:val>
        </c:ser>
        <c:ser>
          <c:idx val="3"/>
          <c:order val="5"/>
          <c:tx>
            <c:v>Est - last 10 last 10</c:v>
          </c:tx>
          <c:spPr>
            <a:ln w="12700">
              <a:solidFill>
                <a:srgbClr val="0000FF"/>
              </a:solidFill>
              <a:prstDash val="dash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mwiki!$AS$2:$AS$323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16</c:v>
                </c:pt>
                <c:pt idx="2">
                  <c:v>15.435546875</c:v>
                </c:pt>
                <c:pt idx="3">
                  <c:v>15.03122005873176</c:v>
                </c:pt>
                <c:pt idx="4">
                  <c:v>14.711441467078577</c:v>
                </c:pt>
                <c:pt idx="5">
                  <c:v>14.496446821838779</c:v>
                </c:pt>
                <c:pt idx="6">
                  <c:v>14.388067535060982</c:v>
                </c:pt>
                <c:pt idx="7">
                  <c:v>14.352238383742119</c:v>
                </c:pt>
                <c:pt idx="8">
                  <c:v>14.366749416154866</c:v>
                </c:pt>
                <c:pt idx="9">
                  <c:v>14.416564461562517</c:v>
                </c:pt>
                <c:pt idx="10">
                  <c:v>14.491241489947814</c:v>
                </c:pt>
                <c:pt idx="11">
                  <c:v>14.748526092354307</c:v>
                </c:pt>
                <c:pt idx="12">
                  <c:v>15.027471938408157</c:v>
                </c:pt>
                <c:pt idx="13">
                  <c:v>15.326284614212586</c:v>
                </c:pt>
                <c:pt idx="14">
                  <c:v>15.658048393244753</c:v>
                </c:pt>
                <c:pt idx="15">
                  <c:v>15.997018706008204</c:v>
                </c:pt>
                <c:pt idx="16">
                  <c:v>16.327796916701228</c:v>
                </c:pt>
                <c:pt idx="17">
                  <c:v>16.656435942177897</c:v>
                </c:pt>
                <c:pt idx="18">
                  <c:v>16.987272253128708</c:v>
                </c:pt>
                <c:pt idx="19">
                  <c:v>17.337422893636703</c:v>
                </c:pt>
                <c:pt idx="20">
                  <c:v>17.708318103636952</c:v>
                </c:pt>
                <c:pt idx="21">
                  <c:v>18.088522780213076</c:v>
                </c:pt>
                <c:pt idx="22">
                  <c:v>18.501502473347355</c:v>
                </c:pt>
                <c:pt idx="23">
                  <c:v>18.945461632054005</c:v>
                </c:pt>
                <c:pt idx="24">
                  <c:v>19.395160842048895</c:v>
                </c:pt>
                <c:pt idx="25">
                  <c:v>19.83673098463677</c:v>
                </c:pt>
                <c:pt idx="26">
                  <c:v>20.257564279828255</c:v>
                </c:pt>
                <c:pt idx="27">
                  <c:v>20.67276815696248</c:v>
                </c:pt>
                <c:pt idx="28">
                  <c:v>21.095901659930878</c:v>
                </c:pt>
                <c:pt idx="29">
                  <c:v>21.504685871181039</c:v>
                </c:pt>
                <c:pt idx="30">
                  <c:v>21.900056610907864</c:v>
                </c:pt>
                <c:pt idx="31">
                  <c:v>22.282770032831689</c:v>
                </c:pt>
                <c:pt idx="32">
                  <c:v>22.631910445021941</c:v>
                </c:pt>
                <c:pt idx="33">
                  <c:v>22.973181650745353</c:v>
                </c:pt>
                <c:pt idx="34">
                  <c:v>23.315658855959438</c:v>
                </c:pt>
                <c:pt idx="35">
                  <c:v>23.668611834051852</c:v>
                </c:pt>
                <c:pt idx="36">
                  <c:v>24.041183913287679</c:v>
                </c:pt>
                <c:pt idx="37">
                  <c:v>24.411032547032232</c:v>
                </c:pt>
                <c:pt idx="38">
                  <c:v>24.756870540901307</c:v>
                </c:pt>
                <c:pt idx="39">
                  <c:v>25.077056190232874</c:v>
                </c:pt>
                <c:pt idx="40">
                  <c:v>25.384711999308493</c:v>
                </c:pt>
                <c:pt idx="41">
                  <c:v>25.680333318977883</c:v>
                </c:pt>
                <c:pt idx="42">
                  <c:v>25.973694632807636</c:v>
                </c:pt>
                <c:pt idx="43">
                  <c:v>26.223272002471695</c:v>
                </c:pt>
                <c:pt idx="44">
                  <c:v>26.430545626446953</c:v>
                </c:pt>
                <c:pt idx="45">
                  <c:v>26.596458067993847</c:v>
                </c:pt>
                <c:pt idx="46">
                  <c:v>26.721467095095221</c:v>
                </c:pt>
                <c:pt idx="47">
                  <c:v>26.815508409387995</c:v>
                </c:pt>
                <c:pt idx="48">
                  <c:v>26.888698419735761</c:v>
                </c:pt>
                <c:pt idx="49">
                  <c:v>26.962060677372293</c:v>
                </c:pt>
                <c:pt idx="50">
                  <c:v>27.014588407257595</c:v>
                </c:pt>
                <c:pt idx="51">
                  <c:v>27.046242752423112</c:v>
                </c:pt>
                <c:pt idx="52">
                  <c:v>27.056880211625614</c:v>
                </c:pt>
                <c:pt idx="53">
                  <c:v>27.067509308201402</c:v>
                </c:pt>
                <c:pt idx="54">
                  <c:v>27.067429179083391</c:v>
                </c:pt>
                <c:pt idx="55">
                  <c:v>27.056728236239287</c:v>
                </c:pt>
                <c:pt idx="56">
                  <c:v>27.035468612218121</c:v>
                </c:pt>
                <c:pt idx="57">
                  <c:v>27.003686683190903</c:v>
                </c:pt>
                <c:pt idx="58">
                  <c:v>26.961393334974385</c:v>
                </c:pt>
                <c:pt idx="59">
                  <c:v>26.897869459429568</c:v>
                </c:pt>
                <c:pt idx="60">
                  <c:v>26.834045184793869</c:v>
                </c:pt>
                <c:pt idx="61">
                  <c:v>26.749084202853844</c:v>
                </c:pt>
                <c:pt idx="62">
                  <c:v>26.632608154043723</c:v>
                </c:pt>
                <c:pt idx="63">
                  <c:v>26.484596543671721</c:v>
                </c:pt>
                <c:pt idx="64">
                  <c:v>26.305902124576551</c:v>
                </c:pt>
                <c:pt idx="65">
                  <c:v>26.096704664046911</c:v>
                </c:pt>
                <c:pt idx="66">
                  <c:v>25.856896897522969</c:v>
                </c:pt>
                <c:pt idx="67">
                  <c:v>25.58607943537076</c:v>
                </c:pt>
                <c:pt idx="68">
                  <c:v>25.283545252073832</c:v>
                </c:pt>
                <c:pt idx="69">
                  <c:v>24.94825244562626</c:v>
                </c:pt>
                <c:pt idx="70">
                  <c:v>24.56673233770654</c:v>
                </c:pt>
                <c:pt idx="71">
                  <c:v>24.179464080096302</c:v>
                </c:pt>
                <c:pt idx="72">
                  <c:v>23.808104167024599</c:v>
                </c:pt>
                <c:pt idx="73">
                  <c:v>23.463253193781856</c:v>
                </c:pt>
                <c:pt idx="74">
                  <c:v>23.179427094005849</c:v>
                </c:pt>
                <c:pt idx="75">
                  <c:v>22.960081464756474</c:v>
                </c:pt>
                <c:pt idx="76">
                  <c:v>22.807963730644406</c:v>
                </c:pt>
                <c:pt idx="77">
                  <c:v>22.724908591112889</c:v>
                </c:pt>
                <c:pt idx="78">
                  <c:v>22.711677935481696</c:v>
                </c:pt>
                <c:pt idx="79">
                  <c:v>22.767869313722517</c:v>
                </c:pt>
                <c:pt idx="80">
                  <c:v>22.880151885204299</c:v>
                </c:pt>
                <c:pt idx="81">
                  <c:v>23.024588626847883</c:v>
                </c:pt>
                <c:pt idx="82">
                  <c:v>23.189380194874587</c:v>
                </c:pt>
                <c:pt idx="83">
                  <c:v>23.351837955797844</c:v>
                </c:pt>
                <c:pt idx="84">
                  <c:v>23.491836262711864</c:v>
                </c:pt>
                <c:pt idx="85">
                  <c:v>23.621204747967692</c:v>
                </c:pt>
                <c:pt idx="86">
                  <c:v>23.751331959342863</c:v>
                </c:pt>
                <c:pt idx="87">
                  <c:v>23.893498033669964</c:v>
                </c:pt>
                <c:pt idx="88">
                  <c:v>24.047642824573018</c:v>
                </c:pt>
                <c:pt idx="89">
                  <c:v>24.225213478184493</c:v>
                </c:pt>
                <c:pt idx="90">
                  <c:v>24.43651848472209</c:v>
                </c:pt>
                <c:pt idx="91">
                  <c:v>24.681132439960482</c:v>
                </c:pt>
                <c:pt idx="92">
                  <c:v>24.95843738625009</c:v>
                </c:pt>
                <c:pt idx="93">
                  <c:v>25.289701985536507</c:v>
                </c:pt>
                <c:pt idx="94">
                  <c:v>25.685241361401232</c:v>
                </c:pt>
                <c:pt idx="95">
                  <c:v>26.120785367753708</c:v>
                </c:pt>
                <c:pt idx="96">
                  <c:v>26.585196488328506</c:v>
                </c:pt>
                <c:pt idx="97">
                  <c:v>27.043390207940856</c:v>
                </c:pt>
                <c:pt idx="98">
                  <c:v>27.495916083621285</c:v>
                </c:pt>
                <c:pt idx="99">
                  <c:v>27.922437461207274</c:v>
                </c:pt>
                <c:pt idx="100">
                  <c:v>28.324492239060181</c:v>
                </c:pt>
                <c:pt idx="101">
                  <c:v>28.703331548543922</c:v>
                </c:pt>
                <c:pt idx="102">
                  <c:v>29.059962650873228</c:v>
                </c:pt>
                <c:pt idx="103">
                  <c:v>29.374943813535626</c:v>
                </c:pt>
                <c:pt idx="104">
                  <c:v>29.629175783830327</c:v>
                </c:pt>
                <c:pt idx="105">
                  <c:v>29.832796418612087</c:v>
                </c:pt>
                <c:pt idx="106">
                  <c:v>29.975457979860689</c:v>
                </c:pt>
                <c:pt idx="107">
                  <c:v>30.087671391903335</c:v>
                </c:pt>
                <c:pt idx="108">
                  <c:v>30.169569019594743</c:v>
                </c:pt>
                <c:pt idx="109">
                  <c:v>30.23105838771906</c:v>
                </c:pt>
                <c:pt idx="110">
                  <c:v>30.282658058624836</c:v>
                </c:pt>
                <c:pt idx="111">
                  <c:v>30.334805676034453</c:v>
                </c:pt>
                <c:pt idx="112">
                  <c:v>30.387461504584149</c:v>
                </c:pt>
                <c:pt idx="113">
                  <c:v>30.450984955866961</c:v>
                </c:pt>
                <c:pt idx="114">
                  <c:v>30.535866836077361</c:v>
                </c:pt>
                <c:pt idx="115">
                  <c:v>30.642047547633432</c:v>
                </c:pt>
                <c:pt idx="116">
                  <c:v>30.779683235991104</c:v>
                </c:pt>
                <c:pt idx="117">
                  <c:v>30.938062825650082</c:v>
                </c:pt>
                <c:pt idx="118">
                  <c:v>31.116853093589125</c:v>
                </c:pt>
                <c:pt idx="119">
                  <c:v>31.315654821550755</c:v>
                </c:pt>
                <c:pt idx="120">
                  <c:v>31.513175634258367</c:v>
                </c:pt>
                <c:pt idx="121">
                  <c:v>31.688754399567092</c:v>
                </c:pt>
                <c:pt idx="122">
                  <c:v>31.842903862448871</c:v>
                </c:pt>
                <c:pt idx="123">
                  <c:v>31.976029897602434</c:v>
                </c:pt>
                <c:pt idx="124">
                  <c:v>32.088439947570087</c:v>
                </c:pt>
                <c:pt idx="125">
                  <c:v>32.18034941771591</c:v>
                </c:pt>
                <c:pt idx="126">
                  <c:v>32.262402205352274</c:v>
                </c:pt>
                <c:pt idx="127">
                  <c:v>32.334562740238177</c:v>
                </c:pt>
                <c:pt idx="128">
                  <c:v>32.396773099988003</c:v>
                </c:pt>
                <c:pt idx="129">
                  <c:v>32.44895276018422</c:v>
                </c:pt>
                <c:pt idx="130">
                  <c:v>32.50127544207951</c:v>
                </c:pt>
                <c:pt idx="131">
                  <c:v>32.564046714880106</c:v>
                </c:pt>
                <c:pt idx="132">
                  <c:v>32.637215756254136</c:v>
                </c:pt>
                <c:pt idx="133">
                  <c:v>32.72071295882634</c:v>
                </c:pt>
                <c:pt idx="134">
                  <c:v>32.814450551906965</c:v>
                </c:pt>
                <c:pt idx="135">
                  <c:v>32.918323353488887</c:v>
                </c:pt>
                <c:pt idx="136">
                  <c:v>33.011491968806034</c:v>
                </c:pt>
                <c:pt idx="137">
                  <c:v>33.094084130515689</c:v>
                </c:pt>
                <c:pt idx="138">
                  <c:v>33.166204727079553</c:v>
                </c:pt>
                <c:pt idx="139">
                  <c:v>33.227936800310943</c:v>
                </c:pt>
                <c:pt idx="140">
                  <c:v>33.279342344548965</c:v>
                </c:pt>
                <c:pt idx="141">
                  <c:v>33.320462923307005</c:v>
                </c:pt>
                <c:pt idx="142">
                  <c:v>33.351320115530619</c:v>
                </c:pt>
                <c:pt idx="143">
                  <c:v>33.371915800303718</c:v>
                </c:pt>
                <c:pt idx="144">
                  <c:v>33.382232285845774</c:v>
                </c:pt>
                <c:pt idx="145">
                  <c:v>33.382232285845774</c:v>
                </c:pt>
                <c:pt idx="146">
                  <c:v>33.382232285845774</c:v>
                </c:pt>
                <c:pt idx="147">
                  <c:v>33.382232285845774</c:v>
                </c:pt>
                <c:pt idx="148">
                  <c:v>33.382232285845774</c:v>
                </c:pt>
                <c:pt idx="149">
                  <c:v>33.382232285845774</c:v>
                </c:pt>
                <c:pt idx="150">
                  <c:v>33.382232285845774</c:v>
                </c:pt>
                <c:pt idx="151">
                  <c:v>33.382232285845774</c:v>
                </c:pt>
                <c:pt idx="152">
                  <c:v>33.382232285845774</c:v>
                </c:pt>
                <c:pt idx="153">
                  <c:v>33.382232285845774</c:v>
                </c:pt>
                <c:pt idx="154">
                  <c:v>33.382232285845774</c:v>
                </c:pt>
                <c:pt idx="155">
                  <c:v>33.382232285845774</c:v>
                </c:pt>
                <c:pt idx="156">
                  <c:v>33.382232285845774</c:v>
                </c:pt>
                <c:pt idx="157">
                  <c:v>33.382232285845774</c:v>
                </c:pt>
                <c:pt idx="158">
                  <c:v>33.382232285845774</c:v>
                </c:pt>
                <c:pt idx="159">
                  <c:v>33.382232285845774</c:v>
                </c:pt>
                <c:pt idx="160">
                  <c:v>33.382232285845774</c:v>
                </c:pt>
                <c:pt idx="161">
                  <c:v>33.382232285845774</c:v>
                </c:pt>
                <c:pt idx="162">
                  <c:v>33.382232285845774</c:v>
                </c:pt>
                <c:pt idx="163">
                  <c:v>33.382232285845774</c:v>
                </c:pt>
                <c:pt idx="164">
                  <c:v>33.382232285845774</c:v>
                </c:pt>
                <c:pt idx="165">
                  <c:v>33.382232285845774</c:v>
                </c:pt>
                <c:pt idx="166">
                  <c:v>33.382232285845774</c:v>
                </c:pt>
                <c:pt idx="167">
                  <c:v>33.382232285845774</c:v>
                </c:pt>
                <c:pt idx="168">
                  <c:v>33.382232285845774</c:v>
                </c:pt>
                <c:pt idx="169">
                  <c:v>33.382232285845774</c:v>
                </c:pt>
                <c:pt idx="170">
                  <c:v>33.392605828200644</c:v>
                </c:pt>
                <c:pt idx="171">
                  <c:v>33.413398749633316</c:v>
                </c:pt>
                <c:pt idx="172">
                  <c:v>33.444637972227071</c:v>
                </c:pt>
                <c:pt idx="173">
                  <c:v>33.486331369149347</c:v>
                </c:pt>
                <c:pt idx="174">
                  <c:v>33.549014549450156</c:v>
                </c:pt>
                <c:pt idx="175">
                  <c:v>33.622088529902378</c:v>
                </c:pt>
                <c:pt idx="176">
                  <c:v>33.705485903708258</c:v>
                </c:pt>
                <c:pt idx="177">
                  <c:v>33.809772121868811</c:v>
                </c:pt>
                <c:pt idx="178">
                  <c:v>33.934827919713854</c:v>
                </c:pt>
                <c:pt idx="179">
                  <c:v>34.080463995131595</c:v>
                </c:pt>
                <c:pt idx="180">
                  <c:v>34.236471610775318</c:v>
                </c:pt>
                <c:pt idx="181">
                  <c:v>34.413546431407831</c:v>
                </c:pt>
                <c:pt idx="182">
                  <c:v>34.611513392161896</c:v>
                </c:pt>
                <c:pt idx="183">
                  <c:v>34.830138203840662</c:v>
                </c:pt>
                <c:pt idx="184">
                  <c:v>35.048432196372318</c:v>
                </c:pt>
                <c:pt idx="185">
                  <c:v>35.287070433354302</c:v>
                </c:pt>
                <c:pt idx="186">
                  <c:v>35.545726611174366</c:v>
                </c:pt>
                <c:pt idx="187">
                  <c:v>35.803463168436792</c:v>
                </c:pt>
                <c:pt idx="188">
                  <c:v>36.060317522531541</c:v>
                </c:pt>
                <c:pt idx="189">
                  <c:v>36.316325794249501</c:v>
                </c:pt>
                <c:pt idx="190">
                  <c:v>36.560633817433732</c:v>
                </c:pt>
                <c:pt idx="191">
                  <c:v>36.773272629910899</c:v>
                </c:pt>
                <c:pt idx="192">
                  <c:v>36.954924757052709</c:v>
                </c:pt>
                <c:pt idx="193">
                  <c:v>37.106083411160569</c:v>
                </c:pt>
                <c:pt idx="194">
                  <c:v>37.236715024998404</c:v>
                </c:pt>
                <c:pt idx="195">
                  <c:v>37.337382228508403</c:v>
                </c:pt>
                <c:pt idx="196">
                  <c:v>37.418483985424025</c:v>
                </c:pt>
                <c:pt idx="197">
                  <c:v>37.489762125042837</c:v>
                </c:pt>
                <c:pt idx="198">
                  <c:v>37.551166375380056</c:v>
                </c:pt>
                <c:pt idx="199">
                  <c:v>37.602627755951453</c:v>
                </c:pt>
                <c:pt idx="200">
                  <c:v>37.643791550609414</c:v>
                </c:pt>
                <c:pt idx="201">
                  <c:v>37.684865368595581</c:v>
                </c:pt>
                <c:pt idx="202">
                  <c:v>37.725849700305453</c:v>
                </c:pt>
                <c:pt idx="203">
                  <c:v>37.7667450318703</c:v>
                </c:pt>
                <c:pt idx="204">
                  <c:v>37.807551845207989</c:v>
                </c:pt>
                <c:pt idx="205">
                  <c:v>37.84827061807303</c:v>
                </c:pt>
                <c:pt idx="206">
                  <c:v>37.868532803133526</c:v>
                </c:pt>
                <c:pt idx="207">
                  <c:v>37.868427678134417</c:v>
                </c:pt>
                <c:pt idx="208">
                  <c:v>37.847977339116476</c:v>
                </c:pt>
                <c:pt idx="209">
                  <c:v>37.817268942426296</c:v>
                </c:pt>
                <c:pt idx="210">
                  <c:v>37.786510653793961</c:v>
                </c:pt>
                <c:pt idx="211">
                  <c:v>37.755702270175057</c:v>
                </c:pt>
                <c:pt idx="212">
                  <c:v>37.735024958358217</c:v>
                </c:pt>
                <c:pt idx="213">
                  <c:v>37.724569638878862</c:v>
                </c:pt>
                <c:pt idx="214">
                  <c:v>37.714108523237769</c:v>
                </c:pt>
                <c:pt idx="215">
                  <c:v>37.703641603396491</c:v>
                </c:pt>
                <c:pt idx="216">
                  <c:v>37.703536638839246</c:v>
                </c:pt>
                <c:pt idx="217">
                  <c:v>37.713746202847155</c:v>
                </c:pt>
                <c:pt idx="218">
                  <c:v>37.734206462849244</c:v>
                </c:pt>
                <c:pt idx="219">
                  <c:v>37.744346771962547</c:v>
                </c:pt>
                <c:pt idx="220">
                  <c:v>37.754481633263651</c:v>
                </c:pt>
                <c:pt idx="221">
                  <c:v>37.764611054064837</c:v>
                </c:pt>
                <c:pt idx="222">
                  <c:v>37.774787087076035</c:v>
                </c:pt>
                <c:pt idx="223">
                  <c:v>37.795278025026313</c:v>
                </c:pt>
                <c:pt idx="224">
                  <c:v>37.846813530627344</c:v>
                </c:pt>
                <c:pt idx="225">
                  <c:v>37.929645053165167</c:v>
                </c:pt>
                <c:pt idx="226">
                  <c:v>38.043879818191186</c:v>
                </c:pt>
                <c:pt idx="227">
                  <c:v>38.189480424007328</c:v>
                </c:pt>
                <c:pt idx="228">
                  <c:v>38.366267390186387</c:v>
                </c:pt>
                <c:pt idx="229">
                  <c:v>38.583885810478236</c:v>
                </c:pt>
                <c:pt idx="230">
                  <c:v>38.831694584695668</c:v>
                </c:pt>
                <c:pt idx="231">
                  <c:v>39.109091348354653</c:v>
                </c:pt>
                <c:pt idx="232">
                  <c:v>39.383964554682706</c:v>
                </c:pt>
                <c:pt idx="233">
                  <c:v>39.646952763238801</c:v>
                </c:pt>
                <c:pt idx="234">
                  <c:v>39.888975706430948</c:v>
                </c:pt>
                <c:pt idx="235">
                  <c:v>40.110435997238888</c:v>
                </c:pt>
                <c:pt idx="236">
                  <c:v>40.322249247278776</c:v>
                </c:pt>
                <c:pt idx="237">
                  <c:v>40.52448100590756</c:v>
                </c:pt>
                <c:pt idx="238">
                  <c:v>40.717174443180745</c:v>
                </c:pt>
                <c:pt idx="239">
                  <c:v>40.900350832919898</c:v>
                </c:pt>
                <c:pt idx="240">
                  <c:v>41.07400985804567</c:v>
                </c:pt>
                <c:pt idx="241">
                  <c:v>41.248724618912476</c:v>
                </c:pt>
                <c:pt idx="242">
                  <c:v>41.444096053163648</c:v>
                </c:pt>
                <c:pt idx="243">
                  <c:v>41.649255781265424</c:v>
                </c:pt>
                <c:pt idx="244">
                  <c:v>41.864063389852433</c:v>
                </c:pt>
                <c:pt idx="245">
                  <c:v>42.088371072829119</c:v>
                </c:pt>
                <c:pt idx="246">
                  <c:v>42.312399130121207</c:v>
                </c:pt>
                <c:pt idx="247">
                  <c:v>42.536156205477241</c:v>
                </c:pt>
                <c:pt idx="248">
                  <c:v>42.759650765431303</c:v>
                </c:pt>
                <c:pt idx="249">
                  <c:v>42.982891104070198</c:v>
                </c:pt>
                <c:pt idx="250">
                  <c:v>43.205885347467877</c:v>
                </c:pt>
                <c:pt idx="251">
                  <c:v>43.408462339376982</c:v>
                </c:pt>
                <c:pt idx="252">
                  <c:v>43.590843566670415</c:v>
                </c:pt>
                <c:pt idx="253">
                  <c:v>43.773370209514077</c:v>
                </c:pt>
                <c:pt idx="254">
                  <c:v>43.956037471106178</c:v>
                </c:pt>
                <c:pt idx="255">
                  <c:v>44.13884059344408</c:v>
                </c:pt>
                <c:pt idx="256">
                  <c:v>44.311244985664501</c:v>
                </c:pt>
                <c:pt idx="257">
                  <c:v>44.473364634238933</c:v>
                </c:pt>
                <c:pt idx="258">
                  <c:v>44.625294894121005</c:v>
                </c:pt>
                <c:pt idx="259">
                  <c:v>44.767113259528593</c:v>
                </c:pt>
                <c:pt idx="260">
                  <c:v>44.898880004815908</c:v>
                </c:pt>
                <c:pt idx="261">
                  <c:v>45.030458096005788</c:v>
                </c:pt>
                <c:pt idx="262">
                  <c:v>45.16185078395182</c:v>
                </c:pt>
                <c:pt idx="263">
                  <c:v>45.304017125882815</c:v>
                </c:pt>
                <c:pt idx="264">
                  <c:v>45.456956601168265</c:v>
                </c:pt>
                <c:pt idx="265">
                  <c:v>45.620658083562383</c:v>
                </c:pt>
                <c:pt idx="266">
                  <c:v>45.804957153852563</c:v>
                </c:pt>
                <c:pt idx="267">
                  <c:v>46.009719780098209</c:v>
                </c:pt>
                <c:pt idx="268">
                  <c:v>46.234767163224582</c:v>
                </c:pt>
                <c:pt idx="269">
                  <c:v>46.479878388295106</c:v>
                </c:pt>
                <c:pt idx="270">
                  <c:v>46.744793444307</c:v>
                </c:pt>
                <c:pt idx="271">
                  <c:v>47.029216546675904</c:v>
                </c:pt>
                <c:pt idx="272">
                  <c:v>47.33281969340149</c:v>
                </c:pt>
                <c:pt idx="273">
                  <c:v>47.604206297031823</c:v>
                </c:pt>
                <c:pt idx="274">
                  <c:v>47.844158789360435</c:v>
                </c:pt>
                <c:pt idx="275">
                  <c:v>48.053304221299534</c:v>
                </c:pt>
                <c:pt idx="276">
                  <c:v>48.232126962857876</c:v>
                </c:pt>
                <c:pt idx="277">
                  <c:v>48.380978454604026</c:v>
                </c:pt>
                <c:pt idx="278">
                  <c:v>48.500084427668419</c:v>
                </c:pt>
                <c:pt idx="279">
                  <c:v>48.589549893366623</c:v>
                </c:pt>
                <c:pt idx="280">
                  <c:v>48.649362109702025</c:v>
                </c:pt>
                <c:pt idx="281">
                  <c:v>48.669246984501136</c:v>
                </c:pt>
                <c:pt idx="282">
                  <c:v>48.649016719380995</c:v>
                </c:pt>
                <c:pt idx="283">
                  <c:v>48.628769625607418</c:v>
                </c:pt>
                <c:pt idx="284">
                  <c:v>48.608505668147927</c:v>
                </c:pt>
                <c:pt idx="285">
                  <c:v>48.598301692380737</c:v>
                </c:pt>
                <c:pt idx="286">
                  <c:v>48.59821428770644</c:v>
                </c:pt>
                <c:pt idx="287">
                  <c:v>48.618448785954577</c:v>
                </c:pt>
                <c:pt idx="288">
                  <c:v>48.659128698935014</c:v>
                </c:pt>
                <c:pt idx="289">
                  <c:v>48.720328127605455</c:v>
                </c:pt>
                <c:pt idx="290">
                  <c:v>48.80207127261022</c:v>
                </c:pt>
                <c:pt idx="291">
                  <c:v>48.924809573960168</c:v>
                </c:pt>
                <c:pt idx="292">
                  <c:v>49.088338231420224</c:v>
                </c:pt>
                <c:pt idx="293">
                  <c:v>49.303446360184886</c:v>
                </c:pt>
                <c:pt idx="294">
                  <c:v>49.537962344377995</c:v>
                </c:pt>
                <c:pt idx="295">
                  <c:v>49.771188777614469</c:v>
                </c:pt>
                <c:pt idx="296">
                  <c:v>50.003156445757902</c:v>
                </c:pt>
                <c:pt idx="297">
                  <c:v>50.213780907539338</c:v>
                </c:pt>
                <c:pt idx="298">
                  <c:v>50.434744172993568</c:v>
                </c:pt>
                <c:pt idx="299">
                  <c:v>50.665965737496713</c:v>
                </c:pt>
                <c:pt idx="300">
                  <c:v>50.875943410193031</c:v>
                </c:pt>
                <c:pt idx="301">
                  <c:v>51.055494701500209</c:v>
                </c:pt>
                <c:pt idx="302">
                  <c:v>51.204936113672026</c:v>
                </c:pt>
                <c:pt idx="303">
                  <c:v>51.274346313812451</c:v>
                </c:pt>
                <c:pt idx="304">
                  <c:v>51.323892501660758</c:v>
                </c:pt>
                <c:pt idx="305">
                  <c:v>51.363441936862877</c:v>
                </c:pt>
                <c:pt idx="306">
                  <c:v>51.393004382092066</c:v>
                </c:pt>
                <c:pt idx="307">
                  <c:v>51.422532827097932</c:v>
                </c:pt>
                <c:pt idx="308">
                  <c:v>51.381981930554552</c:v>
                </c:pt>
                <c:pt idx="309">
                  <c:v>51.271482962957634</c:v>
                </c:pt>
                <c:pt idx="310">
                  <c:v>51.15069211872099</c:v>
                </c:pt>
                <c:pt idx="311">
                  <c:v>51.019507991065069</c:v>
                </c:pt>
                <c:pt idx="312">
                  <c:v>50.877814934897103</c:v>
                </c:pt>
                <c:pt idx="313">
                  <c:v>50.756636304669399</c:v>
                </c:pt>
                <c:pt idx="314">
                  <c:v>50.625021183294336</c:v>
                </c:pt>
                <c:pt idx="315">
                  <c:v>50.482851248633395</c:v>
                </c:pt>
                <c:pt idx="316">
                  <c:v>50.339879427756728</c:v>
                </c:pt>
                <c:pt idx="317">
                  <c:v>50.18615169745204</c:v>
                </c:pt>
                <c:pt idx="318">
                  <c:v>50.073700749471648</c:v>
                </c:pt>
                <c:pt idx="319">
                  <c:v>50.002520265287352</c:v>
                </c:pt>
                <c:pt idx="320">
                  <c:v>49.941456549747585</c:v>
                </c:pt>
                <c:pt idx="321">
                  <c:v>49.890546944526541</c:v>
                </c:pt>
              </c:numCache>
            </c:numRef>
          </c:val>
        </c:ser>
        <c:marker val="1"/>
        <c:axId val="215087360"/>
        <c:axId val="215158784"/>
      </c:lineChart>
      <c:catAx>
        <c:axId val="215087360"/>
        <c:scaling>
          <c:orientation val="minMax"/>
        </c:scaling>
        <c:axPos val="b"/>
        <c:numFmt formatCode="#,##0" sourceLinked="0"/>
        <c:tickLblPos val="nextTo"/>
        <c:crossAx val="215158784"/>
        <c:crosses val="autoZero"/>
        <c:auto val="1"/>
        <c:lblAlgn val="ctr"/>
        <c:lblOffset val="100"/>
        <c:tickLblSkip val="10"/>
      </c:catAx>
      <c:valAx>
        <c:axId val="215158784"/>
        <c:scaling>
          <c:orientation val="minMax"/>
        </c:scaling>
        <c:axPos val="l"/>
        <c:numFmt formatCode="General" sourceLinked="1"/>
        <c:tickLblPos val="nextTo"/>
        <c:crossAx val="21508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77096969602374"/>
          <c:y val="0.58642603051368425"/>
          <c:w val="0.24122785559043286"/>
          <c:h val="0.30932988156315955"/>
        </c:manualLayout>
      </c:layout>
    </c:legend>
    <c:plotVisOnly val="1"/>
  </c:chart>
  <c:printSettings>
    <c:headerFooter/>
    <c:pageMargins b="0.74803149606299624" l="0.70866141732283938" r="0.70866141732283938" t="0.74803149606299624" header="0.31496062992126372" footer="0.31496062992126372"/>
    <c:pageSetup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fr-FR"/>
              <a:t>Actual and estimated </a:t>
            </a:r>
            <a:r>
              <a:rPr lang="fr-FR" sz="1800" b="1" i="0" u="none" strike="noStrike" baseline="0"/>
              <a:t>schema </a:t>
            </a:r>
            <a:r>
              <a:rPr lang="fr-FR"/>
              <a:t>sizes </a:t>
            </a:r>
          </a:p>
          <a:p>
            <a:pPr>
              <a:defRPr/>
            </a:pPr>
            <a:r>
              <a:rPr lang="fr-FR"/>
              <a:t>(</a:t>
            </a:r>
            <a:r>
              <a:rPr lang="fr-FR" sz="1800" b="1" i="0" u="none" strike="noStrike" baseline="0"/>
              <a:t>avg effort, Ē, </a:t>
            </a:r>
            <a:r>
              <a:rPr lang="fr-FR"/>
              <a:t> computed as total average over the</a:t>
            </a:r>
            <a:r>
              <a:rPr lang="fr-FR" baseline="0"/>
              <a:t> entire data set</a:t>
            </a:r>
            <a:r>
              <a:rPr lang="fr-FR"/>
              <a:t>)</a:t>
            </a:r>
          </a:p>
        </c:rich>
      </c:tx>
    </c:title>
    <c:plotArea>
      <c:layout>
        <c:manualLayout>
          <c:layoutTarget val="inner"/>
          <c:xMode val="edge"/>
          <c:yMode val="edge"/>
          <c:x val="5.5732960799254917E-2"/>
          <c:y val="0.13326222822495415"/>
          <c:w val="0.89074676149352294"/>
          <c:h val="0.78739763782080263"/>
        </c:manualLayout>
      </c:layout>
      <c:lineChart>
        <c:grouping val="standard"/>
        <c:ser>
          <c:idx val="0"/>
          <c:order val="0"/>
          <c:tx>
            <c:v>Actual size</c:v>
          </c:tx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mwiki!$H$2:$H$323</c:f>
              <c:numCache>
                <c:formatCode>General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23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33</c:v>
                </c:pt>
                <c:pt idx="115">
                  <c:v>33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34</c:v>
                </c:pt>
                <c:pt idx="136">
                  <c:v>34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34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1">
                  <c:v>34</c:v>
                </c:pt>
                <c:pt idx="162">
                  <c:v>34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37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39</c:v>
                </c:pt>
                <c:pt idx="210">
                  <c:v>38</c:v>
                </c:pt>
                <c:pt idx="211">
                  <c:v>38</c:v>
                </c:pt>
                <c:pt idx="212">
                  <c:v>39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40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41</c:v>
                </c:pt>
                <c:pt idx="227">
                  <c:v>41</c:v>
                </c:pt>
                <c:pt idx="228">
                  <c:v>41</c:v>
                </c:pt>
                <c:pt idx="229">
                  <c:v>41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42</c:v>
                </c:pt>
                <c:pt idx="234">
                  <c:v>42</c:v>
                </c:pt>
                <c:pt idx="235">
                  <c:v>42</c:v>
                </c:pt>
                <c:pt idx="236">
                  <c:v>43</c:v>
                </c:pt>
                <c:pt idx="237">
                  <c:v>43</c:v>
                </c:pt>
                <c:pt idx="238">
                  <c:v>43</c:v>
                </c:pt>
                <c:pt idx="239">
                  <c:v>43</c:v>
                </c:pt>
                <c:pt idx="240">
                  <c:v>43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</c:v>
                </c:pt>
                <c:pt idx="252">
                  <c:v>45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</c:v>
                </c:pt>
                <c:pt idx="271">
                  <c:v>49</c:v>
                </c:pt>
                <c:pt idx="272">
                  <c:v>49</c:v>
                </c:pt>
                <c:pt idx="273">
                  <c:v>49</c:v>
                </c:pt>
                <c:pt idx="274">
                  <c:v>49</c:v>
                </c:pt>
                <c:pt idx="275">
                  <c:v>49</c:v>
                </c:pt>
                <c:pt idx="276">
                  <c:v>49</c:v>
                </c:pt>
                <c:pt idx="277">
                  <c:v>49</c:v>
                </c:pt>
                <c:pt idx="278">
                  <c:v>49</c:v>
                </c:pt>
                <c:pt idx="279">
                  <c:v>49</c:v>
                </c:pt>
                <c:pt idx="280">
                  <c:v>49</c:v>
                </c:pt>
                <c:pt idx="281">
                  <c:v>48</c:v>
                </c:pt>
                <c:pt idx="282">
                  <c:v>48</c:v>
                </c:pt>
                <c:pt idx="283">
                  <c:v>49</c:v>
                </c:pt>
                <c:pt idx="284">
                  <c:v>49</c:v>
                </c:pt>
                <c:pt idx="285">
                  <c:v>50</c:v>
                </c:pt>
                <c:pt idx="286">
                  <c:v>50</c:v>
                </c:pt>
                <c:pt idx="287">
                  <c:v>51</c:v>
                </c:pt>
                <c:pt idx="288">
                  <c:v>51</c:v>
                </c:pt>
                <c:pt idx="289">
                  <c:v>51</c:v>
                </c:pt>
                <c:pt idx="290">
                  <c:v>51</c:v>
                </c:pt>
                <c:pt idx="291">
                  <c:v>51</c:v>
                </c:pt>
                <c:pt idx="292">
                  <c:v>51</c:v>
                </c:pt>
                <c:pt idx="293">
                  <c:v>54</c:v>
                </c:pt>
                <c:pt idx="294">
                  <c:v>51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54</c:v>
                </c:pt>
                <c:pt idx="299">
                  <c:v>54</c:v>
                </c:pt>
                <c:pt idx="300">
                  <c:v>51</c:v>
                </c:pt>
                <c:pt idx="301">
                  <c:v>51</c:v>
                </c:pt>
                <c:pt idx="302">
                  <c:v>51</c:v>
                </c:pt>
                <c:pt idx="303">
                  <c:v>51</c:v>
                </c:pt>
                <c:pt idx="304">
                  <c:v>51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51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</c:numCache>
            </c:numRef>
          </c:val>
        </c:ser>
        <c:ser>
          <c:idx val="1"/>
          <c:order val="1"/>
          <c:tx>
            <c:v>Est - last size</c:v>
          </c:tx>
          <c:spPr>
            <a:ln>
              <a:solidFill>
                <a:srgbClr val="008000"/>
              </a:solidFill>
              <a:prstDash val="dashDot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mwiki!$AV$2:$AV$323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17.118772668528788</c:v>
                </c:pt>
                <c:pt idx="2">
                  <c:v>17.235902928576291</c:v>
                </c:pt>
                <c:pt idx="3">
                  <c:v>17.351446630497254</c:v>
                </c:pt>
                <c:pt idx="4">
                  <c:v>17.465456639326764</c:v>
                </c:pt>
                <c:pt idx="5">
                  <c:v>17.577983050256762</c:v>
                </c:pt>
                <c:pt idx="6">
                  <c:v>17.689073384674121</c:v>
                </c:pt>
                <c:pt idx="7">
                  <c:v>17.798772768851499</c:v>
                </c:pt>
                <c:pt idx="8">
                  <c:v>17.907124097122182</c:v>
                </c:pt>
                <c:pt idx="9">
                  <c:v>18.01416818114669</c:v>
                </c:pt>
                <c:pt idx="10">
                  <c:v>18.119943886686293</c:v>
                </c:pt>
                <c:pt idx="11">
                  <c:v>18.224488259131981</c:v>
                </c:pt>
                <c:pt idx="12">
                  <c:v>18.327836638893103</c:v>
                </c:pt>
                <c:pt idx="13">
                  <c:v>18.430022767624376</c:v>
                </c:pt>
                <c:pt idx="14">
                  <c:v>18.531078886160596</c:v>
                </c:pt>
                <c:pt idx="15">
                  <c:v>18.631035824932887</c:v>
                </c:pt>
                <c:pt idx="16">
                  <c:v>18.729923087556639</c:v>
                </c:pt>
                <c:pt idx="17">
                  <c:v>18.827768928207934</c:v>
                </c:pt>
                <c:pt idx="18">
                  <c:v>18.924600423340635</c:v>
                </c:pt>
                <c:pt idx="19">
                  <c:v>19.020443538239473</c:v>
                </c:pt>
                <c:pt idx="20">
                  <c:v>19.115323188854141</c:v>
                </c:pt>
                <c:pt idx="21">
                  <c:v>19.209263299314994</c:v>
                </c:pt>
                <c:pt idx="22">
                  <c:v>19.302286855491452</c:v>
                </c:pt>
                <c:pt idx="23">
                  <c:v>19.394415954919207</c:v>
                </c:pt>
                <c:pt idx="24">
                  <c:v>19.485671853391135</c:v>
                </c:pt>
                <c:pt idx="25">
                  <c:v>19.576075008479034</c:v>
                </c:pt>
                <c:pt idx="26">
                  <c:v>19.665645120228444</c:v>
                </c:pt>
                <c:pt idx="27">
                  <c:v>19.754401169246684</c:v>
                </c:pt>
                <c:pt idx="28">
                  <c:v>19.842361452384196</c:v>
                </c:pt>
                <c:pt idx="29">
                  <c:v>19.929543616191626</c:v>
                </c:pt>
                <c:pt idx="30">
                  <c:v>20.015964688318821</c:v>
                </c:pt>
                <c:pt idx="31">
                  <c:v>20.101641107007659</c:v>
                </c:pt>
                <c:pt idx="32">
                  <c:v>20.186588748817492</c:v>
                </c:pt>
                <c:pt idx="33">
                  <c:v>20.270822954710269</c:v>
                </c:pt>
                <c:pt idx="34">
                  <c:v>20.354358554611796</c:v>
                </c:pt>
                <c:pt idx="35">
                  <c:v>20.437209890555984</c:v>
                </c:pt>
                <c:pt idx="36">
                  <c:v>20.519390838510194</c:v>
                </c:pt>
                <c:pt idx="37">
                  <c:v>20.600914828971916</c:v>
                </c:pt>
                <c:pt idx="38">
                  <c:v>20.681794866419811</c:v>
                </c:pt>
                <c:pt idx="39">
                  <c:v>20.762043547695654</c:v>
                </c:pt>
                <c:pt idx="40">
                  <c:v>20.841673079387757</c:v>
                </c:pt>
                <c:pt idx="41">
                  <c:v>20.920695294280971</c:v>
                </c:pt>
                <c:pt idx="42">
                  <c:v>20.999121666933547</c:v>
                </c:pt>
                <c:pt idx="43">
                  <c:v>21.076963328436467</c:v>
                </c:pt>
                <c:pt idx="44">
                  <c:v>21.154231080406841</c:v>
                </c:pt>
                <c:pt idx="45">
                  <c:v>21.230935408263132</c:v>
                </c:pt>
                <c:pt idx="46">
                  <c:v>21.307086493826489</c:v>
                </c:pt>
                <c:pt idx="47">
                  <c:v>21.382694227289313</c:v>
                </c:pt>
                <c:pt idx="48">
                  <c:v>21.457768218589269</c:v>
                </c:pt>
                <c:pt idx="49">
                  <c:v>21.532317808224217</c:v>
                </c:pt>
                <c:pt idx="50">
                  <c:v>21.606352077541139</c:v>
                </c:pt>
                <c:pt idx="51">
                  <c:v>21.679879858529805</c:v>
                </c:pt>
                <c:pt idx="52">
                  <c:v>21.75290974314985</c:v>
                </c:pt>
                <c:pt idx="53">
                  <c:v>21.825450092218006</c:v>
                </c:pt>
                <c:pt idx="54">
                  <c:v>21.897509043880422</c:v>
                </c:pt>
                <c:pt idx="55">
                  <c:v>21.9690945216934</c:v>
                </c:pt>
                <c:pt idx="56">
                  <c:v>22.040214242334287</c:v>
                </c:pt>
                <c:pt idx="57">
                  <c:v>22.110875722962927</c:v>
                </c:pt>
                <c:pt idx="58">
                  <c:v>22.18108628825269</c:v>
                </c:pt>
                <c:pt idx="59">
                  <c:v>22.25085307710895</c:v>
                </c:pt>
                <c:pt idx="60">
                  <c:v>22.320183049091735</c:v>
                </c:pt>
                <c:pt idx="61">
                  <c:v>22.389082990558215</c:v>
                </c:pt>
                <c:pt idx="62">
                  <c:v>22.457559520539725</c:v>
                </c:pt>
                <c:pt idx="63">
                  <c:v>22.52561909636718</c:v>
                </c:pt>
                <c:pt idx="64">
                  <c:v>22.593268019057795</c:v>
                </c:pt>
                <c:pt idx="65">
                  <c:v>22.660512438475351</c:v>
                </c:pt>
                <c:pt idx="66">
                  <c:v>22.727358358275428</c:v>
                </c:pt>
                <c:pt idx="67">
                  <c:v>22.793811640646428</c:v>
                </c:pt>
                <c:pt idx="68">
                  <c:v>22.859878010856534</c:v>
                </c:pt>
                <c:pt idx="69">
                  <c:v>22.925563061616153</c:v>
                </c:pt>
                <c:pt idx="70">
                  <c:v>22.990872257264893</c:v>
                </c:pt>
                <c:pt idx="71">
                  <c:v>23.055810937791549</c:v>
                </c:pt>
                <c:pt idx="72">
                  <c:v>23.120384322695131</c:v>
                </c:pt>
                <c:pt idx="73">
                  <c:v>23.184597514694506</c:v>
                </c:pt>
                <c:pt idx="74">
                  <c:v>23.248455503293812</c:v>
                </c:pt>
                <c:pt idx="75">
                  <c:v>23.311963168210376</c:v>
                </c:pt>
                <c:pt idx="76">
                  <c:v>23.375125282671558</c:v>
                </c:pt>
                <c:pt idx="77">
                  <c:v>23.437946516586528</c:v>
                </c:pt>
                <c:pt idx="78">
                  <c:v>23.500431439598724</c:v>
                </c:pt>
                <c:pt idx="79">
                  <c:v>23.562584524024373</c:v>
                </c:pt>
                <c:pt idx="80">
                  <c:v>23.624410147682223</c:v>
                </c:pt>
                <c:pt idx="81">
                  <c:v>23.685912596619314</c:v>
                </c:pt>
                <c:pt idx="82">
                  <c:v>23.747096067737427</c:v>
                </c:pt>
                <c:pt idx="83">
                  <c:v>23.807964671324545</c:v>
                </c:pt>
                <c:pt idx="84">
                  <c:v>23.868522433495468</c:v>
                </c:pt>
                <c:pt idx="85">
                  <c:v>23.928773298545543</c:v>
                </c:pt>
                <c:pt idx="86">
                  <c:v>23.988721131221197</c:v>
                </c:pt>
                <c:pt idx="87">
                  <c:v>24.048369718910838</c:v>
                </c:pt>
                <c:pt idx="88">
                  <c:v>24.107722773759502</c:v>
                </c:pt>
                <c:pt idx="89">
                  <c:v>24.166783934710434</c:v>
                </c:pt>
                <c:pt idx="90">
                  <c:v>24.225556769476629</c:v>
                </c:pt>
                <c:pt idx="91">
                  <c:v>24.284044776445285</c:v>
                </c:pt>
                <c:pt idx="92">
                  <c:v>24.342251386517848</c:v>
                </c:pt>
                <c:pt idx="93">
                  <c:v>24.400179964888352</c:v>
                </c:pt>
                <c:pt idx="94">
                  <c:v>24.457833812762477</c:v>
                </c:pt>
                <c:pt idx="95">
                  <c:v>24.515216169019773</c:v>
                </c:pt>
                <c:pt idx="96">
                  <c:v>24.572330211821267</c:v>
                </c:pt>
                <c:pt idx="97">
                  <c:v>24.629179060164656</c:v>
                </c:pt>
                <c:pt idx="98">
                  <c:v>24.685765775389108</c:v>
                </c:pt>
                <c:pt idx="99">
                  <c:v>24.742093362631682</c:v>
                </c:pt>
                <c:pt idx="100">
                  <c:v>24.798164772237222</c:v>
                </c:pt>
                <c:pt idx="101">
                  <c:v>24.853982901123501</c:v>
                </c:pt>
                <c:pt idx="102">
                  <c:v>24.909550594103383</c:v>
                </c:pt>
                <c:pt idx="103">
                  <c:v>24.964870645165561</c:v>
                </c:pt>
                <c:pt idx="104">
                  <c:v>25.019945798715511</c:v>
                </c:pt>
                <c:pt idx="105">
                  <c:v>25.074778750778098</c:v>
                </c:pt>
                <c:pt idx="106">
                  <c:v>25.129372150163299</c:v>
                </c:pt>
                <c:pt idx="107">
                  <c:v>25.183728599596378</c:v>
                </c:pt>
                <c:pt idx="108">
                  <c:v>25.237850656813869</c:v>
                </c:pt>
                <c:pt idx="109">
                  <c:v>25.291740835626538</c:v>
                </c:pt>
                <c:pt idx="110">
                  <c:v>25.34540160695062</c:v>
                </c:pt>
                <c:pt idx="111">
                  <c:v>25.398835399808387</c:v>
                </c:pt>
                <c:pt idx="112">
                  <c:v>25.452044602299214</c:v>
                </c:pt>
                <c:pt idx="113">
                  <c:v>25.505031562542136</c:v>
                </c:pt>
                <c:pt idx="114">
                  <c:v>25.557798589590966</c:v>
                </c:pt>
                <c:pt idx="115">
                  <c:v>25.610347954322886</c:v>
                </c:pt>
                <c:pt idx="116">
                  <c:v>25.662681890301471</c:v>
                </c:pt>
                <c:pt idx="117">
                  <c:v>25.714802594615019</c:v>
                </c:pt>
                <c:pt idx="118">
                  <c:v>25.766712228691048</c:v>
                </c:pt>
                <c:pt idx="119">
                  <c:v>25.818412919087773</c:v>
                </c:pt>
                <c:pt idx="120">
                  <c:v>25.869906758263351</c:v>
                </c:pt>
                <c:pt idx="121">
                  <c:v>25.921195805323652</c:v>
                </c:pt>
                <c:pt idx="122">
                  <c:v>25.972282086749271</c:v>
                </c:pt>
                <c:pt idx="123">
                  <c:v>26.023167597102479</c:v>
                </c:pt>
                <c:pt idx="124">
                  <c:v>26.073854299714792</c:v>
                </c:pt>
                <c:pt idx="125">
                  <c:v>26.124344127355787</c:v>
                </c:pt>
                <c:pt idx="126">
                  <c:v>26.174638982883781</c:v>
                </c:pt>
                <c:pt idx="127">
                  <c:v>26.224740739878985</c:v>
                </c:pt>
                <c:pt idx="128">
                  <c:v>26.274651243259683</c:v>
                </c:pt>
                <c:pt idx="129">
                  <c:v>26.324372309881998</c:v>
                </c:pt>
                <c:pt idx="130">
                  <c:v>26.37390572912377</c:v>
                </c:pt>
                <c:pt idx="131">
                  <c:v>26.423253263453049</c:v>
                </c:pt>
                <c:pt idx="132">
                  <c:v>26.472416648981689</c:v>
                </c:pt>
                <c:pt idx="133">
                  <c:v>26.521397596004551</c:v>
                </c:pt>
                <c:pt idx="134">
                  <c:v>26.570197789524709</c:v>
                </c:pt>
                <c:pt idx="135">
                  <c:v>26.618818889765137</c:v>
                </c:pt>
                <c:pt idx="136">
                  <c:v>26.667262532667298</c:v>
                </c:pt>
                <c:pt idx="137">
                  <c:v>26.715530330377007</c:v>
                </c:pt>
                <c:pt idx="138">
                  <c:v>26.763623871718011</c:v>
                </c:pt>
                <c:pt idx="139">
                  <c:v>26.811544722653615</c:v>
                </c:pt>
                <c:pt idx="140">
                  <c:v>26.859294426736739</c:v>
                </c:pt>
                <c:pt idx="141">
                  <c:v>26.906874505548757</c:v>
                </c:pt>
                <c:pt idx="142">
                  <c:v>26.954286459127459</c:v>
                </c:pt>
                <c:pt idx="143">
                  <c:v>27.001531766384442</c:v>
                </c:pt>
                <c:pt idx="144">
                  <c:v>27.048611885512269</c:v>
                </c:pt>
                <c:pt idx="145">
                  <c:v>27.095528254381694</c:v>
                </c:pt>
                <c:pt idx="146">
                  <c:v>27.14228229092922</c:v>
                </c:pt>
                <c:pt idx="147">
                  <c:v>27.188875393535326</c:v>
                </c:pt>
                <c:pt idx="148">
                  <c:v>27.235308941393576</c:v>
                </c:pt>
                <c:pt idx="149">
                  <c:v>27.281584294870925</c:v>
                </c:pt>
                <c:pt idx="150">
                  <c:v>27.32770279585943</c:v>
                </c:pt>
                <c:pt idx="151">
                  <c:v>27.373665768119675</c:v>
                </c:pt>
                <c:pt idx="152">
                  <c:v>27.419474517616063</c:v>
                </c:pt>
                <c:pt idx="153">
                  <c:v>27.465130332844296</c:v>
                </c:pt>
                <c:pt idx="154">
                  <c:v>27.510634485151193</c:v>
                </c:pt>
                <c:pt idx="155">
                  <c:v>27.555988229047102</c:v>
                </c:pt>
                <c:pt idx="156">
                  <c:v>27.601192802511097</c:v>
                </c:pt>
                <c:pt idx="157">
                  <c:v>27.646249427289174</c:v>
                </c:pt>
                <c:pt idx="158">
                  <c:v>27.691159309185622</c:v>
                </c:pt>
                <c:pt idx="159">
                  <c:v>27.735923638347771</c:v>
                </c:pt>
                <c:pt idx="160">
                  <c:v>27.780543589544301</c:v>
                </c:pt>
                <c:pt idx="161">
                  <c:v>27.825020322437279</c:v>
                </c:pt>
                <c:pt idx="162">
                  <c:v>27.869354981848097</c:v>
                </c:pt>
                <c:pt idx="163">
                  <c:v>27.913548698017483</c:v>
                </c:pt>
                <c:pt idx="164">
                  <c:v>27.957602586859736</c:v>
                </c:pt>
                <c:pt idx="165">
                  <c:v>28.001517750211342</c:v>
                </c:pt>
                <c:pt idx="166">
                  <c:v>28.045295276074128</c:v>
                </c:pt>
                <c:pt idx="167">
                  <c:v>28.088936238853094</c:v>
                </c:pt>
                <c:pt idx="168">
                  <c:v>28.132441699589059</c:v>
                </c:pt>
                <c:pt idx="169">
                  <c:v>28.175812706186267</c:v>
                </c:pt>
                <c:pt idx="170">
                  <c:v>28.219050293635082</c:v>
                </c:pt>
                <c:pt idx="171">
                  <c:v>28.262155484229883</c:v>
                </c:pt>
                <c:pt idx="172">
                  <c:v>28.305129287782332</c:v>
                </c:pt>
                <c:pt idx="173">
                  <c:v>28.34797270183007</c:v>
                </c:pt>
                <c:pt idx="174">
                  <c:v>28.390686711841006</c:v>
                </c:pt>
                <c:pt idx="175">
                  <c:v>28.433272291413289</c:v>
                </c:pt>
                <c:pt idx="176">
                  <c:v>28.475730402471097</c:v>
                </c:pt>
                <c:pt idx="177">
                  <c:v>28.518061995456314</c:v>
                </c:pt>
                <c:pt idx="178">
                  <c:v>28.560268009516225</c:v>
                </c:pt>
                <c:pt idx="179">
                  <c:v>28.602349372687328</c:v>
                </c:pt>
                <c:pt idx="180">
                  <c:v>28.644307002075347</c:v>
                </c:pt>
                <c:pt idx="181">
                  <c:v>28.686141804031553</c:v>
                </c:pt>
                <c:pt idx="182">
                  <c:v>28.727854674325471</c:v>
                </c:pt>
                <c:pt idx="183">
                  <c:v>28.769446498314078</c:v>
                </c:pt>
                <c:pt idx="184">
                  <c:v>28.81091815110759</c:v>
                </c:pt>
                <c:pt idx="185">
                  <c:v>28.852270497731855</c:v>
                </c:pt>
                <c:pt idx="186">
                  <c:v>28.893504393287536</c:v>
                </c:pt>
                <c:pt idx="187">
                  <c:v>28.934620683106079</c:v>
                </c:pt>
                <c:pt idx="188">
                  <c:v>28.975620202902579</c:v>
                </c:pt>
                <c:pt idx="189">
                  <c:v>29.016503778925614</c:v>
                </c:pt>
                <c:pt idx="190">
                  <c:v>29.057272228104122</c:v>
                </c:pt>
                <c:pt idx="191">
                  <c:v>29.097926358191394</c:v>
                </c:pt>
                <c:pt idx="192">
                  <c:v>29.138466967906236</c:v>
                </c:pt>
                <c:pt idx="193">
                  <c:v>29.178894847071376</c:v>
                </c:pt>
                <c:pt idx="194">
                  <c:v>29.219210776749197</c:v>
                </c:pt>
                <c:pt idx="195">
                  <c:v>29.259415529374834</c:v>
                </c:pt>
                <c:pt idx="196">
                  <c:v>29.299509868886709</c:v>
                </c:pt>
                <c:pt idx="197">
                  <c:v>29.339494550854564</c:v>
                </c:pt>
                <c:pt idx="198">
                  <c:v>29.379370322605041</c:v>
                </c:pt>
                <c:pt idx="199">
                  <c:v>29.419137923344888</c:v>
                </c:pt>
                <c:pt idx="200">
                  <c:v>29.45879808428181</c:v>
                </c:pt>
                <c:pt idx="201">
                  <c:v>29.498351528743051</c:v>
                </c:pt>
                <c:pt idx="202">
                  <c:v>29.53779897229175</c:v>
                </c:pt>
                <c:pt idx="203">
                  <c:v>29.577141122841116</c:v>
                </c:pt>
                <c:pt idx="204">
                  <c:v>29.616378680766463</c:v>
                </c:pt>
                <c:pt idx="205">
                  <c:v>29.655512339015178</c:v>
                </c:pt>
                <c:pt idx="206">
                  <c:v>29.694542783214654</c:v>
                </c:pt>
                <c:pt idx="207">
                  <c:v>29.733470691778223</c:v>
                </c:pt>
                <c:pt idx="208">
                  <c:v>29.77229673600916</c:v>
                </c:pt>
                <c:pt idx="209">
                  <c:v>29.811021580202777</c:v>
                </c:pt>
                <c:pt idx="210">
                  <c:v>29.849645881746653</c:v>
                </c:pt>
                <c:pt idx="211">
                  <c:v>29.888170291219058</c:v>
                </c:pt>
                <c:pt idx="212">
                  <c:v>29.926595452485589</c:v>
                </c:pt>
                <c:pt idx="213">
                  <c:v>29.964922002794072</c:v>
                </c:pt>
                <c:pt idx="214">
                  <c:v>30.003150572867764</c:v>
                </c:pt>
                <c:pt idx="215">
                  <c:v>30.04128178699688</c:v>
                </c:pt>
                <c:pt idx="216">
                  <c:v>30.079316263128511</c:v>
                </c:pt>
                <c:pt idx="217">
                  <c:v>30.117254612954923</c:v>
                </c:pt>
                <c:pt idx="218">
                  <c:v>30.155097442000319</c:v>
                </c:pt>
                <c:pt idx="219">
                  <c:v>30.192845349706058</c:v>
                </c:pt>
                <c:pt idx="220">
                  <c:v>30.230498929514397</c:v>
                </c:pt>
                <c:pt idx="221">
                  <c:v>30.268058768950759</c:v>
                </c:pt>
                <c:pt idx="222">
                  <c:v>30.305525449704572</c:v>
                </c:pt>
                <c:pt idx="223">
                  <c:v>30.342899547708711</c:v>
                </c:pt>
                <c:pt idx="224">
                  <c:v>30.380181633217564</c:v>
                </c:pt>
                <c:pt idx="225">
                  <c:v>30.417372270883753</c:v>
                </c:pt>
                <c:pt idx="226">
                  <c:v>30.45447201983356</c:v>
                </c:pt>
                <c:pt idx="227">
                  <c:v>30.491481433741026</c:v>
                </c:pt>
                <c:pt idx="228">
                  <c:v>30.528401060900837</c:v>
                </c:pt>
                <c:pt idx="229">
                  <c:v>30.565231444299933</c:v>
                </c:pt>
                <c:pt idx="230">
                  <c:v>30.60197312168793</c:v>
                </c:pt>
                <c:pt idx="231">
                  <c:v>30.63862662564636</c:v>
                </c:pt>
                <c:pt idx="232">
                  <c:v>30.675192483656726</c:v>
                </c:pt>
                <c:pt idx="233">
                  <c:v>30.711671218167453</c:v>
                </c:pt>
                <c:pt idx="234">
                  <c:v>30.748063346659691</c:v>
                </c:pt>
                <c:pt idx="235">
                  <c:v>30.784369381712054</c:v>
                </c:pt>
                <c:pt idx="236">
                  <c:v>30.820589831064272</c:v>
                </c:pt>
                <c:pt idx="237">
                  <c:v>30.8567251976798</c:v>
                </c:pt>
                <c:pt idx="238">
                  <c:v>30.892775979807411</c:v>
                </c:pt>
                <c:pt idx="239">
                  <c:v>30.928742671041746</c:v>
                </c:pt>
                <c:pt idx="240">
                  <c:v>30.964625760382923</c:v>
                </c:pt>
                <c:pt idx="241">
                  <c:v>31.000425732295149</c:v>
                </c:pt>
                <c:pt idx="242">
                  <c:v>31.036143066764382</c:v>
                </c:pt>
                <c:pt idx="243">
                  <c:v>31.071778239355083</c:v>
                </c:pt>
                <c:pt idx="244">
                  <c:v>31.107331721266039</c:v>
                </c:pt>
                <c:pt idx="245">
                  <c:v>31.142803979385295</c:v>
                </c:pt>
                <c:pt idx="246">
                  <c:v>31.178195476344214</c:v>
                </c:pt>
                <c:pt idx="247">
                  <c:v>31.21350667057067</c:v>
                </c:pt>
                <c:pt idx="248">
                  <c:v>31.248738016341399</c:v>
                </c:pt>
                <c:pt idx="249">
                  <c:v>31.283889963833538</c:v>
                </c:pt>
                <c:pt idx="250">
                  <c:v>31.318962959175327</c:v>
                </c:pt>
                <c:pt idx="251">
                  <c:v>31.353957444496029</c:v>
                </c:pt>
                <c:pt idx="252">
                  <c:v>31.388873857975071</c:v>
                </c:pt>
                <c:pt idx="253">
                  <c:v>31.423712633890414</c:v>
                </c:pt>
                <c:pt idx="254">
                  <c:v>31.458474202666178</c:v>
                </c:pt>
                <c:pt idx="255">
                  <c:v>31.493158990919511</c:v>
                </c:pt>
                <c:pt idx="256">
                  <c:v>31.527767421506766</c:v>
                </c:pt>
                <c:pt idx="257">
                  <c:v>31.562299913568935</c:v>
                </c:pt>
                <c:pt idx="258">
                  <c:v>31.596756882576411</c:v>
                </c:pt>
                <c:pt idx="259">
                  <c:v>31.631138740373046</c:v>
                </c:pt>
                <c:pt idx="260">
                  <c:v>31.665445895219559</c:v>
                </c:pt>
                <c:pt idx="261">
                  <c:v>31.699678751836263</c:v>
                </c:pt>
                <c:pt idx="262">
                  <c:v>31.733837711445162</c:v>
                </c:pt>
                <c:pt idx="263">
                  <c:v>31.767923171811407</c:v>
                </c:pt>
                <c:pt idx="264">
                  <c:v>31.801935527284126</c:v>
                </c:pt>
                <c:pt idx="265">
                  <c:v>31.835875168836644</c:v>
                </c:pt>
                <c:pt idx="266">
                  <c:v>31.869742484106109</c:v>
                </c:pt>
                <c:pt idx="267">
                  <c:v>31.903537857432507</c:v>
                </c:pt>
                <c:pt idx="268">
                  <c:v>31.937261669897133</c:v>
                </c:pt>
                <c:pt idx="269">
                  <c:v>31.970914299360452</c:v>
                </c:pt>
                <c:pt idx="270">
                  <c:v>32.004496120499432</c:v>
                </c:pt>
                <c:pt idx="271">
                  <c:v>32.038007504844323</c:v>
                </c:pt>
                <c:pt idx="272">
                  <c:v>32.071448820814872</c:v>
                </c:pt>
                <c:pt idx="273">
                  <c:v>32.104820433756046</c:v>
                </c:pt>
                <c:pt idx="274">
                  <c:v>32.138122705973217</c:v>
                </c:pt>
                <c:pt idx="275">
                  <c:v>32.171355996766813</c:v>
                </c:pt>
                <c:pt idx="276">
                  <c:v>32.204520662466521</c:v>
                </c:pt>
                <c:pt idx="277">
                  <c:v>32.237617056464948</c:v>
                </c:pt>
                <c:pt idx="278">
                  <c:v>32.270645529250814</c:v>
                </c:pt>
                <c:pt idx="279">
                  <c:v>32.303606428441675</c:v>
                </c:pt>
                <c:pt idx="280">
                  <c:v>32.336500098816181</c:v>
                </c:pt>
                <c:pt idx="281">
                  <c:v>32.369326882345845</c:v>
                </c:pt>
                <c:pt idx="282">
                  <c:v>32.402087118226412</c:v>
                </c:pt>
                <c:pt idx="283">
                  <c:v>32.434781142908719</c:v>
                </c:pt>
                <c:pt idx="284">
                  <c:v>32.467409290129183</c:v>
                </c:pt>
                <c:pt idx="285">
                  <c:v>32.499971890939811</c:v>
                </c:pt>
                <c:pt idx="286">
                  <c:v>32.532469273737824</c:v>
                </c:pt>
                <c:pt idx="287">
                  <c:v>32.564901764294831</c:v>
                </c:pt>
                <c:pt idx="288">
                  <c:v>32.597269685785633</c:v>
                </c:pt>
                <c:pt idx="289">
                  <c:v>32.6295733588166</c:v>
                </c:pt>
                <c:pt idx="290">
                  <c:v>32.66181310145366</c:v>
                </c:pt>
                <c:pt idx="291">
                  <c:v>32.693989229249901</c:v>
                </c:pt>
                <c:pt idx="292">
                  <c:v>32.726102055272811</c:v>
                </c:pt>
                <c:pt idx="293">
                  <c:v>32.758151890131103</c:v>
                </c:pt>
                <c:pt idx="294">
                  <c:v>32.790139042001222</c:v>
                </c:pt>
                <c:pt idx="295">
                  <c:v>32.822063816653447</c:v>
                </c:pt>
                <c:pt idx="296">
                  <c:v>32.853926517477653</c:v>
                </c:pt>
                <c:pt idx="297">
                  <c:v>32.885727445508728</c:v>
                </c:pt>
                <c:pt idx="298">
                  <c:v>32.917466899451654</c:v>
                </c:pt>
                <c:pt idx="299">
                  <c:v>32.949145175706214</c:v>
                </c:pt>
                <c:pt idx="300">
                  <c:v>32.980762568391413</c:v>
                </c:pt>
                <c:pt idx="301">
                  <c:v>33.012319369369521</c:v>
                </c:pt>
                <c:pt idx="302">
                  <c:v>33.043815868269839</c:v>
                </c:pt>
                <c:pt idx="303">
                  <c:v>33.075252352512116</c:v>
                </c:pt>
                <c:pt idx="304">
                  <c:v>33.106629107329688</c:v>
                </c:pt>
                <c:pt idx="305">
                  <c:v>33.137946415792264</c:v>
                </c:pt>
                <c:pt idx="306">
                  <c:v>33.169204558828433</c:v>
                </c:pt>
                <c:pt idx="307">
                  <c:v>33.200403815247903</c:v>
                </c:pt>
                <c:pt idx="308">
                  <c:v>33.231544461763391</c:v>
                </c:pt>
                <c:pt idx="309">
                  <c:v>33.262626773012272</c:v>
                </c:pt>
                <c:pt idx="310">
                  <c:v>33.293651021577908</c:v>
                </c:pt>
                <c:pt idx="311">
                  <c:v>33.324617478010737</c:v>
                </c:pt>
                <c:pt idx="312">
                  <c:v>33.355526410849052</c:v>
                </c:pt>
                <c:pt idx="313">
                  <c:v>33.386378086639539</c:v>
                </c:pt>
                <c:pt idx="314">
                  <c:v>33.417172769957517</c:v>
                </c:pt>
                <c:pt idx="315">
                  <c:v>33.447910723426958</c:v>
                </c:pt>
                <c:pt idx="316">
                  <c:v>33.478592207740213</c:v>
                </c:pt>
                <c:pt idx="317">
                  <c:v>33.509217481677489</c:v>
                </c:pt>
                <c:pt idx="318">
                  <c:v>33.539786802126109</c:v>
                </c:pt>
                <c:pt idx="319">
                  <c:v>33.570300424099486</c:v>
                </c:pt>
                <c:pt idx="320">
                  <c:v>33.600758600755867</c:v>
                </c:pt>
                <c:pt idx="321">
                  <c:v>33.631161583416869</c:v>
                </c:pt>
              </c:numCache>
            </c:numRef>
          </c:val>
        </c:ser>
        <c:ser>
          <c:idx val="2"/>
          <c:order val="2"/>
          <c:tx>
            <c:v>Est - full avg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mwiki!$AW$2:$AW$323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17.287674027897797</c:v>
                </c:pt>
                <c:pt idx="2">
                  <c:v>17.565853684682118</c:v>
                </c:pt>
                <c:pt idx="3">
                  <c:v>17.835292385067365</c:v>
                </c:pt>
                <c:pt idx="4">
                  <c:v>18.096651728327465</c:v>
                </c:pt>
                <c:pt idx="5">
                  <c:v>18.350516266912525</c:v>
                </c:pt>
                <c:pt idx="6">
                  <c:v>18.597405370521216</c:v>
                </c:pt>
                <c:pt idx="7">
                  <c:v>18.837782852689283</c:v>
                </c:pt>
                <c:pt idx="8">
                  <c:v>19.072064853434263</c:v>
                </c:pt>
                <c:pt idx="9">
                  <c:v>19.300626348008031</c:v>
                </c:pt>
                <c:pt idx="10">
                  <c:v>19.523806562616393</c:v>
                </c:pt>
                <c:pt idx="11">
                  <c:v>19.741913512665171</c:v>
                </c:pt>
                <c:pt idx="12">
                  <c:v>19.955227830686113</c:v>
                </c:pt>
                <c:pt idx="13">
                  <c:v>20.164006014798805</c:v>
                </c:pt>
                <c:pt idx="14">
                  <c:v>20.368483201056886</c:v>
                </c:pt>
                <c:pt idx="15">
                  <c:v>20.568875541973494</c:v>
                </c:pt>
                <c:pt idx="16">
                  <c:v>20.765382257259173</c:v>
                </c:pt>
                <c:pt idx="17">
                  <c:v>20.958187410136873</c:v>
                </c:pt>
                <c:pt idx="18">
                  <c:v>21.147461452650067</c:v>
                </c:pt>
                <c:pt idx="19">
                  <c:v>21.333362575508481</c:v>
                </c:pt>
                <c:pt idx="20">
                  <c:v>21.516037891743956</c:v>
                </c:pt>
                <c:pt idx="21">
                  <c:v>21.695624478418154</c:v>
                </c:pt>
                <c:pt idx="22">
                  <c:v>21.872250296563298</c:v>
                </c:pt>
                <c:pt idx="23">
                  <c:v>22.046035006240412</c:v>
                </c:pt>
                <c:pt idx="24">
                  <c:v>22.217090690907845</c:v>
                </c:pt>
                <c:pt idx="25">
                  <c:v>22.385522503083621</c:v>
                </c:pt>
                <c:pt idx="26">
                  <c:v>22.551429241462721</c:v>
                </c:pt>
                <c:pt idx="27">
                  <c:v>22.714903868139881</c:v>
                </c:pt>
                <c:pt idx="28">
                  <c:v>22.876033973330756</c:v>
                </c:pt>
                <c:pt idx="29">
                  <c:v>23.03490219393257</c:v>
                </c:pt>
                <c:pt idx="30">
                  <c:v>23.191586591382304</c:v>
                </c:pt>
                <c:pt idx="31">
                  <c:v>23.346160993525984</c:v>
                </c:pt>
                <c:pt idx="32">
                  <c:v>23.498695304582689</c:v>
                </c:pt>
                <c:pt idx="33">
                  <c:v>23.649255786752029</c:v>
                </c:pt>
                <c:pt idx="34">
                  <c:v>23.797905316557891</c:v>
                </c:pt>
                <c:pt idx="35">
                  <c:v>23.944703618631642</c:v>
                </c:pt>
                <c:pt idx="36">
                  <c:v>24.08970747930362</c:v>
                </c:pt>
                <c:pt idx="37">
                  <c:v>24.23297094208424</c:v>
                </c:pt>
                <c:pt idx="38">
                  <c:v>24.374545486867952</c:v>
                </c:pt>
                <c:pt idx="39">
                  <c:v>24.514480194478569</c:v>
                </c:pt>
                <c:pt idx="40">
                  <c:v>24.652821897988321</c:v>
                </c:pt>
                <c:pt idx="41">
                  <c:v>24.78961532208093</c:v>
                </c:pt>
                <c:pt idx="42">
                  <c:v>24.924903211587775</c:v>
                </c:pt>
                <c:pt idx="43">
                  <c:v>25.058726450202748</c:v>
                </c:pt>
                <c:pt idx="44">
                  <c:v>25.191124170273163</c:v>
                </c:pt>
                <c:pt idx="45">
                  <c:v>25.322133854469133</c:v>
                </c:pt>
                <c:pt idx="46">
                  <c:v>25.451791430050161</c:v>
                </c:pt>
                <c:pt idx="47">
                  <c:v>25.58013135637399</c:v>
                </c:pt>
                <c:pt idx="48">
                  <c:v>25.707186706227542</c:v>
                </c:pt>
                <c:pt idx="49">
                  <c:v>25.832989241502151</c:v>
                </c:pt>
                <c:pt idx="50">
                  <c:v>25.957569483684001</c:v>
                </c:pt>
                <c:pt idx="51">
                  <c:v>26.08095677958525</c:v>
                </c:pt>
                <c:pt idx="52">
                  <c:v>26.203179362700798</c:v>
                </c:pt>
                <c:pt idx="53">
                  <c:v>26.324264410539463</c:v>
                </c:pt>
                <c:pt idx="54">
                  <c:v>26.444238098246132</c:v>
                </c:pt>
                <c:pt idx="55">
                  <c:v>26.563125648802451</c:v>
                </c:pt>
                <c:pt idx="56">
                  <c:v>26.680951380067821</c:v>
                </c:pt>
                <c:pt idx="57">
                  <c:v>26.797738748899125</c:v>
                </c:pt>
                <c:pt idx="58">
                  <c:v>26.913510392566774</c:v>
                </c:pt>
                <c:pt idx="59">
                  <c:v>27.028288167665764</c:v>
                </c:pt>
                <c:pt idx="60">
                  <c:v>27.142093186703537</c:v>
                </c:pt>
                <c:pt idx="61">
                  <c:v>27.254945852531041</c:v>
                </c:pt>
                <c:pt idx="62">
                  <c:v>27.366865890769567</c:v>
                </c:pt>
                <c:pt idx="63">
                  <c:v>27.477872380373405</c:v>
                </c:pt>
                <c:pt idx="64">
                  <c:v>27.587983782456909</c:v>
                </c:pt>
                <c:pt idx="65">
                  <c:v>27.697217967504336</c:v>
                </c:pt>
                <c:pt idx="66">
                  <c:v>27.805592241071398</c:v>
                </c:pt>
                <c:pt idx="67">
                  <c:v>27.913123368078882</c:v>
                </c:pt>
                <c:pt idx="68">
                  <c:v>28.019827595791025</c:v>
                </c:pt>
                <c:pt idx="69">
                  <c:v>28.125720675564114</c:v>
                </c:pt>
                <c:pt idx="70">
                  <c:v>28.230817883444445</c:v>
                </c:pt>
                <c:pt idx="71">
                  <c:v>28.335134039688704</c:v>
                </c:pt>
                <c:pt idx="72">
                  <c:v>28.438683527274573</c:v>
                </c:pt>
                <c:pt idx="73">
                  <c:v>28.541480309464294</c:v>
                </c:pt>
                <c:pt idx="74">
                  <c:v>28.643537946479448</c:v>
                </c:pt>
                <c:pt idx="75">
                  <c:v>28.744869611340985</c:v>
                </c:pt>
                <c:pt idx="76">
                  <c:v>28.845488104924776</c:v>
                </c:pt>
                <c:pt idx="77">
                  <c:v>28.945405870279352</c:v>
                </c:pt>
                <c:pt idx="78">
                  <c:v>29.044635006249351</c:v>
                </c:pt>
                <c:pt idx="79">
                  <c:v>29.143187280445115</c:v>
                </c:pt>
                <c:pt idx="80">
                  <c:v>29.241074141596219</c:v>
                </c:pt>
                <c:pt idx="81">
                  <c:v>29.338306731324085</c:v>
                </c:pt>
                <c:pt idx="82">
                  <c:v>29.434895895366587</c:v>
                </c:pt>
                <c:pt idx="83">
                  <c:v>29.530852194285291</c:v>
                </c:pt>
                <c:pt idx="84">
                  <c:v>29.626185913684054</c:v>
                </c:pt>
                <c:pt idx="85">
                  <c:v>29.72090707396578</c:v>
                </c:pt>
                <c:pt idx="86">
                  <c:v>29.815025439652487</c:v>
                </c:pt>
                <c:pt idx="87">
                  <c:v>29.908550528292178</c:v>
                </c:pt>
                <c:pt idx="88">
                  <c:v>30.001491618974566</c:v>
                </c:pt>
                <c:pt idx="89">
                  <c:v>30.093857760476343</c:v>
                </c:pt>
                <c:pt idx="90">
                  <c:v>30.185657779055386</c:v>
                </c:pt>
                <c:pt idx="91">
                  <c:v>30.276900285912095</c:v>
                </c:pt>
                <c:pt idx="92">
                  <c:v>30.367593684335013</c:v>
                </c:pt>
                <c:pt idx="93">
                  <c:v>30.45774617654677</c:v>
                </c:pt>
                <c:pt idx="94">
                  <c:v>30.547365770265532</c:v>
                </c:pt>
                <c:pt idx="95">
                  <c:v>30.636460284996154</c:v>
                </c:pt>
                <c:pt idx="96">
                  <c:v>30.725037358064455</c:v>
                </c:pt>
                <c:pt idx="97">
                  <c:v>30.813104450407263</c:v>
                </c:pt>
                <c:pt idx="98">
                  <c:v>30.900668852130107</c:v>
                </c:pt>
                <c:pt idx="99">
                  <c:v>30.987737687843829</c:v>
                </c:pt>
                <c:pt idx="100">
                  <c:v>31.074317921790666</c:v>
                </c:pt>
                <c:pt idx="101">
                  <c:v>31.160416362769826</c:v>
                </c:pt>
                <c:pt idx="102">
                  <c:v>31.246039668872022</c:v>
                </c:pt>
                <c:pt idx="103">
                  <c:v>31.331194352031861</c:v>
                </c:pt>
                <c:pt idx="104">
                  <c:v>31.415886782406563</c:v>
                </c:pt>
                <c:pt idx="105">
                  <c:v>31.500123192588962</c:v>
                </c:pt>
                <c:pt idx="106">
                  <c:v>31.58390968166238</c:v>
                </c:pt>
                <c:pt idx="107">
                  <c:v>31.667252219104494</c:v>
                </c:pt>
                <c:pt idx="108">
                  <c:v>31.750156648546998</c:v>
                </c:pt>
                <c:pt idx="109">
                  <c:v>31.832628691397474</c:v>
                </c:pt>
                <c:pt idx="110">
                  <c:v>31.914673950329551</c:v>
                </c:pt>
                <c:pt idx="111">
                  <c:v>31.99629791264713</c:v>
                </c:pt>
                <c:pt idx="112">
                  <c:v>32.077505953528167</c:v>
                </c:pt>
                <c:pt idx="113">
                  <c:v>32.158303339153179</c:v>
                </c:pt>
                <c:pt idx="114">
                  <c:v>32.238695229723461</c:v>
                </c:pt>
                <c:pt idx="115">
                  <c:v>32.318686682373652</c:v>
                </c:pt>
                <c:pt idx="116">
                  <c:v>32.398282653983131</c:v>
                </c:pt>
                <c:pt idx="117">
                  <c:v>32.4774880038905</c:v>
                </c:pt>
                <c:pt idx="118">
                  <c:v>32.556307496515132</c:v>
                </c:pt>
                <c:pt idx="119">
                  <c:v>32.6347458038897</c:v>
                </c:pt>
                <c:pt idx="120">
                  <c:v>32.712807508107225</c:v>
                </c:pt>
                <c:pt idx="121">
                  <c:v>32.790497103686228</c:v>
                </c:pt>
                <c:pt idx="122">
                  <c:v>32.867818999857242</c:v>
                </c:pt>
                <c:pt idx="123">
                  <c:v>32.944777522773805</c:v>
                </c:pt>
                <c:pt idx="124">
                  <c:v>33.02137691765104</c:v>
                </c:pt>
                <c:pt idx="125">
                  <c:v>33.097621350834565</c:v>
                </c:pt>
                <c:pt idx="126">
                  <c:v>33.173514911802563</c:v>
                </c:pt>
                <c:pt idx="127">
                  <c:v>33.249061615103585</c:v>
                </c:pt>
                <c:pt idx="128">
                  <c:v>33.324265402232541</c:v>
                </c:pt>
                <c:pt idx="129">
                  <c:v>33.39913014344733</c:v>
                </c:pt>
                <c:pt idx="130">
                  <c:v>33.473659639528314</c:v>
                </c:pt>
                <c:pt idx="131">
                  <c:v>33.54785762348282</c:v>
                </c:pt>
                <c:pt idx="132">
                  <c:v>33.621727762196763</c:v>
                </c:pt>
                <c:pt idx="133">
                  <c:v>33.695273658035369</c:v>
                </c:pt>
                <c:pt idx="134">
                  <c:v>33.768498850394835</c:v>
                </c:pt>
                <c:pt idx="135">
                  <c:v>33.841406817206838</c:v>
                </c:pt>
                <c:pt idx="136">
                  <c:v>33.914000976397517</c:v>
                </c:pt>
                <c:pt idx="137">
                  <c:v>33.986284687302685</c:v>
                </c:pt>
                <c:pt idx="138">
                  <c:v>34.058261252040779</c:v>
                </c:pt>
                <c:pt idx="139">
                  <c:v>34.129933916845147</c:v>
                </c:pt>
                <c:pt idx="140">
                  <c:v>34.201305873357015</c:v>
                </c:pt>
                <c:pt idx="141">
                  <c:v>34.272380259880691</c:v>
                </c:pt>
                <c:pt idx="142">
                  <c:v>34.343160162602182</c:v>
                </c:pt>
                <c:pt idx="143">
                  <c:v>34.413648616772591</c:v>
                </c:pt>
                <c:pt idx="144">
                  <c:v>34.483848607857553</c:v>
                </c:pt>
                <c:pt idx="145">
                  <c:v>34.553763072653801</c:v>
                </c:pt>
                <c:pt idx="146">
                  <c:v>34.623394900374045</c:v>
                </c:pt>
                <c:pt idx="147">
                  <c:v>34.692746933701265</c:v>
                </c:pt>
                <c:pt idx="148">
                  <c:v>34.761821969813433</c:v>
                </c:pt>
                <c:pt idx="149">
                  <c:v>34.830622761379672</c:v>
                </c:pt>
                <c:pt idx="150">
                  <c:v>34.899152017528799</c:v>
                </c:pt>
                <c:pt idx="151">
                  <c:v>34.967412404791212</c:v>
                </c:pt>
                <c:pt idx="152">
                  <c:v>35.035406548014976</c:v>
                </c:pt>
                <c:pt idx="153">
                  <c:v>35.103137031256971</c:v>
                </c:pt>
                <c:pt idx="154">
                  <c:v>35.170606398649923</c:v>
                </c:pt>
                <c:pt idx="155">
                  <c:v>35.237817155246113</c:v>
                </c:pt>
                <c:pt idx="156">
                  <c:v>35.304771767838496</c:v>
                </c:pt>
                <c:pt idx="157">
                  <c:v>35.371472665760002</c:v>
                </c:pt>
                <c:pt idx="158">
                  <c:v>35.437922241661688</c:v>
                </c:pt>
                <c:pt idx="159">
                  <c:v>35.504122852270392</c:v>
                </c:pt>
                <c:pt idx="160">
                  <c:v>35.570076819126633</c:v>
                </c:pt>
                <c:pt idx="161">
                  <c:v>35.635786429303288</c:v>
                </c:pt>
                <c:pt idx="162">
                  <c:v>35.701253936105658</c:v>
                </c:pt>
                <c:pt idx="163">
                  <c:v>35.766481559753593</c:v>
                </c:pt>
                <c:pt idx="164">
                  <c:v>35.831471488046105</c:v>
                </c:pt>
                <c:pt idx="165">
                  <c:v>35.896225877009108</c:v>
                </c:pt>
                <c:pt idx="166">
                  <c:v>35.960746851526785</c:v>
                </c:pt>
                <c:pt idx="167">
                  <c:v>36.025036505957026</c:v>
                </c:pt>
                <c:pt idx="168">
                  <c:v>36.089096904731484</c:v>
                </c:pt>
                <c:pt idx="169">
                  <c:v>36.152930082940721</c:v>
                </c:pt>
                <c:pt idx="170">
                  <c:v>36.216538046904802</c:v>
                </c:pt>
                <c:pt idx="171">
                  <c:v>36.279922774729904</c:v>
                </c:pt>
                <c:pt idx="172">
                  <c:v>36.343086216851226</c:v>
                </c:pt>
                <c:pt idx="173">
                  <c:v>36.406030296562712</c:v>
                </c:pt>
                <c:pt idx="174">
                  <c:v>36.468756910533912</c:v>
                </c:pt>
                <c:pt idx="175">
                  <c:v>36.531267929314374</c:v>
                </c:pt>
                <c:pt idx="176">
                  <c:v>36.593565197825924</c:v>
                </c:pt>
                <c:pt idx="177">
                  <c:v>36.655650535843229</c:v>
                </c:pt>
                <c:pt idx="178">
                  <c:v>36.717525738462896</c:v>
                </c:pt>
                <c:pt idx="179">
                  <c:v>36.779192576561535</c:v>
                </c:pt>
                <c:pt idx="180">
                  <c:v>36.84065279724301</c:v>
                </c:pt>
                <c:pt idx="181">
                  <c:v>36.901908124275259</c:v>
                </c:pt>
                <c:pt idx="182">
                  <c:v>36.962960258516922</c:v>
                </c:pt>
                <c:pt idx="183">
                  <c:v>37.023810878334103</c:v>
                </c:pt>
                <c:pt idx="184">
                  <c:v>37.084461640007525</c:v>
                </c:pt>
                <c:pt idx="185">
                  <c:v>37.144914178130328</c:v>
                </c:pt>
                <c:pt idx="186">
                  <c:v>37.205170105996835</c:v>
                </c:pt>
                <c:pt idx="187">
                  <c:v>37.265231015982444</c:v>
                </c:pt>
                <c:pt idx="188">
                  <c:v>37.325098479914935</c:v>
                </c:pt>
                <c:pt idx="189">
                  <c:v>37.384774049437475</c:v>
                </c:pt>
                <c:pt idx="190">
                  <c:v>37.444259256363438</c:v>
                </c:pt>
                <c:pt idx="191">
                  <c:v>37.503555613023359</c:v>
                </c:pt>
                <c:pt idx="192">
                  <c:v>37.562664612604181</c:v>
                </c:pt>
                <c:pt idx="193">
                  <c:v>37.621587729481028</c:v>
                </c:pt>
                <c:pt idx="194">
                  <c:v>37.680326419541679</c:v>
                </c:pt>
                <c:pt idx="195">
                  <c:v>37.738882120503952</c:v>
                </c:pt>
                <c:pt idx="196">
                  <c:v>37.797256252226205</c:v>
                </c:pt>
                <c:pt idx="197">
                  <c:v>37.855450217011068</c:v>
                </c:pt>
                <c:pt idx="198">
                  <c:v>37.913465399902684</c:v>
                </c:pt>
                <c:pt idx="199">
                  <c:v>37.971303168977521</c:v>
                </c:pt>
                <c:pt idx="200">
                  <c:v>38.028964875629008</c:v>
                </c:pt>
                <c:pt idx="201">
                  <c:v>38.086451854846118</c:v>
                </c:pt>
                <c:pt idx="202">
                  <c:v>38.143765425486023</c:v>
                </c:pt>
                <c:pt idx="203">
                  <c:v>38.200906890541049</c:v>
                </c:pt>
                <c:pt idx="204">
                  <c:v>38.257877537399999</c:v>
                </c:pt>
                <c:pt idx="205">
                  <c:v>38.314678638104041</c:v>
                </c:pt>
                <c:pt idx="206">
                  <c:v>38.371311449597265</c:v>
                </c:pt>
                <c:pt idx="207">
                  <c:v>38.427777213972057</c:v>
                </c:pt>
                <c:pt idx="208">
                  <c:v>38.484077158709432</c:v>
                </c:pt>
                <c:pt idx="209">
                  <c:v>38.540212496914407</c:v>
                </c:pt>
                <c:pt idx="210">
                  <c:v>38.596184427546604</c:v>
                </c:pt>
                <c:pt idx="211">
                  <c:v>38.651994135646142</c:v>
                </c:pt>
                <c:pt idx="212">
                  <c:v>38.70764279255495</c:v>
                </c:pt>
                <c:pt idx="213">
                  <c:v>38.763131556133651</c:v>
                </c:pt>
                <c:pt idx="214">
                  <c:v>38.818461570974065</c:v>
                </c:pt>
                <c:pt idx="215">
                  <c:v>38.873633968607464</c:v>
                </c:pt>
                <c:pt idx="216">
                  <c:v>38.928649867708707</c:v>
                </c:pt>
                <c:pt idx="217">
                  <c:v>38.983510374296301</c:v>
                </c:pt>
                <c:pt idx="218">
                  <c:v>39.038216581928552</c:v>
                </c:pt>
                <c:pt idx="219">
                  <c:v>39.092769571895815</c:v>
                </c:pt>
                <c:pt idx="220">
                  <c:v>39.147170413409043</c:v>
                </c:pt>
                <c:pt idx="221">
                  <c:v>39.20142016378459</c:v>
                </c:pt>
                <c:pt idx="222">
                  <c:v>39.255519868625498</c:v>
                </c:pt>
                <c:pt idx="223">
                  <c:v>39.309470561999234</c:v>
                </c:pt>
                <c:pt idx="224">
                  <c:v>39.363273266612033</c:v>
                </c:pt>
                <c:pt idx="225">
                  <c:v>39.416928993979894</c:v>
                </c:pt>
                <c:pt idx="226">
                  <c:v>39.470438744596294</c:v>
                </c:pt>
                <c:pt idx="227">
                  <c:v>39.523803508096748</c:v>
                </c:pt>
                <c:pt idx="228">
                  <c:v>39.577024263420235</c:v>
                </c:pt>
                <c:pt idx="229">
                  <c:v>39.630101978967581</c:v>
                </c:pt>
                <c:pt idx="230">
                  <c:v>39.68303761275687</c:v>
                </c:pt>
                <c:pt idx="231">
                  <c:v>39.735832112575956</c:v>
                </c:pt>
                <c:pt idx="232">
                  <c:v>39.788486416132116</c:v>
                </c:pt>
                <c:pt idx="233">
                  <c:v>39.841001451198956</c:v>
                </c:pt>
                <c:pt idx="234">
                  <c:v>39.893378135760564</c:v>
                </c:pt>
                <c:pt idx="235">
                  <c:v>39.945617378153059</c:v>
                </c:pt>
                <c:pt idx="236">
                  <c:v>39.997720077203489</c:v>
                </c:pt>
                <c:pt idx="237">
                  <c:v>40.049687122366244</c:v>
                </c:pt>
                <c:pt idx="238">
                  <c:v>40.101519393856954</c:v>
                </c:pt>
                <c:pt idx="239">
                  <c:v>40.153217762783981</c:v>
                </c:pt>
                <c:pt idx="240">
                  <c:v>40.204783091277513</c:v>
                </c:pt>
                <c:pt idx="241">
                  <c:v>40.256216232616367</c:v>
                </c:pt>
                <c:pt idx="242">
                  <c:v>40.307518031352501</c:v>
                </c:pt>
                <c:pt idx="243">
                  <c:v>40.358689323433317</c:v>
                </c:pt>
                <c:pt idx="244">
                  <c:v>40.409730936321786</c:v>
                </c:pt>
                <c:pt idx="245">
                  <c:v>40.460643689114427</c:v>
                </c:pt>
                <c:pt idx="246">
                  <c:v>40.511428392657244</c:v>
                </c:pt>
                <c:pt idx="247">
                  <c:v>40.562085849659596</c:v>
                </c:pt>
                <c:pt idx="248">
                  <c:v>40.61261685480607</c:v>
                </c:pt>
                <c:pt idx="249">
                  <c:v>40.663022194866436</c:v>
                </c:pt>
                <c:pt idx="250">
                  <c:v>40.713302648803648</c:v>
                </c:pt>
                <c:pt idx="251">
                  <c:v>40.763458987880021</c:v>
                </c:pt>
                <c:pt idx="252">
                  <c:v>40.813491975761536</c:v>
                </c:pt>
                <c:pt idx="253">
                  <c:v>40.863402368620385</c:v>
                </c:pt>
                <c:pt idx="254">
                  <c:v>40.913190915235724</c:v>
                </c:pt>
                <c:pt idx="255">
                  <c:v>40.962858357092749</c:v>
                </c:pt>
                <c:pt idx="256">
                  <c:v>41.012405428480058</c:v>
                </c:pt>
                <c:pt idx="257">
                  <c:v>41.061832856585383</c:v>
                </c:pt>
                <c:pt idx="258">
                  <c:v>41.111141361589695</c:v>
                </c:pt>
                <c:pt idx="259">
                  <c:v>41.160331656759716</c:v>
                </c:pt>
                <c:pt idx="260">
                  <c:v>41.209404448538926</c:v>
                </c:pt>
                <c:pt idx="261">
                  <c:v>41.258360436636998</c:v>
                </c:pt>
                <c:pt idx="262">
                  <c:v>41.307200314117765</c:v>
                </c:pt>
                <c:pt idx="263">
                  <c:v>41.355924767485753</c:v>
                </c:pt>
                <c:pt idx="264">
                  <c:v>41.404534476771254</c:v>
                </c:pt>
                <c:pt idx="265">
                  <c:v>41.453030115614006</c:v>
                </c:pt>
                <c:pt idx="266">
                  <c:v>41.5014123513455</c:v>
                </c:pt>
                <c:pt idx="267">
                  <c:v>41.549681845069976</c:v>
                </c:pt>
                <c:pt idx="268">
                  <c:v>41.597839251744027</c:v>
                </c:pt>
                <c:pt idx="269">
                  <c:v>41.645885220254989</c:v>
                </c:pt>
                <c:pt idx="270">
                  <c:v>41.693820393498022</c:v>
                </c:pt>
                <c:pt idx="271">
                  <c:v>41.741645408451951</c:v>
                </c:pt>
                <c:pt idx="272">
                  <c:v>41.789360896253903</c:v>
                </c:pt>
                <c:pt idx="273">
                  <c:v>41.836967482272726</c:v>
                </c:pt>
                <c:pt idx="274">
                  <c:v>41.884465786181273</c:v>
                </c:pt>
                <c:pt idx="275">
                  <c:v>41.931856422027501</c:v>
                </c:pt>
                <c:pt idx="276">
                  <c:v>41.979139998304461</c:v>
                </c:pt>
                <c:pt idx="277">
                  <c:v>42.0263171180192</c:v>
                </c:pt>
                <c:pt idx="278">
                  <c:v>42.073388378760534</c:v>
                </c:pt>
                <c:pt idx="279">
                  <c:v>42.120354372765803</c:v>
                </c:pt>
                <c:pt idx="280">
                  <c:v>42.167215686986552</c:v>
                </c:pt>
                <c:pt idx="281">
                  <c:v>42.21397290315322</c:v>
                </c:pt>
                <c:pt idx="282">
                  <c:v>42.260626597838787</c:v>
                </c:pt>
                <c:pt idx="283">
                  <c:v>42.307177342521463</c:v>
                </c:pt>
                <c:pt idx="284">
                  <c:v>42.353625703646408</c:v>
                </c:pt>
                <c:pt idx="285">
                  <c:v>42.399972242686495</c:v>
                </c:pt>
                <c:pt idx="286">
                  <c:v>42.44621751620214</c:v>
                </c:pt>
                <c:pt idx="287">
                  <c:v>42.492362075900232</c:v>
                </c:pt>
                <c:pt idx="288">
                  <c:v>42.538406468692152</c:v>
                </c:pt>
                <c:pt idx="289">
                  <c:v>42.584351236750926</c:v>
                </c:pt>
                <c:pt idx="290">
                  <c:v>42.630196917567496</c:v>
                </c:pt>
                <c:pt idx="291">
                  <c:v>42.675944044006151</c:v>
                </c:pt>
                <c:pt idx="292">
                  <c:v>42.721593144359147</c:v>
                </c:pt>
                <c:pt idx="293">
                  <c:v>42.767144742400468</c:v>
                </c:pt>
                <c:pt idx="294">
                  <c:v>42.812599357438813</c:v>
                </c:pt>
                <c:pt idx="295">
                  <c:v>42.857957504369786</c:v>
                </c:pt>
                <c:pt idx="296">
                  <c:v>42.903219693727308</c:v>
                </c:pt>
                <c:pt idx="297">
                  <c:v>42.948386431734292</c:v>
                </c:pt>
                <c:pt idx="298">
                  <c:v>42.993458220352537</c:v>
                </c:pt>
                <c:pt idx="299">
                  <c:v>43.038435557331901</c:v>
                </c:pt>
                <c:pt idx="300">
                  <c:v>43.08331893625877</c:v>
                </c:pt>
                <c:pt idx="301">
                  <c:v>43.128108846603801</c:v>
                </c:pt>
                <c:pt idx="302">
                  <c:v>43.172805773768985</c:v>
                </c:pt>
                <c:pt idx="303">
                  <c:v>43.217410199134008</c:v>
                </c:pt>
                <c:pt idx="304">
                  <c:v>43.261922600101947</c:v>
                </c:pt>
                <c:pt idx="305">
                  <c:v>43.306343450144333</c:v>
                </c:pt>
                <c:pt idx="306">
                  <c:v>43.350673218845522</c:v>
                </c:pt>
                <c:pt idx="307">
                  <c:v>43.394912371946475</c:v>
                </c:pt>
                <c:pt idx="308">
                  <c:v>43.439061371387872</c:v>
                </c:pt>
                <c:pt idx="309">
                  <c:v>43.483120675352644</c:v>
                </c:pt>
                <c:pt idx="310">
                  <c:v>43.527090738307884</c:v>
                </c:pt>
                <c:pt idx="311">
                  <c:v>43.570972011046159</c:v>
                </c:pt>
                <c:pt idx="312">
                  <c:v>43.614764940726268</c:v>
                </c:pt>
                <c:pt idx="313">
                  <c:v>43.658469970913387</c:v>
                </c:pt>
                <c:pt idx="314">
                  <c:v>43.702087541618688</c:v>
                </c:pt>
                <c:pt idx="315">
                  <c:v>43.745618089338379</c:v>
                </c:pt>
                <c:pt idx="316">
                  <c:v>43.789062047092209</c:v>
                </c:pt>
                <c:pt idx="317">
                  <c:v>43.832419844461427</c:v>
                </c:pt>
                <c:pt idx="318">
                  <c:v>43.875691907626241</c:v>
                </c:pt>
                <c:pt idx="319">
                  <c:v>43.918878659402722</c:v>
                </c:pt>
                <c:pt idx="320">
                  <c:v>43.961980519279244</c:v>
                </c:pt>
                <c:pt idx="321">
                  <c:v>44.004997903452377</c:v>
                </c:pt>
              </c:numCache>
            </c:numRef>
          </c:val>
        </c:ser>
        <c:ser>
          <c:idx val="3"/>
          <c:order val="3"/>
          <c:tx>
            <c:v>Est - last 5</c:v>
          </c:tx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mwiki!$AX$2:$AX$323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17.130989542904715</c:v>
                </c:pt>
                <c:pt idx="2">
                  <c:v>17.259983560533431</c:v>
                </c:pt>
                <c:pt idx="3">
                  <c:v>17.387056686604087</c:v>
                </c:pt>
                <c:pt idx="4">
                  <c:v>17.512279174875605</c:v>
                </c:pt>
                <c:pt idx="5">
                  <c:v>17.63571724563381</c:v>
                </c:pt>
                <c:pt idx="6">
                  <c:v>17.757433397979206</c:v>
                </c:pt>
                <c:pt idx="7">
                  <c:v>17.877486691935069</c:v>
                </c:pt>
                <c:pt idx="8">
                  <c:v>17.995933003849604</c:v>
                </c:pt>
                <c:pt idx="9">
                  <c:v>18.112825258104362</c:v>
                </c:pt>
                <c:pt idx="10">
                  <c:v>18.228213637748919</c:v>
                </c:pt>
                <c:pt idx="11">
                  <c:v>18.342145776347127</c:v>
                </c:pt>
                <c:pt idx="12">
                  <c:v>18.454666933033973</c:v>
                </c:pt>
                <c:pt idx="13">
                  <c:v>18.565820152536176</c:v>
                </c:pt>
                <c:pt idx="14">
                  <c:v>18.675646411698068</c:v>
                </c:pt>
                <c:pt idx="15">
                  <c:v>18.784184753871475</c:v>
                </c:pt>
                <c:pt idx="16">
                  <c:v>18.891472412370074</c:v>
                </c:pt>
                <c:pt idx="17">
                  <c:v>18.997544924051244</c:v>
                </c:pt>
                <c:pt idx="18">
                  <c:v>19.102436233968877</c:v>
                </c:pt>
                <c:pt idx="19">
                  <c:v>19.206178791936136</c:v>
                </c:pt>
                <c:pt idx="20">
                  <c:v>19.308803641745921</c:v>
                </c:pt>
                <c:pt idx="21">
                  <c:v>19.410340503716675</c:v>
                </c:pt>
                <c:pt idx="22">
                  <c:v>19.510817851160862</c:v>
                </c:pt>
                <c:pt idx="23">
                  <c:v>19.61026298131144</c:v>
                </c:pt>
                <c:pt idx="24">
                  <c:v>19.708702081187045</c:v>
                </c:pt>
                <c:pt idx="25">
                  <c:v>19.806160288828192</c:v>
                </c:pt>
                <c:pt idx="26">
                  <c:v>19.902661750294023</c:v>
                </c:pt>
                <c:pt idx="27">
                  <c:v>19.99822967277106</c:v>
                </c:pt>
                <c:pt idx="28">
                  <c:v>20.092886374111647</c:v>
                </c:pt>
                <c:pt idx="29">
                  <c:v>20.18665332908963</c:v>
                </c:pt>
                <c:pt idx="30">
                  <c:v>20.27955121263393</c:v>
                </c:pt>
                <c:pt idx="31">
                  <c:v>20.371599940276656</c:v>
                </c:pt>
                <c:pt idx="32">
                  <c:v>20.462818706030873</c:v>
                </c:pt>
                <c:pt idx="33">
                  <c:v>20.553226017893842</c:v>
                </c:pt>
                <c:pt idx="34">
                  <c:v>20.64283973115424</c:v>
                </c:pt>
                <c:pt idx="35">
                  <c:v>20.731677079666255</c:v>
                </c:pt>
                <c:pt idx="36">
                  <c:v>20.819754705239433</c:v>
                </c:pt>
                <c:pt idx="37">
                  <c:v>20.907088685280442</c:v>
                </c:pt>
                <c:pt idx="38">
                  <c:v>20.993694558811548</c:v>
                </c:pt>
                <c:pt idx="39">
                  <c:v>21.07958735098018</c:v>
                </c:pt>
                <c:pt idx="40">
                  <c:v>21.164781596164609</c:v>
                </c:pt>
                <c:pt idx="41">
                  <c:v>21.249291359772283</c:v>
                </c:pt>
                <c:pt idx="42">
                  <c:v>21.333130258819619</c:v>
                </c:pt>
                <c:pt idx="43">
                  <c:v>21.416311481375047</c:v>
                </c:pt>
                <c:pt idx="44">
                  <c:v>21.498847804940699</c:v>
                </c:pt>
                <c:pt idx="45">
                  <c:v>21.580751613842335</c:v>
                </c:pt>
                <c:pt idx="46">
                  <c:v>21.662034915691784</c:v>
                </c:pt>
                <c:pt idx="47">
                  <c:v>21.742709356981326</c:v>
                </c:pt>
                <c:pt idx="48">
                  <c:v>21.822786237865003</c:v>
                </c:pt>
                <c:pt idx="49">
                  <c:v>21.902276526177815</c:v>
                </c:pt>
                <c:pt idx="50">
                  <c:v>21.98119087073999</c:v>
                </c:pt>
                <c:pt idx="51">
                  <c:v>22.059539613990207</c:v>
                </c:pt>
                <c:pt idx="52">
                  <c:v>22.137332803988393</c:v>
                </c:pt>
                <c:pt idx="53">
                  <c:v>22.214580205825946</c:v>
                </c:pt>
                <c:pt idx="54">
                  <c:v>22.291291312478574</c:v>
                </c:pt>
                <c:pt idx="55">
                  <c:v>22.367475355134438</c:v>
                </c:pt>
                <c:pt idx="56">
                  <c:v>22.443141313028168</c:v>
                </c:pt>
                <c:pt idx="57">
                  <c:v>22.518297922809126</c:v>
                </c:pt>
                <c:pt idx="58">
                  <c:v>22.592953687470484</c:v>
                </c:pt>
                <c:pt idx="59">
                  <c:v>22.66711688486388</c:v>
                </c:pt>
                <c:pt idx="60">
                  <c:v>22.740795575822766</c:v>
                </c:pt>
                <c:pt idx="61">
                  <c:v>22.813997611916118</c:v>
                </c:pt>
                <c:pt idx="62">
                  <c:v>22.886730642852722</c:v>
                </c:pt>
                <c:pt idx="63">
                  <c:v>22.959002123554992</c:v>
                </c:pt>
                <c:pt idx="64">
                  <c:v>23.030819320920081</c:v>
                </c:pt>
                <c:pt idx="65">
                  <c:v>23.102189320284904</c:v>
                </c:pt>
                <c:pt idx="66">
                  <c:v>23.173119031610685</c:v>
                </c:pt>
                <c:pt idx="67">
                  <c:v>23.243615195401688</c:v>
                </c:pt>
                <c:pt idx="68">
                  <c:v>23.313684388371872</c:v>
                </c:pt>
                <c:pt idx="69">
                  <c:v>23.383333028872404</c:v>
                </c:pt>
                <c:pt idx="70">
                  <c:v>23.452567382092163</c:v>
                </c:pt>
                <c:pt idx="71">
                  <c:v>23.521393565042704</c:v>
                </c:pt>
                <c:pt idx="72">
                  <c:v>23.589817551338395</c:v>
                </c:pt>
                <c:pt idx="73">
                  <c:v>23.657845175781905</c:v>
                </c:pt>
                <c:pt idx="74">
                  <c:v>23.725482138764548</c:v>
                </c:pt>
                <c:pt idx="75">
                  <c:v>23.792734010490534</c:v>
                </c:pt>
                <c:pt idx="76">
                  <c:v>23.859606235033564</c:v>
                </c:pt>
                <c:pt idx="77">
                  <c:v>23.926104134233821</c:v>
                </c:pt>
                <c:pt idx="78">
                  <c:v>23.992232911442915</c:v>
                </c:pt>
                <c:pt idx="79">
                  <c:v>24.05799765512392</c:v>
                </c:pt>
                <c:pt idx="80">
                  <c:v>24.123403342313264</c:v>
                </c:pt>
                <c:pt idx="81">
                  <c:v>24.188454841950861</c:v>
                </c:pt>
                <c:pt idx="82">
                  <c:v>24.253156918084528</c:v>
                </c:pt>
                <c:pt idx="83">
                  <c:v>24.317514232954405</c:v>
                </c:pt>
                <c:pt idx="84">
                  <c:v>24.381531349962788</c:v>
                </c:pt>
                <c:pt idx="85">
                  <c:v>24.445212736534518</c:v>
                </c:pt>
                <c:pt idx="86">
                  <c:v>24.508562766872778</c:v>
                </c:pt>
                <c:pt idx="87">
                  <c:v>24.571585724614909</c:v>
                </c:pt>
                <c:pt idx="88">
                  <c:v>24.634285805392619</c:v>
                </c:pt>
                <c:pt idx="89">
                  <c:v>24.696667119300731</c:v>
                </c:pt>
                <c:pt idx="90">
                  <c:v>24.75873369327843</c:v>
                </c:pt>
                <c:pt idx="91">
                  <c:v>24.820489473406699</c:v>
                </c:pt>
                <c:pt idx="92">
                  <c:v>24.881938327125564</c:v>
                </c:pt>
                <c:pt idx="93">
                  <c:v>24.943084045374466</c:v>
                </c:pt>
                <c:pt idx="94">
                  <c:v>25.003930344659018</c:v>
                </c:pt>
                <c:pt idx="95">
                  <c:v>25.06448086904717</c:v>
                </c:pt>
                <c:pt idx="96">
                  <c:v>25.124739192097703</c:v>
                </c:pt>
                <c:pt idx="97">
                  <c:v>25.184708818723813</c:v>
                </c:pt>
                <c:pt idx="98">
                  <c:v>25.244393186994436</c:v>
                </c:pt>
                <c:pt idx="99">
                  <c:v>25.303795669875804</c:v>
                </c:pt>
                <c:pt idx="100">
                  <c:v>25.362919576915615</c:v>
                </c:pt>
                <c:pt idx="101">
                  <c:v>25.421768155872151</c:v>
                </c:pt>
                <c:pt idx="102">
                  <c:v>25.480344594290425</c:v>
                </c:pt>
                <c:pt idx="103">
                  <c:v>25.538652021027545</c:v>
                </c:pt>
                <c:pt idx="104">
                  <c:v>25.596693507729167</c:v>
                </c:pt>
                <c:pt idx="105">
                  <c:v>25.654472070258986</c:v>
                </c:pt>
                <c:pt idx="106">
                  <c:v>25.711990670083068</c:v>
                </c:pt>
                <c:pt idx="107">
                  <c:v>25.76925221561071</c:v>
                </c:pt>
                <c:pt idx="108">
                  <c:v>25.826259563493515</c:v>
                </c:pt>
                <c:pt idx="109">
                  <c:v>25.883015519884225</c:v>
                </c:pt>
                <c:pt idx="110">
                  <c:v>25.939522841656817</c:v>
                </c:pt>
                <c:pt idx="111">
                  <c:v>25.99578423758933</c:v>
                </c:pt>
                <c:pt idx="112">
                  <c:v>26.051802369510757</c:v>
                </c:pt>
                <c:pt idx="113">
                  <c:v>26.107579853413355</c:v>
                </c:pt>
                <c:pt idx="114">
                  <c:v>26.163119260531598</c:v>
                </c:pt>
                <c:pt idx="115">
                  <c:v>26.218423118389016</c:v>
                </c:pt>
                <c:pt idx="116">
                  <c:v>26.273493911814032</c:v>
                </c:pt>
                <c:pt idx="117">
                  <c:v>26.328334083925963</c:v>
                </c:pt>
                <c:pt idx="118">
                  <c:v>26.382946037092168</c:v>
                </c:pt>
                <c:pt idx="119">
                  <c:v>26.437332133857435</c:v>
                </c:pt>
                <c:pt idx="120">
                  <c:v>26.491494697846534</c:v>
                </c:pt>
                <c:pt idx="121">
                  <c:v>26.545436014640877</c:v>
                </c:pt>
                <c:pt idx="122">
                  <c:v>26.599158332630207</c:v>
                </c:pt>
                <c:pt idx="123">
                  <c:v>26.652663863840136</c:v>
                </c:pt>
                <c:pt idx="124">
                  <c:v>26.705954784736395</c:v>
                </c:pt>
                <c:pt idx="125">
                  <c:v>26.75903323700657</c:v>
                </c:pt>
                <c:pt idx="126">
                  <c:v>26.811901328320072</c:v>
                </c:pt>
                <c:pt idx="127">
                  <c:v>26.864561133067109</c:v>
                </c:pt>
                <c:pt idx="128">
                  <c:v>26.917014693077327</c:v>
                </c:pt>
                <c:pt idx="129">
                  <c:v>26.969264018318807</c:v>
                </c:pt>
                <c:pt idx="130">
                  <c:v>27.02131108757807</c:v>
                </c:pt>
                <c:pt idx="131">
                  <c:v>27.073157849121706</c:v>
                </c:pt>
                <c:pt idx="132">
                  <c:v>27.124806221340251</c:v>
                </c:pt>
                <c:pt idx="133">
                  <c:v>27.176258093374827</c:v>
                </c:pt>
                <c:pt idx="134">
                  <c:v>27.227515325727182</c:v>
                </c:pt>
                <c:pt idx="135">
                  <c:v>27.278579750853613</c:v>
                </c:pt>
                <c:pt idx="136">
                  <c:v>27.329453173743264</c:v>
                </c:pt>
                <c:pt idx="137">
                  <c:v>27.380137372481379</c:v>
                </c:pt>
                <c:pt idx="138">
                  <c:v>27.430634098797878</c:v>
                </c:pt>
                <c:pt idx="139">
                  <c:v>27.480945078601813</c:v>
                </c:pt>
                <c:pt idx="140">
                  <c:v>27.531072012502072</c:v>
                </c:pt>
                <c:pt idx="141">
                  <c:v>27.581016576314795</c:v>
                </c:pt>
                <c:pt idx="142">
                  <c:v>27.630780421557908</c:v>
                </c:pt>
                <c:pt idx="143">
                  <c:v>27.680365175933165</c:v>
                </c:pt>
                <c:pt idx="144">
                  <c:v>27.729772443796076</c:v>
                </c:pt>
                <c:pt idx="145">
                  <c:v>27.779003806614085</c:v>
                </c:pt>
                <c:pt idx="146">
                  <c:v>27.828060823413381</c:v>
                </c:pt>
                <c:pt idx="147">
                  <c:v>27.876945031214646</c:v>
                </c:pt>
                <c:pt idx="148">
                  <c:v>27.925657945458088</c:v>
                </c:pt>
                <c:pt idx="149">
                  <c:v>27.974201060418082</c:v>
                </c:pt>
                <c:pt idx="150">
                  <c:v>28.022575849607719</c:v>
                </c:pt>
                <c:pt idx="151">
                  <c:v>28.070783766173566</c:v>
                </c:pt>
                <c:pt idx="152">
                  <c:v>28.1188262432809</c:v>
                </c:pt>
                <c:pt idx="153">
                  <c:v>28.166704694489738</c:v>
                </c:pt>
                <c:pt idx="154">
                  <c:v>28.21442051412189</c:v>
                </c:pt>
                <c:pt idx="155">
                  <c:v>28.261975077619301</c:v>
                </c:pt>
                <c:pt idx="156">
                  <c:v>28.309369741893949</c:v>
                </c:pt>
                <c:pt idx="157">
                  <c:v>28.356605845669527</c:v>
                </c:pt>
                <c:pt idx="158">
                  <c:v>28.403684709815135</c:v>
                </c:pt>
                <c:pt idx="159">
                  <c:v>28.450607637671226</c:v>
                </c:pt>
                <c:pt idx="160">
                  <c:v>28.497375915368011</c:v>
                </c:pt>
                <c:pt idx="161">
                  <c:v>28.543990812136531</c:v>
                </c:pt>
                <c:pt idx="162">
                  <c:v>28.590453580612618</c:v>
                </c:pt>
                <c:pt idx="163">
                  <c:v>28.636765457133908</c:v>
                </c:pt>
                <c:pt idx="164">
                  <c:v>28.682927662030146</c:v>
                </c:pt>
                <c:pt idx="165">
                  <c:v>28.728941399906919</c:v>
                </c:pt>
                <c:pt idx="166">
                  <c:v>28.774807859923023</c:v>
                </c:pt>
                <c:pt idx="167">
                  <c:v>28.820528216061636</c:v>
                </c:pt>
                <c:pt idx="168">
                  <c:v>28.866103627395447</c:v>
                </c:pt>
                <c:pt idx="169">
                  <c:v>28.91153523834593</c:v>
                </c:pt>
                <c:pt idx="170">
                  <c:v>28.956824178936898</c:v>
                </c:pt>
                <c:pt idx="171">
                  <c:v>29.001971565042492</c:v>
                </c:pt>
                <c:pt idx="172">
                  <c:v>29.046978498629763</c:v>
                </c:pt>
                <c:pt idx="173">
                  <c:v>29.091846067995991</c:v>
                </c:pt>
                <c:pt idx="174">
                  <c:v>29.13657534800085</c:v>
                </c:pt>
                <c:pt idx="175">
                  <c:v>29.181167400293607</c:v>
                </c:pt>
                <c:pt idx="176">
                  <c:v>29.225623273535415</c:v>
                </c:pt>
                <c:pt idx="177">
                  <c:v>29.26994400361691</c:v>
                </c:pt>
                <c:pt idx="178">
                  <c:v>29.314130613871146</c:v>
                </c:pt>
                <c:pt idx="179">
                  <c:v>29.358184115282057</c:v>
                </c:pt>
                <c:pt idx="180">
                  <c:v>29.402105506688518</c:v>
                </c:pt>
                <c:pt idx="181">
                  <c:v>29.445895774984148</c:v>
                </c:pt>
                <c:pt idx="182">
                  <c:v>29.489555895312929</c:v>
                </c:pt>
                <c:pt idx="183">
                  <c:v>29.533086831260778</c:v>
                </c:pt>
                <c:pt idx="184">
                  <c:v>29.576489535043155</c:v>
                </c:pt>
                <c:pt idx="185">
                  <c:v>29.619764947688811</c:v>
                </c:pt>
                <c:pt idx="186">
                  <c:v>29.662913999219771</c:v>
                </c:pt>
                <c:pt idx="187">
                  <c:v>29.705937608827654</c:v>
                </c:pt>
                <c:pt idx="188">
                  <c:v>29.748836685046392</c:v>
                </c:pt>
                <c:pt idx="189">
                  <c:v>29.791612125921496</c:v>
                </c:pt>
                <c:pt idx="190">
                  <c:v>29.834264819175868</c:v>
                </c:pt>
                <c:pt idx="191">
                  <c:v>29.876795642372322</c:v>
                </c:pt>
                <c:pt idx="192">
                  <c:v>29.919205463072856</c:v>
                </c:pt>
                <c:pt idx="193">
                  <c:v>29.961495138994746</c:v>
                </c:pt>
                <c:pt idx="194">
                  <c:v>30.003665518163569</c:v>
                </c:pt>
                <c:pt idx="195">
                  <c:v>30.045717439063193</c:v>
                </c:pt>
                <c:pt idx="196">
                  <c:v>30.087651730782838</c:v>
                </c:pt>
                <c:pt idx="197">
                  <c:v>30.129469213161258</c:v>
                </c:pt>
                <c:pt idx="198">
                  <c:v>30.171170696928122</c:v>
                </c:pt>
                <c:pt idx="199">
                  <c:v>30.212756983842642</c:v>
                </c:pt>
                <c:pt idx="200">
                  <c:v>30.254228866829543</c:v>
                </c:pt>
                <c:pt idx="201">
                  <c:v>30.295587130112413</c:v>
                </c:pt>
                <c:pt idx="202">
                  <c:v>30.3368325493445</c:v>
                </c:pt>
                <c:pt idx="203">
                  <c:v>30.377965891737013</c:v>
                </c:pt>
                <c:pt idx="204">
                  <c:v>30.418987916184992</c:v>
                </c:pt>
                <c:pt idx="205">
                  <c:v>30.459899373390805</c:v>
                </c:pt>
                <c:pt idx="206">
                  <c:v>30.500701005985306</c:v>
                </c:pt>
                <c:pt idx="207">
                  <c:v>30.541393548646735</c:v>
                </c:pt>
                <c:pt idx="208">
                  <c:v>30.581977728217375</c:v>
                </c:pt>
                <c:pt idx="209">
                  <c:v>30.622454263818071</c:v>
                </c:pt>
                <c:pt idx="210">
                  <c:v>30.662823866960601</c:v>
                </c:pt>
                <c:pt idx="211">
                  <c:v>30.703087241657979</c:v>
                </c:pt>
                <c:pt idx="212">
                  <c:v>30.743245084532745</c:v>
                </c:pt>
                <c:pt idx="213">
                  <c:v>30.783298084923253</c:v>
                </c:pt>
                <c:pt idx="214">
                  <c:v>30.82324692498802</c:v>
                </c:pt>
                <c:pt idx="215">
                  <c:v>30.863092279808203</c:v>
                </c:pt>
                <c:pt idx="216">
                  <c:v>30.902834817488195</c:v>
                </c:pt>
                <c:pt idx="217">
                  <c:v>30.942475199254421</c:v>
                </c:pt>
                <c:pt idx="218">
                  <c:v>30.982014079552361</c:v>
                </c:pt>
                <c:pt idx="219">
                  <c:v>31.021452106141822</c:v>
                </c:pt>
                <c:pt idx="220">
                  <c:v>31.060789920190537</c:v>
                </c:pt>
                <c:pt idx="221">
                  <c:v>31.100028156366079</c:v>
                </c:pt>
                <c:pt idx="222">
                  <c:v>31.139167442926169</c:v>
                </c:pt>
                <c:pt idx="223">
                  <c:v>31.178208401807368</c:v>
                </c:pt>
                <c:pt idx="224">
                  <c:v>31.217151648712242</c:v>
                </c:pt>
                <c:pt idx="225">
                  <c:v>31.255997793194989</c:v>
                </c:pt>
                <c:pt idx="226">
                  <c:v>31.294747438745556</c:v>
                </c:pt>
                <c:pt idx="227">
                  <c:v>31.333401182872336</c:v>
                </c:pt>
                <c:pt idx="228">
                  <c:v>31.3719596171834</c:v>
                </c:pt>
                <c:pt idx="229">
                  <c:v>31.410423327466344</c:v>
                </c:pt>
                <c:pt idx="230">
                  <c:v>31.448792893766765</c:v>
                </c:pt>
                <c:pt idx="231">
                  <c:v>31.487068890465395</c:v>
                </c:pt>
                <c:pt idx="232">
                  <c:v>31.525251886353917</c:v>
                </c:pt>
                <c:pt idx="233">
                  <c:v>31.563342444709498</c:v>
                </c:pt>
                <c:pt idx="234">
                  <c:v>31.601341123368062</c:v>
                </c:pt>
                <c:pt idx="235">
                  <c:v>31.639248474796322</c:v>
                </c:pt>
                <c:pt idx="236">
                  <c:v>31.677065046162603</c:v>
                </c:pt>
                <c:pt idx="237">
                  <c:v>31.714791379406499</c:v>
                </c:pt>
                <c:pt idx="238">
                  <c:v>31.75242801130733</c:v>
                </c:pt>
                <c:pt idx="239">
                  <c:v>31.789975473551504</c:v>
                </c:pt>
                <c:pt idx="240">
                  <c:v>31.827434292798731</c:v>
                </c:pt>
                <c:pt idx="241">
                  <c:v>31.864804990747167</c:v>
                </c:pt>
                <c:pt idx="242">
                  <c:v>31.902088084197473</c:v>
                </c:pt>
                <c:pt idx="243">
                  <c:v>31.93928408511583</c:v>
                </c:pt>
                <c:pt idx="244">
                  <c:v>31.976393500695931</c:v>
                </c:pt>
                <c:pt idx="245">
                  <c:v>32.013416833419946</c:v>
                </c:pt>
                <c:pt idx="246">
                  <c:v>32.050354581118526</c:v>
                </c:pt>
                <c:pt idx="247">
                  <c:v>32.087207237029823</c:v>
                </c:pt>
                <c:pt idx="248">
                  <c:v>32.123975289857547</c:v>
                </c:pt>
                <c:pt idx="249">
                  <c:v>32.160659223828112</c:v>
                </c:pt>
                <c:pt idx="250">
                  <c:v>32.197259518746876</c:v>
                </c:pt>
                <c:pt idx="251">
                  <c:v>32.233776650053436</c:v>
                </c:pt>
                <c:pt idx="252">
                  <c:v>32.270211088876124</c:v>
                </c:pt>
                <c:pt idx="253">
                  <c:v>32.306563302085564</c:v>
                </c:pt>
                <c:pt idx="254">
                  <c:v>32.342833752347417</c:v>
                </c:pt>
                <c:pt idx="255">
                  <c:v>32.37902289817432</c:v>
                </c:pt>
                <c:pt idx="256">
                  <c:v>32.415131193976968</c:v>
                </c:pt>
                <c:pt idx="257">
                  <c:v>32.451159090114423</c:v>
                </c:pt>
                <c:pt idx="258">
                  <c:v>32.487107032943641</c:v>
                </c:pt>
                <c:pt idx="259">
                  <c:v>32.52297546486821</c:v>
                </c:pt>
                <c:pt idx="260">
                  <c:v>32.55876482438638</c:v>
                </c:pt>
                <c:pt idx="261">
                  <c:v>32.594475546138291</c:v>
                </c:pt>
                <c:pt idx="262">
                  <c:v>32.630108060952523</c:v>
                </c:pt>
                <c:pt idx="263">
                  <c:v>32.665662795891926</c:v>
                </c:pt>
                <c:pt idx="264">
                  <c:v>32.701140174298729</c:v>
                </c:pt>
                <c:pt idx="265">
                  <c:v>32.73654061583899</c:v>
                </c:pt>
                <c:pt idx="266">
                  <c:v>32.771864536546353</c:v>
                </c:pt>
                <c:pt idx="267">
                  <c:v>32.807112348865154</c:v>
                </c:pt>
                <c:pt idx="268">
                  <c:v>32.84228446169287</c:v>
                </c:pt>
                <c:pt idx="269">
                  <c:v>32.87738128042195</c:v>
                </c:pt>
                <c:pt idx="270">
                  <c:v>32.912403206980983</c:v>
                </c:pt>
                <c:pt idx="271">
                  <c:v>32.947350639875296</c:v>
                </c:pt>
                <c:pt idx="272">
                  <c:v>32.982223974226919</c:v>
                </c:pt>
                <c:pt idx="273">
                  <c:v>33.017023601813975</c:v>
                </c:pt>
                <c:pt idx="274">
                  <c:v>33.051749911109461</c:v>
                </c:pt>
                <c:pt idx="275">
                  <c:v>33.086403287319499</c:v>
                </c:pt>
                <c:pt idx="276">
                  <c:v>33.120984112420985</c:v>
                </c:pt>
                <c:pt idx="277">
                  <c:v>33.155492765198723</c:v>
                </c:pt>
                <c:pt idx="278">
                  <c:v>33.189929621281976</c:v>
                </c:pt>
                <c:pt idx="279">
                  <c:v>33.224295053180533</c:v>
                </c:pt>
                <c:pt idx="280">
                  <c:v>33.258589430320221</c:v>
                </c:pt>
                <c:pt idx="281">
                  <c:v>33.292813119077906</c:v>
                </c:pt>
                <c:pt idx="282">
                  <c:v>33.326966482816005</c:v>
                </c:pt>
                <c:pt idx="283">
                  <c:v>33.361049881916486</c:v>
                </c:pt>
                <c:pt idx="284">
                  <c:v>33.395063673814391</c:v>
                </c:pt>
                <c:pt idx="285">
                  <c:v>33.42900821303089</c:v>
                </c:pt>
                <c:pt idx="286">
                  <c:v>33.462883851205824</c:v>
                </c:pt>
                <c:pt idx="287">
                  <c:v>33.496690937129856</c:v>
                </c:pt>
                <c:pt idx="288">
                  <c:v>33.530429816776085</c:v>
                </c:pt>
                <c:pt idx="289">
                  <c:v>33.564100833331281</c:v>
                </c:pt>
                <c:pt idx="290">
                  <c:v>33.597704327226651</c:v>
                </c:pt>
                <c:pt idx="291">
                  <c:v>33.631240636168172</c:v>
                </c:pt>
                <c:pt idx="292">
                  <c:v>33.664710095166519</c:v>
                </c:pt>
                <c:pt idx="293">
                  <c:v>33.698113036566546</c:v>
                </c:pt>
                <c:pt idx="294">
                  <c:v>33.73144979007639</c:v>
                </c:pt>
                <c:pt idx="295">
                  <c:v>33.764720682796145</c:v>
                </c:pt>
                <c:pt idx="296">
                  <c:v>33.797926039246164</c:v>
                </c:pt>
                <c:pt idx="297">
                  <c:v>33.831066181394952</c:v>
                </c:pt>
                <c:pt idx="298">
                  <c:v>33.864141428686679</c:v>
                </c:pt>
                <c:pt idx="299">
                  <c:v>33.897152098068339</c:v>
                </c:pt>
                <c:pt idx="300">
                  <c:v>33.930098504016492</c:v>
                </c:pt>
                <c:pt idx="301">
                  <c:v>33.962980958563698</c:v>
                </c:pt>
                <c:pt idx="302">
                  <c:v>33.995799771324542</c:v>
                </c:pt>
                <c:pt idx="303">
                  <c:v>34.028555249521354</c:v>
                </c:pt>
                <c:pt idx="304">
                  <c:v>34.061247698009531</c:v>
                </c:pt>
                <c:pt idx="305">
                  <c:v>34.093877419302565</c:v>
                </c:pt>
                <c:pt idx="306">
                  <c:v>34.126444713596705</c:v>
                </c:pt>
                <c:pt idx="307">
                  <c:v>34.158949878795305</c:v>
                </c:pt>
                <c:pt idx="308">
                  <c:v>34.191393210532837</c:v>
                </c:pt>
                <c:pt idx="309">
                  <c:v>34.2237750021986</c:v>
                </c:pt>
                <c:pt idx="310">
                  <c:v>34.25609554496009</c:v>
                </c:pt>
                <c:pt idx="311">
                  <c:v>34.288355127786083</c:v>
                </c:pt>
                <c:pt idx="312">
                  <c:v>34.320554037469407</c:v>
                </c:pt>
                <c:pt idx="313">
                  <c:v>34.352692558649416</c:v>
                </c:pt>
                <c:pt idx="314">
                  <c:v>34.384770973834158</c:v>
                </c:pt>
                <c:pt idx="315">
                  <c:v>34.41678956342227</c:v>
                </c:pt>
                <c:pt idx="316">
                  <c:v>34.448748605724575</c:v>
                </c:pt>
                <c:pt idx="317">
                  <c:v>34.4806483769854</c:v>
                </c:pt>
                <c:pt idx="318">
                  <c:v>34.512489151403642</c:v>
                </c:pt>
                <c:pt idx="319">
                  <c:v>34.544271201153506</c:v>
                </c:pt>
                <c:pt idx="320">
                  <c:v>34.575994796405041</c:v>
                </c:pt>
                <c:pt idx="321">
                  <c:v>34.607660205344366</c:v>
                </c:pt>
              </c:numCache>
            </c:numRef>
          </c:val>
        </c:ser>
        <c:ser>
          <c:idx val="4"/>
          <c:order val="4"/>
          <c:tx>
            <c:v>Est - last 10</c:v>
          </c:tx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mwiki!$A$2:$A$323</c:f>
              <c:numCache>
                <c:formatCode>General</c:formatCode>
                <c:ptCount val="3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</c:numCache>
            </c:numRef>
          </c:cat>
          <c:val>
            <c:numRef>
              <c:f>mwiki!$AY$2:$AY$323</c:f>
              <c:numCache>
                <c:formatCode>0.0</c:formatCode>
                <c:ptCount val="322"/>
                <c:pt idx="0" formatCode="General">
                  <c:v>17</c:v>
                </c:pt>
                <c:pt idx="1">
                  <c:v>17.136911854701086</c:v>
                </c:pt>
                <c:pt idx="2">
                  <c:v>17.271644789767379</c:v>
                </c:pt>
                <c:pt idx="3">
                  <c:v>17.404283869843006</c:v>
                </c:pt>
                <c:pt idx="4">
                  <c:v>17.534908953069642</c:v>
                </c:pt>
                <c:pt idx="5">
                  <c:v>17.663595120283119</c:v>
                </c:pt>
                <c:pt idx="6">
                  <c:v>17.790413060103024</c:v>
                </c:pt>
                <c:pt idx="7">
                  <c:v>17.915429415307308</c:v>
                </c:pt>
                <c:pt idx="8">
                  <c:v>18.038707095124003</c:v>
                </c:pt>
                <c:pt idx="9">
                  <c:v>18.160305557433013</c:v>
                </c:pt>
                <c:pt idx="10">
                  <c:v>18.280281064331181</c:v>
                </c:pt>
                <c:pt idx="11">
                  <c:v>18.398686914056508</c:v>
                </c:pt>
                <c:pt idx="12">
                  <c:v>18.515573651878199</c:v>
                </c:pt>
                <c:pt idx="13">
                  <c:v>18.630989262227374</c:v>
                </c:pt>
                <c:pt idx="14">
                  <c:v>18.744979344058905</c:v>
                </c:pt>
                <c:pt idx="15">
                  <c:v>18.85758727119077</c:v>
                </c:pt>
                <c:pt idx="16">
                  <c:v>18.968854339157001</c:v>
                </c:pt>
                <c:pt idx="17">
                  <c:v>19.078819899928661</c:v>
                </c:pt>
                <c:pt idx="18">
                  <c:v>19.187521485699868</c:v>
                </c:pt>
                <c:pt idx="19">
                  <c:v>19.294994922799269</c:v>
                </c:pt>
                <c:pt idx="20">
                  <c:v>19.401274436668253</c:v>
                </c:pt>
                <c:pt idx="21">
                  <c:v>19.506392748743348</c:v>
                </c:pt>
                <c:pt idx="22">
                  <c:v>19.610381165989295</c:v>
                </c:pt>
                <c:pt idx="23">
                  <c:v>19.713269663749543</c:v>
                </c:pt>
                <c:pt idx="24">
                  <c:v>19.81508696251084</c:v>
                </c:pt>
                <c:pt idx="25">
                  <c:v>19.915860599116815</c:v>
                </c:pt>
                <c:pt idx="26">
                  <c:v>20.015616992910953</c:v>
                </c:pt>
                <c:pt idx="27">
                  <c:v>20.114381507241163</c:v>
                </c:pt>
                <c:pt idx="28">
                  <c:v>20.212178506715397</c:v>
                </c:pt>
                <c:pt idx="29">
                  <c:v>20.309031410559836</c:v>
                </c:pt>
                <c:pt idx="30">
                  <c:v>20.404962742397448</c:v>
                </c:pt>
                <c:pt idx="31">
                  <c:v>20.499994176734599</c:v>
                </c:pt>
                <c:pt idx="32">
                  <c:v>20.594146582416606</c:v>
                </c:pt>
                <c:pt idx="33">
                  <c:v>20.687440063289078</c:v>
                </c:pt>
                <c:pt idx="34">
                  <c:v>20.779893996280439</c:v>
                </c:pt>
                <c:pt idx="35">
                  <c:v>20.871527067101699</c:v>
                </c:pt>
                <c:pt idx="36">
                  <c:v>20.962357303742259</c:v>
                </c:pt>
                <c:pt idx="37">
                  <c:v>21.052402107924934</c:v>
                </c:pt>
                <c:pt idx="38">
                  <c:v>21.141678284669339</c:v>
                </c:pt>
                <c:pt idx="39">
                  <c:v>21.230202070100116</c:v>
                </c:pt>
                <c:pt idx="40">
                  <c:v>21.317989157625032</c:v>
                </c:pt>
                <c:pt idx="41">
                  <c:v>21.40505472259763</c:v>
                </c:pt>
                <c:pt idx="42">
                  <c:v>21.491413445569727</c:v>
                </c:pt>
                <c:pt idx="43">
                  <c:v>21.57707953423056</c:v>
                </c:pt>
                <c:pt idx="44">
                  <c:v>21.662066744121621</c:v>
                </c:pt>
                <c:pt idx="45">
                  <c:v>21.746388398209227</c:v>
                </c:pt>
                <c:pt idx="46">
                  <c:v>21.830057405390491</c:v>
                </c:pt>
                <c:pt idx="47">
                  <c:v>21.913086278002453</c:v>
                </c:pt>
                <c:pt idx="48">
                  <c:v>21.995487148398926</c:v>
                </c:pt>
                <c:pt idx="49">
                  <c:v>22.077271784654659</c:v>
                </c:pt>
                <c:pt idx="50">
                  <c:v>22.158451605452033</c:v>
                </c:pt>
                <c:pt idx="51">
                  <c:v>22.239037694201411</c:v>
                </c:pt>
                <c:pt idx="52">
                  <c:v>22.319040812442559</c:v>
                </c:pt>
                <c:pt idx="53">
                  <c:v>22.398471412571148</c:v>
                </c:pt>
                <c:pt idx="54">
                  <c:v>22.47733964993116</c:v>
                </c:pt>
                <c:pt idx="55">
                  <c:v>22.555655394311223</c:v>
                </c:pt>
                <c:pt idx="56">
                  <c:v>22.633428240880164</c:v>
                </c:pt>
                <c:pt idx="57">
                  <c:v>22.710667520594694</c:v>
                </c:pt>
                <c:pt idx="58">
                  <c:v>22.787382310109862</c:v>
                </c:pt>
                <c:pt idx="59">
                  <c:v>22.863581441220845</c:v>
                </c:pt>
                <c:pt idx="60">
                  <c:v>22.939273509862733</c:v>
                </c:pt>
                <c:pt idx="61">
                  <c:v>23.014466884693206</c:v>
                </c:pt>
                <c:pt idx="62">
                  <c:v>23.089169715281351</c:v>
                </c:pt>
                <c:pt idx="63">
                  <c:v>23.163389939924368</c:v>
                </c:pt>
                <c:pt idx="64">
                  <c:v>23.237135293112505</c:v>
                </c:pt>
                <c:pt idx="65">
                  <c:v>23.310413312661293</c:v>
                </c:pt>
                <c:pt idx="66">
                  <c:v>23.383231346528891</c:v>
                </c:pt>
                <c:pt idx="67">
                  <c:v>23.455596559335312</c:v>
                </c:pt>
                <c:pt idx="68">
                  <c:v>23.52751593859918</c:v>
                </c:pt>
                <c:pt idx="69">
                  <c:v>23.598996300706805</c:v>
                </c:pt>
                <c:pt idx="70">
                  <c:v>23.670044296627335</c:v>
                </c:pt>
                <c:pt idx="71">
                  <c:v>23.740666417387068</c:v>
                </c:pt>
                <c:pt idx="72">
                  <c:v>23.810868999315083</c:v>
                </c:pt>
                <c:pt idx="73">
                  <c:v>23.88065822907172</c:v>
                </c:pt>
                <c:pt idx="74">
                  <c:v>23.950040148470734</c:v>
                </c:pt>
                <c:pt idx="75">
                  <c:v>24.019020659105315</c:v>
                </c:pt>
                <c:pt idx="76">
                  <c:v>24.087605526787577</c:v>
                </c:pt>
                <c:pt idx="77">
                  <c:v>24.155800385810579</c:v>
                </c:pt>
                <c:pt idx="78">
                  <c:v>24.223610743041437</c:v>
                </c:pt>
                <c:pt idx="79">
                  <c:v>24.291041981853553</c:v>
                </c:pt>
                <c:pt idx="80">
                  <c:v>24.358099365905634</c:v>
                </c:pt>
                <c:pt idx="81">
                  <c:v>24.42478804277464</c:v>
                </c:pt>
                <c:pt idx="82">
                  <c:v>24.491113047449506</c:v>
                </c:pt>
                <c:pt idx="83">
                  <c:v>24.557079305692032</c:v>
                </c:pt>
                <c:pt idx="84">
                  <c:v>24.622691637271053</c:v>
                </c:pt>
                <c:pt idx="85">
                  <c:v>24.687954759075641</c:v>
                </c:pt>
                <c:pt idx="86">
                  <c:v>24.752873288112777</c:v>
                </c:pt>
                <c:pt idx="87">
                  <c:v>24.817451744394681</c:v>
                </c:pt>
                <c:pt idx="88">
                  <c:v>24.881694553720681</c:v>
                </c:pt>
                <c:pt idx="89">
                  <c:v>24.945606050358275</c:v>
                </c:pt>
                <c:pt idx="90">
                  <c:v>25.009190479627772</c:v>
                </c:pt>
                <c:pt idx="91">
                  <c:v>25.072452000394723</c:v>
                </c:pt>
                <c:pt idx="92">
                  <c:v>25.135394687474069</c:v>
                </c:pt>
                <c:pt idx="93">
                  <c:v>25.198022533949818</c:v>
                </c:pt>
                <c:pt idx="94">
                  <c:v>25.260339453413785</c:v>
                </c:pt>
                <c:pt idx="95">
                  <c:v>25.322349282126844</c:v>
                </c:pt>
                <c:pt idx="96">
                  <c:v>25.384055781105893</c:v>
                </c:pt>
                <c:pt idx="97">
                  <c:v>25.445462638139624</c:v>
                </c:pt>
                <c:pt idx="98">
                  <c:v>25.506573469736033</c:v>
                </c:pt>
                <c:pt idx="99">
                  <c:v>25.567391823004449</c:v>
                </c:pt>
                <c:pt idx="100">
                  <c:v>25.627921177474736</c:v>
                </c:pt>
                <c:pt idx="101">
                  <c:v>25.688164946856205</c:v>
                </c:pt>
                <c:pt idx="102">
                  <c:v>25.748126480738645</c:v>
                </c:pt>
                <c:pt idx="103">
                  <c:v>25.807809066237763</c:v>
                </c:pt>
                <c:pt idx="104">
                  <c:v>25.867215929587232</c:v>
                </c:pt>
                <c:pt idx="105">
                  <c:v>25.926350237679436</c:v>
                </c:pt>
                <c:pt idx="106">
                  <c:v>25.985215099556903</c:v>
                </c:pt>
                <c:pt idx="107">
                  <c:v>26.04381356785634</c:v>
                </c:pt>
                <c:pt idx="108">
                  <c:v>26.102148640207062</c:v>
                </c:pt>
                <c:pt idx="109">
                  <c:v>26.1602232605856</c:v>
                </c:pt>
                <c:pt idx="110">
                  <c:v>26.218040320628084</c:v>
                </c:pt>
                <c:pt idx="111">
                  <c:v>26.275602660902045</c:v>
                </c:pt>
                <c:pt idx="112">
                  <c:v>26.33291307213911</c:v>
                </c:pt>
                <c:pt idx="113">
                  <c:v>26.389974296430069</c:v>
                </c:pt>
                <c:pt idx="114">
                  <c:v>26.446789028383691</c:v>
                </c:pt>
                <c:pt idx="115">
                  <c:v>26.503359916250595</c:v>
                </c:pt>
                <c:pt idx="116">
                  <c:v>26.559689563013489</c:v>
                </c:pt>
                <c:pt idx="117">
                  <c:v>26.615780527444954</c:v>
                </c:pt>
                <c:pt idx="118">
                  <c:v>26.67163532513397</c:v>
                </c:pt>
                <c:pt idx="119">
                  <c:v>26.72725642948226</c:v>
                </c:pt>
                <c:pt idx="120">
                  <c:v>26.782646272671574</c:v>
                </c:pt>
                <c:pt idx="121">
                  <c:v>26.837807246602885</c:v>
                </c:pt>
                <c:pt idx="122">
                  <c:v>26.892741703808532</c:v>
                </c:pt>
                <c:pt idx="123">
                  <c:v>26.947451958338192</c:v>
                </c:pt>
                <c:pt idx="124">
                  <c:v>27.00194028661965</c:v>
                </c:pt>
                <c:pt idx="125">
                  <c:v>27.056208928295185</c:v>
                </c:pt>
                <c:pt idx="126">
                  <c:v>27.11026008703443</c:v>
                </c:pt>
                <c:pt idx="127">
                  <c:v>27.164095931324496</c:v>
                </c:pt>
                <c:pt idx="128">
                  <c:v>27.217718595238129</c:v>
                </c:pt>
                <c:pt idx="129">
                  <c:v>27.271130179180648</c:v>
                </c:pt>
                <c:pt idx="130">
                  <c:v>27.32433275061635</c:v>
                </c:pt>
                <c:pt idx="131">
                  <c:v>27.377328344775083</c:v>
                </c:pt>
                <c:pt idx="132">
                  <c:v>27.430118965339641</c:v>
                </c:pt>
                <c:pt idx="133">
                  <c:v>27.482706585114581</c:v>
                </c:pt>
                <c:pt idx="134">
                  <c:v>27.535093146677116</c:v>
                </c:pt>
                <c:pt idx="135">
                  <c:v>27.587280563010623</c:v>
                </c:pt>
                <c:pt idx="136">
                  <c:v>27.639270718121345</c:v>
                </c:pt>
                <c:pt idx="137">
                  <c:v>27.691065467638829</c:v>
                </c:pt>
                <c:pt idx="138">
                  <c:v>27.742666639400596</c:v>
                </c:pt>
                <c:pt idx="139">
                  <c:v>27.794076034021575</c:v>
                </c:pt>
                <c:pt idx="140">
                  <c:v>27.845295425448761</c:v>
                </c:pt>
                <c:pt idx="141">
                  <c:v>27.896326561501557</c:v>
                </c:pt>
                <c:pt idx="142">
                  <c:v>27.947171164398259</c:v>
                </c:pt>
                <c:pt idx="143">
                  <c:v>27.997830931269103</c:v>
                </c:pt>
                <c:pt idx="144">
                  <c:v>28.048307534656303</c:v>
                </c:pt>
                <c:pt idx="145">
                  <c:v>28.098602623001444</c:v>
                </c:pt>
                <c:pt idx="146">
                  <c:v>28.148717821120677</c:v>
                </c:pt>
                <c:pt idx="147">
                  <c:v>28.198654730668014</c:v>
                </c:pt>
                <c:pt idx="148">
                  <c:v>28.248414930587131</c:v>
                </c:pt>
                <c:pt idx="149">
                  <c:v>28.297999977552021</c:v>
                </c:pt>
                <c:pt idx="150">
                  <c:v>28.347411406396791</c:v>
                </c:pt>
                <c:pt idx="151">
                  <c:v>28.396650730534986</c:v>
                </c:pt>
                <c:pt idx="152">
                  <c:v>28.445719442368691</c:v>
                </c:pt>
                <c:pt idx="153">
                  <c:v>28.494619013687739</c:v>
                </c:pt>
                <c:pt idx="154">
                  <c:v>28.543350896059334</c:v>
                </c:pt>
                <c:pt idx="155">
                  <c:v>28.591916521208308</c:v>
                </c:pt>
                <c:pt idx="156">
                  <c:v>28.640317301388368</c:v>
                </c:pt>
                <c:pt idx="157">
                  <c:v>28.688554629744491</c:v>
                </c:pt>
                <c:pt idx="158">
                  <c:v>28.736629880666825</c:v>
                </c:pt>
                <c:pt idx="159">
                  <c:v>28.784544410136252</c:v>
                </c:pt>
                <c:pt idx="160">
                  <c:v>28.832299556061901</c:v>
                </c:pt>
                <c:pt idx="161">
                  <c:v>28.87989663861082</c:v>
                </c:pt>
                <c:pt idx="162">
                  <c:v>28.92733696053002</c:v>
                </c:pt>
                <c:pt idx="163">
                  <c:v>28.974621807461137</c:v>
                </c:pt>
                <c:pt idx="164">
                  <c:v>29.021752448247852</c:v>
                </c:pt>
                <c:pt idx="165">
                  <c:v>29.068730135236361</c:v>
                </c:pt>
                <c:pt idx="166">
                  <c:v>29.115556104568999</c:v>
                </c:pt>
                <c:pt idx="167">
                  <c:v>29.162231576471246</c:v>
                </c:pt>
                <c:pt idx="168">
                  <c:v>29.208757755532314</c:v>
                </c:pt>
                <c:pt idx="169">
                  <c:v>29.255135830979444</c:v>
                </c:pt>
                <c:pt idx="170">
                  <c:v>29.30136697694612</c:v>
                </c:pt>
                <c:pt idx="171">
                  <c:v>29.347452352734337</c:v>
                </c:pt>
                <c:pt idx="172">
                  <c:v>29.393393103071109</c:v>
                </c:pt>
                <c:pt idx="173">
                  <c:v>29.439190358359344</c:v>
                </c:pt>
                <c:pt idx="174">
                  <c:v>29.484845234923249</c:v>
                </c:pt>
                <c:pt idx="175">
                  <c:v>29.530358835248407</c:v>
                </c:pt>
                <c:pt idx="176">
                  <c:v>29.575732248216678</c:v>
                </c:pt>
                <c:pt idx="177">
                  <c:v>29.620966549336021</c:v>
                </c:pt>
                <c:pt idx="178">
                  <c:v>29.666062800965427</c:v>
                </c:pt>
                <c:pt idx="179">
                  <c:v>29.711022052535036</c:v>
                </c:pt>
                <c:pt idx="180">
                  <c:v>29.755845340761581</c:v>
                </c:pt>
                <c:pt idx="181">
                  <c:v>29.800533689859304</c:v>
                </c:pt>
                <c:pt idx="182">
                  <c:v>29.845088111746417</c:v>
                </c:pt>
                <c:pt idx="183">
                  <c:v>29.889509606247252</c:v>
                </c:pt>
                <c:pt idx="184">
                  <c:v>29.933799161290192</c:v>
                </c:pt>
                <c:pt idx="185">
                  <c:v>29.977957753101503</c:v>
                </c:pt>
                <c:pt idx="186">
                  <c:v>30.02198634639516</c:v>
                </c:pt>
                <c:pt idx="187">
                  <c:v>30.065885894558768</c:v>
                </c:pt>
                <c:pt idx="188">
                  <c:v>30.109657339835678</c:v>
                </c:pt>
                <c:pt idx="189">
                  <c:v>30.153301613503395</c:v>
                </c:pt>
                <c:pt idx="190">
                  <c:v>30.196819636048357</c:v>
                </c:pt>
                <c:pt idx="191">
                  <c:v>30.2402123173372</c:v>
                </c:pt>
                <c:pt idx="192">
                  <c:v>30.283480556784554</c:v>
                </c:pt>
                <c:pt idx="193">
                  <c:v>30.326625243517498</c:v>
                </c:pt>
                <c:pt idx="194">
                  <c:v>30.369647256536716</c:v>
                </c:pt>
                <c:pt idx="195">
                  <c:v>30.412547464874482</c:v>
                </c:pt>
                <c:pt idx="196">
                  <c:v>30.45532672774948</c:v>
                </c:pt>
                <c:pt idx="197">
                  <c:v>30.497985894718617</c:v>
                </c:pt>
                <c:pt idx="198">
                  <c:v>30.54052580582583</c:v>
                </c:pt>
                <c:pt idx="199">
                  <c:v>30.582947291747992</c:v>
                </c:pt>
                <c:pt idx="200">
                  <c:v>30.625251173937993</c:v>
                </c:pt>
                <c:pt idx="201">
                  <c:v>30.667438264765046</c:v>
                </c:pt>
                <c:pt idx="202">
                  <c:v>30.709509367652274</c:v>
                </c:pt>
                <c:pt idx="203">
                  <c:v>30.751465277211668</c:v>
                </c:pt>
                <c:pt idx="204">
                  <c:v>30.793306779376465</c:v>
                </c:pt>
                <c:pt idx="205">
                  <c:v>30.835034651530997</c:v>
                </c:pt>
                <c:pt idx="206">
                  <c:v>30.876649662638073</c:v>
                </c:pt>
                <c:pt idx="207">
                  <c:v>30.918152573363972</c:v>
                </c:pt>
                <c:pt idx="208">
                  <c:v>30.959544136201067</c:v>
                </c:pt>
                <c:pt idx="209">
                  <c:v>31.000825095588151</c:v>
                </c:pt>
                <c:pt idx="210">
                  <c:v>31.041996188028534</c:v>
                </c:pt>
                <c:pt idx="211">
                  <c:v>31.083058142205921</c:v>
                </c:pt>
                <c:pt idx="212">
                  <c:v>31.124011679098167</c:v>
                </c:pt>
                <c:pt idx="213">
                  <c:v>31.164857512088911</c:v>
                </c:pt>
                <c:pt idx="214">
                  <c:v>31.205596347077183</c:v>
                </c:pt>
                <c:pt idx="215">
                  <c:v>31.24622888258498</c:v>
                </c:pt>
                <c:pt idx="216">
                  <c:v>31.2867558098629</c:v>
                </c:pt>
                <c:pt idx="217">
                  <c:v>31.327177812993856</c:v>
                </c:pt>
                <c:pt idx="218">
                  <c:v>31.367495568994904</c:v>
                </c:pt>
                <c:pt idx="219">
                  <c:v>31.407709747917242</c:v>
                </c:pt>
                <c:pt idx="220">
                  <c:v>31.447821012944416</c:v>
                </c:pt>
                <c:pt idx="221">
                  <c:v>31.487830020488772</c:v>
                </c:pt>
                <c:pt idx="222">
                  <c:v>31.527737420286183</c:v>
                </c:pt>
                <c:pt idx="223">
                  <c:v>31.567543855489092</c:v>
                </c:pt>
                <c:pt idx="224">
                  <c:v>31.607249962757933</c:v>
                </c:pt>
                <c:pt idx="225">
                  <c:v>31.646856372350918</c:v>
                </c:pt>
                <c:pt idx="226">
                  <c:v>31.686363708212252</c:v>
                </c:pt>
                <c:pt idx="227">
                  <c:v>31.72577258805882</c:v>
                </c:pt>
                <c:pt idx="228">
                  <c:v>31.765083623465358</c:v>
                </c:pt>
                <c:pt idx="229">
                  <c:v>31.804297419948135</c:v>
                </c:pt>
                <c:pt idx="230">
                  <c:v>31.843414577047209</c:v>
                </c:pt>
                <c:pt idx="231">
                  <c:v>31.882435688407249</c:v>
                </c:pt>
                <c:pt idx="232">
                  <c:v>31.921361341856983</c:v>
                </c:pt>
                <c:pt idx="233">
                  <c:v>31.960192119487285</c:v>
                </c:pt>
                <c:pt idx="234">
                  <c:v>31.998928597727918</c:v>
                </c:pt>
                <c:pt idx="235">
                  <c:v>32.037571347423004</c:v>
                </c:pt>
                <c:pt idx="236">
                  <c:v>32.07612093390518</c:v>
                </c:pt>
                <c:pt idx="237">
                  <c:v>32.114577917068551</c:v>
                </c:pt>
                <c:pt idx="238">
                  <c:v>32.152942851440379</c:v>
                </c:pt>
                <c:pt idx="239">
                  <c:v>32.191216286251581</c:v>
                </c:pt>
                <c:pt idx="240">
                  <c:v>32.229398765506083</c:v>
                </c:pt>
                <c:pt idx="241">
                  <c:v>32.267490828048963</c:v>
                </c:pt>
                <c:pt idx="242">
                  <c:v>32.305493007633537</c:v>
                </c:pt>
                <c:pt idx="243">
                  <c:v>32.343405832987273</c:v>
                </c:pt>
                <c:pt idx="244">
                  <c:v>32.38122982787668</c:v>
                </c:pt>
                <c:pt idx="245">
                  <c:v>32.418965511171088</c:v>
                </c:pt>
                <c:pt idx="246">
                  <c:v>32.456613396905418</c:v>
                </c:pt>
                <c:pt idx="247">
                  <c:v>32.494173994341907</c:v>
                </c:pt>
                <c:pt idx="248">
                  <c:v>32.531647808030854</c:v>
                </c:pt>
                <c:pt idx="249">
                  <c:v>32.569035337870389</c:v>
                </c:pt>
                <c:pt idx="250">
                  <c:v>32.60633707916525</c:v>
                </c:pt>
                <c:pt idx="251">
                  <c:v>32.643553522684641</c:v>
                </c:pt>
                <c:pt idx="252">
                  <c:v>32.680685154719171</c:v>
                </c:pt>
                <c:pt idx="253">
                  <c:v>32.717732457136869</c:v>
                </c:pt>
                <c:pt idx="254">
                  <c:v>32.754695907438311</c:v>
                </c:pt>
                <c:pt idx="255">
                  <c:v>32.79157597881089</c:v>
                </c:pt>
                <c:pt idx="256">
                  <c:v>32.828373140182222</c:v>
                </c:pt>
                <c:pt idx="257">
                  <c:v>32.865087856272709</c:v>
                </c:pt>
                <c:pt idx="258">
                  <c:v>32.90172058764729</c:v>
                </c:pt>
                <c:pt idx="259">
                  <c:v>32.938271790766358</c:v>
                </c:pt>
                <c:pt idx="260">
                  <c:v>32.974741918035932</c:v>
                </c:pt>
                <c:pt idx="261">
                  <c:v>33.011131417856994</c:v>
                </c:pt>
                <c:pt idx="262">
                  <c:v>33.047440734674133</c:v>
                </c:pt>
                <c:pt idx="263">
                  <c:v>33.083670309023354</c:v>
                </c:pt>
                <c:pt idx="264">
                  <c:v>33.119820577579233</c:v>
                </c:pt>
                <c:pt idx="265">
                  <c:v>33.155891973201314</c:v>
                </c:pt>
                <c:pt idx="266">
                  <c:v>33.191884924979782</c:v>
                </c:pt>
                <c:pt idx="267">
                  <c:v>33.227799858280477</c:v>
                </c:pt>
                <c:pt idx="268">
                  <c:v>33.263637194789219</c:v>
                </c:pt>
                <c:pt idx="269">
                  <c:v>33.299397352555438</c:v>
                </c:pt>
                <c:pt idx="270">
                  <c:v>33.335080746035175</c:v>
                </c:pt>
                <c:pt idx="271">
                  <c:v>33.370687786133423</c:v>
                </c:pt>
                <c:pt idx="272">
                  <c:v>33.406218880245852</c:v>
                </c:pt>
                <c:pt idx="273">
                  <c:v>33.441674432299884</c:v>
                </c:pt>
                <c:pt idx="274">
                  <c:v>33.477054842795177</c:v>
                </c:pt>
                <c:pt idx="275">
                  <c:v>33.512360508843514</c:v>
                </c:pt>
                <c:pt idx="276">
                  <c:v>33.547591824208091</c:v>
                </c:pt>
                <c:pt idx="277">
                  <c:v>33.582749179342223</c:v>
                </c:pt>
                <c:pt idx="278">
                  <c:v>33.61783296142751</c:v>
                </c:pt>
                <c:pt idx="279">
                  <c:v>33.652843554411398</c:v>
                </c:pt>
                <c:pt idx="280">
                  <c:v>33.687781339044243</c:v>
                </c:pt>
                <c:pt idx="281">
                  <c:v>33.722646692915802</c:v>
                </c:pt>
                <c:pt idx="282">
                  <c:v>33.757439990491207</c:v>
                </c:pt>
                <c:pt idx="283">
                  <c:v>33.792161603146404</c:v>
                </c:pt>
                <c:pt idx="284">
                  <c:v>33.826811899203129</c:v>
                </c:pt>
                <c:pt idx="285">
                  <c:v>33.861391243963311</c:v>
                </c:pt>
                <c:pt idx="286">
                  <c:v>33.895899999743051</c:v>
                </c:pt>
                <c:pt idx="287">
                  <c:v>33.930338525906073</c:v>
                </c:pt>
                <c:pt idx="288">
                  <c:v>33.964707178896703</c:v>
                </c:pt>
                <c:pt idx="289">
                  <c:v>33.9990063122724</c:v>
                </c:pt>
                <c:pt idx="290">
                  <c:v>34.033236276735821</c:v>
                </c:pt>
                <c:pt idx="291">
                  <c:v>34.067397420166415</c:v>
                </c:pt>
                <c:pt idx="292">
                  <c:v>34.101490087651605</c:v>
                </c:pt>
                <c:pt idx="293">
                  <c:v>34.135514621517494</c:v>
                </c:pt>
                <c:pt idx="294">
                  <c:v>34.169471361359179</c:v>
                </c:pt>
                <c:pt idx="295">
                  <c:v>34.203360644070621</c:v>
                </c:pt>
                <c:pt idx="296">
                  <c:v>34.237182803874113</c:v>
                </c:pt>
                <c:pt idx="297">
                  <c:v>34.270938172349332</c:v>
                </c:pt>
                <c:pt idx="298">
                  <c:v>34.304627078461984</c:v>
                </c:pt>
                <c:pt idx="299">
                  <c:v>34.338249848592071</c:v>
                </c:pt>
                <c:pt idx="300">
                  <c:v>34.371806806561757</c:v>
                </c:pt>
                <c:pt idx="301">
                  <c:v>34.405298273662858</c:v>
                </c:pt>
                <c:pt idx="302">
                  <c:v>34.438724568683959</c:v>
                </c:pt>
                <c:pt idx="303">
                  <c:v>34.472086007937165</c:v>
                </c:pt>
                <c:pt idx="304">
                  <c:v>34.505382905284463</c:v>
                </c:pt>
                <c:pt idx="305">
                  <c:v>34.538615572163778</c:v>
                </c:pt>
                <c:pt idx="306">
                  <c:v>34.571784317614622</c:v>
                </c:pt>
                <c:pt idx="307">
                  <c:v>34.604889448303432</c:v>
                </c:pt>
                <c:pt idx="308">
                  <c:v>34.637931268548577</c:v>
                </c:pt>
                <c:pt idx="309">
                  <c:v>34.670910080344989</c:v>
                </c:pt>
                <c:pt idx="310">
                  <c:v>34.7038261833885</c:v>
                </c:pt>
                <c:pt idx="311">
                  <c:v>34.73667987509986</c:v>
                </c:pt>
                <c:pt idx="312">
                  <c:v>34.769471450648403</c:v>
                </c:pt>
                <c:pt idx="313">
                  <c:v>34.802201202975439</c:v>
                </c:pt>
                <c:pt idx="314">
                  <c:v>34.834869422817299</c:v>
                </c:pt>
                <c:pt idx="315">
                  <c:v>34.867476398728115</c:v>
                </c:pt>
                <c:pt idx="316">
                  <c:v>34.900022417102278</c:v>
                </c:pt>
                <c:pt idx="317">
                  <c:v>34.9325077621966</c:v>
                </c:pt>
                <c:pt idx="318">
                  <c:v>34.964932716152205</c:v>
                </c:pt>
                <c:pt idx="319">
                  <c:v>34.997297559016125</c:v>
                </c:pt>
                <c:pt idx="320">
                  <c:v>35.029602568762613</c:v>
                </c:pt>
                <c:pt idx="321">
                  <c:v>35.061848021314191</c:v>
                </c:pt>
              </c:numCache>
            </c:numRef>
          </c:val>
        </c:ser>
        <c:marker val="1"/>
        <c:axId val="215203200"/>
        <c:axId val="215213184"/>
      </c:lineChart>
      <c:catAx>
        <c:axId val="215203200"/>
        <c:scaling>
          <c:orientation val="minMax"/>
        </c:scaling>
        <c:axPos val="b"/>
        <c:numFmt formatCode="#,##0" sourceLinked="0"/>
        <c:tickLblPos val="nextTo"/>
        <c:crossAx val="215213184"/>
        <c:crosses val="autoZero"/>
        <c:auto val="1"/>
        <c:lblAlgn val="ctr"/>
        <c:lblOffset val="100"/>
        <c:tickLblSkip val="10"/>
      </c:catAx>
      <c:valAx>
        <c:axId val="215213184"/>
        <c:scaling>
          <c:orientation val="minMax"/>
        </c:scaling>
        <c:axPos val="l"/>
        <c:numFmt formatCode="General" sourceLinked="1"/>
        <c:tickLblPos val="nextTo"/>
        <c:crossAx val="215203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168552114937977"/>
          <c:y val="0.68621218060013556"/>
          <c:w val="0.21281720430107642"/>
          <c:h val="0.17180911046462044"/>
        </c:manualLayout>
      </c:layout>
    </c:legend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mwiki!$AA$1</c:f>
              <c:strCache>
                <c:ptCount val="1"/>
                <c:pt idx="0">
                  <c:v>growth T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mwiki!$AA$2:$AA$323</c:f>
              <c:numCache>
                <c:formatCode>General</c:formatCode>
                <c:ptCount val="322"/>
                <c:pt idx="0">
                  <c:v>0</c:v>
                </c:pt>
                <c:pt idx="1">
                  <c:v>-1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-1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-2</c:v>
                </c:pt>
                <c:pt idx="62">
                  <c:v>-1</c:v>
                </c:pt>
                <c:pt idx="63">
                  <c:v>0</c:v>
                </c:pt>
                <c:pt idx="64">
                  <c:v>-2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1</c:v>
                </c:pt>
                <c:pt idx="97">
                  <c:v>-1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</c:v>
                </c:pt>
                <c:pt idx="175">
                  <c:v>-1</c:v>
                </c:pt>
                <c:pt idx="176">
                  <c:v>0</c:v>
                </c:pt>
                <c:pt idx="177">
                  <c:v>1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-1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-1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-1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3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-1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</c:v>
                </c:pt>
                <c:pt idx="294">
                  <c:v>-3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3</c:v>
                </c:pt>
                <c:pt idx="299">
                  <c:v>0</c:v>
                </c:pt>
                <c:pt idx="300">
                  <c:v>-3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-1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1</c:v>
                </c:pt>
                <c:pt idx="317">
                  <c:v>-1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</c:ser>
        <c:marker val="1"/>
        <c:axId val="215365120"/>
        <c:axId val="215366656"/>
      </c:lineChart>
      <c:catAx>
        <c:axId val="215365120"/>
        <c:scaling>
          <c:orientation val="minMax"/>
        </c:scaling>
        <c:delete val="1"/>
        <c:axPos val="b"/>
        <c:majorTickMark val="none"/>
        <c:tickLblPos val="none"/>
        <c:crossAx val="215366656"/>
        <c:crosses val="autoZero"/>
        <c:auto val="1"/>
        <c:lblAlgn val="ctr"/>
        <c:lblOffset val="100"/>
      </c:catAx>
      <c:valAx>
        <c:axId val="215366656"/>
        <c:scaling>
          <c:orientation val="minMax"/>
        </c:scaling>
        <c:axPos val="l"/>
        <c:numFmt formatCode="General" sourceLinked="1"/>
        <c:majorTickMark val="none"/>
        <c:tickLblPos val="nextTo"/>
        <c:crossAx val="215365120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ndard"/>
        <c:ser>
          <c:idx val="0"/>
          <c:order val="0"/>
          <c:tx>
            <c:strRef>
              <c:f>mwiki!$AB$1</c:f>
              <c:strCache>
                <c:ptCount val="1"/>
                <c:pt idx="0">
                  <c:v>growth A</c:v>
                </c:pt>
              </c:strCache>
            </c:strRef>
          </c:tx>
          <c:marker>
            <c:symbol val="none"/>
          </c:marker>
          <c:trendline>
            <c:trendlineType val="linear"/>
          </c:trendline>
          <c:val>
            <c:numRef>
              <c:f>mwiki!$AB$2:$AB$323</c:f>
              <c:numCache>
                <c:formatCode>General</c:formatCode>
                <c:ptCount val="322"/>
                <c:pt idx="0">
                  <c:v>0</c:v>
                </c:pt>
                <c:pt idx="1">
                  <c:v>-2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5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-1</c:v>
                </c:pt>
                <c:pt idx="32">
                  <c:v>1</c:v>
                </c:pt>
                <c:pt idx="33">
                  <c:v>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-6</c:v>
                </c:pt>
                <c:pt idx="41">
                  <c:v>1</c:v>
                </c:pt>
                <c:pt idx="42">
                  <c:v>0</c:v>
                </c:pt>
                <c:pt idx="43">
                  <c:v>-1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8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-1</c:v>
                </c:pt>
                <c:pt idx="54">
                  <c:v>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3</c:v>
                </c:pt>
                <c:pt idx="61">
                  <c:v>-4</c:v>
                </c:pt>
                <c:pt idx="62">
                  <c:v>-2</c:v>
                </c:pt>
                <c:pt idx="63">
                  <c:v>0</c:v>
                </c:pt>
                <c:pt idx="64">
                  <c:v>-6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0</c:v>
                </c:pt>
                <c:pt idx="73">
                  <c:v>5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5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20</c:v>
                </c:pt>
                <c:pt idx="97">
                  <c:v>-7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-1</c:v>
                </c:pt>
                <c:pt idx="109">
                  <c:v>1</c:v>
                </c:pt>
                <c:pt idx="110">
                  <c:v>3</c:v>
                </c:pt>
                <c:pt idx="111">
                  <c:v>6</c:v>
                </c:pt>
                <c:pt idx="112">
                  <c:v>1</c:v>
                </c:pt>
                <c:pt idx="113">
                  <c:v>-1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</c:v>
                </c:pt>
                <c:pt idx="127">
                  <c:v>0</c:v>
                </c:pt>
                <c:pt idx="128">
                  <c:v>0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-1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9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-5</c:v>
                </c:pt>
                <c:pt idx="143">
                  <c:v>0</c:v>
                </c:pt>
                <c:pt idx="144">
                  <c:v>5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2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-1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-1</c:v>
                </c:pt>
                <c:pt idx="170">
                  <c:v>7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</c:v>
                </c:pt>
                <c:pt idx="175">
                  <c:v>-2</c:v>
                </c:pt>
                <c:pt idx="176">
                  <c:v>1</c:v>
                </c:pt>
                <c:pt idx="177">
                  <c:v>3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6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-1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8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-8</c:v>
                </c:pt>
                <c:pt idx="201">
                  <c:v>2</c:v>
                </c:pt>
                <c:pt idx="202">
                  <c:v>-2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-1</c:v>
                </c:pt>
                <c:pt idx="207">
                  <c:v>1</c:v>
                </c:pt>
                <c:pt idx="208">
                  <c:v>0</c:v>
                </c:pt>
                <c:pt idx="209">
                  <c:v>12</c:v>
                </c:pt>
                <c:pt idx="210">
                  <c:v>-12</c:v>
                </c:pt>
                <c:pt idx="211">
                  <c:v>0</c:v>
                </c:pt>
                <c:pt idx="212">
                  <c:v>12</c:v>
                </c:pt>
                <c:pt idx="213">
                  <c:v>0</c:v>
                </c:pt>
                <c:pt idx="214">
                  <c:v>-12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</c:v>
                </c:pt>
                <c:pt idx="223">
                  <c:v>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-1</c:v>
                </c:pt>
                <c:pt idx="232">
                  <c:v>0</c:v>
                </c:pt>
                <c:pt idx="233">
                  <c:v>3</c:v>
                </c:pt>
                <c:pt idx="234">
                  <c:v>0</c:v>
                </c:pt>
                <c:pt idx="235">
                  <c:v>0</c:v>
                </c:pt>
                <c:pt idx="236">
                  <c:v>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3</c:v>
                </c:pt>
                <c:pt idx="242">
                  <c:v>0</c:v>
                </c:pt>
                <c:pt idx="243">
                  <c:v>0</c:v>
                </c:pt>
                <c:pt idx="244">
                  <c:v>2</c:v>
                </c:pt>
                <c:pt idx="245">
                  <c:v>0</c:v>
                </c:pt>
                <c:pt idx="246">
                  <c:v>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3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0</c:v>
                </c:pt>
                <c:pt idx="261">
                  <c:v>3</c:v>
                </c:pt>
                <c:pt idx="262">
                  <c:v>0</c:v>
                </c:pt>
                <c:pt idx="263">
                  <c:v>9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-5</c:v>
                </c:pt>
                <c:pt idx="282">
                  <c:v>0</c:v>
                </c:pt>
                <c:pt idx="283">
                  <c:v>2</c:v>
                </c:pt>
                <c:pt idx="284">
                  <c:v>0</c:v>
                </c:pt>
                <c:pt idx="285">
                  <c:v>2</c:v>
                </c:pt>
                <c:pt idx="286">
                  <c:v>0</c:v>
                </c:pt>
                <c:pt idx="287">
                  <c:v>14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13</c:v>
                </c:pt>
                <c:pt idx="294">
                  <c:v>-13</c:v>
                </c:pt>
                <c:pt idx="295">
                  <c:v>0</c:v>
                </c:pt>
                <c:pt idx="296">
                  <c:v>2</c:v>
                </c:pt>
                <c:pt idx="297">
                  <c:v>-2</c:v>
                </c:pt>
                <c:pt idx="298">
                  <c:v>13</c:v>
                </c:pt>
                <c:pt idx="299">
                  <c:v>-1</c:v>
                </c:pt>
                <c:pt idx="300">
                  <c:v>-13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-6</c:v>
                </c:pt>
                <c:pt idx="309">
                  <c:v>1</c:v>
                </c:pt>
                <c:pt idx="310">
                  <c:v>-1</c:v>
                </c:pt>
                <c:pt idx="311">
                  <c:v>1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4</c:v>
                </c:pt>
                <c:pt idx="317">
                  <c:v>-4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</c:ser>
        <c:marker val="1"/>
        <c:axId val="215383040"/>
        <c:axId val="215384832"/>
      </c:lineChart>
      <c:catAx>
        <c:axId val="215383040"/>
        <c:scaling>
          <c:orientation val="minMax"/>
        </c:scaling>
        <c:delete val="1"/>
        <c:axPos val="b"/>
        <c:majorTickMark val="none"/>
        <c:tickLblPos val="none"/>
        <c:crossAx val="215384832"/>
        <c:crosses val="autoZero"/>
        <c:auto val="1"/>
        <c:lblAlgn val="ctr"/>
        <c:lblOffset val="100"/>
      </c:catAx>
      <c:valAx>
        <c:axId val="215384832"/>
        <c:scaling>
          <c:orientation val="minMax"/>
        </c:scaling>
        <c:axPos val="l"/>
        <c:numFmt formatCode="General" sourceLinked="1"/>
        <c:majorTickMark val="none"/>
        <c:tickLblPos val="nextTo"/>
        <c:crossAx val="215383040"/>
        <c:crosses val="autoZero"/>
        <c:crossBetween val="between"/>
      </c:valAx>
    </c:plotArea>
    <c:legend>
      <c:legendPos val="b"/>
      <c:layout/>
    </c:legend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style val="4"/>
  <c:chart>
    <c:title>
      <c:tx>
        <c:rich>
          <a:bodyPr/>
          <a:lstStyle/>
          <a:p>
            <a:pPr>
              <a:defRPr/>
            </a:pPr>
            <a:r>
              <a:rPr lang="en-US"/>
              <a:t>Tables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strRef>
              <c:f>mwiki!$H$1</c:f>
              <c:strCache>
                <c:ptCount val="1"/>
                <c:pt idx="0">
                  <c:v>#newT</c:v>
                </c:pt>
              </c:strCache>
            </c:strRef>
          </c:tx>
          <c:marker>
            <c:symbol val="none"/>
          </c:marker>
          <c:cat>
            <c:numRef>
              <c:f>mwiki!$D$2:$D$323</c:f>
              <c:numCache>
                <c:formatCode>[$-409]d\-mmm\-yy;@</c:formatCode>
                <c:ptCount val="322"/>
                <c:pt idx="0">
                  <c:v>37743.955289351856</c:v>
                </c:pt>
                <c:pt idx="1">
                  <c:v>37747.957511574074</c:v>
                </c:pt>
                <c:pt idx="2">
                  <c:v>37854.472662037035</c:v>
                </c:pt>
                <c:pt idx="3">
                  <c:v>37871.58084490741</c:v>
                </c:pt>
                <c:pt idx="4">
                  <c:v>37885.548726851848</c:v>
                </c:pt>
                <c:pt idx="5">
                  <c:v>37933.647546296299</c:v>
                </c:pt>
                <c:pt idx="6">
                  <c:v>37968.897592592592</c:v>
                </c:pt>
                <c:pt idx="7">
                  <c:v>38003.242812500001</c:v>
                </c:pt>
                <c:pt idx="8">
                  <c:v>38031.525983796295</c:v>
                </c:pt>
                <c:pt idx="9">
                  <c:v>38038.355208333334</c:v>
                </c:pt>
                <c:pt idx="10">
                  <c:v>38056.988819444443</c:v>
                </c:pt>
                <c:pt idx="11">
                  <c:v>38057.379317129627</c:v>
                </c:pt>
                <c:pt idx="12">
                  <c:v>38070.328067129631</c:v>
                </c:pt>
                <c:pt idx="13">
                  <c:v>38095.103182870371</c:v>
                </c:pt>
                <c:pt idx="14">
                  <c:v>38116.062893518516</c:v>
                </c:pt>
                <c:pt idx="15">
                  <c:v>38116.217303240745</c:v>
                </c:pt>
                <c:pt idx="16">
                  <c:v>38122.020590277782</c:v>
                </c:pt>
                <c:pt idx="17">
                  <c:v>38126.919953703706</c:v>
                </c:pt>
                <c:pt idx="18">
                  <c:v>38152.444722222222</c:v>
                </c:pt>
                <c:pt idx="19">
                  <c:v>38153.638078703705</c:v>
                </c:pt>
                <c:pt idx="20">
                  <c:v>38159.849293981482</c:v>
                </c:pt>
                <c:pt idx="21">
                  <c:v>38186.367164351854</c:v>
                </c:pt>
                <c:pt idx="22">
                  <c:v>38186.864907407406</c:v>
                </c:pt>
                <c:pt idx="23">
                  <c:v>38187.723043981481</c:v>
                </c:pt>
                <c:pt idx="24">
                  <c:v>38206.166203703702</c:v>
                </c:pt>
                <c:pt idx="25">
                  <c:v>38206.168923611112</c:v>
                </c:pt>
                <c:pt idx="26">
                  <c:v>38208.234849537039</c:v>
                </c:pt>
                <c:pt idx="27">
                  <c:v>38223.341504629629</c:v>
                </c:pt>
                <c:pt idx="28">
                  <c:v>38223.861886574072</c:v>
                </c:pt>
                <c:pt idx="29">
                  <c:v>38241.448923611111</c:v>
                </c:pt>
                <c:pt idx="30">
                  <c:v>38256.470532407409</c:v>
                </c:pt>
                <c:pt idx="31">
                  <c:v>38256.613333333335</c:v>
                </c:pt>
                <c:pt idx="32">
                  <c:v>38256.826203703706</c:v>
                </c:pt>
                <c:pt idx="33">
                  <c:v>38262.93472222222</c:v>
                </c:pt>
                <c:pt idx="34">
                  <c:v>38284.390196759261</c:v>
                </c:pt>
                <c:pt idx="35">
                  <c:v>38284.410567129627</c:v>
                </c:pt>
                <c:pt idx="36">
                  <c:v>38284.888819444444</c:v>
                </c:pt>
                <c:pt idx="37">
                  <c:v>38284.931157407409</c:v>
                </c:pt>
                <c:pt idx="38">
                  <c:v>38322.552233796298</c:v>
                </c:pt>
                <c:pt idx="39">
                  <c:v>38339.157766203702</c:v>
                </c:pt>
                <c:pt idx="40">
                  <c:v>38340.333912037036</c:v>
                </c:pt>
                <c:pt idx="41">
                  <c:v>38366.574525462966</c:v>
                </c:pt>
                <c:pt idx="42">
                  <c:v>38401.45553240741</c:v>
                </c:pt>
                <c:pt idx="43">
                  <c:v>38404.648587962962</c:v>
                </c:pt>
                <c:pt idx="44">
                  <c:v>38423.33803240741</c:v>
                </c:pt>
                <c:pt idx="45">
                  <c:v>38423.493773148148</c:v>
                </c:pt>
                <c:pt idx="46">
                  <c:v>38430.571250000001</c:v>
                </c:pt>
                <c:pt idx="47">
                  <c:v>38439.449444444443</c:v>
                </c:pt>
                <c:pt idx="48">
                  <c:v>38442.486168981479</c:v>
                </c:pt>
                <c:pt idx="49">
                  <c:v>38452.770486111112</c:v>
                </c:pt>
                <c:pt idx="50">
                  <c:v>38463.923703703702</c:v>
                </c:pt>
                <c:pt idx="51">
                  <c:v>38468.831886574073</c:v>
                </c:pt>
                <c:pt idx="52">
                  <c:v>38473.338483796295</c:v>
                </c:pt>
                <c:pt idx="53">
                  <c:v>38474.338634259257</c:v>
                </c:pt>
                <c:pt idx="54">
                  <c:v>38474.349722222221</c:v>
                </c:pt>
                <c:pt idx="55">
                  <c:v>38474.361307870371</c:v>
                </c:pt>
                <c:pt idx="56">
                  <c:v>38474.427106481482</c:v>
                </c:pt>
                <c:pt idx="57">
                  <c:v>38475.312731481477</c:v>
                </c:pt>
                <c:pt idx="58">
                  <c:v>38487.263055555552</c:v>
                </c:pt>
                <c:pt idx="59">
                  <c:v>38493.323807870373</c:v>
                </c:pt>
                <c:pt idx="60">
                  <c:v>38498.433055555557</c:v>
                </c:pt>
                <c:pt idx="61">
                  <c:v>38502.398622685185</c:v>
                </c:pt>
                <c:pt idx="62">
                  <c:v>38503.306608796294</c:v>
                </c:pt>
                <c:pt idx="63">
                  <c:v>38508.472129629634</c:v>
                </c:pt>
                <c:pt idx="64">
                  <c:v>38512.409143518518</c:v>
                </c:pt>
                <c:pt idx="65">
                  <c:v>38515.578217592592</c:v>
                </c:pt>
                <c:pt idx="66">
                  <c:v>38522.015150462961</c:v>
                </c:pt>
                <c:pt idx="67">
                  <c:v>38522.046076388891</c:v>
                </c:pt>
                <c:pt idx="68">
                  <c:v>38523.861932870372</c:v>
                </c:pt>
                <c:pt idx="69">
                  <c:v>38528.375567129631</c:v>
                </c:pt>
                <c:pt idx="70">
                  <c:v>38528.574513888889</c:v>
                </c:pt>
                <c:pt idx="71">
                  <c:v>38538.130891203706</c:v>
                </c:pt>
                <c:pt idx="72">
                  <c:v>38540.622835648144</c:v>
                </c:pt>
                <c:pt idx="73">
                  <c:v>38556.241261574076</c:v>
                </c:pt>
                <c:pt idx="74">
                  <c:v>38556.271134259259</c:v>
                </c:pt>
                <c:pt idx="75">
                  <c:v>38577.567893518521</c:v>
                </c:pt>
                <c:pt idx="76">
                  <c:v>38581.363750000004</c:v>
                </c:pt>
                <c:pt idx="77">
                  <c:v>38608.690162037034</c:v>
                </c:pt>
                <c:pt idx="78">
                  <c:v>38639.193043981482</c:v>
                </c:pt>
                <c:pt idx="79">
                  <c:v>38639.269247685181</c:v>
                </c:pt>
                <c:pt idx="80">
                  <c:v>38668.851076388892</c:v>
                </c:pt>
                <c:pt idx="81">
                  <c:v>38687.44290509259</c:v>
                </c:pt>
                <c:pt idx="82">
                  <c:v>38687.974791666667</c:v>
                </c:pt>
                <c:pt idx="83">
                  <c:v>38708.236875000002</c:v>
                </c:pt>
                <c:pt idx="84">
                  <c:v>38708.265694444446</c:v>
                </c:pt>
                <c:pt idx="85">
                  <c:v>38716.398043981484</c:v>
                </c:pt>
                <c:pt idx="86">
                  <c:v>38743.561967592592</c:v>
                </c:pt>
                <c:pt idx="87">
                  <c:v>38748.155648148146</c:v>
                </c:pt>
                <c:pt idx="88">
                  <c:v>38759.266342592593</c:v>
                </c:pt>
                <c:pt idx="89">
                  <c:v>38772.080914351856</c:v>
                </c:pt>
                <c:pt idx="90">
                  <c:v>38788.607673611114</c:v>
                </c:pt>
                <c:pt idx="91">
                  <c:v>38804.214965277773</c:v>
                </c:pt>
                <c:pt idx="92">
                  <c:v>38815.882789351854</c:v>
                </c:pt>
                <c:pt idx="93">
                  <c:v>38818.62226851852</c:v>
                </c:pt>
                <c:pt idx="94">
                  <c:v>38824.187951388885</c:v>
                </c:pt>
                <c:pt idx="95">
                  <c:v>38824.200138888889</c:v>
                </c:pt>
                <c:pt idx="96">
                  <c:v>38884.053298611107</c:v>
                </c:pt>
                <c:pt idx="97">
                  <c:v>38889.944907407407</c:v>
                </c:pt>
                <c:pt idx="98">
                  <c:v>38895.651099537034</c:v>
                </c:pt>
                <c:pt idx="99">
                  <c:v>38895.674849537041</c:v>
                </c:pt>
                <c:pt idx="100">
                  <c:v>38897.723611111112</c:v>
                </c:pt>
                <c:pt idx="101">
                  <c:v>38907.091157407405</c:v>
                </c:pt>
                <c:pt idx="102">
                  <c:v>38908.270868055552</c:v>
                </c:pt>
                <c:pt idx="103">
                  <c:v>38908.360277777778</c:v>
                </c:pt>
                <c:pt idx="104">
                  <c:v>38909.289201388892</c:v>
                </c:pt>
                <c:pt idx="105">
                  <c:v>38920.633645833332</c:v>
                </c:pt>
                <c:pt idx="106">
                  <c:v>38920.696851851855</c:v>
                </c:pt>
                <c:pt idx="107">
                  <c:v>38975.839131944442</c:v>
                </c:pt>
                <c:pt idx="108">
                  <c:v>38975.876793981479</c:v>
                </c:pt>
                <c:pt idx="109">
                  <c:v>39013.399652777778</c:v>
                </c:pt>
                <c:pt idx="110">
                  <c:v>39015.31040509259</c:v>
                </c:pt>
                <c:pt idx="111">
                  <c:v>39015.595810185187</c:v>
                </c:pt>
                <c:pt idx="112">
                  <c:v>39022.301053240742</c:v>
                </c:pt>
                <c:pt idx="113">
                  <c:v>39022.900034722225</c:v>
                </c:pt>
                <c:pt idx="114">
                  <c:v>39022.91479166667</c:v>
                </c:pt>
                <c:pt idx="115">
                  <c:v>39029.412569444445</c:v>
                </c:pt>
                <c:pt idx="116">
                  <c:v>39032.901597222226</c:v>
                </c:pt>
                <c:pt idx="117">
                  <c:v>39043.587500000001</c:v>
                </c:pt>
                <c:pt idx="118">
                  <c:v>39043.598530092597</c:v>
                </c:pt>
                <c:pt idx="119">
                  <c:v>39049.140416666669</c:v>
                </c:pt>
                <c:pt idx="120">
                  <c:v>39049.188599537039</c:v>
                </c:pt>
                <c:pt idx="121">
                  <c:v>39060.48373842593</c:v>
                </c:pt>
                <c:pt idx="122">
                  <c:v>39065.557546296295</c:v>
                </c:pt>
                <c:pt idx="123">
                  <c:v>39065.854166666664</c:v>
                </c:pt>
                <c:pt idx="124">
                  <c:v>39072.903275462959</c:v>
                </c:pt>
                <c:pt idx="125">
                  <c:v>39072.904872685183</c:v>
                </c:pt>
                <c:pt idx="126">
                  <c:v>39092.980995370366</c:v>
                </c:pt>
                <c:pt idx="127">
                  <c:v>39093.664872685185</c:v>
                </c:pt>
                <c:pt idx="128">
                  <c:v>39104.357592592591</c:v>
                </c:pt>
                <c:pt idx="129">
                  <c:v>39114.373854166668</c:v>
                </c:pt>
                <c:pt idx="130">
                  <c:v>39118.38444444444</c:v>
                </c:pt>
                <c:pt idx="131">
                  <c:v>39122.473761574074</c:v>
                </c:pt>
                <c:pt idx="132">
                  <c:v>39122.820497685185</c:v>
                </c:pt>
                <c:pt idx="133">
                  <c:v>39138.888564814813</c:v>
                </c:pt>
                <c:pt idx="134">
                  <c:v>39149.139247685183</c:v>
                </c:pt>
                <c:pt idx="135">
                  <c:v>39150.86818287037</c:v>
                </c:pt>
                <c:pt idx="136">
                  <c:v>39154.643043981479</c:v>
                </c:pt>
                <c:pt idx="137">
                  <c:v>39155.917349537034</c:v>
                </c:pt>
                <c:pt idx="138">
                  <c:v>39155.927129629628</c:v>
                </c:pt>
                <c:pt idx="139">
                  <c:v>39158.79928240741</c:v>
                </c:pt>
                <c:pt idx="140">
                  <c:v>39194.586180555554</c:v>
                </c:pt>
                <c:pt idx="141">
                  <c:v>39209.614270833335</c:v>
                </c:pt>
                <c:pt idx="142">
                  <c:v>39209.683472222227</c:v>
                </c:pt>
                <c:pt idx="143">
                  <c:v>39209.70616898148</c:v>
                </c:pt>
                <c:pt idx="144">
                  <c:v>39233.643229166664</c:v>
                </c:pt>
                <c:pt idx="145">
                  <c:v>39240.729953703703</c:v>
                </c:pt>
                <c:pt idx="146">
                  <c:v>39249.338946759257</c:v>
                </c:pt>
                <c:pt idx="147">
                  <c:v>39255.638831018521</c:v>
                </c:pt>
                <c:pt idx="148">
                  <c:v>39255.77180555556</c:v>
                </c:pt>
                <c:pt idx="149">
                  <c:v>39255.841458333336</c:v>
                </c:pt>
                <c:pt idx="150">
                  <c:v>39256.811111111107</c:v>
                </c:pt>
                <c:pt idx="151">
                  <c:v>39272.81895833333</c:v>
                </c:pt>
                <c:pt idx="152">
                  <c:v>39272.837060185186</c:v>
                </c:pt>
                <c:pt idx="153">
                  <c:v>39285.614722222221</c:v>
                </c:pt>
                <c:pt idx="154">
                  <c:v>39285.636087962965</c:v>
                </c:pt>
                <c:pt idx="155">
                  <c:v>39286.942962962959</c:v>
                </c:pt>
                <c:pt idx="156">
                  <c:v>39293.080983796295</c:v>
                </c:pt>
                <c:pt idx="157">
                  <c:v>39293.424803240741</c:v>
                </c:pt>
                <c:pt idx="158">
                  <c:v>39294.611516203702</c:v>
                </c:pt>
                <c:pt idx="159">
                  <c:v>39300.145601851851</c:v>
                </c:pt>
                <c:pt idx="160">
                  <c:v>39300.764583333337</c:v>
                </c:pt>
                <c:pt idx="161">
                  <c:v>39303.62363425926</c:v>
                </c:pt>
                <c:pt idx="162">
                  <c:v>39305.613738425927</c:v>
                </c:pt>
                <c:pt idx="163">
                  <c:v>39321.970046296294</c:v>
                </c:pt>
                <c:pt idx="164">
                  <c:v>39321.989270833335</c:v>
                </c:pt>
                <c:pt idx="165">
                  <c:v>39323.106400462959</c:v>
                </c:pt>
                <c:pt idx="166">
                  <c:v>39323.646377314813</c:v>
                </c:pt>
                <c:pt idx="167">
                  <c:v>39330.343263888892</c:v>
                </c:pt>
                <c:pt idx="168">
                  <c:v>39332.077916666669</c:v>
                </c:pt>
                <c:pt idx="169">
                  <c:v>39332.562824074077</c:v>
                </c:pt>
                <c:pt idx="170">
                  <c:v>39427.411064814813</c:v>
                </c:pt>
                <c:pt idx="171">
                  <c:v>39427.589884259258</c:v>
                </c:pt>
                <c:pt idx="172">
                  <c:v>39429.761608796296</c:v>
                </c:pt>
                <c:pt idx="173">
                  <c:v>39432.894409722227</c:v>
                </c:pt>
                <c:pt idx="174">
                  <c:v>39445.397476851853</c:v>
                </c:pt>
                <c:pt idx="175">
                  <c:v>39447.852002314816</c:v>
                </c:pt>
                <c:pt idx="176">
                  <c:v>39496.511377314819</c:v>
                </c:pt>
                <c:pt idx="177">
                  <c:v>39498.37027777778</c:v>
                </c:pt>
                <c:pt idx="178">
                  <c:v>39499.80605324074</c:v>
                </c:pt>
                <c:pt idx="179">
                  <c:v>39501.70721064815</c:v>
                </c:pt>
                <c:pt idx="180">
                  <c:v>39525.004236111112</c:v>
                </c:pt>
                <c:pt idx="181">
                  <c:v>39525.012129629627</c:v>
                </c:pt>
                <c:pt idx="182">
                  <c:v>39526.538321759261</c:v>
                </c:pt>
                <c:pt idx="183">
                  <c:v>39527.590474537035</c:v>
                </c:pt>
                <c:pt idx="184">
                  <c:v>39547.638819444444</c:v>
                </c:pt>
                <c:pt idx="185">
                  <c:v>39549.956261574072</c:v>
                </c:pt>
                <c:pt idx="186">
                  <c:v>39555.612581018519</c:v>
                </c:pt>
                <c:pt idx="187">
                  <c:v>39555.621458333335</c:v>
                </c:pt>
                <c:pt idx="188">
                  <c:v>39555.78634259259</c:v>
                </c:pt>
                <c:pt idx="189">
                  <c:v>39555.799722222218</c:v>
                </c:pt>
                <c:pt idx="190">
                  <c:v>39555.887129629627</c:v>
                </c:pt>
                <c:pt idx="191">
                  <c:v>39578.294618055559</c:v>
                </c:pt>
                <c:pt idx="192">
                  <c:v>39580.191064814819</c:v>
                </c:pt>
                <c:pt idx="193">
                  <c:v>39625.860023148147</c:v>
                </c:pt>
                <c:pt idx="194">
                  <c:v>39625.862268518518</c:v>
                </c:pt>
                <c:pt idx="195">
                  <c:v>39636.683333333334</c:v>
                </c:pt>
                <c:pt idx="196">
                  <c:v>39637.626469907409</c:v>
                </c:pt>
                <c:pt idx="197">
                  <c:v>39638.7966087963</c:v>
                </c:pt>
                <c:pt idx="198">
                  <c:v>39638.814444444448</c:v>
                </c:pt>
                <c:pt idx="199">
                  <c:v>39639.916712962964</c:v>
                </c:pt>
                <c:pt idx="200">
                  <c:v>39639.924432870372</c:v>
                </c:pt>
                <c:pt idx="201">
                  <c:v>39660.103344907409</c:v>
                </c:pt>
                <c:pt idx="202">
                  <c:v>39660.114537037036</c:v>
                </c:pt>
                <c:pt idx="203">
                  <c:v>39689.508159722223</c:v>
                </c:pt>
                <c:pt idx="204">
                  <c:v>39691.8122337963</c:v>
                </c:pt>
                <c:pt idx="205">
                  <c:v>39709.768680555557</c:v>
                </c:pt>
                <c:pt idx="206">
                  <c:v>39709.818703703706</c:v>
                </c:pt>
                <c:pt idx="207">
                  <c:v>39716.489884259259</c:v>
                </c:pt>
                <c:pt idx="208">
                  <c:v>39717.803449074076</c:v>
                </c:pt>
                <c:pt idx="209">
                  <c:v>39719.672430555554</c:v>
                </c:pt>
                <c:pt idx="210">
                  <c:v>39721.004907407405</c:v>
                </c:pt>
                <c:pt idx="211">
                  <c:v>39783.718402777777</c:v>
                </c:pt>
                <c:pt idx="212">
                  <c:v>39813.726238425923</c:v>
                </c:pt>
                <c:pt idx="213">
                  <c:v>39813.757523148146</c:v>
                </c:pt>
                <c:pt idx="214">
                  <c:v>39813.789074074077</c:v>
                </c:pt>
                <c:pt idx="215">
                  <c:v>39828.289560185185</c:v>
                </c:pt>
                <c:pt idx="216">
                  <c:v>39828.597546296296</c:v>
                </c:pt>
                <c:pt idx="217">
                  <c:v>39829.960231481484</c:v>
                </c:pt>
                <c:pt idx="218">
                  <c:v>39829.968796296293</c:v>
                </c:pt>
                <c:pt idx="219">
                  <c:v>39832.580648148149</c:v>
                </c:pt>
                <c:pt idx="220">
                  <c:v>39832.592349537037</c:v>
                </c:pt>
                <c:pt idx="221">
                  <c:v>39832.6481712963</c:v>
                </c:pt>
                <c:pt idx="222">
                  <c:v>39841.797430555554</c:v>
                </c:pt>
                <c:pt idx="223">
                  <c:v>39841.81689814815</c:v>
                </c:pt>
                <c:pt idx="224">
                  <c:v>39842.65347222222</c:v>
                </c:pt>
                <c:pt idx="225">
                  <c:v>39850.887303240743</c:v>
                </c:pt>
                <c:pt idx="226">
                  <c:v>39855.346342592595</c:v>
                </c:pt>
                <c:pt idx="227">
                  <c:v>39858.257430555554</c:v>
                </c:pt>
                <c:pt idx="228">
                  <c:v>39871.701064814813</c:v>
                </c:pt>
                <c:pt idx="229">
                  <c:v>39881.414664351854</c:v>
                </c:pt>
                <c:pt idx="230">
                  <c:v>39882.655034722222</c:v>
                </c:pt>
                <c:pt idx="231">
                  <c:v>39892.052557870367</c:v>
                </c:pt>
                <c:pt idx="232">
                  <c:v>39892.472673611112</c:v>
                </c:pt>
                <c:pt idx="233">
                  <c:v>39927.063391203701</c:v>
                </c:pt>
                <c:pt idx="234">
                  <c:v>39928.47457175926</c:v>
                </c:pt>
                <c:pt idx="235">
                  <c:v>39930.718761574077</c:v>
                </c:pt>
                <c:pt idx="236">
                  <c:v>39946.919120370367</c:v>
                </c:pt>
                <c:pt idx="237">
                  <c:v>39947.947187500002</c:v>
                </c:pt>
                <c:pt idx="238">
                  <c:v>39952.871863425928</c:v>
                </c:pt>
                <c:pt idx="239">
                  <c:v>39968.539837962962</c:v>
                </c:pt>
                <c:pt idx="240">
                  <c:v>39972.29965277778</c:v>
                </c:pt>
                <c:pt idx="241">
                  <c:v>39992.299803240741</c:v>
                </c:pt>
                <c:pt idx="242">
                  <c:v>39993.822824074072</c:v>
                </c:pt>
                <c:pt idx="243">
                  <c:v>39995.038715277777</c:v>
                </c:pt>
                <c:pt idx="244">
                  <c:v>40011.74019675926</c:v>
                </c:pt>
                <c:pt idx="245">
                  <c:v>40011.743379629632</c:v>
                </c:pt>
                <c:pt idx="246">
                  <c:v>40013.918055555558</c:v>
                </c:pt>
                <c:pt idx="247">
                  <c:v>40096.385312500002</c:v>
                </c:pt>
                <c:pt idx="248">
                  <c:v>40107.115729166668</c:v>
                </c:pt>
                <c:pt idx="249">
                  <c:v>40155.814085648148</c:v>
                </c:pt>
                <c:pt idx="250">
                  <c:v>40157.235937500001</c:v>
                </c:pt>
                <c:pt idx="251">
                  <c:v>40232.475462962961</c:v>
                </c:pt>
                <c:pt idx="252">
                  <c:v>40256.925347222219</c:v>
                </c:pt>
                <c:pt idx="253">
                  <c:v>40284.069502314815</c:v>
                </c:pt>
                <c:pt idx="254">
                  <c:v>40321.596759259257</c:v>
                </c:pt>
                <c:pt idx="255">
                  <c:v>40322.520937499998</c:v>
                </c:pt>
                <c:pt idx="256">
                  <c:v>40322.521874999999</c:v>
                </c:pt>
                <c:pt idx="257">
                  <c:v>40323.859259259261</c:v>
                </c:pt>
                <c:pt idx="258">
                  <c:v>40367.582430555558</c:v>
                </c:pt>
                <c:pt idx="259">
                  <c:v>40378.496874999997</c:v>
                </c:pt>
                <c:pt idx="260">
                  <c:v>40381.370115740741</c:v>
                </c:pt>
                <c:pt idx="261">
                  <c:v>40398.702187499999</c:v>
                </c:pt>
                <c:pt idx="262">
                  <c:v>40424.869537037041</c:v>
                </c:pt>
                <c:pt idx="263">
                  <c:v>40425.166770833333</c:v>
                </c:pt>
                <c:pt idx="264">
                  <c:v>40460.565497685187</c:v>
                </c:pt>
                <c:pt idx="265">
                  <c:v>40465.90766203704</c:v>
                </c:pt>
                <c:pt idx="266">
                  <c:v>40487.927754629629</c:v>
                </c:pt>
                <c:pt idx="267">
                  <c:v>40516.139050925922</c:v>
                </c:pt>
                <c:pt idx="268">
                  <c:v>40539.720659722225</c:v>
                </c:pt>
                <c:pt idx="269">
                  <c:v>40549.094363425924</c:v>
                </c:pt>
                <c:pt idx="270">
                  <c:v>40549.810613425929</c:v>
                </c:pt>
                <c:pt idx="271">
                  <c:v>40549.923587962963</c:v>
                </c:pt>
                <c:pt idx="272">
                  <c:v>40560.584976851853</c:v>
                </c:pt>
                <c:pt idx="273">
                  <c:v>40562.04954861111</c:v>
                </c:pt>
                <c:pt idx="274">
                  <c:v>40563.997766203705</c:v>
                </c:pt>
                <c:pt idx="275">
                  <c:v>40605.269942129627</c:v>
                </c:pt>
                <c:pt idx="276">
                  <c:v>40615.441041666665</c:v>
                </c:pt>
                <c:pt idx="277">
                  <c:v>40617.120138888888</c:v>
                </c:pt>
                <c:pt idx="278">
                  <c:v>40618.009143518517</c:v>
                </c:pt>
                <c:pt idx="279">
                  <c:v>40622.68818287037</c:v>
                </c:pt>
                <c:pt idx="280">
                  <c:v>40653.793645833335</c:v>
                </c:pt>
                <c:pt idx="281">
                  <c:v>40655.900879629626</c:v>
                </c:pt>
                <c:pt idx="282">
                  <c:v>40666.881064814814</c:v>
                </c:pt>
                <c:pt idx="283">
                  <c:v>40679.87841435185</c:v>
                </c:pt>
                <c:pt idx="284">
                  <c:v>40680.497835648144</c:v>
                </c:pt>
                <c:pt idx="285">
                  <c:v>40719.119791666664</c:v>
                </c:pt>
                <c:pt idx="286">
                  <c:v>40719.174537037034</c:v>
                </c:pt>
                <c:pt idx="287">
                  <c:v>40736.883136574077</c:v>
                </c:pt>
                <c:pt idx="288">
                  <c:v>40737.014606481483</c:v>
                </c:pt>
                <c:pt idx="289">
                  <c:v>40737.026435185187</c:v>
                </c:pt>
                <c:pt idx="290">
                  <c:v>40737.797812500001</c:v>
                </c:pt>
                <c:pt idx="291">
                  <c:v>40747.343877314815</c:v>
                </c:pt>
                <c:pt idx="292">
                  <c:v>40750.7105787037</c:v>
                </c:pt>
                <c:pt idx="293">
                  <c:v>40754.645844907405</c:v>
                </c:pt>
                <c:pt idx="294">
                  <c:v>40754.664513888885</c:v>
                </c:pt>
                <c:pt idx="295">
                  <c:v>40766.534375000003</c:v>
                </c:pt>
                <c:pt idx="296">
                  <c:v>40766.911736111113</c:v>
                </c:pt>
                <c:pt idx="297">
                  <c:v>40770.767106481479</c:v>
                </c:pt>
                <c:pt idx="298">
                  <c:v>40779.54378472222</c:v>
                </c:pt>
                <c:pt idx="299">
                  <c:v>40814.756111111114</c:v>
                </c:pt>
                <c:pt idx="300">
                  <c:v>40815.922222222223</c:v>
                </c:pt>
                <c:pt idx="301">
                  <c:v>40843.780671296292</c:v>
                </c:pt>
                <c:pt idx="302">
                  <c:v>40845.412442129629</c:v>
                </c:pt>
                <c:pt idx="303">
                  <c:v>40846.025347222225</c:v>
                </c:pt>
                <c:pt idx="304">
                  <c:v>40857.877349537041</c:v>
                </c:pt>
                <c:pt idx="305">
                  <c:v>40858.60328703704</c:v>
                </c:pt>
                <c:pt idx="306">
                  <c:v>40858.692800925928</c:v>
                </c:pt>
                <c:pt idx="307">
                  <c:v>40866.685046296298</c:v>
                </c:pt>
                <c:pt idx="308">
                  <c:v>40870.718090277776</c:v>
                </c:pt>
                <c:pt idx="309">
                  <c:v>40877.371712962966</c:v>
                </c:pt>
                <c:pt idx="310">
                  <c:v>40877.579571759255</c:v>
                </c:pt>
                <c:pt idx="311">
                  <c:v>40877.622685185182</c:v>
                </c:pt>
                <c:pt idx="312">
                  <c:v>40899.554733796293</c:v>
                </c:pt>
                <c:pt idx="313">
                  <c:v>40911.630613425928</c:v>
                </c:pt>
                <c:pt idx="314">
                  <c:v>40911.635127314818</c:v>
                </c:pt>
                <c:pt idx="315">
                  <c:v>40911.773217592592</c:v>
                </c:pt>
                <c:pt idx="316">
                  <c:v>40918.960451388892</c:v>
                </c:pt>
                <c:pt idx="317">
                  <c:v>40919.379120370373</c:v>
                </c:pt>
                <c:pt idx="318">
                  <c:v>40945.672129629631</c:v>
                </c:pt>
                <c:pt idx="319">
                  <c:v>40954.945937500001</c:v>
                </c:pt>
                <c:pt idx="320">
                  <c:v>40955.897835648146</c:v>
                </c:pt>
                <c:pt idx="321">
                  <c:v>40974.00645833333</c:v>
                </c:pt>
              </c:numCache>
            </c:numRef>
          </c:cat>
          <c:val>
            <c:numRef>
              <c:f>mwiki!$H$2:$H$323</c:f>
              <c:numCache>
                <c:formatCode>General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23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33</c:v>
                </c:pt>
                <c:pt idx="115">
                  <c:v>33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34</c:v>
                </c:pt>
                <c:pt idx="136">
                  <c:v>34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34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1">
                  <c:v>34</c:v>
                </c:pt>
                <c:pt idx="162">
                  <c:v>34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37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39</c:v>
                </c:pt>
                <c:pt idx="210">
                  <c:v>38</c:v>
                </c:pt>
                <c:pt idx="211">
                  <c:v>38</c:v>
                </c:pt>
                <c:pt idx="212">
                  <c:v>39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40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41</c:v>
                </c:pt>
                <c:pt idx="227">
                  <c:v>41</c:v>
                </c:pt>
                <c:pt idx="228">
                  <c:v>41</c:v>
                </c:pt>
                <c:pt idx="229">
                  <c:v>41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42</c:v>
                </c:pt>
                <c:pt idx="234">
                  <c:v>42</c:v>
                </c:pt>
                <c:pt idx="235">
                  <c:v>42</c:v>
                </c:pt>
                <c:pt idx="236">
                  <c:v>43</c:v>
                </c:pt>
                <c:pt idx="237">
                  <c:v>43</c:v>
                </c:pt>
                <c:pt idx="238">
                  <c:v>43</c:v>
                </c:pt>
                <c:pt idx="239">
                  <c:v>43</c:v>
                </c:pt>
                <c:pt idx="240">
                  <c:v>43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</c:v>
                </c:pt>
                <c:pt idx="252">
                  <c:v>45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</c:v>
                </c:pt>
                <c:pt idx="271">
                  <c:v>49</c:v>
                </c:pt>
                <c:pt idx="272">
                  <c:v>49</c:v>
                </c:pt>
                <c:pt idx="273">
                  <c:v>49</c:v>
                </c:pt>
                <c:pt idx="274">
                  <c:v>49</c:v>
                </c:pt>
                <c:pt idx="275">
                  <c:v>49</c:v>
                </c:pt>
                <c:pt idx="276">
                  <c:v>49</c:v>
                </c:pt>
                <c:pt idx="277">
                  <c:v>49</c:v>
                </c:pt>
                <c:pt idx="278">
                  <c:v>49</c:v>
                </c:pt>
                <c:pt idx="279">
                  <c:v>49</c:v>
                </c:pt>
                <c:pt idx="280">
                  <c:v>49</c:v>
                </c:pt>
                <c:pt idx="281">
                  <c:v>48</c:v>
                </c:pt>
                <c:pt idx="282">
                  <c:v>48</c:v>
                </c:pt>
                <c:pt idx="283">
                  <c:v>49</c:v>
                </c:pt>
                <c:pt idx="284">
                  <c:v>49</c:v>
                </c:pt>
                <c:pt idx="285">
                  <c:v>50</c:v>
                </c:pt>
                <c:pt idx="286">
                  <c:v>50</c:v>
                </c:pt>
                <c:pt idx="287">
                  <c:v>51</c:v>
                </c:pt>
                <c:pt idx="288">
                  <c:v>51</c:v>
                </c:pt>
                <c:pt idx="289">
                  <c:v>51</c:v>
                </c:pt>
                <c:pt idx="290">
                  <c:v>51</c:v>
                </c:pt>
                <c:pt idx="291">
                  <c:v>51</c:v>
                </c:pt>
                <c:pt idx="292">
                  <c:v>51</c:v>
                </c:pt>
                <c:pt idx="293">
                  <c:v>54</c:v>
                </c:pt>
                <c:pt idx="294">
                  <c:v>51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54</c:v>
                </c:pt>
                <c:pt idx="299">
                  <c:v>54</c:v>
                </c:pt>
                <c:pt idx="300">
                  <c:v>51</c:v>
                </c:pt>
                <c:pt idx="301">
                  <c:v>51</c:v>
                </c:pt>
                <c:pt idx="302">
                  <c:v>51</c:v>
                </c:pt>
                <c:pt idx="303">
                  <c:v>51</c:v>
                </c:pt>
                <c:pt idx="304">
                  <c:v>51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51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</c:numCache>
            </c:numRef>
          </c:val>
        </c:ser>
        <c:marker val="1"/>
        <c:axId val="215425024"/>
        <c:axId val="215426560"/>
      </c:lineChart>
      <c:dateAx>
        <c:axId val="215425024"/>
        <c:scaling>
          <c:orientation val="minMax"/>
        </c:scaling>
        <c:axPos val="b"/>
        <c:numFmt formatCode="[$-409]yyyy;@" sourceLinked="0"/>
        <c:tickLblPos val="nextTo"/>
        <c:crossAx val="215426560"/>
        <c:crosses val="autoZero"/>
        <c:auto val="1"/>
        <c:lblOffset val="100"/>
        <c:majorUnit val="1"/>
        <c:majorTimeUnit val="years"/>
      </c:dateAx>
      <c:valAx>
        <c:axId val="215426560"/>
        <c:scaling>
          <c:orientation val="minMax"/>
          <c:min val="10"/>
        </c:scaling>
        <c:axPos val="l"/>
        <c:numFmt formatCode="General" sourceLinked="1"/>
        <c:tickLblPos val="nextTo"/>
        <c:crossAx val="215425024"/>
        <c:crosses val="autoZero"/>
        <c:crossBetween val="between"/>
        <c:majorUnit val="10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tx>
        <c:rich>
          <a:bodyPr/>
          <a:lstStyle/>
          <a:p>
            <a:pPr>
              <a:defRPr/>
            </a:pPr>
            <a:r>
              <a:rPr lang="en-US"/>
              <a:t>Attributes</a:t>
            </a:r>
          </a:p>
        </c:rich>
      </c:tx>
      <c:layout/>
    </c:title>
    <c:plotArea>
      <c:layout/>
      <c:lineChart>
        <c:grouping val="stacked"/>
        <c:ser>
          <c:idx val="0"/>
          <c:order val="0"/>
          <c:tx>
            <c:strRef>
              <c:f>mwiki!$K$1</c:f>
              <c:strCache>
                <c:ptCount val="1"/>
                <c:pt idx="0">
                  <c:v>newA</c:v>
                </c:pt>
              </c:strCache>
            </c:strRef>
          </c:tx>
          <c:marker>
            <c:symbol val="none"/>
          </c:marker>
          <c:cat>
            <c:numRef>
              <c:f>mwiki!$D$2:$D$323</c:f>
              <c:numCache>
                <c:formatCode>[$-409]d\-mmm\-yy;@</c:formatCode>
                <c:ptCount val="322"/>
                <c:pt idx="0">
                  <c:v>37743.955289351856</c:v>
                </c:pt>
                <c:pt idx="1">
                  <c:v>37747.957511574074</c:v>
                </c:pt>
                <c:pt idx="2">
                  <c:v>37854.472662037035</c:v>
                </c:pt>
                <c:pt idx="3">
                  <c:v>37871.58084490741</c:v>
                </c:pt>
                <c:pt idx="4">
                  <c:v>37885.548726851848</c:v>
                </c:pt>
                <c:pt idx="5">
                  <c:v>37933.647546296299</c:v>
                </c:pt>
                <c:pt idx="6">
                  <c:v>37968.897592592592</c:v>
                </c:pt>
                <c:pt idx="7">
                  <c:v>38003.242812500001</c:v>
                </c:pt>
                <c:pt idx="8">
                  <c:v>38031.525983796295</c:v>
                </c:pt>
                <c:pt idx="9">
                  <c:v>38038.355208333334</c:v>
                </c:pt>
                <c:pt idx="10">
                  <c:v>38056.988819444443</c:v>
                </c:pt>
                <c:pt idx="11">
                  <c:v>38057.379317129627</c:v>
                </c:pt>
                <c:pt idx="12">
                  <c:v>38070.328067129631</c:v>
                </c:pt>
                <c:pt idx="13">
                  <c:v>38095.103182870371</c:v>
                </c:pt>
                <c:pt idx="14">
                  <c:v>38116.062893518516</c:v>
                </c:pt>
                <c:pt idx="15">
                  <c:v>38116.217303240745</c:v>
                </c:pt>
                <c:pt idx="16">
                  <c:v>38122.020590277782</c:v>
                </c:pt>
                <c:pt idx="17">
                  <c:v>38126.919953703706</c:v>
                </c:pt>
                <c:pt idx="18">
                  <c:v>38152.444722222222</c:v>
                </c:pt>
                <c:pt idx="19">
                  <c:v>38153.638078703705</c:v>
                </c:pt>
                <c:pt idx="20">
                  <c:v>38159.849293981482</c:v>
                </c:pt>
                <c:pt idx="21">
                  <c:v>38186.367164351854</c:v>
                </c:pt>
                <c:pt idx="22">
                  <c:v>38186.864907407406</c:v>
                </c:pt>
                <c:pt idx="23">
                  <c:v>38187.723043981481</c:v>
                </c:pt>
                <c:pt idx="24">
                  <c:v>38206.166203703702</c:v>
                </c:pt>
                <c:pt idx="25">
                  <c:v>38206.168923611112</c:v>
                </c:pt>
                <c:pt idx="26">
                  <c:v>38208.234849537039</c:v>
                </c:pt>
                <c:pt idx="27">
                  <c:v>38223.341504629629</c:v>
                </c:pt>
                <c:pt idx="28">
                  <c:v>38223.861886574072</c:v>
                </c:pt>
                <c:pt idx="29">
                  <c:v>38241.448923611111</c:v>
                </c:pt>
                <c:pt idx="30">
                  <c:v>38256.470532407409</c:v>
                </c:pt>
                <c:pt idx="31">
                  <c:v>38256.613333333335</c:v>
                </c:pt>
                <c:pt idx="32">
                  <c:v>38256.826203703706</c:v>
                </c:pt>
                <c:pt idx="33">
                  <c:v>38262.93472222222</c:v>
                </c:pt>
                <c:pt idx="34">
                  <c:v>38284.390196759261</c:v>
                </c:pt>
                <c:pt idx="35">
                  <c:v>38284.410567129627</c:v>
                </c:pt>
                <c:pt idx="36">
                  <c:v>38284.888819444444</c:v>
                </c:pt>
                <c:pt idx="37">
                  <c:v>38284.931157407409</c:v>
                </c:pt>
                <c:pt idx="38">
                  <c:v>38322.552233796298</c:v>
                </c:pt>
                <c:pt idx="39">
                  <c:v>38339.157766203702</c:v>
                </c:pt>
                <c:pt idx="40">
                  <c:v>38340.333912037036</c:v>
                </c:pt>
                <c:pt idx="41">
                  <c:v>38366.574525462966</c:v>
                </c:pt>
                <c:pt idx="42">
                  <c:v>38401.45553240741</c:v>
                </c:pt>
                <c:pt idx="43">
                  <c:v>38404.648587962962</c:v>
                </c:pt>
                <c:pt idx="44">
                  <c:v>38423.33803240741</c:v>
                </c:pt>
                <c:pt idx="45">
                  <c:v>38423.493773148148</c:v>
                </c:pt>
                <c:pt idx="46">
                  <c:v>38430.571250000001</c:v>
                </c:pt>
                <c:pt idx="47">
                  <c:v>38439.449444444443</c:v>
                </c:pt>
                <c:pt idx="48">
                  <c:v>38442.486168981479</c:v>
                </c:pt>
                <c:pt idx="49">
                  <c:v>38452.770486111112</c:v>
                </c:pt>
                <c:pt idx="50">
                  <c:v>38463.923703703702</c:v>
                </c:pt>
                <c:pt idx="51">
                  <c:v>38468.831886574073</c:v>
                </c:pt>
                <c:pt idx="52">
                  <c:v>38473.338483796295</c:v>
                </c:pt>
                <c:pt idx="53">
                  <c:v>38474.338634259257</c:v>
                </c:pt>
                <c:pt idx="54">
                  <c:v>38474.349722222221</c:v>
                </c:pt>
                <c:pt idx="55">
                  <c:v>38474.361307870371</c:v>
                </c:pt>
                <c:pt idx="56">
                  <c:v>38474.427106481482</c:v>
                </c:pt>
                <c:pt idx="57">
                  <c:v>38475.312731481477</c:v>
                </c:pt>
                <c:pt idx="58">
                  <c:v>38487.263055555552</c:v>
                </c:pt>
                <c:pt idx="59">
                  <c:v>38493.323807870373</c:v>
                </c:pt>
                <c:pt idx="60">
                  <c:v>38498.433055555557</c:v>
                </c:pt>
                <c:pt idx="61">
                  <c:v>38502.398622685185</c:v>
                </c:pt>
                <c:pt idx="62">
                  <c:v>38503.306608796294</c:v>
                </c:pt>
                <c:pt idx="63">
                  <c:v>38508.472129629634</c:v>
                </c:pt>
                <c:pt idx="64">
                  <c:v>38512.409143518518</c:v>
                </c:pt>
                <c:pt idx="65">
                  <c:v>38515.578217592592</c:v>
                </c:pt>
                <c:pt idx="66">
                  <c:v>38522.015150462961</c:v>
                </c:pt>
                <c:pt idx="67">
                  <c:v>38522.046076388891</c:v>
                </c:pt>
                <c:pt idx="68">
                  <c:v>38523.861932870372</c:v>
                </c:pt>
                <c:pt idx="69">
                  <c:v>38528.375567129631</c:v>
                </c:pt>
                <c:pt idx="70">
                  <c:v>38528.574513888889</c:v>
                </c:pt>
                <c:pt idx="71">
                  <c:v>38538.130891203706</c:v>
                </c:pt>
                <c:pt idx="72">
                  <c:v>38540.622835648144</c:v>
                </c:pt>
                <c:pt idx="73">
                  <c:v>38556.241261574076</c:v>
                </c:pt>
                <c:pt idx="74">
                  <c:v>38556.271134259259</c:v>
                </c:pt>
                <c:pt idx="75">
                  <c:v>38577.567893518521</c:v>
                </c:pt>
                <c:pt idx="76">
                  <c:v>38581.363750000004</c:v>
                </c:pt>
                <c:pt idx="77">
                  <c:v>38608.690162037034</c:v>
                </c:pt>
                <c:pt idx="78">
                  <c:v>38639.193043981482</c:v>
                </c:pt>
                <c:pt idx="79">
                  <c:v>38639.269247685181</c:v>
                </c:pt>
                <c:pt idx="80">
                  <c:v>38668.851076388892</c:v>
                </c:pt>
                <c:pt idx="81">
                  <c:v>38687.44290509259</c:v>
                </c:pt>
                <c:pt idx="82">
                  <c:v>38687.974791666667</c:v>
                </c:pt>
                <c:pt idx="83">
                  <c:v>38708.236875000002</c:v>
                </c:pt>
                <c:pt idx="84">
                  <c:v>38708.265694444446</c:v>
                </c:pt>
                <c:pt idx="85">
                  <c:v>38716.398043981484</c:v>
                </c:pt>
                <c:pt idx="86">
                  <c:v>38743.561967592592</c:v>
                </c:pt>
                <c:pt idx="87">
                  <c:v>38748.155648148146</c:v>
                </c:pt>
                <c:pt idx="88">
                  <c:v>38759.266342592593</c:v>
                </c:pt>
                <c:pt idx="89">
                  <c:v>38772.080914351856</c:v>
                </c:pt>
                <c:pt idx="90">
                  <c:v>38788.607673611114</c:v>
                </c:pt>
                <c:pt idx="91">
                  <c:v>38804.214965277773</c:v>
                </c:pt>
                <c:pt idx="92">
                  <c:v>38815.882789351854</c:v>
                </c:pt>
                <c:pt idx="93">
                  <c:v>38818.62226851852</c:v>
                </c:pt>
                <c:pt idx="94">
                  <c:v>38824.187951388885</c:v>
                </c:pt>
                <c:pt idx="95">
                  <c:v>38824.200138888889</c:v>
                </c:pt>
                <c:pt idx="96">
                  <c:v>38884.053298611107</c:v>
                </c:pt>
                <c:pt idx="97">
                  <c:v>38889.944907407407</c:v>
                </c:pt>
                <c:pt idx="98">
                  <c:v>38895.651099537034</c:v>
                </c:pt>
                <c:pt idx="99">
                  <c:v>38895.674849537041</c:v>
                </c:pt>
                <c:pt idx="100">
                  <c:v>38897.723611111112</c:v>
                </c:pt>
                <c:pt idx="101">
                  <c:v>38907.091157407405</c:v>
                </c:pt>
                <c:pt idx="102">
                  <c:v>38908.270868055552</c:v>
                </c:pt>
                <c:pt idx="103">
                  <c:v>38908.360277777778</c:v>
                </c:pt>
                <c:pt idx="104">
                  <c:v>38909.289201388892</c:v>
                </c:pt>
                <c:pt idx="105">
                  <c:v>38920.633645833332</c:v>
                </c:pt>
                <c:pt idx="106">
                  <c:v>38920.696851851855</c:v>
                </c:pt>
                <c:pt idx="107">
                  <c:v>38975.839131944442</c:v>
                </c:pt>
                <c:pt idx="108">
                  <c:v>38975.876793981479</c:v>
                </c:pt>
                <c:pt idx="109">
                  <c:v>39013.399652777778</c:v>
                </c:pt>
                <c:pt idx="110">
                  <c:v>39015.31040509259</c:v>
                </c:pt>
                <c:pt idx="111">
                  <c:v>39015.595810185187</c:v>
                </c:pt>
                <c:pt idx="112">
                  <c:v>39022.301053240742</c:v>
                </c:pt>
                <c:pt idx="113">
                  <c:v>39022.900034722225</c:v>
                </c:pt>
                <c:pt idx="114">
                  <c:v>39022.91479166667</c:v>
                </c:pt>
                <c:pt idx="115">
                  <c:v>39029.412569444445</c:v>
                </c:pt>
                <c:pt idx="116">
                  <c:v>39032.901597222226</c:v>
                </c:pt>
                <c:pt idx="117">
                  <c:v>39043.587500000001</c:v>
                </c:pt>
                <c:pt idx="118">
                  <c:v>39043.598530092597</c:v>
                </c:pt>
                <c:pt idx="119">
                  <c:v>39049.140416666669</c:v>
                </c:pt>
                <c:pt idx="120">
                  <c:v>39049.188599537039</c:v>
                </c:pt>
                <c:pt idx="121">
                  <c:v>39060.48373842593</c:v>
                </c:pt>
                <c:pt idx="122">
                  <c:v>39065.557546296295</c:v>
                </c:pt>
                <c:pt idx="123">
                  <c:v>39065.854166666664</c:v>
                </c:pt>
                <c:pt idx="124">
                  <c:v>39072.903275462959</c:v>
                </c:pt>
                <c:pt idx="125">
                  <c:v>39072.904872685183</c:v>
                </c:pt>
                <c:pt idx="126">
                  <c:v>39092.980995370366</c:v>
                </c:pt>
                <c:pt idx="127">
                  <c:v>39093.664872685185</c:v>
                </c:pt>
                <c:pt idx="128">
                  <c:v>39104.357592592591</c:v>
                </c:pt>
                <c:pt idx="129">
                  <c:v>39114.373854166668</c:v>
                </c:pt>
                <c:pt idx="130">
                  <c:v>39118.38444444444</c:v>
                </c:pt>
                <c:pt idx="131">
                  <c:v>39122.473761574074</c:v>
                </c:pt>
                <c:pt idx="132">
                  <c:v>39122.820497685185</c:v>
                </c:pt>
                <c:pt idx="133">
                  <c:v>39138.888564814813</c:v>
                </c:pt>
                <c:pt idx="134">
                  <c:v>39149.139247685183</c:v>
                </c:pt>
                <c:pt idx="135">
                  <c:v>39150.86818287037</c:v>
                </c:pt>
                <c:pt idx="136">
                  <c:v>39154.643043981479</c:v>
                </c:pt>
                <c:pt idx="137">
                  <c:v>39155.917349537034</c:v>
                </c:pt>
                <c:pt idx="138">
                  <c:v>39155.927129629628</c:v>
                </c:pt>
                <c:pt idx="139">
                  <c:v>39158.79928240741</c:v>
                </c:pt>
                <c:pt idx="140">
                  <c:v>39194.586180555554</c:v>
                </c:pt>
                <c:pt idx="141">
                  <c:v>39209.614270833335</c:v>
                </c:pt>
                <c:pt idx="142">
                  <c:v>39209.683472222227</c:v>
                </c:pt>
                <c:pt idx="143">
                  <c:v>39209.70616898148</c:v>
                </c:pt>
                <c:pt idx="144">
                  <c:v>39233.643229166664</c:v>
                </c:pt>
                <c:pt idx="145">
                  <c:v>39240.729953703703</c:v>
                </c:pt>
                <c:pt idx="146">
                  <c:v>39249.338946759257</c:v>
                </c:pt>
                <c:pt idx="147">
                  <c:v>39255.638831018521</c:v>
                </c:pt>
                <c:pt idx="148">
                  <c:v>39255.77180555556</c:v>
                </c:pt>
                <c:pt idx="149">
                  <c:v>39255.841458333336</c:v>
                </c:pt>
                <c:pt idx="150">
                  <c:v>39256.811111111107</c:v>
                </c:pt>
                <c:pt idx="151">
                  <c:v>39272.81895833333</c:v>
                </c:pt>
                <c:pt idx="152">
                  <c:v>39272.837060185186</c:v>
                </c:pt>
                <c:pt idx="153">
                  <c:v>39285.614722222221</c:v>
                </c:pt>
                <c:pt idx="154">
                  <c:v>39285.636087962965</c:v>
                </c:pt>
                <c:pt idx="155">
                  <c:v>39286.942962962959</c:v>
                </c:pt>
                <c:pt idx="156">
                  <c:v>39293.080983796295</c:v>
                </c:pt>
                <c:pt idx="157">
                  <c:v>39293.424803240741</c:v>
                </c:pt>
                <c:pt idx="158">
                  <c:v>39294.611516203702</c:v>
                </c:pt>
                <c:pt idx="159">
                  <c:v>39300.145601851851</c:v>
                </c:pt>
                <c:pt idx="160">
                  <c:v>39300.764583333337</c:v>
                </c:pt>
                <c:pt idx="161">
                  <c:v>39303.62363425926</c:v>
                </c:pt>
                <c:pt idx="162">
                  <c:v>39305.613738425927</c:v>
                </c:pt>
                <c:pt idx="163">
                  <c:v>39321.970046296294</c:v>
                </c:pt>
                <c:pt idx="164">
                  <c:v>39321.989270833335</c:v>
                </c:pt>
                <c:pt idx="165">
                  <c:v>39323.106400462959</c:v>
                </c:pt>
                <c:pt idx="166">
                  <c:v>39323.646377314813</c:v>
                </c:pt>
                <c:pt idx="167">
                  <c:v>39330.343263888892</c:v>
                </c:pt>
                <c:pt idx="168">
                  <c:v>39332.077916666669</c:v>
                </c:pt>
                <c:pt idx="169">
                  <c:v>39332.562824074077</c:v>
                </c:pt>
                <c:pt idx="170">
                  <c:v>39427.411064814813</c:v>
                </c:pt>
                <c:pt idx="171">
                  <c:v>39427.589884259258</c:v>
                </c:pt>
                <c:pt idx="172">
                  <c:v>39429.761608796296</c:v>
                </c:pt>
                <c:pt idx="173">
                  <c:v>39432.894409722227</c:v>
                </c:pt>
                <c:pt idx="174">
                  <c:v>39445.397476851853</c:v>
                </c:pt>
                <c:pt idx="175">
                  <c:v>39447.852002314816</c:v>
                </c:pt>
                <c:pt idx="176">
                  <c:v>39496.511377314819</c:v>
                </c:pt>
                <c:pt idx="177">
                  <c:v>39498.37027777778</c:v>
                </c:pt>
                <c:pt idx="178">
                  <c:v>39499.80605324074</c:v>
                </c:pt>
                <c:pt idx="179">
                  <c:v>39501.70721064815</c:v>
                </c:pt>
                <c:pt idx="180">
                  <c:v>39525.004236111112</c:v>
                </c:pt>
                <c:pt idx="181">
                  <c:v>39525.012129629627</c:v>
                </c:pt>
                <c:pt idx="182">
                  <c:v>39526.538321759261</c:v>
                </c:pt>
                <c:pt idx="183">
                  <c:v>39527.590474537035</c:v>
                </c:pt>
                <c:pt idx="184">
                  <c:v>39547.638819444444</c:v>
                </c:pt>
                <c:pt idx="185">
                  <c:v>39549.956261574072</c:v>
                </c:pt>
                <c:pt idx="186">
                  <c:v>39555.612581018519</c:v>
                </c:pt>
                <c:pt idx="187">
                  <c:v>39555.621458333335</c:v>
                </c:pt>
                <c:pt idx="188">
                  <c:v>39555.78634259259</c:v>
                </c:pt>
                <c:pt idx="189">
                  <c:v>39555.799722222218</c:v>
                </c:pt>
                <c:pt idx="190">
                  <c:v>39555.887129629627</c:v>
                </c:pt>
                <c:pt idx="191">
                  <c:v>39578.294618055559</c:v>
                </c:pt>
                <c:pt idx="192">
                  <c:v>39580.191064814819</c:v>
                </c:pt>
                <c:pt idx="193">
                  <c:v>39625.860023148147</c:v>
                </c:pt>
                <c:pt idx="194">
                  <c:v>39625.862268518518</c:v>
                </c:pt>
                <c:pt idx="195">
                  <c:v>39636.683333333334</c:v>
                </c:pt>
                <c:pt idx="196">
                  <c:v>39637.626469907409</c:v>
                </c:pt>
                <c:pt idx="197">
                  <c:v>39638.7966087963</c:v>
                </c:pt>
                <c:pt idx="198">
                  <c:v>39638.814444444448</c:v>
                </c:pt>
                <c:pt idx="199">
                  <c:v>39639.916712962964</c:v>
                </c:pt>
                <c:pt idx="200">
                  <c:v>39639.924432870372</c:v>
                </c:pt>
                <c:pt idx="201">
                  <c:v>39660.103344907409</c:v>
                </c:pt>
                <c:pt idx="202">
                  <c:v>39660.114537037036</c:v>
                </c:pt>
                <c:pt idx="203">
                  <c:v>39689.508159722223</c:v>
                </c:pt>
                <c:pt idx="204">
                  <c:v>39691.8122337963</c:v>
                </c:pt>
                <c:pt idx="205">
                  <c:v>39709.768680555557</c:v>
                </c:pt>
                <c:pt idx="206">
                  <c:v>39709.818703703706</c:v>
                </c:pt>
                <c:pt idx="207">
                  <c:v>39716.489884259259</c:v>
                </c:pt>
                <c:pt idx="208">
                  <c:v>39717.803449074076</c:v>
                </c:pt>
                <c:pt idx="209">
                  <c:v>39719.672430555554</c:v>
                </c:pt>
                <c:pt idx="210">
                  <c:v>39721.004907407405</c:v>
                </c:pt>
                <c:pt idx="211">
                  <c:v>39783.718402777777</c:v>
                </c:pt>
                <c:pt idx="212">
                  <c:v>39813.726238425923</c:v>
                </c:pt>
                <c:pt idx="213">
                  <c:v>39813.757523148146</c:v>
                </c:pt>
                <c:pt idx="214">
                  <c:v>39813.789074074077</c:v>
                </c:pt>
                <c:pt idx="215">
                  <c:v>39828.289560185185</c:v>
                </c:pt>
                <c:pt idx="216">
                  <c:v>39828.597546296296</c:v>
                </c:pt>
                <c:pt idx="217">
                  <c:v>39829.960231481484</c:v>
                </c:pt>
                <c:pt idx="218">
                  <c:v>39829.968796296293</c:v>
                </c:pt>
                <c:pt idx="219">
                  <c:v>39832.580648148149</c:v>
                </c:pt>
                <c:pt idx="220">
                  <c:v>39832.592349537037</c:v>
                </c:pt>
                <c:pt idx="221">
                  <c:v>39832.6481712963</c:v>
                </c:pt>
                <c:pt idx="222">
                  <c:v>39841.797430555554</c:v>
                </c:pt>
                <c:pt idx="223">
                  <c:v>39841.81689814815</c:v>
                </c:pt>
                <c:pt idx="224">
                  <c:v>39842.65347222222</c:v>
                </c:pt>
                <c:pt idx="225">
                  <c:v>39850.887303240743</c:v>
                </c:pt>
                <c:pt idx="226">
                  <c:v>39855.346342592595</c:v>
                </c:pt>
                <c:pt idx="227">
                  <c:v>39858.257430555554</c:v>
                </c:pt>
                <c:pt idx="228">
                  <c:v>39871.701064814813</c:v>
                </c:pt>
                <c:pt idx="229">
                  <c:v>39881.414664351854</c:v>
                </c:pt>
                <c:pt idx="230">
                  <c:v>39882.655034722222</c:v>
                </c:pt>
                <c:pt idx="231">
                  <c:v>39892.052557870367</c:v>
                </c:pt>
                <c:pt idx="232">
                  <c:v>39892.472673611112</c:v>
                </c:pt>
                <c:pt idx="233">
                  <c:v>39927.063391203701</c:v>
                </c:pt>
                <c:pt idx="234">
                  <c:v>39928.47457175926</c:v>
                </c:pt>
                <c:pt idx="235">
                  <c:v>39930.718761574077</c:v>
                </c:pt>
                <c:pt idx="236">
                  <c:v>39946.919120370367</c:v>
                </c:pt>
                <c:pt idx="237">
                  <c:v>39947.947187500002</c:v>
                </c:pt>
                <c:pt idx="238">
                  <c:v>39952.871863425928</c:v>
                </c:pt>
                <c:pt idx="239">
                  <c:v>39968.539837962962</c:v>
                </c:pt>
                <c:pt idx="240">
                  <c:v>39972.29965277778</c:v>
                </c:pt>
                <c:pt idx="241">
                  <c:v>39992.299803240741</c:v>
                </c:pt>
                <c:pt idx="242">
                  <c:v>39993.822824074072</c:v>
                </c:pt>
                <c:pt idx="243">
                  <c:v>39995.038715277777</c:v>
                </c:pt>
                <c:pt idx="244">
                  <c:v>40011.74019675926</c:v>
                </c:pt>
                <c:pt idx="245">
                  <c:v>40011.743379629632</c:v>
                </c:pt>
                <c:pt idx="246">
                  <c:v>40013.918055555558</c:v>
                </c:pt>
                <c:pt idx="247">
                  <c:v>40096.385312500002</c:v>
                </c:pt>
                <c:pt idx="248">
                  <c:v>40107.115729166668</c:v>
                </c:pt>
                <c:pt idx="249">
                  <c:v>40155.814085648148</c:v>
                </c:pt>
                <c:pt idx="250">
                  <c:v>40157.235937500001</c:v>
                </c:pt>
                <c:pt idx="251">
                  <c:v>40232.475462962961</c:v>
                </c:pt>
                <c:pt idx="252">
                  <c:v>40256.925347222219</c:v>
                </c:pt>
                <c:pt idx="253">
                  <c:v>40284.069502314815</c:v>
                </c:pt>
                <c:pt idx="254">
                  <c:v>40321.596759259257</c:v>
                </c:pt>
                <c:pt idx="255">
                  <c:v>40322.520937499998</c:v>
                </c:pt>
                <c:pt idx="256">
                  <c:v>40322.521874999999</c:v>
                </c:pt>
                <c:pt idx="257">
                  <c:v>40323.859259259261</c:v>
                </c:pt>
                <c:pt idx="258">
                  <c:v>40367.582430555558</c:v>
                </c:pt>
                <c:pt idx="259">
                  <c:v>40378.496874999997</c:v>
                </c:pt>
                <c:pt idx="260">
                  <c:v>40381.370115740741</c:v>
                </c:pt>
                <c:pt idx="261">
                  <c:v>40398.702187499999</c:v>
                </c:pt>
                <c:pt idx="262">
                  <c:v>40424.869537037041</c:v>
                </c:pt>
                <c:pt idx="263">
                  <c:v>40425.166770833333</c:v>
                </c:pt>
                <c:pt idx="264">
                  <c:v>40460.565497685187</c:v>
                </c:pt>
                <c:pt idx="265">
                  <c:v>40465.90766203704</c:v>
                </c:pt>
                <c:pt idx="266">
                  <c:v>40487.927754629629</c:v>
                </c:pt>
                <c:pt idx="267">
                  <c:v>40516.139050925922</c:v>
                </c:pt>
                <c:pt idx="268">
                  <c:v>40539.720659722225</c:v>
                </c:pt>
                <c:pt idx="269">
                  <c:v>40549.094363425924</c:v>
                </c:pt>
                <c:pt idx="270">
                  <c:v>40549.810613425929</c:v>
                </c:pt>
                <c:pt idx="271">
                  <c:v>40549.923587962963</c:v>
                </c:pt>
                <c:pt idx="272">
                  <c:v>40560.584976851853</c:v>
                </c:pt>
                <c:pt idx="273">
                  <c:v>40562.04954861111</c:v>
                </c:pt>
                <c:pt idx="274">
                  <c:v>40563.997766203705</c:v>
                </c:pt>
                <c:pt idx="275">
                  <c:v>40605.269942129627</c:v>
                </c:pt>
                <c:pt idx="276">
                  <c:v>40615.441041666665</c:v>
                </c:pt>
                <c:pt idx="277">
                  <c:v>40617.120138888888</c:v>
                </c:pt>
                <c:pt idx="278">
                  <c:v>40618.009143518517</c:v>
                </c:pt>
                <c:pt idx="279">
                  <c:v>40622.68818287037</c:v>
                </c:pt>
                <c:pt idx="280">
                  <c:v>40653.793645833335</c:v>
                </c:pt>
                <c:pt idx="281">
                  <c:v>40655.900879629626</c:v>
                </c:pt>
                <c:pt idx="282">
                  <c:v>40666.881064814814</c:v>
                </c:pt>
                <c:pt idx="283">
                  <c:v>40679.87841435185</c:v>
                </c:pt>
                <c:pt idx="284">
                  <c:v>40680.497835648144</c:v>
                </c:pt>
                <c:pt idx="285">
                  <c:v>40719.119791666664</c:v>
                </c:pt>
                <c:pt idx="286">
                  <c:v>40719.174537037034</c:v>
                </c:pt>
                <c:pt idx="287">
                  <c:v>40736.883136574077</c:v>
                </c:pt>
                <c:pt idx="288">
                  <c:v>40737.014606481483</c:v>
                </c:pt>
                <c:pt idx="289">
                  <c:v>40737.026435185187</c:v>
                </c:pt>
                <c:pt idx="290">
                  <c:v>40737.797812500001</c:v>
                </c:pt>
                <c:pt idx="291">
                  <c:v>40747.343877314815</c:v>
                </c:pt>
                <c:pt idx="292">
                  <c:v>40750.7105787037</c:v>
                </c:pt>
                <c:pt idx="293">
                  <c:v>40754.645844907405</c:v>
                </c:pt>
                <c:pt idx="294">
                  <c:v>40754.664513888885</c:v>
                </c:pt>
                <c:pt idx="295">
                  <c:v>40766.534375000003</c:v>
                </c:pt>
                <c:pt idx="296">
                  <c:v>40766.911736111113</c:v>
                </c:pt>
                <c:pt idx="297">
                  <c:v>40770.767106481479</c:v>
                </c:pt>
                <c:pt idx="298">
                  <c:v>40779.54378472222</c:v>
                </c:pt>
                <c:pt idx="299">
                  <c:v>40814.756111111114</c:v>
                </c:pt>
                <c:pt idx="300">
                  <c:v>40815.922222222223</c:v>
                </c:pt>
                <c:pt idx="301">
                  <c:v>40843.780671296292</c:v>
                </c:pt>
                <c:pt idx="302">
                  <c:v>40845.412442129629</c:v>
                </c:pt>
                <c:pt idx="303">
                  <c:v>40846.025347222225</c:v>
                </c:pt>
                <c:pt idx="304">
                  <c:v>40857.877349537041</c:v>
                </c:pt>
                <c:pt idx="305">
                  <c:v>40858.60328703704</c:v>
                </c:pt>
                <c:pt idx="306">
                  <c:v>40858.692800925928</c:v>
                </c:pt>
                <c:pt idx="307">
                  <c:v>40866.685046296298</c:v>
                </c:pt>
                <c:pt idx="308">
                  <c:v>40870.718090277776</c:v>
                </c:pt>
                <c:pt idx="309">
                  <c:v>40877.371712962966</c:v>
                </c:pt>
                <c:pt idx="310">
                  <c:v>40877.579571759255</c:v>
                </c:pt>
                <c:pt idx="311">
                  <c:v>40877.622685185182</c:v>
                </c:pt>
                <c:pt idx="312">
                  <c:v>40899.554733796293</c:v>
                </c:pt>
                <c:pt idx="313">
                  <c:v>40911.630613425928</c:v>
                </c:pt>
                <c:pt idx="314">
                  <c:v>40911.635127314818</c:v>
                </c:pt>
                <c:pt idx="315">
                  <c:v>40911.773217592592</c:v>
                </c:pt>
                <c:pt idx="316">
                  <c:v>40918.960451388892</c:v>
                </c:pt>
                <c:pt idx="317">
                  <c:v>40919.379120370373</c:v>
                </c:pt>
                <c:pt idx="318">
                  <c:v>40945.672129629631</c:v>
                </c:pt>
                <c:pt idx="319">
                  <c:v>40954.945937500001</c:v>
                </c:pt>
                <c:pt idx="320">
                  <c:v>40955.897835648146</c:v>
                </c:pt>
                <c:pt idx="321">
                  <c:v>40974.00645833333</c:v>
                </c:pt>
              </c:numCache>
            </c:numRef>
          </c:cat>
          <c:val>
            <c:numRef>
              <c:f>mwiki!$K$2:$K$323</c:f>
              <c:numCache>
                <c:formatCode>General</c:formatCode>
                <c:ptCount val="322"/>
                <c:pt idx="0">
                  <c:v>100</c:v>
                </c:pt>
                <c:pt idx="1">
                  <c:v>98</c:v>
                </c:pt>
                <c:pt idx="2">
                  <c:v>101</c:v>
                </c:pt>
                <c:pt idx="3">
                  <c:v>103</c:v>
                </c:pt>
                <c:pt idx="4">
                  <c:v>103</c:v>
                </c:pt>
                <c:pt idx="5">
                  <c:v>106</c:v>
                </c:pt>
                <c:pt idx="6">
                  <c:v>107</c:v>
                </c:pt>
                <c:pt idx="7">
                  <c:v>110</c:v>
                </c:pt>
                <c:pt idx="8">
                  <c:v>111</c:v>
                </c:pt>
                <c:pt idx="9">
                  <c:v>111</c:v>
                </c:pt>
                <c:pt idx="10">
                  <c:v>111</c:v>
                </c:pt>
                <c:pt idx="11">
                  <c:v>110</c:v>
                </c:pt>
                <c:pt idx="12">
                  <c:v>110</c:v>
                </c:pt>
                <c:pt idx="13">
                  <c:v>111</c:v>
                </c:pt>
                <c:pt idx="14">
                  <c:v>115</c:v>
                </c:pt>
                <c:pt idx="15">
                  <c:v>118</c:v>
                </c:pt>
                <c:pt idx="16">
                  <c:v>122</c:v>
                </c:pt>
                <c:pt idx="17">
                  <c:v>122</c:v>
                </c:pt>
                <c:pt idx="18">
                  <c:v>123</c:v>
                </c:pt>
                <c:pt idx="19">
                  <c:v>125</c:v>
                </c:pt>
                <c:pt idx="20">
                  <c:v>125</c:v>
                </c:pt>
                <c:pt idx="21">
                  <c:v>125</c:v>
                </c:pt>
                <c:pt idx="22">
                  <c:v>130</c:v>
                </c:pt>
                <c:pt idx="23">
                  <c:v>131</c:v>
                </c:pt>
                <c:pt idx="24">
                  <c:v>132</c:v>
                </c:pt>
                <c:pt idx="25">
                  <c:v>132</c:v>
                </c:pt>
                <c:pt idx="26">
                  <c:v>133</c:v>
                </c:pt>
                <c:pt idx="27">
                  <c:v>140</c:v>
                </c:pt>
                <c:pt idx="28">
                  <c:v>141</c:v>
                </c:pt>
                <c:pt idx="29">
                  <c:v>141</c:v>
                </c:pt>
                <c:pt idx="30">
                  <c:v>142</c:v>
                </c:pt>
                <c:pt idx="31">
                  <c:v>141</c:v>
                </c:pt>
                <c:pt idx="32">
                  <c:v>142</c:v>
                </c:pt>
                <c:pt idx="33">
                  <c:v>147</c:v>
                </c:pt>
                <c:pt idx="34">
                  <c:v>147</c:v>
                </c:pt>
                <c:pt idx="35">
                  <c:v>147</c:v>
                </c:pt>
                <c:pt idx="36">
                  <c:v>147</c:v>
                </c:pt>
                <c:pt idx="37">
                  <c:v>148</c:v>
                </c:pt>
                <c:pt idx="38">
                  <c:v>148</c:v>
                </c:pt>
                <c:pt idx="39">
                  <c:v>148</c:v>
                </c:pt>
                <c:pt idx="40">
                  <c:v>142</c:v>
                </c:pt>
                <c:pt idx="41">
                  <c:v>143</c:v>
                </c:pt>
                <c:pt idx="42">
                  <c:v>143</c:v>
                </c:pt>
                <c:pt idx="43">
                  <c:v>142</c:v>
                </c:pt>
                <c:pt idx="44">
                  <c:v>143</c:v>
                </c:pt>
                <c:pt idx="45">
                  <c:v>144</c:v>
                </c:pt>
                <c:pt idx="46">
                  <c:v>144</c:v>
                </c:pt>
                <c:pt idx="47">
                  <c:v>145</c:v>
                </c:pt>
                <c:pt idx="48">
                  <c:v>146</c:v>
                </c:pt>
                <c:pt idx="49">
                  <c:v>154</c:v>
                </c:pt>
                <c:pt idx="50">
                  <c:v>155</c:v>
                </c:pt>
                <c:pt idx="51">
                  <c:v>158</c:v>
                </c:pt>
                <c:pt idx="52">
                  <c:v>159</c:v>
                </c:pt>
                <c:pt idx="53">
                  <c:v>158</c:v>
                </c:pt>
                <c:pt idx="54">
                  <c:v>156</c:v>
                </c:pt>
                <c:pt idx="55">
                  <c:v>156</c:v>
                </c:pt>
                <c:pt idx="56">
                  <c:v>156</c:v>
                </c:pt>
                <c:pt idx="57">
                  <c:v>156</c:v>
                </c:pt>
                <c:pt idx="58">
                  <c:v>156</c:v>
                </c:pt>
                <c:pt idx="59">
                  <c:v>157</c:v>
                </c:pt>
                <c:pt idx="60">
                  <c:v>160</c:v>
                </c:pt>
                <c:pt idx="61">
                  <c:v>156</c:v>
                </c:pt>
                <c:pt idx="62">
                  <c:v>154</c:v>
                </c:pt>
                <c:pt idx="63">
                  <c:v>154</c:v>
                </c:pt>
                <c:pt idx="64">
                  <c:v>148</c:v>
                </c:pt>
                <c:pt idx="65">
                  <c:v>148</c:v>
                </c:pt>
                <c:pt idx="66">
                  <c:v>151</c:v>
                </c:pt>
                <c:pt idx="67">
                  <c:v>151</c:v>
                </c:pt>
                <c:pt idx="68">
                  <c:v>152</c:v>
                </c:pt>
                <c:pt idx="69">
                  <c:v>152</c:v>
                </c:pt>
                <c:pt idx="70">
                  <c:v>154</c:v>
                </c:pt>
                <c:pt idx="71">
                  <c:v>155</c:v>
                </c:pt>
                <c:pt idx="72">
                  <c:v>155</c:v>
                </c:pt>
                <c:pt idx="73">
                  <c:v>160</c:v>
                </c:pt>
                <c:pt idx="74">
                  <c:v>161</c:v>
                </c:pt>
                <c:pt idx="75">
                  <c:v>161</c:v>
                </c:pt>
                <c:pt idx="76">
                  <c:v>161</c:v>
                </c:pt>
                <c:pt idx="77">
                  <c:v>161</c:v>
                </c:pt>
                <c:pt idx="78">
                  <c:v>161</c:v>
                </c:pt>
                <c:pt idx="79">
                  <c:v>161</c:v>
                </c:pt>
                <c:pt idx="80">
                  <c:v>161</c:v>
                </c:pt>
                <c:pt idx="81">
                  <c:v>163</c:v>
                </c:pt>
                <c:pt idx="82">
                  <c:v>163</c:v>
                </c:pt>
                <c:pt idx="83">
                  <c:v>164</c:v>
                </c:pt>
                <c:pt idx="84">
                  <c:v>164</c:v>
                </c:pt>
                <c:pt idx="85">
                  <c:v>167</c:v>
                </c:pt>
                <c:pt idx="86">
                  <c:v>170</c:v>
                </c:pt>
                <c:pt idx="87">
                  <c:v>173</c:v>
                </c:pt>
                <c:pt idx="88">
                  <c:v>173</c:v>
                </c:pt>
                <c:pt idx="89">
                  <c:v>178</c:v>
                </c:pt>
                <c:pt idx="90">
                  <c:v>178</c:v>
                </c:pt>
                <c:pt idx="91">
                  <c:v>179</c:v>
                </c:pt>
                <c:pt idx="92">
                  <c:v>179</c:v>
                </c:pt>
                <c:pt idx="93">
                  <c:v>182</c:v>
                </c:pt>
                <c:pt idx="94">
                  <c:v>184</c:v>
                </c:pt>
                <c:pt idx="95">
                  <c:v>184</c:v>
                </c:pt>
                <c:pt idx="96">
                  <c:v>204</c:v>
                </c:pt>
                <c:pt idx="97">
                  <c:v>197</c:v>
                </c:pt>
                <c:pt idx="98">
                  <c:v>197</c:v>
                </c:pt>
                <c:pt idx="99">
                  <c:v>197</c:v>
                </c:pt>
                <c:pt idx="100">
                  <c:v>197</c:v>
                </c:pt>
                <c:pt idx="101">
                  <c:v>197</c:v>
                </c:pt>
                <c:pt idx="102">
                  <c:v>199</c:v>
                </c:pt>
                <c:pt idx="103">
                  <c:v>199</c:v>
                </c:pt>
                <c:pt idx="104">
                  <c:v>199</c:v>
                </c:pt>
                <c:pt idx="105">
                  <c:v>199</c:v>
                </c:pt>
                <c:pt idx="106">
                  <c:v>199</c:v>
                </c:pt>
                <c:pt idx="107">
                  <c:v>200</c:v>
                </c:pt>
                <c:pt idx="108">
                  <c:v>199</c:v>
                </c:pt>
                <c:pt idx="109">
                  <c:v>200</c:v>
                </c:pt>
                <c:pt idx="110">
                  <c:v>203</c:v>
                </c:pt>
                <c:pt idx="111">
                  <c:v>209</c:v>
                </c:pt>
                <c:pt idx="112">
                  <c:v>210</c:v>
                </c:pt>
                <c:pt idx="113">
                  <c:v>209</c:v>
                </c:pt>
                <c:pt idx="114">
                  <c:v>210</c:v>
                </c:pt>
                <c:pt idx="115">
                  <c:v>210</c:v>
                </c:pt>
                <c:pt idx="116">
                  <c:v>210</c:v>
                </c:pt>
                <c:pt idx="117">
                  <c:v>210</c:v>
                </c:pt>
                <c:pt idx="118">
                  <c:v>210</c:v>
                </c:pt>
                <c:pt idx="119">
                  <c:v>210</c:v>
                </c:pt>
                <c:pt idx="120">
                  <c:v>210</c:v>
                </c:pt>
                <c:pt idx="121">
                  <c:v>212</c:v>
                </c:pt>
                <c:pt idx="122">
                  <c:v>213</c:v>
                </c:pt>
                <c:pt idx="123">
                  <c:v>213</c:v>
                </c:pt>
                <c:pt idx="124">
                  <c:v>213</c:v>
                </c:pt>
                <c:pt idx="125">
                  <c:v>213</c:v>
                </c:pt>
                <c:pt idx="126">
                  <c:v>219</c:v>
                </c:pt>
                <c:pt idx="127">
                  <c:v>219</c:v>
                </c:pt>
                <c:pt idx="128">
                  <c:v>219</c:v>
                </c:pt>
                <c:pt idx="129">
                  <c:v>221</c:v>
                </c:pt>
                <c:pt idx="130">
                  <c:v>221</c:v>
                </c:pt>
                <c:pt idx="131">
                  <c:v>222</c:v>
                </c:pt>
                <c:pt idx="132">
                  <c:v>221</c:v>
                </c:pt>
                <c:pt idx="133">
                  <c:v>221</c:v>
                </c:pt>
                <c:pt idx="134">
                  <c:v>222</c:v>
                </c:pt>
                <c:pt idx="135">
                  <c:v>223</c:v>
                </c:pt>
                <c:pt idx="136">
                  <c:v>223</c:v>
                </c:pt>
                <c:pt idx="137">
                  <c:v>232</c:v>
                </c:pt>
                <c:pt idx="138">
                  <c:v>233</c:v>
                </c:pt>
                <c:pt idx="139">
                  <c:v>233</c:v>
                </c:pt>
                <c:pt idx="140">
                  <c:v>233</c:v>
                </c:pt>
                <c:pt idx="141">
                  <c:v>238</c:v>
                </c:pt>
                <c:pt idx="142">
                  <c:v>233</c:v>
                </c:pt>
                <c:pt idx="143">
                  <c:v>233</c:v>
                </c:pt>
                <c:pt idx="144">
                  <c:v>238</c:v>
                </c:pt>
                <c:pt idx="145">
                  <c:v>239</c:v>
                </c:pt>
                <c:pt idx="146">
                  <c:v>239</c:v>
                </c:pt>
                <c:pt idx="147">
                  <c:v>239</c:v>
                </c:pt>
                <c:pt idx="148">
                  <c:v>239</c:v>
                </c:pt>
                <c:pt idx="149">
                  <c:v>239</c:v>
                </c:pt>
                <c:pt idx="150">
                  <c:v>239</c:v>
                </c:pt>
                <c:pt idx="151">
                  <c:v>239</c:v>
                </c:pt>
                <c:pt idx="152">
                  <c:v>239</c:v>
                </c:pt>
                <c:pt idx="153">
                  <c:v>241</c:v>
                </c:pt>
                <c:pt idx="154">
                  <c:v>241</c:v>
                </c:pt>
                <c:pt idx="155">
                  <c:v>242</c:v>
                </c:pt>
                <c:pt idx="156">
                  <c:v>243</c:v>
                </c:pt>
                <c:pt idx="157">
                  <c:v>243</c:v>
                </c:pt>
                <c:pt idx="158">
                  <c:v>242</c:v>
                </c:pt>
                <c:pt idx="159">
                  <c:v>242</c:v>
                </c:pt>
                <c:pt idx="160">
                  <c:v>242</c:v>
                </c:pt>
                <c:pt idx="161">
                  <c:v>242</c:v>
                </c:pt>
                <c:pt idx="162">
                  <c:v>242</c:v>
                </c:pt>
                <c:pt idx="163">
                  <c:v>242</c:v>
                </c:pt>
                <c:pt idx="164">
                  <c:v>242</c:v>
                </c:pt>
                <c:pt idx="165">
                  <c:v>242</c:v>
                </c:pt>
                <c:pt idx="166">
                  <c:v>242</c:v>
                </c:pt>
                <c:pt idx="167">
                  <c:v>242</c:v>
                </c:pt>
                <c:pt idx="168">
                  <c:v>243</c:v>
                </c:pt>
                <c:pt idx="169">
                  <c:v>242</c:v>
                </c:pt>
                <c:pt idx="170">
                  <c:v>249</c:v>
                </c:pt>
                <c:pt idx="171">
                  <c:v>249</c:v>
                </c:pt>
                <c:pt idx="172">
                  <c:v>249</c:v>
                </c:pt>
                <c:pt idx="173">
                  <c:v>249</c:v>
                </c:pt>
                <c:pt idx="174">
                  <c:v>251</c:v>
                </c:pt>
                <c:pt idx="175">
                  <c:v>249</c:v>
                </c:pt>
                <c:pt idx="176">
                  <c:v>250</c:v>
                </c:pt>
                <c:pt idx="177">
                  <c:v>253</c:v>
                </c:pt>
                <c:pt idx="178">
                  <c:v>253</c:v>
                </c:pt>
                <c:pt idx="179">
                  <c:v>253</c:v>
                </c:pt>
                <c:pt idx="180">
                  <c:v>254</c:v>
                </c:pt>
                <c:pt idx="181">
                  <c:v>260</c:v>
                </c:pt>
                <c:pt idx="182">
                  <c:v>260</c:v>
                </c:pt>
                <c:pt idx="183">
                  <c:v>260</c:v>
                </c:pt>
                <c:pt idx="184">
                  <c:v>260</c:v>
                </c:pt>
                <c:pt idx="185">
                  <c:v>261</c:v>
                </c:pt>
                <c:pt idx="186">
                  <c:v>262</c:v>
                </c:pt>
                <c:pt idx="187">
                  <c:v>262</c:v>
                </c:pt>
                <c:pt idx="188">
                  <c:v>261</c:v>
                </c:pt>
                <c:pt idx="189">
                  <c:v>261</c:v>
                </c:pt>
                <c:pt idx="190">
                  <c:v>262</c:v>
                </c:pt>
                <c:pt idx="191">
                  <c:v>262</c:v>
                </c:pt>
                <c:pt idx="192">
                  <c:v>262</c:v>
                </c:pt>
                <c:pt idx="193">
                  <c:v>262</c:v>
                </c:pt>
                <c:pt idx="194">
                  <c:v>262</c:v>
                </c:pt>
                <c:pt idx="195">
                  <c:v>262</c:v>
                </c:pt>
                <c:pt idx="196">
                  <c:v>270</c:v>
                </c:pt>
                <c:pt idx="197">
                  <c:v>270</c:v>
                </c:pt>
                <c:pt idx="198">
                  <c:v>270</c:v>
                </c:pt>
                <c:pt idx="199">
                  <c:v>270</c:v>
                </c:pt>
                <c:pt idx="200">
                  <c:v>262</c:v>
                </c:pt>
                <c:pt idx="201">
                  <c:v>264</c:v>
                </c:pt>
                <c:pt idx="202">
                  <c:v>262</c:v>
                </c:pt>
                <c:pt idx="203">
                  <c:v>262</c:v>
                </c:pt>
                <c:pt idx="204">
                  <c:v>263</c:v>
                </c:pt>
                <c:pt idx="205">
                  <c:v>264</c:v>
                </c:pt>
                <c:pt idx="206">
                  <c:v>263</c:v>
                </c:pt>
                <c:pt idx="207">
                  <c:v>264</c:v>
                </c:pt>
                <c:pt idx="208">
                  <c:v>264</c:v>
                </c:pt>
                <c:pt idx="209">
                  <c:v>276</c:v>
                </c:pt>
                <c:pt idx="210">
                  <c:v>264</c:v>
                </c:pt>
                <c:pt idx="211">
                  <c:v>264</c:v>
                </c:pt>
                <c:pt idx="212">
                  <c:v>276</c:v>
                </c:pt>
                <c:pt idx="213">
                  <c:v>276</c:v>
                </c:pt>
                <c:pt idx="214">
                  <c:v>264</c:v>
                </c:pt>
                <c:pt idx="215">
                  <c:v>264</c:v>
                </c:pt>
                <c:pt idx="216">
                  <c:v>264</c:v>
                </c:pt>
                <c:pt idx="217">
                  <c:v>264</c:v>
                </c:pt>
                <c:pt idx="218">
                  <c:v>264</c:v>
                </c:pt>
                <c:pt idx="219">
                  <c:v>264</c:v>
                </c:pt>
                <c:pt idx="220">
                  <c:v>264</c:v>
                </c:pt>
                <c:pt idx="221">
                  <c:v>264</c:v>
                </c:pt>
                <c:pt idx="222">
                  <c:v>269</c:v>
                </c:pt>
                <c:pt idx="223">
                  <c:v>274</c:v>
                </c:pt>
                <c:pt idx="224">
                  <c:v>274</c:v>
                </c:pt>
                <c:pt idx="225">
                  <c:v>274</c:v>
                </c:pt>
                <c:pt idx="226">
                  <c:v>274</c:v>
                </c:pt>
                <c:pt idx="227">
                  <c:v>274</c:v>
                </c:pt>
                <c:pt idx="228">
                  <c:v>274</c:v>
                </c:pt>
                <c:pt idx="229">
                  <c:v>275</c:v>
                </c:pt>
                <c:pt idx="230">
                  <c:v>275</c:v>
                </c:pt>
                <c:pt idx="231">
                  <c:v>274</c:v>
                </c:pt>
                <c:pt idx="232">
                  <c:v>274</c:v>
                </c:pt>
                <c:pt idx="233">
                  <c:v>277</c:v>
                </c:pt>
                <c:pt idx="234">
                  <c:v>277</c:v>
                </c:pt>
                <c:pt idx="235">
                  <c:v>277</c:v>
                </c:pt>
                <c:pt idx="236">
                  <c:v>280</c:v>
                </c:pt>
                <c:pt idx="237">
                  <c:v>280</c:v>
                </c:pt>
                <c:pt idx="238">
                  <c:v>280</c:v>
                </c:pt>
                <c:pt idx="239">
                  <c:v>280</c:v>
                </c:pt>
                <c:pt idx="240">
                  <c:v>282</c:v>
                </c:pt>
                <c:pt idx="241">
                  <c:v>285</c:v>
                </c:pt>
                <c:pt idx="242">
                  <c:v>285</c:v>
                </c:pt>
                <c:pt idx="243">
                  <c:v>285</c:v>
                </c:pt>
                <c:pt idx="244">
                  <c:v>287</c:v>
                </c:pt>
                <c:pt idx="245">
                  <c:v>287</c:v>
                </c:pt>
                <c:pt idx="246">
                  <c:v>289</c:v>
                </c:pt>
                <c:pt idx="247">
                  <c:v>289</c:v>
                </c:pt>
                <c:pt idx="248">
                  <c:v>289</c:v>
                </c:pt>
                <c:pt idx="249">
                  <c:v>289</c:v>
                </c:pt>
                <c:pt idx="250">
                  <c:v>289</c:v>
                </c:pt>
                <c:pt idx="251">
                  <c:v>289</c:v>
                </c:pt>
                <c:pt idx="252">
                  <c:v>289</c:v>
                </c:pt>
                <c:pt idx="253">
                  <c:v>292</c:v>
                </c:pt>
                <c:pt idx="254">
                  <c:v>292</c:v>
                </c:pt>
                <c:pt idx="255">
                  <c:v>292</c:v>
                </c:pt>
                <c:pt idx="256">
                  <c:v>292</c:v>
                </c:pt>
                <c:pt idx="257">
                  <c:v>292</c:v>
                </c:pt>
                <c:pt idx="258">
                  <c:v>293</c:v>
                </c:pt>
                <c:pt idx="259">
                  <c:v>295</c:v>
                </c:pt>
                <c:pt idx="260">
                  <c:v>295</c:v>
                </c:pt>
                <c:pt idx="261">
                  <c:v>298</c:v>
                </c:pt>
                <c:pt idx="262">
                  <c:v>298</c:v>
                </c:pt>
                <c:pt idx="263">
                  <c:v>307</c:v>
                </c:pt>
                <c:pt idx="264">
                  <c:v>307</c:v>
                </c:pt>
                <c:pt idx="265">
                  <c:v>307</c:v>
                </c:pt>
                <c:pt idx="266">
                  <c:v>307</c:v>
                </c:pt>
                <c:pt idx="267">
                  <c:v>307</c:v>
                </c:pt>
                <c:pt idx="268">
                  <c:v>307</c:v>
                </c:pt>
                <c:pt idx="269">
                  <c:v>307</c:v>
                </c:pt>
                <c:pt idx="270">
                  <c:v>307</c:v>
                </c:pt>
                <c:pt idx="271">
                  <c:v>307</c:v>
                </c:pt>
                <c:pt idx="272">
                  <c:v>307</c:v>
                </c:pt>
                <c:pt idx="273">
                  <c:v>307</c:v>
                </c:pt>
                <c:pt idx="274">
                  <c:v>307</c:v>
                </c:pt>
                <c:pt idx="275">
                  <c:v>307</c:v>
                </c:pt>
                <c:pt idx="276">
                  <c:v>307</c:v>
                </c:pt>
                <c:pt idx="277">
                  <c:v>307</c:v>
                </c:pt>
                <c:pt idx="278">
                  <c:v>307</c:v>
                </c:pt>
                <c:pt idx="279">
                  <c:v>307</c:v>
                </c:pt>
                <c:pt idx="280">
                  <c:v>307</c:v>
                </c:pt>
                <c:pt idx="281">
                  <c:v>302</c:v>
                </c:pt>
                <c:pt idx="282">
                  <c:v>302</c:v>
                </c:pt>
                <c:pt idx="283">
                  <c:v>304</c:v>
                </c:pt>
                <c:pt idx="284">
                  <c:v>304</c:v>
                </c:pt>
                <c:pt idx="285">
                  <c:v>306</c:v>
                </c:pt>
                <c:pt idx="286">
                  <c:v>306</c:v>
                </c:pt>
                <c:pt idx="287">
                  <c:v>320</c:v>
                </c:pt>
                <c:pt idx="288">
                  <c:v>320</c:v>
                </c:pt>
                <c:pt idx="289">
                  <c:v>320</c:v>
                </c:pt>
                <c:pt idx="290">
                  <c:v>321</c:v>
                </c:pt>
                <c:pt idx="291">
                  <c:v>321</c:v>
                </c:pt>
                <c:pt idx="292">
                  <c:v>321</c:v>
                </c:pt>
                <c:pt idx="293">
                  <c:v>334</c:v>
                </c:pt>
                <c:pt idx="294">
                  <c:v>321</c:v>
                </c:pt>
                <c:pt idx="295">
                  <c:v>321</c:v>
                </c:pt>
                <c:pt idx="296">
                  <c:v>323</c:v>
                </c:pt>
                <c:pt idx="297">
                  <c:v>321</c:v>
                </c:pt>
                <c:pt idx="298">
                  <c:v>334</c:v>
                </c:pt>
                <c:pt idx="299">
                  <c:v>333</c:v>
                </c:pt>
                <c:pt idx="300">
                  <c:v>320</c:v>
                </c:pt>
                <c:pt idx="301">
                  <c:v>322</c:v>
                </c:pt>
                <c:pt idx="302">
                  <c:v>322</c:v>
                </c:pt>
                <c:pt idx="303">
                  <c:v>322</c:v>
                </c:pt>
                <c:pt idx="304">
                  <c:v>322</c:v>
                </c:pt>
                <c:pt idx="305">
                  <c:v>322</c:v>
                </c:pt>
                <c:pt idx="306">
                  <c:v>322</c:v>
                </c:pt>
                <c:pt idx="307">
                  <c:v>322</c:v>
                </c:pt>
                <c:pt idx="308">
                  <c:v>316</c:v>
                </c:pt>
                <c:pt idx="309">
                  <c:v>317</c:v>
                </c:pt>
                <c:pt idx="310">
                  <c:v>316</c:v>
                </c:pt>
                <c:pt idx="311">
                  <c:v>317</c:v>
                </c:pt>
                <c:pt idx="312">
                  <c:v>317</c:v>
                </c:pt>
                <c:pt idx="313">
                  <c:v>318</c:v>
                </c:pt>
                <c:pt idx="314">
                  <c:v>318</c:v>
                </c:pt>
                <c:pt idx="315">
                  <c:v>318</c:v>
                </c:pt>
                <c:pt idx="316">
                  <c:v>322</c:v>
                </c:pt>
                <c:pt idx="317">
                  <c:v>318</c:v>
                </c:pt>
                <c:pt idx="318">
                  <c:v>318</c:v>
                </c:pt>
                <c:pt idx="319">
                  <c:v>318</c:v>
                </c:pt>
                <c:pt idx="320">
                  <c:v>318</c:v>
                </c:pt>
                <c:pt idx="321">
                  <c:v>318</c:v>
                </c:pt>
              </c:numCache>
            </c:numRef>
          </c:val>
        </c:ser>
        <c:marker val="1"/>
        <c:axId val="215458560"/>
        <c:axId val="215460096"/>
      </c:lineChart>
      <c:dateAx>
        <c:axId val="215458560"/>
        <c:scaling>
          <c:orientation val="minMax"/>
        </c:scaling>
        <c:axPos val="b"/>
        <c:numFmt formatCode="[$-409]yyyy;@" sourceLinked="0"/>
        <c:tickLblPos val="nextTo"/>
        <c:crossAx val="215460096"/>
        <c:crosses val="autoZero"/>
        <c:auto val="1"/>
        <c:lblOffset val="100"/>
        <c:majorUnit val="1"/>
        <c:majorTimeUnit val="years"/>
      </c:dateAx>
      <c:valAx>
        <c:axId val="215460096"/>
        <c:scaling>
          <c:orientation val="minMax"/>
          <c:min val="50"/>
        </c:scaling>
        <c:axPos val="l"/>
        <c:numFmt formatCode="General" sourceLinked="1"/>
        <c:tickLblPos val="nextTo"/>
        <c:crossAx val="215458560"/>
        <c:crosses val="autoZero"/>
        <c:crossBetween val="between"/>
      </c:valAx>
    </c:plotArea>
    <c:plotVisOnly val="1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autoTitleDeleted val="1"/>
    <c:plotArea>
      <c:layout/>
      <c:lineChart>
        <c:grouping val="stacked"/>
        <c:ser>
          <c:idx val="0"/>
          <c:order val="0"/>
          <c:tx>
            <c:v>Attributes</c:v>
          </c:tx>
          <c:marker>
            <c:symbol val="none"/>
          </c:marker>
          <c:cat>
            <c:numRef>
              <c:f>mwiki!$D$2:$D$323</c:f>
              <c:numCache>
                <c:formatCode>[$-409]d\-mmm\-yy;@</c:formatCode>
                <c:ptCount val="322"/>
                <c:pt idx="0">
                  <c:v>37743.955289351856</c:v>
                </c:pt>
                <c:pt idx="1">
                  <c:v>37747.957511574074</c:v>
                </c:pt>
                <c:pt idx="2">
                  <c:v>37854.472662037035</c:v>
                </c:pt>
                <c:pt idx="3">
                  <c:v>37871.58084490741</c:v>
                </c:pt>
                <c:pt idx="4">
                  <c:v>37885.548726851848</c:v>
                </c:pt>
                <c:pt idx="5">
                  <c:v>37933.647546296299</c:v>
                </c:pt>
                <c:pt idx="6">
                  <c:v>37968.897592592592</c:v>
                </c:pt>
                <c:pt idx="7">
                  <c:v>38003.242812500001</c:v>
                </c:pt>
                <c:pt idx="8">
                  <c:v>38031.525983796295</c:v>
                </c:pt>
                <c:pt idx="9">
                  <c:v>38038.355208333334</c:v>
                </c:pt>
                <c:pt idx="10">
                  <c:v>38056.988819444443</c:v>
                </c:pt>
                <c:pt idx="11">
                  <c:v>38057.379317129627</c:v>
                </c:pt>
                <c:pt idx="12">
                  <c:v>38070.328067129631</c:v>
                </c:pt>
                <c:pt idx="13">
                  <c:v>38095.103182870371</c:v>
                </c:pt>
                <c:pt idx="14">
                  <c:v>38116.062893518516</c:v>
                </c:pt>
                <c:pt idx="15">
                  <c:v>38116.217303240745</c:v>
                </c:pt>
                <c:pt idx="16">
                  <c:v>38122.020590277782</c:v>
                </c:pt>
                <c:pt idx="17">
                  <c:v>38126.919953703706</c:v>
                </c:pt>
                <c:pt idx="18">
                  <c:v>38152.444722222222</c:v>
                </c:pt>
                <c:pt idx="19">
                  <c:v>38153.638078703705</c:v>
                </c:pt>
                <c:pt idx="20">
                  <c:v>38159.849293981482</c:v>
                </c:pt>
                <c:pt idx="21">
                  <c:v>38186.367164351854</c:v>
                </c:pt>
                <c:pt idx="22">
                  <c:v>38186.864907407406</c:v>
                </c:pt>
                <c:pt idx="23">
                  <c:v>38187.723043981481</c:v>
                </c:pt>
                <c:pt idx="24">
                  <c:v>38206.166203703702</c:v>
                </c:pt>
                <c:pt idx="25">
                  <c:v>38206.168923611112</c:v>
                </c:pt>
                <c:pt idx="26">
                  <c:v>38208.234849537039</c:v>
                </c:pt>
                <c:pt idx="27">
                  <c:v>38223.341504629629</c:v>
                </c:pt>
                <c:pt idx="28">
                  <c:v>38223.861886574072</c:v>
                </c:pt>
                <c:pt idx="29">
                  <c:v>38241.448923611111</c:v>
                </c:pt>
                <c:pt idx="30">
                  <c:v>38256.470532407409</c:v>
                </c:pt>
                <c:pt idx="31">
                  <c:v>38256.613333333335</c:v>
                </c:pt>
                <c:pt idx="32">
                  <c:v>38256.826203703706</c:v>
                </c:pt>
                <c:pt idx="33">
                  <c:v>38262.93472222222</c:v>
                </c:pt>
                <c:pt idx="34">
                  <c:v>38284.390196759261</c:v>
                </c:pt>
                <c:pt idx="35">
                  <c:v>38284.410567129627</c:v>
                </c:pt>
                <c:pt idx="36">
                  <c:v>38284.888819444444</c:v>
                </c:pt>
                <c:pt idx="37">
                  <c:v>38284.931157407409</c:v>
                </c:pt>
                <c:pt idx="38">
                  <c:v>38322.552233796298</c:v>
                </c:pt>
                <c:pt idx="39">
                  <c:v>38339.157766203702</c:v>
                </c:pt>
                <c:pt idx="40">
                  <c:v>38340.333912037036</c:v>
                </c:pt>
                <c:pt idx="41">
                  <c:v>38366.574525462966</c:v>
                </c:pt>
                <c:pt idx="42">
                  <c:v>38401.45553240741</c:v>
                </c:pt>
                <c:pt idx="43">
                  <c:v>38404.648587962962</c:v>
                </c:pt>
                <c:pt idx="44">
                  <c:v>38423.33803240741</c:v>
                </c:pt>
                <c:pt idx="45">
                  <c:v>38423.493773148148</c:v>
                </c:pt>
                <c:pt idx="46">
                  <c:v>38430.571250000001</c:v>
                </c:pt>
                <c:pt idx="47">
                  <c:v>38439.449444444443</c:v>
                </c:pt>
                <c:pt idx="48">
                  <c:v>38442.486168981479</c:v>
                </c:pt>
                <c:pt idx="49">
                  <c:v>38452.770486111112</c:v>
                </c:pt>
                <c:pt idx="50">
                  <c:v>38463.923703703702</c:v>
                </c:pt>
                <c:pt idx="51">
                  <c:v>38468.831886574073</c:v>
                </c:pt>
                <c:pt idx="52">
                  <c:v>38473.338483796295</c:v>
                </c:pt>
                <c:pt idx="53">
                  <c:v>38474.338634259257</c:v>
                </c:pt>
                <c:pt idx="54">
                  <c:v>38474.349722222221</c:v>
                </c:pt>
                <c:pt idx="55">
                  <c:v>38474.361307870371</c:v>
                </c:pt>
                <c:pt idx="56">
                  <c:v>38474.427106481482</c:v>
                </c:pt>
                <c:pt idx="57">
                  <c:v>38475.312731481477</c:v>
                </c:pt>
                <c:pt idx="58">
                  <c:v>38487.263055555552</c:v>
                </c:pt>
                <c:pt idx="59">
                  <c:v>38493.323807870373</c:v>
                </c:pt>
                <c:pt idx="60">
                  <c:v>38498.433055555557</c:v>
                </c:pt>
                <c:pt idx="61">
                  <c:v>38502.398622685185</c:v>
                </c:pt>
                <c:pt idx="62">
                  <c:v>38503.306608796294</c:v>
                </c:pt>
                <c:pt idx="63">
                  <c:v>38508.472129629634</c:v>
                </c:pt>
                <c:pt idx="64">
                  <c:v>38512.409143518518</c:v>
                </c:pt>
                <c:pt idx="65">
                  <c:v>38515.578217592592</c:v>
                </c:pt>
                <c:pt idx="66">
                  <c:v>38522.015150462961</c:v>
                </c:pt>
                <c:pt idx="67">
                  <c:v>38522.046076388891</c:v>
                </c:pt>
                <c:pt idx="68">
                  <c:v>38523.861932870372</c:v>
                </c:pt>
                <c:pt idx="69">
                  <c:v>38528.375567129631</c:v>
                </c:pt>
                <c:pt idx="70">
                  <c:v>38528.574513888889</c:v>
                </c:pt>
                <c:pt idx="71">
                  <c:v>38538.130891203706</c:v>
                </c:pt>
                <c:pt idx="72">
                  <c:v>38540.622835648144</c:v>
                </c:pt>
                <c:pt idx="73">
                  <c:v>38556.241261574076</c:v>
                </c:pt>
                <c:pt idx="74">
                  <c:v>38556.271134259259</c:v>
                </c:pt>
                <c:pt idx="75">
                  <c:v>38577.567893518521</c:v>
                </c:pt>
                <c:pt idx="76">
                  <c:v>38581.363750000004</c:v>
                </c:pt>
                <c:pt idx="77">
                  <c:v>38608.690162037034</c:v>
                </c:pt>
                <c:pt idx="78">
                  <c:v>38639.193043981482</c:v>
                </c:pt>
                <c:pt idx="79">
                  <c:v>38639.269247685181</c:v>
                </c:pt>
                <c:pt idx="80">
                  <c:v>38668.851076388892</c:v>
                </c:pt>
                <c:pt idx="81">
                  <c:v>38687.44290509259</c:v>
                </c:pt>
                <c:pt idx="82">
                  <c:v>38687.974791666667</c:v>
                </c:pt>
                <c:pt idx="83">
                  <c:v>38708.236875000002</c:v>
                </c:pt>
                <c:pt idx="84">
                  <c:v>38708.265694444446</c:v>
                </c:pt>
                <c:pt idx="85">
                  <c:v>38716.398043981484</c:v>
                </c:pt>
                <c:pt idx="86">
                  <c:v>38743.561967592592</c:v>
                </c:pt>
                <c:pt idx="87">
                  <c:v>38748.155648148146</c:v>
                </c:pt>
                <c:pt idx="88">
                  <c:v>38759.266342592593</c:v>
                </c:pt>
                <c:pt idx="89">
                  <c:v>38772.080914351856</c:v>
                </c:pt>
                <c:pt idx="90">
                  <c:v>38788.607673611114</c:v>
                </c:pt>
                <c:pt idx="91">
                  <c:v>38804.214965277773</c:v>
                </c:pt>
                <c:pt idx="92">
                  <c:v>38815.882789351854</c:v>
                </c:pt>
                <c:pt idx="93">
                  <c:v>38818.62226851852</c:v>
                </c:pt>
                <c:pt idx="94">
                  <c:v>38824.187951388885</c:v>
                </c:pt>
                <c:pt idx="95">
                  <c:v>38824.200138888889</c:v>
                </c:pt>
                <c:pt idx="96">
                  <c:v>38884.053298611107</c:v>
                </c:pt>
                <c:pt idx="97">
                  <c:v>38889.944907407407</c:v>
                </c:pt>
                <c:pt idx="98">
                  <c:v>38895.651099537034</c:v>
                </c:pt>
                <c:pt idx="99">
                  <c:v>38895.674849537041</c:v>
                </c:pt>
                <c:pt idx="100">
                  <c:v>38897.723611111112</c:v>
                </c:pt>
                <c:pt idx="101">
                  <c:v>38907.091157407405</c:v>
                </c:pt>
                <c:pt idx="102">
                  <c:v>38908.270868055552</c:v>
                </c:pt>
                <c:pt idx="103">
                  <c:v>38908.360277777778</c:v>
                </c:pt>
                <c:pt idx="104">
                  <c:v>38909.289201388892</c:v>
                </c:pt>
                <c:pt idx="105">
                  <c:v>38920.633645833332</c:v>
                </c:pt>
                <c:pt idx="106">
                  <c:v>38920.696851851855</c:v>
                </c:pt>
                <c:pt idx="107">
                  <c:v>38975.839131944442</c:v>
                </c:pt>
                <c:pt idx="108">
                  <c:v>38975.876793981479</c:v>
                </c:pt>
                <c:pt idx="109">
                  <c:v>39013.399652777778</c:v>
                </c:pt>
                <c:pt idx="110">
                  <c:v>39015.31040509259</c:v>
                </c:pt>
                <c:pt idx="111">
                  <c:v>39015.595810185187</c:v>
                </c:pt>
                <c:pt idx="112">
                  <c:v>39022.301053240742</c:v>
                </c:pt>
                <c:pt idx="113">
                  <c:v>39022.900034722225</c:v>
                </c:pt>
                <c:pt idx="114">
                  <c:v>39022.91479166667</c:v>
                </c:pt>
                <c:pt idx="115">
                  <c:v>39029.412569444445</c:v>
                </c:pt>
                <c:pt idx="116">
                  <c:v>39032.901597222226</c:v>
                </c:pt>
                <c:pt idx="117">
                  <c:v>39043.587500000001</c:v>
                </c:pt>
                <c:pt idx="118">
                  <c:v>39043.598530092597</c:v>
                </c:pt>
                <c:pt idx="119">
                  <c:v>39049.140416666669</c:v>
                </c:pt>
                <c:pt idx="120">
                  <c:v>39049.188599537039</c:v>
                </c:pt>
                <c:pt idx="121">
                  <c:v>39060.48373842593</c:v>
                </c:pt>
                <c:pt idx="122">
                  <c:v>39065.557546296295</c:v>
                </c:pt>
                <c:pt idx="123">
                  <c:v>39065.854166666664</c:v>
                </c:pt>
                <c:pt idx="124">
                  <c:v>39072.903275462959</c:v>
                </c:pt>
                <c:pt idx="125">
                  <c:v>39072.904872685183</c:v>
                </c:pt>
                <c:pt idx="126">
                  <c:v>39092.980995370366</c:v>
                </c:pt>
                <c:pt idx="127">
                  <c:v>39093.664872685185</c:v>
                </c:pt>
                <c:pt idx="128">
                  <c:v>39104.357592592591</c:v>
                </c:pt>
                <c:pt idx="129">
                  <c:v>39114.373854166668</c:v>
                </c:pt>
                <c:pt idx="130">
                  <c:v>39118.38444444444</c:v>
                </c:pt>
                <c:pt idx="131">
                  <c:v>39122.473761574074</c:v>
                </c:pt>
                <c:pt idx="132">
                  <c:v>39122.820497685185</c:v>
                </c:pt>
                <c:pt idx="133">
                  <c:v>39138.888564814813</c:v>
                </c:pt>
                <c:pt idx="134">
                  <c:v>39149.139247685183</c:v>
                </c:pt>
                <c:pt idx="135">
                  <c:v>39150.86818287037</c:v>
                </c:pt>
                <c:pt idx="136">
                  <c:v>39154.643043981479</c:v>
                </c:pt>
                <c:pt idx="137">
                  <c:v>39155.917349537034</c:v>
                </c:pt>
                <c:pt idx="138">
                  <c:v>39155.927129629628</c:v>
                </c:pt>
                <c:pt idx="139">
                  <c:v>39158.79928240741</c:v>
                </c:pt>
                <c:pt idx="140">
                  <c:v>39194.586180555554</c:v>
                </c:pt>
                <c:pt idx="141">
                  <c:v>39209.614270833335</c:v>
                </c:pt>
                <c:pt idx="142">
                  <c:v>39209.683472222227</c:v>
                </c:pt>
                <c:pt idx="143">
                  <c:v>39209.70616898148</c:v>
                </c:pt>
                <c:pt idx="144">
                  <c:v>39233.643229166664</c:v>
                </c:pt>
                <c:pt idx="145">
                  <c:v>39240.729953703703</c:v>
                </c:pt>
                <c:pt idx="146">
                  <c:v>39249.338946759257</c:v>
                </c:pt>
                <c:pt idx="147">
                  <c:v>39255.638831018521</c:v>
                </c:pt>
                <c:pt idx="148">
                  <c:v>39255.77180555556</c:v>
                </c:pt>
                <c:pt idx="149">
                  <c:v>39255.841458333336</c:v>
                </c:pt>
                <c:pt idx="150">
                  <c:v>39256.811111111107</c:v>
                </c:pt>
                <c:pt idx="151">
                  <c:v>39272.81895833333</c:v>
                </c:pt>
                <c:pt idx="152">
                  <c:v>39272.837060185186</c:v>
                </c:pt>
                <c:pt idx="153">
                  <c:v>39285.614722222221</c:v>
                </c:pt>
                <c:pt idx="154">
                  <c:v>39285.636087962965</c:v>
                </c:pt>
                <c:pt idx="155">
                  <c:v>39286.942962962959</c:v>
                </c:pt>
                <c:pt idx="156">
                  <c:v>39293.080983796295</c:v>
                </c:pt>
                <c:pt idx="157">
                  <c:v>39293.424803240741</c:v>
                </c:pt>
                <c:pt idx="158">
                  <c:v>39294.611516203702</c:v>
                </c:pt>
                <c:pt idx="159">
                  <c:v>39300.145601851851</c:v>
                </c:pt>
                <c:pt idx="160">
                  <c:v>39300.764583333337</c:v>
                </c:pt>
                <c:pt idx="161">
                  <c:v>39303.62363425926</c:v>
                </c:pt>
                <c:pt idx="162">
                  <c:v>39305.613738425927</c:v>
                </c:pt>
                <c:pt idx="163">
                  <c:v>39321.970046296294</c:v>
                </c:pt>
                <c:pt idx="164">
                  <c:v>39321.989270833335</c:v>
                </c:pt>
                <c:pt idx="165">
                  <c:v>39323.106400462959</c:v>
                </c:pt>
                <c:pt idx="166">
                  <c:v>39323.646377314813</c:v>
                </c:pt>
                <c:pt idx="167">
                  <c:v>39330.343263888892</c:v>
                </c:pt>
                <c:pt idx="168">
                  <c:v>39332.077916666669</c:v>
                </c:pt>
                <c:pt idx="169">
                  <c:v>39332.562824074077</c:v>
                </c:pt>
                <c:pt idx="170">
                  <c:v>39427.411064814813</c:v>
                </c:pt>
                <c:pt idx="171">
                  <c:v>39427.589884259258</c:v>
                </c:pt>
                <c:pt idx="172">
                  <c:v>39429.761608796296</c:v>
                </c:pt>
                <c:pt idx="173">
                  <c:v>39432.894409722227</c:v>
                </c:pt>
                <c:pt idx="174">
                  <c:v>39445.397476851853</c:v>
                </c:pt>
                <c:pt idx="175">
                  <c:v>39447.852002314816</c:v>
                </c:pt>
                <c:pt idx="176">
                  <c:v>39496.511377314819</c:v>
                </c:pt>
                <c:pt idx="177">
                  <c:v>39498.37027777778</c:v>
                </c:pt>
                <c:pt idx="178">
                  <c:v>39499.80605324074</c:v>
                </c:pt>
                <c:pt idx="179">
                  <c:v>39501.70721064815</c:v>
                </c:pt>
                <c:pt idx="180">
                  <c:v>39525.004236111112</c:v>
                </c:pt>
                <c:pt idx="181">
                  <c:v>39525.012129629627</c:v>
                </c:pt>
                <c:pt idx="182">
                  <c:v>39526.538321759261</c:v>
                </c:pt>
                <c:pt idx="183">
                  <c:v>39527.590474537035</c:v>
                </c:pt>
                <c:pt idx="184">
                  <c:v>39547.638819444444</c:v>
                </c:pt>
                <c:pt idx="185">
                  <c:v>39549.956261574072</c:v>
                </c:pt>
                <c:pt idx="186">
                  <c:v>39555.612581018519</c:v>
                </c:pt>
                <c:pt idx="187">
                  <c:v>39555.621458333335</c:v>
                </c:pt>
                <c:pt idx="188">
                  <c:v>39555.78634259259</c:v>
                </c:pt>
                <c:pt idx="189">
                  <c:v>39555.799722222218</c:v>
                </c:pt>
                <c:pt idx="190">
                  <c:v>39555.887129629627</c:v>
                </c:pt>
                <c:pt idx="191">
                  <c:v>39578.294618055559</c:v>
                </c:pt>
                <c:pt idx="192">
                  <c:v>39580.191064814819</c:v>
                </c:pt>
                <c:pt idx="193">
                  <c:v>39625.860023148147</c:v>
                </c:pt>
                <c:pt idx="194">
                  <c:v>39625.862268518518</c:v>
                </c:pt>
                <c:pt idx="195">
                  <c:v>39636.683333333334</c:v>
                </c:pt>
                <c:pt idx="196">
                  <c:v>39637.626469907409</c:v>
                </c:pt>
                <c:pt idx="197">
                  <c:v>39638.7966087963</c:v>
                </c:pt>
                <c:pt idx="198">
                  <c:v>39638.814444444448</c:v>
                </c:pt>
                <c:pt idx="199">
                  <c:v>39639.916712962964</c:v>
                </c:pt>
                <c:pt idx="200">
                  <c:v>39639.924432870372</c:v>
                </c:pt>
                <c:pt idx="201">
                  <c:v>39660.103344907409</c:v>
                </c:pt>
                <c:pt idx="202">
                  <c:v>39660.114537037036</c:v>
                </c:pt>
                <c:pt idx="203">
                  <c:v>39689.508159722223</c:v>
                </c:pt>
                <c:pt idx="204">
                  <c:v>39691.8122337963</c:v>
                </c:pt>
                <c:pt idx="205">
                  <c:v>39709.768680555557</c:v>
                </c:pt>
                <c:pt idx="206">
                  <c:v>39709.818703703706</c:v>
                </c:pt>
                <c:pt idx="207">
                  <c:v>39716.489884259259</c:v>
                </c:pt>
                <c:pt idx="208">
                  <c:v>39717.803449074076</c:v>
                </c:pt>
                <c:pt idx="209">
                  <c:v>39719.672430555554</c:v>
                </c:pt>
                <c:pt idx="210">
                  <c:v>39721.004907407405</c:v>
                </c:pt>
                <c:pt idx="211">
                  <c:v>39783.718402777777</c:v>
                </c:pt>
                <c:pt idx="212">
                  <c:v>39813.726238425923</c:v>
                </c:pt>
                <c:pt idx="213">
                  <c:v>39813.757523148146</c:v>
                </c:pt>
                <c:pt idx="214">
                  <c:v>39813.789074074077</c:v>
                </c:pt>
                <c:pt idx="215">
                  <c:v>39828.289560185185</c:v>
                </c:pt>
                <c:pt idx="216">
                  <c:v>39828.597546296296</c:v>
                </c:pt>
                <c:pt idx="217">
                  <c:v>39829.960231481484</c:v>
                </c:pt>
                <c:pt idx="218">
                  <c:v>39829.968796296293</c:v>
                </c:pt>
                <c:pt idx="219">
                  <c:v>39832.580648148149</c:v>
                </c:pt>
                <c:pt idx="220">
                  <c:v>39832.592349537037</c:v>
                </c:pt>
                <c:pt idx="221">
                  <c:v>39832.6481712963</c:v>
                </c:pt>
                <c:pt idx="222">
                  <c:v>39841.797430555554</c:v>
                </c:pt>
                <c:pt idx="223">
                  <c:v>39841.81689814815</c:v>
                </c:pt>
                <c:pt idx="224">
                  <c:v>39842.65347222222</c:v>
                </c:pt>
                <c:pt idx="225">
                  <c:v>39850.887303240743</c:v>
                </c:pt>
                <c:pt idx="226">
                  <c:v>39855.346342592595</c:v>
                </c:pt>
                <c:pt idx="227">
                  <c:v>39858.257430555554</c:v>
                </c:pt>
                <c:pt idx="228">
                  <c:v>39871.701064814813</c:v>
                </c:pt>
                <c:pt idx="229">
                  <c:v>39881.414664351854</c:v>
                </c:pt>
                <c:pt idx="230">
                  <c:v>39882.655034722222</c:v>
                </c:pt>
                <c:pt idx="231">
                  <c:v>39892.052557870367</c:v>
                </c:pt>
                <c:pt idx="232">
                  <c:v>39892.472673611112</c:v>
                </c:pt>
                <c:pt idx="233">
                  <c:v>39927.063391203701</c:v>
                </c:pt>
                <c:pt idx="234">
                  <c:v>39928.47457175926</c:v>
                </c:pt>
                <c:pt idx="235">
                  <c:v>39930.718761574077</c:v>
                </c:pt>
                <c:pt idx="236">
                  <c:v>39946.919120370367</c:v>
                </c:pt>
                <c:pt idx="237">
                  <c:v>39947.947187500002</c:v>
                </c:pt>
                <c:pt idx="238">
                  <c:v>39952.871863425928</c:v>
                </c:pt>
                <c:pt idx="239">
                  <c:v>39968.539837962962</c:v>
                </c:pt>
                <c:pt idx="240">
                  <c:v>39972.29965277778</c:v>
                </c:pt>
                <c:pt idx="241">
                  <c:v>39992.299803240741</c:v>
                </c:pt>
                <c:pt idx="242">
                  <c:v>39993.822824074072</c:v>
                </c:pt>
                <c:pt idx="243">
                  <c:v>39995.038715277777</c:v>
                </c:pt>
                <c:pt idx="244">
                  <c:v>40011.74019675926</c:v>
                </c:pt>
                <c:pt idx="245">
                  <c:v>40011.743379629632</c:v>
                </c:pt>
                <c:pt idx="246">
                  <c:v>40013.918055555558</c:v>
                </c:pt>
                <c:pt idx="247">
                  <c:v>40096.385312500002</c:v>
                </c:pt>
                <c:pt idx="248">
                  <c:v>40107.115729166668</c:v>
                </c:pt>
                <c:pt idx="249">
                  <c:v>40155.814085648148</c:v>
                </c:pt>
                <c:pt idx="250">
                  <c:v>40157.235937500001</c:v>
                </c:pt>
                <c:pt idx="251">
                  <c:v>40232.475462962961</c:v>
                </c:pt>
                <c:pt idx="252">
                  <c:v>40256.925347222219</c:v>
                </c:pt>
                <c:pt idx="253">
                  <c:v>40284.069502314815</c:v>
                </c:pt>
                <c:pt idx="254">
                  <c:v>40321.596759259257</c:v>
                </c:pt>
                <c:pt idx="255">
                  <c:v>40322.520937499998</c:v>
                </c:pt>
                <c:pt idx="256">
                  <c:v>40322.521874999999</c:v>
                </c:pt>
                <c:pt idx="257">
                  <c:v>40323.859259259261</c:v>
                </c:pt>
                <c:pt idx="258">
                  <c:v>40367.582430555558</c:v>
                </c:pt>
                <c:pt idx="259">
                  <c:v>40378.496874999997</c:v>
                </c:pt>
                <c:pt idx="260">
                  <c:v>40381.370115740741</c:v>
                </c:pt>
                <c:pt idx="261">
                  <c:v>40398.702187499999</c:v>
                </c:pt>
                <c:pt idx="262">
                  <c:v>40424.869537037041</c:v>
                </c:pt>
                <c:pt idx="263">
                  <c:v>40425.166770833333</c:v>
                </c:pt>
                <c:pt idx="264">
                  <c:v>40460.565497685187</c:v>
                </c:pt>
                <c:pt idx="265">
                  <c:v>40465.90766203704</c:v>
                </c:pt>
                <c:pt idx="266">
                  <c:v>40487.927754629629</c:v>
                </c:pt>
                <c:pt idx="267">
                  <c:v>40516.139050925922</c:v>
                </c:pt>
                <c:pt idx="268">
                  <c:v>40539.720659722225</c:v>
                </c:pt>
                <c:pt idx="269">
                  <c:v>40549.094363425924</c:v>
                </c:pt>
                <c:pt idx="270">
                  <c:v>40549.810613425929</c:v>
                </c:pt>
                <c:pt idx="271">
                  <c:v>40549.923587962963</c:v>
                </c:pt>
                <c:pt idx="272">
                  <c:v>40560.584976851853</c:v>
                </c:pt>
                <c:pt idx="273">
                  <c:v>40562.04954861111</c:v>
                </c:pt>
                <c:pt idx="274">
                  <c:v>40563.997766203705</c:v>
                </c:pt>
                <c:pt idx="275">
                  <c:v>40605.269942129627</c:v>
                </c:pt>
                <c:pt idx="276">
                  <c:v>40615.441041666665</c:v>
                </c:pt>
                <c:pt idx="277">
                  <c:v>40617.120138888888</c:v>
                </c:pt>
                <c:pt idx="278">
                  <c:v>40618.009143518517</c:v>
                </c:pt>
                <c:pt idx="279">
                  <c:v>40622.68818287037</c:v>
                </c:pt>
                <c:pt idx="280">
                  <c:v>40653.793645833335</c:v>
                </c:pt>
                <c:pt idx="281">
                  <c:v>40655.900879629626</c:v>
                </c:pt>
                <c:pt idx="282">
                  <c:v>40666.881064814814</c:v>
                </c:pt>
                <c:pt idx="283">
                  <c:v>40679.87841435185</c:v>
                </c:pt>
                <c:pt idx="284">
                  <c:v>40680.497835648144</c:v>
                </c:pt>
                <c:pt idx="285">
                  <c:v>40719.119791666664</c:v>
                </c:pt>
                <c:pt idx="286">
                  <c:v>40719.174537037034</c:v>
                </c:pt>
                <c:pt idx="287">
                  <c:v>40736.883136574077</c:v>
                </c:pt>
                <c:pt idx="288">
                  <c:v>40737.014606481483</c:v>
                </c:pt>
                <c:pt idx="289">
                  <c:v>40737.026435185187</c:v>
                </c:pt>
                <c:pt idx="290">
                  <c:v>40737.797812500001</c:v>
                </c:pt>
                <c:pt idx="291">
                  <c:v>40747.343877314815</c:v>
                </c:pt>
                <c:pt idx="292">
                  <c:v>40750.7105787037</c:v>
                </c:pt>
                <c:pt idx="293">
                  <c:v>40754.645844907405</c:v>
                </c:pt>
                <c:pt idx="294">
                  <c:v>40754.664513888885</c:v>
                </c:pt>
                <c:pt idx="295">
                  <c:v>40766.534375000003</c:v>
                </c:pt>
                <c:pt idx="296">
                  <c:v>40766.911736111113</c:v>
                </c:pt>
                <c:pt idx="297">
                  <c:v>40770.767106481479</c:v>
                </c:pt>
                <c:pt idx="298">
                  <c:v>40779.54378472222</c:v>
                </c:pt>
                <c:pt idx="299">
                  <c:v>40814.756111111114</c:v>
                </c:pt>
                <c:pt idx="300">
                  <c:v>40815.922222222223</c:v>
                </c:pt>
                <c:pt idx="301">
                  <c:v>40843.780671296292</c:v>
                </c:pt>
                <c:pt idx="302">
                  <c:v>40845.412442129629</c:v>
                </c:pt>
                <c:pt idx="303">
                  <c:v>40846.025347222225</c:v>
                </c:pt>
                <c:pt idx="304">
                  <c:v>40857.877349537041</c:v>
                </c:pt>
                <c:pt idx="305">
                  <c:v>40858.60328703704</c:v>
                </c:pt>
                <c:pt idx="306">
                  <c:v>40858.692800925928</c:v>
                </c:pt>
                <c:pt idx="307">
                  <c:v>40866.685046296298</c:v>
                </c:pt>
                <c:pt idx="308">
                  <c:v>40870.718090277776</c:v>
                </c:pt>
                <c:pt idx="309">
                  <c:v>40877.371712962966</c:v>
                </c:pt>
                <c:pt idx="310">
                  <c:v>40877.579571759255</c:v>
                </c:pt>
                <c:pt idx="311">
                  <c:v>40877.622685185182</c:v>
                </c:pt>
                <c:pt idx="312">
                  <c:v>40899.554733796293</c:v>
                </c:pt>
                <c:pt idx="313">
                  <c:v>40911.630613425928</c:v>
                </c:pt>
                <c:pt idx="314">
                  <c:v>40911.635127314818</c:v>
                </c:pt>
                <c:pt idx="315">
                  <c:v>40911.773217592592</c:v>
                </c:pt>
                <c:pt idx="316">
                  <c:v>40918.960451388892</c:v>
                </c:pt>
                <c:pt idx="317">
                  <c:v>40919.379120370373</c:v>
                </c:pt>
                <c:pt idx="318">
                  <c:v>40945.672129629631</c:v>
                </c:pt>
                <c:pt idx="319">
                  <c:v>40954.945937500001</c:v>
                </c:pt>
                <c:pt idx="320">
                  <c:v>40955.897835648146</c:v>
                </c:pt>
                <c:pt idx="321">
                  <c:v>40974.00645833333</c:v>
                </c:pt>
              </c:numCache>
            </c:numRef>
          </c:cat>
          <c:val>
            <c:numRef>
              <c:f>mwiki!$K$2:$K$323</c:f>
              <c:numCache>
                <c:formatCode>General</c:formatCode>
                <c:ptCount val="322"/>
                <c:pt idx="0">
                  <c:v>100</c:v>
                </c:pt>
                <c:pt idx="1">
                  <c:v>98</c:v>
                </c:pt>
                <c:pt idx="2">
                  <c:v>101</c:v>
                </c:pt>
                <c:pt idx="3">
                  <c:v>103</c:v>
                </c:pt>
                <c:pt idx="4">
                  <c:v>103</c:v>
                </c:pt>
                <c:pt idx="5">
                  <c:v>106</c:v>
                </c:pt>
                <c:pt idx="6">
                  <c:v>107</c:v>
                </c:pt>
                <c:pt idx="7">
                  <c:v>110</c:v>
                </c:pt>
                <c:pt idx="8">
                  <c:v>111</c:v>
                </c:pt>
                <c:pt idx="9">
                  <c:v>111</c:v>
                </c:pt>
                <c:pt idx="10">
                  <c:v>111</c:v>
                </c:pt>
                <c:pt idx="11">
                  <c:v>110</c:v>
                </c:pt>
                <c:pt idx="12">
                  <c:v>110</c:v>
                </c:pt>
                <c:pt idx="13">
                  <c:v>111</c:v>
                </c:pt>
                <c:pt idx="14">
                  <c:v>115</c:v>
                </c:pt>
                <c:pt idx="15">
                  <c:v>118</c:v>
                </c:pt>
                <c:pt idx="16">
                  <c:v>122</c:v>
                </c:pt>
                <c:pt idx="17">
                  <c:v>122</c:v>
                </c:pt>
                <c:pt idx="18">
                  <c:v>123</c:v>
                </c:pt>
                <c:pt idx="19">
                  <c:v>125</c:v>
                </c:pt>
                <c:pt idx="20">
                  <c:v>125</c:v>
                </c:pt>
                <c:pt idx="21">
                  <c:v>125</c:v>
                </c:pt>
                <c:pt idx="22">
                  <c:v>130</c:v>
                </c:pt>
                <c:pt idx="23">
                  <c:v>131</c:v>
                </c:pt>
                <c:pt idx="24">
                  <c:v>132</c:v>
                </c:pt>
                <c:pt idx="25">
                  <c:v>132</c:v>
                </c:pt>
                <c:pt idx="26">
                  <c:v>133</c:v>
                </c:pt>
                <c:pt idx="27">
                  <c:v>140</c:v>
                </c:pt>
                <c:pt idx="28">
                  <c:v>141</c:v>
                </c:pt>
                <c:pt idx="29">
                  <c:v>141</c:v>
                </c:pt>
                <c:pt idx="30">
                  <c:v>142</c:v>
                </c:pt>
                <c:pt idx="31">
                  <c:v>141</c:v>
                </c:pt>
                <c:pt idx="32">
                  <c:v>142</c:v>
                </c:pt>
                <c:pt idx="33">
                  <c:v>147</c:v>
                </c:pt>
                <c:pt idx="34">
                  <c:v>147</c:v>
                </c:pt>
                <c:pt idx="35">
                  <c:v>147</c:v>
                </c:pt>
                <c:pt idx="36">
                  <c:v>147</c:v>
                </c:pt>
                <c:pt idx="37">
                  <c:v>148</c:v>
                </c:pt>
                <c:pt idx="38">
                  <c:v>148</c:v>
                </c:pt>
                <c:pt idx="39">
                  <c:v>148</c:v>
                </c:pt>
                <c:pt idx="40">
                  <c:v>142</c:v>
                </c:pt>
                <c:pt idx="41">
                  <c:v>143</c:v>
                </c:pt>
                <c:pt idx="42">
                  <c:v>143</c:v>
                </c:pt>
                <c:pt idx="43">
                  <c:v>142</c:v>
                </c:pt>
                <c:pt idx="44">
                  <c:v>143</c:v>
                </c:pt>
                <c:pt idx="45">
                  <c:v>144</c:v>
                </c:pt>
                <c:pt idx="46">
                  <c:v>144</c:v>
                </c:pt>
                <c:pt idx="47">
                  <c:v>145</c:v>
                </c:pt>
                <c:pt idx="48">
                  <c:v>146</c:v>
                </c:pt>
                <c:pt idx="49">
                  <c:v>154</c:v>
                </c:pt>
                <c:pt idx="50">
                  <c:v>155</c:v>
                </c:pt>
                <c:pt idx="51">
                  <c:v>158</c:v>
                </c:pt>
                <c:pt idx="52">
                  <c:v>159</c:v>
                </c:pt>
                <c:pt idx="53">
                  <c:v>158</c:v>
                </c:pt>
                <c:pt idx="54">
                  <c:v>156</c:v>
                </c:pt>
                <c:pt idx="55">
                  <c:v>156</c:v>
                </c:pt>
                <c:pt idx="56">
                  <c:v>156</c:v>
                </c:pt>
                <c:pt idx="57">
                  <c:v>156</c:v>
                </c:pt>
                <c:pt idx="58">
                  <c:v>156</c:v>
                </c:pt>
                <c:pt idx="59">
                  <c:v>157</c:v>
                </c:pt>
                <c:pt idx="60">
                  <c:v>160</c:v>
                </c:pt>
                <c:pt idx="61">
                  <c:v>156</c:v>
                </c:pt>
                <c:pt idx="62">
                  <c:v>154</c:v>
                </c:pt>
                <c:pt idx="63">
                  <c:v>154</c:v>
                </c:pt>
                <c:pt idx="64">
                  <c:v>148</c:v>
                </c:pt>
                <c:pt idx="65">
                  <c:v>148</c:v>
                </c:pt>
                <c:pt idx="66">
                  <c:v>151</c:v>
                </c:pt>
                <c:pt idx="67">
                  <c:v>151</c:v>
                </c:pt>
                <c:pt idx="68">
                  <c:v>152</c:v>
                </c:pt>
                <c:pt idx="69">
                  <c:v>152</c:v>
                </c:pt>
                <c:pt idx="70">
                  <c:v>154</c:v>
                </c:pt>
                <c:pt idx="71">
                  <c:v>155</c:v>
                </c:pt>
                <c:pt idx="72">
                  <c:v>155</c:v>
                </c:pt>
                <c:pt idx="73">
                  <c:v>160</c:v>
                </c:pt>
                <c:pt idx="74">
                  <c:v>161</c:v>
                </c:pt>
                <c:pt idx="75">
                  <c:v>161</c:v>
                </c:pt>
                <c:pt idx="76">
                  <c:v>161</c:v>
                </c:pt>
                <c:pt idx="77">
                  <c:v>161</c:v>
                </c:pt>
                <c:pt idx="78">
                  <c:v>161</c:v>
                </c:pt>
                <c:pt idx="79">
                  <c:v>161</c:v>
                </c:pt>
                <c:pt idx="80">
                  <c:v>161</c:v>
                </c:pt>
                <c:pt idx="81">
                  <c:v>163</c:v>
                </c:pt>
                <c:pt idx="82">
                  <c:v>163</c:v>
                </c:pt>
                <c:pt idx="83">
                  <c:v>164</c:v>
                </c:pt>
                <c:pt idx="84">
                  <c:v>164</c:v>
                </c:pt>
                <c:pt idx="85">
                  <c:v>167</c:v>
                </c:pt>
                <c:pt idx="86">
                  <c:v>170</c:v>
                </c:pt>
                <c:pt idx="87">
                  <c:v>173</c:v>
                </c:pt>
                <c:pt idx="88">
                  <c:v>173</c:v>
                </c:pt>
                <c:pt idx="89">
                  <c:v>178</c:v>
                </c:pt>
                <c:pt idx="90">
                  <c:v>178</c:v>
                </c:pt>
                <c:pt idx="91">
                  <c:v>179</c:v>
                </c:pt>
                <c:pt idx="92">
                  <c:v>179</c:v>
                </c:pt>
                <c:pt idx="93">
                  <c:v>182</c:v>
                </c:pt>
                <c:pt idx="94">
                  <c:v>184</c:v>
                </c:pt>
                <c:pt idx="95">
                  <c:v>184</c:v>
                </c:pt>
                <c:pt idx="96">
                  <c:v>204</c:v>
                </c:pt>
                <c:pt idx="97">
                  <c:v>197</c:v>
                </c:pt>
                <c:pt idx="98">
                  <c:v>197</c:v>
                </c:pt>
                <c:pt idx="99">
                  <c:v>197</c:v>
                </c:pt>
                <c:pt idx="100">
                  <c:v>197</c:v>
                </c:pt>
                <c:pt idx="101">
                  <c:v>197</c:v>
                </c:pt>
                <c:pt idx="102">
                  <c:v>199</c:v>
                </c:pt>
                <c:pt idx="103">
                  <c:v>199</c:v>
                </c:pt>
                <c:pt idx="104">
                  <c:v>199</c:v>
                </c:pt>
                <c:pt idx="105">
                  <c:v>199</c:v>
                </c:pt>
                <c:pt idx="106">
                  <c:v>199</c:v>
                </c:pt>
                <c:pt idx="107">
                  <c:v>200</c:v>
                </c:pt>
                <c:pt idx="108">
                  <c:v>199</c:v>
                </c:pt>
                <c:pt idx="109">
                  <c:v>200</c:v>
                </c:pt>
                <c:pt idx="110">
                  <c:v>203</c:v>
                </c:pt>
                <c:pt idx="111">
                  <c:v>209</c:v>
                </c:pt>
                <c:pt idx="112">
                  <c:v>210</c:v>
                </c:pt>
                <c:pt idx="113">
                  <c:v>209</c:v>
                </c:pt>
                <c:pt idx="114">
                  <c:v>210</c:v>
                </c:pt>
                <c:pt idx="115">
                  <c:v>210</c:v>
                </c:pt>
                <c:pt idx="116">
                  <c:v>210</c:v>
                </c:pt>
                <c:pt idx="117">
                  <c:v>210</c:v>
                </c:pt>
                <c:pt idx="118">
                  <c:v>210</c:v>
                </c:pt>
                <c:pt idx="119">
                  <c:v>210</c:v>
                </c:pt>
                <c:pt idx="120">
                  <c:v>210</c:v>
                </c:pt>
                <c:pt idx="121">
                  <c:v>212</c:v>
                </c:pt>
                <c:pt idx="122">
                  <c:v>213</c:v>
                </c:pt>
                <c:pt idx="123">
                  <c:v>213</c:v>
                </c:pt>
                <c:pt idx="124">
                  <c:v>213</c:v>
                </c:pt>
                <c:pt idx="125">
                  <c:v>213</c:v>
                </c:pt>
                <c:pt idx="126">
                  <c:v>219</c:v>
                </c:pt>
                <c:pt idx="127">
                  <c:v>219</c:v>
                </c:pt>
                <c:pt idx="128">
                  <c:v>219</c:v>
                </c:pt>
                <c:pt idx="129">
                  <c:v>221</c:v>
                </c:pt>
                <c:pt idx="130">
                  <c:v>221</c:v>
                </c:pt>
                <c:pt idx="131">
                  <c:v>222</c:v>
                </c:pt>
                <c:pt idx="132">
                  <c:v>221</c:v>
                </c:pt>
                <c:pt idx="133">
                  <c:v>221</c:v>
                </c:pt>
                <c:pt idx="134">
                  <c:v>222</c:v>
                </c:pt>
                <c:pt idx="135">
                  <c:v>223</c:v>
                </c:pt>
                <c:pt idx="136">
                  <c:v>223</c:v>
                </c:pt>
                <c:pt idx="137">
                  <c:v>232</c:v>
                </c:pt>
                <c:pt idx="138">
                  <c:v>233</c:v>
                </c:pt>
                <c:pt idx="139">
                  <c:v>233</c:v>
                </c:pt>
                <c:pt idx="140">
                  <c:v>233</c:v>
                </c:pt>
                <c:pt idx="141">
                  <c:v>238</c:v>
                </c:pt>
                <c:pt idx="142">
                  <c:v>233</c:v>
                </c:pt>
                <c:pt idx="143">
                  <c:v>233</c:v>
                </c:pt>
                <c:pt idx="144">
                  <c:v>238</c:v>
                </c:pt>
                <c:pt idx="145">
                  <c:v>239</c:v>
                </c:pt>
                <c:pt idx="146">
                  <c:v>239</c:v>
                </c:pt>
                <c:pt idx="147">
                  <c:v>239</c:v>
                </c:pt>
                <c:pt idx="148">
                  <c:v>239</c:v>
                </c:pt>
                <c:pt idx="149">
                  <c:v>239</c:v>
                </c:pt>
                <c:pt idx="150">
                  <c:v>239</c:v>
                </c:pt>
                <c:pt idx="151">
                  <c:v>239</c:v>
                </c:pt>
                <c:pt idx="152">
                  <c:v>239</c:v>
                </c:pt>
                <c:pt idx="153">
                  <c:v>241</c:v>
                </c:pt>
                <c:pt idx="154">
                  <c:v>241</c:v>
                </c:pt>
                <c:pt idx="155">
                  <c:v>242</c:v>
                </c:pt>
                <c:pt idx="156">
                  <c:v>243</c:v>
                </c:pt>
                <c:pt idx="157">
                  <c:v>243</c:v>
                </c:pt>
                <c:pt idx="158">
                  <c:v>242</c:v>
                </c:pt>
                <c:pt idx="159">
                  <c:v>242</c:v>
                </c:pt>
                <c:pt idx="160">
                  <c:v>242</c:v>
                </c:pt>
                <c:pt idx="161">
                  <c:v>242</c:v>
                </c:pt>
                <c:pt idx="162">
                  <c:v>242</c:v>
                </c:pt>
                <c:pt idx="163">
                  <c:v>242</c:v>
                </c:pt>
                <c:pt idx="164">
                  <c:v>242</c:v>
                </c:pt>
                <c:pt idx="165">
                  <c:v>242</c:v>
                </c:pt>
                <c:pt idx="166">
                  <c:v>242</c:v>
                </c:pt>
                <c:pt idx="167">
                  <c:v>242</c:v>
                </c:pt>
                <c:pt idx="168">
                  <c:v>243</c:v>
                </c:pt>
                <c:pt idx="169">
                  <c:v>242</c:v>
                </c:pt>
                <c:pt idx="170">
                  <c:v>249</c:v>
                </c:pt>
                <c:pt idx="171">
                  <c:v>249</c:v>
                </c:pt>
                <c:pt idx="172">
                  <c:v>249</c:v>
                </c:pt>
                <c:pt idx="173">
                  <c:v>249</c:v>
                </c:pt>
                <c:pt idx="174">
                  <c:v>251</c:v>
                </c:pt>
                <c:pt idx="175">
                  <c:v>249</c:v>
                </c:pt>
                <c:pt idx="176">
                  <c:v>250</c:v>
                </c:pt>
                <c:pt idx="177">
                  <c:v>253</c:v>
                </c:pt>
                <c:pt idx="178">
                  <c:v>253</c:v>
                </c:pt>
                <c:pt idx="179">
                  <c:v>253</c:v>
                </c:pt>
                <c:pt idx="180">
                  <c:v>254</c:v>
                </c:pt>
                <c:pt idx="181">
                  <c:v>260</c:v>
                </c:pt>
                <c:pt idx="182">
                  <c:v>260</c:v>
                </c:pt>
                <c:pt idx="183">
                  <c:v>260</c:v>
                </c:pt>
                <c:pt idx="184">
                  <c:v>260</c:v>
                </c:pt>
                <c:pt idx="185">
                  <c:v>261</c:v>
                </c:pt>
                <c:pt idx="186">
                  <c:v>262</c:v>
                </c:pt>
                <c:pt idx="187">
                  <c:v>262</c:v>
                </c:pt>
                <c:pt idx="188">
                  <c:v>261</c:v>
                </c:pt>
                <c:pt idx="189">
                  <c:v>261</c:v>
                </c:pt>
                <c:pt idx="190">
                  <c:v>262</c:v>
                </c:pt>
                <c:pt idx="191">
                  <c:v>262</c:v>
                </c:pt>
                <c:pt idx="192">
                  <c:v>262</c:v>
                </c:pt>
                <c:pt idx="193">
                  <c:v>262</c:v>
                </c:pt>
                <c:pt idx="194">
                  <c:v>262</c:v>
                </c:pt>
                <c:pt idx="195">
                  <c:v>262</c:v>
                </c:pt>
                <c:pt idx="196">
                  <c:v>270</c:v>
                </c:pt>
                <c:pt idx="197">
                  <c:v>270</c:v>
                </c:pt>
                <c:pt idx="198">
                  <c:v>270</c:v>
                </c:pt>
                <c:pt idx="199">
                  <c:v>270</c:v>
                </c:pt>
                <c:pt idx="200">
                  <c:v>262</c:v>
                </c:pt>
                <c:pt idx="201">
                  <c:v>264</c:v>
                </c:pt>
                <c:pt idx="202">
                  <c:v>262</c:v>
                </c:pt>
                <c:pt idx="203">
                  <c:v>262</c:v>
                </c:pt>
                <c:pt idx="204">
                  <c:v>263</c:v>
                </c:pt>
                <c:pt idx="205">
                  <c:v>264</c:v>
                </c:pt>
                <c:pt idx="206">
                  <c:v>263</c:v>
                </c:pt>
                <c:pt idx="207">
                  <c:v>264</c:v>
                </c:pt>
                <c:pt idx="208">
                  <c:v>264</c:v>
                </c:pt>
                <c:pt idx="209">
                  <c:v>276</c:v>
                </c:pt>
                <c:pt idx="210">
                  <c:v>264</c:v>
                </c:pt>
                <c:pt idx="211">
                  <c:v>264</c:v>
                </c:pt>
                <c:pt idx="212">
                  <c:v>276</c:v>
                </c:pt>
                <c:pt idx="213">
                  <c:v>276</c:v>
                </c:pt>
                <c:pt idx="214">
                  <c:v>264</c:v>
                </c:pt>
                <c:pt idx="215">
                  <c:v>264</c:v>
                </c:pt>
                <c:pt idx="216">
                  <c:v>264</c:v>
                </c:pt>
                <c:pt idx="217">
                  <c:v>264</c:v>
                </c:pt>
                <c:pt idx="218">
                  <c:v>264</c:v>
                </c:pt>
                <c:pt idx="219">
                  <c:v>264</c:v>
                </c:pt>
                <c:pt idx="220">
                  <c:v>264</c:v>
                </c:pt>
                <c:pt idx="221">
                  <c:v>264</c:v>
                </c:pt>
                <c:pt idx="222">
                  <c:v>269</c:v>
                </c:pt>
                <c:pt idx="223">
                  <c:v>274</c:v>
                </c:pt>
                <c:pt idx="224">
                  <c:v>274</c:v>
                </c:pt>
                <c:pt idx="225">
                  <c:v>274</c:v>
                </c:pt>
                <c:pt idx="226">
                  <c:v>274</c:v>
                </c:pt>
                <c:pt idx="227">
                  <c:v>274</c:v>
                </c:pt>
                <c:pt idx="228">
                  <c:v>274</c:v>
                </c:pt>
                <c:pt idx="229">
                  <c:v>275</c:v>
                </c:pt>
                <c:pt idx="230">
                  <c:v>275</c:v>
                </c:pt>
                <c:pt idx="231">
                  <c:v>274</c:v>
                </c:pt>
                <c:pt idx="232">
                  <c:v>274</c:v>
                </c:pt>
                <c:pt idx="233">
                  <c:v>277</c:v>
                </c:pt>
                <c:pt idx="234">
                  <c:v>277</c:v>
                </c:pt>
                <c:pt idx="235">
                  <c:v>277</c:v>
                </c:pt>
                <c:pt idx="236">
                  <c:v>280</c:v>
                </c:pt>
                <c:pt idx="237">
                  <c:v>280</c:v>
                </c:pt>
                <c:pt idx="238">
                  <c:v>280</c:v>
                </c:pt>
                <c:pt idx="239">
                  <c:v>280</c:v>
                </c:pt>
                <c:pt idx="240">
                  <c:v>282</c:v>
                </c:pt>
                <c:pt idx="241">
                  <c:v>285</c:v>
                </c:pt>
                <c:pt idx="242">
                  <c:v>285</c:v>
                </c:pt>
                <c:pt idx="243">
                  <c:v>285</c:v>
                </c:pt>
                <c:pt idx="244">
                  <c:v>287</c:v>
                </c:pt>
                <c:pt idx="245">
                  <c:v>287</c:v>
                </c:pt>
                <c:pt idx="246">
                  <c:v>289</c:v>
                </c:pt>
                <c:pt idx="247">
                  <c:v>289</c:v>
                </c:pt>
                <c:pt idx="248">
                  <c:v>289</c:v>
                </c:pt>
                <c:pt idx="249">
                  <c:v>289</c:v>
                </c:pt>
                <c:pt idx="250">
                  <c:v>289</c:v>
                </c:pt>
                <c:pt idx="251">
                  <c:v>289</c:v>
                </c:pt>
                <c:pt idx="252">
                  <c:v>289</c:v>
                </c:pt>
                <c:pt idx="253">
                  <c:v>292</c:v>
                </c:pt>
                <c:pt idx="254">
                  <c:v>292</c:v>
                </c:pt>
                <c:pt idx="255">
                  <c:v>292</c:v>
                </c:pt>
                <c:pt idx="256">
                  <c:v>292</c:v>
                </c:pt>
                <c:pt idx="257">
                  <c:v>292</c:v>
                </c:pt>
                <c:pt idx="258">
                  <c:v>293</c:v>
                </c:pt>
                <c:pt idx="259">
                  <c:v>295</c:v>
                </c:pt>
                <c:pt idx="260">
                  <c:v>295</c:v>
                </c:pt>
                <c:pt idx="261">
                  <c:v>298</c:v>
                </c:pt>
                <c:pt idx="262">
                  <c:v>298</c:v>
                </c:pt>
                <c:pt idx="263">
                  <c:v>307</c:v>
                </c:pt>
                <c:pt idx="264">
                  <c:v>307</c:v>
                </c:pt>
                <c:pt idx="265">
                  <c:v>307</c:v>
                </c:pt>
                <c:pt idx="266">
                  <c:v>307</c:v>
                </c:pt>
                <c:pt idx="267">
                  <c:v>307</c:v>
                </c:pt>
                <c:pt idx="268">
                  <c:v>307</c:v>
                </c:pt>
                <c:pt idx="269">
                  <c:v>307</c:v>
                </c:pt>
                <c:pt idx="270">
                  <c:v>307</c:v>
                </c:pt>
                <c:pt idx="271">
                  <c:v>307</c:v>
                </c:pt>
                <c:pt idx="272">
                  <c:v>307</c:v>
                </c:pt>
                <c:pt idx="273">
                  <c:v>307</c:v>
                </c:pt>
                <c:pt idx="274">
                  <c:v>307</c:v>
                </c:pt>
                <c:pt idx="275">
                  <c:v>307</c:v>
                </c:pt>
                <c:pt idx="276">
                  <c:v>307</c:v>
                </c:pt>
                <c:pt idx="277">
                  <c:v>307</c:v>
                </c:pt>
                <c:pt idx="278">
                  <c:v>307</c:v>
                </c:pt>
                <c:pt idx="279">
                  <c:v>307</c:v>
                </c:pt>
                <c:pt idx="280">
                  <c:v>307</c:v>
                </c:pt>
                <c:pt idx="281">
                  <c:v>302</c:v>
                </c:pt>
                <c:pt idx="282">
                  <c:v>302</c:v>
                </c:pt>
                <c:pt idx="283">
                  <c:v>304</c:v>
                </c:pt>
                <c:pt idx="284">
                  <c:v>304</c:v>
                </c:pt>
                <c:pt idx="285">
                  <c:v>306</c:v>
                </c:pt>
                <c:pt idx="286">
                  <c:v>306</c:v>
                </c:pt>
                <c:pt idx="287">
                  <c:v>320</c:v>
                </c:pt>
                <c:pt idx="288">
                  <c:v>320</c:v>
                </c:pt>
                <c:pt idx="289">
                  <c:v>320</c:v>
                </c:pt>
                <c:pt idx="290">
                  <c:v>321</c:v>
                </c:pt>
                <c:pt idx="291">
                  <c:v>321</c:v>
                </c:pt>
                <c:pt idx="292">
                  <c:v>321</c:v>
                </c:pt>
                <c:pt idx="293">
                  <c:v>334</c:v>
                </c:pt>
                <c:pt idx="294">
                  <c:v>321</c:v>
                </c:pt>
                <c:pt idx="295">
                  <c:v>321</c:v>
                </c:pt>
                <c:pt idx="296">
                  <c:v>323</c:v>
                </c:pt>
                <c:pt idx="297">
                  <c:v>321</c:v>
                </c:pt>
                <c:pt idx="298">
                  <c:v>334</c:v>
                </c:pt>
                <c:pt idx="299">
                  <c:v>333</c:v>
                </c:pt>
                <c:pt idx="300">
                  <c:v>320</c:v>
                </c:pt>
                <c:pt idx="301">
                  <c:v>322</c:v>
                </c:pt>
                <c:pt idx="302">
                  <c:v>322</c:v>
                </c:pt>
                <c:pt idx="303">
                  <c:v>322</c:v>
                </c:pt>
                <c:pt idx="304">
                  <c:v>322</c:v>
                </c:pt>
                <c:pt idx="305">
                  <c:v>322</c:v>
                </c:pt>
                <c:pt idx="306">
                  <c:v>322</c:v>
                </c:pt>
                <c:pt idx="307">
                  <c:v>322</c:v>
                </c:pt>
                <c:pt idx="308">
                  <c:v>316</c:v>
                </c:pt>
                <c:pt idx="309">
                  <c:v>317</c:v>
                </c:pt>
                <c:pt idx="310">
                  <c:v>316</c:v>
                </c:pt>
                <c:pt idx="311">
                  <c:v>317</c:v>
                </c:pt>
                <c:pt idx="312">
                  <c:v>317</c:v>
                </c:pt>
                <c:pt idx="313">
                  <c:v>318</c:v>
                </c:pt>
                <c:pt idx="314">
                  <c:v>318</c:v>
                </c:pt>
                <c:pt idx="315">
                  <c:v>318</c:v>
                </c:pt>
                <c:pt idx="316">
                  <c:v>322</c:v>
                </c:pt>
                <c:pt idx="317">
                  <c:v>318</c:v>
                </c:pt>
                <c:pt idx="318">
                  <c:v>318</c:v>
                </c:pt>
                <c:pt idx="319">
                  <c:v>318</c:v>
                </c:pt>
                <c:pt idx="320">
                  <c:v>318</c:v>
                </c:pt>
                <c:pt idx="321">
                  <c:v>318</c:v>
                </c:pt>
              </c:numCache>
            </c:numRef>
          </c:val>
        </c:ser>
        <c:marker val="1"/>
        <c:axId val="215483136"/>
        <c:axId val="215484672"/>
      </c:lineChart>
      <c:lineChart>
        <c:grouping val="stacked"/>
        <c:ser>
          <c:idx val="1"/>
          <c:order val="1"/>
          <c:tx>
            <c:v>Tables</c:v>
          </c:tx>
          <c:marker>
            <c:symbol val="none"/>
          </c:marker>
          <c:cat>
            <c:numRef>
              <c:f>mwiki!$D$2:$D$323</c:f>
              <c:numCache>
                <c:formatCode>[$-409]d\-mmm\-yy;@</c:formatCode>
                <c:ptCount val="322"/>
                <c:pt idx="0">
                  <c:v>37743.955289351856</c:v>
                </c:pt>
                <c:pt idx="1">
                  <c:v>37747.957511574074</c:v>
                </c:pt>
                <c:pt idx="2">
                  <c:v>37854.472662037035</c:v>
                </c:pt>
                <c:pt idx="3">
                  <c:v>37871.58084490741</c:v>
                </c:pt>
                <c:pt idx="4">
                  <c:v>37885.548726851848</c:v>
                </c:pt>
                <c:pt idx="5">
                  <c:v>37933.647546296299</c:v>
                </c:pt>
                <c:pt idx="6">
                  <c:v>37968.897592592592</c:v>
                </c:pt>
                <c:pt idx="7">
                  <c:v>38003.242812500001</c:v>
                </c:pt>
                <c:pt idx="8">
                  <c:v>38031.525983796295</c:v>
                </c:pt>
                <c:pt idx="9">
                  <c:v>38038.355208333334</c:v>
                </c:pt>
                <c:pt idx="10">
                  <c:v>38056.988819444443</c:v>
                </c:pt>
                <c:pt idx="11">
                  <c:v>38057.379317129627</c:v>
                </c:pt>
                <c:pt idx="12">
                  <c:v>38070.328067129631</c:v>
                </c:pt>
                <c:pt idx="13">
                  <c:v>38095.103182870371</c:v>
                </c:pt>
                <c:pt idx="14">
                  <c:v>38116.062893518516</c:v>
                </c:pt>
                <c:pt idx="15">
                  <c:v>38116.217303240745</c:v>
                </c:pt>
                <c:pt idx="16">
                  <c:v>38122.020590277782</c:v>
                </c:pt>
                <c:pt idx="17">
                  <c:v>38126.919953703706</c:v>
                </c:pt>
                <c:pt idx="18">
                  <c:v>38152.444722222222</c:v>
                </c:pt>
                <c:pt idx="19">
                  <c:v>38153.638078703705</c:v>
                </c:pt>
                <c:pt idx="20">
                  <c:v>38159.849293981482</c:v>
                </c:pt>
                <c:pt idx="21">
                  <c:v>38186.367164351854</c:v>
                </c:pt>
                <c:pt idx="22">
                  <c:v>38186.864907407406</c:v>
                </c:pt>
                <c:pt idx="23">
                  <c:v>38187.723043981481</c:v>
                </c:pt>
                <c:pt idx="24">
                  <c:v>38206.166203703702</c:v>
                </c:pt>
                <c:pt idx="25">
                  <c:v>38206.168923611112</c:v>
                </c:pt>
                <c:pt idx="26">
                  <c:v>38208.234849537039</c:v>
                </c:pt>
                <c:pt idx="27">
                  <c:v>38223.341504629629</c:v>
                </c:pt>
                <c:pt idx="28">
                  <c:v>38223.861886574072</c:v>
                </c:pt>
                <c:pt idx="29">
                  <c:v>38241.448923611111</c:v>
                </c:pt>
                <c:pt idx="30">
                  <c:v>38256.470532407409</c:v>
                </c:pt>
                <c:pt idx="31">
                  <c:v>38256.613333333335</c:v>
                </c:pt>
                <c:pt idx="32">
                  <c:v>38256.826203703706</c:v>
                </c:pt>
                <c:pt idx="33">
                  <c:v>38262.93472222222</c:v>
                </c:pt>
                <c:pt idx="34">
                  <c:v>38284.390196759261</c:v>
                </c:pt>
                <c:pt idx="35">
                  <c:v>38284.410567129627</c:v>
                </c:pt>
                <c:pt idx="36">
                  <c:v>38284.888819444444</c:v>
                </c:pt>
                <c:pt idx="37">
                  <c:v>38284.931157407409</c:v>
                </c:pt>
                <c:pt idx="38">
                  <c:v>38322.552233796298</c:v>
                </c:pt>
                <c:pt idx="39">
                  <c:v>38339.157766203702</c:v>
                </c:pt>
                <c:pt idx="40">
                  <c:v>38340.333912037036</c:v>
                </c:pt>
                <c:pt idx="41">
                  <c:v>38366.574525462966</c:v>
                </c:pt>
                <c:pt idx="42">
                  <c:v>38401.45553240741</c:v>
                </c:pt>
                <c:pt idx="43">
                  <c:v>38404.648587962962</c:v>
                </c:pt>
                <c:pt idx="44">
                  <c:v>38423.33803240741</c:v>
                </c:pt>
                <c:pt idx="45">
                  <c:v>38423.493773148148</c:v>
                </c:pt>
                <c:pt idx="46">
                  <c:v>38430.571250000001</c:v>
                </c:pt>
                <c:pt idx="47">
                  <c:v>38439.449444444443</c:v>
                </c:pt>
                <c:pt idx="48">
                  <c:v>38442.486168981479</c:v>
                </c:pt>
                <c:pt idx="49">
                  <c:v>38452.770486111112</c:v>
                </c:pt>
                <c:pt idx="50">
                  <c:v>38463.923703703702</c:v>
                </c:pt>
                <c:pt idx="51">
                  <c:v>38468.831886574073</c:v>
                </c:pt>
                <c:pt idx="52">
                  <c:v>38473.338483796295</c:v>
                </c:pt>
                <c:pt idx="53">
                  <c:v>38474.338634259257</c:v>
                </c:pt>
                <c:pt idx="54">
                  <c:v>38474.349722222221</c:v>
                </c:pt>
                <c:pt idx="55">
                  <c:v>38474.361307870371</c:v>
                </c:pt>
                <c:pt idx="56">
                  <c:v>38474.427106481482</c:v>
                </c:pt>
                <c:pt idx="57">
                  <c:v>38475.312731481477</c:v>
                </c:pt>
                <c:pt idx="58">
                  <c:v>38487.263055555552</c:v>
                </c:pt>
                <c:pt idx="59">
                  <c:v>38493.323807870373</c:v>
                </c:pt>
                <c:pt idx="60">
                  <c:v>38498.433055555557</c:v>
                </c:pt>
                <c:pt idx="61">
                  <c:v>38502.398622685185</c:v>
                </c:pt>
                <c:pt idx="62">
                  <c:v>38503.306608796294</c:v>
                </c:pt>
                <c:pt idx="63">
                  <c:v>38508.472129629634</c:v>
                </c:pt>
                <c:pt idx="64">
                  <c:v>38512.409143518518</c:v>
                </c:pt>
                <c:pt idx="65">
                  <c:v>38515.578217592592</c:v>
                </c:pt>
                <c:pt idx="66">
                  <c:v>38522.015150462961</c:v>
                </c:pt>
                <c:pt idx="67">
                  <c:v>38522.046076388891</c:v>
                </c:pt>
                <c:pt idx="68">
                  <c:v>38523.861932870372</c:v>
                </c:pt>
                <c:pt idx="69">
                  <c:v>38528.375567129631</c:v>
                </c:pt>
                <c:pt idx="70">
                  <c:v>38528.574513888889</c:v>
                </c:pt>
                <c:pt idx="71">
                  <c:v>38538.130891203706</c:v>
                </c:pt>
                <c:pt idx="72">
                  <c:v>38540.622835648144</c:v>
                </c:pt>
                <c:pt idx="73">
                  <c:v>38556.241261574076</c:v>
                </c:pt>
                <c:pt idx="74">
                  <c:v>38556.271134259259</c:v>
                </c:pt>
                <c:pt idx="75">
                  <c:v>38577.567893518521</c:v>
                </c:pt>
                <c:pt idx="76">
                  <c:v>38581.363750000004</c:v>
                </c:pt>
                <c:pt idx="77">
                  <c:v>38608.690162037034</c:v>
                </c:pt>
                <c:pt idx="78">
                  <c:v>38639.193043981482</c:v>
                </c:pt>
                <c:pt idx="79">
                  <c:v>38639.269247685181</c:v>
                </c:pt>
                <c:pt idx="80">
                  <c:v>38668.851076388892</c:v>
                </c:pt>
                <c:pt idx="81">
                  <c:v>38687.44290509259</c:v>
                </c:pt>
                <c:pt idx="82">
                  <c:v>38687.974791666667</c:v>
                </c:pt>
                <c:pt idx="83">
                  <c:v>38708.236875000002</c:v>
                </c:pt>
                <c:pt idx="84">
                  <c:v>38708.265694444446</c:v>
                </c:pt>
                <c:pt idx="85">
                  <c:v>38716.398043981484</c:v>
                </c:pt>
                <c:pt idx="86">
                  <c:v>38743.561967592592</c:v>
                </c:pt>
                <c:pt idx="87">
                  <c:v>38748.155648148146</c:v>
                </c:pt>
                <c:pt idx="88">
                  <c:v>38759.266342592593</c:v>
                </c:pt>
                <c:pt idx="89">
                  <c:v>38772.080914351856</c:v>
                </c:pt>
                <c:pt idx="90">
                  <c:v>38788.607673611114</c:v>
                </c:pt>
                <c:pt idx="91">
                  <c:v>38804.214965277773</c:v>
                </c:pt>
                <c:pt idx="92">
                  <c:v>38815.882789351854</c:v>
                </c:pt>
                <c:pt idx="93">
                  <c:v>38818.62226851852</c:v>
                </c:pt>
                <c:pt idx="94">
                  <c:v>38824.187951388885</c:v>
                </c:pt>
                <c:pt idx="95">
                  <c:v>38824.200138888889</c:v>
                </c:pt>
                <c:pt idx="96">
                  <c:v>38884.053298611107</c:v>
                </c:pt>
                <c:pt idx="97">
                  <c:v>38889.944907407407</c:v>
                </c:pt>
                <c:pt idx="98">
                  <c:v>38895.651099537034</c:v>
                </c:pt>
                <c:pt idx="99">
                  <c:v>38895.674849537041</c:v>
                </c:pt>
                <c:pt idx="100">
                  <c:v>38897.723611111112</c:v>
                </c:pt>
                <c:pt idx="101">
                  <c:v>38907.091157407405</c:v>
                </c:pt>
                <c:pt idx="102">
                  <c:v>38908.270868055552</c:v>
                </c:pt>
                <c:pt idx="103">
                  <c:v>38908.360277777778</c:v>
                </c:pt>
                <c:pt idx="104">
                  <c:v>38909.289201388892</c:v>
                </c:pt>
                <c:pt idx="105">
                  <c:v>38920.633645833332</c:v>
                </c:pt>
                <c:pt idx="106">
                  <c:v>38920.696851851855</c:v>
                </c:pt>
                <c:pt idx="107">
                  <c:v>38975.839131944442</c:v>
                </c:pt>
                <c:pt idx="108">
                  <c:v>38975.876793981479</c:v>
                </c:pt>
                <c:pt idx="109">
                  <c:v>39013.399652777778</c:v>
                </c:pt>
                <c:pt idx="110">
                  <c:v>39015.31040509259</c:v>
                </c:pt>
                <c:pt idx="111">
                  <c:v>39015.595810185187</c:v>
                </c:pt>
                <c:pt idx="112">
                  <c:v>39022.301053240742</c:v>
                </c:pt>
                <c:pt idx="113">
                  <c:v>39022.900034722225</c:v>
                </c:pt>
                <c:pt idx="114">
                  <c:v>39022.91479166667</c:v>
                </c:pt>
                <c:pt idx="115">
                  <c:v>39029.412569444445</c:v>
                </c:pt>
                <c:pt idx="116">
                  <c:v>39032.901597222226</c:v>
                </c:pt>
                <c:pt idx="117">
                  <c:v>39043.587500000001</c:v>
                </c:pt>
                <c:pt idx="118">
                  <c:v>39043.598530092597</c:v>
                </c:pt>
                <c:pt idx="119">
                  <c:v>39049.140416666669</c:v>
                </c:pt>
                <c:pt idx="120">
                  <c:v>39049.188599537039</c:v>
                </c:pt>
                <c:pt idx="121">
                  <c:v>39060.48373842593</c:v>
                </c:pt>
                <c:pt idx="122">
                  <c:v>39065.557546296295</c:v>
                </c:pt>
                <c:pt idx="123">
                  <c:v>39065.854166666664</c:v>
                </c:pt>
                <c:pt idx="124">
                  <c:v>39072.903275462959</c:v>
                </c:pt>
                <c:pt idx="125">
                  <c:v>39072.904872685183</c:v>
                </c:pt>
                <c:pt idx="126">
                  <c:v>39092.980995370366</c:v>
                </c:pt>
                <c:pt idx="127">
                  <c:v>39093.664872685185</c:v>
                </c:pt>
                <c:pt idx="128">
                  <c:v>39104.357592592591</c:v>
                </c:pt>
                <c:pt idx="129">
                  <c:v>39114.373854166668</c:v>
                </c:pt>
                <c:pt idx="130">
                  <c:v>39118.38444444444</c:v>
                </c:pt>
                <c:pt idx="131">
                  <c:v>39122.473761574074</c:v>
                </c:pt>
                <c:pt idx="132">
                  <c:v>39122.820497685185</c:v>
                </c:pt>
                <c:pt idx="133">
                  <c:v>39138.888564814813</c:v>
                </c:pt>
                <c:pt idx="134">
                  <c:v>39149.139247685183</c:v>
                </c:pt>
                <c:pt idx="135">
                  <c:v>39150.86818287037</c:v>
                </c:pt>
                <c:pt idx="136">
                  <c:v>39154.643043981479</c:v>
                </c:pt>
                <c:pt idx="137">
                  <c:v>39155.917349537034</c:v>
                </c:pt>
                <c:pt idx="138">
                  <c:v>39155.927129629628</c:v>
                </c:pt>
                <c:pt idx="139">
                  <c:v>39158.79928240741</c:v>
                </c:pt>
                <c:pt idx="140">
                  <c:v>39194.586180555554</c:v>
                </c:pt>
                <c:pt idx="141">
                  <c:v>39209.614270833335</c:v>
                </c:pt>
                <c:pt idx="142">
                  <c:v>39209.683472222227</c:v>
                </c:pt>
                <c:pt idx="143">
                  <c:v>39209.70616898148</c:v>
                </c:pt>
                <c:pt idx="144">
                  <c:v>39233.643229166664</c:v>
                </c:pt>
                <c:pt idx="145">
                  <c:v>39240.729953703703</c:v>
                </c:pt>
                <c:pt idx="146">
                  <c:v>39249.338946759257</c:v>
                </c:pt>
                <c:pt idx="147">
                  <c:v>39255.638831018521</c:v>
                </c:pt>
                <c:pt idx="148">
                  <c:v>39255.77180555556</c:v>
                </c:pt>
                <c:pt idx="149">
                  <c:v>39255.841458333336</c:v>
                </c:pt>
                <c:pt idx="150">
                  <c:v>39256.811111111107</c:v>
                </c:pt>
                <c:pt idx="151">
                  <c:v>39272.81895833333</c:v>
                </c:pt>
                <c:pt idx="152">
                  <c:v>39272.837060185186</c:v>
                </c:pt>
                <c:pt idx="153">
                  <c:v>39285.614722222221</c:v>
                </c:pt>
                <c:pt idx="154">
                  <c:v>39285.636087962965</c:v>
                </c:pt>
                <c:pt idx="155">
                  <c:v>39286.942962962959</c:v>
                </c:pt>
                <c:pt idx="156">
                  <c:v>39293.080983796295</c:v>
                </c:pt>
                <c:pt idx="157">
                  <c:v>39293.424803240741</c:v>
                </c:pt>
                <c:pt idx="158">
                  <c:v>39294.611516203702</c:v>
                </c:pt>
                <c:pt idx="159">
                  <c:v>39300.145601851851</c:v>
                </c:pt>
                <c:pt idx="160">
                  <c:v>39300.764583333337</c:v>
                </c:pt>
                <c:pt idx="161">
                  <c:v>39303.62363425926</c:v>
                </c:pt>
                <c:pt idx="162">
                  <c:v>39305.613738425927</c:v>
                </c:pt>
                <c:pt idx="163">
                  <c:v>39321.970046296294</c:v>
                </c:pt>
                <c:pt idx="164">
                  <c:v>39321.989270833335</c:v>
                </c:pt>
                <c:pt idx="165">
                  <c:v>39323.106400462959</c:v>
                </c:pt>
                <c:pt idx="166">
                  <c:v>39323.646377314813</c:v>
                </c:pt>
                <c:pt idx="167">
                  <c:v>39330.343263888892</c:v>
                </c:pt>
                <c:pt idx="168">
                  <c:v>39332.077916666669</c:v>
                </c:pt>
                <c:pt idx="169">
                  <c:v>39332.562824074077</c:v>
                </c:pt>
                <c:pt idx="170">
                  <c:v>39427.411064814813</c:v>
                </c:pt>
                <c:pt idx="171">
                  <c:v>39427.589884259258</c:v>
                </c:pt>
                <c:pt idx="172">
                  <c:v>39429.761608796296</c:v>
                </c:pt>
                <c:pt idx="173">
                  <c:v>39432.894409722227</c:v>
                </c:pt>
                <c:pt idx="174">
                  <c:v>39445.397476851853</c:v>
                </c:pt>
                <c:pt idx="175">
                  <c:v>39447.852002314816</c:v>
                </c:pt>
                <c:pt idx="176">
                  <c:v>39496.511377314819</c:v>
                </c:pt>
                <c:pt idx="177">
                  <c:v>39498.37027777778</c:v>
                </c:pt>
                <c:pt idx="178">
                  <c:v>39499.80605324074</c:v>
                </c:pt>
                <c:pt idx="179">
                  <c:v>39501.70721064815</c:v>
                </c:pt>
                <c:pt idx="180">
                  <c:v>39525.004236111112</c:v>
                </c:pt>
                <c:pt idx="181">
                  <c:v>39525.012129629627</c:v>
                </c:pt>
                <c:pt idx="182">
                  <c:v>39526.538321759261</c:v>
                </c:pt>
                <c:pt idx="183">
                  <c:v>39527.590474537035</c:v>
                </c:pt>
                <c:pt idx="184">
                  <c:v>39547.638819444444</c:v>
                </c:pt>
                <c:pt idx="185">
                  <c:v>39549.956261574072</c:v>
                </c:pt>
                <c:pt idx="186">
                  <c:v>39555.612581018519</c:v>
                </c:pt>
                <c:pt idx="187">
                  <c:v>39555.621458333335</c:v>
                </c:pt>
                <c:pt idx="188">
                  <c:v>39555.78634259259</c:v>
                </c:pt>
                <c:pt idx="189">
                  <c:v>39555.799722222218</c:v>
                </c:pt>
                <c:pt idx="190">
                  <c:v>39555.887129629627</c:v>
                </c:pt>
                <c:pt idx="191">
                  <c:v>39578.294618055559</c:v>
                </c:pt>
                <c:pt idx="192">
                  <c:v>39580.191064814819</c:v>
                </c:pt>
                <c:pt idx="193">
                  <c:v>39625.860023148147</c:v>
                </c:pt>
                <c:pt idx="194">
                  <c:v>39625.862268518518</c:v>
                </c:pt>
                <c:pt idx="195">
                  <c:v>39636.683333333334</c:v>
                </c:pt>
                <c:pt idx="196">
                  <c:v>39637.626469907409</c:v>
                </c:pt>
                <c:pt idx="197">
                  <c:v>39638.7966087963</c:v>
                </c:pt>
                <c:pt idx="198">
                  <c:v>39638.814444444448</c:v>
                </c:pt>
                <c:pt idx="199">
                  <c:v>39639.916712962964</c:v>
                </c:pt>
                <c:pt idx="200">
                  <c:v>39639.924432870372</c:v>
                </c:pt>
                <c:pt idx="201">
                  <c:v>39660.103344907409</c:v>
                </c:pt>
                <c:pt idx="202">
                  <c:v>39660.114537037036</c:v>
                </c:pt>
                <c:pt idx="203">
                  <c:v>39689.508159722223</c:v>
                </c:pt>
                <c:pt idx="204">
                  <c:v>39691.8122337963</c:v>
                </c:pt>
                <c:pt idx="205">
                  <c:v>39709.768680555557</c:v>
                </c:pt>
                <c:pt idx="206">
                  <c:v>39709.818703703706</c:v>
                </c:pt>
                <c:pt idx="207">
                  <c:v>39716.489884259259</c:v>
                </c:pt>
                <c:pt idx="208">
                  <c:v>39717.803449074076</c:v>
                </c:pt>
                <c:pt idx="209">
                  <c:v>39719.672430555554</c:v>
                </c:pt>
                <c:pt idx="210">
                  <c:v>39721.004907407405</c:v>
                </c:pt>
                <c:pt idx="211">
                  <c:v>39783.718402777777</c:v>
                </c:pt>
                <c:pt idx="212">
                  <c:v>39813.726238425923</c:v>
                </c:pt>
                <c:pt idx="213">
                  <c:v>39813.757523148146</c:v>
                </c:pt>
                <c:pt idx="214">
                  <c:v>39813.789074074077</c:v>
                </c:pt>
                <c:pt idx="215">
                  <c:v>39828.289560185185</c:v>
                </c:pt>
                <c:pt idx="216">
                  <c:v>39828.597546296296</c:v>
                </c:pt>
                <c:pt idx="217">
                  <c:v>39829.960231481484</c:v>
                </c:pt>
                <c:pt idx="218">
                  <c:v>39829.968796296293</c:v>
                </c:pt>
                <c:pt idx="219">
                  <c:v>39832.580648148149</c:v>
                </c:pt>
                <c:pt idx="220">
                  <c:v>39832.592349537037</c:v>
                </c:pt>
                <c:pt idx="221">
                  <c:v>39832.6481712963</c:v>
                </c:pt>
                <c:pt idx="222">
                  <c:v>39841.797430555554</c:v>
                </c:pt>
                <c:pt idx="223">
                  <c:v>39841.81689814815</c:v>
                </c:pt>
                <c:pt idx="224">
                  <c:v>39842.65347222222</c:v>
                </c:pt>
                <c:pt idx="225">
                  <c:v>39850.887303240743</c:v>
                </c:pt>
                <c:pt idx="226">
                  <c:v>39855.346342592595</c:v>
                </c:pt>
                <c:pt idx="227">
                  <c:v>39858.257430555554</c:v>
                </c:pt>
                <c:pt idx="228">
                  <c:v>39871.701064814813</c:v>
                </c:pt>
                <c:pt idx="229">
                  <c:v>39881.414664351854</c:v>
                </c:pt>
                <c:pt idx="230">
                  <c:v>39882.655034722222</c:v>
                </c:pt>
                <c:pt idx="231">
                  <c:v>39892.052557870367</c:v>
                </c:pt>
                <c:pt idx="232">
                  <c:v>39892.472673611112</c:v>
                </c:pt>
                <c:pt idx="233">
                  <c:v>39927.063391203701</c:v>
                </c:pt>
                <c:pt idx="234">
                  <c:v>39928.47457175926</c:v>
                </c:pt>
                <c:pt idx="235">
                  <c:v>39930.718761574077</c:v>
                </c:pt>
                <c:pt idx="236">
                  <c:v>39946.919120370367</c:v>
                </c:pt>
                <c:pt idx="237">
                  <c:v>39947.947187500002</c:v>
                </c:pt>
                <c:pt idx="238">
                  <c:v>39952.871863425928</c:v>
                </c:pt>
                <c:pt idx="239">
                  <c:v>39968.539837962962</c:v>
                </c:pt>
                <c:pt idx="240">
                  <c:v>39972.29965277778</c:v>
                </c:pt>
                <c:pt idx="241">
                  <c:v>39992.299803240741</c:v>
                </c:pt>
                <c:pt idx="242">
                  <c:v>39993.822824074072</c:v>
                </c:pt>
                <c:pt idx="243">
                  <c:v>39995.038715277777</c:v>
                </c:pt>
                <c:pt idx="244">
                  <c:v>40011.74019675926</c:v>
                </c:pt>
                <c:pt idx="245">
                  <c:v>40011.743379629632</c:v>
                </c:pt>
                <c:pt idx="246">
                  <c:v>40013.918055555558</c:v>
                </c:pt>
                <c:pt idx="247">
                  <c:v>40096.385312500002</c:v>
                </c:pt>
                <c:pt idx="248">
                  <c:v>40107.115729166668</c:v>
                </c:pt>
                <c:pt idx="249">
                  <c:v>40155.814085648148</c:v>
                </c:pt>
                <c:pt idx="250">
                  <c:v>40157.235937500001</c:v>
                </c:pt>
                <c:pt idx="251">
                  <c:v>40232.475462962961</c:v>
                </c:pt>
                <c:pt idx="252">
                  <c:v>40256.925347222219</c:v>
                </c:pt>
                <c:pt idx="253">
                  <c:v>40284.069502314815</c:v>
                </c:pt>
                <c:pt idx="254">
                  <c:v>40321.596759259257</c:v>
                </c:pt>
                <c:pt idx="255">
                  <c:v>40322.520937499998</c:v>
                </c:pt>
                <c:pt idx="256">
                  <c:v>40322.521874999999</c:v>
                </c:pt>
                <c:pt idx="257">
                  <c:v>40323.859259259261</c:v>
                </c:pt>
                <c:pt idx="258">
                  <c:v>40367.582430555558</c:v>
                </c:pt>
                <c:pt idx="259">
                  <c:v>40378.496874999997</c:v>
                </c:pt>
                <c:pt idx="260">
                  <c:v>40381.370115740741</c:v>
                </c:pt>
                <c:pt idx="261">
                  <c:v>40398.702187499999</c:v>
                </c:pt>
                <c:pt idx="262">
                  <c:v>40424.869537037041</c:v>
                </c:pt>
                <c:pt idx="263">
                  <c:v>40425.166770833333</c:v>
                </c:pt>
                <c:pt idx="264">
                  <c:v>40460.565497685187</c:v>
                </c:pt>
                <c:pt idx="265">
                  <c:v>40465.90766203704</c:v>
                </c:pt>
                <c:pt idx="266">
                  <c:v>40487.927754629629</c:v>
                </c:pt>
                <c:pt idx="267">
                  <c:v>40516.139050925922</c:v>
                </c:pt>
                <c:pt idx="268">
                  <c:v>40539.720659722225</c:v>
                </c:pt>
                <c:pt idx="269">
                  <c:v>40549.094363425924</c:v>
                </c:pt>
                <c:pt idx="270">
                  <c:v>40549.810613425929</c:v>
                </c:pt>
                <c:pt idx="271">
                  <c:v>40549.923587962963</c:v>
                </c:pt>
                <c:pt idx="272">
                  <c:v>40560.584976851853</c:v>
                </c:pt>
                <c:pt idx="273">
                  <c:v>40562.04954861111</c:v>
                </c:pt>
                <c:pt idx="274">
                  <c:v>40563.997766203705</c:v>
                </c:pt>
                <c:pt idx="275">
                  <c:v>40605.269942129627</c:v>
                </c:pt>
                <c:pt idx="276">
                  <c:v>40615.441041666665</c:v>
                </c:pt>
                <c:pt idx="277">
                  <c:v>40617.120138888888</c:v>
                </c:pt>
                <c:pt idx="278">
                  <c:v>40618.009143518517</c:v>
                </c:pt>
                <c:pt idx="279">
                  <c:v>40622.68818287037</c:v>
                </c:pt>
                <c:pt idx="280">
                  <c:v>40653.793645833335</c:v>
                </c:pt>
                <c:pt idx="281">
                  <c:v>40655.900879629626</c:v>
                </c:pt>
                <c:pt idx="282">
                  <c:v>40666.881064814814</c:v>
                </c:pt>
                <c:pt idx="283">
                  <c:v>40679.87841435185</c:v>
                </c:pt>
                <c:pt idx="284">
                  <c:v>40680.497835648144</c:v>
                </c:pt>
                <c:pt idx="285">
                  <c:v>40719.119791666664</c:v>
                </c:pt>
                <c:pt idx="286">
                  <c:v>40719.174537037034</c:v>
                </c:pt>
                <c:pt idx="287">
                  <c:v>40736.883136574077</c:v>
                </c:pt>
                <c:pt idx="288">
                  <c:v>40737.014606481483</c:v>
                </c:pt>
                <c:pt idx="289">
                  <c:v>40737.026435185187</c:v>
                </c:pt>
                <c:pt idx="290">
                  <c:v>40737.797812500001</c:v>
                </c:pt>
                <c:pt idx="291">
                  <c:v>40747.343877314815</c:v>
                </c:pt>
                <c:pt idx="292">
                  <c:v>40750.7105787037</c:v>
                </c:pt>
                <c:pt idx="293">
                  <c:v>40754.645844907405</c:v>
                </c:pt>
                <c:pt idx="294">
                  <c:v>40754.664513888885</c:v>
                </c:pt>
                <c:pt idx="295">
                  <c:v>40766.534375000003</c:v>
                </c:pt>
                <c:pt idx="296">
                  <c:v>40766.911736111113</c:v>
                </c:pt>
                <c:pt idx="297">
                  <c:v>40770.767106481479</c:v>
                </c:pt>
                <c:pt idx="298">
                  <c:v>40779.54378472222</c:v>
                </c:pt>
                <c:pt idx="299">
                  <c:v>40814.756111111114</c:v>
                </c:pt>
                <c:pt idx="300">
                  <c:v>40815.922222222223</c:v>
                </c:pt>
                <c:pt idx="301">
                  <c:v>40843.780671296292</c:v>
                </c:pt>
                <c:pt idx="302">
                  <c:v>40845.412442129629</c:v>
                </c:pt>
                <c:pt idx="303">
                  <c:v>40846.025347222225</c:v>
                </c:pt>
                <c:pt idx="304">
                  <c:v>40857.877349537041</c:v>
                </c:pt>
                <c:pt idx="305">
                  <c:v>40858.60328703704</c:v>
                </c:pt>
                <c:pt idx="306">
                  <c:v>40858.692800925928</c:v>
                </c:pt>
                <c:pt idx="307">
                  <c:v>40866.685046296298</c:v>
                </c:pt>
                <c:pt idx="308">
                  <c:v>40870.718090277776</c:v>
                </c:pt>
                <c:pt idx="309">
                  <c:v>40877.371712962966</c:v>
                </c:pt>
                <c:pt idx="310">
                  <c:v>40877.579571759255</c:v>
                </c:pt>
                <c:pt idx="311">
                  <c:v>40877.622685185182</c:v>
                </c:pt>
                <c:pt idx="312">
                  <c:v>40899.554733796293</c:v>
                </c:pt>
                <c:pt idx="313">
                  <c:v>40911.630613425928</c:v>
                </c:pt>
                <c:pt idx="314">
                  <c:v>40911.635127314818</c:v>
                </c:pt>
                <c:pt idx="315">
                  <c:v>40911.773217592592</c:v>
                </c:pt>
                <c:pt idx="316">
                  <c:v>40918.960451388892</c:v>
                </c:pt>
                <c:pt idx="317">
                  <c:v>40919.379120370373</c:v>
                </c:pt>
                <c:pt idx="318">
                  <c:v>40945.672129629631</c:v>
                </c:pt>
                <c:pt idx="319">
                  <c:v>40954.945937500001</c:v>
                </c:pt>
                <c:pt idx="320">
                  <c:v>40955.897835648146</c:v>
                </c:pt>
                <c:pt idx="321">
                  <c:v>40974.00645833333</c:v>
                </c:pt>
              </c:numCache>
            </c:numRef>
          </c:cat>
          <c:val>
            <c:numRef>
              <c:f>mwiki!$H$2:$H$323</c:f>
              <c:numCache>
                <c:formatCode>General</c:formatCode>
                <c:ptCount val="322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23</c:v>
                </c:pt>
                <c:pt idx="65">
                  <c:v>23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29</c:v>
                </c:pt>
                <c:pt idx="93">
                  <c:v>30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33</c:v>
                </c:pt>
                <c:pt idx="115">
                  <c:v>33</c:v>
                </c:pt>
                <c:pt idx="116">
                  <c:v>33</c:v>
                </c:pt>
                <c:pt idx="117">
                  <c:v>33</c:v>
                </c:pt>
                <c:pt idx="118">
                  <c:v>33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34</c:v>
                </c:pt>
                <c:pt idx="136">
                  <c:v>34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34</c:v>
                </c:pt>
                <c:pt idx="141">
                  <c:v>34</c:v>
                </c:pt>
                <c:pt idx="142">
                  <c:v>34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34</c:v>
                </c:pt>
                <c:pt idx="158">
                  <c:v>34</c:v>
                </c:pt>
                <c:pt idx="159">
                  <c:v>34</c:v>
                </c:pt>
                <c:pt idx="160">
                  <c:v>34</c:v>
                </c:pt>
                <c:pt idx="161">
                  <c:v>34</c:v>
                </c:pt>
                <c:pt idx="162">
                  <c:v>34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  <c:pt idx="169">
                  <c:v>34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37</c:v>
                </c:pt>
                <c:pt idx="181">
                  <c:v>38</c:v>
                </c:pt>
                <c:pt idx="182">
                  <c:v>38</c:v>
                </c:pt>
                <c:pt idx="183">
                  <c:v>38</c:v>
                </c:pt>
                <c:pt idx="184">
                  <c:v>38</c:v>
                </c:pt>
                <c:pt idx="185">
                  <c:v>38</c:v>
                </c:pt>
                <c:pt idx="186">
                  <c:v>38</c:v>
                </c:pt>
                <c:pt idx="187">
                  <c:v>38</c:v>
                </c:pt>
                <c:pt idx="188">
                  <c:v>38</c:v>
                </c:pt>
                <c:pt idx="189">
                  <c:v>38</c:v>
                </c:pt>
                <c:pt idx="190">
                  <c:v>38</c:v>
                </c:pt>
                <c:pt idx="191">
                  <c:v>38</c:v>
                </c:pt>
                <c:pt idx="192">
                  <c:v>38</c:v>
                </c:pt>
                <c:pt idx="193">
                  <c:v>38</c:v>
                </c:pt>
                <c:pt idx="194">
                  <c:v>38</c:v>
                </c:pt>
                <c:pt idx="195">
                  <c:v>38</c:v>
                </c:pt>
                <c:pt idx="196">
                  <c:v>39</c:v>
                </c:pt>
                <c:pt idx="197">
                  <c:v>39</c:v>
                </c:pt>
                <c:pt idx="198">
                  <c:v>39</c:v>
                </c:pt>
                <c:pt idx="199">
                  <c:v>39</c:v>
                </c:pt>
                <c:pt idx="200">
                  <c:v>38</c:v>
                </c:pt>
                <c:pt idx="201">
                  <c:v>38</c:v>
                </c:pt>
                <c:pt idx="202">
                  <c:v>38</c:v>
                </c:pt>
                <c:pt idx="203">
                  <c:v>38</c:v>
                </c:pt>
                <c:pt idx="204">
                  <c:v>38</c:v>
                </c:pt>
                <c:pt idx="205">
                  <c:v>38</c:v>
                </c:pt>
                <c:pt idx="206">
                  <c:v>38</c:v>
                </c:pt>
                <c:pt idx="207">
                  <c:v>38</c:v>
                </c:pt>
                <c:pt idx="208">
                  <c:v>38</c:v>
                </c:pt>
                <c:pt idx="209">
                  <c:v>39</c:v>
                </c:pt>
                <c:pt idx="210">
                  <c:v>38</c:v>
                </c:pt>
                <c:pt idx="211">
                  <c:v>38</c:v>
                </c:pt>
                <c:pt idx="212">
                  <c:v>39</c:v>
                </c:pt>
                <c:pt idx="213">
                  <c:v>39</c:v>
                </c:pt>
                <c:pt idx="214">
                  <c:v>38</c:v>
                </c:pt>
                <c:pt idx="215">
                  <c:v>38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38</c:v>
                </c:pt>
                <c:pt idx="220">
                  <c:v>38</c:v>
                </c:pt>
                <c:pt idx="221">
                  <c:v>38</c:v>
                </c:pt>
                <c:pt idx="222">
                  <c:v>40</c:v>
                </c:pt>
                <c:pt idx="223">
                  <c:v>41</c:v>
                </c:pt>
                <c:pt idx="224">
                  <c:v>41</c:v>
                </c:pt>
                <c:pt idx="225">
                  <c:v>41</c:v>
                </c:pt>
                <c:pt idx="226">
                  <c:v>41</c:v>
                </c:pt>
                <c:pt idx="227">
                  <c:v>41</c:v>
                </c:pt>
                <c:pt idx="228">
                  <c:v>41</c:v>
                </c:pt>
                <c:pt idx="229">
                  <c:v>41</c:v>
                </c:pt>
                <c:pt idx="230">
                  <c:v>41</c:v>
                </c:pt>
                <c:pt idx="231">
                  <c:v>41</c:v>
                </c:pt>
                <c:pt idx="232">
                  <c:v>41</c:v>
                </c:pt>
                <c:pt idx="233">
                  <c:v>42</c:v>
                </c:pt>
                <c:pt idx="234">
                  <c:v>42</c:v>
                </c:pt>
                <c:pt idx="235">
                  <c:v>42</c:v>
                </c:pt>
                <c:pt idx="236">
                  <c:v>43</c:v>
                </c:pt>
                <c:pt idx="237">
                  <c:v>43</c:v>
                </c:pt>
                <c:pt idx="238">
                  <c:v>43</c:v>
                </c:pt>
                <c:pt idx="239">
                  <c:v>43</c:v>
                </c:pt>
                <c:pt idx="240">
                  <c:v>43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</c:v>
                </c:pt>
                <c:pt idx="252">
                  <c:v>45</c:v>
                </c:pt>
                <c:pt idx="253">
                  <c:v>46</c:v>
                </c:pt>
                <c:pt idx="254">
                  <c:v>46</c:v>
                </c:pt>
                <c:pt idx="255">
                  <c:v>46</c:v>
                </c:pt>
                <c:pt idx="256">
                  <c:v>46</c:v>
                </c:pt>
                <c:pt idx="257">
                  <c:v>46</c:v>
                </c:pt>
                <c:pt idx="258">
                  <c:v>46</c:v>
                </c:pt>
                <c:pt idx="259">
                  <c:v>46</c:v>
                </c:pt>
                <c:pt idx="260">
                  <c:v>46</c:v>
                </c:pt>
                <c:pt idx="261">
                  <c:v>46</c:v>
                </c:pt>
                <c:pt idx="262">
                  <c:v>46</c:v>
                </c:pt>
                <c:pt idx="263">
                  <c:v>49</c:v>
                </c:pt>
                <c:pt idx="264">
                  <c:v>49</c:v>
                </c:pt>
                <c:pt idx="265">
                  <c:v>49</c:v>
                </c:pt>
                <c:pt idx="266">
                  <c:v>49</c:v>
                </c:pt>
                <c:pt idx="267">
                  <c:v>49</c:v>
                </c:pt>
                <c:pt idx="268">
                  <c:v>49</c:v>
                </c:pt>
                <c:pt idx="269">
                  <c:v>49</c:v>
                </c:pt>
                <c:pt idx="270">
                  <c:v>49</c:v>
                </c:pt>
                <c:pt idx="271">
                  <c:v>49</c:v>
                </c:pt>
                <c:pt idx="272">
                  <c:v>49</c:v>
                </c:pt>
                <c:pt idx="273">
                  <c:v>49</c:v>
                </c:pt>
                <c:pt idx="274">
                  <c:v>49</c:v>
                </c:pt>
                <c:pt idx="275">
                  <c:v>49</c:v>
                </c:pt>
                <c:pt idx="276">
                  <c:v>49</c:v>
                </c:pt>
                <c:pt idx="277">
                  <c:v>49</c:v>
                </c:pt>
                <c:pt idx="278">
                  <c:v>49</c:v>
                </c:pt>
                <c:pt idx="279">
                  <c:v>49</c:v>
                </c:pt>
                <c:pt idx="280">
                  <c:v>49</c:v>
                </c:pt>
                <c:pt idx="281">
                  <c:v>48</c:v>
                </c:pt>
                <c:pt idx="282">
                  <c:v>48</c:v>
                </c:pt>
                <c:pt idx="283">
                  <c:v>49</c:v>
                </c:pt>
                <c:pt idx="284">
                  <c:v>49</c:v>
                </c:pt>
                <c:pt idx="285">
                  <c:v>50</c:v>
                </c:pt>
                <c:pt idx="286">
                  <c:v>50</c:v>
                </c:pt>
                <c:pt idx="287">
                  <c:v>51</c:v>
                </c:pt>
                <c:pt idx="288">
                  <c:v>51</c:v>
                </c:pt>
                <c:pt idx="289">
                  <c:v>51</c:v>
                </c:pt>
                <c:pt idx="290">
                  <c:v>51</c:v>
                </c:pt>
                <c:pt idx="291">
                  <c:v>51</c:v>
                </c:pt>
                <c:pt idx="292">
                  <c:v>51</c:v>
                </c:pt>
                <c:pt idx="293">
                  <c:v>54</c:v>
                </c:pt>
                <c:pt idx="294">
                  <c:v>51</c:v>
                </c:pt>
                <c:pt idx="295">
                  <c:v>51</c:v>
                </c:pt>
                <c:pt idx="296">
                  <c:v>51</c:v>
                </c:pt>
                <c:pt idx="297">
                  <c:v>51</c:v>
                </c:pt>
                <c:pt idx="298">
                  <c:v>54</c:v>
                </c:pt>
                <c:pt idx="299">
                  <c:v>54</c:v>
                </c:pt>
                <c:pt idx="300">
                  <c:v>51</c:v>
                </c:pt>
                <c:pt idx="301">
                  <c:v>51</c:v>
                </c:pt>
                <c:pt idx="302">
                  <c:v>51</c:v>
                </c:pt>
                <c:pt idx="303">
                  <c:v>51</c:v>
                </c:pt>
                <c:pt idx="304">
                  <c:v>51</c:v>
                </c:pt>
                <c:pt idx="305">
                  <c:v>51</c:v>
                </c:pt>
                <c:pt idx="306">
                  <c:v>51</c:v>
                </c:pt>
                <c:pt idx="307">
                  <c:v>51</c:v>
                </c:pt>
                <c:pt idx="308">
                  <c:v>50</c:v>
                </c:pt>
                <c:pt idx="309">
                  <c:v>50</c:v>
                </c:pt>
                <c:pt idx="310">
                  <c:v>50</c:v>
                </c:pt>
                <c:pt idx="311">
                  <c:v>50</c:v>
                </c:pt>
                <c:pt idx="312">
                  <c:v>50</c:v>
                </c:pt>
                <c:pt idx="313">
                  <c:v>50</c:v>
                </c:pt>
                <c:pt idx="314">
                  <c:v>50</c:v>
                </c:pt>
                <c:pt idx="315">
                  <c:v>50</c:v>
                </c:pt>
                <c:pt idx="316">
                  <c:v>51</c:v>
                </c:pt>
                <c:pt idx="317">
                  <c:v>50</c:v>
                </c:pt>
                <c:pt idx="318">
                  <c:v>50</c:v>
                </c:pt>
                <c:pt idx="319">
                  <c:v>50</c:v>
                </c:pt>
                <c:pt idx="320">
                  <c:v>50</c:v>
                </c:pt>
                <c:pt idx="321">
                  <c:v>50</c:v>
                </c:pt>
              </c:numCache>
            </c:numRef>
          </c:val>
        </c:ser>
        <c:marker val="1"/>
        <c:axId val="215496192"/>
        <c:axId val="215494656"/>
      </c:lineChart>
      <c:dateAx>
        <c:axId val="215483136"/>
        <c:scaling>
          <c:orientation val="minMax"/>
        </c:scaling>
        <c:axPos val="b"/>
        <c:numFmt formatCode="[$-409]yyyy;@" sourceLinked="0"/>
        <c:tickLblPos val="nextTo"/>
        <c:txPr>
          <a:bodyPr rot="0" vert="horz"/>
          <a:lstStyle/>
          <a:p>
            <a:pPr>
              <a:defRPr/>
            </a:pPr>
            <a:endParaRPr lang="el-GR"/>
          </a:p>
        </c:txPr>
        <c:crossAx val="215484672"/>
        <c:crosses val="autoZero"/>
        <c:auto val="1"/>
        <c:lblOffset val="100"/>
        <c:majorUnit val="1"/>
        <c:majorTimeUnit val="years"/>
      </c:dateAx>
      <c:valAx>
        <c:axId val="215484672"/>
        <c:scaling>
          <c:orientation val="minMax"/>
          <c:min val="50"/>
        </c:scaling>
        <c:axPos val="l"/>
        <c:numFmt formatCode="General" sourceLinked="1"/>
        <c:tickLblPos val="nextTo"/>
        <c:crossAx val="215483136"/>
        <c:crosses val="autoZero"/>
        <c:crossBetween val="between"/>
      </c:valAx>
      <c:valAx>
        <c:axId val="215494656"/>
        <c:scaling>
          <c:orientation val="minMax"/>
          <c:min val="10"/>
        </c:scaling>
        <c:axPos val="r"/>
        <c:numFmt formatCode="General" sourceLinked="1"/>
        <c:tickLblPos val="nextTo"/>
        <c:crossAx val="215496192"/>
        <c:crosses val="max"/>
        <c:crossBetween val="between"/>
      </c:valAx>
      <c:dateAx>
        <c:axId val="215496192"/>
        <c:scaling>
          <c:orientation val="minMax"/>
        </c:scaling>
        <c:delete val="1"/>
        <c:axPos val="b"/>
        <c:numFmt formatCode="[$-409]d\-mmm\-yy;@" sourceLinked="1"/>
        <c:tickLblPos val="none"/>
        <c:crossAx val="215494656"/>
        <c:crosses val="autoZero"/>
        <c:auto val="1"/>
        <c:lblOffset val="100"/>
        <c:majorUnit val="1"/>
        <c:minorUnit val="1"/>
      </c:dateAx>
    </c:plotArea>
    <c:plotVisOnly val="1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l-GR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mwiki!$AC$1</c:f>
              <c:strCache>
                <c:ptCount val="1"/>
                <c:pt idx="0">
                  <c:v>changes</c:v>
                </c:pt>
              </c:strCache>
            </c:strRef>
          </c:tx>
          <c:val>
            <c:numRef>
              <c:f>mwiki!$AC$2:$AC$323</c:f>
              <c:numCache>
                <c:formatCode>General</c:formatCode>
                <c:ptCount val="322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8</c:v>
                </c:pt>
                <c:pt idx="28">
                  <c:v>4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7</c:v>
                </c:pt>
                <c:pt idx="34">
                  <c:v>8</c:v>
                </c:pt>
                <c:pt idx="35">
                  <c:v>6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5</c:v>
                </c:pt>
                <c:pt idx="40">
                  <c:v>53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8</c:v>
                </c:pt>
                <c:pt idx="50">
                  <c:v>1</c:v>
                </c:pt>
                <c:pt idx="51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10</c:v>
                </c:pt>
                <c:pt idx="59">
                  <c:v>5</c:v>
                </c:pt>
                <c:pt idx="60">
                  <c:v>4</c:v>
                </c:pt>
                <c:pt idx="61">
                  <c:v>6</c:v>
                </c:pt>
                <c:pt idx="62">
                  <c:v>3</c:v>
                </c:pt>
                <c:pt idx="63">
                  <c:v>0</c:v>
                </c:pt>
                <c:pt idx="64">
                  <c:v>8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3</c:v>
                </c:pt>
                <c:pt idx="71">
                  <c:v>1</c:v>
                </c:pt>
                <c:pt idx="72">
                  <c:v>0</c:v>
                </c:pt>
                <c:pt idx="73">
                  <c:v>6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0</c:v>
                </c:pt>
                <c:pt idx="89">
                  <c:v>6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4</c:v>
                </c:pt>
                <c:pt idx="94">
                  <c:v>3</c:v>
                </c:pt>
                <c:pt idx="95">
                  <c:v>0</c:v>
                </c:pt>
                <c:pt idx="96">
                  <c:v>21</c:v>
                </c:pt>
                <c:pt idx="97">
                  <c:v>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4</c:v>
                </c:pt>
                <c:pt idx="111">
                  <c:v>7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7</c:v>
                </c:pt>
                <c:pt idx="127">
                  <c:v>0</c:v>
                </c:pt>
                <c:pt idx="128">
                  <c:v>0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9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5</c:v>
                </c:pt>
                <c:pt idx="143">
                  <c:v>0</c:v>
                </c:pt>
                <c:pt idx="144">
                  <c:v>5</c:v>
                </c:pt>
                <c:pt idx="145">
                  <c:v>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2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8</c:v>
                </c:pt>
                <c:pt idx="171">
                  <c:v>16</c:v>
                </c:pt>
                <c:pt idx="172">
                  <c:v>0</c:v>
                </c:pt>
                <c:pt idx="173">
                  <c:v>2</c:v>
                </c:pt>
                <c:pt idx="174">
                  <c:v>3</c:v>
                </c:pt>
                <c:pt idx="175">
                  <c:v>3</c:v>
                </c:pt>
                <c:pt idx="176">
                  <c:v>1</c:v>
                </c:pt>
                <c:pt idx="177">
                  <c:v>4</c:v>
                </c:pt>
                <c:pt idx="178">
                  <c:v>0</c:v>
                </c:pt>
                <c:pt idx="179">
                  <c:v>0</c:v>
                </c:pt>
                <c:pt idx="180">
                  <c:v>2</c:v>
                </c:pt>
                <c:pt idx="181">
                  <c:v>7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9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9</c:v>
                </c:pt>
                <c:pt idx="201">
                  <c:v>2</c:v>
                </c:pt>
                <c:pt idx="202">
                  <c:v>2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13</c:v>
                </c:pt>
                <c:pt idx="210">
                  <c:v>13</c:v>
                </c:pt>
                <c:pt idx="211">
                  <c:v>0</c:v>
                </c:pt>
                <c:pt idx="212">
                  <c:v>13</c:v>
                </c:pt>
                <c:pt idx="213">
                  <c:v>0</c:v>
                </c:pt>
                <c:pt idx="214">
                  <c:v>13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</c:v>
                </c:pt>
                <c:pt idx="223">
                  <c:v>6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4</c:v>
                </c:pt>
                <c:pt idx="234">
                  <c:v>0</c:v>
                </c:pt>
                <c:pt idx="235">
                  <c:v>0</c:v>
                </c:pt>
                <c:pt idx="236">
                  <c:v>4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2</c:v>
                </c:pt>
                <c:pt idx="241">
                  <c:v>4</c:v>
                </c:pt>
                <c:pt idx="242">
                  <c:v>0</c:v>
                </c:pt>
                <c:pt idx="243">
                  <c:v>0</c:v>
                </c:pt>
                <c:pt idx="244">
                  <c:v>2</c:v>
                </c:pt>
                <c:pt idx="245">
                  <c:v>0</c:v>
                </c:pt>
                <c:pt idx="246">
                  <c:v>3</c:v>
                </c:pt>
                <c:pt idx="247">
                  <c:v>0</c:v>
                </c:pt>
                <c:pt idx="248">
                  <c:v>0</c:v>
                </c:pt>
                <c:pt idx="249">
                  <c:v>2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4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0</c:v>
                </c:pt>
                <c:pt idx="261">
                  <c:v>3</c:v>
                </c:pt>
                <c:pt idx="262">
                  <c:v>0</c:v>
                </c:pt>
                <c:pt idx="263">
                  <c:v>12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6</c:v>
                </c:pt>
                <c:pt idx="282">
                  <c:v>0</c:v>
                </c:pt>
                <c:pt idx="283">
                  <c:v>3</c:v>
                </c:pt>
                <c:pt idx="284">
                  <c:v>0</c:v>
                </c:pt>
                <c:pt idx="285">
                  <c:v>3</c:v>
                </c:pt>
                <c:pt idx="286">
                  <c:v>0</c:v>
                </c:pt>
                <c:pt idx="287">
                  <c:v>15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16</c:v>
                </c:pt>
                <c:pt idx="295">
                  <c:v>0</c:v>
                </c:pt>
                <c:pt idx="296">
                  <c:v>2</c:v>
                </c:pt>
                <c:pt idx="297">
                  <c:v>2</c:v>
                </c:pt>
                <c:pt idx="298">
                  <c:v>16</c:v>
                </c:pt>
                <c:pt idx="299">
                  <c:v>1</c:v>
                </c:pt>
                <c:pt idx="300">
                  <c:v>16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7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5</c:v>
                </c:pt>
                <c:pt idx="317">
                  <c:v>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</c:ser>
        <c:gapWidth val="0"/>
        <c:axId val="215531904"/>
        <c:axId val="215533440"/>
      </c:barChart>
      <c:catAx>
        <c:axId val="215531904"/>
        <c:scaling>
          <c:orientation val="minMax"/>
        </c:scaling>
        <c:axPos val="b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el-GR"/>
          </a:p>
        </c:txPr>
        <c:crossAx val="215533440"/>
        <c:crosses val="autoZero"/>
        <c:auto val="1"/>
        <c:lblAlgn val="ctr"/>
        <c:lblOffset val="100"/>
      </c:catAx>
      <c:valAx>
        <c:axId val="215533440"/>
        <c:scaling>
          <c:orientation val="minMax"/>
        </c:scaling>
        <c:axPos val="l"/>
        <c:numFmt formatCode="General" sourceLinked="1"/>
        <c:tickLblPos val="nextTo"/>
        <c:crossAx val="215531904"/>
        <c:crosses val="autoZero"/>
        <c:crossBetween val="between"/>
      </c:valAx>
    </c:plotArea>
    <c:plotVisOnly val="1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17" Type="http://schemas.openxmlformats.org/officeDocument/2006/relationships/chart" Target="../charts/chart40.xml"/><Relationship Id="rId2" Type="http://schemas.openxmlformats.org/officeDocument/2006/relationships/chart" Target="../charts/chart25.xml"/><Relationship Id="rId16" Type="http://schemas.openxmlformats.org/officeDocument/2006/relationships/chart" Target="../charts/chart39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" Type="http://schemas.openxmlformats.org/officeDocument/2006/relationships/chart" Target="../charts/chart45.xml"/><Relationship Id="rId16" Type="http://schemas.openxmlformats.org/officeDocument/2006/relationships/chart" Target="../charts/chart59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10" Type="http://schemas.openxmlformats.org/officeDocument/2006/relationships/chart" Target="../charts/chart53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18" Type="http://schemas.openxmlformats.org/officeDocument/2006/relationships/chart" Target="../charts/chart82.xml"/><Relationship Id="rId26" Type="http://schemas.openxmlformats.org/officeDocument/2006/relationships/chart" Target="../charts/chart90.xml"/><Relationship Id="rId3" Type="http://schemas.openxmlformats.org/officeDocument/2006/relationships/chart" Target="../charts/chart67.xml"/><Relationship Id="rId21" Type="http://schemas.openxmlformats.org/officeDocument/2006/relationships/chart" Target="../charts/chart85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17" Type="http://schemas.openxmlformats.org/officeDocument/2006/relationships/chart" Target="../charts/chart81.xml"/><Relationship Id="rId25" Type="http://schemas.openxmlformats.org/officeDocument/2006/relationships/chart" Target="../charts/chart89.xml"/><Relationship Id="rId2" Type="http://schemas.openxmlformats.org/officeDocument/2006/relationships/chart" Target="../charts/chart66.xml"/><Relationship Id="rId16" Type="http://schemas.openxmlformats.org/officeDocument/2006/relationships/chart" Target="../charts/chart80.xml"/><Relationship Id="rId20" Type="http://schemas.openxmlformats.org/officeDocument/2006/relationships/chart" Target="../charts/chart84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24" Type="http://schemas.openxmlformats.org/officeDocument/2006/relationships/chart" Target="../charts/chart88.xml"/><Relationship Id="rId5" Type="http://schemas.openxmlformats.org/officeDocument/2006/relationships/chart" Target="../charts/chart69.xml"/><Relationship Id="rId15" Type="http://schemas.openxmlformats.org/officeDocument/2006/relationships/chart" Target="../charts/chart79.xml"/><Relationship Id="rId23" Type="http://schemas.openxmlformats.org/officeDocument/2006/relationships/chart" Target="../charts/chart87.xml"/><Relationship Id="rId10" Type="http://schemas.openxmlformats.org/officeDocument/2006/relationships/chart" Target="../charts/chart74.xml"/><Relationship Id="rId19" Type="http://schemas.openxmlformats.org/officeDocument/2006/relationships/chart" Target="../charts/chart83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Relationship Id="rId22" Type="http://schemas.openxmlformats.org/officeDocument/2006/relationships/chart" Target="../charts/chart8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1.xml"/><Relationship Id="rId13" Type="http://schemas.openxmlformats.org/officeDocument/2006/relationships/chart" Target="../charts/chart106.xml"/><Relationship Id="rId18" Type="http://schemas.openxmlformats.org/officeDocument/2006/relationships/chart" Target="../charts/chart111.xml"/><Relationship Id="rId3" Type="http://schemas.openxmlformats.org/officeDocument/2006/relationships/chart" Target="../charts/chart96.xml"/><Relationship Id="rId21" Type="http://schemas.openxmlformats.org/officeDocument/2006/relationships/chart" Target="../charts/chart114.xml"/><Relationship Id="rId7" Type="http://schemas.openxmlformats.org/officeDocument/2006/relationships/chart" Target="../charts/chart100.xml"/><Relationship Id="rId12" Type="http://schemas.openxmlformats.org/officeDocument/2006/relationships/chart" Target="../charts/chart105.xml"/><Relationship Id="rId17" Type="http://schemas.openxmlformats.org/officeDocument/2006/relationships/chart" Target="../charts/chart110.xml"/><Relationship Id="rId2" Type="http://schemas.openxmlformats.org/officeDocument/2006/relationships/chart" Target="../charts/chart95.xml"/><Relationship Id="rId16" Type="http://schemas.openxmlformats.org/officeDocument/2006/relationships/chart" Target="../charts/chart109.xml"/><Relationship Id="rId20" Type="http://schemas.openxmlformats.org/officeDocument/2006/relationships/chart" Target="../charts/chart113.xml"/><Relationship Id="rId1" Type="http://schemas.openxmlformats.org/officeDocument/2006/relationships/chart" Target="../charts/chart94.xml"/><Relationship Id="rId6" Type="http://schemas.openxmlformats.org/officeDocument/2006/relationships/chart" Target="../charts/chart99.xml"/><Relationship Id="rId11" Type="http://schemas.openxmlformats.org/officeDocument/2006/relationships/chart" Target="../charts/chart104.xml"/><Relationship Id="rId5" Type="http://schemas.openxmlformats.org/officeDocument/2006/relationships/chart" Target="../charts/chart98.xml"/><Relationship Id="rId15" Type="http://schemas.openxmlformats.org/officeDocument/2006/relationships/chart" Target="../charts/chart108.xml"/><Relationship Id="rId10" Type="http://schemas.openxmlformats.org/officeDocument/2006/relationships/chart" Target="../charts/chart103.xml"/><Relationship Id="rId19" Type="http://schemas.openxmlformats.org/officeDocument/2006/relationships/chart" Target="../charts/chart112.xml"/><Relationship Id="rId4" Type="http://schemas.openxmlformats.org/officeDocument/2006/relationships/chart" Target="../charts/chart97.xml"/><Relationship Id="rId9" Type="http://schemas.openxmlformats.org/officeDocument/2006/relationships/chart" Target="../charts/chart102.xml"/><Relationship Id="rId14" Type="http://schemas.openxmlformats.org/officeDocument/2006/relationships/chart" Target="../charts/chart107.xml"/><Relationship Id="rId22" Type="http://schemas.openxmlformats.org/officeDocument/2006/relationships/chart" Target="../charts/chart115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13" Type="http://schemas.openxmlformats.org/officeDocument/2006/relationships/chart" Target="../charts/chart131.xml"/><Relationship Id="rId3" Type="http://schemas.openxmlformats.org/officeDocument/2006/relationships/chart" Target="../charts/chart121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10" Type="http://schemas.openxmlformats.org/officeDocument/2006/relationships/chart" Target="../charts/chart128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7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5.xml"/><Relationship Id="rId13" Type="http://schemas.openxmlformats.org/officeDocument/2006/relationships/chart" Target="../charts/chart150.xml"/><Relationship Id="rId3" Type="http://schemas.openxmlformats.org/officeDocument/2006/relationships/chart" Target="../charts/chart140.xml"/><Relationship Id="rId7" Type="http://schemas.openxmlformats.org/officeDocument/2006/relationships/chart" Target="../charts/chart144.xml"/><Relationship Id="rId12" Type="http://schemas.openxmlformats.org/officeDocument/2006/relationships/chart" Target="../charts/chart149.xml"/><Relationship Id="rId2" Type="http://schemas.openxmlformats.org/officeDocument/2006/relationships/chart" Target="../charts/chart139.xml"/><Relationship Id="rId16" Type="http://schemas.openxmlformats.org/officeDocument/2006/relationships/chart" Target="../charts/chart153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11" Type="http://schemas.openxmlformats.org/officeDocument/2006/relationships/chart" Target="../charts/chart148.xml"/><Relationship Id="rId5" Type="http://schemas.openxmlformats.org/officeDocument/2006/relationships/chart" Target="../charts/chart142.xml"/><Relationship Id="rId15" Type="http://schemas.openxmlformats.org/officeDocument/2006/relationships/chart" Target="../charts/chart152.xml"/><Relationship Id="rId10" Type="http://schemas.openxmlformats.org/officeDocument/2006/relationships/chart" Target="../charts/chart147.xml"/><Relationship Id="rId4" Type="http://schemas.openxmlformats.org/officeDocument/2006/relationships/chart" Target="../charts/chart141.xml"/><Relationship Id="rId9" Type="http://schemas.openxmlformats.org/officeDocument/2006/relationships/chart" Target="../charts/chart146.xml"/><Relationship Id="rId14" Type="http://schemas.openxmlformats.org/officeDocument/2006/relationships/chart" Target="../charts/chart15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4.xml"/><Relationship Id="rId13" Type="http://schemas.openxmlformats.org/officeDocument/2006/relationships/chart" Target="../charts/chart169.xml"/><Relationship Id="rId3" Type="http://schemas.openxmlformats.org/officeDocument/2006/relationships/chart" Target="../charts/chart159.xml"/><Relationship Id="rId7" Type="http://schemas.openxmlformats.org/officeDocument/2006/relationships/chart" Target="../charts/chart163.xml"/><Relationship Id="rId12" Type="http://schemas.openxmlformats.org/officeDocument/2006/relationships/chart" Target="../charts/chart168.xml"/><Relationship Id="rId2" Type="http://schemas.openxmlformats.org/officeDocument/2006/relationships/chart" Target="../charts/chart158.xml"/><Relationship Id="rId16" Type="http://schemas.openxmlformats.org/officeDocument/2006/relationships/chart" Target="../charts/chart172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11" Type="http://schemas.openxmlformats.org/officeDocument/2006/relationships/chart" Target="../charts/chart167.xml"/><Relationship Id="rId5" Type="http://schemas.openxmlformats.org/officeDocument/2006/relationships/chart" Target="../charts/chart161.xml"/><Relationship Id="rId15" Type="http://schemas.openxmlformats.org/officeDocument/2006/relationships/chart" Target="../charts/chart171.xml"/><Relationship Id="rId10" Type="http://schemas.openxmlformats.org/officeDocument/2006/relationships/chart" Target="../charts/chart166.xml"/><Relationship Id="rId4" Type="http://schemas.openxmlformats.org/officeDocument/2006/relationships/chart" Target="../charts/chart160.xml"/><Relationship Id="rId9" Type="http://schemas.openxmlformats.org/officeDocument/2006/relationships/chart" Target="../charts/chart165.xml"/><Relationship Id="rId14" Type="http://schemas.openxmlformats.org/officeDocument/2006/relationships/chart" Target="../charts/chart17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10" Type="http://schemas.openxmlformats.org/officeDocument/2006/relationships/chart" Target="../charts/chart13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0</xdr:colOff>
      <xdr:row>0</xdr:row>
      <xdr:rowOff>0</xdr:rowOff>
    </xdr:from>
    <xdr:to>
      <xdr:col>61</xdr:col>
      <xdr:colOff>385422</xdr:colOff>
      <xdr:row>15</xdr:row>
      <xdr:rowOff>84818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62</xdr:col>
      <xdr:colOff>0</xdr:colOff>
      <xdr:row>0</xdr:row>
      <xdr:rowOff>0</xdr:rowOff>
    </xdr:from>
    <xdr:to>
      <xdr:col>70</xdr:col>
      <xdr:colOff>447674</xdr:colOff>
      <xdr:row>14</xdr:row>
      <xdr:rowOff>134937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53</xdr:col>
      <xdr:colOff>0</xdr:colOff>
      <xdr:row>16</xdr:row>
      <xdr:rowOff>0</xdr:rowOff>
    </xdr:from>
    <xdr:to>
      <xdr:col>66</xdr:col>
      <xdr:colOff>127000</xdr:colOff>
      <xdr:row>42</xdr:row>
      <xdr:rowOff>182562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6" name="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7" name="6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10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11" name="10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46</xdr:row>
      <xdr:rowOff>76200</xdr:rowOff>
    </xdr:to>
    <xdr:graphicFrame macro="">
      <xdr:nvGraphicFramePr>
        <xdr:cNvPr id="12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23</xdr:col>
      <xdr:colOff>304800</xdr:colOff>
      <xdr:row>30</xdr:row>
      <xdr:rowOff>76200</xdr:rowOff>
    </xdr:to>
    <xdr:graphicFrame macro="">
      <xdr:nvGraphicFramePr>
        <xdr:cNvPr id="13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69273</xdr:rowOff>
    </xdr:to>
    <xdr:graphicFrame macro="">
      <xdr:nvGraphicFramePr>
        <xdr:cNvPr id="14" name="8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23</xdr:col>
      <xdr:colOff>304800</xdr:colOff>
      <xdr:row>14</xdr:row>
      <xdr:rowOff>76200</xdr:rowOff>
    </xdr:to>
    <xdr:graphicFrame macro="">
      <xdr:nvGraphicFramePr>
        <xdr:cNvPr id="15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15</xdr:col>
      <xdr:colOff>304800</xdr:colOff>
      <xdr:row>62</xdr:row>
      <xdr:rowOff>76200</xdr:rowOff>
    </xdr:to>
    <xdr:graphicFrame macro="">
      <xdr:nvGraphicFramePr>
        <xdr:cNvPr id="16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68036</xdr:colOff>
      <xdr:row>31</xdr:row>
      <xdr:rowOff>176893</xdr:rowOff>
    </xdr:from>
    <xdr:to>
      <xdr:col>23</xdr:col>
      <xdr:colOff>335140</xdr:colOff>
      <xdr:row>46</xdr:row>
      <xdr:rowOff>106491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31</xdr:col>
      <xdr:colOff>304800</xdr:colOff>
      <xdr:row>30</xdr:row>
      <xdr:rowOff>76200</xdr:rowOff>
    </xdr:to>
    <xdr:graphicFrame macro="">
      <xdr:nvGraphicFramePr>
        <xdr:cNvPr id="20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32</xdr:row>
      <xdr:rowOff>0</xdr:rowOff>
    </xdr:from>
    <xdr:to>
      <xdr:col>31</xdr:col>
      <xdr:colOff>304800</xdr:colOff>
      <xdr:row>46</xdr:row>
      <xdr:rowOff>76200</xdr:rowOff>
    </xdr:to>
    <xdr:graphicFrame macro="">
      <xdr:nvGraphicFramePr>
        <xdr:cNvPr id="22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7</xdr:col>
      <xdr:colOff>285750</xdr:colOff>
      <xdr:row>62</xdr:row>
      <xdr:rowOff>78441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15</xdr:col>
      <xdr:colOff>285750</xdr:colOff>
      <xdr:row>78</xdr:row>
      <xdr:rowOff>78441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7</xdr:col>
      <xdr:colOff>285750</xdr:colOff>
      <xdr:row>78</xdr:row>
      <xdr:rowOff>78441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</xdr:col>
      <xdr:colOff>40822</xdr:colOff>
      <xdr:row>0</xdr:row>
      <xdr:rowOff>0</xdr:rowOff>
    </xdr:from>
    <xdr:to>
      <xdr:col>31</xdr:col>
      <xdr:colOff>345622</xdr:colOff>
      <xdr:row>14</xdr:row>
      <xdr:rowOff>76200</xdr:rowOff>
    </xdr:to>
    <xdr:graphicFrame macro="">
      <xdr:nvGraphicFramePr>
        <xdr:cNvPr id="26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0</xdr:colOff>
      <xdr:row>50</xdr:row>
      <xdr:rowOff>0</xdr:rowOff>
    </xdr:from>
    <xdr:to>
      <xdr:col>29</xdr:col>
      <xdr:colOff>227694</xdr:colOff>
      <xdr:row>77</xdr:row>
      <xdr:rowOff>35378</xdr:rowOff>
    </xdr:to>
    <xdr:graphicFrame macro="">
      <xdr:nvGraphicFramePr>
        <xdr:cNvPr id="27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0</xdr:row>
      <xdr:rowOff>0</xdr:rowOff>
    </xdr:from>
    <xdr:to>
      <xdr:col>61</xdr:col>
      <xdr:colOff>480343</xdr:colOff>
      <xdr:row>21</xdr:row>
      <xdr:rowOff>83392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62</xdr:col>
      <xdr:colOff>0</xdr:colOff>
      <xdr:row>0</xdr:row>
      <xdr:rowOff>0</xdr:rowOff>
    </xdr:from>
    <xdr:to>
      <xdr:col>71</xdr:col>
      <xdr:colOff>480345</xdr:colOff>
      <xdr:row>21</xdr:row>
      <xdr:rowOff>83392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0</xdr:colOff>
      <xdr:row>22</xdr:row>
      <xdr:rowOff>0</xdr:rowOff>
    </xdr:from>
    <xdr:to>
      <xdr:col>61</xdr:col>
      <xdr:colOff>480343</xdr:colOff>
      <xdr:row>43</xdr:row>
      <xdr:rowOff>83392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0.35484</cdr:x>
      <cdr:y>0.22565</cdr:y>
    </cdr:from>
    <cdr:to>
      <cdr:x>0.68387</cdr:x>
      <cdr:y>0.50356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95499" y="904874"/>
          <a:ext cx="1943101" cy="1114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running 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0.43011</cdr:x>
      <cdr:y>0.6928</cdr:y>
    </cdr:from>
    <cdr:to>
      <cdr:x>0.75914</cdr:x>
      <cdr:y>0.89927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49005" y="3155384"/>
          <a:ext cx="1949965" cy="9403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total</a:t>
          </a:r>
          <a:r>
            <a:rPr lang="en-US" sz="1000" baseline="0">
              <a:latin typeface="+mn-lt"/>
              <a:ea typeface="+mn-ea"/>
              <a:cs typeface="+mn-cs"/>
            </a:rPr>
            <a:t> </a:t>
          </a:r>
          <a:r>
            <a:rPr lang="en-US" sz="1000">
              <a:latin typeface="+mn-lt"/>
              <a:ea typeface="+mn-ea"/>
              <a:cs typeface="+mn-cs"/>
            </a:rPr>
            <a:t>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0.50871</cdr:x>
      <cdr:y>0.58251</cdr:y>
    </cdr:from>
    <cdr:to>
      <cdr:x>0.92484</cdr:x>
      <cdr:y>0.75053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25720" y="2594807"/>
          <a:ext cx="2475071" cy="7484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avg of the last 1/5/10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(first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5/10  v. (second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endParaRPr lang="el-GR" sz="10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314325</xdr:colOff>
      <xdr:row>14</xdr:row>
      <xdr:rowOff>76200</xdr:rowOff>
    </xdr:to>
    <xdr:graphicFrame macro="">
      <xdr:nvGraphicFramePr>
        <xdr:cNvPr id="19" name="18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20" name="1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23" name="22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24" name="2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46</xdr:row>
      <xdr:rowOff>76200</xdr:rowOff>
    </xdr:to>
    <xdr:graphicFrame macro="">
      <xdr:nvGraphicFramePr>
        <xdr:cNvPr id="8" name="22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23</xdr:col>
      <xdr:colOff>304800</xdr:colOff>
      <xdr:row>14</xdr:row>
      <xdr:rowOff>76200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23</xdr:col>
      <xdr:colOff>304800</xdr:colOff>
      <xdr:row>30</xdr:row>
      <xdr:rowOff>76200</xdr:rowOff>
    </xdr:to>
    <xdr:graphicFrame macro="">
      <xdr:nvGraphicFramePr>
        <xdr:cNvPr id="10" name="20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76200</xdr:rowOff>
    </xdr:to>
    <xdr:graphicFrame macro="">
      <xdr:nvGraphicFramePr>
        <xdr:cNvPr id="11" name="21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15</xdr:col>
      <xdr:colOff>304800</xdr:colOff>
      <xdr:row>62</xdr:row>
      <xdr:rowOff>76200</xdr:rowOff>
    </xdr:to>
    <xdr:graphicFrame macro="">
      <xdr:nvGraphicFramePr>
        <xdr:cNvPr id="15" name="22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27214</xdr:colOff>
      <xdr:row>31</xdr:row>
      <xdr:rowOff>27215</xdr:rowOff>
    </xdr:from>
    <xdr:to>
      <xdr:col>23</xdr:col>
      <xdr:colOff>294318</xdr:colOff>
      <xdr:row>45</xdr:row>
      <xdr:rowOff>147313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31</xdr:col>
      <xdr:colOff>304800</xdr:colOff>
      <xdr:row>30</xdr:row>
      <xdr:rowOff>76200</xdr:rowOff>
    </xdr:to>
    <xdr:graphicFrame macro="">
      <xdr:nvGraphicFramePr>
        <xdr:cNvPr id="16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32</xdr:row>
      <xdr:rowOff>0</xdr:rowOff>
    </xdr:from>
    <xdr:to>
      <xdr:col>31</xdr:col>
      <xdr:colOff>304800</xdr:colOff>
      <xdr:row>46</xdr:row>
      <xdr:rowOff>76200</xdr:rowOff>
    </xdr:to>
    <xdr:graphicFrame macro="">
      <xdr:nvGraphicFramePr>
        <xdr:cNvPr id="17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7</xdr:col>
      <xdr:colOff>285750</xdr:colOff>
      <xdr:row>62</xdr:row>
      <xdr:rowOff>78441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15</xdr:col>
      <xdr:colOff>285750</xdr:colOff>
      <xdr:row>78</xdr:row>
      <xdr:rowOff>78441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7</xdr:col>
      <xdr:colOff>285750</xdr:colOff>
      <xdr:row>78</xdr:row>
      <xdr:rowOff>78441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32</xdr:col>
      <xdr:colOff>217714</xdr:colOff>
      <xdr:row>5</xdr:row>
      <xdr:rowOff>108858</xdr:rowOff>
    </xdr:from>
    <xdr:to>
      <xdr:col>43</xdr:col>
      <xdr:colOff>54429</xdr:colOff>
      <xdr:row>27</xdr:row>
      <xdr:rowOff>0</xdr:rowOff>
    </xdr:to>
    <xdr:graphicFrame macro="">
      <xdr:nvGraphicFramePr>
        <xdr:cNvPr id="26" name="2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32</xdr:col>
      <xdr:colOff>136070</xdr:colOff>
      <xdr:row>29</xdr:row>
      <xdr:rowOff>122465</xdr:rowOff>
    </xdr:from>
    <xdr:to>
      <xdr:col>45</xdr:col>
      <xdr:colOff>95249</xdr:colOff>
      <xdr:row>51</xdr:row>
      <xdr:rowOff>95250</xdr:rowOff>
    </xdr:to>
    <xdr:graphicFrame macro="">
      <xdr:nvGraphicFramePr>
        <xdr:cNvPr id="27" name="2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0</xdr:colOff>
      <xdr:row>55</xdr:row>
      <xdr:rowOff>0</xdr:rowOff>
    </xdr:from>
    <xdr:to>
      <xdr:col>37</xdr:col>
      <xdr:colOff>27214</xdr:colOff>
      <xdr:row>78</xdr:row>
      <xdr:rowOff>136071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0</xdr:row>
      <xdr:rowOff>0</xdr:rowOff>
    </xdr:from>
    <xdr:to>
      <xdr:col>61</xdr:col>
      <xdr:colOff>480343</xdr:colOff>
      <xdr:row>21</xdr:row>
      <xdr:rowOff>83392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0</xdr:colOff>
      <xdr:row>22</xdr:row>
      <xdr:rowOff>30816</xdr:rowOff>
    </xdr:from>
    <xdr:to>
      <xdr:col>61</xdr:col>
      <xdr:colOff>480343</xdr:colOff>
      <xdr:row>43</xdr:row>
      <xdr:rowOff>114208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21012</xdr:colOff>
      <xdr:row>0</xdr:row>
      <xdr:rowOff>0</xdr:rowOff>
    </xdr:from>
    <xdr:to>
      <xdr:col>71</xdr:col>
      <xdr:colOff>501356</xdr:colOff>
      <xdr:row>21</xdr:row>
      <xdr:rowOff>83392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0.29078</cdr:x>
      <cdr:y>0.18288</cdr:y>
    </cdr:from>
    <cdr:to>
      <cdr:x>0.61981</cdr:x>
      <cdr:y>0.46079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729529" y="814664"/>
          <a:ext cx="1957016" cy="1237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running 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0.2669</cdr:x>
      <cdr:y>0.68729</cdr:y>
    </cdr:from>
    <cdr:to>
      <cdr:x>0.68303</cdr:x>
      <cdr:y>0.85531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87447" y="3061531"/>
          <a:ext cx="2475072" cy="748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avg of the last 1/5/10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(first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5/10  v. (second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endParaRPr lang="el-GR" sz="10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0.6447</cdr:x>
      <cdr:y>0.69066</cdr:y>
    </cdr:from>
    <cdr:to>
      <cdr:x>0.97373</cdr:x>
      <cdr:y>0.84568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834573" y="3076571"/>
          <a:ext cx="1957016" cy="6905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total</a:t>
          </a:r>
          <a:r>
            <a:rPr lang="en-US" sz="1000" baseline="0">
              <a:latin typeface="+mn-lt"/>
              <a:ea typeface="+mn-ea"/>
              <a:cs typeface="+mn-cs"/>
            </a:rPr>
            <a:t> </a:t>
          </a:r>
          <a:r>
            <a:rPr lang="en-US" sz="1000">
              <a:latin typeface="+mn-lt"/>
              <a:ea typeface="+mn-ea"/>
              <a:cs typeface="+mn-cs"/>
            </a:rPr>
            <a:t>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0.35484</cdr:x>
      <cdr:y>0.22565</cdr:y>
    </cdr:from>
    <cdr:to>
      <cdr:x>0.68387</cdr:x>
      <cdr:y>0.50356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95499" y="904874"/>
          <a:ext cx="1943101" cy="1114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running 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7" name="6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8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11" name="10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46</xdr:row>
      <xdr:rowOff>76200</xdr:rowOff>
    </xdr:to>
    <xdr:graphicFrame macro="">
      <xdr:nvGraphicFramePr>
        <xdr:cNvPr id="12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23</xdr:col>
      <xdr:colOff>304800</xdr:colOff>
      <xdr:row>30</xdr:row>
      <xdr:rowOff>76200</xdr:rowOff>
    </xdr:to>
    <xdr:graphicFrame macro="">
      <xdr:nvGraphicFramePr>
        <xdr:cNvPr id="13" name="8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69273</xdr:rowOff>
    </xdr:to>
    <xdr:graphicFrame macro="">
      <xdr:nvGraphicFramePr>
        <xdr:cNvPr id="14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15</xdr:col>
      <xdr:colOff>304800</xdr:colOff>
      <xdr:row>62</xdr:row>
      <xdr:rowOff>76200</xdr:rowOff>
    </xdr:to>
    <xdr:graphicFrame macro="">
      <xdr:nvGraphicFramePr>
        <xdr:cNvPr id="15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23</xdr:col>
      <xdr:colOff>304800</xdr:colOff>
      <xdr:row>14</xdr:row>
      <xdr:rowOff>76200</xdr:rowOff>
    </xdr:to>
    <xdr:graphicFrame macro="">
      <xdr:nvGraphicFramePr>
        <xdr:cNvPr id="10" name="8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612321</xdr:colOff>
      <xdr:row>32</xdr:row>
      <xdr:rowOff>0</xdr:rowOff>
    </xdr:from>
    <xdr:to>
      <xdr:col>23</xdr:col>
      <xdr:colOff>267103</xdr:colOff>
      <xdr:row>46</xdr:row>
      <xdr:rowOff>120098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31</xdr:col>
      <xdr:colOff>355227</xdr:colOff>
      <xdr:row>30</xdr:row>
      <xdr:rowOff>76200</xdr:rowOff>
    </xdr:to>
    <xdr:graphicFrame macro="">
      <xdr:nvGraphicFramePr>
        <xdr:cNvPr id="19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32</xdr:row>
      <xdr:rowOff>0</xdr:rowOff>
    </xdr:from>
    <xdr:to>
      <xdr:col>31</xdr:col>
      <xdr:colOff>355227</xdr:colOff>
      <xdr:row>46</xdr:row>
      <xdr:rowOff>76200</xdr:rowOff>
    </xdr:to>
    <xdr:graphicFrame macro="">
      <xdr:nvGraphicFramePr>
        <xdr:cNvPr id="20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7</xdr:col>
      <xdr:colOff>285750</xdr:colOff>
      <xdr:row>62</xdr:row>
      <xdr:rowOff>78441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</xdr:colOff>
      <xdr:row>0</xdr:row>
      <xdr:rowOff>0</xdr:rowOff>
    </xdr:from>
    <xdr:to>
      <xdr:col>7</xdr:col>
      <xdr:colOff>311728</xdr:colOff>
      <xdr:row>14</xdr:row>
      <xdr:rowOff>86591</xdr:rowOff>
    </xdr:to>
    <xdr:graphicFrame macro="">
      <xdr:nvGraphicFramePr>
        <xdr:cNvPr id="4" name="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7</xdr:col>
      <xdr:colOff>304800</xdr:colOff>
      <xdr:row>129</xdr:row>
      <xdr:rowOff>76200</xdr:rowOff>
    </xdr:to>
    <xdr:graphicFrame macro="">
      <xdr:nvGraphicFramePr>
        <xdr:cNvPr id="32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7</xdr:col>
      <xdr:colOff>304800</xdr:colOff>
      <xdr:row>145</xdr:row>
      <xdr:rowOff>69273</xdr:rowOff>
    </xdr:to>
    <xdr:graphicFrame macro="">
      <xdr:nvGraphicFramePr>
        <xdr:cNvPr id="33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</xdr:colOff>
      <xdr:row>99</xdr:row>
      <xdr:rowOff>0</xdr:rowOff>
    </xdr:from>
    <xdr:to>
      <xdr:col>7</xdr:col>
      <xdr:colOff>311728</xdr:colOff>
      <xdr:row>113</xdr:row>
      <xdr:rowOff>86591</xdr:rowOff>
    </xdr:to>
    <xdr:graphicFrame macro="">
      <xdr:nvGraphicFramePr>
        <xdr:cNvPr id="34" name="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99</xdr:row>
      <xdr:rowOff>0</xdr:rowOff>
    </xdr:from>
    <xdr:to>
      <xdr:col>15</xdr:col>
      <xdr:colOff>311728</xdr:colOff>
      <xdr:row>113</xdr:row>
      <xdr:rowOff>86591</xdr:rowOff>
    </xdr:to>
    <xdr:graphicFrame macro="">
      <xdr:nvGraphicFramePr>
        <xdr:cNvPr id="35" name="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99</xdr:row>
      <xdr:rowOff>0</xdr:rowOff>
    </xdr:from>
    <xdr:to>
      <xdr:col>23</xdr:col>
      <xdr:colOff>311728</xdr:colOff>
      <xdr:row>113</xdr:row>
      <xdr:rowOff>86591</xdr:rowOff>
    </xdr:to>
    <xdr:graphicFrame macro="">
      <xdr:nvGraphicFramePr>
        <xdr:cNvPr id="36" name="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115</xdr:row>
      <xdr:rowOff>0</xdr:rowOff>
    </xdr:from>
    <xdr:to>
      <xdr:col>15</xdr:col>
      <xdr:colOff>304801</xdr:colOff>
      <xdr:row>129</xdr:row>
      <xdr:rowOff>76200</xdr:rowOff>
    </xdr:to>
    <xdr:graphicFrame macro="">
      <xdr:nvGraphicFramePr>
        <xdr:cNvPr id="37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0</xdr:colOff>
      <xdr:row>115</xdr:row>
      <xdr:rowOff>0</xdr:rowOff>
    </xdr:from>
    <xdr:to>
      <xdr:col>23</xdr:col>
      <xdr:colOff>304801</xdr:colOff>
      <xdr:row>129</xdr:row>
      <xdr:rowOff>76200</xdr:rowOff>
    </xdr:to>
    <xdr:graphicFrame macro="">
      <xdr:nvGraphicFramePr>
        <xdr:cNvPr id="38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0</xdr:colOff>
      <xdr:row>131</xdr:row>
      <xdr:rowOff>0</xdr:rowOff>
    </xdr:from>
    <xdr:to>
      <xdr:col>15</xdr:col>
      <xdr:colOff>304801</xdr:colOff>
      <xdr:row>145</xdr:row>
      <xdr:rowOff>69273</xdr:rowOff>
    </xdr:to>
    <xdr:graphicFrame macro="">
      <xdr:nvGraphicFramePr>
        <xdr:cNvPr id="39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16</xdr:col>
      <xdr:colOff>0</xdr:colOff>
      <xdr:row>131</xdr:row>
      <xdr:rowOff>0</xdr:rowOff>
    </xdr:from>
    <xdr:to>
      <xdr:col>23</xdr:col>
      <xdr:colOff>304801</xdr:colOff>
      <xdr:row>145</xdr:row>
      <xdr:rowOff>69273</xdr:rowOff>
    </xdr:to>
    <xdr:graphicFrame macro="">
      <xdr:nvGraphicFramePr>
        <xdr:cNvPr id="40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15</xdr:col>
      <xdr:colOff>329046</xdr:colOff>
      <xdr:row>78</xdr:row>
      <xdr:rowOff>78441</xdr:rowOff>
    </xdr:to>
    <xdr:graphicFrame macro="">
      <xdr:nvGraphicFramePr>
        <xdr:cNvPr id="41" name="Chart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7</xdr:col>
      <xdr:colOff>285750</xdr:colOff>
      <xdr:row>78</xdr:row>
      <xdr:rowOff>78441</xdr:rowOff>
    </xdr:to>
    <xdr:graphicFrame macro="">
      <xdr:nvGraphicFramePr>
        <xdr:cNvPr id="42" name="Chart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32</xdr:col>
      <xdr:colOff>108856</xdr:colOff>
      <xdr:row>11</xdr:row>
      <xdr:rowOff>190499</xdr:rowOff>
    </xdr:from>
    <xdr:to>
      <xdr:col>46</xdr:col>
      <xdr:colOff>108857</xdr:colOff>
      <xdr:row>41</xdr:row>
      <xdr:rowOff>40821</xdr:rowOff>
    </xdr:to>
    <xdr:graphicFrame macro="">
      <xdr:nvGraphicFramePr>
        <xdr:cNvPr id="29" name="6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21</xdr:col>
      <xdr:colOff>0</xdr:colOff>
      <xdr:row>51</xdr:row>
      <xdr:rowOff>0</xdr:rowOff>
    </xdr:from>
    <xdr:to>
      <xdr:col>34</xdr:col>
      <xdr:colOff>523422</xdr:colOff>
      <xdr:row>78</xdr:row>
      <xdr:rowOff>44450</xdr:rowOff>
    </xdr:to>
    <xdr:graphicFrame macro="">
      <xdr:nvGraphicFramePr>
        <xdr:cNvPr id="30" name="8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0</xdr:row>
      <xdr:rowOff>0</xdr:rowOff>
    </xdr:from>
    <xdr:to>
      <xdr:col>61</xdr:col>
      <xdr:colOff>480343</xdr:colOff>
      <xdr:row>21</xdr:row>
      <xdr:rowOff>83392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0</xdr:colOff>
      <xdr:row>22</xdr:row>
      <xdr:rowOff>30816</xdr:rowOff>
    </xdr:from>
    <xdr:to>
      <xdr:col>61</xdr:col>
      <xdr:colOff>480343</xdr:colOff>
      <xdr:row>43</xdr:row>
      <xdr:rowOff>114208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21011</xdr:colOff>
      <xdr:row>0</xdr:row>
      <xdr:rowOff>0</xdr:rowOff>
    </xdr:from>
    <xdr:to>
      <xdr:col>71</xdr:col>
      <xdr:colOff>501355</xdr:colOff>
      <xdr:row>21</xdr:row>
      <xdr:rowOff>83392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0.35484</cdr:x>
      <cdr:y>0.22565</cdr:y>
    </cdr:from>
    <cdr:to>
      <cdr:x>0.68387</cdr:x>
      <cdr:y>0.50356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95499" y="904874"/>
          <a:ext cx="1943101" cy="1114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running 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0.54288</cdr:x>
      <cdr:y>0.58251</cdr:y>
    </cdr:from>
    <cdr:to>
      <cdr:x>0.92484</cdr:x>
      <cdr:y>0.79993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217325" y="2653065"/>
          <a:ext cx="2263648" cy="9902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avg of the last 1/5/10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(first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5/10  v. (second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endParaRPr lang="el-GR" sz="10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0.43011</cdr:x>
      <cdr:y>0.6928</cdr:y>
    </cdr:from>
    <cdr:to>
      <cdr:x>0.75914</cdr:x>
      <cdr:y>0.88358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49005" y="3155385"/>
          <a:ext cx="1949965" cy="8689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total</a:t>
          </a:r>
          <a:r>
            <a:rPr lang="en-US" sz="1000" baseline="0">
              <a:latin typeface="+mn-lt"/>
              <a:ea typeface="+mn-ea"/>
              <a:cs typeface="+mn-cs"/>
            </a:rPr>
            <a:t> </a:t>
          </a:r>
          <a:r>
            <a:rPr lang="en-US" sz="1000">
              <a:latin typeface="+mn-lt"/>
              <a:ea typeface="+mn-ea"/>
              <a:cs typeface="+mn-cs"/>
            </a:rPr>
            <a:t>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6" name="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7" name="6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10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11" name="10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46</xdr:row>
      <xdr:rowOff>76200</xdr:rowOff>
    </xdr:to>
    <xdr:graphicFrame macro="">
      <xdr:nvGraphicFramePr>
        <xdr:cNvPr id="12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23</xdr:col>
      <xdr:colOff>304800</xdr:colOff>
      <xdr:row>30</xdr:row>
      <xdr:rowOff>76200</xdr:rowOff>
    </xdr:to>
    <xdr:graphicFrame macro="">
      <xdr:nvGraphicFramePr>
        <xdr:cNvPr id="13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69273</xdr:rowOff>
    </xdr:to>
    <xdr:graphicFrame macro="">
      <xdr:nvGraphicFramePr>
        <xdr:cNvPr id="14" name="8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15</xdr:col>
      <xdr:colOff>304800</xdr:colOff>
      <xdr:row>62</xdr:row>
      <xdr:rowOff>76200</xdr:rowOff>
    </xdr:to>
    <xdr:graphicFrame macro="">
      <xdr:nvGraphicFramePr>
        <xdr:cNvPr id="15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23</xdr:col>
      <xdr:colOff>304800</xdr:colOff>
      <xdr:row>14</xdr:row>
      <xdr:rowOff>76200</xdr:rowOff>
    </xdr:to>
    <xdr:graphicFrame macro="">
      <xdr:nvGraphicFramePr>
        <xdr:cNvPr id="16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32</xdr:row>
      <xdr:rowOff>0</xdr:rowOff>
    </xdr:from>
    <xdr:to>
      <xdr:col>23</xdr:col>
      <xdr:colOff>267104</xdr:colOff>
      <xdr:row>46</xdr:row>
      <xdr:rowOff>120098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31</xdr:col>
      <xdr:colOff>355227</xdr:colOff>
      <xdr:row>30</xdr:row>
      <xdr:rowOff>76200</xdr:rowOff>
    </xdr:to>
    <xdr:graphicFrame macro="">
      <xdr:nvGraphicFramePr>
        <xdr:cNvPr id="20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32</xdr:row>
      <xdr:rowOff>0</xdr:rowOff>
    </xdr:from>
    <xdr:to>
      <xdr:col>31</xdr:col>
      <xdr:colOff>355227</xdr:colOff>
      <xdr:row>46</xdr:row>
      <xdr:rowOff>76200</xdr:rowOff>
    </xdr:to>
    <xdr:graphicFrame macro="">
      <xdr:nvGraphicFramePr>
        <xdr:cNvPr id="21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7</xdr:col>
      <xdr:colOff>336176</xdr:colOff>
      <xdr:row>62</xdr:row>
      <xdr:rowOff>78441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99</xdr:row>
      <xdr:rowOff>0</xdr:rowOff>
    </xdr:from>
    <xdr:to>
      <xdr:col>7</xdr:col>
      <xdr:colOff>304800</xdr:colOff>
      <xdr:row>113</xdr:row>
      <xdr:rowOff>76200</xdr:rowOff>
    </xdr:to>
    <xdr:graphicFrame macro="">
      <xdr:nvGraphicFramePr>
        <xdr:cNvPr id="29" name="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7</xdr:col>
      <xdr:colOff>304800</xdr:colOff>
      <xdr:row>129</xdr:row>
      <xdr:rowOff>76200</xdr:rowOff>
    </xdr:to>
    <xdr:graphicFrame macro="">
      <xdr:nvGraphicFramePr>
        <xdr:cNvPr id="30" name="6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7</xdr:col>
      <xdr:colOff>304800</xdr:colOff>
      <xdr:row>145</xdr:row>
      <xdr:rowOff>69273</xdr:rowOff>
    </xdr:to>
    <xdr:graphicFrame macro="">
      <xdr:nvGraphicFramePr>
        <xdr:cNvPr id="31" name="8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0</xdr:colOff>
      <xdr:row>99</xdr:row>
      <xdr:rowOff>0</xdr:rowOff>
    </xdr:from>
    <xdr:to>
      <xdr:col>15</xdr:col>
      <xdr:colOff>304800</xdr:colOff>
      <xdr:row>113</xdr:row>
      <xdr:rowOff>76200</xdr:rowOff>
    </xdr:to>
    <xdr:graphicFrame macro="">
      <xdr:nvGraphicFramePr>
        <xdr:cNvPr id="32" name="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115</xdr:row>
      <xdr:rowOff>0</xdr:rowOff>
    </xdr:from>
    <xdr:to>
      <xdr:col>15</xdr:col>
      <xdr:colOff>304800</xdr:colOff>
      <xdr:row>129</xdr:row>
      <xdr:rowOff>76200</xdr:rowOff>
    </xdr:to>
    <xdr:graphicFrame macro="">
      <xdr:nvGraphicFramePr>
        <xdr:cNvPr id="33" name="6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131</xdr:row>
      <xdr:rowOff>0</xdr:rowOff>
    </xdr:from>
    <xdr:to>
      <xdr:col>15</xdr:col>
      <xdr:colOff>304800</xdr:colOff>
      <xdr:row>145</xdr:row>
      <xdr:rowOff>69273</xdr:rowOff>
    </xdr:to>
    <xdr:graphicFrame macro="">
      <xdr:nvGraphicFramePr>
        <xdr:cNvPr id="34" name="8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15</xdr:col>
      <xdr:colOff>329046</xdr:colOff>
      <xdr:row>78</xdr:row>
      <xdr:rowOff>78441</xdr:rowOff>
    </xdr:to>
    <xdr:graphicFrame macro="">
      <xdr:nvGraphicFramePr>
        <xdr:cNvPr id="35" name="Chart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7</xdr:col>
      <xdr:colOff>329045</xdr:colOff>
      <xdr:row>78</xdr:row>
      <xdr:rowOff>78441</xdr:rowOff>
    </xdr:to>
    <xdr:graphicFrame macro="">
      <xdr:nvGraphicFramePr>
        <xdr:cNvPr id="36" name="Chart 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-1</xdr:colOff>
      <xdr:row>0</xdr:row>
      <xdr:rowOff>0</xdr:rowOff>
    </xdr:from>
    <xdr:to>
      <xdr:col>51</xdr:col>
      <xdr:colOff>119062</xdr:colOff>
      <xdr:row>27</xdr:row>
      <xdr:rowOff>11906</xdr:rowOff>
    </xdr:to>
    <xdr:graphicFrame macro="">
      <xdr:nvGraphicFramePr>
        <xdr:cNvPr id="26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0</xdr:row>
      <xdr:rowOff>0</xdr:rowOff>
    </xdr:from>
    <xdr:to>
      <xdr:col>61</xdr:col>
      <xdr:colOff>501774</xdr:colOff>
      <xdr:row>22</xdr:row>
      <xdr:rowOff>170517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0</xdr:colOff>
      <xdr:row>23</xdr:row>
      <xdr:rowOff>132229</xdr:rowOff>
    </xdr:from>
    <xdr:to>
      <xdr:col>61</xdr:col>
      <xdr:colOff>501774</xdr:colOff>
      <xdr:row>46</xdr:row>
      <xdr:rowOff>89835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44823</xdr:colOff>
      <xdr:row>0</xdr:row>
      <xdr:rowOff>0</xdr:rowOff>
    </xdr:from>
    <xdr:to>
      <xdr:col>71</xdr:col>
      <xdr:colOff>546598</xdr:colOff>
      <xdr:row>22</xdr:row>
      <xdr:rowOff>170517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0.58186</cdr:x>
      <cdr:y>0.69358</cdr:y>
    </cdr:from>
    <cdr:to>
      <cdr:x>0.91089</cdr:x>
      <cdr:y>0.88097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448330" y="3158951"/>
          <a:ext cx="1949965" cy="853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running 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0.50268</cdr:x>
      <cdr:y>0.57467</cdr:y>
    </cdr:from>
    <cdr:to>
      <cdr:x>0.91881</cdr:x>
      <cdr:y>0.74269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79101" y="2617347"/>
          <a:ext cx="2466154" cy="7652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avg of the last 1/5/10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(first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5/10  v. (second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endParaRPr lang="el-GR" sz="10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0.43011</cdr:x>
      <cdr:y>0.68496</cdr:y>
    </cdr:from>
    <cdr:to>
      <cdr:x>0.75914</cdr:x>
      <cdr:y>0.8862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49005" y="3119665"/>
          <a:ext cx="1949965" cy="916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total</a:t>
          </a:r>
          <a:r>
            <a:rPr lang="en-US" sz="1000" baseline="0">
              <a:latin typeface="+mn-lt"/>
              <a:ea typeface="+mn-ea"/>
              <a:cs typeface="+mn-cs"/>
            </a:rPr>
            <a:t> </a:t>
          </a:r>
          <a:r>
            <a:rPr lang="en-US" sz="1000">
              <a:latin typeface="+mn-lt"/>
              <a:ea typeface="+mn-ea"/>
              <a:cs typeface="+mn-cs"/>
            </a:rPr>
            <a:t>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0.35484</cdr:x>
      <cdr:y>0.22565</cdr:y>
    </cdr:from>
    <cdr:to>
      <cdr:x>0.68387</cdr:x>
      <cdr:y>0.50356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95499" y="904874"/>
          <a:ext cx="1943101" cy="1114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total</a:t>
          </a:r>
          <a:r>
            <a:rPr lang="en-US" sz="1000" baseline="0">
              <a:latin typeface="+mn-lt"/>
              <a:ea typeface="+mn-ea"/>
              <a:cs typeface="+mn-cs"/>
            </a:rPr>
            <a:t> </a:t>
          </a:r>
          <a:r>
            <a:rPr lang="en-US" sz="1000">
              <a:latin typeface="+mn-lt"/>
              <a:ea typeface="+mn-ea"/>
              <a:cs typeface="+mn-cs"/>
            </a:rPr>
            <a:t>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10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11" name="10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14" name="1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15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46</xdr:row>
      <xdr:rowOff>76200</xdr:rowOff>
    </xdr:to>
    <xdr:graphicFrame macro="">
      <xdr:nvGraphicFramePr>
        <xdr:cNvPr id="8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23</xdr:col>
      <xdr:colOff>304800</xdr:colOff>
      <xdr:row>30</xdr:row>
      <xdr:rowOff>76200</xdr:rowOff>
    </xdr:to>
    <xdr:graphicFrame macro="">
      <xdr:nvGraphicFramePr>
        <xdr:cNvPr id="9" name="11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69273</xdr:rowOff>
    </xdr:to>
    <xdr:graphicFrame macro="">
      <xdr:nvGraphicFramePr>
        <xdr:cNvPr id="16" name="12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15</xdr:col>
      <xdr:colOff>304800</xdr:colOff>
      <xdr:row>62</xdr:row>
      <xdr:rowOff>76200</xdr:rowOff>
    </xdr:to>
    <xdr:graphicFrame macro="">
      <xdr:nvGraphicFramePr>
        <xdr:cNvPr id="17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23</xdr:col>
      <xdr:colOff>304800</xdr:colOff>
      <xdr:row>14</xdr:row>
      <xdr:rowOff>76200</xdr:rowOff>
    </xdr:to>
    <xdr:graphicFrame macro="">
      <xdr:nvGraphicFramePr>
        <xdr:cNvPr id="18" name="11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13607</xdr:colOff>
      <xdr:row>31</xdr:row>
      <xdr:rowOff>176893</xdr:rowOff>
    </xdr:from>
    <xdr:to>
      <xdr:col>23</xdr:col>
      <xdr:colOff>280711</xdr:colOff>
      <xdr:row>46</xdr:row>
      <xdr:rowOff>106491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31</xdr:col>
      <xdr:colOff>304800</xdr:colOff>
      <xdr:row>30</xdr:row>
      <xdr:rowOff>76200</xdr:rowOff>
    </xdr:to>
    <xdr:graphicFrame macro="">
      <xdr:nvGraphicFramePr>
        <xdr:cNvPr id="20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32</xdr:row>
      <xdr:rowOff>0</xdr:rowOff>
    </xdr:from>
    <xdr:to>
      <xdr:col>31</xdr:col>
      <xdr:colOff>304800</xdr:colOff>
      <xdr:row>46</xdr:row>
      <xdr:rowOff>76200</xdr:rowOff>
    </xdr:to>
    <xdr:graphicFrame macro="">
      <xdr:nvGraphicFramePr>
        <xdr:cNvPr id="21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7</xdr:col>
      <xdr:colOff>285750</xdr:colOff>
      <xdr:row>62</xdr:row>
      <xdr:rowOff>78441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15</xdr:col>
      <xdr:colOff>285750</xdr:colOff>
      <xdr:row>78</xdr:row>
      <xdr:rowOff>78441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7</xdr:col>
      <xdr:colOff>285750</xdr:colOff>
      <xdr:row>78</xdr:row>
      <xdr:rowOff>78441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32</xdr:col>
      <xdr:colOff>612320</xdr:colOff>
      <xdr:row>0</xdr:row>
      <xdr:rowOff>0</xdr:rowOff>
    </xdr:from>
    <xdr:to>
      <xdr:col>50</xdr:col>
      <xdr:colOff>149679</xdr:colOff>
      <xdr:row>24</xdr:row>
      <xdr:rowOff>40820</xdr:rowOff>
    </xdr:to>
    <xdr:graphicFrame macro="">
      <xdr:nvGraphicFramePr>
        <xdr:cNvPr id="26" name="1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0</xdr:row>
      <xdr:rowOff>0</xdr:rowOff>
    </xdr:from>
    <xdr:to>
      <xdr:col>61</xdr:col>
      <xdr:colOff>587499</xdr:colOff>
      <xdr:row>21</xdr:row>
      <xdr:rowOff>83392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0</xdr:colOff>
      <xdr:row>22</xdr:row>
      <xdr:rowOff>30816</xdr:rowOff>
    </xdr:from>
    <xdr:to>
      <xdr:col>61</xdr:col>
      <xdr:colOff>587499</xdr:colOff>
      <xdr:row>43</xdr:row>
      <xdr:rowOff>114208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140074</xdr:colOff>
      <xdr:row>0</xdr:row>
      <xdr:rowOff>0</xdr:rowOff>
    </xdr:from>
    <xdr:to>
      <xdr:col>72</xdr:col>
      <xdr:colOff>122456</xdr:colOff>
      <xdr:row>21</xdr:row>
      <xdr:rowOff>83392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0.35484</cdr:x>
      <cdr:y>0.22565</cdr:y>
    </cdr:from>
    <cdr:to>
      <cdr:x>0.68387</cdr:x>
      <cdr:y>0.50356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95499" y="904874"/>
          <a:ext cx="1943101" cy="1114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running 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0.50391</cdr:x>
      <cdr:y>0.68942</cdr:y>
    </cdr:from>
    <cdr:to>
      <cdr:x>0.92004</cdr:x>
      <cdr:y>0.85744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97147" y="3071056"/>
          <a:ext cx="2475072" cy="748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avg of the last 1/5/10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(first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5/10  v. (second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endParaRPr lang="el-GR" sz="10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0.43011</cdr:x>
      <cdr:y>0.6928</cdr:y>
    </cdr:from>
    <cdr:to>
      <cdr:x>0.75914</cdr:x>
      <cdr:y>0.89665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49005" y="3155384"/>
          <a:ext cx="1949965" cy="928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total</a:t>
          </a:r>
          <a:r>
            <a:rPr lang="en-US" sz="1000" baseline="0">
              <a:latin typeface="+mn-lt"/>
              <a:ea typeface="+mn-ea"/>
              <a:cs typeface="+mn-cs"/>
            </a:rPr>
            <a:t> </a:t>
          </a:r>
          <a:r>
            <a:rPr lang="en-US" sz="1000">
              <a:latin typeface="+mn-lt"/>
              <a:ea typeface="+mn-ea"/>
              <a:cs typeface="+mn-cs"/>
            </a:rPr>
            <a:t>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6" name="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7" name="6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10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11" name="10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46</xdr:row>
      <xdr:rowOff>76200</xdr:rowOff>
    </xdr:to>
    <xdr:graphicFrame macro="">
      <xdr:nvGraphicFramePr>
        <xdr:cNvPr id="12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23</xdr:col>
      <xdr:colOff>304800</xdr:colOff>
      <xdr:row>30</xdr:row>
      <xdr:rowOff>76200</xdr:rowOff>
    </xdr:to>
    <xdr:graphicFrame macro="">
      <xdr:nvGraphicFramePr>
        <xdr:cNvPr id="13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69273</xdr:rowOff>
    </xdr:to>
    <xdr:graphicFrame macro="">
      <xdr:nvGraphicFramePr>
        <xdr:cNvPr id="14" name="8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15</xdr:col>
      <xdr:colOff>304800</xdr:colOff>
      <xdr:row>62</xdr:row>
      <xdr:rowOff>76200</xdr:rowOff>
    </xdr:to>
    <xdr:graphicFrame macro="">
      <xdr:nvGraphicFramePr>
        <xdr:cNvPr id="15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23</xdr:col>
      <xdr:colOff>304800</xdr:colOff>
      <xdr:row>14</xdr:row>
      <xdr:rowOff>76200</xdr:rowOff>
    </xdr:to>
    <xdr:graphicFrame macro="">
      <xdr:nvGraphicFramePr>
        <xdr:cNvPr id="16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612321</xdr:colOff>
      <xdr:row>31</xdr:row>
      <xdr:rowOff>0</xdr:rowOff>
    </xdr:from>
    <xdr:to>
      <xdr:col>23</xdr:col>
      <xdr:colOff>267103</xdr:colOff>
      <xdr:row>45</xdr:row>
      <xdr:rowOff>120098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31</xdr:col>
      <xdr:colOff>304800</xdr:colOff>
      <xdr:row>30</xdr:row>
      <xdr:rowOff>76200</xdr:rowOff>
    </xdr:to>
    <xdr:graphicFrame macro="">
      <xdr:nvGraphicFramePr>
        <xdr:cNvPr id="20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32</xdr:row>
      <xdr:rowOff>0</xdr:rowOff>
    </xdr:from>
    <xdr:to>
      <xdr:col>31</xdr:col>
      <xdr:colOff>304800</xdr:colOff>
      <xdr:row>46</xdr:row>
      <xdr:rowOff>76200</xdr:rowOff>
    </xdr:to>
    <xdr:graphicFrame macro="">
      <xdr:nvGraphicFramePr>
        <xdr:cNvPr id="21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7</xdr:col>
      <xdr:colOff>285750</xdr:colOff>
      <xdr:row>62</xdr:row>
      <xdr:rowOff>78441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15</xdr:col>
      <xdr:colOff>285750</xdr:colOff>
      <xdr:row>78</xdr:row>
      <xdr:rowOff>78441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7</xdr:col>
      <xdr:colOff>285750</xdr:colOff>
      <xdr:row>78</xdr:row>
      <xdr:rowOff>78441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0</xdr:colOff>
      <xdr:row>12</xdr:row>
      <xdr:rowOff>0</xdr:rowOff>
    </xdr:from>
    <xdr:to>
      <xdr:col>41</xdr:col>
      <xdr:colOff>304800</xdr:colOff>
      <xdr:row>26</xdr:row>
      <xdr:rowOff>76200</xdr:rowOff>
    </xdr:to>
    <xdr:graphicFrame macro="">
      <xdr:nvGraphicFramePr>
        <xdr:cNvPr id="26" name="10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0</xdr:row>
      <xdr:rowOff>0</xdr:rowOff>
    </xdr:from>
    <xdr:to>
      <xdr:col>61</xdr:col>
      <xdr:colOff>435629</xdr:colOff>
      <xdr:row>21</xdr:row>
      <xdr:rowOff>38942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9525</xdr:colOff>
      <xdr:row>21</xdr:row>
      <xdr:rowOff>96091</xdr:rowOff>
    </xdr:from>
    <xdr:to>
      <xdr:col>61</xdr:col>
      <xdr:colOff>445154</xdr:colOff>
      <xdr:row>42</xdr:row>
      <xdr:rowOff>135032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11486</xdr:colOff>
      <xdr:row>0</xdr:row>
      <xdr:rowOff>19050</xdr:rowOff>
    </xdr:from>
    <xdr:to>
      <xdr:col>71</xdr:col>
      <xdr:colOff>447115</xdr:colOff>
      <xdr:row>21</xdr:row>
      <xdr:rowOff>57992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0.44533</cdr:x>
      <cdr:y>0.62552</cdr:y>
    </cdr:from>
    <cdr:to>
      <cdr:x>0.77436</cdr:x>
      <cdr:y>0.90343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19319" y="2821152"/>
          <a:ext cx="1935252" cy="1253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running 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0.27419</cdr:x>
      <cdr:y>0.59693</cdr:y>
    </cdr:from>
    <cdr:to>
      <cdr:x>0.69032</cdr:x>
      <cdr:y>0.7581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19229" y="2632507"/>
          <a:ext cx="2457456" cy="710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avg of the last 1/5/10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(first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5/10  v. (second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endParaRPr lang="el-GR" sz="10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0.39485</cdr:x>
      <cdr:y>0.64835</cdr:y>
    </cdr:from>
    <cdr:to>
      <cdr:x>0.72388</cdr:x>
      <cdr:y>0.92626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2382" y="2924101"/>
          <a:ext cx="1935252" cy="1253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total</a:t>
          </a:r>
          <a:r>
            <a:rPr lang="en-US" sz="1000" baseline="0">
              <a:latin typeface="+mn-lt"/>
              <a:ea typeface="+mn-ea"/>
              <a:cs typeface="+mn-cs"/>
            </a:rPr>
            <a:t> </a:t>
          </a:r>
          <a:r>
            <a:rPr lang="en-US" sz="1000">
              <a:latin typeface="+mn-lt"/>
              <a:ea typeface="+mn-ea"/>
              <a:cs typeface="+mn-cs"/>
            </a:rPr>
            <a:t>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0.37419</cdr:x>
      <cdr:y>0.22328</cdr:y>
    </cdr:from>
    <cdr:to>
      <cdr:x>0.79032</cdr:x>
      <cdr:y>0.39389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91099" y="1276775"/>
          <a:ext cx="3326348" cy="9756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avg of the last 1/5/10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(first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5/10  v. (second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endParaRPr lang="el-GR" sz="1000"/>
        </a:p>
      </cdr:txBody>
    </cdr:sp>
  </cdr:relSizeAnchor>
  <cdr:relSizeAnchor xmlns:cdr="http://schemas.openxmlformats.org/drawingml/2006/chartDrawing">
    <cdr:from>
      <cdr:x>0.37419</cdr:x>
      <cdr:y>0.22328</cdr:y>
    </cdr:from>
    <cdr:to>
      <cdr:x>0.79032</cdr:x>
      <cdr:y>0.39389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991099" y="1276775"/>
          <a:ext cx="3326348" cy="9756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avg of the last 1/5/10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(first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5/10  v. (second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endParaRPr lang="el-GR" sz="1000"/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6" name="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7" name="6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10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11" name="10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46</xdr:row>
      <xdr:rowOff>76200</xdr:rowOff>
    </xdr:to>
    <xdr:graphicFrame macro="">
      <xdr:nvGraphicFramePr>
        <xdr:cNvPr id="12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23</xdr:col>
      <xdr:colOff>304800</xdr:colOff>
      <xdr:row>30</xdr:row>
      <xdr:rowOff>76200</xdr:rowOff>
    </xdr:to>
    <xdr:graphicFrame macro="">
      <xdr:nvGraphicFramePr>
        <xdr:cNvPr id="13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69273</xdr:rowOff>
    </xdr:to>
    <xdr:graphicFrame macro="">
      <xdr:nvGraphicFramePr>
        <xdr:cNvPr id="14" name="8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15</xdr:col>
      <xdr:colOff>304800</xdr:colOff>
      <xdr:row>62</xdr:row>
      <xdr:rowOff>76200</xdr:rowOff>
    </xdr:to>
    <xdr:graphicFrame macro="">
      <xdr:nvGraphicFramePr>
        <xdr:cNvPr id="15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23</xdr:col>
      <xdr:colOff>304800</xdr:colOff>
      <xdr:row>14</xdr:row>
      <xdr:rowOff>76200</xdr:rowOff>
    </xdr:to>
    <xdr:graphicFrame macro="">
      <xdr:nvGraphicFramePr>
        <xdr:cNvPr id="16" name="7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585108</xdr:colOff>
      <xdr:row>32</xdr:row>
      <xdr:rowOff>13608</xdr:rowOff>
    </xdr:from>
    <xdr:to>
      <xdr:col>23</xdr:col>
      <xdr:colOff>239890</xdr:colOff>
      <xdr:row>46</xdr:row>
      <xdr:rowOff>133706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31</xdr:col>
      <xdr:colOff>304800</xdr:colOff>
      <xdr:row>30</xdr:row>
      <xdr:rowOff>76200</xdr:rowOff>
    </xdr:to>
    <xdr:graphicFrame macro="">
      <xdr:nvGraphicFramePr>
        <xdr:cNvPr id="20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32</xdr:row>
      <xdr:rowOff>0</xdr:rowOff>
    </xdr:from>
    <xdr:to>
      <xdr:col>31</xdr:col>
      <xdr:colOff>304800</xdr:colOff>
      <xdr:row>46</xdr:row>
      <xdr:rowOff>76200</xdr:rowOff>
    </xdr:to>
    <xdr:graphicFrame macro="">
      <xdr:nvGraphicFramePr>
        <xdr:cNvPr id="21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7</xdr:col>
      <xdr:colOff>285750</xdr:colOff>
      <xdr:row>62</xdr:row>
      <xdr:rowOff>78441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15</xdr:col>
      <xdr:colOff>285750</xdr:colOff>
      <xdr:row>78</xdr:row>
      <xdr:rowOff>78441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7</xdr:col>
      <xdr:colOff>285750</xdr:colOff>
      <xdr:row>78</xdr:row>
      <xdr:rowOff>78441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33</xdr:col>
      <xdr:colOff>0</xdr:colOff>
      <xdr:row>0</xdr:row>
      <xdr:rowOff>0</xdr:rowOff>
    </xdr:from>
    <xdr:to>
      <xdr:col>40</xdr:col>
      <xdr:colOff>304800</xdr:colOff>
      <xdr:row>14</xdr:row>
      <xdr:rowOff>76200</xdr:rowOff>
    </xdr:to>
    <xdr:graphicFrame macro="">
      <xdr:nvGraphicFramePr>
        <xdr:cNvPr id="26" name="9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16</xdr:row>
      <xdr:rowOff>0</xdr:rowOff>
    </xdr:from>
    <xdr:to>
      <xdr:col>15</xdr:col>
      <xdr:colOff>304800</xdr:colOff>
      <xdr:row>30</xdr:row>
      <xdr:rowOff>76200</xdr:rowOff>
    </xdr:to>
    <xdr:graphicFrame macro="">
      <xdr:nvGraphicFramePr>
        <xdr:cNvPr id="3" name="2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0</xdr:rowOff>
    </xdr:from>
    <xdr:to>
      <xdr:col>15</xdr:col>
      <xdr:colOff>304800</xdr:colOff>
      <xdr:row>14</xdr:row>
      <xdr:rowOff>76200</xdr:rowOff>
    </xdr:to>
    <xdr:graphicFrame macro="">
      <xdr:nvGraphicFramePr>
        <xdr:cNvPr id="4" name="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304800</xdr:colOff>
      <xdr:row>14</xdr:row>
      <xdr:rowOff>76200</xdr:rowOff>
    </xdr:to>
    <xdr:graphicFrame macro="">
      <xdr:nvGraphicFramePr>
        <xdr:cNvPr id="14" name="1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7</xdr:col>
      <xdr:colOff>304800</xdr:colOff>
      <xdr:row>30</xdr:row>
      <xdr:rowOff>76200</xdr:rowOff>
    </xdr:to>
    <xdr:graphicFrame macro="">
      <xdr:nvGraphicFramePr>
        <xdr:cNvPr id="15" name="14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32</xdr:row>
      <xdr:rowOff>0</xdr:rowOff>
    </xdr:from>
    <xdr:to>
      <xdr:col>15</xdr:col>
      <xdr:colOff>304800</xdr:colOff>
      <xdr:row>46</xdr:row>
      <xdr:rowOff>76200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23</xdr:col>
      <xdr:colOff>304800</xdr:colOff>
      <xdr:row>14</xdr:row>
      <xdr:rowOff>76200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16</xdr:row>
      <xdr:rowOff>0</xdr:rowOff>
    </xdr:from>
    <xdr:to>
      <xdr:col>23</xdr:col>
      <xdr:colOff>304800</xdr:colOff>
      <xdr:row>30</xdr:row>
      <xdr:rowOff>76200</xdr:rowOff>
    </xdr:to>
    <xdr:graphicFrame macro="">
      <xdr:nvGraphicFramePr>
        <xdr:cNvPr id="10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7</xdr:col>
      <xdr:colOff>304800</xdr:colOff>
      <xdr:row>46</xdr:row>
      <xdr:rowOff>76200</xdr:rowOff>
    </xdr:to>
    <xdr:graphicFrame macro="">
      <xdr:nvGraphicFramePr>
        <xdr:cNvPr id="11" name="16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48</xdr:row>
      <xdr:rowOff>0</xdr:rowOff>
    </xdr:from>
    <xdr:to>
      <xdr:col>15</xdr:col>
      <xdr:colOff>304800</xdr:colOff>
      <xdr:row>62</xdr:row>
      <xdr:rowOff>76200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40821</xdr:colOff>
      <xdr:row>32</xdr:row>
      <xdr:rowOff>13607</xdr:rowOff>
    </xdr:from>
    <xdr:to>
      <xdr:col>23</xdr:col>
      <xdr:colOff>283679</xdr:colOff>
      <xdr:row>46</xdr:row>
      <xdr:rowOff>133705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16</xdr:row>
      <xdr:rowOff>0</xdr:rowOff>
    </xdr:from>
    <xdr:to>
      <xdr:col>31</xdr:col>
      <xdr:colOff>304800</xdr:colOff>
      <xdr:row>30</xdr:row>
      <xdr:rowOff>76200</xdr:rowOff>
    </xdr:to>
    <xdr:graphicFrame macro="">
      <xdr:nvGraphicFramePr>
        <xdr:cNvPr id="18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32</xdr:row>
      <xdr:rowOff>0</xdr:rowOff>
    </xdr:from>
    <xdr:to>
      <xdr:col>31</xdr:col>
      <xdr:colOff>304800</xdr:colOff>
      <xdr:row>46</xdr:row>
      <xdr:rowOff>76200</xdr:rowOff>
    </xdr:to>
    <xdr:graphicFrame macro="">
      <xdr:nvGraphicFramePr>
        <xdr:cNvPr id="16" name="15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7</xdr:col>
      <xdr:colOff>285750</xdr:colOff>
      <xdr:row>62</xdr:row>
      <xdr:rowOff>78441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64</xdr:row>
      <xdr:rowOff>0</xdr:rowOff>
    </xdr:from>
    <xdr:to>
      <xdr:col>15</xdr:col>
      <xdr:colOff>285750</xdr:colOff>
      <xdr:row>78</xdr:row>
      <xdr:rowOff>78441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64</xdr:row>
      <xdr:rowOff>0</xdr:rowOff>
    </xdr:from>
    <xdr:to>
      <xdr:col>7</xdr:col>
      <xdr:colOff>285750</xdr:colOff>
      <xdr:row>78</xdr:row>
      <xdr:rowOff>78441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32</xdr:col>
      <xdr:colOff>285749</xdr:colOff>
      <xdr:row>3</xdr:row>
      <xdr:rowOff>136070</xdr:rowOff>
    </xdr:from>
    <xdr:to>
      <xdr:col>44</xdr:col>
      <xdr:colOff>312963</xdr:colOff>
      <xdr:row>25</xdr:row>
      <xdr:rowOff>163285</xdr:rowOff>
    </xdr:to>
    <xdr:graphicFrame macro="">
      <xdr:nvGraphicFramePr>
        <xdr:cNvPr id="25" name="3 - Γράφημα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0</xdr:colOff>
      <xdr:row>48</xdr:row>
      <xdr:rowOff>0</xdr:rowOff>
    </xdr:from>
    <xdr:to>
      <xdr:col>34</xdr:col>
      <xdr:colOff>294822</xdr:colOff>
      <xdr:row>72</xdr:row>
      <xdr:rowOff>49893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0</xdr:row>
      <xdr:rowOff>0</xdr:rowOff>
    </xdr:from>
    <xdr:to>
      <xdr:col>61</xdr:col>
      <xdr:colOff>435628</xdr:colOff>
      <xdr:row>21</xdr:row>
      <xdr:rowOff>38942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9525</xdr:colOff>
      <xdr:row>21</xdr:row>
      <xdr:rowOff>96091</xdr:rowOff>
    </xdr:from>
    <xdr:to>
      <xdr:col>61</xdr:col>
      <xdr:colOff>445153</xdr:colOff>
      <xdr:row>42</xdr:row>
      <xdr:rowOff>135032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11486</xdr:colOff>
      <xdr:row>0</xdr:row>
      <xdr:rowOff>19050</xdr:rowOff>
    </xdr:from>
    <xdr:to>
      <xdr:col>71</xdr:col>
      <xdr:colOff>447115</xdr:colOff>
      <xdr:row>21</xdr:row>
      <xdr:rowOff>57992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0.34032</cdr:x>
      <cdr:y>0.52371</cdr:y>
    </cdr:from>
    <cdr:to>
      <cdr:x>0.66935</cdr:x>
      <cdr:y>0.80162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09783" y="2309584"/>
          <a:ext cx="1943086" cy="12256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running 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0.09193</cdr:x>
      <cdr:y>0.56453</cdr:y>
    </cdr:from>
    <cdr:to>
      <cdr:x>0.50806</cdr:x>
      <cdr:y>0.82819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42904" y="2489632"/>
          <a:ext cx="2457456" cy="1162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avg of the last 1/5/10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(first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5/10  v. (second ‘last’)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endParaRPr lang="el-GR" sz="10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0.34839</cdr:x>
      <cdr:y>0.5777</cdr:y>
    </cdr:from>
    <cdr:to>
      <cdr:x>0.67742</cdr:x>
      <cdr:y>0.85561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57408" y="2547709"/>
          <a:ext cx="1943086" cy="12256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Ṡ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= 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 + (Ē /  (Ṡ</a:t>
          </a:r>
          <a:r>
            <a:rPr lang="en-US" sz="1000" baseline="-25000">
              <a:latin typeface="+mn-lt"/>
              <a:ea typeface="+mn-ea"/>
              <a:cs typeface="+mn-cs"/>
            </a:rPr>
            <a:t>i-1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r>
            <a:rPr lang="en-US" sz="1000" baseline="30000">
              <a:latin typeface="+mn-lt"/>
              <a:ea typeface="+mn-ea"/>
              <a:cs typeface="+mn-cs"/>
            </a:rPr>
            <a:t>2</a:t>
          </a:r>
          <a:r>
            <a:rPr lang="en-US" sz="1000">
              <a:latin typeface="+mn-lt"/>
              <a:ea typeface="+mn-ea"/>
              <a:cs typeface="+mn-cs"/>
            </a:rPr>
            <a:t>)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Ē is the total</a:t>
          </a:r>
          <a:r>
            <a:rPr lang="en-US" sz="1000" baseline="0">
              <a:latin typeface="+mn-lt"/>
              <a:ea typeface="+mn-ea"/>
              <a:cs typeface="+mn-cs"/>
            </a:rPr>
            <a:t> </a:t>
          </a:r>
          <a:r>
            <a:rPr lang="en-US" sz="1000">
              <a:latin typeface="+mn-lt"/>
              <a:ea typeface="+mn-ea"/>
              <a:cs typeface="+mn-cs"/>
            </a:rPr>
            <a:t>avg of 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,</a:t>
          </a:r>
          <a:endParaRPr lang="el-GR" sz="1000">
            <a:latin typeface="+mn-lt"/>
            <a:ea typeface="+mn-ea"/>
            <a:cs typeface="+mn-cs"/>
          </a:endParaRPr>
        </a:p>
        <a:p xmlns:a="http://schemas.openxmlformats.org/drawingml/2006/main">
          <a:r>
            <a:rPr lang="en-US" sz="1000">
              <a:latin typeface="+mn-lt"/>
              <a:ea typeface="+mn-ea"/>
              <a:cs typeface="+mn-cs"/>
            </a:rPr>
            <a:t>E</a:t>
          </a:r>
          <a:r>
            <a:rPr lang="en-US" sz="1000" baseline="-25000">
              <a:latin typeface="+mn-lt"/>
              <a:ea typeface="+mn-ea"/>
              <a:cs typeface="+mn-cs"/>
            </a:rPr>
            <a:t>i</a:t>
          </a:r>
          <a:r>
            <a:rPr lang="en-US" sz="1000">
              <a:latin typeface="+mn-lt"/>
              <a:ea typeface="+mn-ea"/>
              <a:cs typeface="+mn-cs"/>
            </a:rPr>
            <a:t> is computed over the last 1/5/10/all v.</a:t>
          </a:r>
          <a:endParaRPr lang="el-GR" sz="10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vassil/RESEARCH/SUBMITTED/Lehman/figures/src/metrics-2013-11-12_edite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tlas"/>
      <sheetName val="a figs"/>
      <sheetName val="bio"/>
      <sheetName val="b figs"/>
      <sheetName val="copper"/>
      <sheetName val="c figs"/>
      <sheetName val="ensembl"/>
      <sheetName val="e figs"/>
      <sheetName val="mwiki"/>
      <sheetName val="m figs"/>
      <sheetName val="ocart"/>
      <sheetName val="o figs"/>
      <sheetName val="phpbb"/>
      <sheetName val="p figs"/>
      <sheetName val="typo"/>
      <sheetName val="t figs"/>
      <sheetName val="datasets"/>
      <sheetName val="change_percent"/>
      <sheetName val="heartbeats"/>
      <sheetName val="atlas (2)"/>
      <sheetName val="periods of table size"/>
      <sheetName val="Sheet1"/>
    </sheetNames>
    <sheetDataSet>
      <sheetData sheetId="0">
        <row r="2">
          <cell r="D2">
            <v>38933.570613425924</v>
          </cell>
          <cell r="H2">
            <v>56</v>
          </cell>
          <cell r="AE2">
            <v>0</v>
          </cell>
        </row>
        <row r="3">
          <cell r="D3">
            <v>38958.624131944445</v>
          </cell>
          <cell r="H3">
            <v>55</v>
          </cell>
          <cell r="AE3">
            <v>7</v>
          </cell>
        </row>
        <row r="4">
          <cell r="D4">
            <v>38987.448252314818</v>
          </cell>
          <cell r="H4">
            <v>57</v>
          </cell>
          <cell r="AE4">
            <v>16</v>
          </cell>
        </row>
        <row r="5">
          <cell r="D5">
            <v>38987.452141203699</v>
          </cell>
          <cell r="H5">
            <v>57</v>
          </cell>
          <cell r="AE5">
            <v>0</v>
          </cell>
        </row>
        <row r="6">
          <cell r="D6">
            <v>38987.534745370373</v>
          </cell>
          <cell r="H6">
            <v>57</v>
          </cell>
          <cell r="AE6">
            <v>5</v>
          </cell>
        </row>
        <row r="7">
          <cell r="D7">
            <v>38987.678252314814</v>
          </cell>
          <cell r="H7">
            <v>57</v>
          </cell>
          <cell r="AE7">
            <v>3</v>
          </cell>
        </row>
        <row r="8">
          <cell r="D8">
            <v>38987.709710648152</v>
          </cell>
          <cell r="H8">
            <v>57</v>
          </cell>
          <cell r="AE8">
            <v>18</v>
          </cell>
        </row>
        <row r="9">
          <cell r="D9">
            <v>39002.551805555559</v>
          </cell>
          <cell r="H9">
            <v>57</v>
          </cell>
          <cell r="AE9">
            <v>2</v>
          </cell>
        </row>
        <row r="10">
          <cell r="D10">
            <v>39007.418819444443</v>
          </cell>
          <cell r="H10">
            <v>57</v>
          </cell>
          <cell r="AE10">
            <v>13</v>
          </cell>
        </row>
        <row r="11">
          <cell r="D11">
            <v>39015.851956018516</v>
          </cell>
          <cell r="H11">
            <v>57</v>
          </cell>
          <cell r="AE11">
            <v>0</v>
          </cell>
        </row>
        <row r="12">
          <cell r="D12">
            <v>39020.812650462962</v>
          </cell>
          <cell r="H12">
            <v>57</v>
          </cell>
          <cell r="AE12">
            <v>5</v>
          </cell>
        </row>
        <row r="13">
          <cell r="D13">
            <v>39028.430902777778</v>
          </cell>
          <cell r="H13">
            <v>58</v>
          </cell>
          <cell r="AE13">
            <v>15</v>
          </cell>
        </row>
        <row r="14">
          <cell r="D14">
            <v>39028.640787037039</v>
          </cell>
          <cell r="H14">
            <v>58</v>
          </cell>
          <cell r="AE14">
            <v>2</v>
          </cell>
        </row>
        <row r="15">
          <cell r="D15">
            <v>39125.47855324074</v>
          </cell>
          <cell r="H15">
            <v>58</v>
          </cell>
          <cell r="AE15">
            <v>40</v>
          </cell>
        </row>
        <row r="16">
          <cell r="D16">
            <v>39129.553912037038</v>
          </cell>
          <cell r="H16">
            <v>58</v>
          </cell>
          <cell r="AE16">
            <v>2</v>
          </cell>
        </row>
        <row r="17">
          <cell r="D17">
            <v>39147.622210648144</v>
          </cell>
          <cell r="H17">
            <v>58</v>
          </cell>
          <cell r="AE17">
            <v>2</v>
          </cell>
        </row>
        <row r="18">
          <cell r="D18">
            <v>39155.529178240744</v>
          </cell>
          <cell r="H18">
            <v>59</v>
          </cell>
          <cell r="AE18">
            <v>15</v>
          </cell>
        </row>
        <row r="19">
          <cell r="D19">
            <v>39169.663495370369</v>
          </cell>
          <cell r="H19">
            <v>59</v>
          </cell>
          <cell r="AE19">
            <v>3</v>
          </cell>
        </row>
        <row r="20">
          <cell r="D20">
            <v>39183.510717592595</v>
          </cell>
          <cell r="H20">
            <v>59</v>
          </cell>
          <cell r="AE20">
            <v>112</v>
          </cell>
        </row>
        <row r="21">
          <cell r="D21">
            <v>39185.505648148144</v>
          </cell>
          <cell r="H21">
            <v>59</v>
          </cell>
          <cell r="AE21">
            <v>0</v>
          </cell>
        </row>
        <row r="22">
          <cell r="D22">
            <v>39195.697627314818</v>
          </cell>
          <cell r="H22">
            <v>59</v>
          </cell>
          <cell r="AE22">
            <v>0</v>
          </cell>
        </row>
        <row r="23">
          <cell r="D23">
            <v>39197.691238425927</v>
          </cell>
          <cell r="H23">
            <v>51</v>
          </cell>
          <cell r="AE23">
            <v>52</v>
          </cell>
        </row>
        <row r="24">
          <cell r="D24">
            <v>39198.552256944444</v>
          </cell>
          <cell r="H24">
            <v>51</v>
          </cell>
          <cell r="AE24">
            <v>11</v>
          </cell>
        </row>
        <row r="25">
          <cell r="D25">
            <v>39202.341747685183</v>
          </cell>
          <cell r="H25">
            <v>51</v>
          </cell>
          <cell r="AE25">
            <v>4</v>
          </cell>
        </row>
        <row r="26">
          <cell r="D26">
            <v>39202.538356481484</v>
          </cell>
          <cell r="H26">
            <v>51</v>
          </cell>
          <cell r="AE26">
            <v>4</v>
          </cell>
        </row>
        <row r="27">
          <cell r="D27">
            <v>39208.872488425928</v>
          </cell>
          <cell r="H27">
            <v>51</v>
          </cell>
          <cell r="AE27">
            <v>11</v>
          </cell>
        </row>
        <row r="28">
          <cell r="D28">
            <v>39209.601099537038</v>
          </cell>
          <cell r="H28">
            <v>51</v>
          </cell>
          <cell r="AE28">
            <v>8</v>
          </cell>
        </row>
        <row r="29">
          <cell r="D29">
            <v>39220.563530092593</v>
          </cell>
          <cell r="H29">
            <v>52</v>
          </cell>
          <cell r="AE29">
            <v>9</v>
          </cell>
        </row>
        <row r="30">
          <cell r="D30">
            <v>39225.578865740739</v>
          </cell>
          <cell r="H30">
            <v>52</v>
          </cell>
          <cell r="AE30">
            <v>3</v>
          </cell>
        </row>
        <row r="31">
          <cell r="D31">
            <v>39232.39340277778</v>
          </cell>
          <cell r="H31">
            <v>53</v>
          </cell>
          <cell r="AE31">
            <v>10</v>
          </cell>
        </row>
        <row r="32">
          <cell r="D32">
            <v>39237.43277777778</v>
          </cell>
          <cell r="H32">
            <v>53</v>
          </cell>
          <cell r="AE32">
            <v>2</v>
          </cell>
        </row>
        <row r="33">
          <cell r="D33">
            <v>39266.359537037039</v>
          </cell>
          <cell r="H33">
            <v>53</v>
          </cell>
          <cell r="AE33">
            <v>106</v>
          </cell>
        </row>
        <row r="34">
          <cell r="D34">
            <v>39266.492118055554</v>
          </cell>
          <cell r="H34">
            <v>55</v>
          </cell>
          <cell r="AE34">
            <v>116</v>
          </cell>
        </row>
        <row r="35">
          <cell r="D35">
            <v>39267.573773148149</v>
          </cell>
          <cell r="H35">
            <v>55</v>
          </cell>
          <cell r="AE35">
            <v>7</v>
          </cell>
        </row>
        <row r="36">
          <cell r="D36">
            <v>39276.700266203705</v>
          </cell>
          <cell r="H36">
            <v>56</v>
          </cell>
          <cell r="AE36">
            <v>26</v>
          </cell>
        </row>
        <row r="37">
          <cell r="D37">
            <v>39289.710520833338</v>
          </cell>
          <cell r="H37">
            <v>56</v>
          </cell>
          <cell r="AE37">
            <v>0</v>
          </cell>
        </row>
        <row r="38">
          <cell r="D38">
            <v>39315.642627314817</v>
          </cell>
          <cell r="H38">
            <v>56</v>
          </cell>
          <cell r="AE38">
            <v>0</v>
          </cell>
        </row>
        <row r="39">
          <cell r="D39">
            <v>39335.317800925928</v>
          </cell>
          <cell r="H39">
            <v>55</v>
          </cell>
          <cell r="AE39">
            <v>20</v>
          </cell>
        </row>
        <row r="40">
          <cell r="D40">
            <v>39346.735208333332</v>
          </cell>
          <cell r="H40">
            <v>55</v>
          </cell>
          <cell r="AE40">
            <v>5</v>
          </cell>
        </row>
        <row r="41">
          <cell r="D41">
            <v>39362.539456018516</v>
          </cell>
          <cell r="H41">
            <v>57</v>
          </cell>
          <cell r="AE41">
            <v>27</v>
          </cell>
        </row>
        <row r="42">
          <cell r="D42">
            <v>39363.388136574074</v>
          </cell>
          <cell r="H42">
            <v>57</v>
          </cell>
          <cell r="AE42">
            <v>3</v>
          </cell>
        </row>
        <row r="43">
          <cell r="D43">
            <v>39371.598553240743</v>
          </cell>
          <cell r="H43">
            <v>58</v>
          </cell>
          <cell r="AE43">
            <v>4</v>
          </cell>
        </row>
        <row r="44">
          <cell r="D44">
            <v>39371.648344907408</v>
          </cell>
          <cell r="H44">
            <v>58</v>
          </cell>
          <cell r="AE44">
            <v>0</v>
          </cell>
        </row>
        <row r="45">
          <cell r="D45">
            <v>39376.771168981482</v>
          </cell>
          <cell r="H45">
            <v>58</v>
          </cell>
          <cell r="AE45">
            <v>2</v>
          </cell>
        </row>
        <row r="46">
          <cell r="D46">
            <v>39377.654791666668</v>
          </cell>
          <cell r="H46">
            <v>58</v>
          </cell>
          <cell r="AE46">
            <v>2</v>
          </cell>
        </row>
        <row r="47">
          <cell r="D47">
            <v>39378.739444444444</v>
          </cell>
          <cell r="H47">
            <v>58</v>
          </cell>
          <cell r="AE47">
            <v>2</v>
          </cell>
        </row>
        <row r="48">
          <cell r="D48">
            <v>39415.425254629634</v>
          </cell>
          <cell r="H48">
            <v>58</v>
          </cell>
          <cell r="AE48">
            <v>2</v>
          </cell>
        </row>
        <row r="49">
          <cell r="D49">
            <v>39464.831111111111</v>
          </cell>
          <cell r="H49">
            <v>58</v>
          </cell>
          <cell r="AE49">
            <v>2</v>
          </cell>
        </row>
        <row r="50">
          <cell r="D50">
            <v>39517.676898148144</v>
          </cell>
          <cell r="H50">
            <v>58</v>
          </cell>
          <cell r="AE50">
            <v>152</v>
          </cell>
        </row>
        <row r="51">
          <cell r="D51">
            <v>39518.72519675926</v>
          </cell>
          <cell r="H51">
            <v>58</v>
          </cell>
          <cell r="AE51">
            <v>2</v>
          </cell>
        </row>
        <row r="52">
          <cell r="D52">
            <v>39540.676828703705</v>
          </cell>
          <cell r="H52">
            <v>59</v>
          </cell>
          <cell r="AE52">
            <v>19</v>
          </cell>
        </row>
        <row r="53">
          <cell r="D53">
            <v>39540.702615740738</v>
          </cell>
          <cell r="H53">
            <v>59</v>
          </cell>
          <cell r="AE53">
            <v>0</v>
          </cell>
        </row>
        <row r="54">
          <cell r="D54">
            <v>39546.372696759259</v>
          </cell>
          <cell r="H54">
            <v>61</v>
          </cell>
          <cell r="AE54">
            <v>48</v>
          </cell>
        </row>
        <row r="55">
          <cell r="D55">
            <v>39547.344907407409</v>
          </cell>
          <cell r="H55">
            <v>59</v>
          </cell>
          <cell r="AE55">
            <v>43</v>
          </cell>
        </row>
        <row r="56">
          <cell r="D56">
            <v>39547.358877314815</v>
          </cell>
          <cell r="H56">
            <v>59</v>
          </cell>
          <cell r="AE56">
            <v>3</v>
          </cell>
        </row>
        <row r="57">
          <cell r="D57">
            <v>39547.38585648148</v>
          </cell>
          <cell r="H57">
            <v>59</v>
          </cell>
          <cell r="AE57">
            <v>3</v>
          </cell>
        </row>
        <row r="58">
          <cell r="D58">
            <v>39547.548043981486</v>
          </cell>
          <cell r="H58">
            <v>59</v>
          </cell>
          <cell r="AE58">
            <v>22</v>
          </cell>
        </row>
        <row r="59">
          <cell r="D59">
            <v>39547.676932870367</v>
          </cell>
          <cell r="H59">
            <v>59</v>
          </cell>
          <cell r="AE59">
            <v>2</v>
          </cell>
        </row>
        <row r="60">
          <cell r="D60">
            <v>39548.410625000004</v>
          </cell>
          <cell r="H60">
            <v>59</v>
          </cell>
          <cell r="AE60">
            <v>3</v>
          </cell>
        </row>
        <row r="61">
          <cell r="D61">
            <v>39548.472430555557</v>
          </cell>
          <cell r="H61">
            <v>59</v>
          </cell>
          <cell r="AE61">
            <v>0</v>
          </cell>
        </row>
        <row r="62">
          <cell r="D62">
            <v>39548.473645833335</v>
          </cell>
          <cell r="H62">
            <v>59</v>
          </cell>
          <cell r="AE62">
            <v>2</v>
          </cell>
        </row>
        <row r="63">
          <cell r="D63">
            <v>39552.621122685188</v>
          </cell>
          <cell r="H63">
            <v>59</v>
          </cell>
          <cell r="AE63">
            <v>2</v>
          </cell>
        </row>
        <row r="64">
          <cell r="D64">
            <v>39552.625092592592</v>
          </cell>
          <cell r="H64">
            <v>59</v>
          </cell>
          <cell r="AE64">
            <v>3</v>
          </cell>
        </row>
        <row r="65">
          <cell r="D65">
            <v>39553.364722222221</v>
          </cell>
          <cell r="H65">
            <v>59</v>
          </cell>
          <cell r="AE65">
            <v>0</v>
          </cell>
        </row>
        <row r="66">
          <cell r="D66">
            <v>39595.585011574076</v>
          </cell>
          <cell r="H66">
            <v>59</v>
          </cell>
          <cell r="AE66">
            <v>5</v>
          </cell>
        </row>
        <row r="67">
          <cell r="D67">
            <v>39595.610879629632</v>
          </cell>
          <cell r="H67">
            <v>60</v>
          </cell>
          <cell r="AE67">
            <v>15</v>
          </cell>
        </row>
        <row r="68">
          <cell r="D68">
            <v>39610.68787037037</v>
          </cell>
          <cell r="H68">
            <v>62</v>
          </cell>
          <cell r="AE68">
            <v>39</v>
          </cell>
        </row>
        <row r="69">
          <cell r="D69">
            <v>39617.628321759257</v>
          </cell>
          <cell r="H69">
            <v>62</v>
          </cell>
          <cell r="AE69">
            <v>9</v>
          </cell>
        </row>
        <row r="70">
          <cell r="D70">
            <v>39631.537511574075</v>
          </cell>
          <cell r="H70">
            <v>62</v>
          </cell>
          <cell r="AE70">
            <v>44</v>
          </cell>
        </row>
        <row r="71">
          <cell r="D71">
            <v>39633.627465277779</v>
          </cell>
          <cell r="H71">
            <v>69</v>
          </cell>
          <cell r="AE71">
            <v>54</v>
          </cell>
        </row>
        <row r="72">
          <cell r="D72">
            <v>39637.692210648151</v>
          </cell>
          <cell r="H72">
            <v>69</v>
          </cell>
          <cell r="AE72">
            <v>6</v>
          </cell>
        </row>
        <row r="73">
          <cell r="D73">
            <v>39652.531631944446</v>
          </cell>
          <cell r="H73">
            <v>69</v>
          </cell>
          <cell r="AE73">
            <v>0</v>
          </cell>
        </row>
        <row r="74">
          <cell r="D74">
            <v>39652.576585648145</v>
          </cell>
          <cell r="H74">
            <v>70</v>
          </cell>
          <cell r="AE74">
            <v>12</v>
          </cell>
        </row>
        <row r="75">
          <cell r="D75">
            <v>39658.379062499997</v>
          </cell>
          <cell r="H75">
            <v>69</v>
          </cell>
          <cell r="AE75">
            <v>16</v>
          </cell>
        </row>
        <row r="76">
          <cell r="D76">
            <v>39658.380937499998</v>
          </cell>
          <cell r="H76">
            <v>70</v>
          </cell>
          <cell r="AE76">
            <v>16</v>
          </cell>
        </row>
        <row r="77">
          <cell r="D77">
            <v>39659.554722222223</v>
          </cell>
          <cell r="H77">
            <v>70</v>
          </cell>
          <cell r="AE77">
            <v>0</v>
          </cell>
        </row>
        <row r="78">
          <cell r="D78">
            <v>39661.356087962966</v>
          </cell>
          <cell r="H78">
            <v>71</v>
          </cell>
          <cell r="AE78">
            <v>15</v>
          </cell>
        </row>
        <row r="79">
          <cell r="D79">
            <v>39666.676354166666</v>
          </cell>
          <cell r="H79">
            <v>71</v>
          </cell>
          <cell r="AE79">
            <v>31</v>
          </cell>
        </row>
        <row r="80">
          <cell r="D80">
            <v>39777.519363425927</v>
          </cell>
          <cell r="H80">
            <v>71</v>
          </cell>
          <cell r="AE80">
            <v>0</v>
          </cell>
        </row>
        <row r="81">
          <cell r="D81">
            <v>39792.561180555553</v>
          </cell>
          <cell r="H81">
            <v>72</v>
          </cell>
          <cell r="AE81">
            <v>2</v>
          </cell>
        </row>
        <row r="82">
          <cell r="D82">
            <v>39801.568136574075</v>
          </cell>
          <cell r="H82">
            <v>72</v>
          </cell>
          <cell r="AE82">
            <v>2</v>
          </cell>
        </row>
        <row r="83">
          <cell r="D83">
            <v>39835.419374999998</v>
          </cell>
          <cell r="H83">
            <v>72</v>
          </cell>
          <cell r="AE83">
            <v>0</v>
          </cell>
        </row>
        <row r="84">
          <cell r="D84">
            <v>39896.568888888891</v>
          </cell>
          <cell r="H84">
            <v>73</v>
          </cell>
          <cell r="AE84">
            <v>4</v>
          </cell>
        </row>
        <row r="85">
          <cell r="D85">
            <v>39901.343368055554</v>
          </cell>
          <cell r="H85">
            <v>73</v>
          </cell>
          <cell r="AE85">
            <v>2</v>
          </cell>
        </row>
      </sheetData>
      <sheetData sheetId="1" refreshError="1"/>
      <sheetData sheetId="2">
        <row r="1">
          <cell r="AD1" t="str">
            <v>changes</v>
          </cell>
        </row>
        <row r="2">
          <cell r="D2">
            <v>37312.422754629632</v>
          </cell>
          <cell r="H2">
            <v>21</v>
          </cell>
          <cell r="AD2">
            <v>3</v>
          </cell>
        </row>
        <row r="3">
          <cell r="D3">
            <v>37313.30332175926</v>
          </cell>
          <cell r="H3">
            <v>21</v>
          </cell>
          <cell r="AD3">
            <v>0</v>
          </cell>
        </row>
        <row r="4">
          <cell r="D4">
            <v>37315.403275462959</v>
          </cell>
          <cell r="H4">
            <v>20</v>
          </cell>
          <cell r="AD4">
            <v>48</v>
          </cell>
        </row>
        <row r="5">
          <cell r="D5">
            <v>37315.547743055555</v>
          </cell>
          <cell r="H5">
            <v>20</v>
          </cell>
          <cell r="AD5">
            <v>0</v>
          </cell>
        </row>
        <row r="6">
          <cell r="D6">
            <v>37316.40247685185</v>
          </cell>
          <cell r="H6">
            <v>21</v>
          </cell>
          <cell r="AD6">
            <v>6</v>
          </cell>
        </row>
        <row r="7">
          <cell r="D7">
            <v>37372.944594907407</v>
          </cell>
          <cell r="H7">
            <v>21</v>
          </cell>
          <cell r="AD7">
            <v>0</v>
          </cell>
        </row>
        <row r="8">
          <cell r="D8">
            <v>37375.960104166668</v>
          </cell>
          <cell r="H8">
            <v>21</v>
          </cell>
          <cell r="AD8">
            <v>0</v>
          </cell>
        </row>
        <row r="9">
          <cell r="D9">
            <v>37503.776805555557</v>
          </cell>
          <cell r="H9">
            <v>21</v>
          </cell>
          <cell r="AD9">
            <v>6</v>
          </cell>
        </row>
        <row r="10">
          <cell r="D10">
            <v>37510.079074074078</v>
          </cell>
          <cell r="H10">
            <v>21</v>
          </cell>
          <cell r="AD10">
            <v>3</v>
          </cell>
        </row>
        <row r="11">
          <cell r="D11">
            <v>37511.332500000004</v>
          </cell>
          <cell r="H11">
            <v>20</v>
          </cell>
          <cell r="AD11">
            <v>70</v>
          </cell>
        </row>
        <row r="12">
          <cell r="D12">
            <v>37522.307245370372</v>
          </cell>
          <cell r="H12">
            <v>20</v>
          </cell>
          <cell r="AD12">
            <v>7</v>
          </cell>
        </row>
        <row r="13">
          <cell r="D13">
            <v>37531.048055555555</v>
          </cell>
          <cell r="H13">
            <v>19</v>
          </cell>
          <cell r="AD13">
            <v>8</v>
          </cell>
        </row>
        <row r="14">
          <cell r="D14">
            <v>37537.018263888887</v>
          </cell>
          <cell r="H14">
            <v>19</v>
          </cell>
          <cell r="AD14">
            <v>2</v>
          </cell>
        </row>
        <row r="15">
          <cell r="D15">
            <v>37543.763611111113</v>
          </cell>
          <cell r="H15">
            <v>19</v>
          </cell>
          <cell r="AD15">
            <v>0</v>
          </cell>
        </row>
        <row r="16">
          <cell r="D16">
            <v>37547.100810185184</v>
          </cell>
          <cell r="H16">
            <v>19</v>
          </cell>
          <cell r="AD16">
            <v>6</v>
          </cell>
        </row>
        <row r="17">
          <cell r="D17">
            <v>37552.403645833336</v>
          </cell>
          <cell r="H17">
            <v>18</v>
          </cell>
          <cell r="AD17">
            <v>11</v>
          </cell>
        </row>
        <row r="18">
          <cell r="D18">
            <v>37571.803599537037</v>
          </cell>
          <cell r="H18">
            <v>19</v>
          </cell>
          <cell r="AD18">
            <v>7</v>
          </cell>
        </row>
        <row r="19">
          <cell r="D19">
            <v>37585.357569444444</v>
          </cell>
          <cell r="H19">
            <v>19</v>
          </cell>
          <cell r="AD19">
            <v>5</v>
          </cell>
        </row>
        <row r="20">
          <cell r="D20">
            <v>37669.328402777777</v>
          </cell>
          <cell r="H20">
            <v>19</v>
          </cell>
          <cell r="AD20">
            <v>5</v>
          </cell>
        </row>
        <row r="21">
          <cell r="D21">
            <v>37669.410127314812</v>
          </cell>
          <cell r="H21">
            <v>19</v>
          </cell>
          <cell r="AD21">
            <v>3</v>
          </cell>
        </row>
        <row r="22">
          <cell r="D22">
            <v>37670.891053240739</v>
          </cell>
          <cell r="H22">
            <v>24</v>
          </cell>
          <cell r="AD22">
            <v>120</v>
          </cell>
        </row>
        <row r="23">
          <cell r="D23">
            <v>37670.917731481481</v>
          </cell>
          <cell r="H23">
            <v>24</v>
          </cell>
          <cell r="AD23">
            <v>7</v>
          </cell>
        </row>
        <row r="24">
          <cell r="D24">
            <v>37671.069548611107</v>
          </cell>
          <cell r="H24">
            <v>24</v>
          </cell>
          <cell r="AD24">
            <v>28</v>
          </cell>
        </row>
        <row r="25">
          <cell r="D25">
            <v>37671.156793981485</v>
          </cell>
          <cell r="H25">
            <v>26</v>
          </cell>
          <cell r="AD25">
            <v>16</v>
          </cell>
        </row>
        <row r="26">
          <cell r="D26">
            <v>37671.911585648151</v>
          </cell>
          <cell r="H26">
            <v>26</v>
          </cell>
          <cell r="AD26">
            <v>3</v>
          </cell>
        </row>
        <row r="27">
          <cell r="D27">
            <v>37672.000023148146</v>
          </cell>
          <cell r="H27">
            <v>27</v>
          </cell>
          <cell r="AD27">
            <v>6</v>
          </cell>
        </row>
        <row r="28">
          <cell r="D28">
            <v>37692.440844907411</v>
          </cell>
          <cell r="H28">
            <v>27</v>
          </cell>
          <cell r="AD28">
            <v>64</v>
          </cell>
        </row>
        <row r="29">
          <cell r="D29">
            <v>37692.452951388885</v>
          </cell>
          <cell r="H29">
            <v>27</v>
          </cell>
          <cell r="AD29">
            <v>23</v>
          </cell>
        </row>
        <row r="30">
          <cell r="D30">
            <v>37697.316423611112</v>
          </cell>
          <cell r="H30">
            <v>28</v>
          </cell>
          <cell r="AD30">
            <v>5</v>
          </cell>
        </row>
        <row r="31">
          <cell r="D31">
            <v>37698.25409722222</v>
          </cell>
          <cell r="H31">
            <v>28</v>
          </cell>
          <cell r="AD31">
            <v>5</v>
          </cell>
        </row>
        <row r="32">
          <cell r="D32">
            <v>37698.876064814816</v>
          </cell>
          <cell r="H32">
            <v>28</v>
          </cell>
          <cell r="AD32">
            <v>0</v>
          </cell>
        </row>
        <row r="33">
          <cell r="D33">
            <v>37713.339525462965</v>
          </cell>
          <cell r="H33">
            <v>27</v>
          </cell>
          <cell r="AD33">
            <v>20</v>
          </cell>
        </row>
        <row r="34">
          <cell r="D34">
            <v>37719.623877314814</v>
          </cell>
          <cell r="H34">
            <v>27</v>
          </cell>
          <cell r="AD34">
            <v>20</v>
          </cell>
        </row>
        <row r="35">
          <cell r="D35">
            <v>37768.927233796298</v>
          </cell>
          <cell r="H35">
            <v>27</v>
          </cell>
          <cell r="AD35">
            <v>0</v>
          </cell>
        </row>
        <row r="36">
          <cell r="D36">
            <v>37773.356203703705</v>
          </cell>
          <cell r="H36">
            <v>27</v>
          </cell>
          <cell r="AD36">
            <v>0</v>
          </cell>
        </row>
        <row r="37">
          <cell r="D37">
            <v>37773.877129629633</v>
          </cell>
          <cell r="H37">
            <v>27</v>
          </cell>
          <cell r="AD37">
            <v>0</v>
          </cell>
        </row>
        <row r="38">
          <cell r="D38">
            <v>37777.135578703703</v>
          </cell>
          <cell r="H38">
            <v>27</v>
          </cell>
          <cell r="AD38">
            <v>0</v>
          </cell>
        </row>
        <row r="39">
          <cell r="D39">
            <v>38264.06013888889</v>
          </cell>
          <cell r="H39">
            <v>28</v>
          </cell>
          <cell r="AD39">
            <v>3</v>
          </cell>
        </row>
        <row r="40">
          <cell r="D40">
            <v>38295.076168981483</v>
          </cell>
          <cell r="H40">
            <v>28</v>
          </cell>
          <cell r="AD40">
            <v>0</v>
          </cell>
        </row>
        <row r="41">
          <cell r="D41">
            <v>38460.223356481481</v>
          </cell>
          <cell r="H41">
            <v>28</v>
          </cell>
          <cell r="AD41">
            <v>0</v>
          </cell>
        </row>
        <row r="42">
          <cell r="D42">
            <v>39499.198993055557</v>
          </cell>
          <cell r="H42">
            <v>28</v>
          </cell>
          <cell r="AD42">
            <v>0</v>
          </cell>
        </row>
        <row r="43">
          <cell r="D43">
            <v>39499.71466435185</v>
          </cell>
          <cell r="H43">
            <v>28</v>
          </cell>
          <cell r="AD43">
            <v>0</v>
          </cell>
        </row>
        <row r="44">
          <cell r="D44">
            <v>39501.091724537036</v>
          </cell>
          <cell r="H44">
            <v>28</v>
          </cell>
          <cell r="AD44">
            <v>0</v>
          </cell>
        </row>
        <row r="45">
          <cell r="D45">
            <v>39501.098668981482</v>
          </cell>
          <cell r="H45">
            <v>28</v>
          </cell>
          <cell r="AD45">
            <v>0</v>
          </cell>
        </row>
        <row r="46">
          <cell r="D46">
            <v>39661.179120370369</v>
          </cell>
          <cell r="H46">
            <v>28</v>
          </cell>
          <cell r="AD46">
            <v>4</v>
          </cell>
        </row>
        <row r="47">
          <cell r="D47">
            <v>41162.429629629631</v>
          </cell>
          <cell r="H47">
            <v>28</v>
          </cell>
          <cell r="AD47">
            <v>0</v>
          </cell>
        </row>
      </sheetData>
      <sheetData sheetId="3" refreshError="1"/>
      <sheetData sheetId="4">
        <row r="2">
          <cell r="D2">
            <v>37882.86681712963</v>
          </cell>
          <cell r="H2">
            <v>8</v>
          </cell>
          <cell r="AD2">
            <v>3</v>
          </cell>
        </row>
        <row r="3">
          <cell r="D3">
            <v>37894.947141203702</v>
          </cell>
          <cell r="H3">
            <v>8</v>
          </cell>
          <cell r="AD3">
            <v>3</v>
          </cell>
        </row>
        <row r="4">
          <cell r="D4">
            <v>37895.98578703704</v>
          </cell>
          <cell r="H4">
            <v>9</v>
          </cell>
          <cell r="AD4">
            <v>5</v>
          </cell>
        </row>
        <row r="5">
          <cell r="D5">
            <v>37910.232037037036</v>
          </cell>
          <cell r="H5">
            <v>10</v>
          </cell>
          <cell r="AD5">
            <v>5</v>
          </cell>
        </row>
        <row r="6">
          <cell r="D6">
            <v>38018.429062499999</v>
          </cell>
          <cell r="H6">
            <v>11</v>
          </cell>
          <cell r="AD6">
            <v>4</v>
          </cell>
        </row>
        <row r="7">
          <cell r="D7">
            <v>38046.604363425926</v>
          </cell>
          <cell r="H7">
            <v>12</v>
          </cell>
          <cell r="AD7">
            <v>9</v>
          </cell>
        </row>
        <row r="8">
          <cell r="D8">
            <v>38047.308912037035</v>
          </cell>
          <cell r="H8">
            <v>12</v>
          </cell>
          <cell r="AD8">
            <v>2</v>
          </cell>
        </row>
        <row r="9">
          <cell r="D9">
            <v>38067.931423611109</v>
          </cell>
          <cell r="H9">
            <v>12</v>
          </cell>
          <cell r="AD9">
            <v>0</v>
          </cell>
        </row>
        <row r="10">
          <cell r="D10">
            <v>38077.206782407404</v>
          </cell>
          <cell r="H10">
            <v>13</v>
          </cell>
          <cell r="AD10">
            <v>9</v>
          </cell>
        </row>
        <row r="11">
          <cell r="D11">
            <v>38142.719837962963</v>
          </cell>
          <cell r="H11">
            <v>13</v>
          </cell>
          <cell r="AD11">
            <v>3</v>
          </cell>
        </row>
        <row r="12">
          <cell r="D12">
            <v>38148.264062499999</v>
          </cell>
          <cell r="H12">
            <v>13</v>
          </cell>
          <cell r="AD12">
            <v>2</v>
          </cell>
        </row>
        <row r="13">
          <cell r="D13">
            <v>38152.256111111114</v>
          </cell>
          <cell r="H13">
            <v>13</v>
          </cell>
          <cell r="AD13">
            <v>2</v>
          </cell>
        </row>
        <row r="14">
          <cell r="D14">
            <v>38154.650636574072</v>
          </cell>
          <cell r="H14">
            <v>13</v>
          </cell>
          <cell r="AD14">
            <v>2</v>
          </cell>
        </row>
        <row r="15">
          <cell r="D15">
            <v>38155.505949074075</v>
          </cell>
          <cell r="H15">
            <v>14</v>
          </cell>
          <cell r="AD15">
            <v>5</v>
          </cell>
        </row>
        <row r="16">
          <cell r="D16">
            <v>38157.301736111112</v>
          </cell>
          <cell r="H16">
            <v>15</v>
          </cell>
          <cell r="AD16">
            <v>3</v>
          </cell>
        </row>
        <row r="17">
          <cell r="D17">
            <v>38157.434942129628</v>
          </cell>
          <cell r="H17">
            <v>15</v>
          </cell>
          <cell r="AD17">
            <v>11</v>
          </cell>
        </row>
        <row r="18">
          <cell r="D18">
            <v>38160.883506944447</v>
          </cell>
          <cell r="H18">
            <v>15</v>
          </cell>
          <cell r="AD18">
            <v>2</v>
          </cell>
        </row>
        <row r="19">
          <cell r="D19">
            <v>38168.471053240741</v>
          </cell>
          <cell r="H19">
            <v>15</v>
          </cell>
          <cell r="AD19">
            <v>0</v>
          </cell>
        </row>
        <row r="20">
          <cell r="D20">
            <v>38174.210740740738</v>
          </cell>
          <cell r="H20">
            <v>15</v>
          </cell>
          <cell r="AD20">
            <v>2</v>
          </cell>
        </row>
        <row r="21">
          <cell r="D21">
            <v>38182.273310185185</v>
          </cell>
          <cell r="H21">
            <v>16</v>
          </cell>
          <cell r="AD21">
            <v>5</v>
          </cell>
        </row>
        <row r="22">
          <cell r="D22">
            <v>38205.547071759262</v>
          </cell>
          <cell r="H22">
            <v>16</v>
          </cell>
          <cell r="AD22">
            <v>2</v>
          </cell>
        </row>
        <row r="23">
          <cell r="D23">
            <v>38207.943043981482</v>
          </cell>
          <cell r="H23">
            <v>16</v>
          </cell>
          <cell r="AD23">
            <v>0</v>
          </cell>
        </row>
        <row r="24">
          <cell r="D24">
            <v>38207.949849537035</v>
          </cell>
          <cell r="H24">
            <v>16</v>
          </cell>
          <cell r="AD24">
            <v>0</v>
          </cell>
        </row>
        <row r="25">
          <cell r="D25">
            <v>38208.857222222221</v>
          </cell>
          <cell r="H25">
            <v>16</v>
          </cell>
          <cell r="AD25">
            <v>2</v>
          </cell>
        </row>
        <row r="26">
          <cell r="D26">
            <v>38212.184108796297</v>
          </cell>
          <cell r="H26">
            <v>16</v>
          </cell>
          <cell r="AD26">
            <v>2</v>
          </cell>
        </row>
        <row r="27">
          <cell r="D27">
            <v>38239.16569444444</v>
          </cell>
          <cell r="H27">
            <v>17</v>
          </cell>
          <cell r="AD27">
            <v>3</v>
          </cell>
        </row>
        <row r="28">
          <cell r="D28">
            <v>38265.501979166671</v>
          </cell>
          <cell r="H28">
            <v>19</v>
          </cell>
          <cell r="AD28">
            <v>11</v>
          </cell>
        </row>
        <row r="29">
          <cell r="D29">
            <v>38267.497083333335</v>
          </cell>
          <cell r="H29">
            <v>19</v>
          </cell>
          <cell r="AD29">
            <v>0</v>
          </cell>
        </row>
        <row r="30">
          <cell r="D30">
            <v>38268.697858796295</v>
          </cell>
          <cell r="H30">
            <v>19</v>
          </cell>
          <cell r="AD30">
            <v>10</v>
          </cell>
        </row>
        <row r="31">
          <cell r="D31">
            <v>38292.638888888891</v>
          </cell>
          <cell r="H31">
            <v>17</v>
          </cell>
          <cell r="AD31">
            <v>20</v>
          </cell>
        </row>
        <row r="32">
          <cell r="D32">
            <v>38303.771898148145</v>
          </cell>
          <cell r="H32">
            <v>19</v>
          </cell>
          <cell r="AD32">
            <v>20</v>
          </cell>
        </row>
        <row r="33">
          <cell r="D33">
            <v>38333.433530092589</v>
          </cell>
          <cell r="H33">
            <v>19</v>
          </cell>
          <cell r="AD33">
            <v>0</v>
          </cell>
        </row>
        <row r="34">
          <cell r="D34">
            <v>38351.303726851853</v>
          </cell>
          <cell r="H34">
            <v>19</v>
          </cell>
          <cell r="AD34">
            <v>0</v>
          </cell>
        </row>
        <row r="35">
          <cell r="D35">
            <v>38378.125532407408</v>
          </cell>
          <cell r="H35">
            <v>19</v>
          </cell>
          <cell r="AD35">
            <v>6</v>
          </cell>
        </row>
        <row r="36">
          <cell r="D36">
            <v>38385.978946759264</v>
          </cell>
          <cell r="H36">
            <v>20</v>
          </cell>
          <cell r="AD36">
            <v>5</v>
          </cell>
        </row>
        <row r="37">
          <cell r="D37">
            <v>38433.370925925927</v>
          </cell>
          <cell r="H37">
            <v>20</v>
          </cell>
          <cell r="AD37">
            <v>2</v>
          </cell>
        </row>
        <row r="38">
          <cell r="D38">
            <v>38488.67386574074</v>
          </cell>
          <cell r="H38">
            <v>20</v>
          </cell>
          <cell r="AD38">
            <v>3</v>
          </cell>
        </row>
        <row r="39">
          <cell r="D39">
            <v>38488.686076388891</v>
          </cell>
          <cell r="H39">
            <v>20</v>
          </cell>
          <cell r="AD39">
            <v>7</v>
          </cell>
        </row>
        <row r="40">
          <cell r="D40">
            <v>38571.648935185185</v>
          </cell>
          <cell r="H40">
            <v>20</v>
          </cell>
          <cell r="AD40">
            <v>2</v>
          </cell>
        </row>
        <row r="41">
          <cell r="D41">
            <v>38650.05305555556</v>
          </cell>
          <cell r="H41">
            <v>20</v>
          </cell>
          <cell r="AD41">
            <v>0</v>
          </cell>
        </row>
        <row r="42">
          <cell r="D42">
            <v>38666.512256944443</v>
          </cell>
          <cell r="H42">
            <v>20</v>
          </cell>
          <cell r="AD42">
            <v>0</v>
          </cell>
        </row>
        <row r="43">
          <cell r="D43">
            <v>38681.800879629627</v>
          </cell>
          <cell r="H43">
            <v>20</v>
          </cell>
          <cell r="AD43">
            <v>0</v>
          </cell>
        </row>
        <row r="44">
          <cell r="D44">
            <v>38684.308993055558</v>
          </cell>
          <cell r="H44">
            <v>20</v>
          </cell>
          <cell r="AD44">
            <v>0</v>
          </cell>
        </row>
        <row r="45">
          <cell r="D45">
            <v>38772.567372685182</v>
          </cell>
          <cell r="H45">
            <v>20</v>
          </cell>
          <cell r="AD45">
            <v>0</v>
          </cell>
        </row>
        <row r="46">
          <cell r="D46">
            <v>38824.512106481481</v>
          </cell>
          <cell r="H46">
            <v>20</v>
          </cell>
          <cell r="AD46">
            <v>0</v>
          </cell>
        </row>
        <row r="47">
          <cell r="D47">
            <v>38866.700787037036</v>
          </cell>
          <cell r="H47">
            <v>20</v>
          </cell>
          <cell r="AD47">
            <v>2</v>
          </cell>
        </row>
        <row r="48">
          <cell r="D48">
            <v>38880.215208333335</v>
          </cell>
          <cell r="H48">
            <v>20</v>
          </cell>
          <cell r="AD48">
            <v>0</v>
          </cell>
        </row>
        <row r="49">
          <cell r="D49">
            <v>38945.766099537039</v>
          </cell>
          <cell r="H49">
            <v>20</v>
          </cell>
          <cell r="AD49">
            <v>0</v>
          </cell>
        </row>
        <row r="50">
          <cell r="D50">
            <v>38947.286423611113</v>
          </cell>
          <cell r="H50">
            <v>20</v>
          </cell>
          <cell r="AD50">
            <v>0</v>
          </cell>
        </row>
        <row r="51">
          <cell r="D51">
            <v>39006.130486111113</v>
          </cell>
          <cell r="H51">
            <v>20</v>
          </cell>
          <cell r="AD51">
            <v>0</v>
          </cell>
        </row>
        <row r="52">
          <cell r="D52">
            <v>39006.173182870371</v>
          </cell>
          <cell r="H52">
            <v>20</v>
          </cell>
          <cell r="AD52">
            <v>2</v>
          </cell>
        </row>
        <row r="53">
          <cell r="D53">
            <v>39010.967673611114</v>
          </cell>
          <cell r="H53">
            <v>20</v>
          </cell>
          <cell r="AD53">
            <v>0</v>
          </cell>
        </row>
        <row r="54">
          <cell r="D54">
            <v>39039.252824074072</v>
          </cell>
          <cell r="H54">
            <v>20</v>
          </cell>
          <cell r="AD54">
            <v>2</v>
          </cell>
        </row>
        <row r="55">
          <cell r="D55">
            <v>39078.379386574074</v>
          </cell>
          <cell r="H55">
            <v>20</v>
          </cell>
          <cell r="AD55">
            <v>0</v>
          </cell>
        </row>
        <row r="56">
          <cell r="D56">
            <v>39100.700150462959</v>
          </cell>
          <cell r="H56">
            <v>20</v>
          </cell>
          <cell r="AD56">
            <v>2</v>
          </cell>
        </row>
        <row r="57">
          <cell r="D57">
            <v>39121.36383101852</v>
          </cell>
          <cell r="H57">
            <v>21</v>
          </cell>
          <cell r="AD57">
            <v>5</v>
          </cell>
        </row>
        <row r="58">
          <cell r="D58">
            <v>39121.757465277777</v>
          </cell>
          <cell r="H58">
            <v>21</v>
          </cell>
          <cell r="AD58">
            <v>2</v>
          </cell>
        </row>
        <row r="59">
          <cell r="D59">
            <v>39159.575983796298</v>
          </cell>
          <cell r="H59">
            <v>21</v>
          </cell>
          <cell r="AD59">
            <v>0</v>
          </cell>
        </row>
        <row r="60">
          <cell r="D60">
            <v>39237.010891203703</v>
          </cell>
          <cell r="H60">
            <v>21</v>
          </cell>
          <cell r="AD60">
            <v>0</v>
          </cell>
        </row>
        <row r="61">
          <cell r="D61">
            <v>39282.42690972222</v>
          </cell>
          <cell r="H61">
            <v>21</v>
          </cell>
          <cell r="AD61">
            <v>0</v>
          </cell>
        </row>
        <row r="62">
          <cell r="D62">
            <v>39290.61440972222</v>
          </cell>
          <cell r="H62">
            <v>21</v>
          </cell>
          <cell r="AD62">
            <v>0</v>
          </cell>
        </row>
        <row r="63">
          <cell r="D63">
            <v>39314.300868055558</v>
          </cell>
          <cell r="H63">
            <v>21</v>
          </cell>
          <cell r="AD63">
            <v>0</v>
          </cell>
        </row>
        <row r="64">
          <cell r="D64">
            <v>39345.480092592596</v>
          </cell>
          <cell r="H64">
            <v>21</v>
          </cell>
          <cell r="AD64">
            <v>2</v>
          </cell>
        </row>
        <row r="65">
          <cell r="D65">
            <v>39345.487256944441</v>
          </cell>
          <cell r="H65">
            <v>21</v>
          </cell>
          <cell r="AD65">
            <v>2</v>
          </cell>
        </row>
        <row r="66">
          <cell r="D66">
            <v>39430.31653935185</v>
          </cell>
          <cell r="H66">
            <v>22</v>
          </cell>
          <cell r="AD66">
            <v>6</v>
          </cell>
        </row>
        <row r="67">
          <cell r="D67">
            <v>39437.897905092592</v>
          </cell>
          <cell r="H67">
            <v>22</v>
          </cell>
          <cell r="AD67">
            <v>0</v>
          </cell>
        </row>
        <row r="68">
          <cell r="D68">
            <v>39473.487500000003</v>
          </cell>
          <cell r="H68">
            <v>22</v>
          </cell>
          <cell r="AD68">
            <v>0</v>
          </cell>
        </row>
        <row r="69">
          <cell r="D69">
            <v>39488.995115740741</v>
          </cell>
          <cell r="H69">
            <v>22</v>
          </cell>
          <cell r="AD69">
            <v>2</v>
          </cell>
        </row>
        <row r="70">
          <cell r="D70">
            <v>39614.843946759262</v>
          </cell>
          <cell r="H70">
            <v>22</v>
          </cell>
          <cell r="AD70">
            <v>4</v>
          </cell>
        </row>
        <row r="71">
          <cell r="D71">
            <v>39661.302291666667</v>
          </cell>
          <cell r="H71">
            <v>22</v>
          </cell>
          <cell r="AD71">
            <v>2</v>
          </cell>
        </row>
        <row r="72">
          <cell r="D72">
            <v>39723.731435185182</v>
          </cell>
          <cell r="H72">
            <v>23</v>
          </cell>
          <cell r="AD72">
            <v>9</v>
          </cell>
        </row>
        <row r="73">
          <cell r="D73">
            <v>39739.439722222218</v>
          </cell>
          <cell r="H73">
            <v>23</v>
          </cell>
          <cell r="AD73">
            <v>0</v>
          </cell>
        </row>
        <row r="74">
          <cell r="D74">
            <v>39745.301122685181</v>
          </cell>
          <cell r="H74">
            <v>23</v>
          </cell>
          <cell r="AD74">
            <v>2</v>
          </cell>
        </row>
        <row r="75">
          <cell r="D75">
            <v>39752.796203703707</v>
          </cell>
          <cell r="H75">
            <v>23</v>
          </cell>
          <cell r="AD75">
            <v>2</v>
          </cell>
        </row>
        <row r="76">
          <cell r="D76">
            <v>39763.683067129634</v>
          </cell>
          <cell r="H76">
            <v>23</v>
          </cell>
          <cell r="AD76">
            <v>3</v>
          </cell>
        </row>
        <row r="77">
          <cell r="D77">
            <v>39776.491782407407</v>
          </cell>
          <cell r="H77">
            <v>23</v>
          </cell>
          <cell r="AD77">
            <v>2</v>
          </cell>
        </row>
        <row r="78">
          <cell r="D78">
            <v>39793.354467592595</v>
          </cell>
          <cell r="H78">
            <v>23</v>
          </cell>
          <cell r="AD78">
            <v>3</v>
          </cell>
        </row>
        <row r="79">
          <cell r="D79">
            <v>39793.897812499999</v>
          </cell>
          <cell r="H79">
            <v>23</v>
          </cell>
          <cell r="AD79">
            <v>0</v>
          </cell>
        </row>
        <row r="80">
          <cell r="D80">
            <v>39793.931377314817</v>
          </cell>
          <cell r="H80">
            <v>23</v>
          </cell>
          <cell r="AD80">
            <v>3</v>
          </cell>
        </row>
        <row r="81">
          <cell r="D81">
            <v>39798.433159722219</v>
          </cell>
          <cell r="H81">
            <v>23</v>
          </cell>
          <cell r="AD81">
            <v>0</v>
          </cell>
        </row>
        <row r="82">
          <cell r="D82">
            <v>39802.88622685185</v>
          </cell>
          <cell r="H82">
            <v>23</v>
          </cell>
          <cell r="AD82">
            <v>0</v>
          </cell>
        </row>
        <row r="83">
          <cell r="D83">
            <v>39802.900497685187</v>
          </cell>
          <cell r="H83">
            <v>23</v>
          </cell>
          <cell r="AD83">
            <v>0</v>
          </cell>
        </row>
        <row r="84">
          <cell r="D84">
            <v>39819.362951388888</v>
          </cell>
          <cell r="H84">
            <v>23</v>
          </cell>
          <cell r="AD84">
            <v>0</v>
          </cell>
        </row>
        <row r="85">
          <cell r="D85">
            <v>39820.433182870373</v>
          </cell>
          <cell r="H85">
            <v>23</v>
          </cell>
          <cell r="AD85">
            <v>2</v>
          </cell>
        </row>
        <row r="86">
          <cell r="D86">
            <v>39828.896539351852</v>
          </cell>
          <cell r="H86">
            <v>23</v>
          </cell>
          <cell r="AD86">
            <v>3</v>
          </cell>
        </row>
        <row r="87">
          <cell r="D87">
            <v>39832.919363425928</v>
          </cell>
          <cell r="H87">
            <v>23</v>
          </cell>
          <cell r="AD87">
            <v>0</v>
          </cell>
        </row>
        <row r="88">
          <cell r="D88">
            <v>39897.99318287037</v>
          </cell>
          <cell r="H88">
            <v>23</v>
          </cell>
          <cell r="AD88">
            <v>2</v>
          </cell>
        </row>
        <row r="89">
          <cell r="D89">
            <v>39898.763344907406</v>
          </cell>
          <cell r="H89">
            <v>22</v>
          </cell>
          <cell r="AD89">
            <v>4</v>
          </cell>
        </row>
        <row r="90">
          <cell r="D90">
            <v>39900.676921296297</v>
          </cell>
          <cell r="H90">
            <v>22</v>
          </cell>
          <cell r="AD90">
            <v>5</v>
          </cell>
        </row>
        <row r="91">
          <cell r="D91">
            <v>39907.521458333329</v>
          </cell>
          <cell r="H91">
            <v>22</v>
          </cell>
          <cell r="AD91">
            <v>0</v>
          </cell>
        </row>
        <row r="92">
          <cell r="D92">
            <v>39968.668749999997</v>
          </cell>
          <cell r="H92">
            <v>22</v>
          </cell>
          <cell r="AD92">
            <v>2</v>
          </cell>
        </row>
        <row r="93">
          <cell r="D93">
            <v>40018.268240740741</v>
          </cell>
          <cell r="H93">
            <v>22</v>
          </cell>
          <cell r="AD93">
            <v>0</v>
          </cell>
        </row>
        <row r="94">
          <cell r="D94">
            <v>40028.822824074072</v>
          </cell>
          <cell r="H94">
            <v>22</v>
          </cell>
          <cell r="AD94">
            <v>0</v>
          </cell>
        </row>
        <row r="95">
          <cell r="D95">
            <v>40158.367777777778</v>
          </cell>
          <cell r="H95">
            <v>22</v>
          </cell>
          <cell r="AD95">
            <v>0</v>
          </cell>
        </row>
        <row r="96">
          <cell r="D96">
            <v>40180.443391203706</v>
          </cell>
          <cell r="H96">
            <v>22</v>
          </cell>
          <cell r="AD96">
            <v>0</v>
          </cell>
        </row>
        <row r="97">
          <cell r="D97">
            <v>40208.661608796298</v>
          </cell>
          <cell r="H97">
            <v>22</v>
          </cell>
          <cell r="AD97">
            <v>0</v>
          </cell>
        </row>
        <row r="98">
          <cell r="D98">
            <v>40260.318645833337</v>
          </cell>
          <cell r="H98">
            <v>22</v>
          </cell>
          <cell r="AD98">
            <v>0</v>
          </cell>
        </row>
        <row r="99">
          <cell r="D99">
            <v>40324.521469907406</v>
          </cell>
          <cell r="H99">
            <v>22</v>
          </cell>
          <cell r="AD99">
            <v>0</v>
          </cell>
        </row>
        <row r="100">
          <cell r="D100">
            <v>40328.843564814815</v>
          </cell>
          <cell r="H100">
            <v>22</v>
          </cell>
          <cell r="AD100">
            <v>2</v>
          </cell>
        </row>
        <row r="101">
          <cell r="D101">
            <v>40332.510104166664</v>
          </cell>
          <cell r="H101">
            <v>22</v>
          </cell>
          <cell r="AD101">
            <v>0</v>
          </cell>
        </row>
        <row r="102">
          <cell r="D102">
            <v>40336.29005787037</v>
          </cell>
          <cell r="H102">
            <v>22</v>
          </cell>
          <cell r="AD102">
            <v>0</v>
          </cell>
        </row>
        <row r="103">
          <cell r="D103">
            <v>40396.416388888887</v>
          </cell>
          <cell r="H103">
            <v>22</v>
          </cell>
          <cell r="AD103">
            <v>0</v>
          </cell>
        </row>
        <row r="104">
          <cell r="D104">
            <v>40400.453842592593</v>
          </cell>
          <cell r="H104">
            <v>22</v>
          </cell>
          <cell r="AD104">
            <v>0</v>
          </cell>
        </row>
        <row r="105">
          <cell r="D105">
            <v>40437.517893518518</v>
          </cell>
          <cell r="H105">
            <v>22</v>
          </cell>
          <cell r="AD105">
            <v>2</v>
          </cell>
        </row>
        <row r="106">
          <cell r="D106">
            <v>40492.836342592593</v>
          </cell>
          <cell r="H106">
            <v>22</v>
          </cell>
          <cell r="AD106">
            <v>0</v>
          </cell>
        </row>
        <row r="107">
          <cell r="D107">
            <v>40512.276203703703</v>
          </cell>
          <cell r="H107">
            <v>22</v>
          </cell>
          <cell r="AD107">
            <v>0</v>
          </cell>
        </row>
        <row r="108">
          <cell r="D108">
            <v>40512.684398148151</v>
          </cell>
          <cell r="H108">
            <v>22</v>
          </cell>
          <cell r="AD108">
            <v>0</v>
          </cell>
        </row>
        <row r="109">
          <cell r="D109">
            <v>40545.822476851856</v>
          </cell>
          <cell r="H109">
            <v>22</v>
          </cell>
          <cell r="AD109">
            <v>0</v>
          </cell>
        </row>
        <row r="110">
          <cell r="D110">
            <v>40546.57167824074</v>
          </cell>
          <cell r="H110">
            <v>22</v>
          </cell>
          <cell r="AD110">
            <v>0</v>
          </cell>
        </row>
        <row r="111">
          <cell r="D111">
            <v>40756.456990740742</v>
          </cell>
          <cell r="H111">
            <v>22</v>
          </cell>
          <cell r="AD111">
            <v>0</v>
          </cell>
        </row>
        <row r="112">
          <cell r="D112">
            <v>40757.359143518523</v>
          </cell>
          <cell r="H112">
            <v>22</v>
          </cell>
          <cell r="AD112">
            <v>0</v>
          </cell>
        </row>
        <row r="113">
          <cell r="D113">
            <v>40787.529942129629</v>
          </cell>
          <cell r="H113">
            <v>22</v>
          </cell>
          <cell r="AD113">
            <v>0</v>
          </cell>
        </row>
        <row r="114">
          <cell r="D114">
            <v>40787.631018518521</v>
          </cell>
          <cell r="H114">
            <v>22</v>
          </cell>
          <cell r="AD114">
            <v>0</v>
          </cell>
        </row>
        <row r="115">
          <cell r="D115">
            <v>40918.514097222222</v>
          </cell>
          <cell r="H115">
            <v>22</v>
          </cell>
          <cell r="AD115">
            <v>0</v>
          </cell>
        </row>
        <row r="116">
          <cell r="D116">
            <v>40918.658379629633</v>
          </cell>
          <cell r="H116">
            <v>22</v>
          </cell>
          <cell r="AD116">
            <v>0</v>
          </cell>
        </row>
        <row r="117">
          <cell r="D117">
            <v>40997.60596064815</v>
          </cell>
          <cell r="H117">
            <v>22</v>
          </cell>
          <cell r="AD117">
            <v>0</v>
          </cell>
        </row>
        <row r="118">
          <cell r="D118">
            <v>40997.66170138889</v>
          </cell>
          <cell r="H118">
            <v>22</v>
          </cell>
          <cell r="AD118">
            <v>0</v>
          </cell>
        </row>
      </sheetData>
      <sheetData sheetId="5" refreshError="1"/>
      <sheetData sheetId="6">
        <row r="2">
          <cell r="D2">
            <v>36444.805312500001</v>
          </cell>
          <cell r="H2">
            <v>17</v>
          </cell>
          <cell r="AD2">
            <v>11</v>
          </cell>
        </row>
        <row r="3">
          <cell r="D3">
            <v>36458.672673611109</v>
          </cell>
          <cell r="H3">
            <v>18</v>
          </cell>
          <cell r="AD3">
            <v>19</v>
          </cell>
        </row>
        <row r="4">
          <cell r="D4">
            <v>36473.730821759258</v>
          </cell>
          <cell r="H4">
            <v>18</v>
          </cell>
          <cell r="AD4">
            <v>6</v>
          </cell>
        </row>
        <row r="5">
          <cell r="D5">
            <v>36487.584675925929</v>
          </cell>
          <cell r="H5">
            <v>18</v>
          </cell>
          <cell r="AD5">
            <v>10</v>
          </cell>
        </row>
        <row r="6">
          <cell r="D6">
            <v>36487.586157407408</v>
          </cell>
          <cell r="H6">
            <v>18</v>
          </cell>
          <cell r="AD6">
            <v>10</v>
          </cell>
        </row>
        <row r="7">
          <cell r="D7">
            <v>36487.592662037037</v>
          </cell>
          <cell r="H7">
            <v>18</v>
          </cell>
          <cell r="AD7">
            <v>15</v>
          </cell>
        </row>
        <row r="8">
          <cell r="D8">
            <v>36531.697638888887</v>
          </cell>
          <cell r="H8">
            <v>18</v>
          </cell>
          <cell r="AD8">
            <v>2</v>
          </cell>
        </row>
        <row r="9">
          <cell r="D9">
            <v>36535.624826388885</v>
          </cell>
          <cell r="H9">
            <v>18</v>
          </cell>
          <cell r="AD9">
            <v>13</v>
          </cell>
        </row>
        <row r="10">
          <cell r="D10">
            <v>36535.632604166669</v>
          </cell>
          <cell r="H10">
            <v>20</v>
          </cell>
          <cell r="AD10">
            <v>10</v>
          </cell>
        </row>
        <row r="11">
          <cell r="D11">
            <v>36537.62358796296</v>
          </cell>
          <cell r="H11">
            <v>20</v>
          </cell>
          <cell r="AD11">
            <v>2</v>
          </cell>
        </row>
        <row r="12">
          <cell r="D12">
            <v>36537.635081018518</v>
          </cell>
          <cell r="H12">
            <v>20</v>
          </cell>
          <cell r="AD12">
            <v>2</v>
          </cell>
        </row>
        <row r="13">
          <cell r="D13">
            <v>36538.489965277782</v>
          </cell>
          <cell r="H13">
            <v>20</v>
          </cell>
          <cell r="AD13">
            <v>0</v>
          </cell>
        </row>
        <row r="14">
          <cell r="D14">
            <v>36538.63653935185</v>
          </cell>
          <cell r="H14">
            <v>21</v>
          </cell>
          <cell r="AD14">
            <v>3</v>
          </cell>
        </row>
        <row r="15">
          <cell r="D15">
            <v>36539.505185185189</v>
          </cell>
          <cell r="H15">
            <v>21</v>
          </cell>
          <cell r="AD15">
            <v>10</v>
          </cell>
        </row>
        <row r="16">
          <cell r="D16">
            <v>36539.591099537036</v>
          </cell>
          <cell r="H16">
            <v>21</v>
          </cell>
          <cell r="AD16">
            <v>2</v>
          </cell>
        </row>
        <row r="17">
          <cell r="D17">
            <v>36539.675138888888</v>
          </cell>
          <cell r="H17">
            <v>21</v>
          </cell>
          <cell r="AD17">
            <v>2</v>
          </cell>
        </row>
        <row r="18">
          <cell r="D18">
            <v>36540.729895833334</v>
          </cell>
          <cell r="H18">
            <v>21</v>
          </cell>
          <cell r="AD18">
            <v>2</v>
          </cell>
        </row>
        <row r="19">
          <cell r="D19">
            <v>36541.516898148147</v>
          </cell>
          <cell r="H19">
            <v>20</v>
          </cell>
          <cell r="AD19">
            <v>11</v>
          </cell>
        </row>
        <row r="20">
          <cell r="D20">
            <v>36544.788819444446</v>
          </cell>
          <cell r="H20">
            <v>20</v>
          </cell>
          <cell r="AD20">
            <v>6</v>
          </cell>
        </row>
        <row r="21">
          <cell r="D21">
            <v>36545.390590277777</v>
          </cell>
          <cell r="H21">
            <v>21</v>
          </cell>
          <cell r="AD21">
            <v>11</v>
          </cell>
        </row>
        <row r="22">
          <cell r="D22">
            <v>36545.582673611112</v>
          </cell>
          <cell r="H22">
            <v>21</v>
          </cell>
          <cell r="AD22">
            <v>22</v>
          </cell>
        </row>
        <row r="23">
          <cell r="D23">
            <v>36545.606481481482</v>
          </cell>
          <cell r="H23">
            <v>21</v>
          </cell>
          <cell r="AD23">
            <v>6</v>
          </cell>
        </row>
        <row r="24">
          <cell r="D24">
            <v>36547.75917824074</v>
          </cell>
          <cell r="H24">
            <v>21</v>
          </cell>
          <cell r="AD24">
            <v>13</v>
          </cell>
        </row>
        <row r="25">
          <cell r="D25">
            <v>36547.844201388885</v>
          </cell>
          <cell r="H25">
            <v>21</v>
          </cell>
          <cell r="AD25">
            <v>4</v>
          </cell>
        </row>
        <row r="26">
          <cell r="D26">
            <v>36549.475740740745</v>
          </cell>
          <cell r="H26">
            <v>21</v>
          </cell>
          <cell r="AD26">
            <v>2</v>
          </cell>
        </row>
        <row r="27">
          <cell r="D27">
            <v>36549.732465277775</v>
          </cell>
          <cell r="H27">
            <v>21</v>
          </cell>
          <cell r="AD27">
            <v>2</v>
          </cell>
        </row>
        <row r="28">
          <cell r="D28">
            <v>36552.68273148148</v>
          </cell>
          <cell r="H28">
            <v>21</v>
          </cell>
          <cell r="AD28">
            <v>4</v>
          </cell>
        </row>
        <row r="29">
          <cell r="D29">
            <v>36567.563356481478</v>
          </cell>
          <cell r="H29">
            <v>22</v>
          </cell>
          <cell r="AD29">
            <v>21</v>
          </cell>
        </row>
        <row r="30">
          <cell r="D30">
            <v>36567.684861111113</v>
          </cell>
          <cell r="H30">
            <v>20</v>
          </cell>
          <cell r="AD30">
            <v>11</v>
          </cell>
        </row>
        <row r="31">
          <cell r="D31">
            <v>36584.608206018514</v>
          </cell>
          <cell r="H31">
            <v>20</v>
          </cell>
          <cell r="AD31">
            <v>2</v>
          </cell>
        </row>
        <row r="32">
          <cell r="D32">
            <v>36616.564328703702</v>
          </cell>
          <cell r="H32">
            <v>20</v>
          </cell>
          <cell r="AD32">
            <v>9</v>
          </cell>
        </row>
        <row r="33">
          <cell r="D33">
            <v>36619.341192129628</v>
          </cell>
          <cell r="H33">
            <v>21</v>
          </cell>
          <cell r="AD33">
            <v>10</v>
          </cell>
        </row>
        <row r="34">
          <cell r="D34">
            <v>36620.322858796295</v>
          </cell>
          <cell r="H34">
            <v>20</v>
          </cell>
          <cell r="AD34">
            <v>15</v>
          </cell>
        </row>
        <row r="35">
          <cell r="D35">
            <v>36627.759479166663</v>
          </cell>
          <cell r="H35">
            <v>20</v>
          </cell>
          <cell r="AD35">
            <v>2</v>
          </cell>
        </row>
        <row r="36">
          <cell r="D36">
            <v>36635.634421296294</v>
          </cell>
          <cell r="H36">
            <v>21</v>
          </cell>
          <cell r="AD36">
            <v>15</v>
          </cell>
        </row>
        <row r="37">
          <cell r="D37">
            <v>36640.659768518519</v>
          </cell>
          <cell r="H37">
            <v>21</v>
          </cell>
          <cell r="AD37">
            <v>2</v>
          </cell>
        </row>
        <row r="38">
          <cell r="D38">
            <v>36658.522418981483</v>
          </cell>
          <cell r="H38">
            <v>21</v>
          </cell>
          <cell r="AD38">
            <v>2</v>
          </cell>
        </row>
        <row r="39">
          <cell r="D39">
            <v>36669.76284722222</v>
          </cell>
          <cell r="H39">
            <v>21</v>
          </cell>
          <cell r="AD39">
            <v>4</v>
          </cell>
        </row>
        <row r="40">
          <cell r="D40">
            <v>36676.462870370371</v>
          </cell>
          <cell r="H40">
            <v>23</v>
          </cell>
          <cell r="AD40">
            <v>18</v>
          </cell>
        </row>
        <row r="41">
          <cell r="D41">
            <v>36679.679745370369</v>
          </cell>
          <cell r="H41">
            <v>23</v>
          </cell>
          <cell r="AD41">
            <v>4</v>
          </cell>
        </row>
        <row r="42">
          <cell r="D42">
            <v>36681.823564814811</v>
          </cell>
          <cell r="H42">
            <v>23</v>
          </cell>
          <cell r="AD42">
            <v>0</v>
          </cell>
        </row>
        <row r="43">
          <cell r="D43">
            <v>36682.785729166666</v>
          </cell>
          <cell r="H43">
            <v>23</v>
          </cell>
          <cell r="AD43">
            <v>6</v>
          </cell>
        </row>
        <row r="44">
          <cell r="D44">
            <v>36683.49083333333</v>
          </cell>
          <cell r="H44">
            <v>23</v>
          </cell>
          <cell r="AD44">
            <v>10</v>
          </cell>
        </row>
        <row r="45">
          <cell r="D45">
            <v>36691.423252314817</v>
          </cell>
          <cell r="H45">
            <v>23</v>
          </cell>
          <cell r="AD45">
            <v>0</v>
          </cell>
        </row>
        <row r="46">
          <cell r="D46">
            <v>36696.523599537039</v>
          </cell>
          <cell r="H46">
            <v>23</v>
          </cell>
          <cell r="AD46">
            <v>0</v>
          </cell>
        </row>
        <row r="47">
          <cell r="D47">
            <v>36698.355706018519</v>
          </cell>
          <cell r="H47">
            <v>23</v>
          </cell>
          <cell r="AD47">
            <v>2</v>
          </cell>
        </row>
        <row r="48">
          <cell r="D48">
            <v>36699.896979166668</v>
          </cell>
          <cell r="H48">
            <v>23</v>
          </cell>
          <cell r="AD48">
            <v>0</v>
          </cell>
        </row>
        <row r="49">
          <cell r="D49">
            <v>36700.794189814813</v>
          </cell>
          <cell r="H49">
            <v>23</v>
          </cell>
          <cell r="AD49">
            <v>0</v>
          </cell>
        </row>
        <row r="50">
          <cell r="D50">
            <v>36720.472905092596</v>
          </cell>
          <cell r="H50">
            <v>24</v>
          </cell>
          <cell r="AD50">
            <v>4</v>
          </cell>
        </row>
        <row r="51">
          <cell r="D51">
            <v>36721.680092592593</v>
          </cell>
          <cell r="H51">
            <v>25</v>
          </cell>
          <cell r="AD51">
            <v>12</v>
          </cell>
        </row>
        <row r="52">
          <cell r="D52">
            <v>36738.412800925929</v>
          </cell>
          <cell r="H52">
            <v>26</v>
          </cell>
          <cell r="AD52">
            <v>3</v>
          </cell>
        </row>
        <row r="53">
          <cell r="D53">
            <v>36770.468761574077</v>
          </cell>
          <cell r="H53">
            <v>26</v>
          </cell>
          <cell r="AD53">
            <v>2</v>
          </cell>
        </row>
        <row r="54">
          <cell r="D54">
            <v>36771.494895833333</v>
          </cell>
          <cell r="H54">
            <v>28</v>
          </cell>
          <cell r="AD54">
            <v>15</v>
          </cell>
        </row>
        <row r="55">
          <cell r="D55">
            <v>36773.98274305556</v>
          </cell>
          <cell r="H55">
            <v>32</v>
          </cell>
          <cell r="AD55">
            <v>12</v>
          </cell>
        </row>
        <row r="56">
          <cell r="D56">
            <v>36774.334699074076</v>
          </cell>
          <cell r="H56">
            <v>33</v>
          </cell>
          <cell r="AD56">
            <v>3</v>
          </cell>
        </row>
        <row r="57">
          <cell r="D57">
            <v>36777.561724537038</v>
          </cell>
          <cell r="H57">
            <v>23</v>
          </cell>
          <cell r="AD57">
            <v>67</v>
          </cell>
        </row>
        <row r="58">
          <cell r="D58">
            <v>36785.749131944445</v>
          </cell>
          <cell r="H58">
            <v>23</v>
          </cell>
          <cell r="AD58">
            <v>6</v>
          </cell>
        </row>
        <row r="59">
          <cell r="D59">
            <v>36801.372534722221</v>
          </cell>
          <cell r="H59">
            <v>23</v>
          </cell>
          <cell r="AD59">
            <v>0</v>
          </cell>
        </row>
        <row r="60">
          <cell r="D60">
            <v>36809.340833333335</v>
          </cell>
          <cell r="H60">
            <v>24</v>
          </cell>
          <cell r="AD60">
            <v>3</v>
          </cell>
        </row>
        <row r="61">
          <cell r="D61">
            <v>36828.41778935185</v>
          </cell>
          <cell r="H61">
            <v>25</v>
          </cell>
          <cell r="AD61">
            <v>10</v>
          </cell>
        </row>
        <row r="62">
          <cell r="D62">
            <v>36839.724027777775</v>
          </cell>
          <cell r="H62">
            <v>25</v>
          </cell>
          <cell r="AD62">
            <v>11</v>
          </cell>
        </row>
        <row r="63">
          <cell r="D63">
            <v>36847.681990740741</v>
          </cell>
          <cell r="H63">
            <v>25</v>
          </cell>
          <cell r="AD63">
            <v>8</v>
          </cell>
        </row>
        <row r="64">
          <cell r="D64">
            <v>36854.476157407407</v>
          </cell>
          <cell r="H64">
            <v>27</v>
          </cell>
          <cell r="AD64">
            <v>12</v>
          </cell>
        </row>
        <row r="65">
          <cell r="D65">
            <v>36854.481307870374</v>
          </cell>
          <cell r="H65">
            <v>27</v>
          </cell>
          <cell r="AD65">
            <v>2</v>
          </cell>
        </row>
        <row r="66">
          <cell r="D66">
            <v>36857.699861111112</v>
          </cell>
          <cell r="H66">
            <v>28</v>
          </cell>
          <cell r="AD66">
            <v>10</v>
          </cell>
        </row>
        <row r="67">
          <cell r="D67">
            <v>36872.47824074074</v>
          </cell>
          <cell r="H67">
            <v>29</v>
          </cell>
          <cell r="AD67">
            <v>6</v>
          </cell>
        </row>
        <row r="68">
          <cell r="D68">
            <v>36894.671770833331</v>
          </cell>
          <cell r="H68">
            <v>29</v>
          </cell>
          <cell r="AD68">
            <v>2</v>
          </cell>
        </row>
        <row r="69">
          <cell r="D69">
            <v>36906.497476851851</v>
          </cell>
          <cell r="H69">
            <v>29</v>
          </cell>
          <cell r="AD69">
            <v>0</v>
          </cell>
        </row>
        <row r="70">
          <cell r="D70">
            <v>36909.622708333336</v>
          </cell>
          <cell r="H70">
            <v>30</v>
          </cell>
          <cell r="AD70">
            <v>3</v>
          </cell>
        </row>
        <row r="71">
          <cell r="D71">
            <v>36916.389525462961</v>
          </cell>
          <cell r="H71">
            <v>31</v>
          </cell>
          <cell r="AD71">
            <v>4</v>
          </cell>
        </row>
        <row r="72">
          <cell r="D72">
            <v>36916.394490740742</v>
          </cell>
          <cell r="H72">
            <v>31</v>
          </cell>
          <cell r="AD72">
            <v>4</v>
          </cell>
        </row>
        <row r="73">
          <cell r="D73">
            <v>36917.927997685183</v>
          </cell>
          <cell r="H73">
            <v>32</v>
          </cell>
          <cell r="AD73">
            <v>17</v>
          </cell>
        </row>
        <row r="74">
          <cell r="D74">
            <v>36926.720034722224</v>
          </cell>
          <cell r="H74">
            <v>33</v>
          </cell>
          <cell r="AD74">
            <v>6</v>
          </cell>
        </row>
        <row r="75">
          <cell r="D75">
            <v>36935.439421296294</v>
          </cell>
          <cell r="H75">
            <v>33</v>
          </cell>
          <cell r="AD75">
            <v>5</v>
          </cell>
        </row>
        <row r="76">
          <cell r="D76">
            <v>36935.796828703707</v>
          </cell>
          <cell r="H76">
            <v>33</v>
          </cell>
          <cell r="AD76">
            <v>9</v>
          </cell>
        </row>
        <row r="77">
          <cell r="D77">
            <v>36936.381990740745</v>
          </cell>
          <cell r="H77">
            <v>34</v>
          </cell>
          <cell r="AD77">
            <v>6</v>
          </cell>
        </row>
        <row r="78">
          <cell r="D78">
            <v>36956.859120370369</v>
          </cell>
          <cell r="H78">
            <v>35</v>
          </cell>
          <cell r="AD78">
            <v>9</v>
          </cell>
        </row>
        <row r="79">
          <cell r="D79">
            <v>36958.640763888892</v>
          </cell>
          <cell r="H79">
            <v>35</v>
          </cell>
          <cell r="AD79">
            <v>0</v>
          </cell>
        </row>
        <row r="80">
          <cell r="D80">
            <v>36982.594201388885</v>
          </cell>
          <cell r="H80">
            <v>36</v>
          </cell>
          <cell r="AD80">
            <v>5</v>
          </cell>
        </row>
        <row r="81">
          <cell r="D81">
            <v>36982.59511574074</v>
          </cell>
          <cell r="H81">
            <v>35</v>
          </cell>
          <cell r="AD81">
            <v>5</v>
          </cell>
        </row>
        <row r="82">
          <cell r="D82">
            <v>36985.594467592593</v>
          </cell>
          <cell r="H82">
            <v>39</v>
          </cell>
          <cell r="AD82">
            <v>18</v>
          </cell>
        </row>
        <row r="83">
          <cell r="D83">
            <v>36992.617893518516</v>
          </cell>
          <cell r="H83">
            <v>39</v>
          </cell>
          <cell r="AD83">
            <v>2</v>
          </cell>
        </row>
        <row r="84">
          <cell r="D84">
            <v>37001.635138888887</v>
          </cell>
          <cell r="H84">
            <v>39</v>
          </cell>
          <cell r="AD84">
            <v>2</v>
          </cell>
        </row>
        <row r="85">
          <cell r="D85">
            <v>37004.552106481482</v>
          </cell>
          <cell r="H85">
            <v>40</v>
          </cell>
          <cell r="AD85">
            <v>4</v>
          </cell>
        </row>
        <row r="86">
          <cell r="D86">
            <v>37004.588425925926</v>
          </cell>
          <cell r="H86">
            <v>41</v>
          </cell>
          <cell r="AD86">
            <v>6</v>
          </cell>
        </row>
        <row r="87">
          <cell r="D87">
            <v>37005.425150462965</v>
          </cell>
          <cell r="H87">
            <v>41</v>
          </cell>
          <cell r="AD87">
            <v>0</v>
          </cell>
        </row>
        <row r="88">
          <cell r="D88">
            <v>37005.44127314815</v>
          </cell>
          <cell r="H88">
            <v>41</v>
          </cell>
          <cell r="AD88">
            <v>2</v>
          </cell>
        </row>
        <row r="89">
          <cell r="D89">
            <v>37005.49836805556</v>
          </cell>
          <cell r="H89">
            <v>41</v>
          </cell>
          <cell r="AD89">
            <v>0</v>
          </cell>
        </row>
        <row r="90">
          <cell r="D90">
            <v>37006.438020833331</v>
          </cell>
          <cell r="H90">
            <v>41</v>
          </cell>
          <cell r="AD90">
            <v>0</v>
          </cell>
        </row>
        <row r="91">
          <cell r="D91">
            <v>37007.553900462961</v>
          </cell>
          <cell r="H91">
            <v>41</v>
          </cell>
          <cell r="AD91">
            <v>0</v>
          </cell>
        </row>
        <row r="92">
          <cell r="D92">
            <v>37011.681388888886</v>
          </cell>
          <cell r="H92">
            <v>41</v>
          </cell>
          <cell r="AD92">
            <v>5</v>
          </cell>
        </row>
        <row r="93">
          <cell r="D93">
            <v>37036.543321759258</v>
          </cell>
          <cell r="H93">
            <v>41</v>
          </cell>
          <cell r="AD93">
            <v>7</v>
          </cell>
        </row>
        <row r="94">
          <cell r="D94">
            <v>37042.440439814818</v>
          </cell>
          <cell r="H94">
            <v>30</v>
          </cell>
          <cell r="AD94">
            <v>97</v>
          </cell>
        </row>
        <row r="95">
          <cell r="D95">
            <v>37048.432638888888</v>
          </cell>
          <cell r="H95">
            <v>29</v>
          </cell>
          <cell r="AD95">
            <v>27</v>
          </cell>
        </row>
        <row r="96">
          <cell r="D96">
            <v>37049.424722222218</v>
          </cell>
          <cell r="H96">
            <v>29</v>
          </cell>
          <cell r="AD96">
            <v>2</v>
          </cell>
        </row>
        <row r="97">
          <cell r="D97">
            <v>37050.410763888889</v>
          </cell>
          <cell r="H97">
            <v>31</v>
          </cell>
          <cell r="AD97">
            <v>12</v>
          </cell>
        </row>
        <row r="98">
          <cell r="D98">
            <v>37050.538877314815</v>
          </cell>
          <cell r="H98">
            <v>31</v>
          </cell>
          <cell r="AD98">
            <v>2</v>
          </cell>
        </row>
        <row r="99">
          <cell r="D99">
            <v>37052.607268518521</v>
          </cell>
          <cell r="H99">
            <v>30</v>
          </cell>
          <cell r="AD99">
            <v>9</v>
          </cell>
        </row>
        <row r="100">
          <cell r="D100">
            <v>37054.697210648148</v>
          </cell>
          <cell r="H100">
            <v>30</v>
          </cell>
          <cell r="AD100">
            <v>2</v>
          </cell>
        </row>
        <row r="101">
          <cell r="D101">
            <v>37055.532939814817</v>
          </cell>
          <cell r="H101">
            <v>30</v>
          </cell>
          <cell r="AD101">
            <v>2</v>
          </cell>
        </row>
        <row r="102">
          <cell r="D102">
            <v>37060.595949074072</v>
          </cell>
          <cell r="H102">
            <v>30</v>
          </cell>
          <cell r="AD102">
            <v>0</v>
          </cell>
        </row>
        <row r="103">
          <cell r="D103">
            <v>37061.653425925928</v>
          </cell>
          <cell r="H103">
            <v>31</v>
          </cell>
          <cell r="AD103">
            <v>9</v>
          </cell>
        </row>
        <row r="104">
          <cell r="D104">
            <v>37061.809791666667</v>
          </cell>
          <cell r="H104">
            <v>31</v>
          </cell>
          <cell r="AD104">
            <v>0</v>
          </cell>
        </row>
        <row r="105">
          <cell r="D105">
            <v>37063.612083333333</v>
          </cell>
          <cell r="H105">
            <v>31</v>
          </cell>
          <cell r="AD105">
            <v>0</v>
          </cell>
        </row>
        <row r="106">
          <cell r="D106">
            <v>37068.581111111111</v>
          </cell>
          <cell r="H106">
            <v>31</v>
          </cell>
          <cell r="AD106">
            <v>0</v>
          </cell>
        </row>
        <row r="107">
          <cell r="D107">
            <v>37084.548668981479</v>
          </cell>
          <cell r="H107">
            <v>31</v>
          </cell>
          <cell r="AD107">
            <v>0</v>
          </cell>
        </row>
        <row r="108">
          <cell r="D108">
            <v>37090.546087962961</v>
          </cell>
          <cell r="H108">
            <v>31</v>
          </cell>
          <cell r="AD108">
            <v>0</v>
          </cell>
        </row>
        <row r="109">
          <cell r="D109">
            <v>37090.599953703706</v>
          </cell>
          <cell r="H109">
            <v>31</v>
          </cell>
          <cell r="AD109">
            <v>3</v>
          </cell>
        </row>
        <row r="110">
          <cell r="D110">
            <v>37098.838321759264</v>
          </cell>
          <cell r="H110">
            <v>34</v>
          </cell>
          <cell r="AD110">
            <v>72</v>
          </cell>
        </row>
        <row r="111">
          <cell r="D111">
            <v>37119.65111111111</v>
          </cell>
          <cell r="H111">
            <v>34</v>
          </cell>
          <cell r="AD111">
            <v>2</v>
          </cell>
        </row>
        <row r="112">
          <cell r="D112">
            <v>37124.421319444446</v>
          </cell>
          <cell r="H112">
            <v>34</v>
          </cell>
          <cell r="AD112">
            <v>2</v>
          </cell>
        </row>
        <row r="113">
          <cell r="D113">
            <v>37140.554988425924</v>
          </cell>
          <cell r="H113">
            <v>34</v>
          </cell>
          <cell r="AD113">
            <v>0</v>
          </cell>
        </row>
        <row r="114">
          <cell r="D114">
            <v>37144.527118055557</v>
          </cell>
          <cell r="H114">
            <v>34</v>
          </cell>
          <cell r="AD114">
            <v>0</v>
          </cell>
        </row>
        <row r="115">
          <cell r="D115">
            <v>37169.512673611112</v>
          </cell>
          <cell r="H115">
            <v>34</v>
          </cell>
          <cell r="AD115">
            <v>0</v>
          </cell>
        </row>
        <row r="116">
          <cell r="D116">
            <v>37173.655821759261</v>
          </cell>
          <cell r="H116">
            <v>34</v>
          </cell>
          <cell r="AD116">
            <v>3</v>
          </cell>
        </row>
        <row r="117">
          <cell r="D117">
            <v>37174.533703703702</v>
          </cell>
          <cell r="H117">
            <v>34</v>
          </cell>
          <cell r="AD117">
            <v>2</v>
          </cell>
        </row>
        <row r="118">
          <cell r="D118">
            <v>37175.624872685185</v>
          </cell>
          <cell r="H118">
            <v>34</v>
          </cell>
          <cell r="AD118">
            <v>15</v>
          </cell>
        </row>
        <row r="119">
          <cell r="D119">
            <v>37175.629583333335</v>
          </cell>
          <cell r="H119">
            <v>34</v>
          </cell>
          <cell r="AD119">
            <v>0</v>
          </cell>
        </row>
        <row r="120">
          <cell r="D120">
            <v>37175.642430555556</v>
          </cell>
          <cell r="H120">
            <v>34</v>
          </cell>
          <cell r="AD120">
            <v>14</v>
          </cell>
        </row>
        <row r="121">
          <cell r="D121">
            <v>37202.707384259258</v>
          </cell>
          <cell r="H121">
            <v>34</v>
          </cell>
          <cell r="AD121">
            <v>0</v>
          </cell>
        </row>
        <row r="122">
          <cell r="D122">
            <v>37203.487372685187</v>
          </cell>
          <cell r="H122">
            <v>34</v>
          </cell>
          <cell r="AD122">
            <v>8</v>
          </cell>
        </row>
        <row r="123">
          <cell r="D123">
            <v>37203.535081018519</v>
          </cell>
          <cell r="H123">
            <v>34</v>
          </cell>
          <cell r="AD123">
            <v>0</v>
          </cell>
        </row>
        <row r="124">
          <cell r="D124">
            <v>37204.508425925924</v>
          </cell>
          <cell r="H124">
            <v>34</v>
          </cell>
          <cell r="AD124">
            <v>21</v>
          </cell>
        </row>
        <row r="125">
          <cell r="D125">
            <v>37204.511516203704</v>
          </cell>
          <cell r="H125">
            <v>34</v>
          </cell>
          <cell r="AD125">
            <v>0</v>
          </cell>
        </row>
        <row r="126">
          <cell r="D126">
            <v>37235.408680555556</v>
          </cell>
          <cell r="H126">
            <v>34</v>
          </cell>
          <cell r="AD126">
            <v>0</v>
          </cell>
        </row>
        <row r="127">
          <cell r="D127">
            <v>37268.689282407409</v>
          </cell>
          <cell r="H127">
            <v>35</v>
          </cell>
          <cell r="AD127">
            <v>10</v>
          </cell>
        </row>
        <row r="128">
          <cell r="D128">
            <v>37270.69259259259</v>
          </cell>
          <cell r="H128">
            <v>33</v>
          </cell>
          <cell r="AD128">
            <v>9</v>
          </cell>
        </row>
        <row r="129">
          <cell r="D129">
            <v>37272.410787037035</v>
          </cell>
          <cell r="H129">
            <v>33</v>
          </cell>
          <cell r="AD129">
            <v>2</v>
          </cell>
        </row>
        <row r="130">
          <cell r="D130">
            <v>37272.443148148144</v>
          </cell>
          <cell r="H130">
            <v>33</v>
          </cell>
          <cell r="AD130">
            <v>4</v>
          </cell>
        </row>
        <row r="131">
          <cell r="D131">
            <v>37272.471307870372</v>
          </cell>
          <cell r="H131">
            <v>33</v>
          </cell>
          <cell r="AD131">
            <v>0</v>
          </cell>
        </row>
        <row r="132">
          <cell r="D132">
            <v>37277.657129629632</v>
          </cell>
          <cell r="H132">
            <v>33</v>
          </cell>
          <cell r="AD132">
            <v>2</v>
          </cell>
        </row>
        <row r="133">
          <cell r="D133">
            <v>37290.699305555558</v>
          </cell>
          <cell r="H133">
            <v>39</v>
          </cell>
          <cell r="AD133">
            <v>30</v>
          </cell>
        </row>
        <row r="134">
          <cell r="D134">
            <v>37290.702002314814</v>
          </cell>
          <cell r="H134">
            <v>35</v>
          </cell>
          <cell r="AD134">
            <v>322</v>
          </cell>
        </row>
        <row r="135">
          <cell r="D135">
            <v>37294.721620370372</v>
          </cell>
          <cell r="H135">
            <v>35</v>
          </cell>
          <cell r="AD135">
            <v>0</v>
          </cell>
        </row>
        <row r="136">
          <cell r="D136">
            <v>37294.770787037036</v>
          </cell>
          <cell r="H136">
            <v>35</v>
          </cell>
          <cell r="AD136">
            <v>2</v>
          </cell>
        </row>
        <row r="137">
          <cell r="D137">
            <v>37315.456157407403</v>
          </cell>
          <cell r="H137">
            <v>35</v>
          </cell>
          <cell r="AD137">
            <v>2</v>
          </cell>
        </row>
        <row r="138">
          <cell r="D138">
            <v>37320.601944444446</v>
          </cell>
          <cell r="H138">
            <v>35</v>
          </cell>
          <cell r="AD138">
            <v>0</v>
          </cell>
        </row>
        <row r="139">
          <cell r="D139">
            <v>37326.583252314813</v>
          </cell>
          <cell r="H139">
            <v>35</v>
          </cell>
          <cell r="AD139">
            <v>2</v>
          </cell>
        </row>
        <row r="140">
          <cell r="D140">
            <v>37354.394479166665</v>
          </cell>
          <cell r="H140">
            <v>35</v>
          </cell>
          <cell r="AD140">
            <v>2</v>
          </cell>
        </row>
        <row r="141">
          <cell r="D141">
            <v>37355.566817129627</v>
          </cell>
          <cell r="H141">
            <v>35</v>
          </cell>
          <cell r="AD141">
            <v>2</v>
          </cell>
        </row>
        <row r="142">
          <cell r="D142">
            <v>37357.594074074077</v>
          </cell>
          <cell r="H142">
            <v>35</v>
          </cell>
          <cell r="AD142">
            <v>2</v>
          </cell>
        </row>
        <row r="143">
          <cell r="D143">
            <v>37357.665937500002</v>
          </cell>
          <cell r="H143">
            <v>35</v>
          </cell>
          <cell r="AD143">
            <v>0</v>
          </cell>
        </row>
        <row r="144">
          <cell r="D144">
            <v>37369.581909722227</v>
          </cell>
          <cell r="H144">
            <v>36</v>
          </cell>
          <cell r="AD144">
            <v>12</v>
          </cell>
        </row>
        <row r="145">
          <cell r="D145">
            <v>37372.627314814818</v>
          </cell>
          <cell r="H145">
            <v>36</v>
          </cell>
          <cell r="AD145">
            <v>0</v>
          </cell>
        </row>
        <row r="146">
          <cell r="D146">
            <v>37377.558078703703</v>
          </cell>
          <cell r="H146">
            <v>36</v>
          </cell>
          <cell r="AD146">
            <v>0</v>
          </cell>
        </row>
        <row r="147">
          <cell r="D147">
            <v>37434.708738425928</v>
          </cell>
          <cell r="H147">
            <v>43</v>
          </cell>
          <cell r="AD147">
            <v>40</v>
          </cell>
        </row>
        <row r="148">
          <cell r="D148">
            <v>37446.583761574075</v>
          </cell>
          <cell r="H148">
            <v>43</v>
          </cell>
          <cell r="AD148">
            <v>2</v>
          </cell>
        </row>
        <row r="149">
          <cell r="D149">
            <v>37456.557442129633</v>
          </cell>
          <cell r="H149">
            <v>43</v>
          </cell>
          <cell r="AD149">
            <v>2</v>
          </cell>
        </row>
        <row r="150">
          <cell r="D150">
            <v>37456.685949074075</v>
          </cell>
          <cell r="H150">
            <v>43</v>
          </cell>
          <cell r="AD150">
            <v>0</v>
          </cell>
        </row>
        <row r="151">
          <cell r="D151">
            <v>37470.45884259259</v>
          </cell>
          <cell r="H151">
            <v>43</v>
          </cell>
          <cell r="AD151">
            <v>3</v>
          </cell>
        </row>
        <row r="152">
          <cell r="D152">
            <v>37470.542546296296</v>
          </cell>
          <cell r="H152">
            <v>43</v>
          </cell>
          <cell r="AD152">
            <v>3</v>
          </cell>
        </row>
        <row r="153">
          <cell r="D153">
            <v>37482.565798611111</v>
          </cell>
          <cell r="H153">
            <v>42</v>
          </cell>
          <cell r="AD153">
            <v>25</v>
          </cell>
        </row>
        <row r="154">
          <cell r="D154">
            <v>37484.43131944444</v>
          </cell>
          <cell r="H154">
            <v>42</v>
          </cell>
          <cell r="AD154">
            <v>4</v>
          </cell>
        </row>
        <row r="155">
          <cell r="D155">
            <v>37508.454085648147</v>
          </cell>
          <cell r="H155">
            <v>42</v>
          </cell>
          <cell r="AD155">
            <v>0</v>
          </cell>
        </row>
        <row r="156">
          <cell r="D156">
            <v>37508.677418981482</v>
          </cell>
          <cell r="H156">
            <v>42</v>
          </cell>
          <cell r="AD156">
            <v>3</v>
          </cell>
        </row>
        <row r="157">
          <cell r="D157">
            <v>37508.693472222221</v>
          </cell>
          <cell r="H157">
            <v>42</v>
          </cell>
          <cell r="AD157">
            <v>3</v>
          </cell>
        </row>
        <row r="158">
          <cell r="D158">
            <v>37511.696898148148</v>
          </cell>
          <cell r="H158">
            <v>40</v>
          </cell>
          <cell r="AD158">
            <v>17</v>
          </cell>
        </row>
        <row r="159">
          <cell r="D159">
            <v>37539.464525462965</v>
          </cell>
          <cell r="H159">
            <v>39</v>
          </cell>
          <cell r="AD159">
            <v>10</v>
          </cell>
        </row>
        <row r="160">
          <cell r="D160">
            <v>37544.531782407408</v>
          </cell>
          <cell r="H160">
            <v>39</v>
          </cell>
          <cell r="AD160">
            <v>0</v>
          </cell>
        </row>
        <row r="161">
          <cell r="D161">
            <v>37554.58326388889</v>
          </cell>
          <cell r="H161">
            <v>39</v>
          </cell>
          <cell r="AD161">
            <v>2</v>
          </cell>
        </row>
        <row r="162">
          <cell r="D162">
            <v>37561.689942129626</v>
          </cell>
          <cell r="H162">
            <v>39</v>
          </cell>
          <cell r="AD162">
            <v>2</v>
          </cell>
        </row>
        <row r="163">
          <cell r="D163">
            <v>37561.693067129629</v>
          </cell>
          <cell r="H163">
            <v>39</v>
          </cell>
          <cell r="AD163">
            <v>4</v>
          </cell>
        </row>
        <row r="164">
          <cell r="D164">
            <v>37567.42591435185</v>
          </cell>
          <cell r="H164">
            <v>39</v>
          </cell>
          <cell r="AD164">
            <v>4</v>
          </cell>
        </row>
        <row r="165">
          <cell r="D165">
            <v>37567.630648148144</v>
          </cell>
          <cell r="H165">
            <v>39</v>
          </cell>
          <cell r="AD165">
            <v>0</v>
          </cell>
        </row>
        <row r="166">
          <cell r="D166">
            <v>37573.574895833335</v>
          </cell>
          <cell r="H166">
            <v>39</v>
          </cell>
          <cell r="AD166">
            <v>4</v>
          </cell>
        </row>
        <row r="167">
          <cell r="D167">
            <v>37585.695833333331</v>
          </cell>
          <cell r="H167">
            <v>39</v>
          </cell>
          <cell r="AD167">
            <v>2</v>
          </cell>
        </row>
        <row r="168">
          <cell r="D168">
            <v>37601.617939814816</v>
          </cell>
          <cell r="H168">
            <v>39</v>
          </cell>
          <cell r="AD168">
            <v>4</v>
          </cell>
        </row>
        <row r="169">
          <cell r="D169">
            <v>37608.621400462966</v>
          </cell>
          <cell r="H169">
            <v>39</v>
          </cell>
          <cell r="AD169">
            <v>8</v>
          </cell>
        </row>
        <row r="170">
          <cell r="D170">
            <v>37613.444421296299</v>
          </cell>
          <cell r="H170">
            <v>39</v>
          </cell>
          <cell r="AD170">
            <v>0</v>
          </cell>
        </row>
        <row r="171">
          <cell r="D171">
            <v>37631.565995370373</v>
          </cell>
          <cell r="H171">
            <v>39</v>
          </cell>
          <cell r="AD171">
            <v>2</v>
          </cell>
        </row>
        <row r="172">
          <cell r="D172">
            <v>37635.528460648144</v>
          </cell>
          <cell r="H172">
            <v>39</v>
          </cell>
          <cell r="AD172">
            <v>2</v>
          </cell>
        </row>
        <row r="173">
          <cell r="D173">
            <v>37636.472951388889</v>
          </cell>
          <cell r="H173">
            <v>39</v>
          </cell>
          <cell r="AD173">
            <v>2</v>
          </cell>
        </row>
        <row r="174">
          <cell r="D174">
            <v>37636.48878472222</v>
          </cell>
          <cell r="H174">
            <v>39</v>
          </cell>
          <cell r="AD174">
            <v>2</v>
          </cell>
        </row>
        <row r="175">
          <cell r="D175">
            <v>37641.501898148148</v>
          </cell>
          <cell r="H175">
            <v>39</v>
          </cell>
          <cell r="AD175">
            <v>2</v>
          </cell>
        </row>
        <row r="176">
          <cell r="D176">
            <v>37641.522361111114</v>
          </cell>
          <cell r="H176">
            <v>39</v>
          </cell>
          <cell r="AD176">
            <v>0</v>
          </cell>
        </row>
        <row r="177">
          <cell r="D177">
            <v>37641.606793981482</v>
          </cell>
          <cell r="H177">
            <v>39</v>
          </cell>
          <cell r="AD177">
            <v>2</v>
          </cell>
        </row>
        <row r="178">
          <cell r="D178">
            <v>37650.497488425928</v>
          </cell>
          <cell r="H178">
            <v>44</v>
          </cell>
          <cell r="AD178">
            <v>32</v>
          </cell>
        </row>
        <row r="179">
          <cell r="D179">
            <v>37656.492048611108</v>
          </cell>
          <cell r="H179">
            <v>44</v>
          </cell>
          <cell r="AD179">
            <v>2</v>
          </cell>
        </row>
        <row r="180">
          <cell r="D180">
            <v>37656.869027777779</v>
          </cell>
          <cell r="H180">
            <v>44</v>
          </cell>
          <cell r="AD180">
            <v>0</v>
          </cell>
        </row>
        <row r="181">
          <cell r="D181">
            <v>37657.712430555555</v>
          </cell>
          <cell r="H181">
            <v>44</v>
          </cell>
          <cell r="AD181">
            <v>2</v>
          </cell>
        </row>
        <row r="182">
          <cell r="D182">
            <v>37665.517048611109</v>
          </cell>
          <cell r="H182">
            <v>44</v>
          </cell>
          <cell r="AD182">
            <v>2</v>
          </cell>
        </row>
        <row r="183">
          <cell r="D183">
            <v>37665.877418981479</v>
          </cell>
          <cell r="H183">
            <v>44</v>
          </cell>
          <cell r="AD183">
            <v>4</v>
          </cell>
        </row>
        <row r="184">
          <cell r="D184">
            <v>37666.481076388889</v>
          </cell>
          <cell r="H184">
            <v>44</v>
          </cell>
          <cell r="AD184">
            <v>2</v>
          </cell>
        </row>
        <row r="185">
          <cell r="D185">
            <v>37666.920949074076</v>
          </cell>
          <cell r="H185">
            <v>44</v>
          </cell>
          <cell r="AD185">
            <v>0</v>
          </cell>
        </row>
        <row r="186">
          <cell r="D186">
            <v>37670.609652777777</v>
          </cell>
          <cell r="H186">
            <v>44</v>
          </cell>
          <cell r="AD186">
            <v>2</v>
          </cell>
        </row>
        <row r="187">
          <cell r="D187">
            <v>37670.610995370371</v>
          </cell>
          <cell r="H187">
            <v>44</v>
          </cell>
          <cell r="AD187">
            <v>2</v>
          </cell>
        </row>
        <row r="188">
          <cell r="D188">
            <v>37672.515474537038</v>
          </cell>
          <cell r="H188">
            <v>44</v>
          </cell>
          <cell r="AD188">
            <v>2</v>
          </cell>
        </row>
        <row r="189">
          <cell r="D189">
            <v>37694.406944444447</v>
          </cell>
          <cell r="H189">
            <v>44</v>
          </cell>
          <cell r="AD189">
            <v>2</v>
          </cell>
        </row>
        <row r="190">
          <cell r="D190">
            <v>37694.47010416667</v>
          </cell>
          <cell r="H190">
            <v>46</v>
          </cell>
          <cell r="AD190">
            <v>15</v>
          </cell>
        </row>
        <row r="191">
          <cell r="D191">
            <v>37699.681238425925</v>
          </cell>
          <cell r="H191">
            <v>46</v>
          </cell>
          <cell r="AD191">
            <v>2</v>
          </cell>
        </row>
        <row r="192">
          <cell r="D192">
            <v>37720.500208333331</v>
          </cell>
          <cell r="H192">
            <v>47</v>
          </cell>
          <cell r="AD192">
            <v>10</v>
          </cell>
        </row>
        <row r="193">
          <cell r="D193">
            <v>37722.456261574072</v>
          </cell>
          <cell r="H193">
            <v>47</v>
          </cell>
          <cell r="AD193">
            <v>0</v>
          </cell>
        </row>
        <row r="194">
          <cell r="D194">
            <v>37733.566168981481</v>
          </cell>
          <cell r="H194">
            <v>47</v>
          </cell>
          <cell r="AD194">
            <v>2</v>
          </cell>
        </row>
        <row r="195">
          <cell r="D195">
            <v>37741.385960648149</v>
          </cell>
          <cell r="H195">
            <v>47</v>
          </cell>
          <cell r="AD195">
            <v>0</v>
          </cell>
        </row>
        <row r="196">
          <cell r="D196">
            <v>37741.683715277773</v>
          </cell>
          <cell r="H196">
            <v>49</v>
          </cell>
          <cell r="AD196">
            <v>10</v>
          </cell>
        </row>
        <row r="197">
          <cell r="D197">
            <v>37762.392789351856</v>
          </cell>
          <cell r="H197">
            <v>51</v>
          </cell>
          <cell r="AD197">
            <v>19</v>
          </cell>
        </row>
        <row r="198">
          <cell r="D198">
            <v>37763.412349537037</v>
          </cell>
          <cell r="H198">
            <v>51</v>
          </cell>
          <cell r="AD198">
            <v>2</v>
          </cell>
        </row>
        <row r="199">
          <cell r="D199">
            <v>37771.61078703704</v>
          </cell>
          <cell r="H199">
            <v>51</v>
          </cell>
          <cell r="AD199">
            <v>0</v>
          </cell>
        </row>
        <row r="200">
          <cell r="D200">
            <v>37782.391689814816</v>
          </cell>
          <cell r="H200">
            <v>52</v>
          </cell>
          <cell r="AD200">
            <v>3</v>
          </cell>
        </row>
        <row r="201">
          <cell r="D201">
            <v>37812.510995370372</v>
          </cell>
          <cell r="H201">
            <v>52</v>
          </cell>
          <cell r="AD201">
            <v>2</v>
          </cell>
        </row>
        <row r="202">
          <cell r="D202">
            <v>37816.5622337963</v>
          </cell>
          <cell r="H202">
            <v>53</v>
          </cell>
          <cell r="AD202">
            <v>5</v>
          </cell>
        </row>
        <row r="203">
          <cell r="D203">
            <v>37817.370381944442</v>
          </cell>
          <cell r="H203">
            <v>53</v>
          </cell>
          <cell r="AD203">
            <v>2</v>
          </cell>
        </row>
        <row r="204">
          <cell r="D204">
            <v>37818.492141203707</v>
          </cell>
          <cell r="H204">
            <v>53</v>
          </cell>
          <cell r="AD204">
            <v>2</v>
          </cell>
        </row>
        <row r="205">
          <cell r="D205">
            <v>37818.607534722221</v>
          </cell>
          <cell r="H205">
            <v>53</v>
          </cell>
          <cell r="AD205">
            <v>3</v>
          </cell>
        </row>
        <row r="206">
          <cell r="D206">
            <v>37819.619108796294</v>
          </cell>
          <cell r="H206">
            <v>53</v>
          </cell>
          <cell r="AD206">
            <v>2</v>
          </cell>
        </row>
        <row r="207">
          <cell r="D207">
            <v>37827.677094907405</v>
          </cell>
          <cell r="H207">
            <v>49</v>
          </cell>
          <cell r="AD207">
            <v>124</v>
          </cell>
        </row>
        <row r="208">
          <cell r="D208">
            <v>37827.697812500002</v>
          </cell>
          <cell r="H208">
            <v>49</v>
          </cell>
          <cell r="AD208">
            <v>15</v>
          </cell>
        </row>
        <row r="209">
          <cell r="D209">
            <v>37827.720937500002</v>
          </cell>
          <cell r="H209">
            <v>52</v>
          </cell>
          <cell r="AD209">
            <v>20</v>
          </cell>
        </row>
        <row r="210">
          <cell r="D210">
            <v>37830.527708333335</v>
          </cell>
          <cell r="H210">
            <v>53</v>
          </cell>
          <cell r="AD210">
            <v>10</v>
          </cell>
        </row>
        <row r="211">
          <cell r="D211">
            <v>37830.669965277775</v>
          </cell>
          <cell r="H211">
            <v>53</v>
          </cell>
          <cell r="AD211">
            <v>63</v>
          </cell>
        </row>
        <row r="212">
          <cell r="D212">
            <v>37831.410011574073</v>
          </cell>
          <cell r="H212">
            <v>53</v>
          </cell>
          <cell r="AD212">
            <v>2</v>
          </cell>
        </row>
        <row r="213">
          <cell r="D213">
            <v>37831.523946759262</v>
          </cell>
          <cell r="H213">
            <v>53</v>
          </cell>
          <cell r="AD213">
            <v>9</v>
          </cell>
        </row>
        <row r="214">
          <cell r="D214">
            <v>37831.527326388888</v>
          </cell>
          <cell r="H214">
            <v>53</v>
          </cell>
          <cell r="AD214">
            <v>0</v>
          </cell>
        </row>
        <row r="215">
          <cell r="D215">
            <v>37831.537314814814</v>
          </cell>
          <cell r="H215">
            <v>53</v>
          </cell>
          <cell r="AD215">
            <v>7</v>
          </cell>
        </row>
        <row r="216">
          <cell r="D216">
            <v>37831.55196759259</v>
          </cell>
          <cell r="H216">
            <v>53</v>
          </cell>
          <cell r="AD216">
            <v>3</v>
          </cell>
        </row>
        <row r="217">
          <cell r="D217">
            <v>37831.552291666667</v>
          </cell>
          <cell r="H217">
            <v>53</v>
          </cell>
          <cell r="AD217">
            <v>0</v>
          </cell>
        </row>
        <row r="218">
          <cell r="D218">
            <v>37831.66710648148</v>
          </cell>
          <cell r="H218">
            <v>53</v>
          </cell>
          <cell r="AD218">
            <v>2</v>
          </cell>
        </row>
        <row r="219">
          <cell r="D219">
            <v>37832.358680555553</v>
          </cell>
          <cell r="H219">
            <v>53</v>
          </cell>
          <cell r="AD219">
            <v>17</v>
          </cell>
        </row>
        <row r="220">
          <cell r="D220">
            <v>37832.652754629627</v>
          </cell>
          <cell r="H220">
            <v>54</v>
          </cell>
          <cell r="AD220">
            <v>3</v>
          </cell>
        </row>
        <row r="221">
          <cell r="D221">
            <v>37833.412476851852</v>
          </cell>
          <cell r="H221">
            <v>54</v>
          </cell>
          <cell r="AD221">
            <v>0</v>
          </cell>
        </row>
        <row r="222">
          <cell r="D222">
            <v>37833.440092592595</v>
          </cell>
          <cell r="H222">
            <v>54</v>
          </cell>
          <cell r="AD222">
            <v>0</v>
          </cell>
        </row>
        <row r="223">
          <cell r="D223">
            <v>37833.520925925928</v>
          </cell>
          <cell r="H223">
            <v>54</v>
          </cell>
          <cell r="AD223">
            <v>0</v>
          </cell>
        </row>
        <row r="224">
          <cell r="D224">
            <v>37846.569212962961</v>
          </cell>
          <cell r="H224">
            <v>54</v>
          </cell>
          <cell r="AD224">
            <v>3</v>
          </cell>
        </row>
        <row r="225">
          <cell r="D225">
            <v>37846.72550925926</v>
          </cell>
          <cell r="H225">
            <v>54</v>
          </cell>
          <cell r="AD225">
            <v>0</v>
          </cell>
        </row>
        <row r="226">
          <cell r="D226">
            <v>37847.462870370371</v>
          </cell>
          <cell r="H226">
            <v>54</v>
          </cell>
          <cell r="AD226">
            <v>11</v>
          </cell>
        </row>
        <row r="227">
          <cell r="D227">
            <v>37848.538854166669</v>
          </cell>
          <cell r="H227">
            <v>53</v>
          </cell>
          <cell r="AD227">
            <v>55</v>
          </cell>
        </row>
        <row r="228">
          <cell r="D228">
            <v>37852.542951388888</v>
          </cell>
          <cell r="H228">
            <v>55</v>
          </cell>
          <cell r="AD228">
            <v>26</v>
          </cell>
        </row>
        <row r="229">
          <cell r="D229">
            <v>37853.69809027778</v>
          </cell>
          <cell r="H229">
            <v>55</v>
          </cell>
          <cell r="AD229">
            <v>21</v>
          </cell>
        </row>
        <row r="230">
          <cell r="D230">
            <v>37859.457627314812</v>
          </cell>
          <cell r="H230">
            <v>55</v>
          </cell>
          <cell r="AD230">
            <v>4</v>
          </cell>
        </row>
        <row r="231">
          <cell r="D231">
            <v>37859.615057870367</v>
          </cell>
          <cell r="H231">
            <v>55</v>
          </cell>
          <cell r="AD231">
            <v>9</v>
          </cell>
        </row>
        <row r="232">
          <cell r="D232">
            <v>37865.391909722224</v>
          </cell>
          <cell r="H232">
            <v>55</v>
          </cell>
          <cell r="AD232">
            <v>0</v>
          </cell>
        </row>
        <row r="233">
          <cell r="D233">
            <v>37879.406377314815</v>
          </cell>
          <cell r="H233">
            <v>55</v>
          </cell>
          <cell r="AD233">
            <v>0</v>
          </cell>
        </row>
        <row r="234">
          <cell r="D234">
            <v>37879.645787037036</v>
          </cell>
          <cell r="H234">
            <v>55</v>
          </cell>
          <cell r="AD234">
            <v>0</v>
          </cell>
        </row>
        <row r="235">
          <cell r="D235">
            <v>37880.456724537034</v>
          </cell>
          <cell r="H235">
            <v>55</v>
          </cell>
          <cell r="AD235">
            <v>0</v>
          </cell>
        </row>
        <row r="236">
          <cell r="D236">
            <v>37881.459988425922</v>
          </cell>
          <cell r="H236">
            <v>55</v>
          </cell>
          <cell r="AD236">
            <v>2</v>
          </cell>
        </row>
        <row r="237">
          <cell r="D237">
            <v>37881.699907407405</v>
          </cell>
          <cell r="H237">
            <v>55</v>
          </cell>
          <cell r="AD237">
            <v>2</v>
          </cell>
        </row>
        <row r="238">
          <cell r="D238">
            <v>37893.640706018516</v>
          </cell>
          <cell r="H238">
            <v>55</v>
          </cell>
          <cell r="AD238">
            <v>0</v>
          </cell>
        </row>
        <row r="239">
          <cell r="D239">
            <v>37893.641377314816</v>
          </cell>
          <cell r="H239">
            <v>55</v>
          </cell>
          <cell r="AD239">
            <v>0</v>
          </cell>
        </row>
        <row r="240">
          <cell r="D240">
            <v>37893.717662037037</v>
          </cell>
          <cell r="H240">
            <v>55</v>
          </cell>
          <cell r="AD240">
            <v>0</v>
          </cell>
        </row>
        <row r="241">
          <cell r="D241">
            <v>37897.616793981484</v>
          </cell>
          <cell r="H241">
            <v>56</v>
          </cell>
          <cell r="AD241">
            <v>3</v>
          </cell>
        </row>
        <row r="242">
          <cell r="D242">
            <v>37903.582465277781</v>
          </cell>
          <cell r="H242">
            <v>56</v>
          </cell>
          <cell r="AD242">
            <v>17</v>
          </cell>
        </row>
        <row r="243">
          <cell r="D243">
            <v>37941.703541666662</v>
          </cell>
          <cell r="H243">
            <v>58</v>
          </cell>
          <cell r="AD243">
            <v>12</v>
          </cell>
        </row>
        <row r="244">
          <cell r="D244">
            <v>37943.756111111114</v>
          </cell>
          <cell r="H244">
            <v>53</v>
          </cell>
          <cell r="AD244">
            <v>285</v>
          </cell>
        </row>
        <row r="245">
          <cell r="D245">
            <v>37950.526307870372</v>
          </cell>
          <cell r="H245">
            <v>53</v>
          </cell>
          <cell r="AD245">
            <v>0</v>
          </cell>
        </row>
        <row r="246">
          <cell r="D246">
            <v>37963.555613425924</v>
          </cell>
          <cell r="H246">
            <v>53</v>
          </cell>
          <cell r="AD246">
            <v>5</v>
          </cell>
        </row>
        <row r="247">
          <cell r="D247">
            <v>37995.576412037037</v>
          </cell>
          <cell r="H247">
            <v>53</v>
          </cell>
          <cell r="AD247">
            <v>0</v>
          </cell>
        </row>
        <row r="248">
          <cell r="D248">
            <v>38002.686018518521</v>
          </cell>
          <cell r="H248">
            <v>53</v>
          </cell>
          <cell r="AD248">
            <v>0</v>
          </cell>
        </row>
        <row r="249">
          <cell r="D249">
            <v>38026.674525462964</v>
          </cell>
          <cell r="H249">
            <v>53</v>
          </cell>
          <cell r="AD249">
            <v>0</v>
          </cell>
        </row>
        <row r="250">
          <cell r="D250">
            <v>38029.428888888891</v>
          </cell>
          <cell r="H250">
            <v>58</v>
          </cell>
          <cell r="AD250">
            <v>290</v>
          </cell>
        </row>
        <row r="251">
          <cell r="D251">
            <v>38042.457002314812</v>
          </cell>
          <cell r="H251">
            <v>57</v>
          </cell>
          <cell r="AD251">
            <v>6</v>
          </cell>
        </row>
        <row r="252">
          <cell r="D252">
            <v>38047.767754629633</v>
          </cell>
          <cell r="H252">
            <v>57</v>
          </cell>
          <cell r="AD252">
            <v>3</v>
          </cell>
        </row>
        <row r="253">
          <cell r="D253">
            <v>38057.582800925928</v>
          </cell>
          <cell r="H253">
            <v>57</v>
          </cell>
          <cell r="AD253">
            <v>0</v>
          </cell>
        </row>
        <row r="254">
          <cell r="D254">
            <v>38057.58761574074</v>
          </cell>
          <cell r="H254">
            <v>57</v>
          </cell>
          <cell r="AD254">
            <v>0</v>
          </cell>
        </row>
        <row r="255">
          <cell r="D255">
            <v>38061.680787037039</v>
          </cell>
          <cell r="H255">
            <v>57</v>
          </cell>
          <cell r="AD255">
            <v>0</v>
          </cell>
        </row>
        <row r="256">
          <cell r="D256">
            <v>38061.751226851848</v>
          </cell>
          <cell r="H256">
            <v>57</v>
          </cell>
          <cell r="AD256">
            <v>0</v>
          </cell>
        </row>
        <row r="257">
          <cell r="D257">
            <v>38063.488888888889</v>
          </cell>
          <cell r="H257">
            <v>57</v>
          </cell>
          <cell r="AD257">
            <v>0</v>
          </cell>
        </row>
        <row r="258">
          <cell r="D258">
            <v>38069.474039351851</v>
          </cell>
          <cell r="H258">
            <v>57</v>
          </cell>
          <cell r="AD258">
            <v>3</v>
          </cell>
        </row>
        <row r="259">
          <cell r="D259">
            <v>38084.655312499999</v>
          </cell>
          <cell r="H259">
            <v>57</v>
          </cell>
          <cell r="AD259">
            <v>0</v>
          </cell>
        </row>
        <row r="260">
          <cell r="D260">
            <v>38096.56177083333</v>
          </cell>
          <cell r="H260">
            <v>57</v>
          </cell>
          <cell r="AD260">
            <v>0</v>
          </cell>
        </row>
        <row r="261">
          <cell r="D261">
            <v>38107.541620370372</v>
          </cell>
          <cell r="H261">
            <v>57</v>
          </cell>
          <cell r="AD261">
            <v>0</v>
          </cell>
        </row>
        <row r="262">
          <cell r="D262">
            <v>38118.562210648146</v>
          </cell>
          <cell r="H262">
            <v>57</v>
          </cell>
          <cell r="AD262">
            <v>0</v>
          </cell>
        </row>
        <row r="263">
          <cell r="D263">
            <v>38152.445393518516</v>
          </cell>
          <cell r="H263">
            <v>57</v>
          </cell>
          <cell r="AD263">
            <v>2</v>
          </cell>
        </row>
        <row r="264">
          <cell r="D264">
            <v>38168.635347222225</v>
          </cell>
          <cell r="H264">
            <v>59</v>
          </cell>
          <cell r="AD264">
            <v>8</v>
          </cell>
        </row>
        <row r="265">
          <cell r="D265">
            <v>38202.608043981483</v>
          </cell>
          <cell r="H265">
            <v>59</v>
          </cell>
          <cell r="AD265">
            <v>0</v>
          </cell>
        </row>
        <row r="266">
          <cell r="D266">
            <v>38211.522314814814</v>
          </cell>
          <cell r="H266">
            <v>59</v>
          </cell>
          <cell r="AD266">
            <v>0</v>
          </cell>
        </row>
        <row r="267">
          <cell r="D267">
            <v>38211.679340277777</v>
          </cell>
          <cell r="H267">
            <v>59</v>
          </cell>
          <cell r="AD267">
            <v>2</v>
          </cell>
        </row>
        <row r="268">
          <cell r="D268">
            <v>38215.448749999996</v>
          </cell>
          <cell r="H268">
            <v>59</v>
          </cell>
          <cell r="AD268">
            <v>2</v>
          </cell>
        </row>
        <row r="269">
          <cell r="D269">
            <v>38217.3987962963</v>
          </cell>
          <cell r="H269">
            <v>59</v>
          </cell>
          <cell r="AD269">
            <v>0</v>
          </cell>
        </row>
        <row r="270">
          <cell r="D270">
            <v>38250.479351851856</v>
          </cell>
          <cell r="H270">
            <v>59</v>
          </cell>
          <cell r="AD270">
            <v>0</v>
          </cell>
        </row>
        <row r="271">
          <cell r="D271">
            <v>38257.418206018519</v>
          </cell>
          <cell r="H271">
            <v>59</v>
          </cell>
          <cell r="AD271">
            <v>12</v>
          </cell>
        </row>
        <row r="272">
          <cell r="D272">
            <v>38275.539131944446</v>
          </cell>
          <cell r="H272">
            <v>59</v>
          </cell>
          <cell r="AD272">
            <v>0</v>
          </cell>
        </row>
        <row r="273">
          <cell r="D273">
            <v>38278.306921296295</v>
          </cell>
          <cell r="H273">
            <v>62</v>
          </cell>
          <cell r="AD273">
            <v>20</v>
          </cell>
        </row>
        <row r="274">
          <cell r="D274">
            <v>38278.415300925924</v>
          </cell>
          <cell r="H274">
            <v>62</v>
          </cell>
          <cell r="AD274">
            <v>2</v>
          </cell>
        </row>
        <row r="275">
          <cell r="D275">
            <v>38316.425682870373</v>
          </cell>
          <cell r="H275">
            <v>62</v>
          </cell>
          <cell r="AD275">
            <v>2</v>
          </cell>
        </row>
        <row r="276">
          <cell r="D276">
            <v>38323.578206018516</v>
          </cell>
          <cell r="H276">
            <v>62</v>
          </cell>
          <cell r="AD276">
            <v>0</v>
          </cell>
        </row>
        <row r="277">
          <cell r="D277">
            <v>38369.705000000002</v>
          </cell>
          <cell r="H277">
            <v>62</v>
          </cell>
          <cell r="AD277">
            <v>2</v>
          </cell>
        </row>
        <row r="278">
          <cell r="D278">
            <v>38371.664594907408</v>
          </cell>
          <cell r="H278">
            <v>63</v>
          </cell>
          <cell r="AD278">
            <v>4</v>
          </cell>
        </row>
        <row r="279">
          <cell r="D279">
            <v>38394.60527777778</v>
          </cell>
          <cell r="H279">
            <v>63</v>
          </cell>
          <cell r="AD279">
            <v>0</v>
          </cell>
        </row>
        <row r="280">
          <cell r="D280">
            <v>38407.609444444446</v>
          </cell>
          <cell r="H280">
            <v>67</v>
          </cell>
          <cell r="AD280">
            <v>21</v>
          </cell>
        </row>
        <row r="281">
          <cell r="D281">
            <v>38407.653912037036</v>
          </cell>
          <cell r="H281">
            <v>63</v>
          </cell>
          <cell r="AD281">
            <v>21</v>
          </cell>
        </row>
        <row r="282">
          <cell r="D282">
            <v>38435.42559027778</v>
          </cell>
          <cell r="H282">
            <v>63</v>
          </cell>
          <cell r="AD282">
            <v>0</v>
          </cell>
        </row>
        <row r="283">
          <cell r="D283">
            <v>38447.779953703706</v>
          </cell>
          <cell r="H283">
            <v>67</v>
          </cell>
          <cell r="AD283">
            <v>21</v>
          </cell>
        </row>
        <row r="284">
          <cell r="D284">
            <v>38449.586111111115</v>
          </cell>
          <cell r="H284">
            <v>68</v>
          </cell>
          <cell r="AD284">
            <v>4</v>
          </cell>
        </row>
        <row r="285">
          <cell r="D285">
            <v>38453.612824074073</v>
          </cell>
          <cell r="H285">
            <v>67</v>
          </cell>
          <cell r="AD285">
            <v>13</v>
          </cell>
        </row>
        <row r="286">
          <cell r="D286">
            <v>38497.380208333336</v>
          </cell>
          <cell r="H286">
            <v>67</v>
          </cell>
          <cell r="AD286">
            <v>4</v>
          </cell>
        </row>
        <row r="287">
          <cell r="D287">
            <v>38503.415613425925</v>
          </cell>
          <cell r="H287">
            <v>67</v>
          </cell>
          <cell r="AD287">
            <v>0</v>
          </cell>
        </row>
        <row r="288">
          <cell r="D288">
            <v>38519.531331018516</v>
          </cell>
          <cell r="H288">
            <v>67</v>
          </cell>
          <cell r="AD288">
            <v>21</v>
          </cell>
        </row>
        <row r="289">
          <cell r="D289">
            <v>38566.334340277775</v>
          </cell>
          <cell r="H289">
            <v>67</v>
          </cell>
          <cell r="AD289">
            <v>2</v>
          </cell>
        </row>
        <row r="290">
          <cell r="D290">
            <v>38602.495451388888</v>
          </cell>
          <cell r="H290">
            <v>67</v>
          </cell>
          <cell r="AD290">
            <v>9</v>
          </cell>
        </row>
        <row r="291">
          <cell r="D291">
            <v>38630.697465277779</v>
          </cell>
          <cell r="H291">
            <v>67</v>
          </cell>
          <cell r="AD291">
            <v>6</v>
          </cell>
        </row>
        <row r="292">
          <cell r="D292">
            <v>38642.325046296297</v>
          </cell>
          <cell r="H292">
            <v>67</v>
          </cell>
          <cell r="AD292">
            <v>6</v>
          </cell>
        </row>
        <row r="293">
          <cell r="D293">
            <v>38642.485659722224</v>
          </cell>
          <cell r="H293">
            <v>67</v>
          </cell>
          <cell r="AD293">
            <v>6</v>
          </cell>
        </row>
        <row r="294">
          <cell r="D294">
            <v>38643.59642361111</v>
          </cell>
          <cell r="H294">
            <v>67</v>
          </cell>
          <cell r="AD294">
            <v>0</v>
          </cell>
        </row>
        <row r="295">
          <cell r="D295">
            <v>38660.563402777778</v>
          </cell>
          <cell r="H295">
            <v>68</v>
          </cell>
          <cell r="AD295">
            <v>10</v>
          </cell>
        </row>
        <row r="296">
          <cell r="D296">
            <v>38663.613055555557</v>
          </cell>
          <cell r="H296">
            <v>69</v>
          </cell>
          <cell r="AD296">
            <v>4</v>
          </cell>
        </row>
        <row r="297">
          <cell r="D297">
            <v>38663.682453703703</v>
          </cell>
          <cell r="H297">
            <v>68</v>
          </cell>
          <cell r="AD297">
            <v>6</v>
          </cell>
        </row>
        <row r="298">
          <cell r="D298">
            <v>38670.744375000002</v>
          </cell>
          <cell r="H298">
            <v>68</v>
          </cell>
          <cell r="AD298">
            <v>3</v>
          </cell>
        </row>
        <row r="299">
          <cell r="D299">
            <v>38671.615578703706</v>
          </cell>
          <cell r="H299">
            <v>68</v>
          </cell>
          <cell r="AD299">
            <v>2</v>
          </cell>
        </row>
        <row r="300">
          <cell r="D300">
            <v>38673.543032407411</v>
          </cell>
          <cell r="H300">
            <v>68</v>
          </cell>
          <cell r="AD300">
            <v>0</v>
          </cell>
        </row>
        <row r="301">
          <cell r="D301">
            <v>38674.637800925928</v>
          </cell>
          <cell r="H301">
            <v>68</v>
          </cell>
          <cell r="AD301">
            <v>0</v>
          </cell>
        </row>
        <row r="302">
          <cell r="D302">
            <v>38679.404027777782</v>
          </cell>
          <cell r="H302">
            <v>68</v>
          </cell>
          <cell r="AD302">
            <v>0</v>
          </cell>
        </row>
        <row r="303">
          <cell r="D303">
            <v>38700.476469907408</v>
          </cell>
          <cell r="H303">
            <v>68</v>
          </cell>
          <cell r="AD303">
            <v>2</v>
          </cell>
        </row>
        <row r="304">
          <cell r="D304">
            <v>38705.415451388893</v>
          </cell>
          <cell r="H304">
            <v>68</v>
          </cell>
          <cell r="AD304">
            <v>0</v>
          </cell>
        </row>
        <row r="305">
          <cell r="D305">
            <v>38707.5549537037</v>
          </cell>
          <cell r="H305">
            <v>68</v>
          </cell>
          <cell r="AD305">
            <v>2</v>
          </cell>
        </row>
        <row r="306">
          <cell r="D306">
            <v>38720.458761574075</v>
          </cell>
          <cell r="H306">
            <v>68</v>
          </cell>
          <cell r="AD306">
            <v>2</v>
          </cell>
        </row>
        <row r="307">
          <cell r="D307">
            <v>38728.520740740743</v>
          </cell>
          <cell r="H307">
            <v>68</v>
          </cell>
          <cell r="AD307">
            <v>7</v>
          </cell>
        </row>
        <row r="308">
          <cell r="D308">
            <v>38733.524467592593</v>
          </cell>
          <cell r="H308">
            <v>69</v>
          </cell>
          <cell r="AD308">
            <v>4</v>
          </cell>
        </row>
        <row r="309">
          <cell r="D309">
            <v>38758.447511574072</v>
          </cell>
          <cell r="H309">
            <v>69</v>
          </cell>
          <cell r="AD309">
            <v>3</v>
          </cell>
        </row>
        <row r="310">
          <cell r="D310">
            <v>38764.540069444447</v>
          </cell>
          <cell r="H310">
            <v>71</v>
          </cell>
          <cell r="AD310">
            <v>18</v>
          </cell>
        </row>
        <row r="311">
          <cell r="D311">
            <v>38764.541250000002</v>
          </cell>
          <cell r="H311">
            <v>71</v>
          </cell>
          <cell r="AD311">
            <v>2</v>
          </cell>
        </row>
        <row r="312">
          <cell r="D312">
            <v>38769.655081018514</v>
          </cell>
          <cell r="H312">
            <v>71</v>
          </cell>
          <cell r="AD312">
            <v>0</v>
          </cell>
        </row>
        <row r="313">
          <cell r="D313">
            <v>38771.680034722223</v>
          </cell>
          <cell r="H313">
            <v>71</v>
          </cell>
          <cell r="AD313">
            <v>3</v>
          </cell>
        </row>
        <row r="314">
          <cell r="D314">
            <v>38771.714560185181</v>
          </cell>
          <cell r="H314">
            <v>71</v>
          </cell>
          <cell r="AD314">
            <v>3</v>
          </cell>
        </row>
        <row r="315">
          <cell r="D315">
            <v>38782.657789351855</v>
          </cell>
          <cell r="H315">
            <v>69</v>
          </cell>
          <cell r="AD315">
            <v>21</v>
          </cell>
        </row>
        <row r="316">
          <cell r="D316">
            <v>38784.471875000003</v>
          </cell>
          <cell r="H316">
            <v>71</v>
          </cell>
          <cell r="AD316">
            <v>62</v>
          </cell>
        </row>
        <row r="317">
          <cell r="D317">
            <v>38784.622743055559</v>
          </cell>
          <cell r="H317">
            <v>71</v>
          </cell>
          <cell r="AD317">
            <v>0</v>
          </cell>
        </row>
        <row r="318">
          <cell r="D318">
            <v>38785.662743055553</v>
          </cell>
          <cell r="H318">
            <v>71</v>
          </cell>
          <cell r="AD318">
            <v>7</v>
          </cell>
        </row>
        <row r="319">
          <cell r="D319">
            <v>38786.405462962961</v>
          </cell>
          <cell r="H319">
            <v>71</v>
          </cell>
          <cell r="AD319">
            <v>10</v>
          </cell>
        </row>
        <row r="320">
          <cell r="D320">
            <v>38786.495185185187</v>
          </cell>
          <cell r="H320">
            <v>71</v>
          </cell>
          <cell r="AD320">
            <v>19</v>
          </cell>
        </row>
        <row r="321">
          <cell r="D321">
            <v>38797.625879629632</v>
          </cell>
          <cell r="H321">
            <v>71</v>
          </cell>
          <cell r="AD321">
            <v>2</v>
          </cell>
        </row>
        <row r="322">
          <cell r="D322">
            <v>38800.797465277778</v>
          </cell>
          <cell r="H322">
            <v>71</v>
          </cell>
          <cell r="AD322">
            <v>0</v>
          </cell>
        </row>
        <row r="323">
          <cell r="D323">
            <v>38840.612037037034</v>
          </cell>
          <cell r="H323">
            <v>71</v>
          </cell>
          <cell r="AD323">
            <v>4</v>
          </cell>
        </row>
        <row r="324">
          <cell r="D324">
            <v>38841.523263888885</v>
          </cell>
          <cell r="H324">
            <v>71</v>
          </cell>
          <cell r="AD324">
            <v>0</v>
          </cell>
        </row>
        <row r="325">
          <cell r="D325">
            <v>38845.708761574075</v>
          </cell>
          <cell r="H325">
            <v>71</v>
          </cell>
          <cell r="AD325">
            <v>6</v>
          </cell>
        </row>
        <row r="326">
          <cell r="D326">
            <v>38854.492974537039</v>
          </cell>
          <cell r="H326">
            <v>71</v>
          </cell>
          <cell r="AD326">
            <v>4</v>
          </cell>
        </row>
        <row r="327">
          <cell r="D327">
            <v>38870.602141203708</v>
          </cell>
          <cell r="H327">
            <v>71</v>
          </cell>
          <cell r="AD327">
            <v>168</v>
          </cell>
        </row>
        <row r="328">
          <cell r="D328">
            <v>38875.636388888888</v>
          </cell>
          <cell r="H328">
            <v>71</v>
          </cell>
          <cell r="AD328">
            <v>2</v>
          </cell>
        </row>
        <row r="329">
          <cell r="D329">
            <v>38889.627175925925</v>
          </cell>
          <cell r="H329">
            <v>71</v>
          </cell>
          <cell r="AD329">
            <v>169</v>
          </cell>
        </row>
        <row r="330">
          <cell r="D330">
            <v>38890.4449537037</v>
          </cell>
          <cell r="H330">
            <v>71</v>
          </cell>
          <cell r="AD330">
            <v>169</v>
          </cell>
        </row>
        <row r="331">
          <cell r="D331">
            <v>38890.451469907406</v>
          </cell>
          <cell r="H331">
            <v>71</v>
          </cell>
          <cell r="AD331">
            <v>0</v>
          </cell>
        </row>
        <row r="332">
          <cell r="D332">
            <v>38894.332245370373</v>
          </cell>
          <cell r="H332">
            <v>71</v>
          </cell>
          <cell r="AD332">
            <v>0</v>
          </cell>
        </row>
        <row r="333">
          <cell r="D333">
            <v>38896.36173611111</v>
          </cell>
          <cell r="H333">
            <v>73</v>
          </cell>
          <cell r="AD333">
            <v>20</v>
          </cell>
        </row>
        <row r="334">
          <cell r="D334">
            <v>38896.402453703704</v>
          </cell>
          <cell r="H334">
            <v>73</v>
          </cell>
          <cell r="AD334">
            <v>0</v>
          </cell>
        </row>
        <row r="335">
          <cell r="D335">
            <v>38896.45113425926</v>
          </cell>
          <cell r="H335">
            <v>73</v>
          </cell>
          <cell r="AD335">
            <v>0</v>
          </cell>
        </row>
        <row r="336">
          <cell r="D336">
            <v>38905.413923611108</v>
          </cell>
          <cell r="H336">
            <v>73</v>
          </cell>
          <cell r="AD336">
            <v>2</v>
          </cell>
        </row>
        <row r="337">
          <cell r="D337">
            <v>38958.511249999996</v>
          </cell>
          <cell r="H337">
            <v>73</v>
          </cell>
          <cell r="AD337">
            <v>7</v>
          </cell>
        </row>
        <row r="338">
          <cell r="D338">
            <v>38960.379999999997</v>
          </cell>
          <cell r="H338">
            <v>73</v>
          </cell>
          <cell r="AD338">
            <v>0</v>
          </cell>
        </row>
        <row r="339">
          <cell r="D339">
            <v>38964.331041666665</v>
          </cell>
          <cell r="H339">
            <v>73</v>
          </cell>
          <cell r="AD339">
            <v>0</v>
          </cell>
        </row>
        <row r="340">
          <cell r="D340">
            <v>38965.574247685188</v>
          </cell>
          <cell r="H340">
            <v>73</v>
          </cell>
          <cell r="AD340">
            <v>0</v>
          </cell>
        </row>
        <row r="341">
          <cell r="D341">
            <v>38972.437453703707</v>
          </cell>
          <cell r="H341">
            <v>73</v>
          </cell>
          <cell r="AD341">
            <v>0</v>
          </cell>
        </row>
        <row r="342">
          <cell r="D342">
            <v>38972.590578703705</v>
          </cell>
          <cell r="H342">
            <v>73</v>
          </cell>
          <cell r="AD342">
            <v>0</v>
          </cell>
        </row>
        <row r="343">
          <cell r="D343">
            <v>38992.532280092593</v>
          </cell>
          <cell r="H343">
            <v>73</v>
          </cell>
          <cell r="AD343">
            <v>0</v>
          </cell>
        </row>
        <row r="344">
          <cell r="D344">
            <v>39002.619930555556</v>
          </cell>
          <cell r="H344">
            <v>74</v>
          </cell>
          <cell r="AD344">
            <v>6</v>
          </cell>
        </row>
        <row r="345">
          <cell r="D345">
            <v>39013.333819444444</v>
          </cell>
          <cell r="H345">
            <v>74</v>
          </cell>
          <cell r="AD345">
            <v>2</v>
          </cell>
        </row>
        <row r="346">
          <cell r="D346">
            <v>39031.508414351854</v>
          </cell>
          <cell r="H346">
            <v>74</v>
          </cell>
          <cell r="AD346">
            <v>0</v>
          </cell>
        </row>
        <row r="347">
          <cell r="D347">
            <v>39069.603136574078</v>
          </cell>
          <cell r="H347">
            <v>74</v>
          </cell>
          <cell r="AD347">
            <v>2</v>
          </cell>
        </row>
        <row r="348">
          <cell r="D348">
            <v>39086.572997685187</v>
          </cell>
          <cell r="H348">
            <v>74</v>
          </cell>
          <cell r="AD348">
            <v>2</v>
          </cell>
        </row>
        <row r="349">
          <cell r="D349">
            <v>39086.579560185186</v>
          </cell>
          <cell r="H349">
            <v>74</v>
          </cell>
          <cell r="AD349">
            <v>0</v>
          </cell>
        </row>
        <row r="350">
          <cell r="D350">
            <v>39090.446296296301</v>
          </cell>
          <cell r="H350">
            <v>74</v>
          </cell>
          <cell r="AD350">
            <v>2</v>
          </cell>
        </row>
        <row r="351">
          <cell r="D351">
            <v>39091.695023148146</v>
          </cell>
          <cell r="H351">
            <v>74</v>
          </cell>
          <cell r="AD351">
            <v>0</v>
          </cell>
        </row>
        <row r="352">
          <cell r="D352">
            <v>39093.647303240738</v>
          </cell>
          <cell r="H352">
            <v>74</v>
          </cell>
          <cell r="AD352">
            <v>0</v>
          </cell>
        </row>
        <row r="353">
          <cell r="D353">
            <v>39139.394687499997</v>
          </cell>
          <cell r="H353">
            <v>74</v>
          </cell>
          <cell r="AD353">
            <v>43</v>
          </cell>
        </row>
        <row r="354">
          <cell r="D354">
            <v>39139.398009259261</v>
          </cell>
          <cell r="H354">
            <v>74</v>
          </cell>
          <cell r="AD354">
            <v>4</v>
          </cell>
        </row>
        <row r="355">
          <cell r="D355">
            <v>39148.637442129628</v>
          </cell>
          <cell r="H355">
            <v>74</v>
          </cell>
          <cell r="AD355">
            <v>2</v>
          </cell>
        </row>
        <row r="356">
          <cell r="D356">
            <v>39156.356192129628</v>
          </cell>
          <cell r="H356">
            <v>74</v>
          </cell>
          <cell r="AD356">
            <v>2</v>
          </cell>
        </row>
        <row r="357">
          <cell r="D357">
            <v>39156.366180555553</v>
          </cell>
          <cell r="H357">
            <v>74</v>
          </cell>
          <cell r="AD357">
            <v>0</v>
          </cell>
        </row>
        <row r="358">
          <cell r="D358">
            <v>39156.395162037035</v>
          </cell>
          <cell r="H358">
            <v>74</v>
          </cell>
          <cell r="AD358">
            <v>2</v>
          </cell>
        </row>
        <row r="359">
          <cell r="D359">
            <v>39156.396412037036</v>
          </cell>
          <cell r="H359">
            <v>74</v>
          </cell>
          <cell r="AD359">
            <v>0</v>
          </cell>
        </row>
        <row r="360">
          <cell r="D360">
            <v>39156.396481481483</v>
          </cell>
          <cell r="H360">
            <v>74</v>
          </cell>
          <cell r="AD360">
            <v>0</v>
          </cell>
        </row>
        <row r="361">
          <cell r="D361">
            <v>39156.398217592592</v>
          </cell>
          <cell r="H361">
            <v>74</v>
          </cell>
          <cell r="AD361">
            <v>0</v>
          </cell>
        </row>
        <row r="362">
          <cell r="D362">
            <v>39174.507222222222</v>
          </cell>
          <cell r="H362">
            <v>74</v>
          </cell>
          <cell r="AD362">
            <v>2</v>
          </cell>
        </row>
        <row r="363">
          <cell r="D363">
            <v>39191.310104166667</v>
          </cell>
          <cell r="H363">
            <v>74</v>
          </cell>
          <cell r="AD363">
            <v>0</v>
          </cell>
        </row>
        <row r="364">
          <cell r="D364">
            <v>39233.410925925928</v>
          </cell>
          <cell r="H364">
            <v>74</v>
          </cell>
          <cell r="AD364">
            <v>2</v>
          </cell>
        </row>
        <row r="365">
          <cell r="D365">
            <v>39237.461817129632</v>
          </cell>
          <cell r="H365">
            <v>74</v>
          </cell>
          <cell r="AD365">
            <v>2</v>
          </cell>
        </row>
        <row r="366">
          <cell r="D366">
            <v>39265.514537037037</v>
          </cell>
          <cell r="H366">
            <v>74</v>
          </cell>
          <cell r="AD366">
            <v>0</v>
          </cell>
        </row>
        <row r="367">
          <cell r="D367">
            <v>39265.52989583333</v>
          </cell>
          <cell r="H367">
            <v>74</v>
          </cell>
          <cell r="AD367">
            <v>0</v>
          </cell>
        </row>
        <row r="368">
          <cell r="D368">
            <v>39266.424930555557</v>
          </cell>
          <cell r="H368">
            <v>74</v>
          </cell>
          <cell r="AD368">
            <v>2</v>
          </cell>
        </row>
        <row r="369">
          <cell r="D369">
            <v>39268.465208333335</v>
          </cell>
          <cell r="H369">
            <v>74</v>
          </cell>
          <cell r="AD369">
            <v>2</v>
          </cell>
        </row>
        <row r="370">
          <cell r="D370">
            <v>39272.645601851851</v>
          </cell>
          <cell r="H370">
            <v>74</v>
          </cell>
          <cell r="AD370">
            <v>0</v>
          </cell>
        </row>
        <row r="371">
          <cell r="D371">
            <v>39273.330659722225</v>
          </cell>
          <cell r="H371">
            <v>74</v>
          </cell>
          <cell r="AD371">
            <v>0</v>
          </cell>
        </row>
        <row r="372">
          <cell r="D372">
            <v>39276.615115740744</v>
          </cell>
          <cell r="H372">
            <v>74</v>
          </cell>
          <cell r="AD372">
            <v>3</v>
          </cell>
        </row>
        <row r="373">
          <cell r="D373">
            <v>39276.684907407405</v>
          </cell>
          <cell r="H373">
            <v>74</v>
          </cell>
          <cell r="AD373">
            <v>3</v>
          </cell>
        </row>
        <row r="374">
          <cell r="D374">
            <v>39276.686249999999</v>
          </cell>
          <cell r="H374">
            <v>74</v>
          </cell>
          <cell r="AD374">
            <v>3</v>
          </cell>
        </row>
        <row r="375">
          <cell r="D375">
            <v>39337.555115740739</v>
          </cell>
          <cell r="H375">
            <v>74</v>
          </cell>
          <cell r="AD375">
            <v>9</v>
          </cell>
        </row>
        <row r="376">
          <cell r="D376">
            <v>39387.464826388888</v>
          </cell>
          <cell r="H376">
            <v>74</v>
          </cell>
          <cell r="AD376">
            <v>0</v>
          </cell>
        </row>
        <row r="377">
          <cell r="D377">
            <v>39401.900023148148</v>
          </cell>
          <cell r="H377">
            <v>74</v>
          </cell>
          <cell r="AD377">
            <v>2</v>
          </cell>
        </row>
        <row r="378">
          <cell r="D378">
            <v>39471.403321759259</v>
          </cell>
          <cell r="H378">
            <v>74</v>
          </cell>
          <cell r="AD378">
            <v>2</v>
          </cell>
        </row>
        <row r="379">
          <cell r="D379">
            <v>39471.435891203706</v>
          </cell>
          <cell r="H379">
            <v>69</v>
          </cell>
          <cell r="AD379">
            <v>39</v>
          </cell>
        </row>
        <row r="380">
          <cell r="D380">
            <v>39471.44395833333</v>
          </cell>
          <cell r="H380">
            <v>69</v>
          </cell>
          <cell r="AD380">
            <v>2</v>
          </cell>
        </row>
        <row r="381">
          <cell r="D381">
            <v>39475.380578703705</v>
          </cell>
          <cell r="H381">
            <v>69</v>
          </cell>
          <cell r="AD381">
            <v>0</v>
          </cell>
        </row>
        <row r="382">
          <cell r="D382">
            <v>39580.350949074076</v>
          </cell>
          <cell r="H382">
            <v>71</v>
          </cell>
          <cell r="AD382">
            <v>11</v>
          </cell>
        </row>
        <row r="383">
          <cell r="D383">
            <v>39588.444664351853</v>
          </cell>
          <cell r="H383">
            <v>69</v>
          </cell>
          <cell r="AD383">
            <v>7</v>
          </cell>
        </row>
        <row r="384">
          <cell r="D384">
            <v>39605.732916666668</v>
          </cell>
          <cell r="H384">
            <v>69</v>
          </cell>
          <cell r="AD384">
            <v>0</v>
          </cell>
        </row>
        <row r="385">
          <cell r="D385">
            <v>39605.826793981483</v>
          </cell>
          <cell r="H385">
            <v>70</v>
          </cell>
          <cell r="AD385">
            <v>7</v>
          </cell>
        </row>
        <row r="386">
          <cell r="D386">
            <v>39610.446886574078</v>
          </cell>
          <cell r="H386">
            <v>70</v>
          </cell>
          <cell r="AD386">
            <v>0</v>
          </cell>
        </row>
        <row r="387">
          <cell r="D387">
            <v>39610.510717592595</v>
          </cell>
          <cell r="H387">
            <v>70</v>
          </cell>
          <cell r="AD387">
            <v>0</v>
          </cell>
        </row>
        <row r="388">
          <cell r="D388">
            <v>39610.591226851851</v>
          </cell>
          <cell r="H388">
            <v>70</v>
          </cell>
          <cell r="AD388">
            <v>0</v>
          </cell>
        </row>
        <row r="389">
          <cell r="D389">
            <v>39610.595590277779</v>
          </cell>
          <cell r="H389">
            <v>70</v>
          </cell>
          <cell r="AD389">
            <v>0</v>
          </cell>
        </row>
        <row r="390">
          <cell r="D390">
            <v>39610.660729166666</v>
          </cell>
          <cell r="H390">
            <v>70</v>
          </cell>
          <cell r="AD390">
            <v>0</v>
          </cell>
        </row>
        <row r="391">
          <cell r="D391">
            <v>39610.66134259259</v>
          </cell>
          <cell r="H391">
            <v>70</v>
          </cell>
          <cell r="AD391">
            <v>0</v>
          </cell>
        </row>
        <row r="392">
          <cell r="D392">
            <v>39612.352094907408</v>
          </cell>
          <cell r="H392">
            <v>69</v>
          </cell>
          <cell r="AD392">
            <v>7</v>
          </cell>
        </row>
        <row r="393">
          <cell r="D393">
            <v>39638.458148148144</v>
          </cell>
          <cell r="H393">
            <v>69</v>
          </cell>
          <cell r="AD393">
            <v>4</v>
          </cell>
        </row>
        <row r="394">
          <cell r="D394">
            <v>39639.421921296293</v>
          </cell>
          <cell r="H394">
            <v>69</v>
          </cell>
          <cell r="AD394">
            <v>4</v>
          </cell>
        </row>
        <row r="395">
          <cell r="D395">
            <v>39639.426122685181</v>
          </cell>
          <cell r="H395">
            <v>69</v>
          </cell>
          <cell r="AD395">
            <v>0</v>
          </cell>
        </row>
        <row r="396">
          <cell r="D396">
            <v>39645.510057870371</v>
          </cell>
          <cell r="H396">
            <v>71</v>
          </cell>
          <cell r="AD396">
            <v>7</v>
          </cell>
        </row>
        <row r="397">
          <cell r="D397">
            <v>39647.341493055559</v>
          </cell>
          <cell r="H397">
            <v>71</v>
          </cell>
          <cell r="AD397">
            <v>3</v>
          </cell>
        </row>
        <row r="398">
          <cell r="D398">
            <v>39647.527569444443</v>
          </cell>
          <cell r="H398">
            <v>71</v>
          </cell>
          <cell r="AD398">
            <v>0</v>
          </cell>
        </row>
        <row r="399">
          <cell r="D399">
            <v>39647.615208333329</v>
          </cell>
          <cell r="H399">
            <v>71</v>
          </cell>
          <cell r="AD399">
            <v>4</v>
          </cell>
        </row>
        <row r="400">
          <cell r="D400">
            <v>39653.596377314811</v>
          </cell>
          <cell r="H400">
            <v>71</v>
          </cell>
          <cell r="AD400">
            <v>4</v>
          </cell>
        </row>
        <row r="401">
          <cell r="D401">
            <v>39655.393564814818</v>
          </cell>
          <cell r="H401">
            <v>71</v>
          </cell>
          <cell r="AD401">
            <v>0</v>
          </cell>
        </row>
        <row r="402">
          <cell r="D402">
            <v>39658.430567129632</v>
          </cell>
          <cell r="H402">
            <v>71</v>
          </cell>
          <cell r="AD402">
            <v>0</v>
          </cell>
        </row>
        <row r="403">
          <cell r="D403">
            <v>39658.52034722222</v>
          </cell>
          <cell r="H403">
            <v>71</v>
          </cell>
          <cell r="AD403">
            <v>0</v>
          </cell>
        </row>
        <row r="404">
          <cell r="D404">
            <v>39661.802557870367</v>
          </cell>
          <cell r="H404">
            <v>71</v>
          </cell>
          <cell r="AD404">
            <v>2</v>
          </cell>
        </row>
        <row r="405">
          <cell r="D405">
            <v>39663.471145833333</v>
          </cell>
          <cell r="H405">
            <v>71</v>
          </cell>
          <cell r="AD405">
            <v>0</v>
          </cell>
        </row>
        <row r="406">
          <cell r="D406">
            <v>39748.411481481482</v>
          </cell>
          <cell r="H406">
            <v>71</v>
          </cell>
          <cell r="AD406">
            <v>12</v>
          </cell>
        </row>
        <row r="407">
          <cell r="D407">
            <v>39748.680543981478</v>
          </cell>
          <cell r="H407">
            <v>71</v>
          </cell>
          <cell r="AD407">
            <v>0</v>
          </cell>
        </row>
        <row r="408">
          <cell r="D408">
            <v>39748.896192129629</v>
          </cell>
          <cell r="H408">
            <v>71</v>
          </cell>
          <cell r="AD408">
            <v>12</v>
          </cell>
        </row>
        <row r="409">
          <cell r="D409">
            <v>39750.583368055552</v>
          </cell>
          <cell r="H409">
            <v>71</v>
          </cell>
          <cell r="AD409">
            <v>12</v>
          </cell>
        </row>
        <row r="410">
          <cell r="D410">
            <v>39750.584907407407</v>
          </cell>
          <cell r="H410">
            <v>71</v>
          </cell>
          <cell r="AD410">
            <v>0</v>
          </cell>
        </row>
        <row r="411">
          <cell r="D411">
            <v>39752.640069444446</v>
          </cell>
          <cell r="H411">
            <v>71</v>
          </cell>
          <cell r="AD411">
            <v>0</v>
          </cell>
        </row>
        <row r="412">
          <cell r="D412">
            <v>39827.555879629632</v>
          </cell>
          <cell r="H412">
            <v>71</v>
          </cell>
          <cell r="AD412">
            <v>15</v>
          </cell>
        </row>
        <row r="413">
          <cell r="D413">
            <v>39875.63212962963</v>
          </cell>
          <cell r="H413">
            <v>71</v>
          </cell>
          <cell r="AD413">
            <v>10</v>
          </cell>
        </row>
        <row r="414">
          <cell r="D414">
            <v>39885.339895833335</v>
          </cell>
          <cell r="H414">
            <v>71</v>
          </cell>
          <cell r="AD414">
            <v>0</v>
          </cell>
        </row>
        <row r="415">
          <cell r="D415">
            <v>39885.340810185182</v>
          </cell>
          <cell r="H415">
            <v>71</v>
          </cell>
          <cell r="AD415">
            <v>0</v>
          </cell>
        </row>
        <row r="416">
          <cell r="D416">
            <v>39939.566076388888</v>
          </cell>
          <cell r="H416">
            <v>75</v>
          </cell>
          <cell r="AD416">
            <v>30</v>
          </cell>
        </row>
        <row r="417">
          <cell r="D417">
            <v>39944.591574074075</v>
          </cell>
          <cell r="H417">
            <v>75</v>
          </cell>
          <cell r="AD417">
            <v>2</v>
          </cell>
        </row>
        <row r="418">
          <cell r="D418">
            <v>39953.614212962959</v>
          </cell>
          <cell r="H418">
            <v>75</v>
          </cell>
          <cell r="AD418">
            <v>0</v>
          </cell>
        </row>
        <row r="419">
          <cell r="D419">
            <v>39961.506840277776</v>
          </cell>
          <cell r="H419">
            <v>75</v>
          </cell>
          <cell r="AD419">
            <v>0</v>
          </cell>
        </row>
        <row r="420">
          <cell r="D420">
            <v>39961.507384259261</v>
          </cell>
          <cell r="H420">
            <v>75</v>
          </cell>
          <cell r="AD420">
            <v>0</v>
          </cell>
        </row>
        <row r="421">
          <cell r="D421">
            <v>40010.433321759258</v>
          </cell>
          <cell r="H421">
            <v>75</v>
          </cell>
          <cell r="AD421">
            <v>0</v>
          </cell>
        </row>
        <row r="422">
          <cell r="D422">
            <v>40010.546053240745</v>
          </cell>
          <cell r="H422">
            <v>75</v>
          </cell>
          <cell r="AD422">
            <v>0</v>
          </cell>
        </row>
        <row r="423">
          <cell r="D423">
            <v>40017.617199074077</v>
          </cell>
          <cell r="H423">
            <v>75</v>
          </cell>
          <cell r="AD423">
            <v>0</v>
          </cell>
        </row>
        <row r="424">
          <cell r="D424">
            <v>40024.579722222225</v>
          </cell>
          <cell r="H424">
            <v>75</v>
          </cell>
          <cell r="AD424">
            <v>0</v>
          </cell>
        </row>
        <row r="425">
          <cell r="D425">
            <v>40024.582314814819</v>
          </cell>
          <cell r="H425">
            <v>75</v>
          </cell>
          <cell r="AD425">
            <v>0</v>
          </cell>
        </row>
        <row r="426">
          <cell r="D426">
            <v>40028.402303240742</v>
          </cell>
          <cell r="H426">
            <v>72</v>
          </cell>
          <cell r="AD426">
            <v>22</v>
          </cell>
        </row>
        <row r="427">
          <cell r="D427">
            <v>40028.404791666668</v>
          </cell>
          <cell r="H427">
            <v>72</v>
          </cell>
          <cell r="AD427">
            <v>0</v>
          </cell>
        </row>
        <row r="428">
          <cell r="D428">
            <v>40077.364027777774</v>
          </cell>
          <cell r="H428">
            <v>72</v>
          </cell>
          <cell r="AD428">
            <v>0</v>
          </cell>
        </row>
        <row r="429">
          <cell r="D429">
            <v>40093.297523148147</v>
          </cell>
          <cell r="H429">
            <v>72</v>
          </cell>
          <cell r="AD429">
            <v>0</v>
          </cell>
        </row>
        <row r="430">
          <cell r="D430">
            <v>40106.449814814812</v>
          </cell>
          <cell r="H430">
            <v>72</v>
          </cell>
          <cell r="AD430">
            <v>2</v>
          </cell>
        </row>
        <row r="431">
          <cell r="D431">
            <v>40113.526064814811</v>
          </cell>
          <cell r="H431">
            <v>72</v>
          </cell>
          <cell r="AD431">
            <v>2</v>
          </cell>
        </row>
        <row r="432">
          <cell r="D432">
            <v>40113.557187500002</v>
          </cell>
          <cell r="H432">
            <v>72</v>
          </cell>
          <cell r="AD432">
            <v>0</v>
          </cell>
        </row>
        <row r="433">
          <cell r="D433">
            <v>40161.485081018516</v>
          </cell>
          <cell r="H433">
            <v>72</v>
          </cell>
          <cell r="AD433">
            <v>0</v>
          </cell>
        </row>
        <row r="434">
          <cell r="D434">
            <v>40161.498784722222</v>
          </cell>
          <cell r="H434">
            <v>72</v>
          </cell>
          <cell r="AD434">
            <v>2</v>
          </cell>
        </row>
        <row r="435">
          <cell r="D435">
            <v>40186.423935185187</v>
          </cell>
          <cell r="H435">
            <v>72</v>
          </cell>
          <cell r="AD435">
            <v>2</v>
          </cell>
        </row>
        <row r="436">
          <cell r="D436">
            <v>40186.435810185183</v>
          </cell>
          <cell r="H436">
            <v>72</v>
          </cell>
          <cell r="AD436">
            <v>2</v>
          </cell>
        </row>
        <row r="437">
          <cell r="D437">
            <v>40252.477303240739</v>
          </cell>
          <cell r="H437">
            <v>72</v>
          </cell>
          <cell r="AD437">
            <v>0</v>
          </cell>
        </row>
        <row r="438">
          <cell r="D438">
            <v>40252.489351851851</v>
          </cell>
          <cell r="H438">
            <v>72</v>
          </cell>
          <cell r="AD438">
            <v>0</v>
          </cell>
        </row>
        <row r="439">
          <cell r="D439">
            <v>40252.491203703699</v>
          </cell>
          <cell r="H439">
            <v>72</v>
          </cell>
          <cell r="AD439">
            <v>0</v>
          </cell>
        </row>
        <row r="440">
          <cell r="D440">
            <v>40331.523946759262</v>
          </cell>
          <cell r="H440">
            <v>72</v>
          </cell>
          <cell r="AD440">
            <v>0</v>
          </cell>
        </row>
        <row r="441">
          <cell r="D441">
            <v>40331.525393518517</v>
          </cell>
          <cell r="H441">
            <v>72</v>
          </cell>
          <cell r="AD441">
            <v>2</v>
          </cell>
        </row>
        <row r="442">
          <cell r="D442">
            <v>40331.530162037037</v>
          </cell>
          <cell r="H442">
            <v>72</v>
          </cell>
          <cell r="AD442">
            <v>0</v>
          </cell>
        </row>
        <row r="443">
          <cell r="D443">
            <v>40332.531712962962</v>
          </cell>
          <cell r="H443">
            <v>72</v>
          </cell>
          <cell r="AD443">
            <v>3</v>
          </cell>
        </row>
        <row r="444">
          <cell r="D444">
            <v>40332.544849537036</v>
          </cell>
          <cell r="H444">
            <v>72</v>
          </cell>
          <cell r="AD444">
            <v>0</v>
          </cell>
        </row>
        <row r="445">
          <cell r="D445">
            <v>40337.431631944448</v>
          </cell>
          <cell r="H445">
            <v>72</v>
          </cell>
          <cell r="AD445">
            <v>0</v>
          </cell>
        </row>
        <row r="446">
          <cell r="D446">
            <v>40415.571747685186</v>
          </cell>
          <cell r="H446">
            <v>72</v>
          </cell>
          <cell r="AD446">
            <v>0</v>
          </cell>
        </row>
        <row r="447">
          <cell r="D447">
            <v>40415.578819444447</v>
          </cell>
          <cell r="H447">
            <v>72</v>
          </cell>
          <cell r="AD447">
            <v>8</v>
          </cell>
        </row>
        <row r="448">
          <cell r="D448">
            <v>40422.645289351851</v>
          </cell>
          <cell r="H448">
            <v>72</v>
          </cell>
          <cell r="AD448">
            <v>0</v>
          </cell>
        </row>
        <row r="449">
          <cell r="D449">
            <v>40422.646481481483</v>
          </cell>
          <cell r="H449">
            <v>72</v>
          </cell>
          <cell r="AD449">
            <v>0</v>
          </cell>
        </row>
        <row r="450">
          <cell r="D450">
            <v>40422.653263888889</v>
          </cell>
          <cell r="H450">
            <v>72</v>
          </cell>
          <cell r="AD450">
            <v>0</v>
          </cell>
        </row>
        <row r="451">
          <cell r="D451">
            <v>40493.423252314817</v>
          </cell>
          <cell r="H451">
            <v>73</v>
          </cell>
          <cell r="AD451">
            <v>5</v>
          </cell>
        </row>
        <row r="452">
          <cell r="D452">
            <v>40506.685219907406</v>
          </cell>
          <cell r="H452">
            <v>73</v>
          </cell>
          <cell r="AD452">
            <v>2</v>
          </cell>
        </row>
        <row r="453">
          <cell r="D453">
            <v>40506.686064814814</v>
          </cell>
          <cell r="H453">
            <v>73</v>
          </cell>
          <cell r="AD453">
            <v>0</v>
          </cell>
        </row>
        <row r="454">
          <cell r="D454">
            <v>40506.687222222223</v>
          </cell>
          <cell r="H454">
            <v>73</v>
          </cell>
          <cell r="AD454">
            <v>0</v>
          </cell>
        </row>
        <row r="455">
          <cell r="D455">
            <v>40582.690462962964</v>
          </cell>
          <cell r="H455">
            <v>73</v>
          </cell>
          <cell r="AD455">
            <v>2</v>
          </cell>
        </row>
        <row r="456">
          <cell r="D456">
            <v>40583.483472222222</v>
          </cell>
          <cell r="H456">
            <v>73</v>
          </cell>
          <cell r="AD456">
            <v>0</v>
          </cell>
        </row>
        <row r="457">
          <cell r="D457">
            <v>40583.614432870367</v>
          </cell>
          <cell r="H457">
            <v>73</v>
          </cell>
          <cell r="AD457">
            <v>2</v>
          </cell>
        </row>
        <row r="458">
          <cell r="D458">
            <v>40590.44023148148</v>
          </cell>
          <cell r="H458">
            <v>73</v>
          </cell>
          <cell r="AD458">
            <v>0</v>
          </cell>
        </row>
        <row r="459">
          <cell r="D459">
            <v>40604.419861111113</v>
          </cell>
          <cell r="H459">
            <v>73</v>
          </cell>
          <cell r="AD459">
            <v>0</v>
          </cell>
        </row>
        <row r="460">
          <cell r="D460">
            <v>40604.442696759259</v>
          </cell>
          <cell r="H460">
            <v>73</v>
          </cell>
          <cell r="AD460">
            <v>0</v>
          </cell>
        </row>
        <row r="461">
          <cell r="D461">
            <v>40604.464305555557</v>
          </cell>
          <cell r="H461">
            <v>73</v>
          </cell>
          <cell r="AD461">
            <v>0</v>
          </cell>
        </row>
        <row r="462">
          <cell r="D462">
            <v>40604.480787037035</v>
          </cell>
          <cell r="H462">
            <v>73</v>
          </cell>
          <cell r="AD462">
            <v>0</v>
          </cell>
        </row>
        <row r="463">
          <cell r="D463">
            <v>40604.684513888889</v>
          </cell>
          <cell r="H463">
            <v>73</v>
          </cell>
          <cell r="AD463">
            <v>0</v>
          </cell>
        </row>
        <row r="464">
          <cell r="D464">
            <v>40604.71675925926</v>
          </cell>
          <cell r="H464">
            <v>73</v>
          </cell>
          <cell r="AD464">
            <v>0</v>
          </cell>
        </row>
        <row r="465">
          <cell r="D465">
            <v>40609.603055555555</v>
          </cell>
          <cell r="H465">
            <v>73</v>
          </cell>
          <cell r="AD465">
            <v>0</v>
          </cell>
        </row>
        <row r="466">
          <cell r="D466">
            <v>40610.646296296298</v>
          </cell>
          <cell r="H466">
            <v>73</v>
          </cell>
          <cell r="AD466">
            <v>0</v>
          </cell>
        </row>
        <row r="467">
          <cell r="D467">
            <v>40613.544305555552</v>
          </cell>
          <cell r="H467">
            <v>73</v>
          </cell>
          <cell r="AD467">
            <v>2</v>
          </cell>
        </row>
        <row r="468">
          <cell r="D468">
            <v>40616.822824074072</v>
          </cell>
          <cell r="H468">
            <v>73</v>
          </cell>
          <cell r="AD468">
            <v>2</v>
          </cell>
        </row>
        <row r="469">
          <cell r="D469">
            <v>40626.443692129629</v>
          </cell>
          <cell r="H469">
            <v>73</v>
          </cell>
          <cell r="AD469">
            <v>0</v>
          </cell>
        </row>
        <row r="470">
          <cell r="D470">
            <v>40626.449699074074</v>
          </cell>
          <cell r="H470">
            <v>73</v>
          </cell>
          <cell r="AD470">
            <v>0</v>
          </cell>
        </row>
        <row r="471">
          <cell r="D471">
            <v>40626.573217592595</v>
          </cell>
          <cell r="H471">
            <v>73</v>
          </cell>
          <cell r="AD471">
            <v>0</v>
          </cell>
        </row>
        <row r="472">
          <cell r="D472">
            <v>40634.536273148144</v>
          </cell>
          <cell r="H472">
            <v>73</v>
          </cell>
          <cell r="AD472">
            <v>0</v>
          </cell>
        </row>
        <row r="473">
          <cell r="D473">
            <v>40634.539467592593</v>
          </cell>
          <cell r="H473">
            <v>73</v>
          </cell>
          <cell r="AD473">
            <v>0</v>
          </cell>
        </row>
        <row r="474">
          <cell r="D474">
            <v>40666.517245370371</v>
          </cell>
          <cell r="H474">
            <v>73</v>
          </cell>
          <cell r="AD474">
            <v>0</v>
          </cell>
        </row>
        <row r="475">
          <cell r="D475">
            <v>40669.474664351852</v>
          </cell>
          <cell r="H475">
            <v>73</v>
          </cell>
          <cell r="AD475">
            <v>0</v>
          </cell>
        </row>
        <row r="476">
          <cell r="D476">
            <v>40669.475937499999</v>
          </cell>
          <cell r="H476">
            <v>73</v>
          </cell>
          <cell r="AD476">
            <v>2</v>
          </cell>
        </row>
        <row r="477">
          <cell r="D477">
            <v>40669.522245370368</v>
          </cell>
          <cell r="H477">
            <v>73</v>
          </cell>
          <cell r="AD477">
            <v>0</v>
          </cell>
        </row>
        <row r="478">
          <cell r="D478">
            <v>40676.491307870368</v>
          </cell>
          <cell r="H478">
            <v>73</v>
          </cell>
          <cell r="AD478">
            <v>0</v>
          </cell>
        </row>
        <row r="479">
          <cell r="D479">
            <v>40686.619872685187</v>
          </cell>
          <cell r="H479">
            <v>73</v>
          </cell>
          <cell r="AD479">
            <v>0</v>
          </cell>
        </row>
        <row r="480">
          <cell r="D480">
            <v>40721.612546296295</v>
          </cell>
          <cell r="H480">
            <v>73</v>
          </cell>
          <cell r="AD480">
            <v>0</v>
          </cell>
        </row>
        <row r="481">
          <cell r="D481">
            <v>40721.620729166665</v>
          </cell>
          <cell r="H481">
            <v>73</v>
          </cell>
          <cell r="AD481">
            <v>0</v>
          </cell>
        </row>
        <row r="482">
          <cell r="D482">
            <v>40737.457013888888</v>
          </cell>
          <cell r="H482">
            <v>78</v>
          </cell>
          <cell r="AD482">
            <v>34</v>
          </cell>
        </row>
        <row r="483">
          <cell r="D483">
            <v>40744.557569444441</v>
          </cell>
          <cell r="H483">
            <v>78</v>
          </cell>
          <cell r="AD483">
            <v>2</v>
          </cell>
        </row>
        <row r="484">
          <cell r="D484">
            <v>40759.378229166665</v>
          </cell>
          <cell r="H484">
            <v>78</v>
          </cell>
          <cell r="AD484">
            <v>0</v>
          </cell>
        </row>
        <row r="485">
          <cell r="D485">
            <v>40760.401076388887</v>
          </cell>
          <cell r="H485">
            <v>78</v>
          </cell>
          <cell r="AD485">
            <v>0</v>
          </cell>
        </row>
        <row r="486">
          <cell r="D486">
            <v>40765.475949074076</v>
          </cell>
          <cell r="H486">
            <v>78</v>
          </cell>
          <cell r="AD486">
            <v>0</v>
          </cell>
        </row>
        <row r="487">
          <cell r="D487">
            <v>40766.444282407407</v>
          </cell>
          <cell r="H487">
            <v>78</v>
          </cell>
          <cell r="AD487">
            <v>2</v>
          </cell>
        </row>
        <row r="488">
          <cell r="D488">
            <v>40770.530601851853</v>
          </cell>
          <cell r="H488">
            <v>78</v>
          </cell>
          <cell r="AD488">
            <v>0</v>
          </cell>
        </row>
        <row r="489">
          <cell r="D489">
            <v>40777.450833333336</v>
          </cell>
          <cell r="H489">
            <v>78</v>
          </cell>
          <cell r="AD489">
            <v>0</v>
          </cell>
        </row>
        <row r="490">
          <cell r="D490">
            <v>40777.456956018519</v>
          </cell>
          <cell r="H490">
            <v>78</v>
          </cell>
          <cell r="AD490">
            <v>0</v>
          </cell>
        </row>
        <row r="491">
          <cell r="D491">
            <v>40787.507962962962</v>
          </cell>
          <cell r="H491">
            <v>78</v>
          </cell>
          <cell r="AD491">
            <v>0</v>
          </cell>
        </row>
        <row r="492">
          <cell r="D492">
            <v>40812.619467592594</v>
          </cell>
          <cell r="H492">
            <v>78</v>
          </cell>
          <cell r="AD492">
            <v>0</v>
          </cell>
        </row>
        <row r="493">
          <cell r="D493">
            <v>40813.550995370373</v>
          </cell>
          <cell r="H493">
            <v>78</v>
          </cell>
          <cell r="AD493">
            <v>2</v>
          </cell>
        </row>
        <row r="494">
          <cell r="D494">
            <v>40814.613125000003</v>
          </cell>
          <cell r="H494">
            <v>72</v>
          </cell>
          <cell r="AD494">
            <v>66</v>
          </cell>
        </row>
        <row r="495">
          <cell r="D495">
            <v>40816.421030092592</v>
          </cell>
          <cell r="H495">
            <v>73</v>
          </cell>
          <cell r="AD495">
            <v>9</v>
          </cell>
        </row>
        <row r="496">
          <cell r="D496">
            <v>40865.671018518522</v>
          </cell>
          <cell r="H496">
            <v>73</v>
          </cell>
          <cell r="AD496">
            <v>0</v>
          </cell>
        </row>
        <row r="497">
          <cell r="D497">
            <v>40885.708935185183</v>
          </cell>
          <cell r="H497">
            <v>73</v>
          </cell>
          <cell r="AD497">
            <v>0</v>
          </cell>
        </row>
        <row r="498">
          <cell r="D498">
            <v>40896.587708333333</v>
          </cell>
          <cell r="H498">
            <v>73</v>
          </cell>
          <cell r="AD498">
            <v>0</v>
          </cell>
        </row>
        <row r="499">
          <cell r="D499">
            <v>40896.589305555557</v>
          </cell>
          <cell r="H499">
            <v>73</v>
          </cell>
          <cell r="AD499">
            <v>0</v>
          </cell>
        </row>
        <row r="500">
          <cell r="D500">
            <v>40897.656203703707</v>
          </cell>
          <cell r="H500">
            <v>73</v>
          </cell>
          <cell r="AD500">
            <v>0</v>
          </cell>
        </row>
        <row r="501">
          <cell r="D501">
            <v>40899.483206018514</v>
          </cell>
          <cell r="H501">
            <v>73</v>
          </cell>
          <cell r="AD501">
            <v>0</v>
          </cell>
        </row>
        <row r="502">
          <cell r="D502">
            <v>40911.42833333333</v>
          </cell>
          <cell r="H502">
            <v>73</v>
          </cell>
          <cell r="AD502">
            <v>12</v>
          </cell>
        </row>
        <row r="503">
          <cell r="D503">
            <v>40914.465486111112</v>
          </cell>
          <cell r="H503">
            <v>73</v>
          </cell>
          <cell r="AD503">
            <v>0</v>
          </cell>
        </row>
        <row r="504">
          <cell r="D504">
            <v>40917.952800925923</v>
          </cell>
          <cell r="H504">
            <v>73</v>
          </cell>
          <cell r="AD504">
            <v>0</v>
          </cell>
        </row>
        <row r="505">
          <cell r="D505">
            <v>40967.500324074077</v>
          </cell>
          <cell r="H505">
            <v>73</v>
          </cell>
          <cell r="AD505">
            <v>0</v>
          </cell>
        </row>
        <row r="506">
          <cell r="D506">
            <v>40970.384942129633</v>
          </cell>
          <cell r="H506">
            <v>74</v>
          </cell>
          <cell r="AD506">
            <v>11</v>
          </cell>
        </row>
        <row r="507">
          <cell r="D507">
            <v>40970.469652777778</v>
          </cell>
          <cell r="H507">
            <v>74</v>
          </cell>
          <cell r="AD507">
            <v>0</v>
          </cell>
        </row>
        <row r="508">
          <cell r="D508">
            <v>40996.654768518521</v>
          </cell>
          <cell r="H508">
            <v>74</v>
          </cell>
          <cell r="AD508">
            <v>0</v>
          </cell>
        </row>
        <row r="509">
          <cell r="D509">
            <v>41011.597812499997</v>
          </cell>
          <cell r="H509">
            <v>74</v>
          </cell>
          <cell r="AD509">
            <v>0</v>
          </cell>
        </row>
        <row r="510">
          <cell r="D510">
            <v>41051.599699074075</v>
          </cell>
          <cell r="H510">
            <v>74</v>
          </cell>
          <cell r="AD510">
            <v>0</v>
          </cell>
        </row>
        <row r="511">
          <cell r="D511">
            <v>41061.458136574074</v>
          </cell>
          <cell r="H511">
            <v>75</v>
          </cell>
          <cell r="AD511">
            <v>6</v>
          </cell>
        </row>
        <row r="512">
          <cell r="D512">
            <v>41066.427083333336</v>
          </cell>
          <cell r="H512">
            <v>75</v>
          </cell>
          <cell r="AD512">
            <v>21</v>
          </cell>
        </row>
        <row r="513">
          <cell r="D513">
            <v>41067.583645833336</v>
          </cell>
          <cell r="H513">
            <v>75</v>
          </cell>
          <cell r="AD513">
            <v>0</v>
          </cell>
        </row>
        <row r="514">
          <cell r="D514">
            <v>41068.468159722222</v>
          </cell>
          <cell r="H514">
            <v>75</v>
          </cell>
          <cell r="AD514">
            <v>0</v>
          </cell>
        </row>
        <row r="515">
          <cell r="D515">
            <v>41074.364837962959</v>
          </cell>
          <cell r="H515">
            <v>75</v>
          </cell>
          <cell r="AD515">
            <v>2</v>
          </cell>
        </row>
        <row r="516">
          <cell r="D516">
            <v>41085.691203703704</v>
          </cell>
          <cell r="H516">
            <v>75</v>
          </cell>
          <cell r="AD516">
            <v>0</v>
          </cell>
        </row>
        <row r="517">
          <cell r="D517">
            <v>41095.395567129628</v>
          </cell>
          <cell r="H517">
            <v>75</v>
          </cell>
          <cell r="AD517">
            <v>0</v>
          </cell>
        </row>
        <row r="518">
          <cell r="D518">
            <v>41130.422893518517</v>
          </cell>
          <cell r="H518">
            <v>75</v>
          </cell>
          <cell r="AD518">
            <v>0</v>
          </cell>
        </row>
        <row r="519">
          <cell r="D519">
            <v>41130.423993055556</v>
          </cell>
          <cell r="H519">
            <v>75</v>
          </cell>
          <cell r="AD519">
            <v>0</v>
          </cell>
        </row>
        <row r="520">
          <cell r="D520">
            <v>41207.537175925929</v>
          </cell>
          <cell r="H520">
            <v>75</v>
          </cell>
          <cell r="AD520">
            <v>0</v>
          </cell>
        </row>
        <row r="521">
          <cell r="D521">
            <v>41211.485520833332</v>
          </cell>
          <cell r="H521">
            <v>75</v>
          </cell>
          <cell r="AD521">
            <v>5</v>
          </cell>
        </row>
        <row r="522">
          <cell r="D522">
            <v>41211.540613425925</v>
          </cell>
          <cell r="H522">
            <v>75</v>
          </cell>
          <cell r="AD522">
            <v>10</v>
          </cell>
        </row>
        <row r="523">
          <cell r="D523">
            <v>41218.402395833335</v>
          </cell>
          <cell r="H523">
            <v>75</v>
          </cell>
          <cell r="AD523">
            <v>0</v>
          </cell>
        </row>
        <row r="524">
          <cell r="D524">
            <v>41218.476319444446</v>
          </cell>
          <cell r="H524">
            <v>75</v>
          </cell>
          <cell r="AD524">
            <v>2</v>
          </cell>
        </row>
        <row r="525">
          <cell r="D525">
            <v>41218.627453703702</v>
          </cell>
          <cell r="H525">
            <v>75</v>
          </cell>
          <cell r="AD525">
            <v>0</v>
          </cell>
        </row>
        <row r="526">
          <cell r="D526">
            <v>41290.490532407406</v>
          </cell>
          <cell r="H526">
            <v>75</v>
          </cell>
          <cell r="AD526">
            <v>2</v>
          </cell>
        </row>
        <row r="527">
          <cell r="D527">
            <v>41306.6877662037</v>
          </cell>
          <cell r="H527">
            <v>75</v>
          </cell>
          <cell r="AD527">
            <v>2</v>
          </cell>
        </row>
        <row r="528">
          <cell r="D528">
            <v>41306.697685185187</v>
          </cell>
          <cell r="H528">
            <v>75</v>
          </cell>
          <cell r="AD528">
            <v>2</v>
          </cell>
        </row>
        <row r="529">
          <cell r="D529">
            <v>41309.518622685187</v>
          </cell>
          <cell r="H529">
            <v>75</v>
          </cell>
          <cell r="AD529">
            <v>0</v>
          </cell>
        </row>
      </sheetData>
      <sheetData sheetId="7" refreshError="1"/>
      <sheetData sheetId="8">
        <row r="1">
          <cell r="AC1" t="str">
            <v>growth A</v>
          </cell>
        </row>
        <row r="2">
          <cell r="AC2">
            <v>0</v>
          </cell>
        </row>
        <row r="3">
          <cell r="AC3">
            <v>-2</v>
          </cell>
        </row>
        <row r="4">
          <cell r="AC4">
            <v>3</v>
          </cell>
        </row>
        <row r="5">
          <cell r="AC5">
            <v>2</v>
          </cell>
        </row>
        <row r="6">
          <cell r="AC6">
            <v>0</v>
          </cell>
        </row>
        <row r="7">
          <cell r="AC7">
            <v>3</v>
          </cell>
        </row>
        <row r="8">
          <cell r="AC8">
            <v>1</v>
          </cell>
        </row>
        <row r="9">
          <cell r="AC9">
            <v>3</v>
          </cell>
        </row>
        <row r="10">
          <cell r="AC10">
            <v>1</v>
          </cell>
        </row>
        <row r="11">
          <cell r="AC11">
            <v>0</v>
          </cell>
        </row>
        <row r="12">
          <cell r="AC12">
            <v>0</v>
          </cell>
        </row>
        <row r="13">
          <cell r="AC13">
            <v>-1</v>
          </cell>
        </row>
        <row r="14">
          <cell r="AC14">
            <v>0</v>
          </cell>
        </row>
        <row r="15">
          <cell r="AC15">
            <v>1</v>
          </cell>
        </row>
        <row r="16">
          <cell r="AC16">
            <v>4</v>
          </cell>
        </row>
        <row r="17">
          <cell r="AC17">
            <v>3</v>
          </cell>
        </row>
        <row r="18">
          <cell r="AC18">
            <v>4</v>
          </cell>
        </row>
        <row r="19">
          <cell r="AC19">
            <v>0</v>
          </cell>
        </row>
        <row r="20">
          <cell r="AC20">
            <v>1</v>
          </cell>
        </row>
        <row r="21">
          <cell r="AC21">
            <v>2</v>
          </cell>
        </row>
        <row r="22">
          <cell r="AC22">
            <v>0</v>
          </cell>
        </row>
        <row r="23">
          <cell r="AC23">
            <v>0</v>
          </cell>
        </row>
        <row r="24">
          <cell r="AC24">
            <v>5</v>
          </cell>
        </row>
        <row r="25">
          <cell r="AC25">
            <v>1</v>
          </cell>
        </row>
        <row r="26">
          <cell r="AC26">
            <v>1</v>
          </cell>
        </row>
        <row r="27">
          <cell r="AC27">
            <v>0</v>
          </cell>
        </row>
        <row r="28">
          <cell r="AC28">
            <v>1</v>
          </cell>
        </row>
        <row r="29">
          <cell r="AC29">
            <v>7</v>
          </cell>
        </row>
        <row r="30">
          <cell r="AC30">
            <v>1</v>
          </cell>
        </row>
        <row r="31">
          <cell r="AC31">
            <v>0</v>
          </cell>
        </row>
        <row r="32">
          <cell r="AC32">
            <v>1</v>
          </cell>
        </row>
        <row r="33">
          <cell r="AC33">
            <v>-1</v>
          </cell>
        </row>
        <row r="34">
          <cell r="AC34">
            <v>1</v>
          </cell>
        </row>
        <row r="35">
          <cell r="AC35">
            <v>5</v>
          </cell>
        </row>
        <row r="36">
          <cell r="AC36">
            <v>0</v>
          </cell>
        </row>
        <row r="37">
          <cell r="AC37">
            <v>0</v>
          </cell>
        </row>
        <row r="38">
          <cell r="AC38">
            <v>0</v>
          </cell>
        </row>
        <row r="39">
          <cell r="AC39">
            <v>1</v>
          </cell>
        </row>
        <row r="40">
          <cell r="AC40">
            <v>0</v>
          </cell>
        </row>
        <row r="41">
          <cell r="AC41">
            <v>0</v>
          </cell>
        </row>
        <row r="42">
          <cell r="AC42">
            <v>-6</v>
          </cell>
        </row>
        <row r="43">
          <cell r="AC43">
            <v>1</v>
          </cell>
        </row>
        <row r="44">
          <cell r="AC44">
            <v>0</v>
          </cell>
        </row>
        <row r="45">
          <cell r="AC45">
            <v>-1</v>
          </cell>
        </row>
        <row r="46">
          <cell r="AC46">
            <v>1</v>
          </cell>
        </row>
        <row r="47">
          <cell r="AC47">
            <v>1</v>
          </cell>
        </row>
        <row r="48">
          <cell r="AC48">
            <v>0</v>
          </cell>
        </row>
        <row r="49">
          <cell r="AC49">
            <v>1</v>
          </cell>
        </row>
        <row r="50">
          <cell r="AC50">
            <v>1</v>
          </cell>
        </row>
        <row r="51">
          <cell r="AC51">
            <v>8</v>
          </cell>
        </row>
        <row r="52">
          <cell r="AC52">
            <v>1</v>
          </cell>
        </row>
        <row r="53">
          <cell r="AC53">
            <v>3</v>
          </cell>
        </row>
        <row r="54">
          <cell r="AC54">
            <v>1</v>
          </cell>
        </row>
        <row r="55">
          <cell r="AC55">
            <v>-1</v>
          </cell>
        </row>
        <row r="56">
          <cell r="AC56">
            <v>-2</v>
          </cell>
        </row>
        <row r="57">
          <cell r="AC57">
            <v>0</v>
          </cell>
        </row>
        <row r="58">
          <cell r="AC58">
            <v>0</v>
          </cell>
        </row>
        <row r="59">
          <cell r="AC59">
            <v>0</v>
          </cell>
        </row>
        <row r="60">
          <cell r="AC60">
            <v>0</v>
          </cell>
        </row>
        <row r="61">
          <cell r="AC61">
            <v>1</v>
          </cell>
        </row>
        <row r="62">
          <cell r="AC62">
            <v>3</v>
          </cell>
        </row>
        <row r="63">
          <cell r="AC63">
            <v>-4</v>
          </cell>
        </row>
        <row r="64">
          <cell r="AC64">
            <v>-2</v>
          </cell>
        </row>
        <row r="65">
          <cell r="AC65">
            <v>0</v>
          </cell>
        </row>
        <row r="66">
          <cell r="AC66">
            <v>-6</v>
          </cell>
        </row>
        <row r="67">
          <cell r="AC67">
            <v>0</v>
          </cell>
        </row>
        <row r="68">
          <cell r="AC68">
            <v>3</v>
          </cell>
        </row>
        <row r="69">
          <cell r="AC69">
            <v>0</v>
          </cell>
        </row>
        <row r="70">
          <cell r="AC70">
            <v>1</v>
          </cell>
        </row>
        <row r="71">
          <cell r="AC71">
            <v>0</v>
          </cell>
        </row>
        <row r="72">
          <cell r="AC72">
            <v>2</v>
          </cell>
        </row>
        <row r="73">
          <cell r="AC73">
            <v>1</v>
          </cell>
        </row>
        <row r="74">
          <cell r="AC74">
            <v>0</v>
          </cell>
        </row>
        <row r="75">
          <cell r="AC75">
            <v>5</v>
          </cell>
        </row>
        <row r="76">
          <cell r="AC76">
            <v>1</v>
          </cell>
        </row>
        <row r="77">
          <cell r="AC77">
            <v>0</v>
          </cell>
        </row>
        <row r="78">
          <cell r="AC78">
            <v>0</v>
          </cell>
        </row>
        <row r="79">
          <cell r="AC79">
            <v>0</v>
          </cell>
        </row>
        <row r="80">
          <cell r="AC80">
            <v>0</v>
          </cell>
        </row>
        <row r="81">
          <cell r="AC81">
            <v>0</v>
          </cell>
        </row>
        <row r="82">
          <cell r="AC82">
            <v>0</v>
          </cell>
        </row>
        <row r="83">
          <cell r="AC83">
            <v>2</v>
          </cell>
        </row>
        <row r="84">
          <cell r="AC84">
            <v>0</v>
          </cell>
        </row>
        <row r="85">
          <cell r="AC85">
            <v>1</v>
          </cell>
        </row>
        <row r="86">
          <cell r="AC86">
            <v>0</v>
          </cell>
        </row>
        <row r="87">
          <cell r="AC87">
            <v>3</v>
          </cell>
        </row>
        <row r="88">
          <cell r="AC88">
            <v>3</v>
          </cell>
        </row>
        <row r="89">
          <cell r="AC89">
            <v>3</v>
          </cell>
        </row>
        <row r="90">
          <cell r="AC90">
            <v>0</v>
          </cell>
        </row>
        <row r="91">
          <cell r="AC91">
            <v>5</v>
          </cell>
        </row>
        <row r="92">
          <cell r="AC92">
            <v>0</v>
          </cell>
        </row>
        <row r="93">
          <cell r="AC93">
            <v>1</v>
          </cell>
        </row>
        <row r="94">
          <cell r="AC94">
            <v>0</v>
          </cell>
        </row>
        <row r="95">
          <cell r="AC95">
            <v>3</v>
          </cell>
        </row>
        <row r="96">
          <cell r="AC96">
            <v>2</v>
          </cell>
        </row>
        <row r="97">
          <cell r="AC97">
            <v>0</v>
          </cell>
        </row>
        <row r="98">
          <cell r="AC98">
            <v>20</v>
          </cell>
        </row>
        <row r="99">
          <cell r="AC99">
            <v>-7</v>
          </cell>
        </row>
        <row r="100">
          <cell r="AC100">
            <v>0</v>
          </cell>
        </row>
        <row r="101">
          <cell r="AC101">
            <v>0</v>
          </cell>
        </row>
        <row r="102">
          <cell r="AC102">
            <v>0</v>
          </cell>
        </row>
        <row r="103">
          <cell r="AC103">
            <v>0</v>
          </cell>
        </row>
        <row r="104">
          <cell r="AC104">
            <v>2</v>
          </cell>
        </row>
        <row r="105">
          <cell r="AC105">
            <v>0</v>
          </cell>
        </row>
        <row r="106">
          <cell r="AC106">
            <v>0</v>
          </cell>
        </row>
        <row r="107">
          <cell r="AC107">
            <v>0</v>
          </cell>
        </row>
        <row r="108">
          <cell r="AC108">
            <v>0</v>
          </cell>
        </row>
        <row r="109">
          <cell r="AC109">
            <v>1</v>
          </cell>
        </row>
        <row r="110">
          <cell r="AC110">
            <v>-1</v>
          </cell>
        </row>
        <row r="111">
          <cell r="AC111">
            <v>1</v>
          </cell>
        </row>
        <row r="112">
          <cell r="AC112">
            <v>3</v>
          </cell>
        </row>
        <row r="113">
          <cell r="AC113">
            <v>6</v>
          </cell>
        </row>
        <row r="114">
          <cell r="AC114">
            <v>1</v>
          </cell>
        </row>
        <row r="115">
          <cell r="AC115">
            <v>-1</v>
          </cell>
        </row>
        <row r="116">
          <cell r="AC116">
            <v>1</v>
          </cell>
        </row>
        <row r="117">
          <cell r="AC117">
            <v>0</v>
          </cell>
        </row>
        <row r="118">
          <cell r="AC118">
            <v>0</v>
          </cell>
        </row>
        <row r="119">
          <cell r="AC119">
            <v>0</v>
          </cell>
        </row>
        <row r="120">
          <cell r="AC120">
            <v>0</v>
          </cell>
        </row>
        <row r="121">
          <cell r="AC121">
            <v>0</v>
          </cell>
        </row>
        <row r="122">
          <cell r="AC122">
            <v>0</v>
          </cell>
        </row>
        <row r="123">
          <cell r="AC123">
            <v>2</v>
          </cell>
        </row>
        <row r="124">
          <cell r="AC124">
            <v>1</v>
          </cell>
        </row>
        <row r="125">
          <cell r="AC125">
            <v>0</v>
          </cell>
        </row>
        <row r="126">
          <cell r="AC126">
            <v>0</v>
          </cell>
        </row>
        <row r="127">
          <cell r="AC127">
            <v>0</v>
          </cell>
        </row>
        <row r="128">
          <cell r="AC128">
            <v>6</v>
          </cell>
        </row>
        <row r="129">
          <cell r="AC129">
            <v>0</v>
          </cell>
        </row>
        <row r="130">
          <cell r="AC130">
            <v>0</v>
          </cell>
        </row>
        <row r="131">
          <cell r="AC131">
            <v>2</v>
          </cell>
        </row>
        <row r="132">
          <cell r="AC132">
            <v>0</v>
          </cell>
        </row>
        <row r="133">
          <cell r="AC133">
            <v>1</v>
          </cell>
        </row>
        <row r="134">
          <cell r="AC134">
            <v>-1</v>
          </cell>
        </row>
        <row r="135">
          <cell r="AC135">
            <v>0</v>
          </cell>
        </row>
        <row r="136">
          <cell r="AC136">
            <v>1</v>
          </cell>
        </row>
        <row r="137">
          <cell r="AC137">
            <v>1</v>
          </cell>
        </row>
        <row r="138">
          <cell r="AC138">
            <v>0</v>
          </cell>
        </row>
        <row r="139">
          <cell r="AC139">
            <v>9</v>
          </cell>
        </row>
        <row r="140">
          <cell r="AC140">
            <v>1</v>
          </cell>
        </row>
        <row r="141">
          <cell r="AC141">
            <v>0</v>
          </cell>
        </row>
        <row r="142">
          <cell r="AC142">
            <v>0</v>
          </cell>
        </row>
        <row r="143">
          <cell r="AC143">
            <v>5</v>
          </cell>
        </row>
        <row r="144">
          <cell r="AC144">
            <v>-5</v>
          </cell>
        </row>
        <row r="145">
          <cell r="AC145">
            <v>0</v>
          </cell>
        </row>
        <row r="146">
          <cell r="AC146">
            <v>5</v>
          </cell>
        </row>
        <row r="147">
          <cell r="AC147">
            <v>1</v>
          </cell>
        </row>
        <row r="148">
          <cell r="AC148">
            <v>0</v>
          </cell>
        </row>
        <row r="149">
          <cell r="AC149">
            <v>0</v>
          </cell>
        </row>
        <row r="150">
          <cell r="AC150">
            <v>0</v>
          </cell>
        </row>
        <row r="151">
          <cell r="AC151">
            <v>0</v>
          </cell>
        </row>
        <row r="152">
          <cell r="AC152">
            <v>0</v>
          </cell>
        </row>
        <row r="153">
          <cell r="AC153">
            <v>0</v>
          </cell>
        </row>
        <row r="154">
          <cell r="AC154">
            <v>0</v>
          </cell>
        </row>
        <row r="155">
          <cell r="AC155">
            <v>2</v>
          </cell>
        </row>
        <row r="156">
          <cell r="AC156">
            <v>0</v>
          </cell>
        </row>
        <row r="157">
          <cell r="AC157">
            <v>1</v>
          </cell>
        </row>
        <row r="158">
          <cell r="AC158">
            <v>1</v>
          </cell>
        </row>
        <row r="159">
          <cell r="AC159">
            <v>0</v>
          </cell>
        </row>
        <row r="160">
          <cell r="AC160">
            <v>-1</v>
          </cell>
        </row>
        <row r="161">
          <cell r="AC161">
            <v>0</v>
          </cell>
        </row>
        <row r="162">
          <cell r="AC162">
            <v>0</v>
          </cell>
        </row>
        <row r="163">
          <cell r="AC163">
            <v>0</v>
          </cell>
        </row>
        <row r="164">
          <cell r="AC164">
            <v>0</v>
          </cell>
        </row>
        <row r="165">
          <cell r="AC165">
            <v>0</v>
          </cell>
        </row>
        <row r="166">
          <cell r="AC166">
            <v>0</v>
          </cell>
        </row>
        <row r="167">
          <cell r="AC167">
            <v>0</v>
          </cell>
        </row>
        <row r="168">
          <cell r="AC168">
            <v>0</v>
          </cell>
        </row>
        <row r="169">
          <cell r="AC169">
            <v>0</v>
          </cell>
        </row>
        <row r="170">
          <cell r="AC170">
            <v>1</v>
          </cell>
        </row>
        <row r="171">
          <cell r="AC171">
            <v>-1</v>
          </cell>
        </row>
        <row r="172">
          <cell r="AC172">
            <v>7</v>
          </cell>
        </row>
        <row r="173">
          <cell r="AC173">
            <v>0</v>
          </cell>
        </row>
        <row r="174">
          <cell r="AC174">
            <v>0</v>
          </cell>
        </row>
        <row r="175">
          <cell r="AC175">
            <v>0</v>
          </cell>
        </row>
        <row r="176">
          <cell r="AC176">
            <v>2</v>
          </cell>
        </row>
        <row r="177">
          <cell r="AC177">
            <v>-2</v>
          </cell>
        </row>
        <row r="178">
          <cell r="AC178">
            <v>1</v>
          </cell>
        </row>
        <row r="179">
          <cell r="AC179">
            <v>3</v>
          </cell>
        </row>
        <row r="180">
          <cell r="AC180">
            <v>0</v>
          </cell>
        </row>
        <row r="181">
          <cell r="AC181">
            <v>0</v>
          </cell>
        </row>
        <row r="182">
          <cell r="AC182">
            <v>1</v>
          </cell>
        </row>
        <row r="183">
          <cell r="AC183">
            <v>6</v>
          </cell>
        </row>
        <row r="184">
          <cell r="AC184">
            <v>0</v>
          </cell>
        </row>
        <row r="185">
          <cell r="AC185">
            <v>0</v>
          </cell>
        </row>
        <row r="186">
          <cell r="AC186">
            <v>0</v>
          </cell>
        </row>
        <row r="187">
          <cell r="AC187">
            <v>1</v>
          </cell>
        </row>
        <row r="188">
          <cell r="AC188">
            <v>1</v>
          </cell>
        </row>
        <row r="189">
          <cell r="AC189">
            <v>0</v>
          </cell>
        </row>
        <row r="190">
          <cell r="AC190">
            <v>-1</v>
          </cell>
        </row>
        <row r="191">
          <cell r="AC191">
            <v>0</v>
          </cell>
        </row>
        <row r="192">
          <cell r="AC192">
            <v>1</v>
          </cell>
        </row>
        <row r="193">
          <cell r="AC193">
            <v>0</v>
          </cell>
        </row>
        <row r="194">
          <cell r="AC194">
            <v>0</v>
          </cell>
        </row>
        <row r="195">
          <cell r="AC195">
            <v>0</v>
          </cell>
        </row>
        <row r="196">
          <cell r="AC196">
            <v>0</v>
          </cell>
        </row>
        <row r="197">
          <cell r="AC197">
            <v>0</v>
          </cell>
        </row>
        <row r="198">
          <cell r="AC198">
            <v>8</v>
          </cell>
        </row>
        <row r="199">
          <cell r="AC199">
            <v>0</v>
          </cell>
        </row>
        <row r="200">
          <cell r="AC200">
            <v>0</v>
          </cell>
        </row>
        <row r="201">
          <cell r="AC201">
            <v>0</v>
          </cell>
        </row>
        <row r="202">
          <cell r="AC202">
            <v>-8</v>
          </cell>
        </row>
        <row r="203">
          <cell r="AC203">
            <v>2</v>
          </cell>
        </row>
        <row r="204">
          <cell r="AC204">
            <v>-2</v>
          </cell>
        </row>
        <row r="205">
          <cell r="AC205">
            <v>0</v>
          </cell>
        </row>
        <row r="206">
          <cell r="AC206">
            <v>1</v>
          </cell>
        </row>
        <row r="207">
          <cell r="AC207">
            <v>1</v>
          </cell>
        </row>
        <row r="208">
          <cell r="AC208">
            <v>-1</v>
          </cell>
        </row>
        <row r="209">
          <cell r="AC209">
            <v>1</v>
          </cell>
        </row>
        <row r="210">
          <cell r="AC210">
            <v>0</v>
          </cell>
        </row>
        <row r="211">
          <cell r="AC211">
            <v>12</v>
          </cell>
        </row>
        <row r="212">
          <cell r="AC212">
            <v>-12</v>
          </cell>
        </row>
        <row r="213">
          <cell r="AC213">
            <v>0</v>
          </cell>
        </row>
        <row r="214">
          <cell r="AC214">
            <v>12</v>
          </cell>
        </row>
        <row r="215">
          <cell r="AC215">
            <v>0</v>
          </cell>
        </row>
        <row r="216">
          <cell r="AC216">
            <v>-12</v>
          </cell>
        </row>
        <row r="217">
          <cell r="AC217">
            <v>0</v>
          </cell>
        </row>
        <row r="218">
          <cell r="AC218">
            <v>0</v>
          </cell>
        </row>
        <row r="219">
          <cell r="AC219">
            <v>0</v>
          </cell>
        </row>
        <row r="220">
          <cell r="AC220">
            <v>0</v>
          </cell>
        </row>
        <row r="221">
          <cell r="AC221">
            <v>0</v>
          </cell>
        </row>
        <row r="222">
          <cell r="AC222">
            <v>0</v>
          </cell>
        </row>
        <row r="223">
          <cell r="AC223">
            <v>0</v>
          </cell>
        </row>
        <row r="224">
          <cell r="AC224">
            <v>5</v>
          </cell>
        </row>
        <row r="225">
          <cell r="AC225">
            <v>5</v>
          </cell>
        </row>
        <row r="226">
          <cell r="AC226">
            <v>0</v>
          </cell>
        </row>
        <row r="227">
          <cell r="AC227">
            <v>0</v>
          </cell>
        </row>
        <row r="228">
          <cell r="AC228">
            <v>0</v>
          </cell>
        </row>
        <row r="229">
          <cell r="AC229">
            <v>0</v>
          </cell>
        </row>
        <row r="230">
          <cell r="AC230">
            <v>0</v>
          </cell>
        </row>
        <row r="231">
          <cell r="AC231">
            <v>1</v>
          </cell>
        </row>
        <row r="232">
          <cell r="AC232">
            <v>0</v>
          </cell>
        </row>
        <row r="233">
          <cell r="AC233">
            <v>-1</v>
          </cell>
        </row>
        <row r="234">
          <cell r="AC234">
            <v>0</v>
          </cell>
        </row>
        <row r="235">
          <cell r="AC235">
            <v>3</v>
          </cell>
        </row>
        <row r="236">
          <cell r="AC236">
            <v>0</v>
          </cell>
        </row>
        <row r="237">
          <cell r="AC237">
            <v>0</v>
          </cell>
        </row>
        <row r="238">
          <cell r="AC238">
            <v>3</v>
          </cell>
        </row>
        <row r="239">
          <cell r="AC239">
            <v>0</v>
          </cell>
        </row>
        <row r="240">
          <cell r="AC240">
            <v>0</v>
          </cell>
        </row>
        <row r="241">
          <cell r="AC241">
            <v>0</v>
          </cell>
        </row>
        <row r="242">
          <cell r="AC242">
            <v>2</v>
          </cell>
        </row>
        <row r="243">
          <cell r="AC243">
            <v>3</v>
          </cell>
        </row>
        <row r="244">
          <cell r="AC244">
            <v>0</v>
          </cell>
        </row>
        <row r="245">
          <cell r="AC245">
            <v>0</v>
          </cell>
        </row>
        <row r="246">
          <cell r="AC246">
            <v>2</v>
          </cell>
        </row>
        <row r="247">
          <cell r="AC247">
            <v>0</v>
          </cell>
        </row>
        <row r="248">
          <cell r="AC248">
            <v>2</v>
          </cell>
        </row>
        <row r="249">
          <cell r="AC249">
            <v>0</v>
          </cell>
        </row>
        <row r="250">
          <cell r="AC250">
            <v>0</v>
          </cell>
        </row>
        <row r="251">
          <cell r="AC251">
            <v>0</v>
          </cell>
        </row>
        <row r="252">
          <cell r="AC252">
            <v>0</v>
          </cell>
        </row>
        <row r="253">
          <cell r="AC253">
            <v>0</v>
          </cell>
        </row>
        <row r="254">
          <cell r="AC254">
            <v>0</v>
          </cell>
        </row>
        <row r="255">
          <cell r="AC255">
            <v>3</v>
          </cell>
        </row>
        <row r="256">
          <cell r="AC256">
            <v>0</v>
          </cell>
        </row>
        <row r="257">
          <cell r="AC257">
            <v>0</v>
          </cell>
        </row>
        <row r="258">
          <cell r="AC258">
            <v>0</v>
          </cell>
        </row>
        <row r="259">
          <cell r="AC259">
            <v>0</v>
          </cell>
        </row>
        <row r="260">
          <cell r="AC260">
            <v>1</v>
          </cell>
        </row>
        <row r="261">
          <cell r="AC261">
            <v>2</v>
          </cell>
        </row>
        <row r="262">
          <cell r="AC262">
            <v>0</v>
          </cell>
        </row>
        <row r="263">
          <cell r="AC263">
            <v>3</v>
          </cell>
        </row>
        <row r="264">
          <cell r="AC264">
            <v>0</v>
          </cell>
        </row>
        <row r="265">
          <cell r="AC265">
            <v>9</v>
          </cell>
        </row>
        <row r="266">
          <cell r="AC266">
            <v>0</v>
          </cell>
        </row>
        <row r="267">
          <cell r="AC267">
            <v>0</v>
          </cell>
        </row>
        <row r="268">
          <cell r="AC268">
            <v>0</v>
          </cell>
        </row>
        <row r="269">
          <cell r="AC269">
            <v>0</v>
          </cell>
        </row>
        <row r="270">
          <cell r="AC270">
            <v>0</v>
          </cell>
        </row>
        <row r="271">
          <cell r="AC271">
            <v>0</v>
          </cell>
        </row>
        <row r="272">
          <cell r="AC272">
            <v>0</v>
          </cell>
        </row>
        <row r="273">
          <cell r="AC273">
            <v>0</v>
          </cell>
        </row>
        <row r="274">
          <cell r="AC274">
            <v>0</v>
          </cell>
        </row>
        <row r="275">
          <cell r="AC275">
            <v>0</v>
          </cell>
        </row>
        <row r="276">
          <cell r="AC276">
            <v>0</v>
          </cell>
        </row>
        <row r="277">
          <cell r="AC277">
            <v>0</v>
          </cell>
        </row>
        <row r="278">
          <cell r="AC278">
            <v>0</v>
          </cell>
        </row>
        <row r="279">
          <cell r="AC279">
            <v>0</v>
          </cell>
        </row>
        <row r="280">
          <cell r="AC280">
            <v>0</v>
          </cell>
        </row>
        <row r="281">
          <cell r="AC281">
            <v>0</v>
          </cell>
        </row>
        <row r="282">
          <cell r="AC282">
            <v>0</v>
          </cell>
        </row>
        <row r="283">
          <cell r="AC283">
            <v>-5</v>
          </cell>
        </row>
        <row r="284">
          <cell r="AC284">
            <v>0</v>
          </cell>
        </row>
        <row r="285">
          <cell r="AC285">
            <v>2</v>
          </cell>
        </row>
        <row r="286">
          <cell r="AC286">
            <v>0</v>
          </cell>
        </row>
        <row r="287">
          <cell r="AC287">
            <v>2</v>
          </cell>
        </row>
        <row r="288">
          <cell r="AC288">
            <v>0</v>
          </cell>
        </row>
        <row r="289">
          <cell r="AC289">
            <v>14</v>
          </cell>
        </row>
        <row r="290">
          <cell r="AC290">
            <v>0</v>
          </cell>
        </row>
        <row r="291">
          <cell r="AC291">
            <v>0</v>
          </cell>
        </row>
        <row r="292">
          <cell r="AC292">
            <v>1</v>
          </cell>
        </row>
        <row r="293">
          <cell r="AC293">
            <v>0</v>
          </cell>
        </row>
        <row r="294">
          <cell r="AC294">
            <v>0</v>
          </cell>
        </row>
        <row r="295">
          <cell r="AC295">
            <v>13</v>
          </cell>
        </row>
        <row r="296">
          <cell r="AC296">
            <v>-13</v>
          </cell>
        </row>
        <row r="297">
          <cell r="AC297">
            <v>0</v>
          </cell>
        </row>
        <row r="298">
          <cell r="AC298">
            <v>2</v>
          </cell>
        </row>
        <row r="299">
          <cell r="AC299">
            <v>-2</v>
          </cell>
        </row>
        <row r="300">
          <cell r="AC300">
            <v>13</v>
          </cell>
        </row>
        <row r="301">
          <cell r="AC301">
            <v>-1</v>
          </cell>
        </row>
        <row r="302">
          <cell r="AC302">
            <v>-13</v>
          </cell>
        </row>
        <row r="303">
          <cell r="AC303">
            <v>2</v>
          </cell>
        </row>
        <row r="304">
          <cell r="AC304">
            <v>0</v>
          </cell>
        </row>
        <row r="305">
          <cell r="AC305">
            <v>0</v>
          </cell>
        </row>
        <row r="306">
          <cell r="AC306">
            <v>0</v>
          </cell>
        </row>
        <row r="307">
          <cell r="AC307">
            <v>0</v>
          </cell>
        </row>
        <row r="308">
          <cell r="AC308">
            <v>0</v>
          </cell>
        </row>
        <row r="309">
          <cell r="AC309">
            <v>0</v>
          </cell>
        </row>
        <row r="310">
          <cell r="AC310">
            <v>-6</v>
          </cell>
        </row>
        <row r="311">
          <cell r="AC311">
            <v>1</v>
          </cell>
        </row>
        <row r="312">
          <cell r="AC312">
            <v>-1</v>
          </cell>
        </row>
        <row r="313">
          <cell r="AC313">
            <v>1</v>
          </cell>
        </row>
        <row r="314">
          <cell r="AC314">
            <v>0</v>
          </cell>
        </row>
        <row r="315">
          <cell r="AC315">
            <v>1</v>
          </cell>
        </row>
        <row r="316">
          <cell r="AC316">
            <v>0</v>
          </cell>
        </row>
        <row r="317">
          <cell r="AC317">
            <v>0</v>
          </cell>
        </row>
        <row r="318">
          <cell r="AC318">
            <v>4</v>
          </cell>
        </row>
        <row r="319">
          <cell r="AC319">
            <v>-4</v>
          </cell>
        </row>
        <row r="320">
          <cell r="AC320">
            <v>0</v>
          </cell>
        </row>
        <row r="321">
          <cell r="AC321">
            <v>0</v>
          </cell>
        </row>
        <row r="322">
          <cell r="AC322">
            <v>0</v>
          </cell>
        </row>
        <row r="323">
          <cell r="AC3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git.typo3.org/Packages/TYPO3.CMS.git/history/TYPO3_6-0:/t3lib/stddb/tables.sql" TargetMode="External"/><Relationship Id="rId3" Type="http://schemas.openxmlformats.org/officeDocument/2006/relationships/hyperlink" Target="https://github.com/phpbb/phpbb3/blob/develop/phpBB/install/schemas/mysql_41_schema.sql" TargetMode="External"/><Relationship Id="rId7" Type="http://schemas.openxmlformats.org/officeDocument/2006/relationships/hyperlink" Target="http://atdaq-sw.cern.ch/cgi-bin/viewcvs-atlas.cgi/offline/Trigger/TrigConfiguration/TrigDb/share/sql/combined_schema.sql" TargetMode="External"/><Relationship Id="rId2" Type="http://schemas.openxmlformats.org/officeDocument/2006/relationships/hyperlink" Target="https://github.com/opencart/opencart/blob/master/upload/install/opencart.sql" TargetMode="External"/><Relationship Id="rId1" Type="http://schemas.openxmlformats.org/officeDocument/2006/relationships/hyperlink" Target="http://sourceforge.net/p/coppermine/code/8581/tree/trunk/cpg1.5.x/sql/schema.sql" TargetMode="External"/><Relationship Id="rId6" Type="http://schemas.openxmlformats.org/officeDocument/2006/relationships/hyperlink" Target="https://github.com/biosql/biosql/blob/master/sql/biosqldb-mysql.sql" TargetMode="External"/><Relationship Id="rId5" Type="http://schemas.openxmlformats.org/officeDocument/2006/relationships/hyperlink" Target="http://cvs.sanger.ac.uk/cgi-bin/viewvc.cgi/ensembl/sql/table.sql?root=ensembl&amp;view=log" TargetMode="External"/><Relationship Id="rId4" Type="http://schemas.openxmlformats.org/officeDocument/2006/relationships/hyperlink" Target="https://svn.wikimedia.org/viewvc/mediawiki/trunk/phase3/maintenance/tables.sql?view=lo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Z87"/>
  <sheetViews>
    <sheetView zoomScale="85" zoomScaleNormal="85" zoomScalePageLayoutView="25" workbookViewId="0">
      <pane ySplit="1" topLeftCell="A2" activePane="bottomLeft" state="frozen"/>
      <selection pane="bottomLeft" activeCell="Z2" sqref="Z2"/>
    </sheetView>
  </sheetViews>
  <sheetFormatPr defaultRowHeight="16.5" thickTop="1" thickBottom="1"/>
  <cols>
    <col min="1" max="1" width="4.42578125" style="5" bestFit="1" customWidth="1"/>
    <col min="2" max="2" width="11.5703125" style="5" hidden="1" customWidth="1"/>
    <col min="3" max="3" width="12.28515625" style="5" bestFit="1" customWidth="1"/>
    <col min="4" max="4" width="10.28515625" style="6" bestFit="1" customWidth="1"/>
    <col min="5" max="6" width="14.7109375" style="5" hidden="1" customWidth="1"/>
    <col min="7" max="7" width="6.140625" style="5" bestFit="1" customWidth="1"/>
    <col min="8" max="8" width="7" style="5" bestFit="1" customWidth="1"/>
    <col min="9" max="9" width="12.28515625" style="5" bestFit="1" customWidth="1"/>
    <col min="10" max="11" width="6.28515625" style="5" bestFit="1" customWidth="1"/>
    <col min="12" max="12" width="12.28515625" style="5" bestFit="1" customWidth="1"/>
    <col min="13" max="13" width="12.28515625" style="5" customWidth="1"/>
    <col min="14" max="14" width="4.42578125" style="5" bestFit="1" customWidth="1"/>
    <col min="15" max="15" width="5" style="5" bestFit="1" customWidth="1"/>
    <col min="16" max="16" width="4.7109375" style="5" bestFit="1" customWidth="1"/>
    <col min="17" max="17" width="5.28515625" style="5" bestFit="1" customWidth="1"/>
    <col min="18" max="18" width="9.140625" style="5" bestFit="1" customWidth="1"/>
    <col min="19" max="19" width="7" style="5" bestFit="1" customWidth="1"/>
    <col min="20" max="20" width="7.85546875" style="5" bestFit="1" customWidth="1"/>
    <col min="21" max="21" width="8.28515625" style="5" bestFit="1" customWidth="1"/>
    <col min="22" max="22" width="8.28515625" style="65" bestFit="1" customWidth="1"/>
    <col min="23" max="23" width="10" style="5" bestFit="1" customWidth="1"/>
    <col min="24" max="24" width="9.5703125" style="5" bestFit="1" customWidth="1"/>
    <col min="25" max="25" width="16.42578125" style="61" bestFit="1" customWidth="1"/>
    <col min="26" max="26" width="10.85546875" style="62" customWidth="1"/>
    <col min="27" max="27" width="9.140625" style="5" bestFit="1" customWidth="1"/>
    <col min="28" max="28" width="9.140625" style="5" customWidth="1"/>
    <col min="29" max="29" width="9.42578125" style="5" bestFit="1" customWidth="1"/>
    <col min="30" max="30" width="8.28515625" style="7" bestFit="1" customWidth="1"/>
    <col min="31" max="31" width="13.28515625" style="5" bestFit="1" customWidth="1"/>
    <col min="32" max="32" width="11.140625" style="24" bestFit="1" customWidth="1"/>
    <col min="33" max="33" width="11.28515625" style="25" bestFit="1" customWidth="1"/>
    <col min="34" max="34" width="11.140625" style="26" bestFit="1" customWidth="1"/>
    <col min="35" max="35" width="11.140625" style="27" bestFit="1" customWidth="1"/>
    <col min="36" max="36" width="11.140625" style="28" bestFit="1" customWidth="1"/>
    <col min="37" max="37" width="10.140625" style="29" bestFit="1" customWidth="1"/>
    <col min="38" max="38" width="10.5703125" style="30" bestFit="1" customWidth="1"/>
    <col min="39" max="39" width="11" style="17" bestFit="1" customWidth="1"/>
    <col min="40" max="40" width="12.140625" style="23" bestFit="1" customWidth="1"/>
    <col min="41" max="41" width="12.28515625" style="31" bestFit="1" customWidth="1"/>
    <col min="42" max="42" width="12.5703125" style="32" bestFit="1" customWidth="1"/>
    <col min="43" max="43" width="13.85546875" style="42" bestFit="1" customWidth="1"/>
    <col min="44" max="44" width="12.5703125" style="5" bestFit="1" customWidth="1"/>
    <col min="45" max="45" width="13.85546875" style="33" bestFit="1" customWidth="1"/>
    <col min="46" max="46" width="13.85546875" style="34" bestFit="1" customWidth="1"/>
    <col min="47" max="47" width="11.140625" style="20" bestFit="1" customWidth="1"/>
    <col min="48" max="48" width="12.5703125" style="20" bestFit="1" customWidth="1"/>
    <col min="49" max="49" width="11.5703125" style="21" bestFit="1" customWidth="1"/>
    <col min="50" max="50" width="11" style="22" bestFit="1" customWidth="1"/>
    <col min="51" max="51" width="12.5703125" style="17" bestFit="1" customWidth="1"/>
    <col min="52" max="52" width="13.85546875" style="23" bestFit="1" customWidth="1"/>
    <col min="53" max="16384" width="9.140625" style="5"/>
  </cols>
  <sheetData>
    <row r="1" spans="1:52" thickTop="1" thickBot="1">
      <c r="A1" s="5" t="s">
        <v>1457</v>
      </c>
      <c r="B1" s="5" t="s">
        <v>0</v>
      </c>
      <c r="C1" s="5" t="s">
        <v>1579</v>
      </c>
      <c r="D1" s="6" t="s">
        <v>0</v>
      </c>
      <c r="E1" s="5" t="s">
        <v>1</v>
      </c>
      <c r="F1" s="5" t="s">
        <v>2</v>
      </c>
      <c r="G1" s="5" t="s">
        <v>3</v>
      </c>
      <c r="H1" s="5" t="s">
        <v>4</v>
      </c>
      <c r="I1" s="5" t="s">
        <v>1581</v>
      </c>
      <c r="J1" s="5" t="s">
        <v>5</v>
      </c>
      <c r="K1" s="5" t="s">
        <v>6</v>
      </c>
      <c r="L1" s="5" t="s">
        <v>1580</v>
      </c>
      <c r="M1" s="5" t="s">
        <v>1583</v>
      </c>
      <c r="N1" s="5" t="s">
        <v>7</v>
      </c>
      <c r="O1" s="5" t="s">
        <v>8</v>
      </c>
      <c r="P1" s="5" t="s">
        <v>9</v>
      </c>
      <c r="Q1" s="5" t="s">
        <v>10</v>
      </c>
      <c r="R1" s="5" t="s">
        <v>11</v>
      </c>
      <c r="S1" s="5" t="s">
        <v>12</v>
      </c>
      <c r="T1" s="5" t="s">
        <v>13</v>
      </c>
      <c r="U1" s="5" t="s">
        <v>14</v>
      </c>
      <c r="V1" s="65" t="s">
        <v>15</v>
      </c>
      <c r="W1" s="5" t="s">
        <v>1472</v>
      </c>
      <c r="X1" s="5" t="s">
        <v>1473</v>
      </c>
      <c r="Y1" s="61" t="s">
        <v>1584</v>
      </c>
      <c r="Z1" s="62" t="s">
        <v>1409</v>
      </c>
      <c r="AA1" s="5" t="s">
        <v>1458</v>
      </c>
      <c r="AB1" s="5" t="s">
        <v>1582</v>
      </c>
      <c r="AC1" s="5" t="s">
        <v>1459</v>
      </c>
      <c r="AD1" s="7" t="s">
        <v>1460</v>
      </c>
      <c r="AE1" s="5" t="s">
        <v>1462</v>
      </c>
      <c r="AF1" s="8" t="s">
        <v>1474</v>
      </c>
      <c r="AG1" s="9" t="s">
        <v>1475</v>
      </c>
      <c r="AH1" s="10" t="s">
        <v>1476</v>
      </c>
      <c r="AI1" s="11" t="s">
        <v>1477</v>
      </c>
      <c r="AJ1" s="12" t="s">
        <v>1478</v>
      </c>
      <c r="AK1" s="13" t="s">
        <v>1479</v>
      </c>
      <c r="AL1" s="14" t="s">
        <v>1480</v>
      </c>
      <c r="AM1" s="11" t="s">
        <v>1481</v>
      </c>
      <c r="AN1" s="12" t="s">
        <v>1482</v>
      </c>
      <c r="AO1" s="15" t="s">
        <v>1483</v>
      </c>
      <c r="AP1" s="16" t="s">
        <v>1484</v>
      </c>
      <c r="AQ1" s="16" t="s">
        <v>1485</v>
      </c>
      <c r="AR1" s="17" t="s">
        <v>1486</v>
      </c>
      <c r="AS1" s="18" t="s">
        <v>1487</v>
      </c>
      <c r="AT1" s="19" t="s">
        <v>1487</v>
      </c>
      <c r="AU1" s="20" t="s">
        <v>1488</v>
      </c>
      <c r="AV1" s="20" t="s">
        <v>1489</v>
      </c>
      <c r="AW1" s="21" t="s">
        <v>1490</v>
      </c>
      <c r="AX1" s="22" t="s">
        <v>1491</v>
      </c>
      <c r="AY1" s="17" t="s">
        <v>1492</v>
      </c>
      <c r="AZ1" s="23" t="s">
        <v>1493</v>
      </c>
    </row>
    <row r="2" spans="1:52" thickTop="1" thickBot="1">
      <c r="A2" s="5">
        <v>1</v>
      </c>
      <c r="B2" s="5">
        <v>1154698901</v>
      </c>
      <c r="C2" s="5">
        <f>(A2-1)/(LARGE(A:A,1)-1)</f>
        <v>0</v>
      </c>
      <c r="D2" s="6">
        <f>(B2/86400)+25569</f>
        <v>38933.570613425924</v>
      </c>
      <c r="E2" s="5" t="s">
        <v>16</v>
      </c>
      <c r="F2" s="5" t="s">
        <v>17</v>
      </c>
      <c r="G2" s="5">
        <v>56</v>
      </c>
      <c r="H2" s="5">
        <v>56</v>
      </c>
      <c r="I2" s="5">
        <f>(H2-SMALL(H:H,1))/(LARGE(H:H,1)-SMALL(H:H,1))</f>
        <v>0.22727272727272727</v>
      </c>
      <c r="J2" s="5">
        <v>709</v>
      </c>
      <c r="K2" s="5">
        <v>709</v>
      </c>
      <c r="L2" s="5">
        <f>(K2-SMALL(K:K,1))/(LARGE(K:K,1)-SMALL(K:K,1))</f>
        <v>0.82614704353106461</v>
      </c>
      <c r="M2" s="5">
        <f>K2/H2</f>
        <v>12.660714285714286</v>
      </c>
      <c r="N2" s="5">
        <v>0</v>
      </c>
      <c r="O2" s="5">
        <v>0</v>
      </c>
      <c r="P2" s="5">
        <v>0</v>
      </c>
      <c r="Q2" s="4">
        <v>0</v>
      </c>
      <c r="R2" s="5">
        <v>0</v>
      </c>
      <c r="S2" s="5">
        <v>0</v>
      </c>
      <c r="T2" s="5">
        <v>0</v>
      </c>
      <c r="U2" s="5">
        <v>0</v>
      </c>
      <c r="V2" s="65">
        <v>0</v>
      </c>
      <c r="W2" s="5">
        <f>N2+P2+T2</f>
        <v>0</v>
      </c>
      <c r="X2" s="5">
        <f>O2+Q2+U2</f>
        <v>0</v>
      </c>
      <c r="Y2" s="61">
        <f>(N2+V2)/G2</f>
        <v>0</v>
      </c>
      <c r="Z2" s="62">
        <f>IF(AA2=0,0,(N2+V2)/ABS(AA2))</f>
        <v>0</v>
      </c>
      <c r="AA2" s="5">
        <f>H2-G2</f>
        <v>0</v>
      </c>
      <c r="AB2" s="5">
        <f>AVERAGE($AA2)</f>
        <v>0</v>
      </c>
      <c r="AC2" s="5">
        <f>K2-J2</f>
        <v>0</v>
      </c>
      <c r="AD2" s="7">
        <f>N2+O2+P2+Q2+T2+U2</f>
        <v>0</v>
      </c>
      <c r="AE2" s="5">
        <f>AA2/G2</f>
        <v>0</v>
      </c>
      <c r="AG2" s="25">
        <f>1/(H2*H2)</f>
        <v>3.1887755102040814E-4</v>
      </c>
      <c r="AK2" s="29">
        <f>G2</f>
        <v>56</v>
      </c>
      <c r="AL2" s="30">
        <f>G2</f>
        <v>56</v>
      </c>
      <c r="AM2" s="17">
        <f>G2</f>
        <v>56</v>
      </c>
      <c r="AN2" s="23">
        <f>G2</f>
        <v>56</v>
      </c>
      <c r="AO2" s="31">
        <f>G2</f>
        <v>56</v>
      </c>
      <c r="AP2" s="32">
        <f>G2</f>
        <v>56</v>
      </c>
      <c r="AQ2" s="32">
        <f>G2</f>
        <v>56</v>
      </c>
      <c r="AR2" s="17">
        <f>G2</f>
        <v>56</v>
      </c>
      <c r="AS2" s="33">
        <f>G2</f>
        <v>56</v>
      </c>
      <c r="AT2" s="34">
        <f>H2</f>
        <v>56</v>
      </c>
      <c r="AU2" s="20">
        <f>POWER((AP2-H2),2)</f>
        <v>0</v>
      </c>
      <c r="AV2" s="20">
        <f>POWER((AQ2-H2),2)</f>
        <v>0</v>
      </c>
      <c r="AW2" s="21">
        <f>G2</f>
        <v>56</v>
      </c>
      <c r="AX2" s="22">
        <f>G2</f>
        <v>56</v>
      </c>
      <c r="AY2" s="17">
        <f>G2</f>
        <v>56</v>
      </c>
      <c r="AZ2" s="23">
        <f>G2</f>
        <v>56</v>
      </c>
    </row>
    <row r="3" spans="1:52" thickTop="1" thickBot="1">
      <c r="A3" s="5">
        <v>2</v>
      </c>
      <c r="B3" s="5">
        <v>1156863525</v>
      </c>
      <c r="C3" s="5">
        <f t="shared" ref="C3:C66" si="0">(A3-1)/(LARGE(A:A,1)-1)</f>
        <v>1.2048192771084338E-2</v>
      </c>
      <c r="D3" s="6">
        <f t="shared" ref="D3:D66" si="1">(B3/86400)+25569</f>
        <v>38958.624131944445</v>
      </c>
      <c r="E3" s="5" t="s">
        <v>17</v>
      </c>
      <c r="F3" s="5" t="s">
        <v>18</v>
      </c>
      <c r="G3" s="5">
        <v>56</v>
      </c>
      <c r="H3" s="5">
        <v>55</v>
      </c>
      <c r="I3" s="5">
        <f t="shared" ref="I3:I66" si="2">(H3-SMALL(H:H,1))/(LARGE(H:H,1)-SMALL(H:H,1))</f>
        <v>0.18181818181818182</v>
      </c>
      <c r="J3" s="5">
        <v>709</v>
      </c>
      <c r="K3" s="5">
        <v>703</v>
      </c>
      <c r="L3" s="5">
        <f t="shared" ref="L3:L66" si="3">(K3-SMALL(K:K,1))/(LARGE(K:K,1)-SMALL(K:K,1))</f>
        <v>0.81914625333768476</v>
      </c>
      <c r="M3" s="5">
        <f t="shared" ref="M3:M66" si="4">K3/H3</f>
        <v>12.781818181818181</v>
      </c>
      <c r="N3" s="5">
        <v>0</v>
      </c>
      <c r="O3" s="5">
        <v>1</v>
      </c>
      <c r="P3" s="5">
        <v>0</v>
      </c>
      <c r="Q3" s="4">
        <v>0</v>
      </c>
      <c r="R3" s="5">
        <v>0</v>
      </c>
      <c r="S3" s="5">
        <v>0</v>
      </c>
      <c r="T3" s="5">
        <v>0</v>
      </c>
      <c r="U3" s="5">
        <v>6</v>
      </c>
      <c r="V3" s="65">
        <v>0</v>
      </c>
      <c r="W3" s="5">
        <f>N3+P3+T3</f>
        <v>0</v>
      </c>
      <c r="X3" s="5">
        <f>O3+Q3+U3</f>
        <v>7</v>
      </c>
      <c r="Y3" s="61">
        <f>(N3+V3)/G3</f>
        <v>0</v>
      </c>
      <c r="Z3" s="62">
        <f>IF(AA3=0,0,(N3+V3)/ABS(AA3))</f>
        <v>0</v>
      </c>
      <c r="AA3" s="5">
        <f t="shared" ref="AA3:AA66" si="5">H3-G3</f>
        <v>-1</v>
      </c>
      <c r="AB3" s="5">
        <f>AVERAGE($AA$2:AA3)</f>
        <v>-0.5</v>
      </c>
      <c r="AC3" s="5">
        <f t="shared" ref="AC3:AC66" si="6">K3-J3</f>
        <v>-6</v>
      </c>
      <c r="AD3" s="7">
        <f>N3+O3+P3+Q3+T3+U3</f>
        <v>7</v>
      </c>
      <c r="AE3" s="5">
        <f>AA3/G3</f>
        <v>-1.7857142857142856E-2</v>
      </c>
      <c r="AF3" s="24">
        <f>(AA3)*(G3*G3)</f>
        <v>-3136</v>
      </c>
      <c r="AG3" s="25">
        <f t="shared" ref="AG3:AG66" si="7">1/(H3*H3)</f>
        <v>3.3057851239669424E-4</v>
      </c>
      <c r="AH3" s="26">
        <f>(H3-$H$2)/SUM($AG$2:AG2)</f>
        <v>-3136.0000000000005</v>
      </c>
      <c r="AI3" s="35">
        <f>(H3-$H$2)/SUM($AG$2:AG2)</f>
        <v>-3136.0000000000005</v>
      </c>
      <c r="AJ3" s="28">
        <f>(H3-$H$2)/SUM($AG$2:AG2)</f>
        <v>-3136.0000000000005</v>
      </c>
      <c r="AK3" s="29">
        <f>AK2+(AVERAGE(AF3:AF3)/(AK2*AK2))</f>
        <v>55</v>
      </c>
      <c r="AL3" s="30">
        <f>AL2+(AVERAGE($AH$3:AH3)/(AL2*AL2))</f>
        <v>55</v>
      </c>
      <c r="AM3" s="36">
        <f>AM2+(AVERAGE($AI$3:AI3)/(AM2*AM2))</f>
        <v>55</v>
      </c>
      <c r="AN3" s="37">
        <f>AN2+(AVERAGE($AJ$3:AJ3)/(AN2*AN2))</f>
        <v>55</v>
      </c>
      <c r="AO3" s="38">
        <f>AO2+(AF3/(AO2*AO2))</f>
        <v>55</v>
      </c>
      <c r="AP3" s="39">
        <f>AP2+(AI3/(AP2*AP2))</f>
        <v>55</v>
      </c>
      <c r="AQ3" s="39">
        <f>AQ2+(AJ3/(AQ2*AQ2))</f>
        <v>55</v>
      </c>
      <c r="AR3" s="36">
        <f>AR2+(AVERAGE($AI$3:AI3)/(AR2*AR2))</f>
        <v>55</v>
      </c>
      <c r="AS3" s="40">
        <f>AS2+(AVERAGE($AI$3:AI3)/(AS2*AS2))</f>
        <v>55</v>
      </c>
      <c r="AT3" s="41">
        <f>AT2+(AVERAGE($AJ$3:AJ3)/(AT2*AT2))</f>
        <v>55</v>
      </c>
      <c r="AU3" s="20">
        <f>POWER((AP3-H3),2)</f>
        <v>0</v>
      </c>
      <c r="AV3" s="20">
        <f>POWER((AQ3-H3),2)</f>
        <v>0</v>
      </c>
      <c r="AW3" s="29">
        <f>AW2+(AVERAGE($AF$3:$AF$85)/(AW2*AW2))</f>
        <v>56.238236107696089</v>
      </c>
      <c r="AX3" s="30">
        <f>AX2+(AVERAGE($AH$3:$AH$85)/(AX2*AX2))</f>
        <v>56.063950038912907</v>
      </c>
      <c r="AY3" s="36">
        <f>AY2+(AVERAGE($AI$3:$AI$85)/(AY2*AY2))</f>
        <v>56.249541892758565</v>
      </c>
      <c r="AZ3" s="37">
        <f>AZ2+(AVERAGE($AJ$3:$AJ$85)/(AZ2*AZ2))</f>
        <v>56.239726524457211</v>
      </c>
    </row>
    <row r="4" spans="1:52" thickTop="1" thickBot="1">
      <c r="A4" s="5">
        <v>3</v>
      </c>
      <c r="B4" s="5">
        <v>1159353929</v>
      </c>
      <c r="C4" s="5">
        <f t="shared" si="0"/>
        <v>2.4096385542168676E-2</v>
      </c>
      <c r="D4" s="6">
        <f t="shared" si="1"/>
        <v>38987.448252314818</v>
      </c>
      <c r="E4" s="5" t="s">
        <v>18</v>
      </c>
      <c r="F4" s="5" t="s">
        <v>19</v>
      </c>
      <c r="G4" s="5">
        <v>55</v>
      </c>
      <c r="H4" s="5">
        <v>57</v>
      </c>
      <c r="I4" s="5">
        <f t="shared" si="2"/>
        <v>0.27272727272727271</v>
      </c>
      <c r="J4" s="5">
        <v>703</v>
      </c>
      <c r="K4" s="5">
        <v>716</v>
      </c>
      <c r="L4" s="5">
        <f t="shared" si="3"/>
        <v>0.83431463209000789</v>
      </c>
      <c r="M4" s="5">
        <f t="shared" si="4"/>
        <v>12.56140350877193</v>
      </c>
      <c r="N4" s="5">
        <v>2</v>
      </c>
      <c r="O4" s="5">
        <v>0</v>
      </c>
      <c r="P4" s="5">
        <v>1</v>
      </c>
      <c r="Q4" s="4">
        <v>0</v>
      </c>
      <c r="R4" s="5">
        <v>0</v>
      </c>
      <c r="S4" s="5">
        <v>0</v>
      </c>
      <c r="T4" s="5">
        <v>12</v>
      </c>
      <c r="U4" s="5">
        <v>0</v>
      </c>
      <c r="V4" s="65">
        <v>1</v>
      </c>
      <c r="W4" s="5">
        <f>N4+P4+T4</f>
        <v>15</v>
      </c>
      <c r="X4" s="5">
        <f>O4+Q4+U4</f>
        <v>0</v>
      </c>
      <c r="Y4" s="61">
        <f>(N4+V4)/G4</f>
        <v>5.4545454545454543E-2</v>
      </c>
      <c r="Z4" s="62">
        <f>IF(AA4=0,0,(N4+V4)/ABS(AA4))</f>
        <v>1.5</v>
      </c>
      <c r="AA4" s="5">
        <f t="shared" si="5"/>
        <v>2</v>
      </c>
      <c r="AB4" s="5">
        <f>AVERAGE($AA$2:AA4)</f>
        <v>0.33333333333333331</v>
      </c>
      <c r="AC4" s="5">
        <f t="shared" si="6"/>
        <v>13</v>
      </c>
      <c r="AD4" s="7">
        <f>N4+O4+P4+Q4+T4+U4</f>
        <v>15</v>
      </c>
      <c r="AE4" s="5">
        <f>AA4/G4</f>
        <v>3.6363636363636362E-2</v>
      </c>
      <c r="AF4" s="24">
        <f>(AA4)*(G4*G4)</f>
        <v>6050</v>
      </c>
      <c r="AG4" s="25">
        <f t="shared" si="7"/>
        <v>3.0778701138811941E-4</v>
      </c>
      <c r="AH4" s="26">
        <f>(H4-$H$2)/SUM($AG$2:AG3)</f>
        <v>1539.7500405778283</v>
      </c>
      <c r="AI4" s="35">
        <f>(H4-$H$2)/SUM($AG$2:AG3)</f>
        <v>1539.7500405778283</v>
      </c>
      <c r="AJ4" s="28">
        <f>(H4-$H$2)/SUM($AG$2:AG3)</f>
        <v>1539.7500405778283</v>
      </c>
      <c r="AK4" s="29">
        <f>AK3+(AVERAGE($AF$3:AF4)/(AK3*AK3))</f>
        <v>55.481652892561982</v>
      </c>
      <c r="AL4" s="30">
        <f>AL3+(AVERAGE($AH$3:AH4)/(AL3*AL3))</f>
        <v>54.736157031500468</v>
      </c>
      <c r="AM4" s="36">
        <f>AM3+(AVERAGE($AI$3:AI4)/(AM3*AM3))</f>
        <v>54.736157031500468</v>
      </c>
      <c r="AN4" s="37">
        <f>AN3+(AVERAGE($AJ$3:AJ4)/(AN3*AN3))</f>
        <v>54.736157031500468</v>
      </c>
      <c r="AO4" s="38">
        <f t="shared" ref="AO4:AO67" si="8">AO3+(AF4/(AO3*AO3))</f>
        <v>57</v>
      </c>
      <c r="AP4" s="39">
        <f t="shared" ref="AP4:AQ19" si="9">AP3+(AI4/(AP3*AP3))</f>
        <v>55.509008277876966</v>
      </c>
      <c r="AQ4" s="39">
        <f t="shared" si="9"/>
        <v>55.509008277876966</v>
      </c>
      <c r="AR4" s="36">
        <f>AR3+(AVERAGE($AI$3:AI4)/(AR3*AR3))</f>
        <v>54.736157031500468</v>
      </c>
      <c r="AS4" s="40">
        <f>AS3+(AVERAGE($AI$3:AI4)/(AS3*AS3))</f>
        <v>54.736157031500468</v>
      </c>
      <c r="AT4" s="41">
        <f>AT3+(AVERAGE($AJ$3:AJ4)/(AT3*AT3))</f>
        <v>54.736157031500468</v>
      </c>
      <c r="AU4" s="20">
        <f>POWER((AP4-H4),2)</f>
        <v>2.2230563154394121</v>
      </c>
      <c r="AV4" s="20">
        <f>POWER((AQ4-H4),2)</f>
        <v>2.2230563154394121</v>
      </c>
      <c r="AW4" s="29">
        <f t="shared" ref="AW4:AW67" si="10">AW3+(AVERAGE($AF$3:$AF$85)/(AW3*AW3))</f>
        <v>56.474458061632618</v>
      </c>
      <c r="AX4" s="30">
        <f>AX3+(AVERAGE($AH$3:$AH$85)/(AX3*AX3))</f>
        <v>56.127754270224194</v>
      </c>
      <c r="AY4" s="36">
        <f t="shared" ref="AY4:AY67" si="11">AY3+(AVERAGE($AI$3:$AI$85)/(AY3*AY3))</f>
        <v>56.496874593184145</v>
      </c>
      <c r="AZ4" s="37">
        <f t="shared" ref="AZ4:AZ67" si="12">AZ3+(AVERAGE($AJ$3:$AJ$85)/(AZ3*AZ3))</f>
        <v>56.477413696048323</v>
      </c>
    </row>
    <row r="5" spans="1:52" thickTop="1" thickBot="1">
      <c r="A5" s="5">
        <v>4</v>
      </c>
      <c r="B5" s="5">
        <v>1159354265</v>
      </c>
      <c r="C5" s="5">
        <f t="shared" si="0"/>
        <v>3.614457831325301E-2</v>
      </c>
      <c r="D5" s="6">
        <f t="shared" si="1"/>
        <v>38987.452141203699</v>
      </c>
      <c r="E5" s="5" t="s">
        <v>19</v>
      </c>
      <c r="F5" s="5" t="s">
        <v>20</v>
      </c>
      <c r="G5" s="5">
        <v>57</v>
      </c>
      <c r="H5" s="5">
        <v>57</v>
      </c>
      <c r="I5" s="5">
        <f t="shared" si="2"/>
        <v>0.27272727272727271</v>
      </c>
      <c r="J5" s="5">
        <v>716</v>
      </c>
      <c r="K5" s="5">
        <v>716</v>
      </c>
      <c r="L5" s="5">
        <f t="shared" si="3"/>
        <v>0.83431463209000789</v>
      </c>
      <c r="M5" s="5">
        <f t="shared" si="4"/>
        <v>12.56140350877193</v>
      </c>
      <c r="N5" s="5">
        <v>0</v>
      </c>
      <c r="O5" s="5">
        <v>0</v>
      </c>
      <c r="P5" s="5">
        <v>0</v>
      </c>
      <c r="Q5" s="4">
        <v>0</v>
      </c>
      <c r="R5" s="5">
        <v>0</v>
      </c>
      <c r="S5" s="5">
        <v>0</v>
      </c>
      <c r="T5" s="5">
        <v>0</v>
      </c>
      <c r="U5" s="5">
        <v>0</v>
      </c>
      <c r="V5" s="65">
        <v>0</v>
      </c>
      <c r="W5" s="5">
        <f>N5+P5+T5</f>
        <v>0</v>
      </c>
      <c r="X5" s="5">
        <f>O5+Q5+U5</f>
        <v>0</v>
      </c>
      <c r="Y5" s="61">
        <f>(N5+V5)/G5</f>
        <v>0</v>
      </c>
      <c r="Z5" s="62">
        <f>IF(AA5=0,0,(N5+V5)/ABS(AA5))</f>
        <v>0</v>
      </c>
      <c r="AA5" s="5">
        <f t="shared" si="5"/>
        <v>0</v>
      </c>
      <c r="AB5" s="5">
        <f>AVERAGE($AA$2:AA5)</f>
        <v>0.25</v>
      </c>
      <c r="AC5" s="5">
        <f t="shared" si="6"/>
        <v>0</v>
      </c>
      <c r="AD5" s="7">
        <f>N5+O5+P5+Q5+T5+U5</f>
        <v>0</v>
      </c>
      <c r="AE5" s="5">
        <f>AA5/G5</f>
        <v>0</v>
      </c>
      <c r="AF5" s="24">
        <f>(AA5)*(G5*G5)</f>
        <v>0</v>
      </c>
      <c r="AG5" s="25">
        <f t="shared" si="7"/>
        <v>3.0778701138811941E-4</v>
      </c>
      <c r="AH5" s="26">
        <f>(H5-$H$2)/SUM($AG$2:AG4)</f>
        <v>1044.6667375509385</v>
      </c>
      <c r="AI5" s="35">
        <f>(H5-$H$2)/SUM($AG$2:AG4)</f>
        <v>1044.6667375509385</v>
      </c>
      <c r="AJ5" s="28">
        <f>(H5-$H$2)/SUM($AG$2:AG4)</f>
        <v>1044.6667375509385</v>
      </c>
      <c r="AK5" s="29">
        <f>AK4+(AVERAGE($AF$3:AF5)/(AK4*AK4))</f>
        <v>55.797203856210615</v>
      </c>
      <c r="AL5" s="30">
        <f>AL4+(AVERAGE($AH$3:AH5)/(AL4*AL4))</f>
        <v>54.674789142105674</v>
      </c>
      <c r="AM5" s="36">
        <f>AM4+(AVERAGE($AI$3:AI5)/(AM4*AM4))</f>
        <v>54.674789142105674</v>
      </c>
      <c r="AN5" s="37">
        <f>AN4+(AVERAGE($AJ$3:AJ5)/(AN4*AN4))</f>
        <v>54.674789142105674</v>
      </c>
      <c r="AO5" s="38">
        <f t="shared" si="8"/>
        <v>57</v>
      </c>
      <c r="AP5" s="39">
        <f t="shared" si="9"/>
        <v>55.848048192701526</v>
      </c>
      <c r="AQ5" s="39">
        <f t="shared" si="9"/>
        <v>55.848048192701526</v>
      </c>
      <c r="AR5" s="36">
        <f>AR4+(AVERAGE($AI$3:AI5)/(AR4*AR4))</f>
        <v>54.674789142105674</v>
      </c>
      <c r="AS5" s="40">
        <f>AS4+(AVERAGE($AI$3:AI5)/(AS4*AS4))</f>
        <v>54.674789142105674</v>
      </c>
      <c r="AT5" s="41">
        <f>AT4+(AVERAGE($AJ$3:AJ5)/(AT4*AT4))</f>
        <v>54.674789142105674</v>
      </c>
      <c r="AU5" s="20">
        <f>POWER((AP5-H5),2)</f>
        <v>1.3269929663382201</v>
      </c>
      <c r="AV5" s="20">
        <f>POWER((AQ5-H5),2)</f>
        <v>1.3269929663382201</v>
      </c>
      <c r="AW5" s="29">
        <f t="shared" si="10"/>
        <v>56.708708005165725</v>
      </c>
      <c r="AX5" s="30">
        <f t="shared" ref="AX5:AX68" si="13">AX4+(AVERAGE($AH$3:$AH$85)/(AX4*AX4))</f>
        <v>56.191413522777417</v>
      </c>
      <c r="AY5" s="36">
        <f t="shared" si="11"/>
        <v>56.742046481629501</v>
      </c>
      <c r="AZ5" s="37">
        <f t="shared" si="12"/>
        <v>56.71310444794333</v>
      </c>
    </row>
    <row r="6" spans="1:52" thickTop="1" thickBot="1">
      <c r="A6" s="5">
        <v>5</v>
      </c>
      <c r="B6" s="5">
        <v>1159361402</v>
      </c>
      <c r="C6" s="5">
        <f t="shared" si="0"/>
        <v>4.8192771084337352E-2</v>
      </c>
      <c r="D6" s="6">
        <f t="shared" si="1"/>
        <v>38987.534745370373</v>
      </c>
      <c r="E6" s="5" t="s">
        <v>20</v>
      </c>
      <c r="F6" s="5" t="s">
        <v>21</v>
      </c>
      <c r="G6" s="5">
        <v>57</v>
      </c>
      <c r="H6" s="5">
        <v>57</v>
      </c>
      <c r="I6" s="5">
        <f t="shared" si="2"/>
        <v>0.27272727272727271</v>
      </c>
      <c r="J6" s="5">
        <v>716</v>
      </c>
      <c r="K6" s="5">
        <v>716</v>
      </c>
      <c r="L6" s="5">
        <f t="shared" si="3"/>
        <v>0.83431463209000789</v>
      </c>
      <c r="M6" s="5">
        <f t="shared" si="4"/>
        <v>12.56140350877193</v>
      </c>
      <c r="N6" s="5">
        <v>0</v>
      </c>
      <c r="O6" s="5">
        <v>0</v>
      </c>
      <c r="P6" s="5">
        <v>0</v>
      </c>
      <c r="Q6" s="4">
        <v>0</v>
      </c>
      <c r="R6" s="5">
        <v>3</v>
      </c>
      <c r="S6" s="5">
        <v>0</v>
      </c>
      <c r="T6" s="5">
        <v>0</v>
      </c>
      <c r="U6" s="5">
        <v>0</v>
      </c>
      <c r="V6" s="65">
        <v>2</v>
      </c>
      <c r="W6" s="5">
        <f>N6+P6+T6</f>
        <v>0</v>
      </c>
      <c r="X6" s="5">
        <f>O6+Q6+U6</f>
        <v>0</v>
      </c>
      <c r="Y6" s="61">
        <f>(N6+V6)/G6</f>
        <v>3.5087719298245612E-2</v>
      </c>
      <c r="Z6" s="62">
        <f>IF(AA6=0,0,(N6+V6)/ABS(AA6))</f>
        <v>0</v>
      </c>
      <c r="AA6" s="5">
        <f t="shared" si="5"/>
        <v>0</v>
      </c>
      <c r="AB6" s="5">
        <f>AVERAGE($AA$2:AA6)</f>
        <v>0.2</v>
      </c>
      <c r="AC6" s="5">
        <f t="shared" si="6"/>
        <v>0</v>
      </c>
      <c r="AD6" s="7">
        <f>N6+O6+P6+Q6+T6+U6</f>
        <v>0</v>
      </c>
      <c r="AE6" s="5">
        <f>AA6/G6</f>
        <v>0</v>
      </c>
      <c r="AF6" s="24">
        <f>(AA6)*(G6*G6)</f>
        <v>0</v>
      </c>
      <c r="AG6" s="25">
        <f t="shared" si="7"/>
        <v>3.0778701138811941E-4</v>
      </c>
      <c r="AH6" s="26">
        <f>(H6-$H$2)/SUM($AG$2:AG5)</f>
        <v>790.49503321232851</v>
      </c>
      <c r="AI6" s="35">
        <f>(H6-$H$2)/SUM($AG$2:AG5)</f>
        <v>790.49503321232851</v>
      </c>
      <c r="AJ6" s="28">
        <f>(H6-$H$2)/SUM($AG$2:AG5)</f>
        <v>790.49503321232851</v>
      </c>
      <c r="AK6" s="29">
        <f>AK5+(AVERAGE($AF$3:AF6)/(AK5*AK5))</f>
        <v>56.031197836217736</v>
      </c>
      <c r="AL6" s="30">
        <f>AL5+(AVERAGE($AH$3:AH6)/(AL5*AL5))</f>
        <v>54.69476950611066</v>
      </c>
      <c r="AM6" s="36">
        <f>AM5+(AVERAGE($AI$3:AI6)/(AM5*AM5))</f>
        <v>54.69476950611066</v>
      </c>
      <c r="AN6" s="37">
        <f>AN5+(AVERAGE($AJ$3:AJ6)/(AN5*AN5))</f>
        <v>54.69476950611066</v>
      </c>
      <c r="AO6" s="38">
        <f t="shared" si="8"/>
        <v>57</v>
      </c>
      <c r="AP6" s="39">
        <f t="shared" si="9"/>
        <v>56.101492853176929</v>
      </c>
      <c r="AQ6" s="39">
        <f t="shared" si="9"/>
        <v>56.101492853176929</v>
      </c>
      <c r="AR6" s="36">
        <f>AR5+(AVERAGE($AI$3:AI6)/(AR5*AR5))</f>
        <v>54.69476950611066</v>
      </c>
      <c r="AS6" s="40">
        <f>AS5+(AVERAGE($AI$3:AI6)/(AS5*AS5))</f>
        <v>54.69476950611066</v>
      </c>
      <c r="AT6" s="41">
        <f>AT5+(AVERAGE($AJ$3:AJ6)/(AT5*AT5))</f>
        <v>54.69476950611066</v>
      </c>
      <c r="AU6" s="20">
        <f>POWER((AP6-H6),2)</f>
        <v>0.80731509289213643</v>
      </c>
      <c r="AV6" s="20">
        <f>POWER((AQ6-H6),2)</f>
        <v>0.80731509289213643</v>
      </c>
      <c r="AW6" s="29">
        <f t="shared" si="10"/>
        <v>56.941026686134123</v>
      </c>
      <c r="AX6" s="30">
        <f t="shared" si="13"/>
        <v>56.25492861790007</v>
      </c>
      <c r="AY6" s="36">
        <f t="shared" si="11"/>
        <v>56.985104262526171</v>
      </c>
      <c r="AZ6" s="37">
        <f t="shared" si="12"/>
        <v>56.946840282989371</v>
      </c>
    </row>
    <row r="7" spans="1:52" thickTop="1" thickBot="1">
      <c r="A7" s="5">
        <v>6</v>
      </c>
      <c r="B7" s="5">
        <v>1159373801</v>
      </c>
      <c r="C7" s="5">
        <f t="shared" si="0"/>
        <v>6.0240963855421686E-2</v>
      </c>
      <c r="D7" s="6">
        <f t="shared" si="1"/>
        <v>38987.678252314814</v>
      </c>
      <c r="E7" s="5" t="s">
        <v>21</v>
      </c>
      <c r="F7" s="5" t="s">
        <v>22</v>
      </c>
      <c r="G7" s="5">
        <v>57</v>
      </c>
      <c r="H7" s="5">
        <v>57</v>
      </c>
      <c r="I7" s="5">
        <f t="shared" si="2"/>
        <v>0.27272727272727271</v>
      </c>
      <c r="J7" s="5">
        <v>716</v>
      </c>
      <c r="K7" s="5">
        <v>716</v>
      </c>
      <c r="L7" s="5">
        <f t="shared" si="3"/>
        <v>0.83431463209000789</v>
      </c>
      <c r="M7" s="5">
        <f t="shared" si="4"/>
        <v>12.56140350877193</v>
      </c>
      <c r="N7" s="5">
        <v>0</v>
      </c>
      <c r="O7" s="5">
        <v>0</v>
      </c>
      <c r="P7" s="5">
        <v>1</v>
      </c>
      <c r="Q7" s="4">
        <v>1</v>
      </c>
      <c r="R7" s="5">
        <v>0</v>
      </c>
      <c r="S7" s="5">
        <v>0</v>
      </c>
      <c r="T7" s="5">
        <v>0</v>
      </c>
      <c r="U7" s="5">
        <v>0</v>
      </c>
      <c r="V7" s="65">
        <v>1</v>
      </c>
      <c r="W7" s="5">
        <f>N7+P7+T7</f>
        <v>1</v>
      </c>
      <c r="X7" s="5">
        <f>O7+Q7+U7</f>
        <v>1</v>
      </c>
      <c r="Y7" s="61">
        <f>(N7+V7)/G7</f>
        <v>1.7543859649122806E-2</v>
      </c>
      <c r="Z7" s="62">
        <f>IF(AA7=0,0,(N7+V7)/ABS(AA7))</f>
        <v>0</v>
      </c>
      <c r="AA7" s="5">
        <f t="shared" si="5"/>
        <v>0</v>
      </c>
      <c r="AB7" s="5">
        <f>AVERAGE($AA$2:AA7)</f>
        <v>0.16666666666666666</v>
      </c>
      <c r="AC7" s="5">
        <f t="shared" si="6"/>
        <v>0</v>
      </c>
      <c r="AD7" s="7">
        <f>N7+O7+P7+Q7+T7+U7</f>
        <v>2</v>
      </c>
      <c r="AE7" s="5">
        <f>AA7/G7</f>
        <v>0</v>
      </c>
      <c r="AF7" s="24">
        <f>(AA7)*(G7*G7)</f>
        <v>0</v>
      </c>
      <c r="AG7" s="25">
        <f t="shared" si="7"/>
        <v>3.0778701138811941E-4</v>
      </c>
      <c r="AH7" s="26">
        <f>(H7-$H$2)/SUM($AG$2:AG6)</f>
        <v>635.8018370589383</v>
      </c>
      <c r="AI7" s="35">
        <f>(H7-H2)/SUM(AG2:AG6)</f>
        <v>635.8018370589383</v>
      </c>
      <c r="AJ7" s="28">
        <f>(H7-$H$2)/SUM($AG$2:AG6)</f>
        <v>635.8018370589383</v>
      </c>
      <c r="AK7" s="29">
        <f>AK6+(AVERAGE($AF$3:AF7)/(AK6*AK6))</f>
        <v>56.216832779318139</v>
      </c>
      <c r="AL7" s="30">
        <f>AL6+(AVERAGE($AH$3:AH7)/(AL6*AL6))</f>
        <v>54.753249094304195</v>
      </c>
      <c r="AM7" s="36">
        <f>AM6+(AVERAGE($AI$3:AI7)/(AM6*AM6))</f>
        <v>54.753249094304195</v>
      </c>
      <c r="AN7" s="37">
        <f>AN6+(AVERAGE($AJ$3:AJ7)/(AN6*AN6))</f>
        <v>54.753249094304195</v>
      </c>
      <c r="AO7" s="38">
        <f t="shared" si="8"/>
        <v>57</v>
      </c>
      <c r="AP7" s="39">
        <f t="shared" si="9"/>
        <v>56.303502887558636</v>
      </c>
      <c r="AQ7" s="39">
        <f t="shared" si="9"/>
        <v>56.303502887558636</v>
      </c>
      <c r="AR7" s="36">
        <f>AR6+(AVERAGE(AI3:AI7)/(AR6*AR6))</f>
        <v>54.753249094304195</v>
      </c>
      <c r="AS7" s="40">
        <f>AS6+(AVERAGE($AI$3:AI7)/(AS6*AS6))</f>
        <v>54.753249094304195</v>
      </c>
      <c r="AT7" s="41">
        <f>AT6+(AVERAGE($AJ$3:AJ7)/(AT6*AT6))</f>
        <v>54.753249094304195</v>
      </c>
      <c r="AU7" s="20">
        <f>POWER((AP7-H7),2)</f>
        <v>0.48510822763915762</v>
      </c>
      <c r="AV7" s="20">
        <f>POWER((AQ7-H7),2)</f>
        <v>0.48510822763915762</v>
      </c>
      <c r="AW7" s="29">
        <f t="shared" si="10"/>
        <v>57.171453519688477</v>
      </c>
      <c r="AX7" s="30">
        <f t="shared" si="13"/>
        <v>56.31830036949701</v>
      </c>
      <c r="AY7" s="36">
        <f t="shared" si="11"/>
        <v>57.226093043276968</v>
      </c>
      <c r="AZ7" s="37">
        <f t="shared" si="12"/>
        <v>57.178661338494607</v>
      </c>
    </row>
    <row r="8" spans="1:52" thickTop="1" thickBot="1">
      <c r="A8" s="5">
        <v>7</v>
      </c>
      <c r="B8" s="5">
        <v>1159376519</v>
      </c>
      <c r="C8" s="5">
        <f t="shared" si="0"/>
        <v>7.2289156626506021E-2</v>
      </c>
      <c r="D8" s="6">
        <f t="shared" si="1"/>
        <v>38987.709710648152</v>
      </c>
      <c r="E8" s="5" t="s">
        <v>22</v>
      </c>
      <c r="F8" s="5" t="s">
        <v>23</v>
      </c>
      <c r="G8" s="5">
        <v>57</v>
      </c>
      <c r="H8" s="5">
        <v>57</v>
      </c>
      <c r="I8" s="5">
        <f t="shared" si="2"/>
        <v>0.27272727272727271</v>
      </c>
      <c r="J8" s="5">
        <v>716</v>
      </c>
      <c r="K8" s="5">
        <v>716</v>
      </c>
      <c r="L8" s="5">
        <f t="shared" si="3"/>
        <v>0.83431463209000789</v>
      </c>
      <c r="M8" s="5">
        <f t="shared" si="4"/>
        <v>12.56140350877193</v>
      </c>
      <c r="N8" s="5">
        <v>0</v>
      </c>
      <c r="O8" s="5">
        <v>0</v>
      </c>
      <c r="P8" s="5">
        <v>0</v>
      </c>
      <c r="Q8" s="4">
        <v>0</v>
      </c>
      <c r="R8" s="5">
        <v>9</v>
      </c>
      <c r="S8" s="5">
        <v>0</v>
      </c>
      <c r="T8" s="5">
        <v>0</v>
      </c>
      <c r="U8" s="5">
        <v>0</v>
      </c>
      <c r="V8" s="65">
        <v>9</v>
      </c>
      <c r="W8" s="5">
        <f>N8+P8+T8</f>
        <v>0</v>
      </c>
      <c r="X8" s="5">
        <f>O8+Q8+U8</f>
        <v>0</v>
      </c>
      <c r="Y8" s="61">
        <f>(N8+V8)/G8</f>
        <v>0.15789473684210525</v>
      </c>
      <c r="Z8" s="62">
        <f>IF(AA8=0,0,(N8+V8)/ABS(AA8))</f>
        <v>0</v>
      </c>
      <c r="AA8" s="5">
        <f t="shared" si="5"/>
        <v>0</v>
      </c>
      <c r="AB8" s="5">
        <f>AVERAGE($AA$2:AA8)</f>
        <v>0.14285714285714285</v>
      </c>
      <c r="AC8" s="5">
        <f t="shared" si="6"/>
        <v>0</v>
      </c>
      <c r="AD8" s="7">
        <f>N8+O8+P8+Q8+T8+U8</f>
        <v>0</v>
      </c>
      <c r="AE8" s="5">
        <f>AA8/G8</f>
        <v>0</v>
      </c>
      <c r="AF8" s="24">
        <f>(AA8)*(G8*G8)</f>
        <v>0</v>
      </c>
      <c r="AG8" s="25">
        <f t="shared" si="7"/>
        <v>3.0778701138811941E-4</v>
      </c>
      <c r="AH8" s="26">
        <f>(H8-$H$2)/SUM($AG$2:AG7)</f>
        <v>531.74402588534156</v>
      </c>
      <c r="AI8" s="35">
        <f>(H8-H3)/SUM(AG3:AG7)</f>
        <v>1280.6339175190567</v>
      </c>
      <c r="AJ8" s="28">
        <f>(H8-$H$2)/SUM($AG$2:AG7)</f>
        <v>531.74402588534156</v>
      </c>
      <c r="AK8" s="29">
        <f>AK7+(AVERAGE($AF$3:AF8)/(AK7*AK7))</f>
        <v>56.370508602759578</v>
      </c>
      <c r="AL8" s="30">
        <f>AL7+(AVERAGE($AH$3:AH8)/(AL7*AL7))</f>
        <v>54.831439888711643</v>
      </c>
      <c r="AM8" s="36">
        <f>AM7+(AVERAGE($AI$3:AI8)/(AM7*AM7))</f>
        <v>54.873073772632324</v>
      </c>
      <c r="AN8" s="37">
        <f>AN7+(AVERAGE($AJ$3:AJ8)/(AN7*AN7))</f>
        <v>54.831439888711643</v>
      </c>
      <c r="AO8" s="38">
        <f t="shared" si="8"/>
        <v>57</v>
      </c>
      <c r="AP8" s="39">
        <f t="shared" si="9"/>
        <v>56.707477590063917</v>
      </c>
      <c r="AQ8" s="39">
        <f t="shared" si="9"/>
        <v>56.471241014534172</v>
      </c>
      <c r="AR8" s="36">
        <f t="shared" ref="AR8:AR71" si="14">AR7+(AVERAGE(AI4:AI8)/(AR7*AR7))</f>
        <v>55.106250548009811</v>
      </c>
      <c r="AS8" s="40">
        <f>AS7+(AVERAGE($AI$3:AI8)/(AS7*AS7))</f>
        <v>54.873073772632324</v>
      </c>
      <c r="AT8" s="41">
        <f>AT7+(AVERAGE($AJ$3:AJ8)/(AT7*AT7))</f>
        <v>54.831439888711643</v>
      </c>
      <c r="AU8" s="20">
        <f>POWER((AP8-H8),2)</f>
        <v>8.5569360314813936E-2</v>
      </c>
      <c r="AV8" s="20">
        <f>POWER((AQ8-H8),2)</f>
        <v>0.27958606471085157</v>
      </c>
      <c r="AW8" s="29">
        <f t="shared" si="10"/>
        <v>57.400026647561248</v>
      </c>
      <c r="AX8" s="30">
        <f t="shared" si="13"/>
        <v>56.38152958414242</v>
      </c>
      <c r="AY8" s="36">
        <f t="shared" si="11"/>
        <v>57.46505640847753</v>
      </c>
      <c r="AZ8" s="37">
        <f t="shared" si="12"/>
        <v>57.408606447320004</v>
      </c>
    </row>
    <row r="9" spans="1:52" thickTop="1" thickBot="1">
      <c r="A9" s="5">
        <v>8</v>
      </c>
      <c r="B9" s="5">
        <v>1160658876</v>
      </c>
      <c r="C9" s="5">
        <f t="shared" si="0"/>
        <v>8.4337349397590355E-2</v>
      </c>
      <c r="D9" s="6">
        <f t="shared" si="1"/>
        <v>39002.551805555559</v>
      </c>
      <c r="E9" s="5" t="s">
        <v>23</v>
      </c>
      <c r="F9" s="5" t="s">
        <v>24</v>
      </c>
      <c r="G9" s="5">
        <v>57</v>
      </c>
      <c r="H9" s="5">
        <v>57</v>
      </c>
      <c r="I9" s="5">
        <f t="shared" si="2"/>
        <v>0.27272727272727271</v>
      </c>
      <c r="J9" s="5">
        <v>716</v>
      </c>
      <c r="K9" s="5">
        <v>716</v>
      </c>
      <c r="L9" s="5">
        <f t="shared" si="3"/>
        <v>0.83431463209000789</v>
      </c>
      <c r="M9" s="5">
        <f t="shared" si="4"/>
        <v>12.56140350877193</v>
      </c>
      <c r="N9" s="5">
        <v>0</v>
      </c>
      <c r="O9" s="5">
        <v>0</v>
      </c>
      <c r="P9" s="5">
        <v>0</v>
      </c>
      <c r="Q9" s="4">
        <v>0</v>
      </c>
      <c r="R9" s="5">
        <v>1</v>
      </c>
      <c r="S9" s="5">
        <v>0</v>
      </c>
      <c r="T9" s="5">
        <v>0</v>
      </c>
      <c r="U9" s="5">
        <v>0</v>
      </c>
      <c r="V9" s="65">
        <v>1</v>
      </c>
      <c r="W9" s="5">
        <f>N9+P9+T9</f>
        <v>0</v>
      </c>
      <c r="X9" s="5">
        <f>O9+Q9+U9</f>
        <v>0</v>
      </c>
      <c r="Y9" s="61">
        <f>(N9+V9)/G9</f>
        <v>1.7543859649122806E-2</v>
      </c>
      <c r="Z9" s="62">
        <f>IF(AA9=0,0,(N9+V9)/ABS(AA9))</f>
        <v>0</v>
      </c>
      <c r="AA9" s="5">
        <f t="shared" si="5"/>
        <v>0</v>
      </c>
      <c r="AB9" s="5">
        <f>AVERAGE($AA$2:AA9)</f>
        <v>0.125</v>
      </c>
      <c r="AC9" s="5">
        <f t="shared" si="6"/>
        <v>0</v>
      </c>
      <c r="AD9" s="7">
        <f>N9+O9+P9+Q9+T9+U9</f>
        <v>0</v>
      </c>
      <c r="AE9" s="5">
        <f>AA9/G9</f>
        <v>0</v>
      </c>
      <c r="AF9" s="24">
        <f>(AA9)*(G9*G9)</f>
        <v>0</v>
      </c>
      <c r="AG9" s="25">
        <f t="shared" si="7"/>
        <v>3.0778701138811941E-4</v>
      </c>
      <c r="AH9" s="26">
        <f>(H9-$H$2)/SUM($AG$2:AG8)</f>
        <v>456.9567070060798</v>
      </c>
      <c r="AI9" s="35">
        <f>(H9-H4)/SUM(AG4:AG8)</f>
        <v>0</v>
      </c>
      <c r="AJ9" s="28">
        <f>(H9-$H$2)/SUM($AG$2:AG8)</f>
        <v>456.9567070060798</v>
      </c>
      <c r="AK9" s="29">
        <f>AK8+(AVERAGE($AF$3:AF9)/(AK8*AK8))</f>
        <v>56.501513521144453</v>
      </c>
      <c r="AL9" s="30">
        <f>AL8+(AVERAGE($AH$3:AH9)/(AL8*AL8))</f>
        <v>54.919982454222442</v>
      </c>
      <c r="AM9" s="36">
        <f>AM8+(AVERAGE($AI$3:AI9)/(AM8*AM8))</f>
        <v>54.975332573735464</v>
      </c>
      <c r="AN9" s="37">
        <f>AN8+(AVERAGE($AJ$3:AJ9)/(AN8*AN8))</f>
        <v>54.919982454222442</v>
      </c>
      <c r="AO9" s="38">
        <f t="shared" si="8"/>
        <v>57</v>
      </c>
      <c r="AP9" s="39">
        <f t="shared" si="9"/>
        <v>56.707477590063917</v>
      </c>
      <c r="AQ9" s="39">
        <f t="shared" si="9"/>
        <v>56.614532502420786</v>
      </c>
      <c r="AR9" s="36">
        <f t="shared" si="14"/>
        <v>55.353334484305194</v>
      </c>
      <c r="AS9" s="40">
        <f>AS8+(AVERAGE($AI$3:AI9)/(AS8*AS8))</f>
        <v>54.975332573735464</v>
      </c>
      <c r="AT9" s="41">
        <f>AT8+(AVERAGE($AJ$3:AJ9)/(AT8*AT8))</f>
        <v>54.919982454222442</v>
      </c>
      <c r="AU9" s="20">
        <f>POWER((AP9-H9),2)</f>
        <v>8.5569360314813936E-2</v>
      </c>
      <c r="AV9" s="20">
        <f>POWER((AQ9-H9),2)</f>
        <v>0.14858519168998105</v>
      </c>
      <c r="AW9" s="29">
        <f t="shared" si="10"/>
        <v>57.626782994019067</v>
      </c>
      <c r="AX9" s="30">
        <f t="shared" si="13"/>
        <v>56.444617061170291</v>
      </c>
      <c r="AY9" s="36">
        <f t="shared" si="11"/>
        <v>57.702036489798878</v>
      </c>
      <c r="AZ9" s="37">
        <f t="shared" si="12"/>
        <v>57.636713195531591</v>
      </c>
    </row>
    <row r="10" spans="1:52" thickTop="1" thickBot="1">
      <c r="A10" s="5">
        <v>9</v>
      </c>
      <c r="B10" s="5">
        <v>1161079386</v>
      </c>
      <c r="C10" s="5">
        <f t="shared" si="0"/>
        <v>9.6385542168674704E-2</v>
      </c>
      <c r="D10" s="6">
        <f t="shared" si="1"/>
        <v>39007.418819444443</v>
      </c>
      <c r="E10" s="5" t="s">
        <v>24</v>
      </c>
      <c r="F10" s="5" t="s">
        <v>25</v>
      </c>
      <c r="G10" s="5">
        <v>57</v>
      </c>
      <c r="H10" s="5">
        <v>57</v>
      </c>
      <c r="I10" s="5">
        <f t="shared" si="2"/>
        <v>0.27272727272727271</v>
      </c>
      <c r="J10" s="5">
        <v>716</v>
      </c>
      <c r="K10" s="5">
        <v>716</v>
      </c>
      <c r="L10" s="5">
        <f t="shared" si="3"/>
        <v>0.83431463209000789</v>
      </c>
      <c r="M10" s="5">
        <f t="shared" si="4"/>
        <v>12.56140350877193</v>
      </c>
      <c r="N10" s="5">
        <v>0</v>
      </c>
      <c r="O10" s="5">
        <v>0</v>
      </c>
      <c r="P10" s="5">
        <v>6</v>
      </c>
      <c r="Q10" s="4">
        <v>6</v>
      </c>
      <c r="R10" s="5">
        <v>0</v>
      </c>
      <c r="S10" s="5">
        <v>0</v>
      </c>
      <c r="T10" s="5">
        <v>0</v>
      </c>
      <c r="U10" s="5">
        <v>0</v>
      </c>
      <c r="V10" s="65">
        <v>1</v>
      </c>
      <c r="W10" s="5">
        <f>N10+P10+T10</f>
        <v>6</v>
      </c>
      <c r="X10" s="5">
        <f>O10+Q10+U10</f>
        <v>6</v>
      </c>
      <c r="Y10" s="61">
        <f>(N10+V10)/G10</f>
        <v>1.7543859649122806E-2</v>
      </c>
      <c r="Z10" s="62">
        <f>IF(AA10=0,0,(N10+V10)/ABS(AA10))</f>
        <v>0</v>
      </c>
      <c r="AA10" s="5">
        <f t="shared" si="5"/>
        <v>0</v>
      </c>
      <c r="AB10" s="5">
        <f>AVERAGE($AA$2:AA10)</f>
        <v>0.1111111111111111</v>
      </c>
      <c r="AC10" s="5">
        <f t="shared" si="6"/>
        <v>0</v>
      </c>
      <c r="AD10" s="7">
        <f>N10+O10+P10+Q10+T10+U10</f>
        <v>12</v>
      </c>
      <c r="AE10" s="5">
        <f>AA10/G10</f>
        <v>0</v>
      </c>
      <c r="AF10" s="24">
        <f>(AA10)*(G10*G10)</f>
        <v>0</v>
      </c>
      <c r="AG10" s="25">
        <f t="shared" si="7"/>
        <v>3.0778701138811941E-4</v>
      </c>
      <c r="AH10" s="26">
        <f>(H10-$H$2)/SUM($AG$2:AG9)</f>
        <v>400.61243517929677</v>
      </c>
      <c r="AI10" s="35">
        <f>(H10-H5)/SUM(AG5:AG9)</f>
        <v>0</v>
      </c>
      <c r="AJ10" s="28">
        <f>(H10-$H$2)/SUM($AG$2:AG9)</f>
        <v>400.61243517929677</v>
      </c>
      <c r="AK10" s="29">
        <f>AK9+(AVERAGE($AF$3:AF10)/(AK9*AK9))</f>
        <v>56.615611879899923</v>
      </c>
      <c r="AL10" s="30">
        <f>AL9+(AVERAGE($AH$3:AH10)/(AL9*AL9))</f>
        <v>55.013810095754565</v>
      </c>
      <c r="AM10" s="36">
        <f>AM9+(AVERAGE($AI$3:AI10)/(AM9*AM9))</f>
        <v>55.064476466641914</v>
      </c>
      <c r="AN10" s="37">
        <f>AN9+(AVERAGE($AJ$3:AJ10)/(AN9*AN9))</f>
        <v>55.013810095754565</v>
      </c>
      <c r="AO10" s="38">
        <f t="shared" si="8"/>
        <v>57</v>
      </c>
      <c r="AP10" s="39">
        <f t="shared" si="9"/>
        <v>56.707477590063917</v>
      </c>
      <c r="AQ10" s="39">
        <f t="shared" si="9"/>
        <v>56.739520576155321</v>
      </c>
      <c r="AR10" s="36">
        <f t="shared" si="14"/>
        <v>55.530027576658917</v>
      </c>
      <c r="AS10" s="40">
        <f>AS9+(AVERAGE($AI$3:AI10)/(AS9*AS9))</f>
        <v>55.064476466641914</v>
      </c>
      <c r="AT10" s="41">
        <f>AT9+(AVERAGE($AJ$3:AJ10)/(AT9*AT9))</f>
        <v>55.013810095754565</v>
      </c>
      <c r="AU10" s="20">
        <f>POWER((AP10-H10),2)</f>
        <v>8.5569360314813936E-2</v>
      </c>
      <c r="AV10" s="20">
        <f>POWER((AQ10-H10),2)</f>
        <v>6.7849530246455708E-2</v>
      </c>
      <c r="AW10" s="29">
        <f t="shared" si="10"/>
        <v>57.851758318720634</v>
      </c>
      <c r="AX10" s="30">
        <f t="shared" si="13"/>
        <v>56.507563592763546</v>
      </c>
      <c r="AY10" s="36">
        <f t="shared" si="11"/>
        <v>57.937074031835301</v>
      </c>
      <c r="AZ10" s="37">
        <f t="shared" si="12"/>
        <v>57.863017976845697</v>
      </c>
    </row>
    <row r="11" spans="1:52" thickTop="1" thickBot="1">
      <c r="A11" s="5">
        <v>10</v>
      </c>
      <c r="B11" s="5">
        <v>1161808009</v>
      </c>
      <c r="C11" s="5">
        <f t="shared" si="0"/>
        <v>0.10843373493975904</v>
      </c>
      <c r="D11" s="6">
        <f t="shared" si="1"/>
        <v>39015.851956018516</v>
      </c>
      <c r="E11" s="5" t="s">
        <v>25</v>
      </c>
      <c r="F11" s="5" t="s">
        <v>26</v>
      </c>
      <c r="G11" s="5">
        <v>57</v>
      </c>
      <c r="H11" s="5">
        <v>57</v>
      </c>
      <c r="I11" s="5">
        <f t="shared" si="2"/>
        <v>0.27272727272727271</v>
      </c>
      <c r="J11" s="5">
        <v>716</v>
      </c>
      <c r="K11" s="5">
        <v>716</v>
      </c>
      <c r="L11" s="5">
        <f t="shared" si="3"/>
        <v>0.83431463209000789</v>
      </c>
      <c r="M11" s="5">
        <f t="shared" si="4"/>
        <v>12.56140350877193</v>
      </c>
      <c r="N11" s="5">
        <v>0</v>
      </c>
      <c r="O11" s="5">
        <v>0</v>
      </c>
      <c r="P11" s="5">
        <v>0</v>
      </c>
      <c r="Q11" s="4">
        <v>0</v>
      </c>
      <c r="R11" s="5">
        <v>0</v>
      </c>
      <c r="S11" s="5">
        <v>0</v>
      </c>
      <c r="T11" s="5">
        <v>0</v>
      </c>
      <c r="U11" s="5">
        <v>0</v>
      </c>
      <c r="V11" s="65">
        <v>0</v>
      </c>
      <c r="W11" s="5">
        <f>N11+P11+T11</f>
        <v>0</v>
      </c>
      <c r="X11" s="5">
        <f>O11+Q11+U11</f>
        <v>0</v>
      </c>
      <c r="Y11" s="61">
        <f>(N11+V11)/G11</f>
        <v>0</v>
      </c>
      <c r="Z11" s="62">
        <f>IF(AA11=0,0,(N11+V11)/ABS(AA11))</f>
        <v>0</v>
      </c>
      <c r="AA11" s="5">
        <f t="shared" si="5"/>
        <v>0</v>
      </c>
      <c r="AB11" s="5">
        <f>AVERAGE($AA$2:AA11)</f>
        <v>0.1</v>
      </c>
      <c r="AC11" s="5">
        <f t="shared" si="6"/>
        <v>0</v>
      </c>
      <c r="AD11" s="7">
        <f>N11+O11+P11+Q11+T11+U11</f>
        <v>0</v>
      </c>
      <c r="AE11" s="5">
        <f>AA11/G11</f>
        <v>0</v>
      </c>
      <c r="AF11" s="24">
        <f>(AA11)*(G11*G11)</f>
        <v>0</v>
      </c>
      <c r="AG11" s="25">
        <f t="shared" si="7"/>
        <v>3.0778701138811941E-4</v>
      </c>
      <c r="AH11" s="26">
        <f>(H11-$H$2)/SUM($AG$2:AG10)</f>
        <v>356.63781429262667</v>
      </c>
      <c r="AI11" s="35">
        <f>(H11-H6)/SUM(AG6:AG10)</f>
        <v>0</v>
      </c>
      <c r="AJ11" s="28">
        <f>(H11-$H$2)/SUM($AG$2:AG10)</f>
        <v>356.63781429262667</v>
      </c>
      <c r="AK11" s="29">
        <f>AK10+(AVERAGE($AF$3:AF11)/(AK10*AK10))</f>
        <v>56.716624265347463</v>
      </c>
      <c r="AL11" s="30">
        <f>AL10+(AVERAGE($AH$3:AH11)/(AL10*AL10))</f>
        <v>55.110021264423892</v>
      </c>
      <c r="AM11" s="36">
        <f>AM10+(AVERAGE($AI$3:AI11)/(AM10*AM10))</f>
        <v>55.143459130111232</v>
      </c>
      <c r="AN11" s="37">
        <f>AN10+(AVERAGE($AJ$3:AJ11)/(AN10*AN10))</f>
        <v>55.110021264423892</v>
      </c>
      <c r="AO11" s="38">
        <f t="shared" si="8"/>
        <v>57</v>
      </c>
      <c r="AP11" s="39">
        <f t="shared" si="9"/>
        <v>56.707477590063917</v>
      </c>
      <c r="AQ11" s="39">
        <f t="shared" si="9"/>
        <v>56.850299225497075</v>
      </c>
      <c r="AR11" s="36">
        <f t="shared" si="14"/>
        <v>55.654326819214454</v>
      </c>
      <c r="AS11" s="40">
        <f>AS10+(AVERAGE($AI$3:AI11)/(AS10*AS10))</f>
        <v>55.143459130111232</v>
      </c>
      <c r="AT11" s="41">
        <f>AT10+(AVERAGE($AJ$3:AJ11)/(AT10*AT10))</f>
        <v>55.110021264423892</v>
      </c>
      <c r="AU11" s="20">
        <f>POWER((AP11-H11),2)</f>
        <v>8.5569360314813936E-2</v>
      </c>
      <c r="AV11" s="20">
        <f>POWER((AQ11-H11),2)</f>
        <v>2.2410321886775622E-2</v>
      </c>
      <c r="AW11" s="29">
        <f t="shared" si="10"/>
        <v>58.074987266685646</v>
      </c>
      <c r="AX11" s="30">
        <f t="shared" si="13"/>
        <v>56.57036996404171</v>
      </c>
      <c r="AY11" s="36">
        <f t="shared" si="11"/>
        <v>58.17020845419723</v>
      </c>
      <c r="AZ11" s="37">
        <f t="shared" si="12"/>
        <v>58.087556044081389</v>
      </c>
    </row>
    <row r="12" spans="1:52" thickTop="1" thickBot="1">
      <c r="A12" s="5">
        <v>11</v>
      </c>
      <c r="B12" s="5">
        <v>1162236613</v>
      </c>
      <c r="C12" s="5">
        <f t="shared" si="0"/>
        <v>0.12048192771084337</v>
      </c>
      <c r="D12" s="6">
        <f t="shared" si="1"/>
        <v>39020.812650462962</v>
      </c>
      <c r="E12" s="5" t="s">
        <v>26</v>
      </c>
      <c r="F12" s="5" t="s">
        <v>27</v>
      </c>
      <c r="G12" s="5">
        <v>57</v>
      </c>
      <c r="H12" s="5">
        <v>57</v>
      </c>
      <c r="I12" s="5">
        <f t="shared" si="2"/>
        <v>0.27272727272727271</v>
      </c>
      <c r="J12" s="5">
        <v>716</v>
      </c>
      <c r="K12" s="5">
        <v>718</v>
      </c>
      <c r="L12" s="5">
        <f t="shared" si="3"/>
        <v>0.83664822882113454</v>
      </c>
      <c r="M12" s="5">
        <f t="shared" si="4"/>
        <v>12.596491228070175</v>
      </c>
      <c r="N12" s="5">
        <v>0</v>
      </c>
      <c r="O12" s="5">
        <v>0</v>
      </c>
      <c r="P12" s="5">
        <v>3</v>
      </c>
      <c r="Q12" s="4">
        <v>1</v>
      </c>
      <c r="R12" s="5">
        <v>0</v>
      </c>
      <c r="S12" s="5">
        <v>0</v>
      </c>
      <c r="T12" s="5">
        <v>0</v>
      </c>
      <c r="U12" s="5">
        <v>0</v>
      </c>
      <c r="V12" s="65">
        <v>1</v>
      </c>
      <c r="W12" s="5">
        <f>N12+P12+T12</f>
        <v>3</v>
      </c>
      <c r="X12" s="5">
        <f>O12+Q12+U12</f>
        <v>1</v>
      </c>
      <c r="Y12" s="61">
        <f>(N12+V12)/G12</f>
        <v>1.7543859649122806E-2</v>
      </c>
      <c r="Z12" s="62">
        <f>IF(AA12=0,0,(N12+V12)/ABS(AA12))</f>
        <v>0</v>
      </c>
      <c r="AA12" s="5">
        <f t="shared" si="5"/>
        <v>0</v>
      </c>
      <c r="AB12" s="5">
        <f>AVERAGE($AA$2:AA12)</f>
        <v>9.0909090909090912E-2</v>
      </c>
      <c r="AC12" s="5">
        <f t="shared" si="6"/>
        <v>2</v>
      </c>
      <c r="AD12" s="7">
        <f>N12+O12+P12+Q12+T12+U12</f>
        <v>4</v>
      </c>
      <c r="AE12" s="5">
        <f>AA12/G12</f>
        <v>0</v>
      </c>
      <c r="AF12" s="24">
        <f>(AA12)*(G12*G12)</f>
        <v>0</v>
      </c>
      <c r="AG12" s="25">
        <f t="shared" si="7"/>
        <v>3.0778701138811941E-4</v>
      </c>
      <c r="AH12" s="26">
        <f>(H12-$H$2)/SUM($AG$2:AG11)</f>
        <v>321.36235482211549</v>
      </c>
      <c r="AI12" s="35">
        <f>(H12-H7)/SUM(AG7:AG11)</f>
        <v>0</v>
      </c>
      <c r="AJ12" s="28">
        <f>(H12-$H$2)/SUM($AG$2:AG11)</f>
        <v>321.36235482211549</v>
      </c>
      <c r="AK12" s="29">
        <f>AK11+(AVERAGE($AF$3:AF12)/(AK11*AK11))</f>
        <v>56.807211874863164</v>
      </c>
      <c r="AL12" s="30">
        <f>AL11+(AVERAGE($AH$3:AH12)/(AL11*AL11))</f>
        <v>55.206890415720615</v>
      </c>
      <c r="AM12" s="36">
        <f>AM11+(AVERAGE($AI$3:AI12)/(AM11*AM11))</f>
        <v>55.214340042929528</v>
      </c>
      <c r="AN12" s="37">
        <f>AN11+(AVERAGE($AJ$3:AJ12)/(AN11*AN11))</f>
        <v>55.206890415720615</v>
      </c>
      <c r="AO12" s="38">
        <f t="shared" si="8"/>
        <v>57</v>
      </c>
      <c r="AP12" s="39">
        <f t="shared" si="9"/>
        <v>56.707477590063917</v>
      </c>
      <c r="AQ12" s="39">
        <f t="shared" si="9"/>
        <v>56.949731984765883</v>
      </c>
      <c r="AR12" s="36">
        <f t="shared" si="14"/>
        <v>55.737017606646667</v>
      </c>
      <c r="AS12" s="40">
        <f t="shared" ref="AS12:AT27" si="15">AS11+(AVERAGE(AI3:AI12)/(AS11*AS11))</f>
        <v>55.214340042929528</v>
      </c>
      <c r="AT12" s="41">
        <f t="shared" si="15"/>
        <v>55.206890415720615</v>
      </c>
      <c r="AU12" s="20">
        <f>POWER((AP12-H12),2)</f>
        <v>8.5569360314813936E-2</v>
      </c>
      <c r="AV12" s="20">
        <f>POWER((AQ12-H12),2)</f>
        <v>2.5268733555774245E-3</v>
      </c>
      <c r="AW12" s="29">
        <f t="shared" si="10"/>
        <v>58.296503415564374</v>
      </c>
      <c r="AX12" s="30">
        <f t="shared" si="13"/>
        <v>56.633036953147268</v>
      </c>
      <c r="AY12" s="36">
        <f t="shared" si="11"/>
        <v>58.401477910106152</v>
      </c>
      <c r="AZ12" s="37">
        <f t="shared" si="12"/>
        <v>58.310361557817664</v>
      </c>
    </row>
    <row r="13" spans="1:52" thickTop="1" thickBot="1">
      <c r="A13" s="5">
        <v>12</v>
      </c>
      <c r="B13" s="5">
        <v>1162894830</v>
      </c>
      <c r="C13" s="5">
        <f t="shared" si="0"/>
        <v>0.13253012048192772</v>
      </c>
      <c r="D13" s="6">
        <f t="shared" si="1"/>
        <v>39028.430902777778</v>
      </c>
      <c r="E13" s="5" t="s">
        <v>27</v>
      </c>
      <c r="F13" s="5" t="s">
        <v>28</v>
      </c>
      <c r="G13" s="5">
        <v>57</v>
      </c>
      <c r="H13" s="5">
        <v>58</v>
      </c>
      <c r="I13" s="5">
        <f t="shared" si="2"/>
        <v>0.31818181818181818</v>
      </c>
      <c r="J13" s="5">
        <v>718</v>
      </c>
      <c r="K13" s="5">
        <v>732</v>
      </c>
      <c r="L13" s="5">
        <f t="shared" si="3"/>
        <v>0.85298340593902111</v>
      </c>
      <c r="M13" s="5">
        <f t="shared" si="4"/>
        <v>12.620689655172415</v>
      </c>
      <c r="N13" s="5">
        <v>1</v>
      </c>
      <c r="O13" s="5">
        <v>0</v>
      </c>
      <c r="P13" s="5">
        <v>0</v>
      </c>
      <c r="Q13" s="4">
        <v>0</v>
      </c>
      <c r="R13" s="5">
        <v>0</v>
      </c>
      <c r="S13" s="5">
        <v>0</v>
      </c>
      <c r="T13" s="5">
        <v>14</v>
      </c>
      <c r="U13" s="5">
        <v>0</v>
      </c>
      <c r="V13" s="65">
        <v>0</v>
      </c>
      <c r="W13" s="5">
        <f>N13+P13+T13</f>
        <v>15</v>
      </c>
      <c r="X13" s="5">
        <f>O13+Q13+U13</f>
        <v>0</v>
      </c>
      <c r="Y13" s="61">
        <f>(N13+V13)/G13</f>
        <v>1.7543859649122806E-2</v>
      </c>
      <c r="Z13" s="62">
        <f>IF(AA13=0,0,(N13+V13)/ABS(AA13))</f>
        <v>1</v>
      </c>
      <c r="AA13" s="5">
        <f t="shared" si="5"/>
        <v>1</v>
      </c>
      <c r="AB13" s="5">
        <f>AVERAGE($AA$2:AA13)</f>
        <v>0.16666666666666666</v>
      </c>
      <c r="AC13" s="5">
        <f t="shared" si="6"/>
        <v>14</v>
      </c>
      <c r="AD13" s="7">
        <f>N13+O13+P13+Q13+T13+U13</f>
        <v>15</v>
      </c>
      <c r="AE13" s="5">
        <f>AA13/G13</f>
        <v>1.7543859649122806E-2</v>
      </c>
      <c r="AF13" s="24">
        <f>(AA13)*(G13*G13)</f>
        <v>3249</v>
      </c>
      <c r="AG13" s="25">
        <f t="shared" si="7"/>
        <v>2.9726516052318666E-4</v>
      </c>
      <c r="AH13" s="26">
        <f>(H13-$H$2)/SUM($AG$2:AG12)</f>
        <v>584.87413156084165</v>
      </c>
      <c r="AI13" s="35">
        <f>(H13-H8)/SUM(AG8:AG12)</f>
        <v>649.79999999999995</v>
      </c>
      <c r="AJ13" s="28">
        <f>(H13-H3)/SUM(AG3:AG12)</f>
        <v>967.53544004725325</v>
      </c>
      <c r="AK13" s="29">
        <f>AK12+(AVERAGE($AF$3:AF13)/(AK12*AK12))</f>
        <v>56.980828989251961</v>
      </c>
      <c r="AL13" s="30">
        <f>AL12+(AVERAGE($AH$3:AH13)/(AL12*AL12))</f>
        <v>55.312090000815523</v>
      </c>
      <c r="AM13" s="36">
        <f>AM12+(AVERAGE($AI$3:AI13)/(AM12*AM12))</f>
        <v>55.297988754531332</v>
      </c>
      <c r="AN13" s="37">
        <f>AN12+(AVERAGE($AJ$3:AJ13)/(AN12*AN12))</f>
        <v>55.323503933201927</v>
      </c>
      <c r="AO13" s="38">
        <f t="shared" si="8"/>
        <v>58</v>
      </c>
      <c r="AP13" s="39">
        <f t="shared" si="9"/>
        <v>56.909546290015285</v>
      </c>
      <c r="AQ13" s="39">
        <f t="shared" si="9"/>
        <v>57.24805276947378</v>
      </c>
      <c r="AR13" s="36">
        <f t="shared" si="14"/>
        <v>55.77885091862489</v>
      </c>
      <c r="AS13" s="40">
        <f t="shared" si="15"/>
        <v>55.409219727656115</v>
      </c>
      <c r="AT13" s="41">
        <f t="shared" si="15"/>
        <v>55.438059150326424</v>
      </c>
      <c r="AU13" s="20">
        <f>POWER((AP13-H13),2)</f>
        <v>1.1890892936194282</v>
      </c>
      <c r="AV13" s="20">
        <f>POWER((AQ13-H13),2)</f>
        <v>0.56542463749605198</v>
      </c>
      <c r="AW13" s="29">
        <f t="shared" si="10"/>
        <v>58.516339320383082</v>
      </c>
      <c r="AX13" s="30">
        <f t="shared" si="13"/>
        <v>56.695565331330641</v>
      </c>
      <c r="AY13" s="36">
        <f t="shared" si="11"/>
        <v>58.630919341728124</v>
      </c>
      <c r="AZ13" s="37">
        <f t="shared" si="12"/>
        <v>58.531467632437852</v>
      </c>
    </row>
    <row r="14" spans="1:52" thickTop="1" thickBot="1">
      <c r="A14" s="5">
        <v>13</v>
      </c>
      <c r="B14" s="5">
        <v>1162912964</v>
      </c>
      <c r="C14" s="5">
        <f t="shared" si="0"/>
        <v>0.14457831325301204</v>
      </c>
      <c r="D14" s="6">
        <f t="shared" si="1"/>
        <v>39028.640787037039</v>
      </c>
      <c r="E14" s="5" t="s">
        <v>28</v>
      </c>
      <c r="F14" s="5" t="s">
        <v>29</v>
      </c>
      <c r="G14" s="5">
        <v>58</v>
      </c>
      <c r="H14" s="5">
        <v>58</v>
      </c>
      <c r="I14" s="5">
        <f t="shared" si="2"/>
        <v>0.31818181818181818</v>
      </c>
      <c r="J14" s="5">
        <v>732</v>
      </c>
      <c r="K14" s="5">
        <v>732</v>
      </c>
      <c r="L14" s="5">
        <f t="shared" si="3"/>
        <v>0.85298340593902111</v>
      </c>
      <c r="M14" s="5">
        <f t="shared" si="4"/>
        <v>12.620689655172415</v>
      </c>
      <c r="N14" s="5">
        <v>0</v>
      </c>
      <c r="O14" s="5">
        <v>0</v>
      </c>
      <c r="P14" s="5">
        <v>0</v>
      </c>
      <c r="Q14" s="4">
        <v>0</v>
      </c>
      <c r="R14" s="5">
        <v>1</v>
      </c>
      <c r="S14" s="5">
        <v>0</v>
      </c>
      <c r="T14" s="5">
        <v>0</v>
      </c>
      <c r="U14" s="5">
        <v>0</v>
      </c>
      <c r="V14" s="65">
        <v>1</v>
      </c>
      <c r="W14" s="5">
        <f>N14+P14+T14</f>
        <v>0</v>
      </c>
      <c r="X14" s="5">
        <f>O14+Q14+U14</f>
        <v>0</v>
      </c>
      <c r="Y14" s="61">
        <f>(N14+V14)/G14</f>
        <v>1.7241379310344827E-2</v>
      </c>
      <c r="Z14" s="62">
        <f>IF(AA14=0,0,(N14+V14)/ABS(AA14))</f>
        <v>0</v>
      </c>
      <c r="AA14" s="5">
        <f t="shared" si="5"/>
        <v>0</v>
      </c>
      <c r="AB14" s="5">
        <f>AVERAGE($AA$2:AA14)</f>
        <v>0.15384615384615385</v>
      </c>
      <c r="AC14" s="5">
        <f t="shared" si="6"/>
        <v>0</v>
      </c>
      <c r="AD14" s="7">
        <f>N14+O14+P14+Q14+T14+U14</f>
        <v>0</v>
      </c>
      <c r="AE14" s="5">
        <f>AA14/G14</f>
        <v>0</v>
      </c>
      <c r="AF14" s="24">
        <f>(AA14)*(G14*G14)</f>
        <v>0</v>
      </c>
      <c r="AG14" s="25">
        <f t="shared" si="7"/>
        <v>2.9726516052318666E-4</v>
      </c>
      <c r="AH14" s="26">
        <f>(H14-$H$2)/SUM($AG$2:AG13)</f>
        <v>538.09666163383815</v>
      </c>
      <c r="AI14" s="35">
        <f>(H14-H9)/SUM(AG9:AG13)</f>
        <v>654.27333133792285</v>
      </c>
      <c r="AJ14" s="28">
        <f>(H14-H4)/SUM(AG4:AG13)</f>
        <v>326.01449664429526</v>
      </c>
      <c r="AK14" s="29">
        <f>AK13+(AVERAGE($AF$3:AF14)/(AK13*AK13))</f>
        <v>57.139009653543773</v>
      </c>
      <c r="AL14" s="30">
        <f>AL13+(AVERAGE($AH$3:AH14)/(AL13*AL13))</f>
        <v>55.422813277315591</v>
      </c>
      <c r="AM14" s="36">
        <f>AM13+(AVERAGE($AI$3:AI14)/(AM13*AM13))</f>
        <v>55.392265262289399</v>
      </c>
      <c r="AN14" s="37">
        <f>AN13+(AVERAGE($AJ$3:AJ14)/(AN13*AN13))</f>
        <v>55.438825881337323</v>
      </c>
      <c r="AO14" s="38">
        <f t="shared" si="8"/>
        <v>58</v>
      </c>
      <c r="AP14" s="39">
        <f t="shared" si="9"/>
        <v>57.111563780580916</v>
      </c>
      <c r="AQ14" s="39">
        <f t="shared" si="9"/>
        <v>57.347528118939017</v>
      </c>
      <c r="AR14" s="36">
        <f t="shared" si="14"/>
        <v>55.862679647855344</v>
      </c>
      <c r="AS14" s="40">
        <f t="shared" si="15"/>
        <v>55.573889817722296</v>
      </c>
      <c r="AT14" s="41">
        <f t="shared" si="15"/>
        <v>55.627812123056053</v>
      </c>
      <c r="AU14" s="20">
        <f>POWER((AP14-H14),2)</f>
        <v>0.78931891597567516</v>
      </c>
      <c r="AV14" s="20">
        <f>POWER((AQ14-H14),2)</f>
        <v>0.42571955557525709</v>
      </c>
      <c r="AW14" s="29">
        <f t="shared" si="10"/>
        <v>58.734526555927175</v>
      </c>
      <c r="AX14" s="30">
        <f t="shared" si="13"/>
        <v>56.757955863033878</v>
      </c>
      <c r="AY14" s="36">
        <f t="shared" si="11"/>
        <v>58.858568532463885</v>
      </c>
      <c r="AZ14" s="37">
        <f t="shared" si="12"/>
        <v>58.750906379729663</v>
      </c>
    </row>
    <row r="15" spans="1:52" thickTop="1" thickBot="1">
      <c r="A15" s="5">
        <v>14</v>
      </c>
      <c r="B15" s="5">
        <v>1171279747</v>
      </c>
      <c r="C15" s="5">
        <f t="shared" si="0"/>
        <v>0.15662650602409639</v>
      </c>
      <c r="D15" s="6">
        <f t="shared" si="1"/>
        <v>39125.47855324074</v>
      </c>
      <c r="E15" s="5" t="s">
        <v>29</v>
      </c>
      <c r="F15" s="5" t="s">
        <v>30</v>
      </c>
      <c r="G15" s="5">
        <v>58</v>
      </c>
      <c r="H15" s="5">
        <v>58</v>
      </c>
      <c r="I15" s="5">
        <f t="shared" si="2"/>
        <v>0.31818181818181818</v>
      </c>
      <c r="J15" s="5">
        <v>732</v>
      </c>
      <c r="K15" s="5">
        <v>732</v>
      </c>
      <c r="L15" s="5">
        <f t="shared" si="3"/>
        <v>0.85298340593902111</v>
      </c>
      <c r="M15" s="5">
        <f t="shared" si="4"/>
        <v>12.620689655172415</v>
      </c>
      <c r="N15" s="5">
        <v>0</v>
      </c>
      <c r="O15" s="5">
        <v>0</v>
      </c>
      <c r="P15" s="5">
        <v>0</v>
      </c>
      <c r="Q15" s="4">
        <v>0</v>
      </c>
      <c r="R15" s="5">
        <v>20</v>
      </c>
      <c r="S15" s="5">
        <v>0</v>
      </c>
      <c r="T15" s="5">
        <v>0</v>
      </c>
      <c r="U15" s="5">
        <v>0</v>
      </c>
      <c r="V15" s="65">
        <v>20</v>
      </c>
      <c r="W15" s="5">
        <f>N15+P15+T15</f>
        <v>0</v>
      </c>
      <c r="X15" s="5">
        <f>O15+Q15+U15</f>
        <v>0</v>
      </c>
      <c r="Y15" s="61">
        <f>(N15+V15)/G15</f>
        <v>0.34482758620689657</v>
      </c>
      <c r="Z15" s="62">
        <f>IF(AA15=0,0,(N15+V15)/ABS(AA15))</f>
        <v>0</v>
      </c>
      <c r="AA15" s="5">
        <f t="shared" si="5"/>
        <v>0</v>
      </c>
      <c r="AB15" s="5">
        <f>AVERAGE($AA$2:AA15)</f>
        <v>0.14285714285714285</v>
      </c>
      <c r="AC15" s="5">
        <f t="shared" si="6"/>
        <v>0</v>
      </c>
      <c r="AD15" s="7">
        <f>N15+O15+P15+Q15+T15+U15</f>
        <v>0</v>
      </c>
      <c r="AE15" s="5">
        <f>AA15/G15</f>
        <v>0</v>
      </c>
      <c r="AF15" s="24">
        <f>(AA15)*(G15*G15)</f>
        <v>0</v>
      </c>
      <c r="AG15" s="25">
        <f t="shared" si="7"/>
        <v>2.9726516052318666E-4</v>
      </c>
      <c r="AH15" s="26">
        <f>(H15-$H$2)/SUM($AG$2:AG14)</f>
        <v>498.24747840037787</v>
      </c>
      <c r="AI15" s="35">
        <f>(H15-H10)/SUM(AG10:AG14)</f>
        <v>658.8086799276673</v>
      </c>
      <c r="AJ15" s="28">
        <f>(H15-H5)/SUM(AG5:AG14)</f>
        <v>327.13666566896137</v>
      </c>
      <c r="AK15" s="29">
        <f>AK14+(AVERAGE($AF$3:AF15)/(AK14*AK14))</f>
        <v>57.284215264274039</v>
      </c>
      <c r="AL15" s="30">
        <f>AL14+(AVERAGE($AH$3:AH15)/(AL14*AL14))</f>
        <v>55.537088828567519</v>
      </c>
      <c r="AM15" s="36">
        <f>AM14+(AVERAGE($AI$3:AI15)/(AM14*AM14))</f>
        <v>55.495510243407217</v>
      </c>
      <c r="AN15" s="37">
        <f>AN14+(AVERAGE($AJ$3:AJ15)/(AN14*AN14))</f>
        <v>55.553022122157707</v>
      </c>
      <c r="AO15" s="38">
        <f t="shared" si="8"/>
        <v>58</v>
      </c>
      <c r="AP15" s="39">
        <f t="shared" si="9"/>
        <v>57.313545101847076</v>
      </c>
      <c r="AQ15" s="39">
        <f t="shared" si="9"/>
        <v>57.446999882287784</v>
      </c>
      <c r="AR15" s="36">
        <f t="shared" si="14"/>
        <v>55.98847965390901</v>
      </c>
      <c r="AS15" s="40">
        <f t="shared" si="15"/>
        <v>55.725091937489182</v>
      </c>
      <c r="AT15" s="41">
        <f t="shared" si="15"/>
        <v>55.79308514590906</v>
      </c>
      <c r="AU15" s="20">
        <f>POWER((AP15-H15),2)</f>
        <v>0.47122032719814116</v>
      </c>
      <c r="AV15" s="20">
        <f>POWER((AQ15-H15),2)</f>
        <v>0.30580913018972466</v>
      </c>
      <c r="AW15" s="29">
        <f t="shared" si="10"/>
        <v>58.951095756911975</v>
      </c>
      <c r="AX15" s="30">
        <f t="shared" si="13"/>
        <v>56.820209305973044</v>
      </c>
      <c r="AY15" s="36">
        <f t="shared" si="11"/>
        <v>59.084460156396602</v>
      </c>
      <c r="AZ15" s="37">
        <f t="shared" si="12"/>
        <v>58.968708950196884</v>
      </c>
    </row>
    <row r="16" spans="1:52" thickTop="1" thickBot="1">
      <c r="A16" s="5">
        <v>15</v>
      </c>
      <c r="B16" s="5">
        <v>1171631858</v>
      </c>
      <c r="C16" s="5">
        <f t="shared" si="0"/>
        <v>0.16867469879518071</v>
      </c>
      <c r="D16" s="6">
        <f t="shared" si="1"/>
        <v>39129.553912037038</v>
      </c>
      <c r="E16" s="5" t="s">
        <v>30</v>
      </c>
      <c r="F16" s="5" t="s">
        <v>31</v>
      </c>
      <c r="G16" s="5">
        <v>58</v>
      </c>
      <c r="H16" s="5">
        <v>58</v>
      </c>
      <c r="I16" s="5">
        <f t="shared" si="2"/>
        <v>0.31818181818181818</v>
      </c>
      <c r="J16" s="5">
        <v>732</v>
      </c>
      <c r="K16" s="5">
        <v>732</v>
      </c>
      <c r="L16" s="5">
        <f t="shared" si="3"/>
        <v>0.85298340593902111</v>
      </c>
      <c r="M16" s="5">
        <f t="shared" si="4"/>
        <v>12.620689655172415</v>
      </c>
      <c r="N16" s="5">
        <v>0</v>
      </c>
      <c r="O16" s="5">
        <v>0</v>
      </c>
      <c r="P16" s="5">
        <v>0</v>
      </c>
      <c r="Q16" s="4">
        <v>0</v>
      </c>
      <c r="R16" s="5">
        <v>1</v>
      </c>
      <c r="S16" s="5">
        <v>0</v>
      </c>
      <c r="T16" s="5">
        <v>0</v>
      </c>
      <c r="U16" s="5">
        <v>0</v>
      </c>
      <c r="V16" s="65">
        <v>1</v>
      </c>
      <c r="W16" s="5">
        <f>N16+P16+T16</f>
        <v>0</v>
      </c>
      <c r="X16" s="5">
        <f>O16+Q16+U16</f>
        <v>0</v>
      </c>
      <c r="Y16" s="61">
        <f>(N16+V16)/G16</f>
        <v>1.7241379310344827E-2</v>
      </c>
      <c r="Z16" s="62">
        <f>IF(AA16=0,0,(N16+V16)/ABS(AA16))</f>
        <v>0</v>
      </c>
      <c r="AA16" s="5">
        <f t="shared" si="5"/>
        <v>0</v>
      </c>
      <c r="AB16" s="5">
        <f>AVERAGE($AA$2:AA16)</f>
        <v>0.13333333333333333</v>
      </c>
      <c r="AC16" s="5">
        <f t="shared" si="6"/>
        <v>0</v>
      </c>
      <c r="AD16" s="7">
        <f>N16+O16+P16+Q16+T16+U16</f>
        <v>0</v>
      </c>
      <c r="AE16" s="5">
        <f>AA16/G16</f>
        <v>0</v>
      </c>
      <c r="AF16" s="24">
        <f>(AA16)*(G16*G16)</f>
        <v>0</v>
      </c>
      <c r="AG16" s="25">
        <f t="shared" si="7"/>
        <v>2.9726516052318666E-4</v>
      </c>
      <c r="AH16" s="26">
        <f>(H16-$H$2)/SUM($AG$2:AG15)</f>
        <v>463.89347233092502</v>
      </c>
      <c r="AI16" s="35">
        <f>(H16-H11)/SUM(AG11:AG15)</f>
        <v>663.407344461305</v>
      </c>
      <c r="AJ16" s="28">
        <f>(H16-H6)/SUM(AG6:AG15)</f>
        <v>328.26658657456079</v>
      </c>
      <c r="AK16" s="29">
        <f>AK15+(AVERAGE($AF$3:AF16)/(AK15*AK15))</f>
        <v>57.41836635123591</v>
      </c>
      <c r="AL16" s="30">
        <f>AL15+(AVERAGE($AH$3:AH16)/(AL15*AL15))</f>
        <v>55.653508565252416</v>
      </c>
      <c r="AM16" s="36">
        <f>AM15+(AVERAGE($AI$3:AI16)/(AM15*AM15))</f>
        <v>55.606410579675391</v>
      </c>
      <c r="AN16" s="37">
        <f>AN15+(AVERAGE($AJ$3:AJ16)/(AN15*AN15))</f>
        <v>55.666223701781625</v>
      </c>
      <c r="AO16" s="38">
        <f t="shared" si="8"/>
        <v>58</v>
      </c>
      <c r="AP16" s="39">
        <f t="shared" si="9"/>
        <v>57.515505273187657</v>
      </c>
      <c r="AQ16" s="39">
        <f t="shared" si="9"/>
        <v>57.546469849155613</v>
      </c>
      <c r="AR16" s="36">
        <f t="shared" si="14"/>
        <v>56.156041532238028</v>
      </c>
      <c r="AS16" s="40">
        <f t="shared" si="15"/>
        <v>55.871382015065713</v>
      </c>
      <c r="AT16" s="41">
        <f t="shared" si="15"/>
        <v>55.942531503415054</v>
      </c>
      <c r="AU16" s="20">
        <f>POWER((AP16-H16),2)</f>
        <v>0.23473514030896728</v>
      </c>
      <c r="AV16" s="20">
        <f>POWER((AQ16-H16),2)</f>
        <v>0.20568959772493201</v>
      </c>
      <c r="AW16" s="29">
        <f t="shared" si="10"/>
        <v>59.166076656079802</v>
      </c>
      <c r="AX16" s="30">
        <f t="shared" si="13"/>
        <v>56.88232641121936</v>
      </c>
      <c r="AY16" s="36">
        <f t="shared" si="11"/>
        <v>59.308627825082816</v>
      </c>
      <c r="AZ16" s="37">
        <f t="shared" si="12"/>
        <v>59.184905572226988</v>
      </c>
    </row>
    <row r="17" spans="1:52" thickTop="1" thickBot="1">
      <c r="A17" s="5">
        <v>16</v>
      </c>
      <c r="B17" s="5">
        <v>1173192959</v>
      </c>
      <c r="C17" s="5">
        <f t="shared" si="0"/>
        <v>0.18072289156626506</v>
      </c>
      <c r="D17" s="6">
        <f t="shared" si="1"/>
        <v>39147.622210648144</v>
      </c>
      <c r="E17" s="5" t="s">
        <v>31</v>
      </c>
      <c r="F17" s="5" t="s">
        <v>32</v>
      </c>
      <c r="G17" s="5">
        <v>58</v>
      </c>
      <c r="H17" s="5">
        <v>58</v>
      </c>
      <c r="I17" s="5">
        <f t="shared" si="2"/>
        <v>0.31818181818181818</v>
      </c>
      <c r="J17" s="5">
        <v>732</v>
      </c>
      <c r="K17" s="5">
        <v>732</v>
      </c>
      <c r="L17" s="5">
        <f t="shared" si="3"/>
        <v>0.85298340593902111</v>
      </c>
      <c r="M17" s="5">
        <f t="shared" si="4"/>
        <v>12.620689655172415</v>
      </c>
      <c r="N17" s="5">
        <v>0</v>
      </c>
      <c r="O17" s="5">
        <v>0</v>
      </c>
      <c r="P17" s="5">
        <v>0</v>
      </c>
      <c r="Q17" s="4">
        <v>0</v>
      </c>
      <c r="R17" s="5">
        <v>1</v>
      </c>
      <c r="S17" s="5">
        <v>0</v>
      </c>
      <c r="T17" s="5">
        <v>0</v>
      </c>
      <c r="U17" s="5">
        <v>0</v>
      </c>
      <c r="V17" s="65">
        <v>1</v>
      </c>
      <c r="W17" s="5">
        <f>N17+P17+T17</f>
        <v>0</v>
      </c>
      <c r="X17" s="5">
        <f>O17+Q17+U17</f>
        <v>0</v>
      </c>
      <c r="Y17" s="61">
        <f>(N17+V17)/G17</f>
        <v>1.7241379310344827E-2</v>
      </c>
      <c r="Z17" s="62">
        <f>IF(AA17=0,0,(N17+V17)/ABS(AA17))</f>
        <v>0</v>
      </c>
      <c r="AA17" s="5">
        <f t="shared" si="5"/>
        <v>0</v>
      </c>
      <c r="AB17" s="5">
        <f>AVERAGE($AA$2:AA17)</f>
        <v>0.125</v>
      </c>
      <c r="AC17" s="5">
        <f t="shared" si="6"/>
        <v>0</v>
      </c>
      <c r="AD17" s="7">
        <f>N17+O17+P17+Q17+T17+U17</f>
        <v>0</v>
      </c>
      <c r="AE17" s="5">
        <f>AA17/G17</f>
        <v>0</v>
      </c>
      <c r="AF17" s="24">
        <f>(AA17)*(G17*G17)</f>
        <v>0</v>
      </c>
      <c r="AG17" s="25">
        <f t="shared" si="7"/>
        <v>2.9726516052318666E-4</v>
      </c>
      <c r="AH17" s="26">
        <f>(H17-$H$2)/SUM($AG$2:AG16)</f>
        <v>433.97128918136065</v>
      </c>
      <c r="AI17" s="35">
        <f>(H17-H12)/SUM(AG12:AG16)</f>
        <v>668.07066014669931</v>
      </c>
      <c r="AJ17" s="28">
        <f>(H17-H7)/SUM(AG7:AG16)</f>
        <v>329.40433996383365</v>
      </c>
      <c r="AK17" s="29">
        <f>AK16+(AVERAGE($AF$3:AF17)/(AK16*AK16))</f>
        <v>57.542989650579514</v>
      </c>
      <c r="AL17" s="30">
        <f>AL16+(AVERAGE($AH$3:AH17)/(AL16*AL16))</f>
        <v>55.771053675937011</v>
      </c>
      <c r="AM17" s="36">
        <f>AM16+(AVERAGE($AI$3:AI17)/(AM16*AM16))</f>
        <v>55.723909051032066</v>
      </c>
      <c r="AN17" s="37">
        <f>AN16+(AVERAGE($AJ$3:AJ17)/(AN16*AN16))</f>
        <v>55.778536103030973</v>
      </c>
      <c r="AO17" s="38">
        <f t="shared" si="8"/>
        <v>58</v>
      </c>
      <c r="AP17" s="39">
        <f t="shared" si="9"/>
        <v>57.717459301488752</v>
      </c>
      <c r="AQ17" s="39">
        <f t="shared" si="9"/>
        <v>57.645939808913894</v>
      </c>
      <c r="AR17" s="36">
        <f t="shared" si="14"/>
        <v>56.364975032831666</v>
      </c>
      <c r="AS17" s="40">
        <f t="shared" si="15"/>
        <v>56.017940745550689</v>
      </c>
      <c r="AT17" s="41">
        <f t="shared" si="15"/>
        <v>56.081390045211428</v>
      </c>
      <c r="AU17" s="20">
        <f>POWER((AP17-H17),2)</f>
        <v>7.9829246315223923E-2</v>
      </c>
      <c r="AV17" s="20">
        <f>POWER((AQ17-H17),2)</f>
        <v>0.12535861891192965</v>
      </c>
      <c r="AW17" s="29">
        <f t="shared" si="10"/>
        <v>59.379498120352103</v>
      </c>
      <c r="AX17" s="30">
        <f t="shared" si="13"/>
        <v>56.944307923279069</v>
      </c>
      <c r="AY17" s="36">
        <f t="shared" si="11"/>
        <v>59.531104131858037</v>
      </c>
      <c r="AZ17" s="37">
        <f t="shared" si="12"/>
        <v>59.399525589248341</v>
      </c>
    </row>
    <row r="18" spans="1:52" thickTop="1" thickBot="1">
      <c r="A18" s="5">
        <v>17</v>
      </c>
      <c r="B18" s="5">
        <v>1173876121</v>
      </c>
      <c r="C18" s="5">
        <f t="shared" si="0"/>
        <v>0.19277108433734941</v>
      </c>
      <c r="D18" s="6">
        <f t="shared" si="1"/>
        <v>39155.529178240744</v>
      </c>
      <c r="E18" s="5" t="s">
        <v>32</v>
      </c>
      <c r="F18" s="5" t="s">
        <v>33</v>
      </c>
      <c r="G18" s="5">
        <v>58</v>
      </c>
      <c r="H18" s="5">
        <v>59</v>
      </c>
      <c r="I18" s="5">
        <f t="shared" si="2"/>
        <v>0.36363636363636365</v>
      </c>
      <c r="J18" s="5">
        <v>732</v>
      </c>
      <c r="K18" s="5">
        <v>740</v>
      </c>
      <c r="L18" s="5">
        <f t="shared" si="3"/>
        <v>0.86231779286352772</v>
      </c>
      <c r="M18" s="5">
        <f t="shared" si="4"/>
        <v>12.542372881355933</v>
      </c>
      <c r="N18" s="5">
        <v>1</v>
      </c>
      <c r="O18" s="5">
        <v>0</v>
      </c>
      <c r="P18" s="5">
        <v>2</v>
      </c>
      <c r="Q18" s="4">
        <v>0</v>
      </c>
      <c r="R18" s="5">
        <v>2</v>
      </c>
      <c r="S18" s="5">
        <v>0</v>
      </c>
      <c r="T18" s="5">
        <v>6</v>
      </c>
      <c r="U18" s="5">
        <v>0</v>
      </c>
      <c r="V18" s="65">
        <v>4</v>
      </c>
      <c r="W18" s="5">
        <f>N18+P18+T18</f>
        <v>9</v>
      </c>
      <c r="X18" s="5">
        <f>O18+Q18+U18</f>
        <v>0</v>
      </c>
      <c r="Y18" s="61">
        <f>(N18+V18)/G18</f>
        <v>8.6206896551724144E-2</v>
      </c>
      <c r="Z18" s="62">
        <f>IF(AA18=0,0,(N18+V18)/ABS(AA18))</f>
        <v>5</v>
      </c>
      <c r="AA18" s="5">
        <f t="shared" si="5"/>
        <v>1</v>
      </c>
      <c r="AB18" s="5">
        <f>AVERAGE($AA$2:AA18)</f>
        <v>0.17647058823529413</v>
      </c>
      <c r="AC18" s="5">
        <f t="shared" si="6"/>
        <v>8</v>
      </c>
      <c r="AD18" s="7">
        <f>N18+O18+P18+Q18+T18+U18</f>
        <v>9</v>
      </c>
      <c r="AE18" s="5">
        <f>AA18/G18</f>
        <v>1.7241379310344827E-2</v>
      </c>
      <c r="AF18" s="24">
        <f>(AA18)*(G18*G18)</f>
        <v>3364</v>
      </c>
      <c r="AG18" s="25">
        <f t="shared" si="7"/>
        <v>2.8727377190462512E-4</v>
      </c>
      <c r="AH18" s="26">
        <f>(H18-$H$2)/SUM($AG$2:AG17)</f>
        <v>611.51295831554501</v>
      </c>
      <c r="AI18" s="35">
        <f>(H18-H13)/SUM(AG13:AG17)</f>
        <v>672.80000000000007</v>
      </c>
      <c r="AJ18" s="28">
        <f>(H18-H8)/SUM(AG8:AG17)</f>
        <v>661.10001512172994</v>
      </c>
      <c r="AK18" s="29">
        <f>AK17+(AVERAGE($AF$3:AF18)/(AK17*AK17))</f>
        <v>57.722815176315081</v>
      </c>
      <c r="AL18" s="30">
        <f>AL17+(AVERAGE($AH$3:AH18)/(AL17*AL17))</f>
        <v>55.893075815726426</v>
      </c>
      <c r="AM18" s="36">
        <f>AM17+(AVERAGE($AI$3:AI18)/(AM17*AM17))</f>
        <v>55.847141817890538</v>
      </c>
      <c r="AN18" s="37">
        <f>AN17+(AVERAGE($AJ$3:AJ18)/(AN17*AN17))</f>
        <v>55.896685838101945</v>
      </c>
      <c r="AO18" s="38">
        <f t="shared" si="8"/>
        <v>59</v>
      </c>
      <c r="AP18" s="39">
        <f t="shared" si="9"/>
        <v>57.919422189349149</v>
      </c>
      <c r="AQ18" s="39">
        <f t="shared" si="9"/>
        <v>57.844883292898466</v>
      </c>
      <c r="AR18" s="36">
        <f t="shared" si="14"/>
        <v>56.573810358328878</v>
      </c>
      <c r="AS18" s="40">
        <f t="shared" si="15"/>
        <v>56.144363555345279</v>
      </c>
      <c r="AT18" s="41">
        <f t="shared" si="15"/>
        <v>56.223674713821659</v>
      </c>
      <c r="AU18" s="20">
        <f>POWER((AP18-H18),2)</f>
        <v>1.167648404870987</v>
      </c>
      <c r="AV18" s="20">
        <f>POWER((AQ18-H18),2)</f>
        <v>1.3342946070250916</v>
      </c>
      <c r="AW18" s="29">
        <f t="shared" si="10"/>
        <v>59.591388185155907</v>
      </c>
      <c r="AX18" s="30">
        <f t="shared" si="13"/>
        <v>57.006154580172122</v>
      </c>
      <c r="AY18" s="36">
        <f t="shared" si="11"/>
        <v>59.751920693815642</v>
      </c>
      <c r="AZ18" s="37">
        <f t="shared" si="12"/>
        <v>59.612597495001125</v>
      </c>
    </row>
    <row r="19" spans="1:52" thickTop="1" thickBot="1">
      <c r="A19" s="5">
        <v>18</v>
      </c>
      <c r="B19" s="5">
        <v>1175097326</v>
      </c>
      <c r="C19" s="5">
        <f t="shared" si="0"/>
        <v>0.20481927710843373</v>
      </c>
      <c r="D19" s="6">
        <f t="shared" si="1"/>
        <v>39169.663495370369</v>
      </c>
      <c r="E19" s="5" t="s">
        <v>33</v>
      </c>
      <c r="F19" s="5" t="s">
        <v>34</v>
      </c>
      <c r="G19" s="5">
        <v>59</v>
      </c>
      <c r="H19" s="5">
        <v>59</v>
      </c>
      <c r="I19" s="5">
        <f t="shared" si="2"/>
        <v>0.36363636363636365</v>
      </c>
      <c r="J19" s="5">
        <v>740</v>
      </c>
      <c r="K19" s="5">
        <v>742</v>
      </c>
      <c r="L19" s="5">
        <f t="shared" si="3"/>
        <v>0.86465138959465437</v>
      </c>
      <c r="M19" s="5">
        <f t="shared" si="4"/>
        <v>12.576271186440678</v>
      </c>
      <c r="N19" s="5">
        <v>0</v>
      </c>
      <c r="O19" s="5">
        <v>0</v>
      </c>
      <c r="P19" s="5">
        <v>2</v>
      </c>
      <c r="Q19" s="4">
        <v>0</v>
      </c>
      <c r="R19" s="5">
        <v>0</v>
      </c>
      <c r="S19" s="5">
        <v>0</v>
      </c>
      <c r="T19" s="5">
        <v>0</v>
      </c>
      <c r="U19" s="5">
        <v>0</v>
      </c>
      <c r="V19" s="65">
        <v>1</v>
      </c>
      <c r="W19" s="5">
        <f>N19+P19+T19</f>
        <v>2</v>
      </c>
      <c r="X19" s="5">
        <f>O19+Q19+U19</f>
        <v>0</v>
      </c>
      <c r="Y19" s="61">
        <f>(N19+V19)/G19</f>
        <v>1.6949152542372881E-2</v>
      </c>
      <c r="Z19" s="62">
        <f>IF(AA19=0,0,(N19+V19)/ABS(AA19))</f>
        <v>0</v>
      </c>
      <c r="AA19" s="5">
        <f t="shared" si="5"/>
        <v>0</v>
      </c>
      <c r="AB19" s="5">
        <f>AVERAGE($AA$2:AA19)</f>
        <v>0.16666666666666666</v>
      </c>
      <c r="AC19" s="5">
        <f t="shared" si="6"/>
        <v>2</v>
      </c>
      <c r="AD19" s="7">
        <f>N19+O19+P19+Q19+T19+U19</f>
        <v>2</v>
      </c>
      <c r="AE19" s="5">
        <f>AA19/G19</f>
        <v>0</v>
      </c>
      <c r="AF19" s="24">
        <f>(AA19)*(G19*G19)</f>
        <v>0</v>
      </c>
      <c r="AG19" s="25">
        <f t="shared" si="7"/>
        <v>2.8727377190462512E-4</v>
      </c>
      <c r="AH19" s="26">
        <f>(H19-$H$2)/SUM($AG$2:AG18)</f>
        <v>577.68531709806973</v>
      </c>
      <c r="AI19" s="35">
        <f>(H19-H14)/SUM(AG14:AG18)</f>
        <v>677.35330865340131</v>
      </c>
      <c r="AJ19" s="28">
        <f>(H19-H9)/SUM(AG9:AG18)</f>
        <v>665.61330696765367</v>
      </c>
      <c r="AK19" s="29">
        <f>AK18+(AVERAGE($AF$3:AF19)/(AK18*AK18))</f>
        <v>57.891009849119321</v>
      </c>
      <c r="AL19" s="30">
        <f>AL18+(AVERAGE($AH$3:AH19)/(AL18*AL18))</f>
        <v>56.018296720682265</v>
      </c>
      <c r="AM19" s="36">
        <f>AM18+(AVERAGE($AI$3:AI19)/(AM18*AM18))</f>
        <v>55.975389405302593</v>
      </c>
      <c r="AN19" s="37">
        <f>AN18+(AVERAGE($AJ$3:AJ19)/(AN18*AN18))</f>
        <v>56.019947435476304</v>
      </c>
      <c r="AO19" s="38">
        <f t="shared" si="8"/>
        <v>59</v>
      </c>
      <c r="AP19" s="39">
        <f t="shared" si="9"/>
        <v>58.121336367335751</v>
      </c>
      <c r="AQ19" s="39">
        <f t="shared" si="9"/>
        <v>58.043809543677924</v>
      </c>
      <c r="AR19" s="36">
        <f t="shared" si="14"/>
        <v>56.782548979130901</v>
      </c>
      <c r="AS19" s="40">
        <f t="shared" si="15"/>
        <v>56.291706005332621</v>
      </c>
      <c r="AT19" s="41">
        <f t="shared" si="15"/>
        <v>56.371840892908189</v>
      </c>
      <c r="AU19" s="20">
        <f>POWER((AP19-H19),2)</f>
        <v>0.77204977936673502</v>
      </c>
      <c r="AV19" s="20">
        <f>POWER((AQ19-H19),2)</f>
        <v>0.91430018876142083</v>
      </c>
      <c r="AW19" s="29">
        <f t="shared" si="10"/>
        <v>59.80177408703544</v>
      </c>
      <c r="AX19" s="30">
        <f t="shared" si="13"/>
        <v>57.067867113509642</v>
      </c>
      <c r="AY19" s="36">
        <f t="shared" si="11"/>
        <v>59.971108191605865</v>
      </c>
      <c r="AZ19" s="37">
        <f t="shared" si="12"/>
        <v>59.824148967036948</v>
      </c>
    </row>
    <row r="20" spans="1:52" thickTop="1" thickBot="1">
      <c r="A20" s="5">
        <v>19</v>
      </c>
      <c r="B20" s="5">
        <v>1176293726</v>
      </c>
      <c r="C20" s="5">
        <f t="shared" si="0"/>
        <v>0.21686746987951808</v>
      </c>
      <c r="D20" s="6">
        <f t="shared" si="1"/>
        <v>39183.510717592595</v>
      </c>
      <c r="E20" s="5" t="s">
        <v>34</v>
      </c>
      <c r="F20" s="5" t="s">
        <v>35</v>
      </c>
      <c r="G20" s="5">
        <v>59</v>
      </c>
      <c r="H20" s="5">
        <v>59</v>
      </c>
      <c r="I20" s="5">
        <f t="shared" si="2"/>
        <v>0.36363636363636365</v>
      </c>
      <c r="J20" s="5">
        <v>742</v>
      </c>
      <c r="K20" s="5">
        <v>742</v>
      </c>
      <c r="L20" s="5">
        <f t="shared" si="3"/>
        <v>0.86465138959465437</v>
      </c>
      <c r="M20" s="5">
        <f t="shared" si="4"/>
        <v>12.576271186440678</v>
      </c>
      <c r="N20" s="5">
        <v>0</v>
      </c>
      <c r="O20" s="5">
        <v>0</v>
      </c>
      <c r="P20" s="5">
        <v>0</v>
      </c>
      <c r="Q20" s="4">
        <v>0</v>
      </c>
      <c r="R20" s="5">
        <v>56</v>
      </c>
      <c r="S20" s="5">
        <v>0</v>
      </c>
      <c r="T20" s="5">
        <v>0</v>
      </c>
      <c r="U20" s="5">
        <v>0</v>
      </c>
      <c r="V20" s="65">
        <v>56</v>
      </c>
      <c r="W20" s="5">
        <f>N20+P20+T20</f>
        <v>0</v>
      </c>
      <c r="X20" s="5">
        <f>O20+Q20+U20</f>
        <v>0</v>
      </c>
      <c r="Y20" s="61">
        <f>(N20+V20)/G20</f>
        <v>0.94915254237288138</v>
      </c>
      <c r="Z20" s="62">
        <f>IF(AA20=0,0,(N20+V20)/ABS(AA20))</f>
        <v>0</v>
      </c>
      <c r="AA20" s="5">
        <f t="shared" si="5"/>
        <v>0</v>
      </c>
      <c r="AB20" s="5">
        <f>AVERAGE($AA$2:AA20)</f>
        <v>0.15789473684210525</v>
      </c>
      <c r="AC20" s="5">
        <f t="shared" si="6"/>
        <v>0</v>
      </c>
      <c r="AD20" s="7">
        <f>N20+O20+P20+Q20+T20+U20</f>
        <v>0</v>
      </c>
      <c r="AE20" s="5">
        <f>AA20/G20</f>
        <v>0</v>
      </c>
      <c r="AF20" s="24">
        <f>(AA20)*(G20*G20)</f>
        <v>0</v>
      </c>
      <c r="AG20" s="25">
        <f t="shared" si="7"/>
        <v>2.8727377190462512E-4</v>
      </c>
      <c r="AH20" s="26">
        <f>(H20-$H$2)/SUM($AG$2:AG19)</f>
        <v>547.40404910170048</v>
      </c>
      <c r="AI20" s="35">
        <f>(H20-H15)/SUM(AG15:AG19)</f>
        <v>681.96866810319727</v>
      </c>
      <c r="AJ20" s="28">
        <f>(H20-H10)/SUM(AG10:AG19)</f>
        <v>670.18864637733179</v>
      </c>
      <c r="AK20" s="29">
        <f>AK19+(AVERAGE($AF$3:AF20)/(AK19*AK19))</f>
        <v>58.048938675937812</v>
      </c>
      <c r="AL20" s="30">
        <f>AL19+(AVERAGE($AH$3:AH20)/(AL19*AL19))</f>
        <v>56.145723932826755</v>
      </c>
      <c r="AM20" s="36">
        <f>AM19+(AVERAGE($AI$3:AI20)/(AM19*AM19))</f>
        <v>56.108049730714399</v>
      </c>
      <c r="AN20" s="37">
        <f>AN19+(AVERAGE($AJ$3:AJ20)/(AN19*AN19))</f>
        <v>56.147713655241027</v>
      </c>
      <c r="AO20" s="38">
        <f t="shared" si="8"/>
        <v>59</v>
      </c>
      <c r="AP20" s="39">
        <f t="shared" ref="AP20:AQ35" si="16">AP19+(AI20/(AP19*AP19))</f>
        <v>58.323216341038311</v>
      </c>
      <c r="AQ20" s="39">
        <f t="shared" si="16"/>
        <v>58.242732657771185</v>
      </c>
      <c r="AR20" s="36">
        <f t="shared" si="14"/>
        <v>56.991192339462323</v>
      </c>
      <c r="AS20" s="40">
        <f t="shared" si="15"/>
        <v>56.459799784572517</v>
      </c>
      <c r="AT20" s="41">
        <f t="shared" si="15"/>
        <v>56.527712373532133</v>
      </c>
      <c r="AU20" s="20">
        <f>POWER((AP20-H20),2)</f>
        <v>0.45803612103757191</v>
      </c>
      <c r="AV20" s="20">
        <f>POWER((AQ20-H20),2)</f>
        <v>0.57345382760629282</v>
      </c>
      <c r="AW20" s="29">
        <f t="shared" si="10"/>
        <v>60.010682294651922</v>
      </c>
      <c r="AX20" s="30">
        <f t="shared" si="13"/>
        <v>57.129446248570204</v>
      </c>
      <c r="AY20" s="36">
        <f t="shared" si="11"/>
        <v>60.188696407190875</v>
      </c>
      <c r="AZ20" s="37">
        <f t="shared" si="12"/>
        <v>60.034206898554189</v>
      </c>
    </row>
    <row r="21" spans="1:52" thickTop="1" thickBot="1">
      <c r="A21" s="5">
        <v>20</v>
      </c>
      <c r="B21" s="5">
        <v>1176466088</v>
      </c>
      <c r="C21" s="5">
        <f t="shared" si="0"/>
        <v>0.2289156626506024</v>
      </c>
      <c r="D21" s="6">
        <f t="shared" si="1"/>
        <v>39185.505648148144</v>
      </c>
      <c r="E21" s="5" t="s">
        <v>35</v>
      </c>
      <c r="F21" s="5" t="s">
        <v>36</v>
      </c>
      <c r="G21" s="5">
        <v>59</v>
      </c>
      <c r="H21" s="5">
        <v>59</v>
      </c>
      <c r="I21" s="5">
        <f t="shared" si="2"/>
        <v>0.36363636363636365</v>
      </c>
      <c r="J21" s="5">
        <v>742</v>
      </c>
      <c r="K21" s="5">
        <v>742</v>
      </c>
      <c r="L21" s="5">
        <f t="shared" si="3"/>
        <v>0.86465138959465437</v>
      </c>
      <c r="M21" s="5">
        <f t="shared" si="4"/>
        <v>12.576271186440678</v>
      </c>
      <c r="N21" s="5">
        <v>0</v>
      </c>
      <c r="O21" s="5">
        <v>0</v>
      </c>
      <c r="P21" s="5">
        <v>0</v>
      </c>
      <c r="Q21" s="4">
        <v>0</v>
      </c>
      <c r="R21" s="5">
        <v>0</v>
      </c>
      <c r="S21" s="5">
        <v>0</v>
      </c>
      <c r="T21" s="5">
        <v>0</v>
      </c>
      <c r="U21" s="5">
        <v>0</v>
      </c>
      <c r="V21" s="65">
        <v>0</v>
      </c>
      <c r="W21" s="5">
        <f>N21+P21+T21</f>
        <v>0</v>
      </c>
      <c r="X21" s="5">
        <f>O21+Q21+U21</f>
        <v>0</v>
      </c>
      <c r="Y21" s="61">
        <f>(N21+V21)/G21</f>
        <v>0</v>
      </c>
      <c r="Z21" s="62">
        <f>IF(AA21=0,0,(N21+V21)/ABS(AA21))</f>
        <v>0</v>
      </c>
      <c r="AA21" s="5">
        <f t="shared" si="5"/>
        <v>0</v>
      </c>
      <c r="AB21" s="5">
        <f>AVERAGE($AA$2:AA21)</f>
        <v>0.15</v>
      </c>
      <c r="AC21" s="5">
        <f t="shared" si="6"/>
        <v>0</v>
      </c>
      <c r="AD21" s="7">
        <f>N21+O21+P21+Q21+T21+U21</f>
        <v>0</v>
      </c>
      <c r="AE21" s="5">
        <f>AA21/G21</f>
        <v>0</v>
      </c>
      <c r="AF21" s="24">
        <f>(AA21)*(G21*G21)</f>
        <v>0</v>
      </c>
      <c r="AG21" s="25">
        <f t="shared" si="7"/>
        <v>2.8727377190462512E-4</v>
      </c>
      <c r="AH21" s="26">
        <f>(H21-$H$2)/SUM($AG$2:AG20)</f>
        <v>520.13924685838083</v>
      </c>
      <c r="AI21" s="35">
        <f>(H21-H16)/SUM(AG16:AG20)</f>
        <v>686.64735545912993</v>
      </c>
      <c r="AJ21" s="28">
        <f>(H21-H11)/SUM(AG11:AG20)</f>
        <v>674.8273217275796</v>
      </c>
      <c r="AK21" s="29">
        <f>AK20+(AVERAGE($AF$3:AF21)/(AK20*AK20))</f>
        <v>58.197742467265641</v>
      </c>
      <c r="AL21" s="30">
        <f>AL20+(AVERAGE($AH$3:AH21)/(AL20*AL20))</f>
        <v>56.274581358371094</v>
      </c>
      <c r="AM21" s="36">
        <f>AM20+(AVERAGE($AI$3:AI21)/(AM20*AM20))</f>
        <v>56.244614016741586</v>
      </c>
      <c r="AN21" s="37">
        <f>AN20+(AVERAGE($AJ$3:AJ21)/(AN20*AN20))</f>
        <v>56.279471227923658</v>
      </c>
      <c r="AO21" s="38">
        <f t="shared" si="8"/>
        <v>59</v>
      </c>
      <c r="AP21" s="39">
        <f t="shared" si="16"/>
        <v>58.525076597128773</v>
      </c>
      <c r="AQ21" s="39">
        <f t="shared" si="16"/>
        <v>58.44166672922772</v>
      </c>
      <c r="AR21" s="36">
        <f t="shared" si="14"/>
        <v>57.199741856635754</v>
      </c>
      <c r="AS21" s="40">
        <f t="shared" si="15"/>
        <v>56.648434611770341</v>
      </c>
      <c r="AT21" s="41">
        <f t="shared" si="15"/>
        <v>56.692683220047137</v>
      </c>
      <c r="AU21" s="20">
        <f>POWER((AP21-H21),2)</f>
        <v>0.2255522385947854</v>
      </c>
      <c r="AV21" s="20">
        <f>POWER((AQ21-H21),2)</f>
        <v>0.31173604125127252</v>
      </c>
      <c r="AW21" s="29">
        <f t="shared" si="10"/>
        <v>60.218138538267262</v>
      </c>
      <c r="AX21" s="30">
        <f t="shared" si="13"/>
        <v>57.190892704375017</v>
      </c>
      <c r="AY21" s="36">
        <f t="shared" si="11"/>
        <v>60.40471425968213</v>
      </c>
      <c r="AZ21" s="37">
        <f t="shared" si="12"/>
        <v>60.24279742866841</v>
      </c>
    </row>
    <row r="22" spans="1:52" thickTop="1" thickBot="1">
      <c r="A22" s="5">
        <v>21</v>
      </c>
      <c r="B22" s="5">
        <v>1177346675</v>
      </c>
      <c r="C22" s="5">
        <f t="shared" si="0"/>
        <v>0.24096385542168675</v>
      </c>
      <c r="D22" s="6">
        <f t="shared" si="1"/>
        <v>39195.697627314818</v>
      </c>
      <c r="E22" s="5" t="s">
        <v>36</v>
      </c>
      <c r="F22" s="5" t="s">
        <v>37</v>
      </c>
      <c r="G22" s="5">
        <v>59</v>
      </c>
      <c r="H22" s="5">
        <v>59</v>
      </c>
      <c r="I22" s="5">
        <f t="shared" si="2"/>
        <v>0.36363636363636365</v>
      </c>
      <c r="J22" s="5">
        <v>742</v>
      </c>
      <c r="K22" s="5">
        <v>742</v>
      </c>
      <c r="L22" s="5">
        <f t="shared" si="3"/>
        <v>0.86465138959465437</v>
      </c>
      <c r="M22" s="5">
        <f t="shared" si="4"/>
        <v>12.576271186440678</v>
      </c>
      <c r="N22" s="5">
        <v>0</v>
      </c>
      <c r="O22" s="5">
        <v>0</v>
      </c>
      <c r="P22" s="5">
        <v>0</v>
      </c>
      <c r="Q22" s="4">
        <v>0</v>
      </c>
      <c r="R22" s="5">
        <v>0</v>
      </c>
      <c r="S22" s="5">
        <v>0</v>
      </c>
      <c r="T22" s="5">
        <v>0</v>
      </c>
      <c r="U22" s="5">
        <v>0</v>
      </c>
      <c r="V22" s="65">
        <v>0</v>
      </c>
      <c r="W22" s="5">
        <f>N22+P22+T22</f>
        <v>0</v>
      </c>
      <c r="X22" s="5">
        <f>O22+Q22+U22</f>
        <v>0</v>
      </c>
      <c r="Y22" s="61">
        <f>(N22+V22)/G22</f>
        <v>0</v>
      </c>
      <c r="Z22" s="62">
        <f>IF(AA22=0,0,(N22+V22)/ABS(AA22))</f>
        <v>0</v>
      </c>
      <c r="AA22" s="5">
        <f t="shared" si="5"/>
        <v>0</v>
      </c>
      <c r="AB22" s="5">
        <f>AVERAGE($AA$2:AA22)</f>
        <v>0.14285714285714285</v>
      </c>
      <c r="AC22" s="5">
        <f t="shared" si="6"/>
        <v>0</v>
      </c>
      <c r="AD22" s="7">
        <f>N22+O22+P22+Q22+T22+U22</f>
        <v>0</v>
      </c>
      <c r="AE22" s="5">
        <f>AA22/G22</f>
        <v>0</v>
      </c>
      <c r="AF22" s="24">
        <f>(AA22)*(G22*G22)</f>
        <v>0</v>
      </c>
      <c r="AG22" s="25">
        <f t="shared" si="7"/>
        <v>2.8727377190462512E-4</v>
      </c>
      <c r="AH22" s="26">
        <f>(H22-$H$2)/SUM($AG$2:AG21)</f>
        <v>495.46156740630863</v>
      </c>
      <c r="AI22" s="35">
        <f>(H22-H17)/SUM(AG17:AG21)</f>
        <v>691.39068311979702</v>
      </c>
      <c r="AJ22" s="28">
        <f>(H22-H12)/SUM(AG12:AG21)</f>
        <v>679.53065731354741</v>
      </c>
      <c r="AK22" s="29">
        <f>AK21+(AVERAGE($AF$3:AF22)/(AK21*AK21))</f>
        <v>58.338384097809183</v>
      </c>
      <c r="AL22" s="30">
        <f>AL21+(AVERAGE($AH$3:AH22)/(AL21*AL21))</f>
        <v>56.404258622851358</v>
      </c>
      <c r="AM22" s="36">
        <f>AM21+(AVERAGE($AI$3:AI22)/(AM21*AM21))</f>
        <v>56.38464861656233</v>
      </c>
      <c r="AN22" s="37">
        <f>AN21+(AVERAGE($AJ$3:AJ22)/(AN21*AN21))</f>
        <v>56.414782549716108</v>
      </c>
      <c r="AO22" s="38">
        <f t="shared" si="8"/>
        <v>59</v>
      </c>
      <c r="AP22" s="39">
        <f t="shared" si="16"/>
        <v>58.726931611015353</v>
      </c>
      <c r="AQ22" s="39">
        <f t="shared" si="16"/>
        <v>58.64062585696292</v>
      </c>
      <c r="AR22" s="36">
        <f t="shared" si="14"/>
        <v>57.408198920283127</v>
      </c>
      <c r="AS22" s="40">
        <f t="shared" si="15"/>
        <v>56.857360311797336</v>
      </c>
      <c r="AT22" s="41">
        <f t="shared" si="15"/>
        <v>56.867839156687587</v>
      </c>
      <c r="AU22" s="20">
        <f>POWER((AP22-H22),2)</f>
        <v>7.4566345062670736E-2</v>
      </c>
      <c r="AV22" s="20">
        <f>POWER((AQ22-H22),2)</f>
        <v>0.1291497746836355</v>
      </c>
      <c r="AW22" s="29">
        <f t="shared" si="10"/>
        <v>60.424167837800866</v>
      </c>
      <c r="AX22" s="30">
        <f t="shared" si="13"/>
        <v>57.252207193761897</v>
      </c>
      <c r="AY22" s="36">
        <f t="shared" si="11"/>
        <v>60.619189839377114</v>
      </c>
      <c r="AZ22" s="37">
        <f t="shared" si="12"/>
        <v>60.449945971210333</v>
      </c>
    </row>
    <row r="23" spans="1:52" thickTop="1" thickBot="1">
      <c r="A23" s="5">
        <v>22</v>
      </c>
      <c r="B23" s="5">
        <v>1177518923</v>
      </c>
      <c r="C23" s="5">
        <f t="shared" si="0"/>
        <v>0.25301204819277107</v>
      </c>
      <c r="D23" s="6">
        <f t="shared" si="1"/>
        <v>39197.691238425927</v>
      </c>
      <c r="E23" s="5" t="s">
        <v>37</v>
      </c>
      <c r="F23" s="5" t="s">
        <v>38</v>
      </c>
      <c r="G23" s="5">
        <v>59</v>
      </c>
      <c r="H23" s="5">
        <v>51</v>
      </c>
      <c r="I23" s="5">
        <f t="shared" si="2"/>
        <v>0</v>
      </c>
      <c r="J23" s="5">
        <v>742</v>
      </c>
      <c r="K23" s="5">
        <v>700</v>
      </c>
      <c r="L23" s="5">
        <f t="shared" si="3"/>
        <v>0.81564585824099478</v>
      </c>
      <c r="M23" s="5">
        <f t="shared" si="4"/>
        <v>13.725490196078431</v>
      </c>
      <c r="N23" s="5">
        <v>0</v>
      </c>
      <c r="O23" s="5">
        <v>8</v>
      </c>
      <c r="P23" s="5">
        <v>0</v>
      </c>
      <c r="Q23" s="4">
        <v>0</v>
      </c>
      <c r="R23" s="5">
        <v>1</v>
      </c>
      <c r="S23" s="5">
        <v>0</v>
      </c>
      <c r="T23" s="5">
        <v>0</v>
      </c>
      <c r="U23" s="5">
        <v>42</v>
      </c>
      <c r="V23" s="65">
        <v>1</v>
      </c>
      <c r="W23" s="5">
        <f>N23+P23+T23</f>
        <v>0</v>
      </c>
      <c r="X23" s="5">
        <f>O23+Q23+U23</f>
        <v>50</v>
      </c>
      <c r="Y23" s="61">
        <f>(N23+V23)/G23</f>
        <v>1.6949152542372881E-2</v>
      </c>
      <c r="Z23" s="62">
        <f>IF(AA23=0,0,(N23+V23)/ABS(AA23))</f>
        <v>0.125</v>
      </c>
      <c r="AA23" s="5">
        <f t="shared" si="5"/>
        <v>-8</v>
      </c>
      <c r="AB23" s="5">
        <f>AVERAGE($AA$2:AA23)</f>
        <v>-0.22727272727272727</v>
      </c>
      <c r="AC23" s="5">
        <f t="shared" si="6"/>
        <v>-42</v>
      </c>
      <c r="AD23" s="7">
        <f>N23+O23+P23+Q23+T23+U23</f>
        <v>50</v>
      </c>
      <c r="AE23" s="5">
        <f>AA23/G23</f>
        <v>-0.13559322033898305</v>
      </c>
      <c r="AF23" s="24">
        <f>(AA23)*(G23*G23)</f>
        <v>-27848</v>
      </c>
      <c r="AG23" s="25">
        <f t="shared" si="7"/>
        <v>3.8446751249519417E-4</v>
      </c>
      <c r="AH23" s="26">
        <f>(H23-$H$2)/SUM($AG$2:AG22)</f>
        <v>-788.36576126962416</v>
      </c>
      <c r="AI23" s="35">
        <f>(H23-H18)/SUM(AG18:AG22)</f>
        <v>-5569.5999999999995</v>
      </c>
      <c r="AJ23" s="28">
        <f>(H23-H13)/SUM(AG13:AG22)</f>
        <v>-2395.0500511322134</v>
      </c>
      <c r="AK23" s="29">
        <f>AK22+(AVERAGE($AF$3:AF23)/(AK22*AK22))</f>
        <v>58.08204131835943</v>
      </c>
      <c r="AL23" s="30">
        <f>AL22+(AVERAGE($AH$3:AH23)/(AL22*AL22))</f>
        <v>56.515393480085173</v>
      </c>
      <c r="AM23" s="36">
        <f>AM22+(AVERAGE($AI$3:AI23)/(AM22*AM22))</f>
        <v>56.433930825902706</v>
      </c>
      <c r="AN23" s="37">
        <f>AN22+(AVERAGE($AJ$3:AJ23)/(AN22*AN22))</f>
        <v>56.507197865615694</v>
      </c>
      <c r="AO23" s="38">
        <f t="shared" si="8"/>
        <v>51</v>
      </c>
      <c r="AP23" s="39">
        <f t="shared" si="16"/>
        <v>57.112017663335301</v>
      </c>
      <c r="AQ23" s="39">
        <f t="shared" si="16"/>
        <v>57.944131824001282</v>
      </c>
      <c r="AR23" s="36">
        <f t="shared" si="14"/>
        <v>57.23632412192967</v>
      </c>
      <c r="AS23" s="40">
        <f t="shared" si="15"/>
        <v>56.872366687711484</v>
      </c>
      <c r="AT23" s="41">
        <f t="shared" si="15"/>
        <v>56.937940153698676</v>
      </c>
      <c r="AU23" s="20">
        <f>POWER((AP23-H23),2)</f>
        <v>37.356759916922712</v>
      </c>
      <c r="AV23" s="20">
        <f>POWER((AQ23-H23),2)</f>
        <v>48.220966789107372</v>
      </c>
      <c r="AW23" s="29">
        <f t="shared" si="10"/>
        <v>60.628794529542574</v>
      </c>
      <c r="AX23" s="30">
        <f t="shared" si="13"/>
        <v>57.313390423458202</v>
      </c>
      <c r="AY23" s="36">
        <f t="shared" si="11"/>
        <v>60.83215044010413</v>
      </c>
      <c r="AZ23" s="37">
        <f t="shared" si="12"/>
        <v>60.655677242137564</v>
      </c>
    </row>
    <row r="24" spans="1:52" thickTop="1" thickBot="1">
      <c r="A24" s="5">
        <v>23</v>
      </c>
      <c r="B24" s="5">
        <v>1177593315</v>
      </c>
      <c r="C24" s="5">
        <f t="shared" si="0"/>
        <v>0.26506024096385544</v>
      </c>
      <c r="D24" s="6">
        <f t="shared" si="1"/>
        <v>39198.552256944444</v>
      </c>
      <c r="E24" s="5" t="s">
        <v>38</v>
      </c>
      <c r="F24" s="5" t="s">
        <v>39</v>
      </c>
      <c r="G24" s="5">
        <v>51</v>
      </c>
      <c r="H24" s="5">
        <v>51</v>
      </c>
      <c r="I24" s="5">
        <f t="shared" si="2"/>
        <v>0</v>
      </c>
      <c r="J24" s="5">
        <v>700</v>
      </c>
      <c r="K24" s="5">
        <v>700</v>
      </c>
      <c r="L24" s="5">
        <f t="shared" si="3"/>
        <v>0.81564585824099478</v>
      </c>
      <c r="M24" s="5">
        <f t="shared" si="4"/>
        <v>13.725490196078431</v>
      </c>
      <c r="N24" s="5">
        <v>0</v>
      </c>
      <c r="O24" s="5">
        <v>0</v>
      </c>
      <c r="P24" s="5">
        <v>3</v>
      </c>
      <c r="Q24" s="4">
        <v>3</v>
      </c>
      <c r="R24" s="5">
        <v>0</v>
      </c>
      <c r="S24" s="5">
        <v>0</v>
      </c>
      <c r="T24" s="5">
        <v>0</v>
      </c>
      <c r="U24" s="5">
        <v>0</v>
      </c>
      <c r="V24" s="65">
        <v>5</v>
      </c>
      <c r="W24" s="5">
        <f>N24+P24+T24</f>
        <v>3</v>
      </c>
      <c r="X24" s="5">
        <f>O24+Q24+U24</f>
        <v>3</v>
      </c>
      <c r="Y24" s="61">
        <f>(N24+V24)/G24</f>
        <v>9.8039215686274508E-2</v>
      </c>
      <c r="Z24" s="62">
        <f>IF(AA24=0,0,(N24+V24)/ABS(AA24))</f>
        <v>0</v>
      </c>
      <c r="AA24" s="5">
        <f t="shared" si="5"/>
        <v>0</v>
      </c>
      <c r="AB24" s="5">
        <f>AVERAGE($AA$2:AA24)</f>
        <v>-0.21739130434782608</v>
      </c>
      <c r="AC24" s="5">
        <f t="shared" si="6"/>
        <v>0</v>
      </c>
      <c r="AD24" s="7">
        <f>N24+O24+P24+Q24+T24+U24</f>
        <v>6</v>
      </c>
      <c r="AE24" s="5">
        <f>AA24/G24</f>
        <v>0</v>
      </c>
      <c r="AF24" s="24">
        <f>(AA24)*(G24*G24)</f>
        <v>0</v>
      </c>
      <c r="AG24" s="25">
        <f t="shared" si="7"/>
        <v>3.8446751249519417E-4</v>
      </c>
      <c r="AH24" s="26">
        <f>(H24-$H$2)/SUM($AG$2:AG23)</f>
        <v>-743.30637661331343</v>
      </c>
      <c r="AI24" s="35">
        <f>(H24-H19)/SUM(AG19:AG23)</f>
        <v>-5216.6113071660066</v>
      </c>
      <c r="AJ24" s="28">
        <f>(H24-H14)/SUM(AG14:AG23)</f>
        <v>-2325.6609668644624</v>
      </c>
      <c r="AK24" s="29">
        <f>AK23+(AVERAGE($AF$3:AF24)/(AK23*AK23))</f>
        <v>57.835185850650262</v>
      </c>
      <c r="AL24" s="30">
        <f>AL23+(AVERAGE($AH$3:AH24)/(AL23*AL23))</f>
        <v>56.610481750224565</v>
      </c>
      <c r="AM24" s="36">
        <f>AM23+(AVERAGE($AI$3:AI24)/(AM23*AM23))</f>
        <v>56.406437296459046</v>
      </c>
      <c r="AN24" s="37">
        <f>AN23+(AVERAGE($AJ$3:AJ24)/(AN23*AN23))</f>
        <v>56.562017456322891</v>
      </c>
      <c r="AO24" s="38">
        <f t="shared" si="8"/>
        <v>51</v>
      </c>
      <c r="AP24" s="39">
        <f t="shared" si="16"/>
        <v>55.512704647006068</v>
      </c>
      <c r="AQ24" s="39">
        <f t="shared" si="16"/>
        <v>57.251460061640898</v>
      </c>
      <c r="AR24" s="36">
        <f t="shared" si="14"/>
        <v>56.703588277793763</v>
      </c>
      <c r="AS24" s="40">
        <f t="shared" si="15"/>
        <v>56.705854983677419</v>
      </c>
      <c r="AT24" s="41">
        <f t="shared" si="15"/>
        <v>56.926075505372104</v>
      </c>
      <c r="AU24" s="20">
        <f>POWER((AP24-H24),2)</f>
        <v>20.364503231110159</v>
      </c>
      <c r="AV24" s="20">
        <f>POWER((AQ24-H24),2)</f>
        <v>39.080752902291223</v>
      </c>
      <c r="AW24" s="29">
        <f t="shared" si="10"/>
        <v>60.832042291599137</v>
      </c>
      <c r="AX24" s="30">
        <f t="shared" si="13"/>
        <v>57.374443094152618</v>
      </c>
      <c r="AY24" s="36">
        <f t="shared" si="11"/>
        <v>61.043622589976344</v>
      </c>
      <c r="AZ24" s="37">
        <f t="shared" si="12"/>
        <v>60.860015285640223</v>
      </c>
    </row>
    <row r="25" spans="1:52" thickTop="1" thickBot="1">
      <c r="A25" s="5">
        <v>24</v>
      </c>
      <c r="B25" s="5">
        <v>1177920727</v>
      </c>
      <c r="C25" s="5">
        <f t="shared" si="0"/>
        <v>0.27710843373493976</v>
      </c>
      <c r="D25" s="6">
        <f t="shared" si="1"/>
        <v>39202.341747685183</v>
      </c>
      <c r="E25" s="5" t="s">
        <v>39</v>
      </c>
      <c r="F25" s="5" t="s">
        <v>40</v>
      </c>
      <c r="G25" s="5">
        <v>51</v>
      </c>
      <c r="H25" s="5">
        <v>51</v>
      </c>
      <c r="I25" s="5">
        <f t="shared" si="2"/>
        <v>0</v>
      </c>
      <c r="J25" s="5">
        <v>700</v>
      </c>
      <c r="K25" s="5">
        <v>700</v>
      </c>
      <c r="L25" s="5">
        <f t="shared" si="3"/>
        <v>0.81564585824099478</v>
      </c>
      <c r="M25" s="5">
        <f t="shared" si="4"/>
        <v>13.725490196078431</v>
      </c>
      <c r="N25" s="5">
        <v>0</v>
      </c>
      <c r="O25" s="5">
        <v>0</v>
      </c>
      <c r="P25" s="5">
        <v>0</v>
      </c>
      <c r="Q25" s="4">
        <v>0</v>
      </c>
      <c r="R25" s="5">
        <v>2</v>
      </c>
      <c r="S25" s="5">
        <v>0</v>
      </c>
      <c r="T25" s="5">
        <v>0</v>
      </c>
      <c r="U25" s="5">
        <v>0</v>
      </c>
      <c r="V25" s="65">
        <v>2</v>
      </c>
      <c r="W25" s="5">
        <f>N25+P25+T25</f>
        <v>0</v>
      </c>
      <c r="X25" s="5">
        <f>O25+Q25+U25</f>
        <v>0</v>
      </c>
      <c r="Y25" s="61">
        <f>(N25+V25)/G25</f>
        <v>3.9215686274509803E-2</v>
      </c>
      <c r="Z25" s="62">
        <f>IF(AA25=0,0,(N25+V25)/ABS(AA25))</f>
        <v>0</v>
      </c>
      <c r="AA25" s="5">
        <f t="shared" si="5"/>
        <v>0</v>
      </c>
      <c r="AB25" s="5">
        <f>AVERAGE($AA$2:AA25)</f>
        <v>-0.20833333333333334</v>
      </c>
      <c r="AC25" s="5">
        <f t="shared" si="6"/>
        <v>0</v>
      </c>
      <c r="AD25" s="7">
        <f>N25+O25+P25+Q25+T25+U25</f>
        <v>0</v>
      </c>
      <c r="AE25" s="5">
        <f>AA25/G25</f>
        <v>0</v>
      </c>
      <c r="AF25" s="24">
        <f>(AA25)*(G25*G25)</f>
        <v>0</v>
      </c>
      <c r="AG25" s="25">
        <f t="shared" si="7"/>
        <v>3.8446751249519417E-4</v>
      </c>
      <c r="AH25" s="26">
        <f>(H25-$H$2)/SUM($AG$2:AG24)</f>
        <v>-703.11929070040014</v>
      </c>
      <c r="AI25" s="35">
        <f>(H25-H20)/SUM(AG20:AG24)</f>
        <v>-4905.6991534033186</v>
      </c>
      <c r="AJ25" s="28">
        <f>(H25-H15)/SUM(AG15:AG24)</f>
        <v>-2260.179339629311</v>
      </c>
      <c r="AK25" s="29">
        <f>AK24+(AVERAGE($AF$3:AF25)/(AK24*AK24))</f>
        <v>57.597043263361748</v>
      </c>
      <c r="AL25" s="30">
        <f>AL24+(AVERAGE($AH$3:AH25)/(AL24*AL24))</f>
        <v>56.691591353016499</v>
      </c>
      <c r="AM25" s="36">
        <f>AM24+(AVERAGE($AI$3:AI25)/(AM24*AM24))</f>
        <v>56.313076315469928</v>
      </c>
      <c r="AN25" s="37">
        <f>AN24+(AVERAGE($AJ$3:AJ25)/(AN24*AN24))</f>
        <v>56.583635950165458</v>
      </c>
      <c r="AO25" s="38">
        <f t="shared" si="8"/>
        <v>51</v>
      </c>
      <c r="AP25" s="39">
        <f t="shared" si="16"/>
        <v>53.920803349362203</v>
      </c>
      <c r="AQ25" s="39">
        <f t="shared" si="16"/>
        <v>56.56190370378161</v>
      </c>
      <c r="AR25" s="36">
        <f t="shared" si="14"/>
        <v>55.81322743323053</v>
      </c>
      <c r="AS25" s="40">
        <f t="shared" si="15"/>
        <v>56.365314209782113</v>
      </c>
      <c r="AT25" s="41">
        <f t="shared" si="15"/>
        <v>56.834364723618314</v>
      </c>
      <c r="AU25" s="20">
        <f>POWER((AP25-H25),2)</f>
        <v>8.5310922056454608</v>
      </c>
      <c r="AV25" s="20">
        <f>POWER((AQ25-H25),2)</f>
        <v>30.934772810139592</v>
      </c>
      <c r="AW25" s="29">
        <f t="shared" si="10"/>
        <v>61.033934168146452</v>
      </c>
      <c r="AX25" s="30">
        <f t="shared" si="13"/>
        <v>57.43536590056592</v>
      </c>
      <c r="AY25" s="36">
        <f t="shared" si="11"/>
        <v>61.253632080649091</v>
      </c>
      <c r="AZ25" s="37">
        <f t="shared" si="12"/>
        <v>61.062983499015402</v>
      </c>
    </row>
    <row r="26" spans="1:52" thickTop="1" thickBot="1">
      <c r="A26" s="5">
        <v>25</v>
      </c>
      <c r="B26" s="5">
        <v>1177937714</v>
      </c>
      <c r="C26" s="5">
        <f t="shared" si="0"/>
        <v>0.28915662650602408</v>
      </c>
      <c r="D26" s="6">
        <f t="shared" si="1"/>
        <v>39202.538356481484</v>
      </c>
      <c r="E26" s="5" t="s">
        <v>40</v>
      </c>
      <c r="F26" s="5" t="s">
        <v>41</v>
      </c>
      <c r="G26" s="5">
        <v>51</v>
      </c>
      <c r="H26" s="5">
        <v>51</v>
      </c>
      <c r="I26" s="5">
        <f t="shared" si="2"/>
        <v>0</v>
      </c>
      <c r="J26" s="5">
        <v>700</v>
      </c>
      <c r="K26" s="5">
        <v>700</v>
      </c>
      <c r="L26" s="5">
        <f t="shared" si="3"/>
        <v>0.81564585824099478</v>
      </c>
      <c r="M26" s="5">
        <f t="shared" si="4"/>
        <v>13.725490196078431</v>
      </c>
      <c r="N26" s="5">
        <v>0</v>
      </c>
      <c r="O26" s="5">
        <v>0</v>
      </c>
      <c r="P26" s="5">
        <v>0</v>
      </c>
      <c r="Q26" s="4">
        <v>0</v>
      </c>
      <c r="R26" s="5">
        <v>2</v>
      </c>
      <c r="S26" s="5">
        <v>0</v>
      </c>
      <c r="T26" s="5">
        <v>0</v>
      </c>
      <c r="U26" s="5">
        <v>0</v>
      </c>
      <c r="V26" s="65">
        <v>2</v>
      </c>
      <c r="W26" s="5">
        <f>N26+P26+T26</f>
        <v>0</v>
      </c>
      <c r="X26" s="5">
        <f>O26+Q26+U26</f>
        <v>0</v>
      </c>
      <c r="Y26" s="61">
        <f>(N26+V26)/G26</f>
        <v>3.9215686274509803E-2</v>
      </c>
      <c r="Z26" s="62">
        <f>IF(AA26=0,0,(N26+V26)/ABS(AA26))</f>
        <v>0</v>
      </c>
      <c r="AA26" s="5">
        <f t="shared" si="5"/>
        <v>0</v>
      </c>
      <c r="AB26" s="5">
        <f>AVERAGE($AA$2:AA26)</f>
        <v>-0.2</v>
      </c>
      <c r="AC26" s="5">
        <f t="shared" si="6"/>
        <v>0</v>
      </c>
      <c r="AD26" s="7">
        <f>N26+O26+P26+Q26+T26+U26</f>
        <v>0</v>
      </c>
      <c r="AE26" s="5">
        <f>AA26/G26</f>
        <v>0</v>
      </c>
      <c r="AF26" s="24">
        <f>(AA26)*(G26*G26)</f>
        <v>0</v>
      </c>
      <c r="AG26" s="25">
        <f t="shared" si="7"/>
        <v>3.8446751249519417E-4</v>
      </c>
      <c r="AH26" s="26">
        <f>(H26-$H$2)/SUM($AG$2:AG25)</f>
        <v>-667.05477109190656</v>
      </c>
      <c r="AI26" s="35">
        <f>(H26-H21)/SUM(AG21:AG25)</f>
        <v>-4629.7633748801536</v>
      </c>
      <c r="AJ26" s="28">
        <f>(H26-H16)/SUM(AG16:AG25)</f>
        <v>-2198.2841513760463</v>
      </c>
      <c r="AK26" s="29">
        <f>AK25+(AVERAGE($AF$3:AF26)/(AK25*AK25))</f>
        <v>57.366932171081991</v>
      </c>
      <c r="AL26" s="30">
        <f>AL25+(AVERAGE($AH$3:AH26)/(AL25*AL25))</f>
        <v>56.760451183061775</v>
      </c>
      <c r="AM26" s="36">
        <f>AM25+(AVERAGE($AI$3:AI26)/(AM25*AM25))</f>
        <v>56.162476890093643</v>
      </c>
      <c r="AN26" s="37">
        <f>AN25+(AVERAGE($AJ$3:AJ26)/(AN25*AN25))</f>
        <v>56.57572962232836</v>
      </c>
      <c r="AO26" s="38">
        <f t="shared" si="8"/>
        <v>51</v>
      </c>
      <c r="AP26" s="39">
        <f t="shared" si="16"/>
        <v>52.328425649363908</v>
      </c>
      <c r="AQ26" s="39">
        <f t="shared" si="16"/>
        <v>55.874778636203914</v>
      </c>
      <c r="AR26" s="36">
        <f t="shared" si="14"/>
        <v>54.552903200956898</v>
      </c>
      <c r="AS26" s="40">
        <f t="shared" si="15"/>
        <v>55.854039597081908</v>
      </c>
      <c r="AT26" s="41">
        <f t="shared" si="15"/>
        <v>56.664139851407114</v>
      </c>
      <c r="AU26" s="20">
        <f>POWER((AP26-H26),2)</f>
        <v>1.76471470588792</v>
      </c>
      <c r="AV26" s="20">
        <f>POWER((AQ26-H26),2)</f>
        <v>23.763466751990087</v>
      </c>
      <c r="AW26" s="29">
        <f t="shared" si="10"/>
        <v>61.234492592554972</v>
      </c>
      <c r="AX26" s="30">
        <f t="shared" si="13"/>
        <v>57.49615953152064</v>
      </c>
      <c r="AY26" s="36">
        <f t="shared" si="11"/>
        <v>61.462203995168061</v>
      </c>
      <c r="AZ26" s="37">
        <f t="shared" si="12"/>
        <v>61.264604656380271</v>
      </c>
    </row>
    <row r="27" spans="1:52" thickTop="1" thickBot="1">
      <c r="A27" s="5">
        <v>26</v>
      </c>
      <c r="B27" s="5">
        <v>1178484983</v>
      </c>
      <c r="C27" s="5">
        <f t="shared" si="0"/>
        <v>0.30120481927710846</v>
      </c>
      <c r="D27" s="6">
        <f t="shared" si="1"/>
        <v>39208.872488425928</v>
      </c>
      <c r="E27" s="5" t="s">
        <v>41</v>
      </c>
      <c r="F27" s="5" t="s">
        <v>42</v>
      </c>
      <c r="G27" s="5">
        <v>51</v>
      </c>
      <c r="H27" s="5">
        <v>51</v>
      </c>
      <c r="I27" s="5">
        <f t="shared" si="2"/>
        <v>0</v>
      </c>
      <c r="J27" s="5">
        <v>700</v>
      </c>
      <c r="K27" s="5">
        <v>700</v>
      </c>
      <c r="L27" s="5">
        <f t="shared" si="3"/>
        <v>0.81564585824099478</v>
      </c>
      <c r="M27" s="5">
        <f t="shared" si="4"/>
        <v>13.725490196078431</v>
      </c>
      <c r="N27" s="5">
        <v>0</v>
      </c>
      <c r="O27" s="5">
        <v>0</v>
      </c>
      <c r="P27" s="5">
        <v>1</v>
      </c>
      <c r="Q27" s="4">
        <v>1</v>
      </c>
      <c r="R27" s="5">
        <v>4</v>
      </c>
      <c r="S27" s="5">
        <v>0</v>
      </c>
      <c r="T27" s="5">
        <v>0</v>
      </c>
      <c r="U27" s="5">
        <v>0</v>
      </c>
      <c r="V27" s="65">
        <v>5</v>
      </c>
      <c r="W27" s="5">
        <f>N27+P27+T27</f>
        <v>1</v>
      </c>
      <c r="X27" s="5">
        <f>O27+Q27+U27</f>
        <v>1</v>
      </c>
      <c r="Y27" s="61">
        <f>(N27+V27)/G27</f>
        <v>9.8039215686274508E-2</v>
      </c>
      <c r="Z27" s="62">
        <f>IF(AA27=0,0,(N27+V27)/ABS(AA27))</f>
        <v>0</v>
      </c>
      <c r="AA27" s="5">
        <f t="shared" si="5"/>
        <v>0</v>
      </c>
      <c r="AB27" s="5">
        <f>AVERAGE($AA$2:AA27)</f>
        <v>-0.19230769230769232</v>
      </c>
      <c r="AC27" s="5">
        <f t="shared" si="6"/>
        <v>0</v>
      </c>
      <c r="AD27" s="7">
        <f>N27+O27+P27+Q27+T27+U27</f>
        <v>2</v>
      </c>
      <c r="AE27" s="5">
        <f>AA27/G27</f>
        <v>0</v>
      </c>
      <c r="AF27" s="24">
        <f>(AA27)*(G27*G27)</f>
        <v>0</v>
      </c>
      <c r="AG27" s="25">
        <f t="shared" si="7"/>
        <v>3.8446751249519417E-4</v>
      </c>
      <c r="AH27" s="26">
        <f>(H27-$H$2)/SUM($AG$2:AG26)</f>
        <v>-634.50940208290433</v>
      </c>
      <c r="AI27" s="35">
        <f>(H27-H22)/SUM(AG22:AG26)</f>
        <v>-4383.2162178517401</v>
      </c>
      <c r="AJ27" s="28">
        <f>(H27-H17)/SUM(AG17:AG26)</f>
        <v>-2139.6886111598319</v>
      </c>
      <c r="AK27" s="29">
        <f>AK26+(AVERAGE($AF$3:AF27)/(AK26*AK26))</f>
        <v>57.144249760065321</v>
      </c>
      <c r="AL27" s="30">
        <f>AL26+(AVERAGE($AH$3:AH27)/(AL26*AL26))</f>
        <v>56.818518497668698</v>
      </c>
      <c r="AM27" s="36">
        <f>AM26+(AVERAGE($AI$3:AI27)/(AM26*AM26))</f>
        <v>55.96153969085271</v>
      </c>
      <c r="AN27" s="37">
        <f>AN26+(AVERAGE($AJ$3:AJ27)/(AN26*AN26))</f>
        <v>56.541398113406039</v>
      </c>
      <c r="AO27" s="38">
        <f t="shared" si="8"/>
        <v>51</v>
      </c>
      <c r="AP27" s="39">
        <f t="shared" si="16"/>
        <v>50.727697593832815</v>
      </c>
      <c r="AQ27" s="39">
        <f t="shared" si="16"/>
        <v>55.189418336265945</v>
      </c>
      <c r="AR27" s="36">
        <f t="shared" si="14"/>
        <v>52.892639069749777</v>
      </c>
      <c r="AS27" s="40">
        <f t="shared" si="15"/>
        <v>55.171444818992732</v>
      </c>
      <c r="AT27" s="41">
        <f t="shared" si="15"/>
        <v>56.415991671260763</v>
      </c>
      <c r="AU27" s="20">
        <f>POWER((AP27-H27),2)</f>
        <v>7.4148600404438617E-2</v>
      </c>
      <c r="AV27" s="20">
        <f>POWER((AQ27-H27),2)</f>
        <v>17.551225996241318</v>
      </c>
      <c r="AW27" s="29">
        <f t="shared" si="10"/>
        <v>61.433739409451306</v>
      </c>
      <c r="AX27" s="30">
        <f t="shared" si="13"/>
        <v>57.556824670009746</v>
      </c>
      <c r="AY27" s="36">
        <f t="shared" si="11"/>
        <v>61.669362734489987</v>
      </c>
      <c r="AZ27" s="37">
        <f t="shared" si="12"/>
        <v>61.464900931289037</v>
      </c>
    </row>
    <row r="28" spans="1:52" thickTop="1" thickBot="1">
      <c r="A28" s="5">
        <v>27</v>
      </c>
      <c r="B28" s="5">
        <v>1178547935</v>
      </c>
      <c r="C28" s="5">
        <f t="shared" si="0"/>
        <v>0.31325301204819278</v>
      </c>
      <c r="D28" s="6">
        <f t="shared" si="1"/>
        <v>39209.601099537038</v>
      </c>
      <c r="E28" s="5" t="s">
        <v>42</v>
      </c>
      <c r="F28" s="5" t="s">
        <v>43</v>
      </c>
      <c r="G28" s="5">
        <v>51</v>
      </c>
      <c r="H28" s="5">
        <v>51</v>
      </c>
      <c r="I28" s="5">
        <f t="shared" si="2"/>
        <v>0</v>
      </c>
      <c r="J28" s="5">
        <v>700</v>
      </c>
      <c r="K28" s="5">
        <v>700</v>
      </c>
      <c r="L28" s="5">
        <f t="shared" si="3"/>
        <v>0.81564585824099478</v>
      </c>
      <c r="M28" s="5">
        <f t="shared" si="4"/>
        <v>13.725490196078431</v>
      </c>
      <c r="N28" s="5">
        <v>0</v>
      </c>
      <c r="O28" s="5">
        <v>0</v>
      </c>
      <c r="P28" s="5">
        <v>0</v>
      </c>
      <c r="Q28" s="4">
        <v>0</v>
      </c>
      <c r="R28" s="5">
        <v>6</v>
      </c>
      <c r="S28" s="5">
        <v>0</v>
      </c>
      <c r="T28" s="5">
        <v>0</v>
      </c>
      <c r="U28" s="5">
        <v>0</v>
      </c>
      <c r="V28" s="65">
        <v>2</v>
      </c>
      <c r="W28" s="5">
        <f>N28+P28+T28</f>
        <v>0</v>
      </c>
      <c r="X28" s="5">
        <f>O28+Q28+U28</f>
        <v>0</v>
      </c>
      <c r="Y28" s="61">
        <f>(N28+V28)/G28</f>
        <v>3.9215686274509803E-2</v>
      </c>
      <c r="Z28" s="62">
        <f>IF(AA28=0,0,(N28+V28)/ABS(AA28))</f>
        <v>0</v>
      </c>
      <c r="AA28" s="5">
        <f t="shared" si="5"/>
        <v>0</v>
      </c>
      <c r="AB28" s="5">
        <f>AVERAGE($AA$2:AA28)</f>
        <v>-0.18518518518518517</v>
      </c>
      <c r="AC28" s="5">
        <f t="shared" si="6"/>
        <v>0</v>
      </c>
      <c r="AD28" s="7">
        <f>N28+O28+P28+Q28+T28+U28</f>
        <v>0</v>
      </c>
      <c r="AE28" s="5">
        <f>AA28/G28</f>
        <v>0</v>
      </c>
      <c r="AF28" s="24">
        <f>(AA28)*(G28*G28)</f>
        <v>0</v>
      </c>
      <c r="AG28" s="25">
        <f t="shared" si="7"/>
        <v>3.8446751249519417E-4</v>
      </c>
      <c r="AH28" s="26">
        <f>(H28-$H$2)/SUM($AG$2:AG27)</f>
        <v>-604.99205146103213</v>
      </c>
      <c r="AI28" s="35">
        <f>(H28-H23)/SUM(AG23:AG27)</f>
        <v>0</v>
      </c>
      <c r="AJ28" s="28">
        <f>(H28-H18)/SUM(AG18:AG27)</f>
        <v>-2381.8693850707</v>
      </c>
      <c r="AK28" s="29">
        <f>AK27+(AVERAGE($AF$3:AF28)/(AK27*AK27))</f>
        <v>56.928460037745694</v>
      </c>
      <c r="AL28" s="30">
        <f>AL27+(AVERAGE($AH$3:AH28)/(AL27*AL27))</f>
        <v>56.867030693304692</v>
      </c>
      <c r="AM28" s="36">
        <f>AM27+(AVERAGE($AI$3:AI28)/(AM27*AM27))</f>
        <v>55.766940871395747</v>
      </c>
      <c r="AN28" s="37">
        <f>AN27+(AVERAGE($AJ$3:AJ28)/(AN27*AN27))</f>
        <v>56.479691214749643</v>
      </c>
      <c r="AO28" s="38">
        <f t="shared" si="8"/>
        <v>51</v>
      </c>
      <c r="AP28" s="39">
        <f t="shared" si="16"/>
        <v>50.727697593832815</v>
      </c>
      <c r="AQ28" s="39">
        <f t="shared" si="16"/>
        <v>54.407419136638502</v>
      </c>
      <c r="AR28" s="36">
        <f t="shared" si="14"/>
        <v>51.524675373189929</v>
      </c>
      <c r="AS28" s="40">
        <f t="shared" ref="AS28:AT43" si="17">AS27+(AVERAGE(AI19:AI28)/(AS27*AS27))</f>
        <v>54.44975178350979</v>
      </c>
      <c r="AT28" s="41">
        <f t="shared" si="17"/>
        <v>56.070047951566785</v>
      </c>
      <c r="AU28" s="20">
        <f>POWER((AP28-H28),2)</f>
        <v>7.4148600404438617E-2</v>
      </c>
      <c r="AV28" s="20">
        <f>POWER((AQ28-H28),2)</f>
        <v>11.610505172730276</v>
      </c>
      <c r="AW28" s="29">
        <f t="shared" si="10"/>
        <v>61.631695895774847</v>
      </c>
      <c r="AX28" s="30">
        <f t="shared" si="13"/>
        <v>57.617361993264268</v>
      </c>
      <c r="AY28" s="36">
        <f t="shared" si="11"/>
        <v>61.875132042751908</v>
      </c>
      <c r="AZ28" s="37">
        <f t="shared" si="12"/>
        <v>61.663893918314749</v>
      </c>
    </row>
    <row r="29" spans="1:52" thickTop="1" thickBot="1">
      <c r="A29" s="5">
        <v>28</v>
      </c>
      <c r="B29" s="5">
        <v>1179495089</v>
      </c>
      <c r="C29" s="5">
        <f t="shared" si="0"/>
        <v>0.3253012048192771</v>
      </c>
      <c r="D29" s="6">
        <f t="shared" si="1"/>
        <v>39220.563530092593</v>
      </c>
      <c r="E29" s="5" t="s">
        <v>43</v>
      </c>
      <c r="F29" s="5" t="s">
        <v>44</v>
      </c>
      <c r="G29" s="5">
        <v>51</v>
      </c>
      <c r="H29" s="5">
        <v>52</v>
      </c>
      <c r="I29" s="5">
        <f t="shared" si="2"/>
        <v>4.5454545454545456E-2</v>
      </c>
      <c r="J29" s="5">
        <v>700</v>
      </c>
      <c r="K29" s="5">
        <v>708</v>
      </c>
      <c r="L29" s="5">
        <f t="shared" si="3"/>
        <v>0.82498024516550128</v>
      </c>
      <c r="M29" s="5">
        <f t="shared" si="4"/>
        <v>13.615384615384615</v>
      </c>
      <c r="N29" s="5">
        <v>1</v>
      </c>
      <c r="O29" s="5">
        <v>0</v>
      </c>
      <c r="P29" s="5">
        <v>0</v>
      </c>
      <c r="Q29" s="4">
        <v>0</v>
      </c>
      <c r="R29" s="5">
        <v>0</v>
      </c>
      <c r="S29" s="5">
        <v>0</v>
      </c>
      <c r="T29" s="5">
        <v>8</v>
      </c>
      <c r="U29" s="5">
        <v>0</v>
      </c>
      <c r="V29" s="65">
        <v>0</v>
      </c>
      <c r="W29" s="5">
        <f>N29+P29+T29</f>
        <v>9</v>
      </c>
      <c r="X29" s="5">
        <f>O29+Q29+U29</f>
        <v>0</v>
      </c>
      <c r="Y29" s="61">
        <f>(N29+V29)/G29</f>
        <v>1.9607843137254902E-2</v>
      </c>
      <c r="Z29" s="62">
        <f>IF(AA29=0,0,(N29+V29)/ABS(AA29))</f>
        <v>1</v>
      </c>
      <c r="AA29" s="5">
        <f t="shared" si="5"/>
        <v>1</v>
      </c>
      <c r="AB29" s="5">
        <f>AVERAGE($AA$2:AA29)</f>
        <v>-0.14285714285714285</v>
      </c>
      <c r="AC29" s="5">
        <f t="shared" si="6"/>
        <v>8</v>
      </c>
      <c r="AD29" s="7">
        <f>N29+O29+P29+Q29+T29+U29</f>
        <v>9</v>
      </c>
      <c r="AE29" s="5">
        <f>AA29/G29</f>
        <v>1.9607843137254902E-2</v>
      </c>
      <c r="AF29" s="24">
        <f>(AA29)*(G29*G29)</f>
        <v>2601</v>
      </c>
      <c r="AG29" s="25">
        <f t="shared" si="7"/>
        <v>3.6982248520710058E-4</v>
      </c>
      <c r="AH29" s="26">
        <f>(H29-$H$2)/SUM($AG$2:AG28)</f>
        <v>-462.47913147935162</v>
      </c>
      <c r="AI29" s="35">
        <f>(H29-H24)/SUM(AG24:AG28)</f>
        <v>520.19999999999993</v>
      </c>
      <c r="AJ29" s="28">
        <f>(H29-H19)/SUM(AG19:AG28)</f>
        <v>-2025.5214765100673</v>
      </c>
      <c r="AK29" s="29">
        <f>AK28+(AVERAGE($AF$3:AF29)/(AK28*AK28))</f>
        <v>56.748808927431718</v>
      </c>
      <c r="AL29" s="30">
        <f>AL28+(AVERAGE($AH$3:AH29)/(AL28*AL28))</f>
        <v>56.908369747678222</v>
      </c>
      <c r="AM29" s="36">
        <f>AM28+(AVERAGE($AI$3:AI29)/(AM28*AM28))</f>
        <v>55.584434494218804</v>
      </c>
      <c r="AN29" s="37">
        <f>AN28+(AVERAGE($AJ$3:AJ29)/(AN28*AN28))</f>
        <v>56.396622489768696</v>
      </c>
      <c r="AO29" s="38">
        <f t="shared" si="8"/>
        <v>52</v>
      </c>
      <c r="AP29" s="39">
        <f t="shared" si="16"/>
        <v>50.929850526202131</v>
      </c>
      <c r="AQ29" s="39">
        <f t="shared" si="16"/>
        <v>53.723160005116426</v>
      </c>
      <c r="AR29" s="36">
        <f t="shared" si="14"/>
        <v>50.515294760585235</v>
      </c>
      <c r="AS29" s="40">
        <f t="shared" si="17"/>
        <v>53.703500218228569</v>
      </c>
      <c r="AT29" s="41">
        <f t="shared" si="17"/>
        <v>55.634222255435645</v>
      </c>
      <c r="AU29" s="20">
        <f>POWER((AP29-H29),2)</f>
        <v>1.1452198962698563</v>
      </c>
      <c r="AV29" s="20">
        <f>POWER((AQ29-H29),2)</f>
        <v>2.9692804032328426</v>
      </c>
      <c r="AW29" s="29">
        <f t="shared" si="10"/>
        <v>61.82838278088451</v>
      </c>
      <c r="AX29" s="30">
        <f t="shared" si="13"/>
        <v>57.67777217281995</v>
      </c>
      <c r="AY29" s="36">
        <f t="shared" si="11"/>
        <v>62.079535031360074</v>
      </c>
      <c r="AZ29" s="37">
        <f t="shared" si="12"/>
        <v>61.861604653652904</v>
      </c>
    </row>
    <row r="30" spans="1:52" thickTop="1" thickBot="1">
      <c r="A30" s="5">
        <v>29</v>
      </c>
      <c r="B30" s="5">
        <v>1179928414</v>
      </c>
      <c r="C30" s="5">
        <f t="shared" si="0"/>
        <v>0.33734939759036142</v>
      </c>
      <c r="D30" s="6">
        <f t="shared" si="1"/>
        <v>39225.578865740739</v>
      </c>
      <c r="E30" s="5" t="s">
        <v>44</v>
      </c>
      <c r="F30" s="5" t="s">
        <v>45</v>
      </c>
      <c r="G30" s="5">
        <v>52</v>
      </c>
      <c r="H30" s="5">
        <v>52</v>
      </c>
      <c r="I30" s="5">
        <f t="shared" si="2"/>
        <v>4.5454545454545456E-2</v>
      </c>
      <c r="J30" s="5">
        <v>708</v>
      </c>
      <c r="K30" s="5">
        <v>706</v>
      </c>
      <c r="L30" s="5">
        <f t="shared" si="3"/>
        <v>0.82264664843437474</v>
      </c>
      <c r="M30" s="5">
        <f t="shared" si="4"/>
        <v>13.576923076923077</v>
      </c>
      <c r="N30" s="5">
        <v>0</v>
      </c>
      <c r="O30" s="5">
        <v>0</v>
      </c>
      <c r="P30" s="5">
        <v>0</v>
      </c>
      <c r="Q30" s="4">
        <v>2</v>
      </c>
      <c r="R30" s="5">
        <v>0</v>
      </c>
      <c r="S30" s="5">
        <v>0</v>
      </c>
      <c r="T30" s="5">
        <v>0</v>
      </c>
      <c r="U30" s="5">
        <v>0</v>
      </c>
      <c r="V30" s="65">
        <v>1</v>
      </c>
      <c r="W30" s="5">
        <f>N30+P30+T30</f>
        <v>0</v>
      </c>
      <c r="X30" s="5">
        <f>O30+Q30+U30</f>
        <v>2</v>
      </c>
      <c r="Y30" s="61">
        <f>(N30+V30)/G30</f>
        <v>1.9230769230769232E-2</v>
      </c>
      <c r="Z30" s="62">
        <f>IF(AA30=0,0,(N30+V30)/ABS(AA30))</f>
        <v>0</v>
      </c>
      <c r="AA30" s="5">
        <f t="shared" si="5"/>
        <v>0</v>
      </c>
      <c r="AB30" s="5">
        <f>AVERAGE($AA$2:AA30)</f>
        <v>-0.13793103448275862</v>
      </c>
      <c r="AC30" s="5">
        <f t="shared" si="6"/>
        <v>-2</v>
      </c>
      <c r="AD30" s="7">
        <f>N30+O30+P30+Q30+T30+U30</f>
        <v>2</v>
      </c>
      <c r="AE30" s="5">
        <f>AA30/G30</f>
        <v>0</v>
      </c>
      <c r="AF30" s="24">
        <f>(AA30)*(G30*G30)</f>
        <v>0</v>
      </c>
      <c r="AG30" s="25">
        <f t="shared" si="7"/>
        <v>3.6982248520710058E-4</v>
      </c>
      <c r="AH30" s="26">
        <f>(H30-$H$2)/SUM($AG$2:AG29)</f>
        <v>-443.51496578285128</v>
      </c>
      <c r="AI30" s="35">
        <f>(H30-H25)/SUM(AG25:AG29)</f>
        <v>524.19348587612728</v>
      </c>
      <c r="AJ30" s="28">
        <f>(H30-H20)/SUM(AG20:AG29)</f>
        <v>-1978.2679489003795</v>
      </c>
      <c r="AK30" s="29">
        <f>AK29+(AVERAGE($AF$3:AF30)/(AK29*AK29))</f>
        <v>56.574475363413995</v>
      </c>
      <c r="AL30" s="30">
        <f>AL29+(AVERAGE($AH$3:AH30)/(AL29*AL29))</f>
        <v>56.94328351134336</v>
      </c>
      <c r="AM30" s="36">
        <f>AM29+(AVERAGE($AI$3:AI30)/(AM29*AM29))</f>
        <v>55.41334798818842</v>
      </c>
      <c r="AN30" s="37">
        <f>AN29+(AVERAGE($AJ$3:AJ30)/(AN29*AN29))</f>
        <v>56.294070661182921</v>
      </c>
      <c r="AO30" s="38">
        <f t="shared" si="8"/>
        <v>52</v>
      </c>
      <c r="AP30" s="39">
        <f t="shared" si="16"/>
        <v>51.131941453446274</v>
      </c>
      <c r="AQ30" s="39">
        <f t="shared" si="16"/>
        <v>53.037731731775857</v>
      </c>
      <c r="AR30" s="36">
        <f t="shared" si="14"/>
        <v>49.890747248576908</v>
      </c>
      <c r="AS30" s="40">
        <f t="shared" si="17"/>
        <v>52.930894493334812</v>
      </c>
      <c r="AT30" s="41">
        <f t="shared" si="17"/>
        <v>55.105974002256588</v>
      </c>
      <c r="AU30" s="20">
        <f>POWER((AP30-H30),2)</f>
        <v>0.75352564024496771</v>
      </c>
      <c r="AV30" s="20">
        <f>POWER((AQ30-H30),2)</f>
        <v>1.0768871471345187</v>
      </c>
      <c r="AW30" s="29">
        <f t="shared" si="10"/>
        <v>62.023820265767171</v>
      </c>
      <c r="AX30" s="30">
        <f t="shared" si="13"/>
        <v>57.738055874582919</v>
      </c>
      <c r="AY30" s="36">
        <f t="shared" si="11"/>
        <v>62.282594201964805</v>
      </c>
      <c r="AZ30" s="37">
        <f t="shared" si="12"/>
        <v>62.058053634800267</v>
      </c>
    </row>
    <row r="31" spans="1:52" thickTop="1" thickBot="1">
      <c r="A31" s="5">
        <v>30</v>
      </c>
      <c r="B31" s="5">
        <v>1180517190</v>
      </c>
      <c r="C31" s="5">
        <f t="shared" si="0"/>
        <v>0.3493975903614458</v>
      </c>
      <c r="D31" s="6">
        <f t="shared" si="1"/>
        <v>39232.39340277778</v>
      </c>
      <c r="E31" s="5" t="s">
        <v>45</v>
      </c>
      <c r="F31" s="5" t="s">
        <v>46</v>
      </c>
      <c r="G31" s="5">
        <v>52</v>
      </c>
      <c r="H31" s="5">
        <v>53</v>
      </c>
      <c r="I31" s="5">
        <f t="shared" si="2"/>
        <v>9.0909090909090912E-2</v>
      </c>
      <c r="J31" s="5">
        <v>706</v>
      </c>
      <c r="K31" s="5">
        <v>714</v>
      </c>
      <c r="L31" s="5">
        <f t="shared" si="3"/>
        <v>0.83198103535888124</v>
      </c>
      <c r="M31" s="5">
        <f t="shared" si="4"/>
        <v>13.471698113207546</v>
      </c>
      <c r="N31" s="5">
        <v>1</v>
      </c>
      <c r="O31" s="5">
        <v>0</v>
      </c>
      <c r="P31" s="5">
        <v>1</v>
      </c>
      <c r="Q31" s="4">
        <v>0</v>
      </c>
      <c r="R31" s="5">
        <v>0</v>
      </c>
      <c r="S31" s="5">
        <v>0</v>
      </c>
      <c r="T31" s="5">
        <v>7</v>
      </c>
      <c r="U31" s="5">
        <v>0</v>
      </c>
      <c r="V31" s="65">
        <v>1</v>
      </c>
      <c r="W31" s="5">
        <f>N31+P31+T31</f>
        <v>9</v>
      </c>
      <c r="X31" s="5">
        <f>O31+Q31+U31</f>
        <v>0</v>
      </c>
      <c r="Y31" s="61">
        <f>(N31+V31)/G31</f>
        <v>3.8461538461538464E-2</v>
      </c>
      <c r="Z31" s="62">
        <f>IF(AA31=0,0,(N31+V31)/ABS(AA31))</f>
        <v>2</v>
      </c>
      <c r="AA31" s="5">
        <f t="shared" si="5"/>
        <v>1</v>
      </c>
      <c r="AB31" s="5">
        <f>AVERAGE($AA$2:AA31)</f>
        <v>-0.1</v>
      </c>
      <c r="AC31" s="5">
        <f t="shared" si="6"/>
        <v>8</v>
      </c>
      <c r="AD31" s="7">
        <f>N31+O31+P31+Q31+T31+U31</f>
        <v>9</v>
      </c>
      <c r="AE31" s="5">
        <f>AA31/G31</f>
        <v>1.9230769230769232E-2</v>
      </c>
      <c r="AF31" s="24">
        <f>(AA31)*(G31*G31)</f>
        <v>2704</v>
      </c>
      <c r="AG31" s="25">
        <f t="shared" si="7"/>
        <v>3.55998576005696E-4</v>
      </c>
      <c r="AH31" s="26">
        <f>(H31-$H$2)/SUM($AG$2:AG30)</f>
        <v>-319.5336045437142</v>
      </c>
      <c r="AI31" s="35">
        <f>(H31-H26)/SUM(AG26:AG30)</f>
        <v>1056.4975214060389</v>
      </c>
      <c r="AJ31" s="28">
        <f>(H31-H21)/SUM(AG21:AG30)</f>
        <v>-1657.0019317064837</v>
      </c>
      <c r="AK31" s="29">
        <f>AK30+(AVERAGE($AF$3:AF31)/(AK30*AK30))</f>
        <v>56.434246158545292</v>
      </c>
      <c r="AL31" s="30">
        <f>AL30+(AVERAGE($AH$3:AH31)/(AL30*AL30))</f>
        <v>56.973553948169148</v>
      </c>
      <c r="AM31" s="36">
        <f>AM30+(AVERAGE($AI$3:AI31)/(AM30*AM30))</f>
        <v>55.259003714463468</v>
      </c>
      <c r="AN31" s="37">
        <f>AN30+(AVERAGE($AJ$3:AJ31)/(AN30*AN30))</f>
        <v>56.176663852100617</v>
      </c>
      <c r="AO31" s="38">
        <f t="shared" si="8"/>
        <v>53</v>
      </c>
      <c r="AP31" s="39">
        <f t="shared" si="16"/>
        <v>51.536036862619319</v>
      </c>
      <c r="AQ31" s="39">
        <f t="shared" si="16"/>
        <v>52.448680416395661</v>
      </c>
      <c r="AR31" s="36">
        <f t="shared" si="14"/>
        <v>49.707360687850809</v>
      </c>
      <c r="AS31" s="40">
        <f t="shared" si="17"/>
        <v>52.148770497909759</v>
      </c>
      <c r="AT31" s="41">
        <f t="shared" si="17"/>
        <v>54.490760520762741</v>
      </c>
      <c r="AU31" s="20">
        <f>POWER((AP31-H31),2)</f>
        <v>2.1431880676094859</v>
      </c>
      <c r="AV31" s="20">
        <f>POWER((AQ31-H31),2)</f>
        <v>0.30395328326566218</v>
      </c>
      <c r="AW31" s="29">
        <f t="shared" si="10"/>
        <v>62.218028041396103</v>
      </c>
      <c r="AX31" s="30">
        <f t="shared" si="13"/>
        <v>57.798213758894384</v>
      </c>
      <c r="AY31" s="36">
        <f t="shared" si="11"/>
        <v>62.484331468383274</v>
      </c>
      <c r="AZ31" s="37">
        <f t="shared" si="12"/>
        <v>62.253260839358795</v>
      </c>
    </row>
    <row r="32" spans="1:52" thickTop="1" thickBot="1">
      <c r="A32" s="5">
        <v>31</v>
      </c>
      <c r="B32" s="5">
        <v>1180952592</v>
      </c>
      <c r="C32" s="5">
        <f t="shared" si="0"/>
        <v>0.36144578313253012</v>
      </c>
      <c r="D32" s="6">
        <f t="shared" si="1"/>
        <v>39237.43277777778</v>
      </c>
      <c r="E32" s="5" t="s">
        <v>46</v>
      </c>
      <c r="F32" s="5" t="s">
        <v>47</v>
      </c>
      <c r="G32" s="5">
        <v>53</v>
      </c>
      <c r="H32" s="5">
        <v>53</v>
      </c>
      <c r="I32" s="5">
        <f t="shared" si="2"/>
        <v>9.0909090909090912E-2</v>
      </c>
      <c r="J32" s="5">
        <v>714</v>
      </c>
      <c r="K32" s="5">
        <v>715</v>
      </c>
      <c r="L32" s="5">
        <f t="shared" si="3"/>
        <v>0.83314783372444456</v>
      </c>
      <c r="M32" s="5">
        <f t="shared" si="4"/>
        <v>13.490566037735849</v>
      </c>
      <c r="N32" s="5">
        <v>0</v>
      </c>
      <c r="O32" s="5">
        <v>0</v>
      </c>
      <c r="P32" s="5">
        <v>1</v>
      </c>
      <c r="Q32" s="4">
        <v>0</v>
      </c>
      <c r="R32" s="5">
        <v>0</v>
      </c>
      <c r="S32" s="5">
        <v>0</v>
      </c>
      <c r="T32" s="5">
        <v>0</v>
      </c>
      <c r="U32" s="5">
        <v>0</v>
      </c>
      <c r="V32" s="65">
        <v>1</v>
      </c>
      <c r="W32" s="5">
        <f>N32+P32+T32</f>
        <v>1</v>
      </c>
      <c r="X32" s="5">
        <f>O32+Q32+U32</f>
        <v>0</v>
      </c>
      <c r="Y32" s="61">
        <f>(N32+V32)/G32</f>
        <v>1.8867924528301886E-2</v>
      </c>
      <c r="Z32" s="62">
        <f>IF(AA32=0,0,(N32+V32)/ABS(AA32))</f>
        <v>0</v>
      </c>
      <c r="AA32" s="5">
        <f t="shared" si="5"/>
        <v>0</v>
      </c>
      <c r="AB32" s="5">
        <f>AVERAGE($AA$2:AA32)</f>
        <v>-9.6774193548387094E-2</v>
      </c>
      <c r="AC32" s="5">
        <f t="shared" si="6"/>
        <v>1</v>
      </c>
      <c r="AD32" s="7">
        <f>N32+O32+P32+Q32+T32+U32</f>
        <v>1</v>
      </c>
      <c r="AE32" s="5">
        <f>AA32/G32</f>
        <v>0</v>
      </c>
      <c r="AF32" s="24">
        <f>(AA32)*(G32*G32)</f>
        <v>0</v>
      </c>
      <c r="AG32" s="25">
        <f t="shared" si="7"/>
        <v>3.55998576005696E-4</v>
      </c>
      <c r="AH32" s="26">
        <f>(H32-$H$2)/SUM($AG$2:AG31)</f>
        <v>-307.86021151179835</v>
      </c>
      <c r="AI32" s="35">
        <f>(H32-H27)/SUM(AG27:AG31)</f>
        <v>1072.6284376888916</v>
      </c>
      <c r="AJ32" s="28">
        <f>(H32-H22)/SUM(AG22:AG31)</f>
        <v>-1626.1385980967407</v>
      </c>
      <c r="AK32" s="29">
        <f>AK31+(AVERAGE($AF$3:AF32)/(AK31*AK31))</f>
        <v>56.298016763242778</v>
      </c>
      <c r="AL32" s="30">
        <f>AL31+(AVERAGE($AH$3:AH32)/(AL31*AL31))</f>
        <v>56.999622839703171</v>
      </c>
      <c r="AM32" s="36">
        <f>AM31+(AVERAGE($AI$3:AI32)/(AM31*AM31))</f>
        <v>55.12067868378027</v>
      </c>
      <c r="AN32" s="37">
        <f>AN31+(AVERAGE($AJ$3:AJ32)/(AN31*AN31))</f>
        <v>56.045519621313204</v>
      </c>
      <c r="AO32" s="38">
        <f t="shared" si="8"/>
        <v>53</v>
      </c>
      <c r="AP32" s="39">
        <f t="shared" si="16"/>
        <v>51.939893542519776</v>
      </c>
      <c r="AQ32" s="39">
        <f t="shared" si="16"/>
        <v>51.857543031075934</v>
      </c>
      <c r="AR32" s="36">
        <f t="shared" si="14"/>
        <v>49.964240367720507</v>
      </c>
      <c r="AS32" s="40">
        <f t="shared" si="17"/>
        <v>51.357028779979167</v>
      </c>
      <c r="AT32" s="41">
        <f t="shared" si="17"/>
        <v>53.783925055064927</v>
      </c>
      <c r="AU32" s="20">
        <f>POWER((AP32-H32),2)</f>
        <v>1.1238257011912693</v>
      </c>
      <c r="AV32" s="20">
        <f>POWER((AQ32-H32),2)</f>
        <v>1.3052079258431633</v>
      </c>
      <c r="AW32" s="29">
        <f t="shared" si="10"/>
        <v>62.411025306284635</v>
      </c>
      <c r="AX32" s="30">
        <f t="shared" si="13"/>
        <v>57.858246480594417</v>
      </c>
      <c r="AY32" s="36">
        <f t="shared" si="11"/>
        <v>62.684768177528198</v>
      </c>
      <c r="AZ32" s="37">
        <f t="shared" si="12"/>
        <v>62.447245743011536</v>
      </c>
    </row>
    <row r="33" spans="1:52" thickTop="1" thickBot="1">
      <c r="A33" s="5">
        <v>32</v>
      </c>
      <c r="B33" s="5">
        <v>1183451864</v>
      </c>
      <c r="C33" s="5">
        <f t="shared" si="0"/>
        <v>0.37349397590361444</v>
      </c>
      <c r="D33" s="6">
        <f t="shared" si="1"/>
        <v>39266.359537037039</v>
      </c>
      <c r="E33" s="5" t="s">
        <v>47</v>
      </c>
      <c r="F33" s="5" t="s">
        <v>48</v>
      </c>
      <c r="G33" s="5">
        <v>53</v>
      </c>
      <c r="H33" s="5">
        <v>53</v>
      </c>
      <c r="I33" s="5">
        <f t="shared" si="2"/>
        <v>9.0909090909090912E-2</v>
      </c>
      <c r="J33" s="5">
        <v>715</v>
      </c>
      <c r="K33" s="5">
        <v>768</v>
      </c>
      <c r="L33" s="5">
        <f t="shared" si="3"/>
        <v>0.89498814709930075</v>
      </c>
      <c r="M33" s="5">
        <f t="shared" si="4"/>
        <v>14.490566037735849</v>
      </c>
      <c r="N33" s="5">
        <v>0</v>
      </c>
      <c r="O33" s="5">
        <v>0</v>
      </c>
      <c r="P33" s="5">
        <v>53</v>
      </c>
      <c r="Q33" s="4">
        <v>0</v>
      </c>
      <c r="R33" s="5">
        <v>0</v>
      </c>
      <c r="S33" s="5">
        <v>0</v>
      </c>
      <c r="T33" s="5">
        <v>0</v>
      </c>
      <c r="U33" s="5">
        <v>0</v>
      </c>
      <c r="V33" s="65">
        <v>53</v>
      </c>
      <c r="W33" s="5">
        <f>N33+P33+T33</f>
        <v>53</v>
      </c>
      <c r="X33" s="5">
        <f>O33+Q33+U33</f>
        <v>0</v>
      </c>
      <c r="Y33" s="61">
        <f>(N33+V33)/G33</f>
        <v>1</v>
      </c>
      <c r="Z33" s="62">
        <f>IF(AA33=0,0,(N33+V33)/ABS(AA33))</f>
        <v>0</v>
      </c>
      <c r="AA33" s="5">
        <f t="shared" si="5"/>
        <v>0</v>
      </c>
      <c r="AB33" s="5">
        <f>AVERAGE($AA$2:AA33)</f>
        <v>-9.375E-2</v>
      </c>
      <c r="AC33" s="5">
        <f t="shared" si="6"/>
        <v>53</v>
      </c>
      <c r="AD33" s="7">
        <f>N33+O33+P33+Q33+T33+U33</f>
        <v>53</v>
      </c>
      <c r="AE33" s="5">
        <f>AA33/G33</f>
        <v>0</v>
      </c>
      <c r="AF33" s="24">
        <f>(AA33)*(G33*G33)</f>
        <v>0</v>
      </c>
      <c r="AG33" s="25">
        <f t="shared" si="7"/>
        <v>3.55998576005696E-4</v>
      </c>
      <c r="AH33" s="26">
        <f>(H33-$H$2)/SUM($AG$2:AG32)</f>
        <v>-297.0096761240448</v>
      </c>
      <c r="AI33" s="35">
        <f>(H33-H28)/SUM(AG28:AG32)</f>
        <v>1089.2595746801815</v>
      </c>
      <c r="AJ33" s="28">
        <f>(H33-H23)/SUM(AG23:AG32)</f>
        <v>532.13465427564745</v>
      </c>
      <c r="AK33" s="29">
        <f>AK32+(AVERAGE($AF$3:AF33)/(AK32*AK32))</f>
        <v>56.165543066998751</v>
      </c>
      <c r="AL33" s="30">
        <f>AL32+(AVERAGE($AH$3:AH33)/(AL32*AL32))</f>
        <v>57.021878795176633</v>
      </c>
      <c r="AM33" s="36">
        <f>AM32+(AVERAGE($AI$3:AI33)/(AM32*AM32))</f>
        <v>54.997707916634589</v>
      </c>
      <c r="AN33" s="37">
        <f>AN32+(AVERAGE($AJ$3:AJ33)/(AN32*AN32))</f>
        <v>55.923476056093087</v>
      </c>
      <c r="AO33" s="38">
        <f t="shared" si="8"/>
        <v>53</v>
      </c>
      <c r="AP33" s="39">
        <f t="shared" si="16"/>
        <v>52.343659105906966</v>
      </c>
      <c r="AQ33" s="39">
        <f t="shared" si="16"/>
        <v>52.055421102826493</v>
      </c>
      <c r="AR33" s="36">
        <f t="shared" si="14"/>
        <v>50.305751006404094</v>
      </c>
      <c r="AS33" s="40">
        <f t="shared" si="17"/>
        <v>50.793151599187468</v>
      </c>
      <c r="AT33" s="41">
        <f t="shared" si="17"/>
        <v>53.159580615270436</v>
      </c>
      <c r="AU33" s="20">
        <f>POWER((AP33-H33),2)</f>
        <v>0.43078336925884381</v>
      </c>
      <c r="AV33" s="20">
        <f>POWER((AQ33-H33),2)</f>
        <v>0.89222929298551867</v>
      </c>
      <c r="AW33" s="29">
        <f t="shared" si="10"/>
        <v>62.602830783277575</v>
      </c>
      <c r="AX33" s="30">
        <f t="shared" si="13"/>
        <v>57.918154689084759</v>
      </c>
      <c r="AY33" s="36">
        <f t="shared" si="11"/>
        <v>62.883925129396658</v>
      </c>
      <c r="AZ33" s="37">
        <f t="shared" si="12"/>
        <v>62.640027336714319</v>
      </c>
    </row>
    <row r="34" spans="1:52" thickTop="1" thickBot="1">
      <c r="A34" s="5">
        <v>33</v>
      </c>
      <c r="B34" s="5">
        <v>1183463319</v>
      </c>
      <c r="C34" s="5">
        <f t="shared" si="0"/>
        <v>0.38554216867469882</v>
      </c>
      <c r="D34" s="6">
        <f t="shared" si="1"/>
        <v>39266.492118055554</v>
      </c>
      <c r="E34" s="5" t="s">
        <v>48</v>
      </c>
      <c r="F34" s="5" t="s">
        <v>49</v>
      </c>
      <c r="G34" s="5">
        <v>53</v>
      </c>
      <c r="H34" s="5">
        <v>55</v>
      </c>
      <c r="I34" s="5">
        <f t="shared" si="2"/>
        <v>0.18181818181818182</v>
      </c>
      <c r="J34" s="5">
        <v>768</v>
      </c>
      <c r="K34" s="5">
        <v>728</v>
      </c>
      <c r="L34" s="5">
        <f t="shared" si="3"/>
        <v>0.84831621247676781</v>
      </c>
      <c r="M34" s="5">
        <f t="shared" si="4"/>
        <v>13.236363636363636</v>
      </c>
      <c r="N34" s="5">
        <v>2</v>
      </c>
      <c r="O34" s="5">
        <v>0</v>
      </c>
      <c r="P34" s="5">
        <v>3</v>
      </c>
      <c r="Q34" s="4">
        <v>52</v>
      </c>
      <c r="R34" s="5">
        <v>0</v>
      </c>
      <c r="S34" s="5">
        <v>0</v>
      </c>
      <c r="T34" s="5">
        <v>9</v>
      </c>
      <c r="U34" s="5">
        <v>0</v>
      </c>
      <c r="V34" s="65">
        <v>50</v>
      </c>
      <c r="W34" s="5">
        <f>N34+P34+T34</f>
        <v>14</v>
      </c>
      <c r="X34" s="5">
        <f>O34+Q34+U34</f>
        <v>52</v>
      </c>
      <c r="Y34" s="61">
        <f>(N34+V34)/G34</f>
        <v>0.98113207547169812</v>
      </c>
      <c r="Z34" s="62">
        <f>IF(AA34=0,0,(N34+V34)/ABS(AA34))</f>
        <v>26</v>
      </c>
      <c r="AA34" s="5">
        <f t="shared" si="5"/>
        <v>2</v>
      </c>
      <c r="AB34" s="5">
        <f>AVERAGE($AA$2:AA34)</f>
        <v>-3.0303030303030304E-2</v>
      </c>
      <c r="AC34" s="5">
        <f t="shared" si="6"/>
        <v>-40</v>
      </c>
      <c r="AD34" s="7">
        <f>N34+O34+P34+Q34+T34+U34</f>
        <v>66</v>
      </c>
      <c r="AE34" s="5">
        <f>AA34/G34</f>
        <v>3.7735849056603772E-2</v>
      </c>
      <c r="AF34" s="24">
        <f>(AA34)*(G34*G34)</f>
        <v>5618</v>
      </c>
      <c r="AG34" s="25">
        <f t="shared" si="7"/>
        <v>3.3057851239669424E-4</v>
      </c>
      <c r="AH34" s="26">
        <f>(H34-$H$2)/SUM($AG$2:AG33)</f>
        <v>-95.632651866006384</v>
      </c>
      <c r="AI34" s="35">
        <f>(H34-H29)/SUM(AG29:AG33)</f>
        <v>1659.6218499635834</v>
      </c>
      <c r="AJ34" s="28">
        <f>(H34-H24)/SUM(AG24:AG33)</f>
        <v>1072.3923090712763</v>
      </c>
      <c r="AK34" s="29">
        <f>AK33+(AVERAGE($AF$3:AF34)/(AK33*AK33))</f>
        <v>56.092256492326761</v>
      </c>
      <c r="AL34" s="30">
        <f>AL33+(AVERAGE($AH$3:AH34)/(AL33*AL33))</f>
        <v>57.04250330296518</v>
      </c>
      <c r="AM34" s="36">
        <f>AM33+(AVERAGE($AI$3:AI34)/(AM33*AM33))</f>
        <v>54.895192950996709</v>
      </c>
      <c r="AN34" s="37">
        <f>AN33+(AVERAGE($AJ$3:AJ34)/(AN33*AN33))</f>
        <v>55.815445329306272</v>
      </c>
      <c r="AO34" s="38">
        <f t="shared" si="8"/>
        <v>55</v>
      </c>
      <c r="AP34" s="39">
        <f t="shared" si="16"/>
        <v>52.949391759602221</v>
      </c>
      <c r="AQ34" s="39">
        <f t="shared" si="16"/>
        <v>52.451171867385092</v>
      </c>
      <c r="AR34" s="36">
        <f t="shared" si="14"/>
        <v>50.732689634645688</v>
      </c>
      <c r="AS34" s="40">
        <f t="shared" si="17"/>
        <v>50.483211650739044</v>
      </c>
      <c r="AT34" s="41">
        <f t="shared" si="17"/>
        <v>52.640729569865179</v>
      </c>
      <c r="AU34" s="20">
        <f>POWER((AP34-H34),2)</f>
        <v>4.2049941555872739</v>
      </c>
      <c r="AV34" s="20">
        <f>POWER((AQ34-H34),2)</f>
        <v>6.4965248496091981</v>
      </c>
      <c r="AW34" s="29">
        <f t="shared" si="10"/>
        <v>62.793462735620139</v>
      </c>
      <c r="AX34" s="30">
        <f t="shared" si="13"/>
        <v>57.977939028390786</v>
      </c>
      <c r="AY34" s="36">
        <f t="shared" si="11"/>
        <v>63.081822596169864</v>
      </c>
      <c r="AZ34" s="37">
        <f t="shared" si="12"/>
        <v>62.831624143144474</v>
      </c>
    </row>
    <row r="35" spans="1:52" thickTop="1" thickBot="1">
      <c r="A35" s="5">
        <v>34</v>
      </c>
      <c r="B35" s="5">
        <v>1183556774</v>
      </c>
      <c r="C35" s="5">
        <f t="shared" si="0"/>
        <v>0.39759036144578314</v>
      </c>
      <c r="D35" s="6">
        <f t="shared" si="1"/>
        <v>39267.573773148149</v>
      </c>
      <c r="E35" s="5" t="s">
        <v>49</v>
      </c>
      <c r="F35" s="5" t="s">
        <v>50</v>
      </c>
      <c r="G35" s="5">
        <v>55</v>
      </c>
      <c r="H35" s="5">
        <v>55</v>
      </c>
      <c r="I35" s="5">
        <f t="shared" si="2"/>
        <v>0.18181818181818182</v>
      </c>
      <c r="J35" s="5">
        <v>728</v>
      </c>
      <c r="K35" s="5">
        <v>731</v>
      </c>
      <c r="L35" s="5">
        <f t="shared" si="3"/>
        <v>0.85181660757345778</v>
      </c>
      <c r="M35" s="5">
        <f t="shared" si="4"/>
        <v>13.290909090909091</v>
      </c>
      <c r="N35" s="5">
        <v>0</v>
      </c>
      <c r="O35" s="5">
        <v>0</v>
      </c>
      <c r="P35" s="5">
        <v>3</v>
      </c>
      <c r="Q35" s="4">
        <v>0</v>
      </c>
      <c r="R35" s="5">
        <v>1</v>
      </c>
      <c r="S35" s="5">
        <v>1</v>
      </c>
      <c r="T35" s="5">
        <v>0</v>
      </c>
      <c r="U35" s="5">
        <v>0</v>
      </c>
      <c r="V35" s="65">
        <v>2</v>
      </c>
      <c r="W35" s="5">
        <f>N35+P35+T35</f>
        <v>3</v>
      </c>
      <c r="X35" s="5">
        <f>O35+Q35+U35</f>
        <v>0</v>
      </c>
      <c r="Y35" s="61">
        <f>(N35+V35)/G35</f>
        <v>3.6363636363636362E-2</v>
      </c>
      <c r="Z35" s="62">
        <f>IF(AA35=0,0,(N35+V35)/ABS(AA35))</f>
        <v>0</v>
      </c>
      <c r="AA35" s="5">
        <f t="shared" si="5"/>
        <v>0</v>
      </c>
      <c r="AB35" s="5">
        <f>AVERAGE($AA$2:AA35)</f>
        <v>-2.9411764705882353E-2</v>
      </c>
      <c r="AC35" s="5">
        <f t="shared" si="6"/>
        <v>3</v>
      </c>
      <c r="AD35" s="7">
        <f>N35+O35+P35+Q35+T35+U35</f>
        <v>3</v>
      </c>
      <c r="AE35" s="5">
        <f>AA35/G35</f>
        <v>0</v>
      </c>
      <c r="AF35" s="24">
        <f>(AA35)*(G35*G35)</f>
        <v>0</v>
      </c>
      <c r="AG35" s="25">
        <f t="shared" si="7"/>
        <v>3.3057851239669424E-4</v>
      </c>
      <c r="AH35" s="26">
        <f>(H35-$H$2)/SUM($AG$2:AG34)</f>
        <v>-92.70196276440511</v>
      </c>
      <c r="AI35" s="35">
        <f>(H35-H30)/SUM(AG30:AG34)</f>
        <v>1696.4519084068661</v>
      </c>
      <c r="AJ35" s="28">
        <f>(H35-H25)/SUM(AG25:AG34)</f>
        <v>1088.1128602192803</v>
      </c>
      <c r="AK35" s="29">
        <f>AK34+(AVERAGE($AF$3:AF35)/(AK34*AK34))</f>
        <v>56.021004901607455</v>
      </c>
      <c r="AL35" s="30">
        <f>AL34+(AVERAGE($AH$3:AH35)/(AL34*AL34))</f>
        <v>57.061625034077309</v>
      </c>
      <c r="AM35" s="36">
        <f>AM34+(AVERAGE($AI$3:AI35)/(AM34*AM34))</f>
        <v>54.812472081339713</v>
      </c>
      <c r="AN35" s="37">
        <f>AN34+(AVERAGE($AJ$3:AJ35)/(AN34*AN34))</f>
        <v>55.720866387837241</v>
      </c>
      <c r="AO35" s="38">
        <f t="shared" si="8"/>
        <v>55</v>
      </c>
      <c r="AP35" s="39">
        <f t="shared" si="16"/>
        <v>53.554481238105993</v>
      </c>
      <c r="AQ35" s="39">
        <f t="shared" si="16"/>
        <v>52.846687407407444</v>
      </c>
      <c r="AR35" s="36">
        <f t="shared" si="14"/>
        <v>51.243564176801492</v>
      </c>
      <c r="AS35" s="40">
        <f t="shared" si="17"/>
        <v>50.428509005456533</v>
      </c>
      <c r="AT35" s="41">
        <f t="shared" si="17"/>
        <v>52.23243138186433</v>
      </c>
      <c r="AU35" s="20">
        <f>POWER((AP35-H35),2)</f>
        <v>2.0895244909875839</v>
      </c>
      <c r="AV35" s="20">
        <f>POWER((AQ35-H35),2)</f>
        <v>4.636755121417675</v>
      </c>
      <c r="AW35" s="29">
        <f t="shared" si="10"/>
        <v>62.982938982341892</v>
      </c>
      <c r="AX35" s="30">
        <f t="shared" si="13"/>
        <v>58.037600137222498</v>
      </c>
      <c r="AY35" s="36">
        <f t="shared" si="11"/>
        <v>63.27848034047144</v>
      </c>
      <c r="AZ35" s="37">
        <f t="shared" si="12"/>
        <v>63.022054232445214</v>
      </c>
    </row>
    <row r="36" spans="1:52" thickTop="1" thickBot="1">
      <c r="A36" s="5">
        <v>35</v>
      </c>
      <c r="B36" s="5">
        <v>1184345303</v>
      </c>
      <c r="C36" s="5">
        <f t="shared" si="0"/>
        <v>0.40963855421686746</v>
      </c>
      <c r="D36" s="6">
        <f t="shared" si="1"/>
        <v>39276.700266203705</v>
      </c>
      <c r="E36" s="5" t="s">
        <v>50</v>
      </c>
      <c r="F36" s="5" t="s">
        <v>51</v>
      </c>
      <c r="G36" s="5">
        <v>55</v>
      </c>
      <c r="H36" s="5">
        <v>56</v>
      </c>
      <c r="I36" s="5">
        <f t="shared" si="2"/>
        <v>0.22727272727272727</v>
      </c>
      <c r="J36" s="5">
        <v>731</v>
      </c>
      <c r="K36" s="5">
        <v>738</v>
      </c>
      <c r="L36" s="5">
        <f t="shared" si="3"/>
        <v>0.85998419613240107</v>
      </c>
      <c r="M36" s="5">
        <f t="shared" si="4"/>
        <v>13.178571428571429</v>
      </c>
      <c r="N36" s="5">
        <v>1</v>
      </c>
      <c r="O36" s="5">
        <v>0</v>
      </c>
      <c r="P36" s="5">
        <v>6</v>
      </c>
      <c r="Q36" s="4">
        <v>5</v>
      </c>
      <c r="R36" s="5">
        <v>4</v>
      </c>
      <c r="S36" s="5">
        <v>0</v>
      </c>
      <c r="T36" s="5">
        <v>6</v>
      </c>
      <c r="U36" s="5">
        <v>0</v>
      </c>
      <c r="V36" s="65">
        <v>4</v>
      </c>
      <c r="W36" s="5">
        <f>N36+P36+T36</f>
        <v>13</v>
      </c>
      <c r="X36" s="5">
        <f>O36+Q36+U36</f>
        <v>5</v>
      </c>
      <c r="Y36" s="61">
        <f>(N36+V36)/G36</f>
        <v>9.0909090909090912E-2</v>
      </c>
      <c r="Z36" s="62">
        <f>IF(AA36=0,0,(N36+V36)/ABS(AA36))</f>
        <v>5</v>
      </c>
      <c r="AA36" s="5">
        <f t="shared" si="5"/>
        <v>1</v>
      </c>
      <c r="AB36" s="5">
        <f>AVERAGE($AA$2:AA36)</f>
        <v>0</v>
      </c>
      <c r="AC36" s="5">
        <f t="shared" si="6"/>
        <v>7</v>
      </c>
      <c r="AD36" s="7">
        <f>N36+O36+P36+Q36+T36+U36</f>
        <v>18</v>
      </c>
      <c r="AE36" s="5">
        <f>AA36/G36</f>
        <v>1.8181818181818181E-2</v>
      </c>
      <c r="AF36" s="24">
        <f>(AA36)*(G36*G36)</f>
        <v>3025</v>
      </c>
      <c r="AG36" s="25">
        <f t="shared" si="7"/>
        <v>3.1887755102040814E-4</v>
      </c>
      <c r="AH36" s="26">
        <f>(H36-$H$2)/SUM($AG$2:AG35)</f>
        <v>0</v>
      </c>
      <c r="AI36" s="35">
        <f>(H36-H31)/SUM(AG31:AG35)</f>
        <v>1734.9537194582451</v>
      </c>
      <c r="AJ36" s="28">
        <f>(H36-H26)/SUM(AG26:AG35)</f>
        <v>1380.3764673738867</v>
      </c>
      <c r="AK36" s="29">
        <f>AK35+(AVERAGE($AF$3:AF36)/(AK35*AK35))</f>
        <v>55.980022371133337</v>
      </c>
      <c r="AL36" s="30">
        <f>AL35+(AVERAGE($AH$3:AH36)/(AL35*AL35))</f>
        <v>57.080171924708658</v>
      </c>
      <c r="AM36" s="36">
        <f>AM35+(AVERAGE($AI$3:AI36)/(AM35*AM35))</f>
        <v>54.748926060326966</v>
      </c>
      <c r="AN36" s="37">
        <f>AN35+(AVERAGE($AJ$3:AJ36)/(AN35*AN35))</f>
        <v>55.641833528541632</v>
      </c>
      <c r="AO36" s="38">
        <f t="shared" si="8"/>
        <v>56</v>
      </c>
      <c r="AP36" s="39">
        <f t="shared" ref="AP36:AQ51" si="18">AP35+(AI36/(AP35*AP35))</f>
        <v>54.159398894150407</v>
      </c>
      <c r="AQ36" s="39">
        <f t="shared" si="18"/>
        <v>53.340954853703259</v>
      </c>
      <c r="AR36" s="36">
        <f t="shared" si="14"/>
        <v>51.795977259122608</v>
      </c>
      <c r="AS36" s="40">
        <f t="shared" si="17"/>
        <v>50.623968022608402</v>
      </c>
      <c r="AT36" s="41">
        <f t="shared" si="17"/>
        <v>51.94889661815553</v>
      </c>
      <c r="AU36" s="20">
        <f>POWER((AP36-H36),2)</f>
        <v>3.3878124308547464</v>
      </c>
      <c r="AV36" s="20">
        <f>POWER((AQ36-H36),2)</f>
        <v>7.0705210900442559</v>
      </c>
      <c r="AW36" s="29">
        <f t="shared" si="10"/>
        <v>63.171276912990841</v>
      </c>
      <c r="AX36" s="30">
        <f t="shared" si="13"/>
        <v>58.097138649034704</v>
      </c>
      <c r="AY36" s="36">
        <f t="shared" si="11"/>
        <v>63.473917632828829</v>
      </c>
      <c r="AZ36" s="37">
        <f t="shared" si="12"/>
        <v>63.211335237301974</v>
      </c>
    </row>
    <row r="37" spans="1:52" thickTop="1" thickBot="1">
      <c r="A37" s="5">
        <v>36</v>
      </c>
      <c r="B37" s="5">
        <v>1185469389</v>
      </c>
      <c r="C37" s="5">
        <f t="shared" si="0"/>
        <v>0.42168674698795183</v>
      </c>
      <c r="D37" s="6">
        <f t="shared" si="1"/>
        <v>39289.710520833338</v>
      </c>
      <c r="E37" s="5" t="s">
        <v>51</v>
      </c>
      <c r="F37" s="5" t="s">
        <v>52</v>
      </c>
      <c r="G37" s="5">
        <v>56</v>
      </c>
      <c r="H37" s="5">
        <v>56</v>
      </c>
      <c r="I37" s="5">
        <f t="shared" si="2"/>
        <v>0.22727272727272727</v>
      </c>
      <c r="J37" s="5">
        <v>738</v>
      </c>
      <c r="K37" s="5">
        <v>738</v>
      </c>
      <c r="L37" s="5">
        <f t="shared" si="3"/>
        <v>0.85998419613240107</v>
      </c>
      <c r="M37" s="5">
        <f t="shared" si="4"/>
        <v>13.178571428571429</v>
      </c>
      <c r="N37" s="5">
        <v>0</v>
      </c>
      <c r="O37" s="5">
        <v>0</v>
      </c>
      <c r="P37" s="5">
        <v>0</v>
      </c>
      <c r="Q37" s="4">
        <v>0</v>
      </c>
      <c r="R37" s="5">
        <v>0</v>
      </c>
      <c r="S37" s="5">
        <v>0</v>
      </c>
      <c r="T37" s="5">
        <v>0</v>
      </c>
      <c r="U37" s="5">
        <v>0</v>
      </c>
      <c r="V37" s="65">
        <v>0</v>
      </c>
      <c r="W37" s="5">
        <f>N37+P37+T37</f>
        <v>0</v>
      </c>
      <c r="X37" s="5">
        <f>O37+Q37+U37</f>
        <v>0</v>
      </c>
      <c r="Y37" s="61">
        <f>(N37+V37)/G37</f>
        <v>0</v>
      </c>
      <c r="Z37" s="62">
        <f>IF(AA37=0,0,(N37+V37)/ABS(AA37))</f>
        <v>0</v>
      </c>
      <c r="AA37" s="5">
        <f t="shared" si="5"/>
        <v>0</v>
      </c>
      <c r="AB37" s="5">
        <f>AVERAGE($AA$2:AA37)</f>
        <v>0</v>
      </c>
      <c r="AC37" s="5">
        <f t="shared" si="6"/>
        <v>0</v>
      </c>
      <c r="AD37" s="7">
        <f>N37+O37+P37+Q37+T37+U37</f>
        <v>0</v>
      </c>
      <c r="AE37" s="5">
        <f>AA37/G37</f>
        <v>0</v>
      </c>
      <c r="AF37" s="24">
        <f>(AA37)*(G37*G37)</f>
        <v>0</v>
      </c>
      <c r="AG37" s="25">
        <f t="shared" si="7"/>
        <v>3.1887755102040814E-4</v>
      </c>
      <c r="AH37" s="26">
        <f>(H37-$H$2)/SUM($AG$2:AG36)</f>
        <v>0</v>
      </c>
      <c r="AI37" s="35">
        <f>(H37-H32)/SUM(AG32:AG36)</f>
        <v>1773.016398372137</v>
      </c>
      <c r="AJ37" s="28">
        <f>(H37-H27)/SUM(AG27:AG36)</f>
        <v>1405.8329643466409</v>
      </c>
      <c r="AK37" s="29">
        <f>AK36+(AVERAGE($AF$3:AF37)/(AK36*AK36))</f>
        <v>55.94015245724912</v>
      </c>
      <c r="AL37" s="30">
        <f>AL36+(AVERAGE($AH$3:AH37)/(AL36*AL36))</f>
        <v>57.098177197674111</v>
      </c>
      <c r="AM37" s="36">
        <f>AM36+(AVERAGE($AI$3:AI37)/(AM36*AM36))</f>
        <v>54.703952522528347</v>
      </c>
      <c r="AN37" s="37">
        <f>AN36+(AVERAGE($AJ$3:AJ37)/(AN36*AN36))</f>
        <v>55.577814165456836</v>
      </c>
      <c r="AO37" s="38">
        <f t="shared" si="8"/>
        <v>56</v>
      </c>
      <c r="AP37" s="39">
        <f t="shared" si="18"/>
        <v>54.763855434716248</v>
      </c>
      <c r="AQ37" s="39">
        <f t="shared" si="18"/>
        <v>53.835051778774499</v>
      </c>
      <c r="AR37" s="36">
        <f t="shared" si="14"/>
        <v>52.388882767941439</v>
      </c>
      <c r="AS37" s="40">
        <f t="shared" si="17"/>
        <v>51.05813702053338</v>
      </c>
      <c r="AT37" s="41">
        <f t="shared" si="17"/>
        <v>51.793637829343986</v>
      </c>
      <c r="AU37" s="20">
        <f>POWER((AP37-H37),2)</f>
        <v>1.5280533862805554</v>
      </c>
      <c r="AV37" s="20">
        <f>POWER((AQ37-H37),2)</f>
        <v>4.6870008005874606</v>
      </c>
      <c r="AW37" s="29">
        <f t="shared" si="10"/>
        <v>63.358493501750679</v>
      </c>
      <c r="AX37" s="30">
        <f t="shared" si="13"/>
        <v>58.15655519208628</v>
      </c>
      <c r="AY37" s="36">
        <f t="shared" si="11"/>
        <v>63.66815326837974</v>
      </c>
      <c r="AZ37" s="37">
        <f t="shared" si="12"/>
        <v>63.399484367384851</v>
      </c>
    </row>
    <row r="38" spans="1:52" thickTop="1" thickBot="1">
      <c r="A38" s="5">
        <v>37</v>
      </c>
      <c r="B38" s="5">
        <v>1187709923</v>
      </c>
      <c r="C38" s="5">
        <f t="shared" si="0"/>
        <v>0.43373493975903615</v>
      </c>
      <c r="D38" s="6">
        <f t="shared" si="1"/>
        <v>39315.642627314817</v>
      </c>
      <c r="E38" s="5" t="s">
        <v>52</v>
      </c>
      <c r="F38" s="5" t="s">
        <v>53</v>
      </c>
      <c r="G38" s="5">
        <v>56</v>
      </c>
      <c r="H38" s="5">
        <v>56</v>
      </c>
      <c r="I38" s="5">
        <f t="shared" si="2"/>
        <v>0.22727272727272727</v>
      </c>
      <c r="J38" s="5">
        <v>738</v>
      </c>
      <c r="K38" s="5">
        <v>738</v>
      </c>
      <c r="L38" s="5">
        <f t="shared" si="3"/>
        <v>0.85998419613240107</v>
      </c>
      <c r="M38" s="5">
        <f t="shared" si="4"/>
        <v>13.178571428571429</v>
      </c>
      <c r="N38" s="5">
        <v>0</v>
      </c>
      <c r="O38" s="5">
        <v>0</v>
      </c>
      <c r="P38" s="5">
        <v>0</v>
      </c>
      <c r="Q38" s="4">
        <v>0</v>
      </c>
      <c r="R38" s="5">
        <v>0</v>
      </c>
      <c r="S38" s="5">
        <v>0</v>
      </c>
      <c r="T38" s="5">
        <v>0</v>
      </c>
      <c r="U38" s="5">
        <v>0</v>
      </c>
      <c r="V38" s="65">
        <v>0</v>
      </c>
      <c r="W38" s="5">
        <f>N38+P38+T38</f>
        <v>0</v>
      </c>
      <c r="X38" s="5">
        <f>O38+Q38+U38</f>
        <v>0</v>
      </c>
      <c r="Y38" s="61">
        <f>(N38+V38)/G38</f>
        <v>0</v>
      </c>
      <c r="Z38" s="62">
        <f>IF(AA38=0,0,(N38+V38)/ABS(AA38))</f>
        <v>0</v>
      </c>
      <c r="AA38" s="5">
        <f t="shared" si="5"/>
        <v>0</v>
      </c>
      <c r="AB38" s="5">
        <f>AVERAGE($AA$2:AA38)</f>
        <v>0</v>
      </c>
      <c r="AC38" s="5">
        <f t="shared" si="6"/>
        <v>0</v>
      </c>
      <c r="AD38" s="7">
        <f>N38+O38+P38+Q38+T38+U38</f>
        <v>0</v>
      </c>
      <c r="AE38" s="5">
        <f>AA38/G38</f>
        <v>0</v>
      </c>
      <c r="AF38" s="24">
        <f>(AA38)*(G38*G38)</f>
        <v>0</v>
      </c>
      <c r="AG38" s="25">
        <f t="shared" si="7"/>
        <v>3.1887755102040814E-4</v>
      </c>
      <c r="AH38" s="26">
        <f>(H38-$H$2)/SUM($AG$2:AG37)</f>
        <v>0</v>
      </c>
      <c r="AI38" s="35">
        <f>(H38-H33)/SUM(AG33:AG37)</f>
        <v>1812.7866324460081</v>
      </c>
      <c r="AJ38" s="28">
        <f>(H38-H28)/SUM(AG28:AG37)</f>
        <v>1432.246024440879</v>
      </c>
      <c r="AK38" s="29">
        <f>AK37+(AVERAGE($AF$3:AF38)/(AK37*AK37))</f>
        <v>55.901334767439479</v>
      </c>
      <c r="AL38" s="30">
        <f>AL37+(AVERAGE($AH$3:AH38)/(AL37*AL37))</f>
        <v>57.115671285816418</v>
      </c>
      <c r="AM38" s="36">
        <f>AM37+(AVERAGE($AI$3:AI38)/(AM37*AM37))</f>
        <v>54.676983329555554</v>
      </c>
      <c r="AN38" s="37">
        <f>AN37+(AVERAGE($AJ$3:AJ38)/(AN37*AN37))</f>
        <v>55.52830953748628</v>
      </c>
      <c r="AO38" s="38">
        <f t="shared" si="8"/>
        <v>56</v>
      </c>
      <c r="AP38" s="39">
        <f t="shared" si="18"/>
        <v>55.368303037252609</v>
      </c>
      <c r="AQ38" s="39">
        <f t="shared" si="18"/>
        <v>54.329234270974297</v>
      </c>
      <c r="AR38" s="36">
        <f t="shared" si="14"/>
        <v>53.021167705394589</v>
      </c>
      <c r="AS38" s="40">
        <f t="shared" si="17"/>
        <v>51.554490695953554</v>
      </c>
      <c r="AT38" s="41">
        <f t="shared" si="17"/>
        <v>51.77962763965165</v>
      </c>
      <c r="AU38" s="20">
        <f>POWER((AP38-H38),2)</f>
        <v>0.39904105274427865</v>
      </c>
      <c r="AV38" s="20">
        <f>POWER((AQ38-H38),2)</f>
        <v>2.7914581212867895</v>
      </c>
      <c r="AW38" s="29">
        <f t="shared" si="10"/>
        <v>63.544605320972344</v>
      </c>
      <c r="AX38" s="30">
        <f t="shared" si="13"/>
        <v>58.215850389498634</v>
      </c>
      <c r="AY38" s="36">
        <f t="shared" si="11"/>
        <v>63.861205582862866</v>
      </c>
      <c r="AZ38" s="37">
        <f t="shared" si="12"/>
        <v>63.586518423189226</v>
      </c>
    </row>
    <row r="39" spans="1:52" thickTop="1" thickBot="1">
      <c r="A39" s="5">
        <v>38</v>
      </c>
      <c r="B39" s="5">
        <v>1189409858</v>
      </c>
      <c r="C39" s="5">
        <f t="shared" si="0"/>
        <v>0.44578313253012047</v>
      </c>
      <c r="D39" s="6">
        <f t="shared" si="1"/>
        <v>39335.317800925928</v>
      </c>
      <c r="E39" s="5" t="s">
        <v>53</v>
      </c>
      <c r="F39" s="5" t="s">
        <v>54</v>
      </c>
      <c r="G39" s="5">
        <v>56</v>
      </c>
      <c r="H39" s="5">
        <v>55</v>
      </c>
      <c r="I39" s="5">
        <f t="shared" si="2"/>
        <v>0.18181818181818182</v>
      </c>
      <c r="J39" s="5">
        <v>738</v>
      </c>
      <c r="K39" s="5">
        <v>743</v>
      </c>
      <c r="L39" s="5">
        <f t="shared" si="3"/>
        <v>0.8658181879602177</v>
      </c>
      <c r="M39" s="5">
        <f t="shared" si="4"/>
        <v>13.50909090909091</v>
      </c>
      <c r="N39" s="5">
        <v>0</v>
      </c>
      <c r="O39" s="5">
        <v>1</v>
      </c>
      <c r="P39" s="5">
        <v>11</v>
      </c>
      <c r="Q39" s="4">
        <v>0</v>
      </c>
      <c r="R39" s="5">
        <v>0</v>
      </c>
      <c r="S39" s="5">
        <v>0</v>
      </c>
      <c r="T39" s="5">
        <v>0</v>
      </c>
      <c r="U39" s="5">
        <v>6</v>
      </c>
      <c r="V39" s="65">
        <v>2</v>
      </c>
      <c r="W39" s="5">
        <f>N39+P39+T39</f>
        <v>11</v>
      </c>
      <c r="X39" s="5">
        <f>O39+Q39+U39</f>
        <v>7</v>
      </c>
      <c r="Y39" s="61">
        <f>(N39+V39)/G39</f>
        <v>3.5714285714285712E-2</v>
      </c>
      <c r="Z39" s="62">
        <f>IF(AA39=0,0,(N39+V39)/ABS(AA39))</f>
        <v>2</v>
      </c>
      <c r="AA39" s="5">
        <f t="shared" si="5"/>
        <v>-1</v>
      </c>
      <c r="AB39" s="5">
        <f>AVERAGE($AA$2:AA39)</f>
        <v>-2.6315789473684209E-2</v>
      </c>
      <c r="AC39" s="5">
        <f t="shared" si="6"/>
        <v>5</v>
      </c>
      <c r="AD39" s="7">
        <f>N39+O39+P39+Q39+T39+U39</f>
        <v>18</v>
      </c>
      <c r="AE39" s="5">
        <f>AA39/G39</f>
        <v>-1.7857142857142856E-2</v>
      </c>
      <c r="AF39" s="24">
        <f>(AA39)*(G39*G39)</f>
        <v>-3136</v>
      </c>
      <c r="AG39" s="25">
        <f t="shared" si="7"/>
        <v>3.3057851239669424E-4</v>
      </c>
      <c r="AH39" s="26">
        <f>(H39-$H$2)/SUM($AG$2:AG38)</f>
        <v>-82.819375068835427</v>
      </c>
      <c r="AI39" s="35">
        <f>(H39-H34)/SUM(AG34:AG38)</f>
        <v>0</v>
      </c>
      <c r="AJ39" s="28">
        <f>(H39-H29)/SUM(AG29:AG38)</f>
        <v>875.80235779096927</v>
      </c>
      <c r="AK39" s="29">
        <f>AK38+(AVERAGE($AF$3:AF39)/(AK38*AK38))</f>
        <v>55.836391217431917</v>
      </c>
      <c r="AL39" s="30">
        <f>AL38+(AVERAGE($AH$3:AH39)/(AL38*AL38))</f>
        <v>57.1319959844664</v>
      </c>
      <c r="AM39" s="36">
        <f>AM38+(AVERAGE($AI$3:AI39)/(AM38*AM38))</f>
        <v>54.650717141474075</v>
      </c>
      <c r="AN39" s="37">
        <f>AN38+(AVERAGE($AJ$3:AJ39)/(AN38*AN38))</f>
        <v>55.48773366713484</v>
      </c>
      <c r="AO39" s="38">
        <f t="shared" si="8"/>
        <v>55</v>
      </c>
      <c r="AP39" s="39">
        <f t="shared" si="18"/>
        <v>55.368303037252609</v>
      </c>
      <c r="AQ39" s="39">
        <f t="shared" si="18"/>
        <v>54.62594888836415</v>
      </c>
      <c r="AR39" s="36">
        <f t="shared" si="14"/>
        <v>53.520392112628272</v>
      </c>
      <c r="AS39" s="40">
        <f t="shared" si="17"/>
        <v>52.021760746950342</v>
      </c>
      <c r="AT39" s="41">
        <f t="shared" si="17"/>
        <v>51.873822598901626</v>
      </c>
      <c r="AU39" s="20">
        <f>POWER((AP39-H39),2)</f>
        <v>0.13564712724949674</v>
      </c>
      <c r="AV39" s="20">
        <f>POWER((AQ39-H39),2)</f>
        <v>0.13991423411601547</v>
      </c>
      <c r="AW39" s="29">
        <f t="shared" si="10"/>
        <v>63.729628554149109</v>
      </c>
      <c r="AX39" s="30">
        <f t="shared" si="13"/>
        <v>58.275024859313298</v>
      </c>
      <c r="AY39" s="36">
        <f t="shared" si="11"/>
        <v>64.053092467929815</v>
      </c>
      <c r="AZ39" s="37">
        <f t="shared" si="12"/>
        <v>63.7724538093048</v>
      </c>
    </row>
    <row r="40" spans="1:52" thickTop="1" thickBot="1">
      <c r="A40" s="5">
        <v>39</v>
      </c>
      <c r="B40" s="5">
        <v>1190396322</v>
      </c>
      <c r="C40" s="5">
        <f t="shared" si="0"/>
        <v>0.45783132530120479</v>
      </c>
      <c r="D40" s="6">
        <f t="shared" si="1"/>
        <v>39346.735208333332</v>
      </c>
      <c r="E40" s="5" t="s">
        <v>54</v>
      </c>
      <c r="F40" s="5" t="s">
        <v>55</v>
      </c>
      <c r="G40" s="5">
        <v>55</v>
      </c>
      <c r="H40" s="5">
        <v>55</v>
      </c>
      <c r="I40" s="5">
        <f t="shared" si="2"/>
        <v>0.18181818181818182</v>
      </c>
      <c r="J40" s="5">
        <v>743</v>
      </c>
      <c r="K40" s="5">
        <v>744</v>
      </c>
      <c r="L40" s="5">
        <f t="shared" si="3"/>
        <v>0.86698498632578103</v>
      </c>
      <c r="M40" s="5">
        <f t="shared" si="4"/>
        <v>13.527272727272727</v>
      </c>
      <c r="N40" s="5">
        <v>0</v>
      </c>
      <c r="O40" s="5">
        <v>0</v>
      </c>
      <c r="P40" s="5">
        <v>1</v>
      </c>
      <c r="Q40" s="4">
        <v>0</v>
      </c>
      <c r="R40" s="5">
        <v>2</v>
      </c>
      <c r="S40" s="5">
        <v>0</v>
      </c>
      <c r="T40" s="5">
        <v>0</v>
      </c>
      <c r="U40" s="5">
        <v>0</v>
      </c>
      <c r="V40" s="65">
        <v>2</v>
      </c>
      <c r="W40" s="5">
        <f>N40+P40+T40</f>
        <v>1</v>
      </c>
      <c r="X40" s="5">
        <f>O40+Q40+U40</f>
        <v>0</v>
      </c>
      <c r="Y40" s="61">
        <f>(N40+V40)/G40</f>
        <v>3.6363636363636362E-2</v>
      </c>
      <c r="Z40" s="62">
        <f>IF(AA40=0,0,(N40+V40)/ABS(AA40))</f>
        <v>0</v>
      </c>
      <c r="AA40" s="5">
        <f t="shared" si="5"/>
        <v>0</v>
      </c>
      <c r="AB40" s="5">
        <f>AVERAGE($AA$2:AA40)</f>
        <v>-2.564102564102564E-2</v>
      </c>
      <c r="AC40" s="5">
        <f t="shared" si="6"/>
        <v>1</v>
      </c>
      <c r="AD40" s="7">
        <f>N40+O40+P40+Q40+T40+U40</f>
        <v>1</v>
      </c>
      <c r="AE40" s="5">
        <f>AA40/G40</f>
        <v>0</v>
      </c>
      <c r="AF40" s="24">
        <f>(AA40)*(G40*G40)</f>
        <v>0</v>
      </c>
      <c r="AG40" s="25">
        <f t="shared" si="7"/>
        <v>3.3057851239669424E-4</v>
      </c>
      <c r="AH40" s="26">
        <f>(H40-$H$2)/SUM($AG$2:AG39)</f>
        <v>-80.612345618598951</v>
      </c>
      <c r="AI40" s="35">
        <f>(H40-H35)/SUM(AG35:AG39)</f>
        <v>0</v>
      </c>
      <c r="AJ40" s="28">
        <f>(H40-H30)/SUM(AG30:AG39)</f>
        <v>885.95240856229191</v>
      </c>
      <c r="AK40" s="29">
        <f>AK39+(AVERAGE($AF$3:AF40)/(AK39*AK39))</f>
        <v>55.773009526003044</v>
      </c>
      <c r="AL40" s="30">
        <f>AL39+(AVERAGE($AH$3:AH40)/(AL39*AL39))</f>
        <v>57.147232084557452</v>
      </c>
      <c r="AM40" s="36">
        <f>AM39+(AVERAGE($AI$3:AI40)/(AM39*AM39))</f>
        <v>54.625117579311123</v>
      </c>
      <c r="AN40" s="37">
        <f>AN39+(AVERAGE($AJ$3:AJ40)/(AN39*AN39))</f>
        <v>55.45574016785762</v>
      </c>
      <c r="AO40" s="38">
        <f t="shared" si="8"/>
        <v>55</v>
      </c>
      <c r="AP40" s="39">
        <f t="shared" si="18"/>
        <v>55.368303037252609</v>
      </c>
      <c r="AQ40" s="39">
        <f t="shared" si="18"/>
        <v>54.922850397509492</v>
      </c>
      <c r="AR40" s="36">
        <f t="shared" si="14"/>
        <v>53.891897252878216</v>
      </c>
      <c r="AS40" s="40">
        <f t="shared" si="17"/>
        <v>52.461304628819235</v>
      </c>
      <c r="AT40" s="41">
        <f t="shared" si="17"/>
        <v>52.07411702059904</v>
      </c>
      <c r="AU40" s="20">
        <f>POWER((AP40-H40),2)</f>
        <v>0.13564712724949674</v>
      </c>
      <c r="AV40" s="20">
        <f>POWER((AQ40-H40),2)</f>
        <v>5.952061164443339E-3</v>
      </c>
      <c r="AW40" s="29">
        <f t="shared" si="10"/>
        <v>63.913579008362774</v>
      </c>
      <c r="AX40" s="30">
        <f t="shared" si="13"/>
        <v>58.334079214548701</v>
      </c>
      <c r="AY40" s="36">
        <f t="shared" si="11"/>
        <v>64.243831385812953</v>
      </c>
      <c r="AZ40" s="37">
        <f t="shared" si="12"/>
        <v>63.957306547141393</v>
      </c>
    </row>
    <row r="41" spans="1:52" thickTop="1" thickBot="1">
      <c r="A41" s="5">
        <v>40</v>
      </c>
      <c r="B41" s="5">
        <v>1191761809</v>
      </c>
      <c r="C41" s="5">
        <f t="shared" si="0"/>
        <v>0.46987951807228917</v>
      </c>
      <c r="D41" s="6">
        <f t="shared" si="1"/>
        <v>39362.539456018516</v>
      </c>
      <c r="E41" s="5" t="s">
        <v>55</v>
      </c>
      <c r="F41" s="5" t="s">
        <v>56</v>
      </c>
      <c r="G41" s="5">
        <v>55</v>
      </c>
      <c r="H41" s="5">
        <v>57</v>
      </c>
      <c r="I41" s="5">
        <f t="shared" si="2"/>
        <v>0.27272727272727271</v>
      </c>
      <c r="J41" s="5">
        <v>744</v>
      </c>
      <c r="K41" s="5">
        <v>758</v>
      </c>
      <c r="L41" s="5">
        <f t="shared" si="3"/>
        <v>0.88332016344366759</v>
      </c>
      <c r="M41" s="5">
        <f t="shared" si="4"/>
        <v>13.298245614035087</v>
      </c>
      <c r="N41" s="5">
        <v>2</v>
      </c>
      <c r="O41" s="5">
        <v>0</v>
      </c>
      <c r="P41" s="5">
        <v>0</v>
      </c>
      <c r="Q41" s="4">
        <v>4</v>
      </c>
      <c r="R41" s="5">
        <v>1</v>
      </c>
      <c r="S41" s="5">
        <v>0</v>
      </c>
      <c r="T41" s="5">
        <v>18</v>
      </c>
      <c r="U41" s="5">
        <v>0</v>
      </c>
      <c r="V41" s="65">
        <v>2</v>
      </c>
      <c r="W41" s="5">
        <f>N41+P41+T41</f>
        <v>20</v>
      </c>
      <c r="X41" s="5">
        <f>O41+Q41+U41</f>
        <v>4</v>
      </c>
      <c r="Y41" s="61">
        <f>(N41+V41)/G41</f>
        <v>7.2727272727272724E-2</v>
      </c>
      <c r="Z41" s="62">
        <f>IF(AA41=0,0,(N41+V41)/ABS(AA41))</f>
        <v>2</v>
      </c>
      <c r="AA41" s="5">
        <f t="shared" si="5"/>
        <v>2</v>
      </c>
      <c r="AB41" s="5">
        <f>AVERAGE($AA$2:AA41)</f>
        <v>2.5000000000000001E-2</v>
      </c>
      <c r="AC41" s="5">
        <f t="shared" si="6"/>
        <v>14</v>
      </c>
      <c r="AD41" s="7">
        <f>N41+O41+P41+Q41+T41+U41</f>
        <v>24</v>
      </c>
      <c r="AE41" s="5">
        <f>AA41/G41</f>
        <v>3.6363636363636362E-2</v>
      </c>
      <c r="AF41" s="24">
        <f>(AA41)*(G41*G41)</f>
        <v>6050</v>
      </c>
      <c r="AG41" s="25">
        <f t="shared" si="7"/>
        <v>3.0778701138811941E-4</v>
      </c>
      <c r="AH41" s="26">
        <f>(H41-$H$2)/SUM($AG$2:AG40)</f>
        <v>78.519891846865235</v>
      </c>
      <c r="AI41" s="35">
        <f>(H41-H36)/SUM(AG36:AG40)</f>
        <v>618.12732130057987</v>
      </c>
      <c r="AJ41" s="28">
        <f>(H41-H31)/SUM(AG31:AG40)</f>
        <v>1195.1206460414492</v>
      </c>
      <c r="AK41" s="29">
        <f>AK40+(AVERAGE($AF$3:AF41)/(AK40*AK40))</f>
        <v>55.760982935457513</v>
      </c>
      <c r="AL41" s="30">
        <f>AL40+(AVERAGE($AH$3:AH41)/(AL40*AL40))</f>
        <v>57.162686088632185</v>
      </c>
      <c r="AM41" s="36">
        <f>AM40+(AVERAGE($AI$3:AI41)/(AM40*AM40))</f>
        <v>54.605462671079245</v>
      </c>
      <c r="AN41" s="37">
        <f>AN40+(AVERAGE($AJ$3:AJ41)/(AN40*AN40))</f>
        <v>55.43449550383243</v>
      </c>
      <c r="AO41" s="38">
        <f t="shared" si="8"/>
        <v>57</v>
      </c>
      <c r="AP41" s="39">
        <f t="shared" si="18"/>
        <v>55.569933205966045</v>
      </c>
      <c r="AQ41" s="39">
        <f t="shared" si="18"/>
        <v>55.319042315947456</v>
      </c>
      <c r="AR41" s="36">
        <f t="shared" si="14"/>
        <v>54.181390582769502</v>
      </c>
      <c r="AS41" s="40">
        <f t="shared" si="17"/>
        <v>52.877585923199867</v>
      </c>
      <c r="AT41" s="41">
        <f t="shared" si="17"/>
        <v>52.378051473747156</v>
      </c>
      <c r="AU41" s="20">
        <f>POWER((AP41-H41),2)</f>
        <v>2.0450910353985545</v>
      </c>
      <c r="AV41" s="20">
        <f>POWER((AQ41-H41),2)</f>
        <v>2.8256187355752913</v>
      </c>
      <c r="AW41" s="29">
        <f t="shared" si="10"/>
        <v>64.096472126226942</v>
      </c>
      <c r="AX41" s="30">
        <f t="shared" si="13"/>
        <v>58.393014063256174</v>
      </c>
      <c r="AY41" s="36">
        <f t="shared" si="11"/>
        <v>64.433439383381767</v>
      </c>
      <c r="AZ41" s="37">
        <f t="shared" si="12"/>
        <v>64.141092287138378</v>
      </c>
    </row>
    <row r="42" spans="1:52" thickTop="1" thickBot="1">
      <c r="A42" s="5">
        <v>41</v>
      </c>
      <c r="B42" s="5">
        <v>1191835135</v>
      </c>
      <c r="C42" s="5">
        <f t="shared" si="0"/>
        <v>0.48192771084337349</v>
      </c>
      <c r="D42" s="6">
        <f t="shared" si="1"/>
        <v>39363.388136574074</v>
      </c>
      <c r="E42" s="5" t="s">
        <v>56</v>
      </c>
      <c r="F42" s="5" t="s">
        <v>57</v>
      </c>
      <c r="G42" s="5">
        <v>57</v>
      </c>
      <c r="H42" s="5">
        <v>57</v>
      </c>
      <c r="I42" s="5">
        <f t="shared" si="2"/>
        <v>0.27272727272727271</v>
      </c>
      <c r="J42" s="5">
        <v>758</v>
      </c>
      <c r="K42" s="5">
        <v>758</v>
      </c>
      <c r="L42" s="5">
        <f t="shared" si="3"/>
        <v>0.88332016344366759</v>
      </c>
      <c r="M42" s="5">
        <f t="shared" si="4"/>
        <v>13.298245614035087</v>
      </c>
      <c r="N42" s="5">
        <v>0</v>
      </c>
      <c r="O42" s="5">
        <v>0</v>
      </c>
      <c r="P42" s="5">
        <v>0</v>
      </c>
      <c r="Q42" s="4">
        <v>0</v>
      </c>
      <c r="R42" s="5">
        <v>2</v>
      </c>
      <c r="S42" s="5">
        <v>0</v>
      </c>
      <c r="T42" s="5">
        <v>0</v>
      </c>
      <c r="U42" s="5">
        <v>0</v>
      </c>
      <c r="V42" s="65">
        <v>1</v>
      </c>
      <c r="W42" s="5">
        <f>N42+P42+T42</f>
        <v>0</v>
      </c>
      <c r="X42" s="5">
        <f>O42+Q42+U42</f>
        <v>0</v>
      </c>
      <c r="Y42" s="61">
        <f>(N42+V42)/G42</f>
        <v>1.7543859649122806E-2</v>
      </c>
      <c r="Z42" s="62">
        <f>IF(AA42=0,0,(N42+V42)/ABS(AA42))</f>
        <v>0</v>
      </c>
      <c r="AA42" s="5">
        <f t="shared" si="5"/>
        <v>0</v>
      </c>
      <c r="AB42" s="5">
        <f>AVERAGE($AA$2:AA42)</f>
        <v>2.4390243902439025E-2</v>
      </c>
      <c r="AC42" s="5">
        <f t="shared" si="6"/>
        <v>0</v>
      </c>
      <c r="AD42" s="7">
        <f>N42+O42+P42+Q42+T42+U42</f>
        <v>0</v>
      </c>
      <c r="AE42" s="5">
        <f>AA42/G42</f>
        <v>0</v>
      </c>
      <c r="AF42" s="24">
        <f>(AA42)*(G42*G42)</f>
        <v>0</v>
      </c>
      <c r="AG42" s="25">
        <f t="shared" si="7"/>
        <v>3.0778701138811941E-4</v>
      </c>
      <c r="AH42" s="26">
        <f>(H42-$H$2)/SUM($AG$2:AG41)</f>
        <v>76.667048403089012</v>
      </c>
      <c r="AI42" s="35">
        <f>(H42-H37)/SUM(AG37:AG41)</f>
        <v>622.39406010164089</v>
      </c>
      <c r="AJ42" s="28">
        <f>(H42-H32)/SUM(AG32:AG41)</f>
        <v>1212.5875563751997</v>
      </c>
      <c r="AK42" s="29">
        <f>AK41+(AVERAGE($AF$3:AF42)/(AK41*AK41))</f>
        <v>55.74925195100883</v>
      </c>
      <c r="AL42" s="30">
        <f>AL41+(AVERAGE($AH$3:AH42)/(AL41*AL41))</f>
        <v>57.178332171515954</v>
      </c>
      <c r="AM42" s="36">
        <f>AM41+(AVERAGE($AI$3:AI42)/(AM41*AM41))</f>
        <v>54.59150368820633</v>
      </c>
      <c r="AN42" s="37">
        <f>AN41+(AVERAGE($AJ$3:AJ42)/(AN41*AN41))</f>
        <v>55.423630982102559</v>
      </c>
      <c r="AO42" s="38">
        <f t="shared" si="8"/>
        <v>57</v>
      </c>
      <c r="AP42" s="39">
        <f t="shared" si="18"/>
        <v>55.771484545890438</v>
      </c>
      <c r="AQ42" s="39">
        <f t="shared" si="18"/>
        <v>55.715287321475309</v>
      </c>
      <c r="AR42" s="36">
        <f t="shared" si="14"/>
        <v>54.389408296552148</v>
      </c>
      <c r="AS42" s="40">
        <f t="shared" si="17"/>
        <v>53.27123605105492</v>
      </c>
      <c r="AT42" s="41">
        <f t="shared" si="17"/>
        <v>52.781941347592891</v>
      </c>
      <c r="AU42" s="20">
        <f>POWER((AP42-H42),2)</f>
        <v>1.5092502209860239</v>
      </c>
      <c r="AV42" s="20">
        <f>POWER((AQ42-H42),2)</f>
        <v>1.650486666362087</v>
      </c>
      <c r="AW42" s="29">
        <f t="shared" si="10"/>
        <v>64.278322997351822</v>
      </c>
      <c r="AX42" s="30">
        <f t="shared" si="13"/>
        <v>58.451830008575115</v>
      </c>
      <c r="AY42" s="36">
        <f t="shared" si="11"/>
        <v>64.621933105618481</v>
      </c>
      <c r="AZ42" s="37">
        <f t="shared" si="12"/>
        <v>64.323826320482951</v>
      </c>
    </row>
    <row r="43" spans="1:52" thickTop="1" thickBot="1">
      <c r="A43" s="5">
        <v>42</v>
      </c>
      <c r="B43" s="5">
        <v>1192544515</v>
      </c>
      <c r="C43" s="5">
        <f t="shared" si="0"/>
        <v>0.49397590361445781</v>
      </c>
      <c r="D43" s="6">
        <f t="shared" si="1"/>
        <v>39371.598553240743</v>
      </c>
      <c r="E43" s="5" t="s">
        <v>57</v>
      </c>
      <c r="F43" s="5" t="s">
        <v>58</v>
      </c>
      <c r="G43" s="5">
        <v>57</v>
      </c>
      <c r="H43" s="5">
        <v>58</v>
      </c>
      <c r="I43" s="5">
        <f t="shared" si="2"/>
        <v>0.31818181818181818</v>
      </c>
      <c r="J43" s="5">
        <v>758</v>
      </c>
      <c r="K43" s="5">
        <v>761</v>
      </c>
      <c r="L43" s="5">
        <f t="shared" si="3"/>
        <v>0.88682055854035757</v>
      </c>
      <c r="M43" s="5">
        <f t="shared" si="4"/>
        <v>13.120689655172415</v>
      </c>
      <c r="N43" s="5">
        <v>1</v>
      </c>
      <c r="O43" s="5">
        <v>0</v>
      </c>
      <c r="P43" s="5">
        <v>0</v>
      </c>
      <c r="Q43" s="4">
        <v>0</v>
      </c>
      <c r="R43" s="5">
        <v>0</v>
      </c>
      <c r="S43" s="5">
        <v>0</v>
      </c>
      <c r="T43" s="5">
        <v>3</v>
      </c>
      <c r="U43" s="5">
        <v>0</v>
      </c>
      <c r="V43" s="65">
        <v>0</v>
      </c>
      <c r="W43" s="5">
        <f>N43+P43+T43</f>
        <v>4</v>
      </c>
      <c r="X43" s="5">
        <f>O43+Q43+U43</f>
        <v>0</v>
      </c>
      <c r="Y43" s="61">
        <f>(N43+V43)/G43</f>
        <v>1.7543859649122806E-2</v>
      </c>
      <c r="Z43" s="62">
        <f>IF(AA43=0,0,(N43+V43)/ABS(AA43))</f>
        <v>1</v>
      </c>
      <c r="AA43" s="5">
        <f t="shared" si="5"/>
        <v>1</v>
      </c>
      <c r="AB43" s="5">
        <f>AVERAGE($AA$2:AA43)</f>
        <v>4.7619047619047616E-2</v>
      </c>
      <c r="AC43" s="5">
        <f t="shared" si="6"/>
        <v>3</v>
      </c>
      <c r="AD43" s="7">
        <f>N43+O43+P43+Q43+T43+U43</f>
        <v>4</v>
      </c>
      <c r="AE43" s="5">
        <f>AA43/G43</f>
        <v>1.7543859649122806E-2</v>
      </c>
      <c r="AF43" s="24">
        <f>(AA43)*(G43*G43)</f>
        <v>3249</v>
      </c>
      <c r="AG43" s="25">
        <f t="shared" si="7"/>
        <v>2.9726516052318666E-4</v>
      </c>
      <c r="AH43" s="26">
        <f>(H43-$H$2)/SUM($AG$2:AG42)</f>
        <v>149.79926531204873</v>
      </c>
      <c r="AI43" s="35">
        <f>(H43-H38)/SUM(AG38:AG42)</f>
        <v>1253.4402244806815</v>
      </c>
      <c r="AJ43" s="28">
        <f>(H43-H33)/SUM(AG33:AG42)</f>
        <v>1538.2157545720308</v>
      </c>
      <c r="AK43" s="29">
        <f>AK42+(AVERAGE($AF$3:AF43)/(AK42*AK42))</f>
        <v>55.763299193695353</v>
      </c>
      <c r="AL43" s="30">
        <f>AL42+(AVERAGE($AH$3:AH43)/(AL42*AL42))</f>
        <v>57.194705829372225</v>
      </c>
      <c r="AM43" s="36">
        <f>AM42+(AVERAGE($AI$3:AI43)/(AM42*AM42))</f>
        <v>54.588136367416688</v>
      </c>
      <c r="AN43" s="37">
        <f>AN42+(AVERAGE($AJ$3:AJ43)/(AN42*AN42))</f>
        <v>55.42524088587902</v>
      </c>
      <c r="AO43" s="38">
        <f t="shared" si="8"/>
        <v>58</v>
      </c>
      <c r="AP43" s="39">
        <f t="shared" si="18"/>
        <v>56.17446057953115</v>
      </c>
      <c r="AQ43" s="39">
        <f t="shared" si="18"/>
        <v>56.210815671353629</v>
      </c>
      <c r="AR43" s="36">
        <f t="shared" si="14"/>
        <v>54.558021310202463</v>
      </c>
      <c r="AS43" s="40">
        <f t="shared" si="17"/>
        <v>53.664875325035794</v>
      </c>
      <c r="AT43" s="41">
        <f t="shared" si="17"/>
        <v>53.215786594646659</v>
      </c>
      <c r="AU43" s="20">
        <f>POWER((AP43-H43),2)</f>
        <v>3.3325941756857445</v>
      </c>
      <c r="AV43" s="20">
        <f>POWER((AQ43-H43),2)</f>
        <v>3.2011805618737657</v>
      </c>
      <c r="AW43" s="29">
        <f t="shared" si="10"/>
        <v>64.459146369353689</v>
      </c>
      <c r="AX43" s="30">
        <f t="shared" si="13"/>
        <v>58.510527648787409</v>
      </c>
      <c r="AY43" s="36">
        <f t="shared" si="11"/>
        <v>64.809328808541693</v>
      </c>
      <c r="AZ43" s="37">
        <f t="shared" si="12"/>
        <v>64.50552359036098</v>
      </c>
    </row>
    <row r="44" spans="1:52" thickTop="1" thickBot="1">
      <c r="A44" s="5">
        <v>43</v>
      </c>
      <c r="B44" s="5">
        <v>1192548817</v>
      </c>
      <c r="C44" s="5">
        <f t="shared" si="0"/>
        <v>0.50602409638554213</v>
      </c>
      <c r="D44" s="6">
        <f t="shared" si="1"/>
        <v>39371.648344907408</v>
      </c>
      <c r="E44" s="5" t="s">
        <v>58</v>
      </c>
      <c r="F44" s="5" t="s">
        <v>59</v>
      </c>
      <c r="G44" s="5">
        <v>58</v>
      </c>
      <c r="H44" s="5">
        <v>58</v>
      </c>
      <c r="I44" s="5">
        <f t="shared" si="2"/>
        <v>0.31818181818181818</v>
      </c>
      <c r="J44" s="5">
        <v>761</v>
      </c>
      <c r="K44" s="5">
        <v>761</v>
      </c>
      <c r="L44" s="5">
        <f t="shared" si="3"/>
        <v>0.88682055854035757</v>
      </c>
      <c r="M44" s="5">
        <f t="shared" si="4"/>
        <v>13.120689655172415</v>
      </c>
      <c r="N44" s="5">
        <v>0</v>
      </c>
      <c r="O44" s="5">
        <v>0</v>
      </c>
      <c r="P44" s="5">
        <v>0</v>
      </c>
      <c r="Q44" s="4">
        <v>0</v>
      </c>
      <c r="R44" s="5">
        <v>0</v>
      </c>
      <c r="S44" s="5">
        <v>0</v>
      </c>
      <c r="T44" s="5">
        <v>0</v>
      </c>
      <c r="U44" s="5">
        <v>0</v>
      </c>
      <c r="V44" s="65">
        <v>0</v>
      </c>
      <c r="W44" s="5">
        <f>N44+P44+T44</f>
        <v>0</v>
      </c>
      <c r="X44" s="5">
        <f>O44+Q44+U44</f>
        <v>0</v>
      </c>
      <c r="Y44" s="61">
        <f>(N44+V44)/G44</f>
        <v>0</v>
      </c>
      <c r="Z44" s="62">
        <f>IF(AA44=0,0,(N44+V44)/ABS(AA44))</f>
        <v>0</v>
      </c>
      <c r="AA44" s="5">
        <f t="shared" si="5"/>
        <v>0</v>
      </c>
      <c r="AB44" s="5">
        <f>AVERAGE($AA$2:AA44)</f>
        <v>4.6511627906976744E-2</v>
      </c>
      <c r="AC44" s="5">
        <f t="shared" si="6"/>
        <v>0</v>
      </c>
      <c r="AD44" s="7">
        <f>N44+O44+P44+Q44+T44+U44</f>
        <v>0</v>
      </c>
      <c r="AE44" s="5">
        <f>AA44/G44</f>
        <v>0</v>
      </c>
      <c r="AF44" s="24">
        <f>(AA44)*(G44*G44)</f>
        <v>0</v>
      </c>
      <c r="AG44" s="25">
        <f t="shared" si="7"/>
        <v>2.9726516052318666E-4</v>
      </c>
      <c r="AH44" s="26">
        <f>(H44-$H$2)/SUM($AG$2:AG43)</f>
        <v>146.53661994797071</v>
      </c>
      <c r="AI44" s="35">
        <f>(H44-H39)/SUM(AG39:AG43)</f>
        <v>1905.9766374120127</v>
      </c>
      <c r="AJ44" s="28">
        <f>(H44-H34)/SUM(AG34:AG43)</f>
        <v>939.91267183935838</v>
      </c>
      <c r="AK44" s="29">
        <f>AK43+(AVERAGE($AF$3:AF44)/(AK43*AK43))</f>
        <v>55.777005070362023</v>
      </c>
      <c r="AL44" s="30">
        <f>AL43+(AVERAGE($AH$3:AH44)/(AL43*AL43))</f>
        <v>57.211747047694686</v>
      </c>
      <c r="AM44" s="36">
        <f>AM43+(AVERAGE($AI$3:AI44)/(AM43*AM43))</f>
        <v>54.600077828011408</v>
      </c>
      <c r="AN44" s="37">
        <f>AN43+(AVERAGE($AJ$3:AJ44)/(AN43*AN43))</f>
        <v>55.434097257944167</v>
      </c>
      <c r="AO44" s="38">
        <f t="shared" si="8"/>
        <v>58</v>
      </c>
      <c r="AP44" s="39">
        <f t="shared" si="18"/>
        <v>56.778464491498099</v>
      </c>
      <c r="AQ44" s="39">
        <f t="shared" si="18"/>
        <v>56.50828879241439</v>
      </c>
      <c r="AR44" s="36">
        <f t="shared" si="14"/>
        <v>54.853658696663729</v>
      </c>
      <c r="AS44" s="40">
        <f t="shared" ref="AS44:AT59" si="19">AS43+(AVERAGE(AI35:AI44)/(AS43*AS43))</f>
        <v>54.061315208303533</v>
      </c>
      <c r="AT44" s="41">
        <f t="shared" si="19"/>
        <v>53.63790868681906</v>
      </c>
      <c r="AU44" s="20">
        <f>POWER((AP44-H44),2)</f>
        <v>1.4921489985309986</v>
      </c>
      <c r="AV44" s="20">
        <f>POWER((AQ44-H44),2)</f>
        <v>2.2252023268365178</v>
      </c>
      <c r="AW44" s="29">
        <f t="shared" si="10"/>
        <v>64.638956658430715</v>
      </c>
      <c r="AX44" s="30">
        <f t="shared" si="13"/>
        <v>58.569107577371071</v>
      </c>
      <c r="AY44" s="36">
        <f t="shared" si="11"/>
        <v>64.995642371605499</v>
      </c>
      <c r="AZ44" s="37">
        <f t="shared" si="12"/>
        <v>64.686198702762994</v>
      </c>
    </row>
    <row r="45" spans="1:52" thickTop="1" thickBot="1">
      <c r="A45" s="5">
        <v>44</v>
      </c>
      <c r="B45" s="5">
        <v>1192991429</v>
      </c>
      <c r="C45" s="5">
        <f t="shared" si="0"/>
        <v>0.51807228915662651</v>
      </c>
      <c r="D45" s="6">
        <f t="shared" si="1"/>
        <v>39376.771168981482</v>
      </c>
      <c r="E45" s="5" t="s">
        <v>59</v>
      </c>
      <c r="F45" s="5" t="s">
        <v>60</v>
      </c>
      <c r="G45" s="5">
        <v>58</v>
      </c>
      <c r="H45" s="5">
        <v>58</v>
      </c>
      <c r="I45" s="5">
        <f t="shared" si="2"/>
        <v>0.31818181818181818</v>
      </c>
      <c r="J45" s="5">
        <v>761</v>
      </c>
      <c r="K45" s="5">
        <v>761</v>
      </c>
      <c r="L45" s="5">
        <f t="shared" si="3"/>
        <v>0.88682055854035757</v>
      </c>
      <c r="M45" s="5">
        <f t="shared" si="4"/>
        <v>13.120689655172415</v>
      </c>
      <c r="N45" s="5">
        <v>0</v>
      </c>
      <c r="O45" s="5">
        <v>0</v>
      </c>
      <c r="P45" s="5">
        <v>0</v>
      </c>
      <c r="Q45" s="4">
        <v>0</v>
      </c>
      <c r="R45" s="5">
        <v>1</v>
      </c>
      <c r="S45" s="5">
        <v>0</v>
      </c>
      <c r="T45" s="5">
        <v>0</v>
      </c>
      <c r="U45" s="5">
        <v>0</v>
      </c>
      <c r="V45" s="65">
        <v>1</v>
      </c>
      <c r="W45" s="5">
        <f>N45+P45+T45</f>
        <v>0</v>
      </c>
      <c r="X45" s="5">
        <f>O45+Q45+U45</f>
        <v>0</v>
      </c>
      <c r="Y45" s="61">
        <f>(N45+V45)/G45</f>
        <v>1.7241379310344827E-2</v>
      </c>
      <c r="Z45" s="62">
        <f>IF(AA45=0,0,(N45+V45)/ABS(AA45))</f>
        <v>0</v>
      </c>
      <c r="AA45" s="5">
        <f t="shared" si="5"/>
        <v>0</v>
      </c>
      <c r="AB45" s="5">
        <f>AVERAGE($AA$2:AA45)</f>
        <v>4.5454545454545456E-2</v>
      </c>
      <c r="AC45" s="5">
        <f t="shared" si="6"/>
        <v>0</v>
      </c>
      <c r="AD45" s="7">
        <f>N45+O45+P45+Q45+T45+U45</f>
        <v>0</v>
      </c>
      <c r="AE45" s="5">
        <f>AA45/G45</f>
        <v>0</v>
      </c>
      <c r="AF45" s="24">
        <f>(AA45)*(G45*G45)</f>
        <v>0</v>
      </c>
      <c r="AG45" s="25">
        <f t="shared" si="7"/>
        <v>2.9726516052318666E-4</v>
      </c>
      <c r="AH45" s="26">
        <f>(H45-$H$2)/SUM($AG$2:AG44)</f>
        <v>143.41306672934832</v>
      </c>
      <c r="AI45" s="35">
        <f>(H45-H40)/SUM(AG40:AG44)</f>
        <v>1947.1885390882605</v>
      </c>
      <c r="AJ45" s="28">
        <f>(H45-H35)/SUM(AG35:AG44)</f>
        <v>949.82621113075959</v>
      </c>
      <c r="AK45" s="29">
        <f>AK44+(AVERAGE($AF$3:AF45)/(AK44*AK44))</f>
        <v>55.790385627376921</v>
      </c>
      <c r="AL45" s="30">
        <f>AL44+(AVERAGE($AH$3:AH45)/(AL44*AL44))</f>
        <v>57.229400987210916</v>
      </c>
      <c r="AM45" s="36">
        <f>AM44+(AVERAGE($AI$3:AI45)/(AM44*AM44))</f>
        <v>54.626926312796193</v>
      </c>
      <c r="AN45" s="37">
        <f>AN44+(AVERAGE($AJ$3:AJ45)/(AN44*AN44))</f>
        <v>55.449933130249555</v>
      </c>
      <c r="AO45" s="38">
        <f t="shared" si="8"/>
        <v>58</v>
      </c>
      <c r="AP45" s="39">
        <f t="shared" si="18"/>
        <v>57.382469747715049</v>
      </c>
      <c r="AQ45" s="39">
        <f t="shared" si="18"/>
        <v>56.805742809262952</v>
      </c>
      <c r="AR45" s="36">
        <f t="shared" si="14"/>
        <v>55.275545527406258</v>
      </c>
      <c r="AS45" s="40">
        <f t="shared" si="19"/>
        <v>54.460541257853535</v>
      </c>
      <c r="AT45" s="41">
        <f t="shared" si="19"/>
        <v>54.04860626653177</v>
      </c>
      <c r="AU45" s="20">
        <f>POWER((AP45-H45),2)</f>
        <v>0.38134361248711474</v>
      </c>
      <c r="AV45" s="20">
        <f>POWER((AQ45-H45),2)</f>
        <v>1.4262502376271455</v>
      </c>
      <c r="AW45" s="29">
        <f t="shared" si="10"/>
        <v>64.817767959525881</v>
      </c>
      <c r="AX45" s="30">
        <f t="shared" si="13"/>
        <v>58.627570383053126</v>
      </c>
      <c r="AY45" s="36">
        <f t="shared" si="11"/>
        <v>65.180889309599451</v>
      </c>
      <c r="AZ45" s="37">
        <f t="shared" si="12"/>
        <v>64.86586593686647</v>
      </c>
    </row>
    <row r="46" spans="1:52" thickTop="1" thickBot="1">
      <c r="A46" s="5">
        <v>45</v>
      </c>
      <c r="B46" s="5">
        <v>1193067774</v>
      </c>
      <c r="C46" s="5">
        <f t="shared" si="0"/>
        <v>0.53012048192771088</v>
      </c>
      <c r="D46" s="6">
        <f t="shared" si="1"/>
        <v>39377.654791666668</v>
      </c>
      <c r="E46" s="5" t="s">
        <v>60</v>
      </c>
      <c r="F46" s="5" t="s">
        <v>61</v>
      </c>
      <c r="G46" s="5">
        <v>58</v>
      </c>
      <c r="H46" s="5">
        <v>58</v>
      </c>
      <c r="I46" s="5">
        <f t="shared" si="2"/>
        <v>0.31818181818181818</v>
      </c>
      <c r="J46" s="5">
        <v>761</v>
      </c>
      <c r="K46" s="5">
        <v>761</v>
      </c>
      <c r="L46" s="5">
        <f t="shared" si="3"/>
        <v>0.88682055854035757</v>
      </c>
      <c r="M46" s="5">
        <f t="shared" si="4"/>
        <v>13.120689655172415</v>
      </c>
      <c r="N46" s="5">
        <v>0</v>
      </c>
      <c r="O46" s="5">
        <v>0</v>
      </c>
      <c r="P46" s="5">
        <v>0</v>
      </c>
      <c r="Q46" s="4">
        <v>0</v>
      </c>
      <c r="R46" s="5">
        <v>1</v>
      </c>
      <c r="S46" s="5">
        <v>0</v>
      </c>
      <c r="T46" s="5">
        <v>0</v>
      </c>
      <c r="U46" s="5">
        <v>0</v>
      </c>
      <c r="V46" s="65">
        <v>1</v>
      </c>
      <c r="W46" s="5">
        <f>N46+P46+T46</f>
        <v>0</v>
      </c>
      <c r="X46" s="5">
        <f>O46+Q46+U46</f>
        <v>0</v>
      </c>
      <c r="Y46" s="61">
        <f>(N46+V46)/G46</f>
        <v>1.7241379310344827E-2</v>
      </c>
      <c r="Z46" s="62">
        <f>IF(AA46=0,0,(N46+V46)/ABS(AA46))</f>
        <v>0</v>
      </c>
      <c r="AA46" s="5">
        <f t="shared" si="5"/>
        <v>0</v>
      </c>
      <c r="AB46" s="5">
        <f>AVERAGE($AA$2:AA46)</f>
        <v>4.4444444444444446E-2</v>
      </c>
      <c r="AC46" s="5">
        <f t="shared" si="6"/>
        <v>0</v>
      </c>
      <c r="AD46" s="7">
        <f>N46+O46+P46+Q46+T46+U46</f>
        <v>0</v>
      </c>
      <c r="AE46" s="5">
        <f>AA46/G46</f>
        <v>0</v>
      </c>
      <c r="AF46" s="24">
        <f>(AA46)*(G46*G46)</f>
        <v>0</v>
      </c>
      <c r="AG46" s="25">
        <f t="shared" si="7"/>
        <v>2.9726516052318666E-4</v>
      </c>
      <c r="AH46" s="26">
        <f>(H46-$H$2)/SUM($AG$2:AG45)</f>
        <v>140.41989669154327</v>
      </c>
      <c r="AI46" s="35">
        <f>(H46-H41)/SUM(AG41:AG45)</f>
        <v>663.407344461305</v>
      </c>
      <c r="AJ46" s="28">
        <f>(H46-H36)/SUM(AG36:AG45)</f>
        <v>639.96740114588602</v>
      </c>
      <c r="AK46" s="29">
        <f>AK45+(AVERAGE($AF$3:AF46)/(AK45*AK45))</f>
        <v>55.803455809160297</v>
      </c>
      <c r="AL46" s="30">
        <f>AL45+(AVERAGE($AH$3:AH46)/(AL45*AL45))</f>
        <v>57.247617459015046</v>
      </c>
      <c r="AM46" s="36">
        <f>AM45+(AVERAGE($AI$3:AI46)/(AM45*AM45))</f>
        <v>54.658191409593123</v>
      </c>
      <c r="AN46" s="37">
        <f>AN45+(AVERAGE($AJ$3:AJ46)/(AN45*AN45))</f>
        <v>55.470130715360725</v>
      </c>
      <c r="AO46" s="38">
        <f t="shared" si="8"/>
        <v>58</v>
      </c>
      <c r="AP46" s="39">
        <f t="shared" si="18"/>
        <v>57.583945043679456</v>
      </c>
      <c r="AQ46" s="39">
        <f t="shared" si="18"/>
        <v>57.00406593833614</v>
      </c>
      <c r="AR46" s="36">
        <f t="shared" si="14"/>
        <v>55.693980837706334</v>
      </c>
      <c r="AS46" s="40">
        <f t="shared" si="19"/>
        <v>54.817807401182208</v>
      </c>
      <c r="AT46" s="41">
        <f t="shared" si="19"/>
        <v>54.427740439321624</v>
      </c>
      <c r="AU46" s="20">
        <f>POWER((AP46-H46),2)</f>
        <v>0.17310172667888943</v>
      </c>
      <c r="AV46" s="20">
        <f>POWER((AQ46-H46),2)</f>
        <v>0.99188465518227309</v>
      </c>
      <c r="AW46" s="29">
        <f t="shared" si="10"/>
        <v>64.995594056096209</v>
      </c>
      <c r="AX46" s="30">
        <f t="shared" si="13"/>
        <v>58.685916649861788</v>
      </c>
      <c r="AY46" s="36">
        <f t="shared" si="11"/>
        <v>65.365084784073815</v>
      </c>
      <c r="AZ46" s="37">
        <f t="shared" si="12"/>
        <v>65.044539255014328</v>
      </c>
    </row>
    <row r="47" spans="1:52" thickTop="1" thickBot="1">
      <c r="A47" s="5">
        <v>46</v>
      </c>
      <c r="B47" s="5">
        <v>1193161488</v>
      </c>
      <c r="C47" s="5">
        <f t="shared" si="0"/>
        <v>0.54216867469879515</v>
      </c>
      <c r="D47" s="6">
        <f t="shared" si="1"/>
        <v>39378.739444444444</v>
      </c>
      <c r="E47" s="5" t="s">
        <v>61</v>
      </c>
      <c r="F47" s="5" t="s">
        <v>62</v>
      </c>
      <c r="G47" s="5">
        <v>58</v>
      </c>
      <c r="H47" s="5">
        <v>58</v>
      </c>
      <c r="I47" s="5">
        <f t="shared" si="2"/>
        <v>0.31818181818181818</v>
      </c>
      <c r="J47" s="5">
        <v>761</v>
      </c>
      <c r="K47" s="5">
        <v>761</v>
      </c>
      <c r="L47" s="5">
        <f t="shared" si="3"/>
        <v>0.88682055854035757</v>
      </c>
      <c r="M47" s="5">
        <f t="shared" si="4"/>
        <v>13.120689655172415</v>
      </c>
      <c r="N47" s="5">
        <v>0</v>
      </c>
      <c r="O47" s="5">
        <v>0</v>
      </c>
      <c r="P47" s="5">
        <v>0</v>
      </c>
      <c r="Q47" s="4">
        <v>0</v>
      </c>
      <c r="R47" s="5">
        <v>1</v>
      </c>
      <c r="S47" s="5">
        <v>0</v>
      </c>
      <c r="T47" s="5">
        <v>0</v>
      </c>
      <c r="U47" s="5">
        <v>0</v>
      </c>
      <c r="V47" s="65">
        <v>1</v>
      </c>
      <c r="W47" s="5">
        <f>N47+P47+T47</f>
        <v>0</v>
      </c>
      <c r="X47" s="5">
        <f>O47+Q47+U47</f>
        <v>0</v>
      </c>
      <c r="Y47" s="61">
        <f>(N47+V47)/G47</f>
        <v>1.7241379310344827E-2</v>
      </c>
      <c r="Z47" s="62">
        <f>IF(AA47=0,0,(N47+V47)/ABS(AA47))</f>
        <v>0</v>
      </c>
      <c r="AA47" s="5">
        <f t="shared" si="5"/>
        <v>0</v>
      </c>
      <c r="AB47" s="5">
        <f>AVERAGE($AA$2:AA47)</f>
        <v>4.3478260869565216E-2</v>
      </c>
      <c r="AC47" s="5">
        <f t="shared" si="6"/>
        <v>0</v>
      </c>
      <c r="AD47" s="7">
        <f>N47+O47+P47+Q47+T47+U47</f>
        <v>0</v>
      </c>
      <c r="AE47" s="5">
        <f>AA47/G47</f>
        <v>0</v>
      </c>
      <c r="AF47" s="24">
        <f>(AA47)*(G47*G47)</f>
        <v>0</v>
      </c>
      <c r="AG47" s="25">
        <f t="shared" si="7"/>
        <v>2.9726516052318666E-4</v>
      </c>
      <c r="AH47" s="26">
        <f>(H47-$H$2)/SUM($AG$2:AG46)</f>
        <v>137.54911306394916</v>
      </c>
      <c r="AI47" s="35">
        <f>(H47-H42)/SUM(AG42:AG46)</f>
        <v>668.07066014669931</v>
      </c>
      <c r="AJ47" s="28">
        <f>(H47-H37)/SUM(AG37:AG46)</f>
        <v>644.42398785372393</v>
      </c>
      <c r="AK47" s="29">
        <f>AK46+(AVERAGE($AF$3:AF47)/(AK46*AK46))</f>
        <v>55.816229556669875</v>
      </c>
      <c r="AL47" s="30">
        <f>AL46+(AVERAGE($AH$3:AH47)/(AL46*AL46))</f>
        <v>57.266350461861194</v>
      </c>
      <c r="AM47" s="36">
        <f>AM46+(AVERAGE($AI$3:AI47)/(AM46*AM46))</f>
        <v>54.693696110877987</v>
      </c>
      <c r="AN47" s="37">
        <f>AN46+(AVERAGE($AJ$3:AJ47)/(AN46*AN46))</f>
        <v>55.494519240780832</v>
      </c>
      <c r="AO47" s="38">
        <f t="shared" si="8"/>
        <v>58</v>
      </c>
      <c r="AP47" s="39">
        <f t="shared" si="18"/>
        <v>57.785419303751809</v>
      </c>
      <c r="AQ47" s="39">
        <f t="shared" si="18"/>
        <v>57.202382977813478</v>
      </c>
      <c r="AR47" s="36">
        <f t="shared" si="14"/>
        <v>56.109097410567529</v>
      </c>
      <c r="AS47" s="40">
        <f t="shared" si="19"/>
        <v>55.13366153301704</v>
      </c>
      <c r="AT47" s="41">
        <f t="shared" si="19"/>
        <v>54.775908424100152</v>
      </c>
      <c r="AU47" s="20">
        <f>POWER((AP47-H47),2)</f>
        <v>4.6044875202358546E-2</v>
      </c>
      <c r="AV47" s="20">
        <f>POWER((AQ47-H47),2)</f>
        <v>0.63619291408169432</v>
      </c>
      <c r="AW47" s="29">
        <f t="shared" si="10"/>
        <v>65.172448429506872</v>
      </c>
      <c r="AX47" s="30">
        <f t="shared" si="13"/>
        <v>58.744146957177861</v>
      </c>
      <c r="AY47" s="36">
        <f t="shared" si="11"/>
        <v>65.548243614312796</v>
      </c>
      <c r="AZ47" s="37">
        <f t="shared" si="12"/>
        <v>65.222232312308748</v>
      </c>
    </row>
    <row r="48" spans="1:52" thickTop="1" thickBot="1">
      <c r="A48" s="5">
        <v>47</v>
      </c>
      <c r="B48" s="5">
        <v>1196331142</v>
      </c>
      <c r="C48" s="5">
        <f t="shared" si="0"/>
        <v>0.55421686746987953</v>
      </c>
      <c r="D48" s="6">
        <f t="shared" si="1"/>
        <v>39415.425254629634</v>
      </c>
      <c r="E48" s="5" t="s">
        <v>62</v>
      </c>
      <c r="F48" s="5" t="s">
        <v>63</v>
      </c>
      <c r="G48" s="5">
        <v>58</v>
      </c>
      <c r="H48" s="5">
        <v>58</v>
      </c>
      <c r="I48" s="5">
        <f t="shared" si="2"/>
        <v>0.31818181818181818</v>
      </c>
      <c r="J48" s="5">
        <v>761</v>
      </c>
      <c r="K48" s="5">
        <v>761</v>
      </c>
      <c r="L48" s="5">
        <f t="shared" si="3"/>
        <v>0.88682055854035757</v>
      </c>
      <c r="M48" s="5">
        <f t="shared" si="4"/>
        <v>13.120689655172415</v>
      </c>
      <c r="N48" s="5">
        <v>0</v>
      </c>
      <c r="O48" s="5">
        <v>0</v>
      </c>
      <c r="P48" s="5">
        <v>0</v>
      </c>
      <c r="Q48" s="4">
        <v>0</v>
      </c>
      <c r="R48" s="5">
        <v>1</v>
      </c>
      <c r="S48" s="5">
        <v>0</v>
      </c>
      <c r="T48" s="5">
        <v>0</v>
      </c>
      <c r="U48" s="5">
        <v>0</v>
      </c>
      <c r="V48" s="65">
        <v>1</v>
      </c>
      <c r="W48" s="5">
        <f>N48+P48+T48</f>
        <v>0</v>
      </c>
      <c r="X48" s="5">
        <f>O48+Q48+U48</f>
        <v>0</v>
      </c>
      <c r="Y48" s="61">
        <f>(N48+V48)/G48</f>
        <v>1.7241379310344827E-2</v>
      </c>
      <c r="Z48" s="62">
        <f>IF(AA48=0,0,(N48+V48)/ABS(AA48))</f>
        <v>0</v>
      </c>
      <c r="AA48" s="5">
        <f t="shared" si="5"/>
        <v>0</v>
      </c>
      <c r="AB48" s="5">
        <f>AVERAGE($AA$2:AA48)</f>
        <v>4.2553191489361701E-2</v>
      </c>
      <c r="AC48" s="5">
        <f t="shared" si="6"/>
        <v>0</v>
      </c>
      <c r="AD48" s="7">
        <f>N48+O48+P48+Q48+T48+U48</f>
        <v>0</v>
      </c>
      <c r="AE48" s="5">
        <f>AA48/G48</f>
        <v>0</v>
      </c>
      <c r="AF48" s="24">
        <f>(AA48)*(G48*G48)</f>
        <v>0</v>
      </c>
      <c r="AG48" s="25">
        <f t="shared" si="7"/>
        <v>2.9726516052318666E-4</v>
      </c>
      <c r="AH48" s="26">
        <f>(H48-$H$2)/SUM($AG$2:AG47)</f>
        <v>134.79335992707652</v>
      </c>
      <c r="AI48" s="35">
        <f>(H48-H43)/SUM(AG43:AG47)</f>
        <v>0</v>
      </c>
      <c r="AJ48" s="28">
        <f>(H48-H38)/SUM(AG38:AG47)</f>
        <v>648.94307913153352</v>
      </c>
      <c r="AK48" s="29">
        <f>AK47+(AVERAGE($AF$3:AF48)/(AK47*AK47))</f>
        <v>55.828719895134157</v>
      </c>
      <c r="AL48" s="30">
        <f>AL47+(AVERAGE($AH$3:AH48)/(AL47*AL47))</f>
        <v>57.285557773181537</v>
      </c>
      <c r="AM48" s="36">
        <f>AM47+(AVERAGE($AI$3:AI48)/(AM47*AM47))</f>
        <v>54.728383891428649</v>
      </c>
      <c r="AN48" s="37">
        <f>AN47+(AVERAGE($AJ$3:AJ48)/(AN47*AN47))</f>
        <v>55.522937491658844</v>
      </c>
      <c r="AO48" s="38">
        <f t="shared" si="8"/>
        <v>58</v>
      </c>
      <c r="AP48" s="39">
        <f t="shared" si="18"/>
        <v>57.785419303751809</v>
      </c>
      <c r="AQ48" s="39">
        <f t="shared" si="18"/>
        <v>57.400708388587596</v>
      </c>
      <c r="AR48" s="36">
        <f t="shared" si="14"/>
        <v>56.438466093509689</v>
      </c>
      <c r="AS48" s="40">
        <f t="shared" si="19"/>
        <v>55.386270430723293</v>
      </c>
      <c r="AT48" s="41">
        <f t="shared" si="19"/>
        <v>55.093557791452085</v>
      </c>
      <c r="AU48" s="20">
        <f>POWER((AP48-H48),2)</f>
        <v>4.6044875202358546E-2</v>
      </c>
      <c r="AV48" s="20">
        <f>POWER((AQ48-H48),2)</f>
        <v>0.35915043550927617</v>
      </c>
      <c r="AW48" s="29">
        <f t="shared" si="10"/>
        <v>65.348344268067407</v>
      </c>
      <c r="AX48" s="30">
        <f t="shared" si="13"/>
        <v>58.802261879785469</v>
      </c>
      <c r="AY48" s="36">
        <f t="shared" si="11"/>
        <v>65.730380287877267</v>
      </c>
      <c r="AZ48" s="37">
        <f t="shared" si="12"/>
        <v>65.398958465837993</v>
      </c>
    </row>
    <row r="49" spans="1:52" thickTop="1" thickBot="1">
      <c r="A49" s="5">
        <v>48</v>
      </c>
      <c r="B49" s="5">
        <v>1200599808</v>
      </c>
      <c r="C49" s="5">
        <f t="shared" si="0"/>
        <v>0.5662650602409639</v>
      </c>
      <c r="D49" s="6">
        <f t="shared" si="1"/>
        <v>39464.831111111111</v>
      </c>
      <c r="E49" s="5" t="s">
        <v>63</v>
      </c>
      <c r="F49" s="5" t="s">
        <v>64</v>
      </c>
      <c r="G49" s="5">
        <v>58</v>
      </c>
      <c r="H49" s="5">
        <v>58</v>
      </c>
      <c r="I49" s="5">
        <f t="shared" si="2"/>
        <v>0.31818181818181818</v>
      </c>
      <c r="J49" s="5">
        <v>761</v>
      </c>
      <c r="K49" s="5">
        <v>761</v>
      </c>
      <c r="L49" s="5">
        <f t="shared" si="3"/>
        <v>0.88682055854035757</v>
      </c>
      <c r="M49" s="5">
        <f t="shared" si="4"/>
        <v>13.120689655172415</v>
      </c>
      <c r="N49" s="5">
        <v>0</v>
      </c>
      <c r="O49" s="5">
        <v>0</v>
      </c>
      <c r="P49" s="5">
        <v>0</v>
      </c>
      <c r="Q49" s="4">
        <v>0</v>
      </c>
      <c r="R49" s="5">
        <v>1</v>
      </c>
      <c r="S49" s="5">
        <v>0</v>
      </c>
      <c r="T49" s="5">
        <v>0</v>
      </c>
      <c r="U49" s="5">
        <v>0</v>
      </c>
      <c r="V49" s="65">
        <v>1</v>
      </c>
      <c r="W49" s="5">
        <f>N49+P49+T49</f>
        <v>0</v>
      </c>
      <c r="X49" s="5">
        <f>O49+Q49+U49</f>
        <v>0</v>
      </c>
      <c r="Y49" s="61">
        <f>(N49+V49)/G49</f>
        <v>1.7241379310344827E-2</v>
      </c>
      <c r="Z49" s="62">
        <f>IF(AA49=0,0,(N49+V49)/ABS(AA49))</f>
        <v>0</v>
      </c>
      <c r="AA49" s="5">
        <f t="shared" si="5"/>
        <v>0</v>
      </c>
      <c r="AB49" s="5">
        <f>AVERAGE($AA$2:AA49)</f>
        <v>4.1666666666666664E-2</v>
      </c>
      <c r="AC49" s="5">
        <f t="shared" si="6"/>
        <v>0</v>
      </c>
      <c r="AD49" s="7">
        <f>N49+O49+P49+Q49+T49+U49</f>
        <v>0</v>
      </c>
      <c r="AE49" s="5">
        <f>AA49/G49</f>
        <v>0</v>
      </c>
      <c r="AF49" s="24">
        <f>(AA49)*(G49*G49)</f>
        <v>0</v>
      </c>
      <c r="AG49" s="25">
        <f t="shared" si="7"/>
        <v>2.9726516052318666E-4</v>
      </c>
      <c r="AH49" s="26">
        <f>(H49-$H$2)/SUM($AG$2:AG48)</f>
        <v>132.14585927719196</v>
      </c>
      <c r="AI49" s="35">
        <f>(H49-H44)/SUM(AG44:AG48)</f>
        <v>0</v>
      </c>
      <c r="AJ49" s="28">
        <f>(H49-H39)/SUM(AG39:AG48)</f>
        <v>980.28899883813983</v>
      </c>
      <c r="AK49" s="29">
        <f>AK48+(AVERAGE($AF$3:AF49)/(AK48*AK48))</f>
        <v>55.84093901241139</v>
      </c>
      <c r="AL49" s="30">
        <f>AL48+(AVERAGE($AH$3:AH49)/(AL48*AL48))</f>
        <v>57.305200586682055</v>
      </c>
      <c r="AM49" s="36">
        <f>AM48+(AVERAGE($AI$3:AI49)/(AM48*AM48))</f>
        <v>54.762290611885021</v>
      </c>
      <c r="AN49" s="37">
        <f>AN48+(AVERAGE($AJ$3:AJ49)/(AN48*AN48))</f>
        <v>55.55748831376134</v>
      </c>
      <c r="AO49" s="38">
        <f t="shared" si="8"/>
        <v>58</v>
      </c>
      <c r="AP49" s="39">
        <f t="shared" si="18"/>
        <v>57.785419303751809</v>
      </c>
      <c r="AQ49" s="39">
        <f t="shared" si="18"/>
        <v>57.698230758433724</v>
      </c>
      <c r="AR49" s="36">
        <f t="shared" si="14"/>
        <v>56.644328403205577</v>
      </c>
      <c r="AS49" s="40">
        <f t="shared" si="19"/>
        <v>55.636580356584069</v>
      </c>
      <c r="AT49" s="41">
        <f t="shared" si="19"/>
        <v>55.41099719994304</v>
      </c>
      <c r="AU49" s="20">
        <f>POWER((AP49-H49),2)</f>
        <v>4.6044875202358546E-2</v>
      </c>
      <c r="AV49" s="20">
        <f>POWER((AQ49-H49),2)</f>
        <v>9.1064675155485733E-2</v>
      </c>
      <c r="AW49" s="29">
        <f t="shared" si="10"/>
        <v>65.523294475726516</v>
      </c>
      <c r="AX49" s="30">
        <f t="shared" si="13"/>
        <v>58.860261987922051</v>
      </c>
      <c r="AY49" s="36">
        <f t="shared" si="11"/>
        <v>65.911508970737458</v>
      </c>
      <c r="AZ49" s="37">
        <f t="shared" si="12"/>
        <v>65.57473078355325</v>
      </c>
    </row>
    <row r="50" spans="1:52" thickTop="1" thickBot="1">
      <c r="A50" s="5">
        <v>49</v>
      </c>
      <c r="B50" s="5">
        <v>1205165684</v>
      </c>
      <c r="C50" s="5">
        <f t="shared" si="0"/>
        <v>0.57831325301204817</v>
      </c>
      <c r="D50" s="6">
        <f t="shared" si="1"/>
        <v>39517.676898148144</v>
      </c>
      <c r="E50" s="5" t="s">
        <v>64</v>
      </c>
      <c r="F50" s="5" t="s">
        <v>65</v>
      </c>
      <c r="G50" s="5">
        <v>58</v>
      </c>
      <c r="H50" s="5">
        <v>58</v>
      </c>
      <c r="I50" s="5">
        <f t="shared" si="2"/>
        <v>0.31818181818181818</v>
      </c>
      <c r="J50" s="5">
        <v>761</v>
      </c>
      <c r="K50" s="5">
        <v>760</v>
      </c>
      <c r="L50" s="5">
        <f t="shared" si="3"/>
        <v>0.88565376017479425</v>
      </c>
      <c r="M50" s="5">
        <f t="shared" si="4"/>
        <v>13.103448275862069</v>
      </c>
      <c r="N50" s="5">
        <v>0</v>
      </c>
      <c r="O50" s="5">
        <v>0</v>
      </c>
      <c r="P50" s="5">
        <v>4</v>
      </c>
      <c r="Q50" s="4">
        <v>5</v>
      </c>
      <c r="R50" s="5">
        <v>86</v>
      </c>
      <c r="S50" s="5">
        <v>0</v>
      </c>
      <c r="T50" s="5">
        <v>0</v>
      </c>
      <c r="U50" s="5">
        <v>0</v>
      </c>
      <c r="V50" s="65">
        <v>57</v>
      </c>
      <c r="W50" s="5">
        <f>N50+P50+T50</f>
        <v>4</v>
      </c>
      <c r="X50" s="5">
        <f>O50+Q50+U50</f>
        <v>5</v>
      </c>
      <c r="Y50" s="61">
        <f>(N50+V50)/G50</f>
        <v>0.98275862068965514</v>
      </c>
      <c r="Z50" s="62">
        <f>IF(AA50=0,0,(N50+V50)/ABS(AA50))</f>
        <v>0</v>
      </c>
      <c r="AA50" s="5">
        <f t="shared" si="5"/>
        <v>0</v>
      </c>
      <c r="AB50" s="5">
        <f>AVERAGE($AA$2:AA50)</f>
        <v>4.0816326530612242E-2</v>
      </c>
      <c r="AC50" s="5">
        <f t="shared" si="6"/>
        <v>-1</v>
      </c>
      <c r="AD50" s="7">
        <f>N50+O50+P50+Q50+T50+U50</f>
        <v>9</v>
      </c>
      <c r="AE50" s="5">
        <f>AA50/G50</f>
        <v>0</v>
      </c>
      <c r="AF50" s="24">
        <f>(AA50)*(G50*G50)</f>
        <v>0</v>
      </c>
      <c r="AG50" s="25">
        <f t="shared" si="7"/>
        <v>2.9726516052318666E-4</v>
      </c>
      <c r="AH50" s="26">
        <f>(H50-$H$2)/SUM($AG$2:AG49)</f>
        <v>129.60035536483824</v>
      </c>
      <c r="AI50" s="35">
        <f>(H50-H45)/SUM(AG45:AG49)</f>
        <v>0</v>
      </c>
      <c r="AJ50" s="28">
        <f>(H50-H40)/SUM(AG40:AG49)</f>
        <v>991.07744249214272</v>
      </c>
      <c r="AK50" s="29">
        <f>AK49+(AVERAGE($AF$3:AF50)/(AK49*AK49))</f>
        <v>55.852898329150264</v>
      </c>
      <c r="AL50" s="30">
        <f>AL49+(AVERAGE($AH$3:AH50)/(AL49*AL49))</f>
        <v>57.32524319043921</v>
      </c>
      <c r="AM50" s="36">
        <f>AM49+(AVERAGE($AI$3:AI50)/(AM49*AM49))</f>
        <v>54.795449842304429</v>
      </c>
      <c r="AN50" s="37">
        <f>AN49+(AVERAGE($AJ$3:AJ50)/(AN49*AN49))</f>
        <v>55.597966568893945</v>
      </c>
      <c r="AO50" s="38">
        <f t="shared" si="8"/>
        <v>58</v>
      </c>
      <c r="AP50" s="39">
        <f t="shared" si="18"/>
        <v>57.785419303751809</v>
      </c>
      <c r="AQ50" s="39">
        <f t="shared" si="18"/>
        <v>57.995933338755059</v>
      </c>
      <c r="AR50" s="36">
        <f t="shared" si="14"/>
        <v>56.727323250109983</v>
      </c>
      <c r="AS50" s="40">
        <f t="shared" si="19"/>
        <v>55.884643051738244</v>
      </c>
      <c r="AT50" s="41">
        <f t="shared" si="19"/>
        <v>55.728233768602713</v>
      </c>
      <c r="AU50" s="20">
        <f>POWER((AP50-H50),2)</f>
        <v>4.6044875202358546E-2</v>
      </c>
      <c r="AV50" s="20">
        <f>POWER((AQ50-H50),2)</f>
        <v>1.653773368110811E-5</v>
      </c>
      <c r="AW50" s="29">
        <f t="shared" si="10"/>
        <v>65.697311680441004</v>
      </c>
      <c r="AX50" s="30">
        <f t="shared" si="13"/>
        <v>58.918147847327688</v>
      </c>
      <c r="AY50" s="36">
        <f t="shared" si="11"/>
        <v>66.091643517014688</v>
      </c>
      <c r="AZ50" s="37">
        <f t="shared" si="12"/>
        <v>65.749562052811513</v>
      </c>
    </row>
    <row r="51" spans="1:52" thickTop="1" thickBot="1">
      <c r="A51" s="5">
        <v>50</v>
      </c>
      <c r="B51" s="5">
        <v>1205256257</v>
      </c>
      <c r="C51" s="5">
        <f t="shared" si="0"/>
        <v>0.59036144578313254</v>
      </c>
      <c r="D51" s="6">
        <f t="shared" si="1"/>
        <v>39518.72519675926</v>
      </c>
      <c r="E51" s="5" t="s">
        <v>65</v>
      </c>
      <c r="F51" s="5" t="s">
        <v>66</v>
      </c>
      <c r="G51" s="5">
        <v>58</v>
      </c>
      <c r="H51" s="5">
        <v>58</v>
      </c>
      <c r="I51" s="5">
        <f t="shared" si="2"/>
        <v>0.31818181818181818</v>
      </c>
      <c r="J51" s="5">
        <v>760</v>
      </c>
      <c r="K51" s="5">
        <v>761</v>
      </c>
      <c r="L51" s="5">
        <f t="shared" si="3"/>
        <v>0.88682055854035757</v>
      </c>
      <c r="M51" s="5">
        <f t="shared" si="4"/>
        <v>13.120689655172415</v>
      </c>
      <c r="N51" s="5">
        <v>0</v>
      </c>
      <c r="O51" s="5">
        <v>0</v>
      </c>
      <c r="P51" s="5">
        <v>1</v>
      </c>
      <c r="Q51" s="4">
        <v>0</v>
      </c>
      <c r="R51" s="5">
        <v>0</v>
      </c>
      <c r="S51" s="5">
        <v>0</v>
      </c>
      <c r="T51" s="5">
        <v>0</v>
      </c>
      <c r="U51" s="5">
        <v>0</v>
      </c>
      <c r="V51" s="65">
        <v>1</v>
      </c>
      <c r="W51" s="5">
        <f>N51+P51+T51</f>
        <v>1</v>
      </c>
      <c r="X51" s="5">
        <f>O51+Q51+U51</f>
        <v>0</v>
      </c>
      <c r="Y51" s="61">
        <f>(N51+V51)/G51</f>
        <v>1.7241379310344827E-2</v>
      </c>
      <c r="Z51" s="62">
        <f>IF(AA51=0,0,(N51+V51)/ABS(AA51))</f>
        <v>0</v>
      </c>
      <c r="AA51" s="5">
        <f t="shared" si="5"/>
        <v>0</v>
      </c>
      <c r="AB51" s="5">
        <f>AVERAGE($AA$2:AA51)</f>
        <v>0.04</v>
      </c>
      <c r="AC51" s="5">
        <f t="shared" si="6"/>
        <v>1</v>
      </c>
      <c r="AD51" s="7">
        <f>N51+O51+P51+Q51+T51+U51</f>
        <v>1</v>
      </c>
      <c r="AE51" s="5">
        <f>AA51/G51</f>
        <v>0</v>
      </c>
      <c r="AF51" s="24">
        <f>(AA51)*(G51*G51)</f>
        <v>0</v>
      </c>
      <c r="AG51" s="25">
        <f t="shared" si="7"/>
        <v>2.9726516052318666E-4</v>
      </c>
      <c r="AH51" s="26">
        <f>(H51-$H$2)/SUM($AG$2:AG50)</f>
        <v>127.15106534496235</v>
      </c>
      <c r="AI51" s="35">
        <f>(H51-H46)/SUM(AG46:AG50)</f>
        <v>0</v>
      </c>
      <c r="AJ51" s="28">
        <f>(H51-H41)/SUM(AG41:AG50)</f>
        <v>334.03533007334971</v>
      </c>
      <c r="AK51" s="29">
        <f>AK50+(AVERAGE($AF$3:AF51)/(AK50*AK50))</f>
        <v>55.864608561759965</v>
      </c>
      <c r="AL51" s="30">
        <f>AL50+(AVERAGE($AH$3:AH51)/(AL50*AL50))</f>
        <v>57.345652680313577</v>
      </c>
      <c r="AM51" s="36">
        <f>AM50+(AVERAGE($AI$3:AI51)/(AM50*AM50))</f>
        <v>54.827893052327099</v>
      </c>
      <c r="AN51" s="37">
        <f>AN50+(AVERAGE($AJ$3:AJ51)/(AN50*AN50))</f>
        <v>55.639766375454556</v>
      </c>
      <c r="AO51" s="38">
        <f t="shared" si="8"/>
        <v>58</v>
      </c>
      <c r="AP51" s="39">
        <f t="shared" si="18"/>
        <v>57.785419303751809</v>
      </c>
      <c r="AQ51" s="39">
        <f t="shared" si="18"/>
        <v>58.095244330631914</v>
      </c>
      <c r="AR51" s="36">
        <f t="shared" si="14"/>
        <v>56.768844250832949</v>
      </c>
      <c r="AS51" s="40">
        <f t="shared" si="19"/>
        <v>56.110716265756018</v>
      </c>
      <c r="AT51" s="41">
        <f t="shared" si="19"/>
        <v>56.014142301413358</v>
      </c>
      <c r="AU51" s="20">
        <f>POWER((AP51-H51),2)</f>
        <v>4.6044875202358546E-2</v>
      </c>
      <c r="AV51" s="20">
        <f>POWER((AQ51-H51),2)</f>
        <v>9.0714825175213423E-3</v>
      </c>
      <c r="AW51" s="29">
        <f t="shared" si="10"/>
        <v>65.870408242233538</v>
      </c>
      <c r="AX51" s="30">
        <f t="shared" si="13"/>
        <v>58.975920019293746</v>
      </c>
      <c r="AY51" s="36">
        <f t="shared" si="11"/>
        <v>66.270797478350417</v>
      </c>
      <c r="AZ51" s="37">
        <f t="shared" si="12"/>
        <v>65.923464788599532</v>
      </c>
    </row>
    <row r="52" spans="1:52" thickTop="1" thickBot="1">
      <c r="A52" s="5">
        <v>51</v>
      </c>
      <c r="B52" s="5">
        <v>1207152878</v>
      </c>
      <c r="C52" s="5">
        <f t="shared" si="0"/>
        <v>0.60240963855421692</v>
      </c>
      <c r="D52" s="6">
        <f t="shared" si="1"/>
        <v>39540.676828703705</v>
      </c>
      <c r="E52" s="5" t="s">
        <v>66</v>
      </c>
      <c r="F52" s="5" t="s">
        <v>67</v>
      </c>
      <c r="G52" s="5">
        <v>58</v>
      </c>
      <c r="H52" s="5">
        <v>59</v>
      </c>
      <c r="I52" s="5">
        <f t="shared" si="2"/>
        <v>0.36363636363636365</v>
      </c>
      <c r="J52" s="5">
        <v>761</v>
      </c>
      <c r="K52" s="5">
        <v>768</v>
      </c>
      <c r="L52" s="5">
        <f t="shared" si="3"/>
        <v>0.89498814709930075</v>
      </c>
      <c r="M52" s="5">
        <f t="shared" si="4"/>
        <v>13.016949152542374</v>
      </c>
      <c r="N52" s="5">
        <v>1</v>
      </c>
      <c r="O52" s="5">
        <v>0</v>
      </c>
      <c r="P52" s="5">
        <v>7</v>
      </c>
      <c r="Q52" s="4">
        <v>3</v>
      </c>
      <c r="R52" s="5">
        <v>0</v>
      </c>
      <c r="S52" s="5">
        <v>0</v>
      </c>
      <c r="T52" s="5">
        <v>3</v>
      </c>
      <c r="U52" s="5">
        <v>0</v>
      </c>
      <c r="V52" s="65">
        <v>5</v>
      </c>
      <c r="W52" s="5">
        <f>N52+P52+T52</f>
        <v>11</v>
      </c>
      <c r="X52" s="5">
        <f>O52+Q52+U52</f>
        <v>3</v>
      </c>
      <c r="Y52" s="61">
        <f>(N52+V52)/G52</f>
        <v>0.10344827586206896</v>
      </c>
      <c r="Z52" s="62">
        <f>IF(AA52=0,0,(N52+V52)/ABS(AA52))</f>
        <v>6</v>
      </c>
      <c r="AA52" s="5">
        <f t="shared" si="5"/>
        <v>1</v>
      </c>
      <c r="AB52" s="5">
        <f>AVERAGE($AA$2:AA52)</f>
        <v>5.8823529411764705E-2</v>
      </c>
      <c r="AC52" s="5">
        <f t="shared" si="6"/>
        <v>7</v>
      </c>
      <c r="AD52" s="7">
        <f>N52+O52+P52+Q52+T52+U52</f>
        <v>14</v>
      </c>
      <c r="AE52" s="5">
        <f>AA52/G52</f>
        <v>1.7241379310344827E-2</v>
      </c>
      <c r="AF52" s="24">
        <f>(AA52)*(G52*G52)</f>
        <v>3364</v>
      </c>
      <c r="AG52" s="25">
        <f t="shared" si="7"/>
        <v>2.8727377190462512E-4</v>
      </c>
      <c r="AH52" s="26">
        <f>(H52-$H$2)/SUM($AG$2:AG51)</f>
        <v>187.18895312875017</v>
      </c>
      <c r="AI52" s="35">
        <f>(H52-H47)/SUM(AG47:AG51)</f>
        <v>672.80000000000007</v>
      </c>
      <c r="AJ52" s="28">
        <f>(H52-H42)/SUM(AG42:AG51)</f>
        <v>670.42698972550238</v>
      </c>
      <c r="AK52" s="29">
        <f>AK51+(AVERAGE($AF$3:AF52)/(AK51*AK51))</f>
        <v>55.897637977369783</v>
      </c>
      <c r="AL52" s="30">
        <f>AL51+(AVERAGE($AH$3:AH52)/(AL51*AL51))</f>
        <v>57.366778183426092</v>
      </c>
      <c r="AM52" s="36">
        <f>AM51+(AVERAGE($AI$3:AI52)/(AM51*AM51))</f>
        <v>54.864126016914305</v>
      </c>
      <c r="AN52" s="37">
        <f>AN51+(AVERAGE($AJ$3:AJ52)/(AN51*AN51))</f>
        <v>55.684999886683244</v>
      </c>
      <c r="AO52" s="38">
        <f t="shared" si="8"/>
        <v>59</v>
      </c>
      <c r="AP52" s="39">
        <f t="shared" ref="AP52:AQ67" si="20">AP51+(AI52/(AP51*AP51))</f>
        <v>57.986907423844464</v>
      </c>
      <c r="AQ52" s="39">
        <f t="shared" si="20"/>
        <v>58.293885985430769</v>
      </c>
      <c r="AR52" s="36">
        <f t="shared" si="14"/>
        <v>56.810598038016018</v>
      </c>
      <c r="AS52" s="40">
        <f t="shared" si="19"/>
        <v>56.336572421869143</v>
      </c>
      <c r="AT52" s="41">
        <f t="shared" si="19"/>
        <v>56.279860047957889</v>
      </c>
      <c r="AU52" s="20">
        <f>POWER((AP52-H52),2)</f>
        <v>1.0263565678614606</v>
      </c>
      <c r="AV52" s="20">
        <f>POWER((AQ52-H52),2)</f>
        <v>0.49859700157107562</v>
      </c>
      <c r="AW52" s="29">
        <f t="shared" si="10"/>
        <v>66.042596260953204</v>
      </c>
      <c r="AX52" s="30">
        <f t="shared" si="13"/>
        <v>59.033579060710842</v>
      </c>
      <c r="AY52" s="36">
        <f t="shared" si="11"/>
        <v>66.448984112919746</v>
      </c>
      <c r="AZ52" s="37">
        <f t="shared" si="12"/>
        <v>66.096451241453337</v>
      </c>
    </row>
    <row r="53" spans="1:52" thickTop="1" thickBot="1">
      <c r="A53" s="5">
        <v>52</v>
      </c>
      <c r="B53" s="5">
        <v>1207155106</v>
      </c>
      <c r="C53" s="5">
        <f t="shared" si="0"/>
        <v>0.61445783132530118</v>
      </c>
      <c r="D53" s="6">
        <f t="shared" si="1"/>
        <v>39540.702615740738</v>
      </c>
      <c r="E53" s="5" t="s">
        <v>67</v>
      </c>
      <c r="F53" s="5" t="s">
        <v>68</v>
      </c>
      <c r="G53" s="5">
        <v>59</v>
      </c>
      <c r="H53" s="5">
        <v>59</v>
      </c>
      <c r="I53" s="5">
        <f t="shared" si="2"/>
        <v>0.36363636363636365</v>
      </c>
      <c r="J53" s="5">
        <v>768</v>
      </c>
      <c r="K53" s="5">
        <v>768</v>
      </c>
      <c r="L53" s="5">
        <f t="shared" si="3"/>
        <v>0.89498814709930075</v>
      </c>
      <c r="M53" s="5">
        <f t="shared" si="4"/>
        <v>13.016949152542374</v>
      </c>
      <c r="N53" s="5">
        <v>0</v>
      </c>
      <c r="O53" s="5">
        <v>0</v>
      </c>
      <c r="P53" s="5">
        <v>0</v>
      </c>
      <c r="Q53" s="4">
        <v>0</v>
      </c>
      <c r="R53" s="5">
        <v>0</v>
      </c>
      <c r="S53" s="5">
        <v>0</v>
      </c>
      <c r="T53" s="5">
        <v>0</v>
      </c>
      <c r="U53" s="5">
        <v>0</v>
      </c>
      <c r="V53" s="65">
        <v>0</v>
      </c>
      <c r="W53" s="5">
        <f>N53+P53+T53</f>
        <v>0</v>
      </c>
      <c r="X53" s="5">
        <f>O53+Q53+U53</f>
        <v>0</v>
      </c>
      <c r="Y53" s="61">
        <f>(N53+V53)/G53</f>
        <v>0</v>
      </c>
      <c r="Z53" s="62">
        <f>IF(AA53=0,0,(N53+V53)/ABS(AA53))</f>
        <v>0</v>
      </c>
      <c r="AA53" s="5">
        <f t="shared" si="5"/>
        <v>0</v>
      </c>
      <c r="AB53" s="5">
        <f>AVERAGE($AA$2:AA53)</f>
        <v>5.7692307692307696E-2</v>
      </c>
      <c r="AC53" s="5">
        <f t="shared" si="6"/>
        <v>0</v>
      </c>
      <c r="AD53" s="7">
        <f>N53+O53+P53+Q53+T53+U53</f>
        <v>0</v>
      </c>
      <c r="AE53" s="5">
        <f>AA53/G53</f>
        <v>0</v>
      </c>
      <c r="AF53" s="24">
        <f>(AA53)*(G53*G53)</f>
        <v>0</v>
      </c>
      <c r="AG53" s="25">
        <f t="shared" si="7"/>
        <v>2.8727377190462512E-4</v>
      </c>
      <c r="AH53" s="26">
        <f>(H53-$H$2)/SUM($AG$2:AG52)</f>
        <v>183.89270841212883</v>
      </c>
      <c r="AI53" s="35">
        <f>(H53-H48)/SUM(AG48:AG52)</f>
        <v>677.35330865340131</v>
      </c>
      <c r="AJ53" s="28">
        <f>(H53-H43)/SUM(AG43:AG52)</f>
        <v>337.53448822529049</v>
      </c>
      <c r="AK53" s="29">
        <f>AK52+(AVERAGE($AF$3:AF53)/(AK52*AK52))</f>
        <v>55.929981500475726</v>
      </c>
      <c r="AL53" s="30">
        <f>AL52+(AVERAGE($AH$3:AH53)/(AL52*AL52))</f>
        <v>57.388569863766854</v>
      </c>
      <c r="AM53" s="36">
        <f>AM52+(AVERAGE($AI$3:AI53)/(AM52*AM52))</f>
        <v>54.904013959334677</v>
      </c>
      <c r="AN53" s="37">
        <f>AN52+(AVERAGE($AJ$3:AJ53)/(AN52*AN52))</f>
        <v>55.731408828159033</v>
      </c>
      <c r="AO53" s="38">
        <f t="shared" si="8"/>
        <v>59</v>
      </c>
      <c r="AP53" s="39">
        <f t="shared" si="20"/>
        <v>58.188351899370794</v>
      </c>
      <c r="AQ53" s="39">
        <f t="shared" si="20"/>
        <v>58.393214088114448</v>
      </c>
      <c r="AR53" s="36">
        <f t="shared" si="14"/>
        <v>56.894265069138612</v>
      </c>
      <c r="AS53" s="40">
        <f t="shared" si="19"/>
        <v>56.542469994222735</v>
      </c>
      <c r="AT53" s="41">
        <f t="shared" si="19"/>
        <v>56.505167415990222</v>
      </c>
      <c r="AU53" s="20">
        <f>POWER((AP53-H53),2)</f>
        <v>0.65877263925499807</v>
      </c>
      <c r="AV53" s="20">
        <f>POWER((AQ53-H53),2)</f>
        <v>0.36818914286278126</v>
      </c>
      <c r="AW53" s="29">
        <f t="shared" si="10"/>
        <v>66.213887583752111</v>
      </c>
      <c r="AX53" s="30">
        <f t="shared" si="13"/>
        <v>59.091125524116165</v>
      </c>
      <c r="AY53" s="36">
        <f t="shared" si="11"/>
        <v>66.626216394105626</v>
      </c>
      <c r="AZ53" s="37">
        <f t="shared" si="12"/>
        <v>66.268533405086743</v>
      </c>
    </row>
    <row r="54" spans="1:52" thickTop="1" thickBot="1">
      <c r="A54" s="5">
        <v>53</v>
      </c>
      <c r="B54" s="5">
        <v>1207645001</v>
      </c>
      <c r="C54" s="5">
        <f t="shared" si="0"/>
        <v>0.62650602409638556</v>
      </c>
      <c r="D54" s="6">
        <f t="shared" si="1"/>
        <v>39546.372696759259</v>
      </c>
      <c r="E54" s="5" t="s">
        <v>68</v>
      </c>
      <c r="F54" s="5" t="s">
        <v>69</v>
      </c>
      <c r="G54" s="5">
        <v>59</v>
      </c>
      <c r="H54" s="5">
        <v>61</v>
      </c>
      <c r="I54" s="5">
        <f t="shared" si="2"/>
        <v>0.45454545454545453</v>
      </c>
      <c r="J54" s="5">
        <v>768</v>
      </c>
      <c r="K54" s="5">
        <v>778</v>
      </c>
      <c r="L54" s="5">
        <f t="shared" si="3"/>
        <v>0.90665613075493401</v>
      </c>
      <c r="M54" s="5">
        <f t="shared" si="4"/>
        <v>12.754098360655737</v>
      </c>
      <c r="N54" s="5">
        <v>3</v>
      </c>
      <c r="O54" s="5">
        <v>1</v>
      </c>
      <c r="P54" s="5">
        <v>6</v>
      </c>
      <c r="Q54" s="4">
        <v>7</v>
      </c>
      <c r="R54" s="5">
        <v>2</v>
      </c>
      <c r="S54" s="5">
        <v>0</v>
      </c>
      <c r="T54" s="5">
        <v>18</v>
      </c>
      <c r="U54" s="5">
        <v>7</v>
      </c>
      <c r="V54" s="65">
        <v>4</v>
      </c>
      <c r="W54" s="5">
        <f>N54+P54+T54</f>
        <v>27</v>
      </c>
      <c r="X54" s="5">
        <f>O54+Q54+U54</f>
        <v>15</v>
      </c>
      <c r="Y54" s="61">
        <f>(N54+V54)/G54</f>
        <v>0.11864406779661017</v>
      </c>
      <c r="Z54" s="62">
        <f>IF(AA54=0,0,(N54+V54)/ABS(AA54))</f>
        <v>3.5</v>
      </c>
      <c r="AA54" s="5">
        <f t="shared" si="5"/>
        <v>2</v>
      </c>
      <c r="AB54" s="5">
        <f>AVERAGE($AA$2:AA54)</f>
        <v>9.4339622641509441E-2</v>
      </c>
      <c r="AC54" s="5">
        <f t="shared" si="6"/>
        <v>10</v>
      </c>
      <c r="AD54" s="7">
        <f>N54+O54+P54+Q54+T54+U54</f>
        <v>42</v>
      </c>
      <c r="AE54" s="5">
        <f>AA54/G54</f>
        <v>3.3898305084745763E-2</v>
      </c>
      <c r="AF54" s="24">
        <f>(AA54)*(G54*G54)</f>
        <v>6962</v>
      </c>
      <c r="AG54" s="25">
        <f t="shared" si="7"/>
        <v>2.6874496103198063E-4</v>
      </c>
      <c r="AH54" s="26">
        <f>(H54-$H$2)/SUM($AG$2:AG53)</f>
        <v>301.18423867961906</v>
      </c>
      <c r="AI54" s="35">
        <f>(H54-H49)/SUM(AG49:AG53)</f>
        <v>2045.9060043095919</v>
      </c>
      <c r="AJ54" s="28">
        <f>(H54-H44)/SUM(AG44:AG53)</f>
        <v>1016.0299629801019</v>
      </c>
      <c r="AK54" s="29">
        <f>AK53+(AVERAGE($AF$3:AF54)/(AK53*AK53))</f>
        <v>56.004466114165758</v>
      </c>
      <c r="AL54" s="30">
        <f>AL53+(AVERAGE($AH$3:AH54)/(AL53*AL53))</f>
        <v>57.411684889771109</v>
      </c>
      <c r="AM54" s="36">
        <f>AM53+(AVERAGE($AI$3:AI54)/(AM53*AM53))</f>
        <v>54.956129915828093</v>
      </c>
      <c r="AN54" s="37">
        <f>AN53+(AVERAGE($AJ$3:AJ54)/(AN53*AN53))</f>
        <v>55.78314027632873</v>
      </c>
      <c r="AO54" s="38">
        <f t="shared" si="8"/>
        <v>61</v>
      </c>
      <c r="AP54" s="39">
        <f t="shared" si="20"/>
        <v>58.792597592664073</v>
      </c>
      <c r="AQ54" s="39">
        <f t="shared" si="20"/>
        <v>58.691190409790316</v>
      </c>
      <c r="AR54" s="36">
        <f t="shared" si="14"/>
        <v>57.104095406437203</v>
      </c>
      <c r="AS54" s="40">
        <f t="shared" si="19"/>
        <v>56.751247584514424</v>
      </c>
      <c r="AT54" s="41">
        <f t="shared" si="19"/>
        <v>56.731065599751034</v>
      </c>
      <c r="AU54" s="20">
        <f>POWER((AP54-H54),2)</f>
        <v>4.8726253879124455</v>
      </c>
      <c r="AV54" s="20">
        <f>POWER((AQ54-H54),2)</f>
        <v>5.3306017238442083</v>
      </c>
      <c r="AW54" s="29">
        <f t="shared" si="10"/>
        <v>66.384293812290437</v>
      </c>
      <c r="AX54" s="30">
        <f t="shared" si="13"/>
        <v>59.148559957740147</v>
      </c>
      <c r="AY54" s="36">
        <f t="shared" si="11"/>
        <v>66.802507018849212</v>
      </c>
      <c r="AZ54" s="37">
        <f t="shared" si="12"/>
        <v>66.439723023741891</v>
      </c>
    </row>
    <row r="55" spans="1:52" thickTop="1" thickBot="1">
      <c r="A55" s="5">
        <v>54</v>
      </c>
      <c r="B55" s="5">
        <v>1207729000</v>
      </c>
      <c r="C55" s="5">
        <f t="shared" si="0"/>
        <v>0.63855421686746983</v>
      </c>
      <c r="D55" s="6">
        <f t="shared" si="1"/>
        <v>39547.344907407409</v>
      </c>
      <c r="E55" s="5" t="s">
        <v>69</v>
      </c>
      <c r="F55" s="5" t="s">
        <v>70</v>
      </c>
      <c r="G55" s="5">
        <v>61</v>
      </c>
      <c r="H55" s="5">
        <v>59</v>
      </c>
      <c r="I55" s="5">
        <f t="shared" si="2"/>
        <v>0.36363636363636365</v>
      </c>
      <c r="J55" s="5">
        <v>778</v>
      </c>
      <c r="K55" s="5">
        <v>767</v>
      </c>
      <c r="L55" s="5">
        <f t="shared" si="3"/>
        <v>0.89382134873373753</v>
      </c>
      <c r="M55" s="5">
        <f t="shared" si="4"/>
        <v>13</v>
      </c>
      <c r="N55" s="5">
        <v>1</v>
      </c>
      <c r="O55" s="5">
        <v>3</v>
      </c>
      <c r="P55" s="5">
        <v>7</v>
      </c>
      <c r="Q55" s="4">
        <v>6</v>
      </c>
      <c r="R55" s="5">
        <v>0</v>
      </c>
      <c r="S55" s="5">
        <v>0</v>
      </c>
      <c r="T55" s="5">
        <v>6</v>
      </c>
      <c r="U55" s="5">
        <v>18</v>
      </c>
      <c r="V55" s="65">
        <v>2</v>
      </c>
      <c r="W55" s="5">
        <f>N55+P55+T55</f>
        <v>14</v>
      </c>
      <c r="X55" s="5">
        <f>O55+Q55+U55</f>
        <v>27</v>
      </c>
      <c r="Y55" s="61">
        <f>(N55+V55)/G55</f>
        <v>4.9180327868852458E-2</v>
      </c>
      <c r="Z55" s="62">
        <f>IF(AA55=0,0,(N55+V55)/ABS(AA55))</f>
        <v>1.5</v>
      </c>
      <c r="AA55" s="5">
        <f t="shared" si="5"/>
        <v>-2</v>
      </c>
      <c r="AB55" s="5">
        <f>AVERAGE($AA$2:AA55)</f>
        <v>5.5555555555555552E-2</v>
      </c>
      <c r="AC55" s="5">
        <f t="shared" si="6"/>
        <v>-11</v>
      </c>
      <c r="AD55" s="7">
        <f>N55+O55+P55+Q55+T55+U55</f>
        <v>41</v>
      </c>
      <c r="AE55" s="5">
        <f>AA55/G55</f>
        <v>-3.2786885245901641E-2</v>
      </c>
      <c r="AF55" s="24">
        <f>(AA55)*(G55*G55)</f>
        <v>-7442</v>
      </c>
      <c r="AG55" s="25">
        <f t="shared" si="7"/>
        <v>2.8727377190462512E-4</v>
      </c>
      <c r="AH55" s="26">
        <f>(H55-$H$2)/SUM($AG$2:AG54)</f>
        <v>177.8317408703827</v>
      </c>
      <c r="AI55" s="35">
        <f>(H55-H50)/SUM(AG50:AG54)</f>
        <v>695.49598322914017</v>
      </c>
      <c r="AJ55" s="28">
        <f>(H55-H45)/SUM(AG45:AG54)</f>
        <v>341.97988099933212</v>
      </c>
      <c r="AK55" s="29">
        <f>AK54+(AVERAGE($AF$3:AF55)/(AK54*AK54))</f>
        <v>56.032583019291373</v>
      </c>
      <c r="AL55" s="30">
        <f>AL54+(AVERAGE($AH$3:AH55)/(AL54*AL54))</f>
        <v>57.435363489937146</v>
      </c>
      <c r="AM55" s="36">
        <f>AM54+(AVERAGE($AI$3:AI55)/(AM54*AM54))</f>
        <v>55.011510585154639</v>
      </c>
      <c r="AN55" s="37">
        <f>AN54+(AVERAGE($AJ$3:AJ55)/(AN54*AN54))</f>
        <v>55.835875135672005</v>
      </c>
      <c r="AO55" s="38">
        <f t="shared" si="8"/>
        <v>59</v>
      </c>
      <c r="AP55" s="39">
        <f t="shared" si="20"/>
        <v>58.993807484972677</v>
      </c>
      <c r="AQ55" s="39">
        <f t="shared" si="20"/>
        <v>58.790468798606518</v>
      </c>
      <c r="AR55" s="36">
        <f t="shared" si="14"/>
        <v>57.355043504300546</v>
      </c>
      <c r="AS55" s="40">
        <f t="shared" si="19"/>
        <v>56.919627948819262</v>
      </c>
      <c r="AT55" s="41">
        <f t="shared" si="19"/>
        <v>56.936281832451925</v>
      </c>
      <c r="AU55" s="20">
        <f>POWER((AP55-H55),2)</f>
        <v>3.8347242363615509E-5</v>
      </c>
      <c r="AV55" s="20">
        <f>POWER((AQ55-H55),2)</f>
        <v>4.3903324357395739E-2</v>
      </c>
      <c r="AW55" s="29">
        <f t="shared" si="10"/>
        <v>66.553826309681938</v>
      </c>
      <c r="AX55" s="30">
        <f t="shared" si="13"/>
        <v>59.205882905552492</v>
      </c>
      <c r="AY55" s="36">
        <f t="shared" si="11"/>
        <v>66.977868415690835</v>
      </c>
      <c r="AZ55" s="37">
        <f t="shared" si="12"/>
        <v>66.61003159927391</v>
      </c>
    </row>
    <row r="56" spans="1:52" thickTop="1" thickBot="1">
      <c r="A56" s="5">
        <v>55</v>
      </c>
      <c r="B56" s="5">
        <v>1207730207</v>
      </c>
      <c r="C56" s="5">
        <f t="shared" si="0"/>
        <v>0.6506024096385542</v>
      </c>
      <c r="D56" s="6">
        <f t="shared" si="1"/>
        <v>39547.358877314815</v>
      </c>
      <c r="E56" s="5" t="s">
        <v>70</v>
      </c>
      <c r="F56" s="5" t="s">
        <v>71</v>
      </c>
      <c r="G56" s="5">
        <v>59</v>
      </c>
      <c r="H56" s="5">
        <v>59</v>
      </c>
      <c r="I56" s="5">
        <f t="shared" si="2"/>
        <v>0.36363636363636365</v>
      </c>
      <c r="J56" s="5">
        <v>767</v>
      </c>
      <c r="K56" s="5">
        <v>768</v>
      </c>
      <c r="L56" s="5">
        <f t="shared" si="3"/>
        <v>0.89498814709930075</v>
      </c>
      <c r="M56" s="5">
        <f t="shared" si="4"/>
        <v>13.016949152542374</v>
      </c>
      <c r="N56" s="5">
        <v>0</v>
      </c>
      <c r="O56" s="5">
        <v>0</v>
      </c>
      <c r="P56" s="5">
        <v>1</v>
      </c>
      <c r="Q56" s="4">
        <v>0</v>
      </c>
      <c r="R56" s="5">
        <v>1</v>
      </c>
      <c r="S56" s="5">
        <v>0</v>
      </c>
      <c r="T56" s="5">
        <v>0</v>
      </c>
      <c r="U56" s="5">
        <v>0</v>
      </c>
      <c r="V56" s="65">
        <v>1</v>
      </c>
      <c r="W56" s="5">
        <f>N56+P56+T56</f>
        <v>1</v>
      </c>
      <c r="X56" s="5">
        <f>O56+Q56+U56</f>
        <v>0</v>
      </c>
      <c r="Y56" s="61">
        <f>(N56+V56)/G56</f>
        <v>1.6949152542372881E-2</v>
      </c>
      <c r="Z56" s="62">
        <f>IF(AA56=0,0,(N56+V56)/ABS(AA56))</f>
        <v>0</v>
      </c>
      <c r="AA56" s="5">
        <f t="shared" si="5"/>
        <v>0</v>
      </c>
      <c r="AB56" s="5">
        <f>AVERAGE($AA$2:AA56)</f>
        <v>5.4545454545454543E-2</v>
      </c>
      <c r="AC56" s="5">
        <f t="shared" si="6"/>
        <v>1</v>
      </c>
      <c r="AD56" s="7">
        <f>N56+O56+P56+Q56+T56+U56</f>
        <v>1</v>
      </c>
      <c r="AE56" s="5">
        <f>AA56/G56</f>
        <v>0</v>
      </c>
      <c r="AF56" s="24">
        <f>(AA56)*(G56*G56)</f>
        <v>0</v>
      </c>
      <c r="AG56" s="25">
        <f t="shared" si="7"/>
        <v>2.8727377190462512E-4</v>
      </c>
      <c r="AH56" s="26">
        <f>(H56-$H$2)/SUM($AG$2:AG55)</f>
        <v>174.85418423145234</v>
      </c>
      <c r="AI56" s="35">
        <f>(H56-H51)/SUM(AG51:AG55)</f>
        <v>700.36278365789519</v>
      </c>
      <c r="AJ56" s="28">
        <f>(H56-H46)/SUM(AG46:AG55)</f>
        <v>343.1523825527928</v>
      </c>
      <c r="AK56" s="29">
        <f>AK55+(AVERAGE($AF$3:AF56)/(AK55*AK55))</f>
        <v>56.060151552610698</v>
      </c>
      <c r="AL56" s="30">
        <f>AL55+(AVERAGE($AH$3:AH56)/(AL55*AL55))</f>
        <v>57.459566014358032</v>
      </c>
      <c r="AM56" s="36">
        <f>AM55+(AVERAGE($AI$3:AI56)/(AM55*AM55))</f>
        <v>55.070042005776862</v>
      </c>
      <c r="AN56" s="37">
        <f>AN55+(AVERAGE($AJ$3:AJ56)/(AN55*AN55))</f>
        <v>55.889573995205929</v>
      </c>
      <c r="AO56" s="38">
        <f t="shared" si="8"/>
        <v>59</v>
      </c>
      <c r="AP56" s="39">
        <f t="shared" si="20"/>
        <v>59.195045584368138</v>
      </c>
      <c r="AQ56" s="39">
        <f t="shared" si="20"/>
        <v>58.889751405494295</v>
      </c>
      <c r="AR56" s="36">
        <f t="shared" si="14"/>
        <v>57.64638084627277</v>
      </c>
      <c r="AS56" s="40">
        <f t="shared" si="19"/>
        <v>57.08815423165133</v>
      </c>
      <c r="AT56" s="41">
        <f t="shared" si="19"/>
        <v>57.130865363990388</v>
      </c>
      <c r="AU56" s="20">
        <f>POWER((AP56-H56),2)</f>
        <v>3.8042779981508533E-2</v>
      </c>
      <c r="AV56" s="20">
        <f>POWER((AQ56-H56),2)</f>
        <v>1.2154752590483467E-2</v>
      </c>
      <c r="AW56" s="29">
        <f t="shared" si="10"/>
        <v>66.722496207191156</v>
      </c>
      <c r="AX56" s="30">
        <f t="shared" si="13"/>
        <v>59.263094907307597</v>
      </c>
      <c r="AY56" s="36">
        <f t="shared" si="11"/>
        <v>67.152312752515556</v>
      </c>
      <c r="AZ56" s="37">
        <f t="shared" si="12"/>
        <v>66.779470397981385</v>
      </c>
    </row>
    <row r="57" spans="1:52" thickTop="1" thickBot="1">
      <c r="A57" s="5">
        <v>56</v>
      </c>
      <c r="B57" s="5">
        <v>1207732538</v>
      </c>
      <c r="C57" s="5">
        <f t="shared" si="0"/>
        <v>0.66265060240963858</v>
      </c>
      <c r="D57" s="6">
        <f t="shared" si="1"/>
        <v>39547.38585648148</v>
      </c>
      <c r="E57" s="5" t="s">
        <v>71</v>
      </c>
      <c r="F57" s="5" t="s">
        <v>72</v>
      </c>
      <c r="G57" s="5">
        <v>59</v>
      </c>
      <c r="H57" s="5">
        <v>59</v>
      </c>
      <c r="I57" s="5">
        <f t="shared" si="2"/>
        <v>0.36363636363636365</v>
      </c>
      <c r="J57" s="5">
        <v>768</v>
      </c>
      <c r="K57" s="5">
        <v>768</v>
      </c>
      <c r="L57" s="5">
        <f t="shared" si="3"/>
        <v>0.89498814709930075</v>
      </c>
      <c r="M57" s="5">
        <f t="shared" si="4"/>
        <v>13.016949152542374</v>
      </c>
      <c r="N57" s="5">
        <v>0</v>
      </c>
      <c r="O57" s="5">
        <v>0</v>
      </c>
      <c r="P57" s="5">
        <v>1</v>
      </c>
      <c r="Q57" s="4">
        <v>1</v>
      </c>
      <c r="R57" s="5">
        <v>0</v>
      </c>
      <c r="S57" s="5">
        <v>0</v>
      </c>
      <c r="T57" s="5">
        <v>0</v>
      </c>
      <c r="U57" s="5">
        <v>0</v>
      </c>
      <c r="V57" s="65">
        <v>1</v>
      </c>
      <c r="W57" s="5">
        <f>N57+P57+T57</f>
        <v>1</v>
      </c>
      <c r="X57" s="5">
        <f>O57+Q57+U57</f>
        <v>1</v>
      </c>
      <c r="Y57" s="61">
        <f>(N57+V57)/G57</f>
        <v>1.6949152542372881E-2</v>
      </c>
      <c r="Z57" s="62">
        <f>IF(AA57=0,0,(N57+V57)/ABS(AA57))</f>
        <v>0</v>
      </c>
      <c r="AA57" s="5">
        <f t="shared" si="5"/>
        <v>0</v>
      </c>
      <c r="AB57" s="5">
        <f>AVERAGE($AA$2:AA57)</f>
        <v>5.3571428571428568E-2</v>
      </c>
      <c r="AC57" s="5">
        <f t="shared" si="6"/>
        <v>0</v>
      </c>
      <c r="AD57" s="7">
        <f>N57+O57+P57+Q57+T57+U57</f>
        <v>2</v>
      </c>
      <c r="AE57" s="5">
        <f>AA57/G57</f>
        <v>0</v>
      </c>
      <c r="AF57" s="24">
        <f>(AA57)*(G57*G57)</f>
        <v>0</v>
      </c>
      <c r="AG57" s="25">
        <f t="shared" si="7"/>
        <v>2.8727377190462512E-4</v>
      </c>
      <c r="AH57" s="26">
        <f>(H57-$H$2)/SUM($AG$2:AG56)</f>
        <v>171.97469603988799</v>
      </c>
      <c r="AI57" s="35">
        <f>(H57-H52)/SUM(AG52:AG56)</f>
        <v>0</v>
      </c>
      <c r="AJ57" s="28">
        <f>(H57-H47)/SUM(AG47:AG56)</f>
        <v>344.33295177130873</v>
      </c>
      <c r="AK57" s="29">
        <f>AK56+(AVERAGE($AF$3:AF57)/(AK56*AK56))</f>
        <v>56.087192224817429</v>
      </c>
      <c r="AL57" s="30">
        <f>AL56+(AVERAGE($AH$3:AH57)/(AL56*AL56))</f>
        <v>57.484255538435782</v>
      </c>
      <c r="AM57" s="36">
        <f>AM56+(AVERAGE($AI$3:AI57)/(AM56*AM56))</f>
        <v>55.127387125142469</v>
      </c>
      <c r="AN57" s="37">
        <f>AN56+(AVERAGE($AJ$3:AJ57)/(AN56*AN56))</f>
        <v>55.944199509725387</v>
      </c>
      <c r="AO57" s="38">
        <f t="shared" si="8"/>
        <v>59</v>
      </c>
      <c r="AP57" s="39">
        <f t="shared" si="20"/>
        <v>59.195045584368138</v>
      </c>
      <c r="AQ57" s="39">
        <f t="shared" si="20"/>
        <v>58.989039949818959</v>
      </c>
      <c r="AR57" s="36">
        <f t="shared" si="14"/>
        <v>57.894288619355983</v>
      </c>
      <c r="AS57" s="40">
        <f t="shared" si="19"/>
        <v>57.235188099422665</v>
      </c>
      <c r="AT57" s="41">
        <f t="shared" si="19"/>
        <v>57.314931531856985</v>
      </c>
      <c r="AU57" s="20">
        <f>POWER((AP57-H57),2)</f>
        <v>3.8042779981508533E-2</v>
      </c>
      <c r="AV57" s="20">
        <f>POWER((AQ57-H57),2)</f>
        <v>1.2012269997092622E-4</v>
      </c>
      <c r="AW57" s="29">
        <f t="shared" si="10"/>
        <v>66.89031441069298</v>
      </c>
      <c r="AX57" s="30">
        <f t="shared" si="13"/>
        <v>59.320196498589326</v>
      </c>
      <c r="AY57" s="36">
        <f t="shared" si="11"/>
        <v>67.325851944016264</v>
      </c>
      <c r="AZ57" s="37">
        <f t="shared" si="12"/>
        <v>66.948050457193546</v>
      </c>
    </row>
    <row r="58" spans="1:52" thickTop="1" thickBot="1">
      <c r="A58" s="5">
        <v>57</v>
      </c>
      <c r="B58" s="5">
        <v>1207746551</v>
      </c>
      <c r="C58" s="5">
        <f t="shared" si="0"/>
        <v>0.67469879518072284</v>
      </c>
      <c r="D58" s="6">
        <f t="shared" si="1"/>
        <v>39547.548043981486</v>
      </c>
      <c r="E58" s="5" t="s">
        <v>72</v>
      </c>
      <c r="F58" s="5" t="s">
        <v>73</v>
      </c>
      <c r="G58" s="5">
        <v>59</v>
      </c>
      <c r="H58" s="5">
        <v>59</v>
      </c>
      <c r="I58" s="5">
        <f t="shared" si="2"/>
        <v>0.36363636363636365</v>
      </c>
      <c r="J58" s="5">
        <v>768</v>
      </c>
      <c r="K58" s="5">
        <v>757</v>
      </c>
      <c r="L58" s="5">
        <f t="shared" si="3"/>
        <v>0.88215336507810427</v>
      </c>
      <c r="M58" s="5">
        <f t="shared" si="4"/>
        <v>12.830508474576272</v>
      </c>
      <c r="N58" s="5">
        <v>1</v>
      </c>
      <c r="O58" s="5">
        <v>1</v>
      </c>
      <c r="P58" s="5">
        <v>1</v>
      </c>
      <c r="Q58" s="4">
        <v>1</v>
      </c>
      <c r="R58" s="5">
        <v>0</v>
      </c>
      <c r="S58" s="5">
        <v>0</v>
      </c>
      <c r="T58" s="5">
        <v>3</v>
      </c>
      <c r="U58" s="5">
        <v>14</v>
      </c>
      <c r="V58" s="65">
        <v>1</v>
      </c>
      <c r="W58" s="5">
        <f>N58+P58+T58</f>
        <v>5</v>
      </c>
      <c r="X58" s="5">
        <f>O58+Q58+U58</f>
        <v>16</v>
      </c>
      <c r="Y58" s="61">
        <f>(N58+V58)/G58</f>
        <v>3.3898305084745763E-2</v>
      </c>
      <c r="Z58" s="62">
        <f>IF(AA58=0,0,(N58+V58)/ABS(AA58))</f>
        <v>0</v>
      </c>
      <c r="AA58" s="5">
        <f t="shared" si="5"/>
        <v>0</v>
      </c>
      <c r="AB58" s="5">
        <f>AVERAGE($AA$2:AA58)</f>
        <v>5.2631578947368418E-2</v>
      </c>
      <c r="AC58" s="5">
        <f t="shared" si="6"/>
        <v>-11</v>
      </c>
      <c r="AD58" s="7">
        <f>N58+O58+P58+Q58+T58+U58</f>
        <v>21</v>
      </c>
      <c r="AE58" s="5">
        <f>AA58/G58</f>
        <v>0</v>
      </c>
      <c r="AF58" s="24">
        <f>(AA58)*(G58*G58)</f>
        <v>0</v>
      </c>
      <c r="AG58" s="25">
        <f t="shared" si="7"/>
        <v>2.8727377190462512E-4</v>
      </c>
      <c r="AH58" s="26">
        <f>(H58-$H$2)/SUM($AG$2:AG57)</f>
        <v>169.18850983361796</v>
      </c>
      <c r="AI58" s="35">
        <f>(H58-H53)/SUM(AG53:AG57)</f>
        <v>0</v>
      </c>
      <c r="AJ58" s="28">
        <f>(H58-H48)/SUM(AG48:AG57)</f>
        <v>345.52167220945955</v>
      </c>
      <c r="AK58" s="29">
        <f>AK57+(AVERAGE($AF$3:AF58)/(AK57*AK57))</f>
        <v>56.113724426035049</v>
      </c>
      <c r="AL58" s="30">
        <f>AL57+(AVERAGE($AH$3:AH58)/(AL57*AL57))</f>
        <v>57.509397645217945</v>
      </c>
      <c r="AM58" s="36">
        <f>AM57+(AVERAGE($AI$3:AI58)/(AM57*AM57))</f>
        <v>55.183591111755682</v>
      </c>
      <c r="AN58" s="37">
        <f>AN57+(AVERAGE($AJ$3:AJ58)/(AN57*AN57))</f>
        <v>55.999716259707924</v>
      </c>
      <c r="AO58" s="38">
        <f t="shared" si="8"/>
        <v>59</v>
      </c>
      <c r="AP58" s="39">
        <f t="shared" si="20"/>
        <v>59.195045584368138</v>
      </c>
      <c r="AQ58" s="39">
        <f t="shared" si="20"/>
        <v>59.088336151675222</v>
      </c>
      <c r="AR58" s="36">
        <f t="shared" si="14"/>
        <v>58.099659912118526</v>
      </c>
      <c r="AS58" s="40">
        <f t="shared" si="19"/>
        <v>57.381467494637313</v>
      </c>
      <c r="AT58" s="41">
        <f t="shared" si="19"/>
        <v>57.488580777201975</v>
      </c>
      <c r="AU58" s="20">
        <f>POWER((AP58-H58),2)</f>
        <v>3.8042779981508533E-2</v>
      </c>
      <c r="AV58" s="20">
        <f>POWER((AQ58-H58),2)</f>
        <v>7.8032756927877709E-3</v>
      </c>
      <c r="AW58" s="29">
        <f t="shared" si="10"/>
        <v>67.057291606904755</v>
      </c>
      <c r="AX58" s="30">
        <f t="shared" si="13"/>
        <v>59.37718821085523</v>
      </c>
      <c r="AY58" s="36">
        <f t="shared" si="11"/>
        <v>67.498497658886734</v>
      </c>
      <c r="AZ58" s="37">
        <f t="shared" si="12"/>
        <v>67.115782591624679</v>
      </c>
    </row>
    <row r="59" spans="1:52" thickTop="1" thickBot="1">
      <c r="A59" s="5">
        <v>58</v>
      </c>
      <c r="B59" s="5">
        <v>1207757687</v>
      </c>
      <c r="C59" s="5">
        <f t="shared" si="0"/>
        <v>0.68674698795180722</v>
      </c>
      <c r="D59" s="6">
        <f t="shared" si="1"/>
        <v>39547.676932870367</v>
      </c>
      <c r="E59" s="5" t="s">
        <v>73</v>
      </c>
      <c r="F59" s="5" t="s">
        <v>74</v>
      </c>
      <c r="G59" s="5">
        <v>59</v>
      </c>
      <c r="H59" s="5">
        <v>59</v>
      </c>
      <c r="I59" s="5">
        <f t="shared" si="2"/>
        <v>0.36363636363636365</v>
      </c>
      <c r="J59" s="5">
        <v>757</v>
      </c>
      <c r="K59" s="5">
        <v>757</v>
      </c>
      <c r="L59" s="5">
        <f t="shared" si="3"/>
        <v>0.88215336507810427</v>
      </c>
      <c r="M59" s="5">
        <f t="shared" si="4"/>
        <v>12.830508474576272</v>
      </c>
      <c r="N59" s="5">
        <v>0</v>
      </c>
      <c r="O59" s="5">
        <v>0</v>
      </c>
      <c r="P59" s="5">
        <v>0</v>
      </c>
      <c r="Q59" s="4">
        <v>0</v>
      </c>
      <c r="R59" s="5">
        <v>1</v>
      </c>
      <c r="S59" s="5">
        <v>0</v>
      </c>
      <c r="T59" s="5">
        <v>0</v>
      </c>
      <c r="U59" s="5">
        <v>0</v>
      </c>
      <c r="V59" s="65">
        <v>1</v>
      </c>
      <c r="W59" s="5">
        <f>N59+P59+T59</f>
        <v>0</v>
      </c>
      <c r="X59" s="5">
        <f>O59+Q59+U59</f>
        <v>0</v>
      </c>
      <c r="Y59" s="61">
        <f>(N59+V59)/G59</f>
        <v>1.6949152542372881E-2</v>
      </c>
      <c r="Z59" s="62">
        <f>IF(AA59=0,0,(N59+V59)/ABS(AA59))</f>
        <v>0</v>
      </c>
      <c r="AA59" s="5">
        <f t="shared" si="5"/>
        <v>0</v>
      </c>
      <c r="AB59" s="5">
        <f>AVERAGE($AA$2:AA59)</f>
        <v>5.1724137931034482E-2</v>
      </c>
      <c r="AC59" s="5">
        <f t="shared" si="6"/>
        <v>0</v>
      </c>
      <c r="AD59" s="7">
        <f>N59+O59+P59+Q59+T59+U59</f>
        <v>0</v>
      </c>
      <c r="AE59" s="5">
        <f>AA59/G59</f>
        <v>0</v>
      </c>
      <c r="AF59" s="24">
        <f>(AA59)*(G59*G59)</f>
        <v>0</v>
      </c>
      <c r="AG59" s="25">
        <f t="shared" si="7"/>
        <v>2.8727377190462512E-4</v>
      </c>
      <c r="AH59" s="26">
        <f>(H59-$H$2)/SUM($AG$2:AG58)</f>
        <v>166.49116311449441</v>
      </c>
      <c r="AI59" s="35">
        <f>(H59-H54)/SUM(AG54:AG58)</f>
        <v>-1410.5963517560576</v>
      </c>
      <c r="AJ59" s="28">
        <f>(H59-H49)/SUM(AG49:AG58)</f>
        <v>346.71862857962401</v>
      </c>
      <c r="AK59" s="29">
        <f>AK58+(AVERAGE($AF$3:AF59)/(AK58*AK58))</f>
        <v>56.139766505655253</v>
      </c>
      <c r="AL59" s="30">
        <f>AL58+(AVERAGE($AH$3:AH59)/(AL58*AL58))</f>
        <v>57.534960228002767</v>
      </c>
      <c r="AM59" s="36">
        <f>AM58+(AVERAGE($AI$3:AI59)/(AM58*AM58))</f>
        <v>55.23057005969676</v>
      </c>
      <c r="AN59" s="37">
        <f>AN58+(AVERAGE($AJ$3:AJ59)/(AN58*AN58))</f>
        <v>56.056090623073459</v>
      </c>
      <c r="AO59" s="38">
        <f t="shared" si="8"/>
        <v>59</v>
      </c>
      <c r="AP59" s="39">
        <f t="shared" si="20"/>
        <v>58.792484269804206</v>
      </c>
      <c r="AQ59" s="39">
        <f t="shared" si="20"/>
        <v>59.187641732105739</v>
      </c>
      <c r="AR59" s="36">
        <f t="shared" si="14"/>
        <v>58.098786721352816</v>
      </c>
      <c r="AS59" s="40">
        <f t="shared" si="19"/>
        <v>57.484161050867968</v>
      </c>
      <c r="AT59" s="41">
        <f t="shared" si="19"/>
        <v>57.642012139212696</v>
      </c>
      <c r="AU59" s="20">
        <f>POWER((AP59-H59),2)</f>
        <v>4.3062778278693731E-2</v>
      </c>
      <c r="AV59" s="20">
        <f>POWER((AQ59-H59),2)</f>
        <v>3.5209419627641875E-2</v>
      </c>
      <c r="AW59" s="29">
        <f t="shared" si="10"/>
        <v>67.223438269400646</v>
      </c>
      <c r="AX59" s="30">
        <f t="shared" si="13"/>
        <v>59.434070571480127</v>
      </c>
      <c r="AY59" s="36">
        <f t="shared" si="11"/>
        <v>67.67026132675656</v>
      </c>
      <c r="AZ59" s="37">
        <f t="shared" si="12"/>
        <v>67.282677399505658</v>
      </c>
    </row>
    <row r="60" spans="1:52" thickTop="1" thickBot="1">
      <c r="A60" s="5">
        <v>59</v>
      </c>
      <c r="B60" s="5">
        <v>1207821078</v>
      </c>
      <c r="C60" s="5">
        <f t="shared" si="0"/>
        <v>0.6987951807228916</v>
      </c>
      <c r="D60" s="6">
        <f t="shared" si="1"/>
        <v>39548.410625000004</v>
      </c>
      <c r="E60" s="5" t="s">
        <v>74</v>
      </c>
      <c r="F60" s="5" t="s">
        <v>75</v>
      </c>
      <c r="G60" s="5">
        <v>59</v>
      </c>
      <c r="H60" s="5">
        <v>59</v>
      </c>
      <c r="I60" s="5">
        <f t="shared" si="2"/>
        <v>0.36363636363636365</v>
      </c>
      <c r="J60" s="5">
        <v>757</v>
      </c>
      <c r="K60" s="5">
        <v>758</v>
      </c>
      <c r="L60" s="5">
        <f t="shared" si="3"/>
        <v>0.88332016344366759</v>
      </c>
      <c r="M60" s="5">
        <f t="shared" si="4"/>
        <v>12.847457627118644</v>
      </c>
      <c r="N60" s="5">
        <v>0</v>
      </c>
      <c r="O60" s="5">
        <v>0</v>
      </c>
      <c r="P60" s="5">
        <v>1</v>
      </c>
      <c r="Q60" s="4">
        <v>0</v>
      </c>
      <c r="R60" s="5">
        <v>1</v>
      </c>
      <c r="S60" s="5">
        <v>0</v>
      </c>
      <c r="T60" s="5">
        <v>0</v>
      </c>
      <c r="U60" s="5">
        <v>0</v>
      </c>
      <c r="V60" s="65">
        <v>1</v>
      </c>
      <c r="W60" s="5">
        <f>N60+P60+T60</f>
        <v>1</v>
      </c>
      <c r="X60" s="5">
        <f>O60+Q60+U60</f>
        <v>0</v>
      </c>
      <c r="Y60" s="61">
        <f>(N60+V60)/G60</f>
        <v>1.6949152542372881E-2</v>
      </c>
      <c r="Z60" s="62">
        <f>IF(AA60=0,0,(N60+V60)/ABS(AA60))</f>
        <v>0</v>
      </c>
      <c r="AA60" s="5">
        <f t="shared" si="5"/>
        <v>0</v>
      </c>
      <c r="AB60" s="5">
        <f>AVERAGE($AA$2:AA60)</f>
        <v>5.0847457627118647E-2</v>
      </c>
      <c r="AC60" s="5">
        <f t="shared" si="6"/>
        <v>1</v>
      </c>
      <c r="AD60" s="7">
        <f>N60+O60+P60+Q60+T60+U60</f>
        <v>1</v>
      </c>
      <c r="AE60" s="5">
        <f>AA60/G60</f>
        <v>0</v>
      </c>
      <c r="AF60" s="24">
        <f>(AA60)*(G60*G60)</f>
        <v>0</v>
      </c>
      <c r="AG60" s="25">
        <f t="shared" si="7"/>
        <v>2.8727377190462512E-4</v>
      </c>
      <c r="AH60" s="26">
        <f>(H60-$H$2)/SUM($AG$2:AG59)</f>
        <v>163.87847349827723</v>
      </c>
      <c r="AI60" s="35">
        <f>(H60-H55)/SUM(AG55:AG59)</f>
        <v>0</v>
      </c>
      <c r="AJ60" s="28">
        <f>(H60-H50)/SUM(AG50:AG59)</f>
        <v>347.92390677210432</v>
      </c>
      <c r="AK60" s="29">
        <f>AK59+(AVERAGE($AF$3:AF60)/(AK59*AK59))</f>
        <v>56.165335845207792</v>
      </c>
      <c r="AL60" s="30">
        <f>AL59+(AVERAGE($AH$3:AH60)/(AL59*AL59))</f>
        <v>57.560913311045645</v>
      </c>
      <c r="AM60" s="36">
        <f>AM59+(AVERAGE($AI$3:AI60)/(AM59*AM59))</f>
        <v>55.276660516828116</v>
      </c>
      <c r="AN60" s="37">
        <f>AN59+(AVERAGE($AJ$3:AJ60)/(AN59*AN59))</f>
        <v>56.113290657603116</v>
      </c>
      <c r="AO60" s="38">
        <f t="shared" si="8"/>
        <v>59</v>
      </c>
      <c r="AP60" s="39">
        <f t="shared" si="20"/>
        <v>58.792484269804206</v>
      </c>
      <c r="AQ60" s="39">
        <f t="shared" si="20"/>
        <v>59.286958413319979</v>
      </c>
      <c r="AR60" s="36">
        <f t="shared" si="14"/>
        <v>58.056704654285575</v>
      </c>
      <c r="AS60" s="40">
        <f t="shared" ref="AS60:AT75" si="21">AS59+(AVERAGE(AI51:AI60)/(AS59*AS59))</f>
        <v>57.586488017544625</v>
      </c>
      <c r="AT60" s="41">
        <f t="shared" si="21"/>
        <v>57.775270855592815</v>
      </c>
      <c r="AU60" s="20">
        <f>POWER((AP60-H60),2)</f>
        <v>4.3062778278693731E-2</v>
      </c>
      <c r="AV60" s="20">
        <f>POWER((AQ60-H60),2)</f>
        <v>8.2345130975120126E-2</v>
      </c>
      <c r="AW60" s="29">
        <f t="shared" si="10"/>
        <v>67.388764664417337</v>
      </c>
      <c r="AX60" s="30">
        <f t="shared" si="13"/>
        <v>59.49084410379912</v>
      </c>
      <c r="AY60" s="36">
        <f t="shared" si="11"/>
        <v>67.8411541448789</v>
      </c>
      <c r="AZ60" s="37">
        <f t="shared" si="12"/>
        <v>67.448745268502051</v>
      </c>
    </row>
    <row r="61" spans="1:52" thickTop="1" thickBot="1">
      <c r="A61" s="5">
        <v>60</v>
      </c>
      <c r="B61" s="5">
        <v>1207826418</v>
      </c>
      <c r="C61" s="5">
        <f t="shared" si="0"/>
        <v>0.71084337349397586</v>
      </c>
      <c r="D61" s="6">
        <f t="shared" si="1"/>
        <v>39548.472430555557</v>
      </c>
      <c r="E61" s="5" t="s">
        <v>75</v>
      </c>
      <c r="F61" s="5" t="s">
        <v>76</v>
      </c>
      <c r="G61" s="5">
        <v>59</v>
      </c>
      <c r="H61" s="5">
        <v>59</v>
      </c>
      <c r="I61" s="5">
        <f t="shared" si="2"/>
        <v>0.36363636363636365</v>
      </c>
      <c r="J61" s="5">
        <v>758</v>
      </c>
      <c r="K61" s="5">
        <v>758</v>
      </c>
      <c r="L61" s="5">
        <f t="shared" si="3"/>
        <v>0.88332016344366759</v>
      </c>
      <c r="M61" s="5">
        <f t="shared" si="4"/>
        <v>12.847457627118644</v>
      </c>
      <c r="N61" s="5">
        <v>0</v>
      </c>
      <c r="O61" s="5">
        <v>0</v>
      </c>
      <c r="P61" s="5">
        <v>0</v>
      </c>
      <c r="Q61" s="4">
        <v>0</v>
      </c>
      <c r="R61" s="5">
        <v>0</v>
      </c>
      <c r="S61" s="5">
        <v>0</v>
      </c>
      <c r="T61" s="5">
        <v>0</v>
      </c>
      <c r="U61" s="5">
        <v>0</v>
      </c>
      <c r="V61" s="65">
        <v>0</v>
      </c>
      <c r="W61" s="5">
        <f>N61+P61+T61</f>
        <v>0</v>
      </c>
      <c r="X61" s="5">
        <f>O61+Q61+U61</f>
        <v>0</v>
      </c>
      <c r="Y61" s="61">
        <f>(N61+V61)/G61</f>
        <v>0</v>
      </c>
      <c r="Z61" s="62">
        <f>IF(AA61=0,0,(N61+V61)/ABS(AA61))</f>
        <v>0</v>
      </c>
      <c r="AA61" s="5">
        <f t="shared" si="5"/>
        <v>0</v>
      </c>
      <c r="AB61" s="5">
        <f>AVERAGE($AA$2:AA61)</f>
        <v>0.05</v>
      </c>
      <c r="AC61" s="5">
        <f t="shared" si="6"/>
        <v>0</v>
      </c>
      <c r="AD61" s="7">
        <f>N61+O61+P61+Q61+T61+U61</f>
        <v>0</v>
      </c>
      <c r="AE61" s="5">
        <f>AA61/G61</f>
        <v>0</v>
      </c>
      <c r="AF61" s="24">
        <f>(AA61)*(G61*G61)</f>
        <v>0</v>
      </c>
      <c r="AG61" s="25">
        <f t="shared" si="7"/>
        <v>2.8727377190462512E-4</v>
      </c>
      <c r="AH61" s="26">
        <f>(H61-$H$2)/SUM($AG$2:AG60)</f>
        <v>161.34651707554394</v>
      </c>
      <c r="AI61" s="35">
        <f>(H61-H56)/SUM(AG56:AG60)</f>
        <v>0</v>
      </c>
      <c r="AJ61" s="28">
        <f>(H61-H51)/SUM(AG51:AG60)</f>
        <v>349.13759387567092</v>
      </c>
      <c r="AK61" s="29">
        <f>AK60+(AVERAGE($AF$3:AF61)/(AK60*AK60))</f>
        <v>56.190448924977936</v>
      </c>
      <c r="AL61" s="30">
        <f>AL60+(AVERAGE($AH$3:AH61)/(AL60*AL60))</f>
        <v>57.587228886461418</v>
      </c>
      <c r="AM61" s="36">
        <f>AM60+(AVERAGE($AI$3:AI61)/(AM60*AM60))</f>
        <v>55.321894252270248</v>
      </c>
      <c r="AN61" s="37">
        <f>AN60+(AVERAGE($AJ$3:AJ61)/(AN60*AN60))</f>
        <v>56.171285992960804</v>
      </c>
      <c r="AO61" s="38">
        <f t="shared" si="8"/>
        <v>59</v>
      </c>
      <c r="AP61" s="39">
        <f t="shared" si="20"/>
        <v>58.792484269804206</v>
      </c>
      <c r="AQ61" s="39">
        <f t="shared" si="20"/>
        <v>59.386287918913389</v>
      </c>
      <c r="AR61" s="36">
        <f t="shared" si="14"/>
        <v>57.97300416641972</v>
      </c>
      <c r="AS61" s="40">
        <f t="shared" si="21"/>
        <v>57.688451652282133</v>
      </c>
      <c r="AT61" s="41">
        <f t="shared" si="21"/>
        <v>57.908367995149746</v>
      </c>
      <c r="AU61" s="20">
        <f>POWER((AP61-H61),2)</f>
        <v>4.3062778278693731E-2</v>
      </c>
      <c r="AV61" s="20">
        <f>POWER((AQ61-H61),2)</f>
        <v>0.14921835629843716</v>
      </c>
      <c r="AW61" s="29">
        <f t="shared" si="10"/>
        <v>67.553280856459892</v>
      </c>
      <c r="AX61" s="30">
        <f t="shared" si="13"/>
        <v>59.547509327150038</v>
      </c>
      <c r="AY61" s="36">
        <f t="shared" si="11"/>
        <v>68.01118708458192</v>
      </c>
      <c r="AZ61" s="37">
        <f t="shared" si="12"/>
        <v>67.613996381427668</v>
      </c>
    </row>
    <row r="62" spans="1:52" thickTop="1" thickBot="1">
      <c r="A62" s="5">
        <v>61</v>
      </c>
      <c r="B62" s="5">
        <v>1207826523</v>
      </c>
      <c r="C62" s="5">
        <f t="shared" si="0"/>
        <v>0.72289156626506024</v>
      </c>
      <c r="D62" s="6">
        <f t="shared" si="1"/>
        <v>39548.473645833335</v>
      </c>
      <c r="E62" s="5" t="s">
        <v>76</v>
      </c>
      <c r="F62" s="5" t="s">
        <v>77</v>
      </c>
      <c r="G62" s="5">
        <v>59</v>
      </c>
      <c r="H62" s="5">
        <v>59</v>
      </c>
      <c r="I62" s="5">
        <f t="shared" si="2"/>
        <v>0.36363636363636365</v>
      </c>
      <c r="J62" s="5">
        <v>758</v>
      </c>
      <c r="K62" s="5">
        <v>758</v>
      </c>
      <c r="L62" s="5">
        <f t="shared" si="3"/>
        <v>0.88332016344366759</v>
      </c>
      <c r="M62" s="5">
        <f t="shared" si="4"/>
        <v>12.847457627118644</v>
      </c>
      <c r="N62" s="5">
        <v>0</v>
      </c>
      <c r="O62" s="5">
        <v>0</v>
      </c>
      <c r="P62" s="5">
        <v>0</v>
      </c>
      <c r="Q62" s="4">
        <v>0</v>
      </c>
      <c r="R62" s="5">
        <v>1</v>
      </c>
      <c r="S62" s="5">
        <v>0</v>
      </c>
      <c r="T62" s="5">
        <v>0</v>
      </c>
      <c r="U62" s="5">
        <v>0</v>
      </c>
      <c r="V62" s="65">
        <v>1</v>
      </c>
      <c r="W62" s="5">
        <f>N62+P62+T62</f>
        <v>0</v>
      </c>
      <c r="X62" s="5">
        <f>O62+Q62+U62</f>
        <v>0</v>
      </c>
      <c r="Y62" s="61">
        <f>(N62+V62)/G62</f>
        <v>1.6949152542372881E-2</v>
      </c>
      <c r="Z62" s="62">
        <f>IF(AA62=0,0,(N62+V62)/ABS(AA62))</f>
        <v>0</v>
      </c>
      <c r="AA62" s="5">
        <f t="shared" si="5"/>
        <v>0</v>
      </c>
      <c r="AB62" s="5">
        <f>AVERAGE($AA$2:AA62)</f>
        <v>4.9180327868852458E-2</v>
      </c>
      <c r="AC62" s="5">
        <f t="shared" si="6"/>
        <v>0</v>
      </c>
      <c r="AD62" s="7">
        <f>N62+O62+P62+Q62+T62+U62</f>
        <v>0</v>
      </c>
      <c r="AE62" s="5">
        <f>AA62/G62</f>
        <v>0</v>
      </c>
      <c r="AF62" s="24">
        <f>(AA62)*(G62*G62)</f>
        <v>0</v>
      </c>
      <c r="AG62" s="25">
        <f t="shared" si="7"/>
        <v>2.8727377190462512E-4</v>
      </c>
      <c r="AH62" s="26">
        <f>(H62-$H$2)/SUM($AG$2:AG61)</f>
        <v>158.89160874804918</v>
      </c>
      <c r="AI62" s="35">
        <f>(H62-H57)/SUM(AG57:AG61)</f>
        <v>0</v>
      </c>
      <c r="AJ62" s="28">
        <f>(H62-H52)/SUM(AG52:AG61)</f>
        <v>0</v>
      </c>
      <c r="AK62" s="29">
        <f>AK61+(AVERAGE($AF$3:AF62)/(AK61*AK61))</f>
        <v>56.215121385003322</v>
      </c>
      <c r="AL62" s="30">
        <f>AL61+(AVERAGE($AH$3:AH62)/(AL61*AL61))</f>
        <v>57.613880765643536</v>
      </c>
      <c r="AM62" s="36">
        <f>AM61+(AVERAGE($AI$3:AI62)/(AM61*AM61))</f>
        <v>55.36630138431628</v>
      </c>
      <c r="AN62" s="37">
        <f>AN61+(AVERAGE($AJ$3:AJ62)/(AN61*AN61))</f>
        <v>56.228197038908334</v>
      </c>
      <c r="AO62" s="38">
        <f t="shared" si="8"/>
        <v>59</v>
      </c>
      <c r="AP62" s="39">
        <f t="shared" si="20"/>
        <v>58.792484269804206</v>
      </c>
      <c r="AQ62" s="39">
        <f t="shared" si="20"/>
        <v>59.386287918913389</v>
      </c>
      <c r="AR62" s="36">
        <f t="shared" si="14"/>
        <v>57.889061813251914</v>
      </c>
      <c r="AS62" s="40">
        <f t="shared" si="21"/>
        <v>57.769838561985793</v>
      </c>
      <c r="AT62" s="41">
        <f t="shared" si="21"/>
        <v>58.020861434561958</v>
      </c>
      <c r="AU62" s="20">
        <f>POWER((AP62-H62),2)</f>
        <v>4.3062778278693731E-2</v>
      </c>
      <c r="AV62" s="20">
        <f>POWER((AQ62-H62),2)</f>
        <v>0.14921835629843716</v>
      </c>
      <c r="AW62" s="29">
        <f t="shared" si="10"/>
        <v>67.716996713715972</v>
      </c>
      <c r="AX62" s="30">
        <f t="shared" si="13"/>
        <v>59.604066756915302</v>
      </c>
      <c r="AY62" s="36">
        <f t="shared" si="11"/>
        <v>68.180370897493759</v>
      </c>
      <c r="AZ62" s="37">
        <f t="shared" si="12"/>
        <v>67.778440721762223</v>
      </c>
    </row>
    <row r="63" spans="1:52" thickTop="1" thickBot="1">
      <c r="A63" s="5">
        <v>62</v>
      </c>
      <c r="B63" s="5">
        <v>1208184865</v>
      </c>
      <c r="C63" s="5">
        <f t="shared" si="0"/>
        <v>0.73493975903614461</v>
      </c>
      <c r="D63" s="6">
        <f t="shared" si="1"/>
        <v>39552.621122685188</v>
      </c>
      <c r="E63" s="5" t="s">
        <v>77</v>
      </c>
      <c r="F63" s="5" t="s">
        <v>78</v>
      </c>
      <c r="G63" s="5">
        <v>59</v>
      </c>
      <c r="H63" s="5">
        <v>59</v>
      </c>
      <c r="I63" s="5">
        <f t="shared" si="2"/>
        <v>0.36363636363636365</v>
      </c>
      <c r="J63" s="5">
        <v>758</v>
      </c>
      <c r="K63" s="5">
        <v>759</v>
      </c>
      <c r="L63" s="5">
        <f t="shared" si="3"/>
        <v>0.88448696180923092</v>
      </c>
      <c r="M63" s="5">
        <f t="shared" si="4"/>
        <v>12.864406779661017</v>
      </c>
      <c r="N63" s="5">
        <v>0</v>
      </c>
      <c r="O63" s="5">
        <v>0</v>
      </c>
      <c r="P63" s="5">
        <v>1</v>
      </c>
      <c r="Q63" s="4">
        <v>0</v>
      </c>
      <c r="R63" s="5">
        <v>0</v>
      </c>
      <c r="S63" s="5">
        <v>0</v>
      </c>
      <c r="T63" s="5">
        <v>0</v>
      </c>
      <c r="U63" s="5">
        <v>0</v>
      </c>
      <c r="V63" s="65">
        <v>1</v>
      </c>
      <c r="W63" s="5">
        <f>N63+P63+T63</f>
        <v>1</v>
      </c>
      <c r="X63" s="5">
        <f>O63+Q63+U63</f>
        <v>0</v>
      </c>
      <c r="Y63" s="61">
        <f>(N63+V63)/G63</f>
        <v>1.6949152542372881E-2</v>
      </c>
      <c r="Z63" s="62">
        <f>IF(AA63=0,0,(N63+V63)/ABS(AA63))</f>
        <v>0</v>
      </c>
      <c r="AA63" s="5">
        <f t="shared" si="5"/>
        <v>0</v>
      </c>
      <c r="AB63" s="5">
        <f>AVERAGE($AA$2:AA63)</f>
        <v>4.8387096774193547E-2</v>
      </c>
      <c r="AC63" s="5">
        <f t="shared" si="6"/>
        <v>1</v>
      </c>
      <c r="AD63" s="7">
        <f>N63+O63+P63+Q63+T63+U63</f>
        <v>1</v>
      </c>
      <c r="AE63" s="5">
        <f>AA63/G63</f>
        <v>0</v>
      </c>
      <c r="AF63" s="24">
        <f>(AA63)*(G63*G63)</f>
        <v>0</v>
      </c>
      <c r="AG63" s="25">
        <f t="shared" si="7"/>
        <v>2.8727377190462512E-4</v>
      </c>
      <c r="AH63" s="26">
        <f>(H63-$H$2)/SUM($AG$2:AG62)</f>
        <v>156.51028433328992</v>
      </c>
      <c r="AI63" s="35">
        <f>(H63-H58)/SUM(AG58:AG62)</f>
        <v>0</v>
      </c>
      <c r="AJ63" s="28">
        <f>(H63-H53)/SUM(AG53:AG62)</f>
        <v>0</v>
      </c>
      <c r="AK63" s="29">
        <f>AK62+(AVERAGE($AF$3:AF63)/(AK62*AK62))</f>
        <v>56.239368081008955</v>
      </c>
      <c r="AL63" s="30">
        <f>AL62+(AVERAGE($AH$3:AH63)/(AL62*AL62))</f>
        <v>57.640844443717981</v>
      </c>
      <c r="AM63" s="36">
        <f>AM62+(AVERAGE($AI$3:AI63)/(AM62*AM62))</f>
        <v>55.409910492040432</v>
      </c>
      <c r="AN63" s="37">
        <f>AN62+(AVERAGE($AJ$3:AJ63)/(AN62*AN62))</f>
        <v>56.284061858456703</v>
      </c>
      <c r="AO63" s="38">
        <f t="shared" si="8"/>
        <v>59</v>
      </c>
      <c r="AP63" s="39">
        <f t="shared" si="20"/>
        <v>58.792484269804206</v>
      </c>
      <c r="AQ63" s="39">
        <f t="shared" si="20"/>
        <v>59.386287918913389</v>
      </c>
      <c r="AR63" s="36">
        <f t="shared" si="14"/>
        <v>57.80487584143799</v>
      </c>
      <c r="AS63" s="40">
        <f t="shared" si="21"/>
        <v>57.830700198744182</v>
      </c>
      <c r="AT63" s="41">
        <f t="shared" si="21"/>
        <v>58.122892571817175</v>
      </c>
      <c r="AU63" s="20">
        <f>POWER((AP63-H63),2)</f>
        <v>4.3062778278693731E-2</v>
      </c>
      <c r="AV63" s="20">
        <f>POWER((AQ63-H63),2)</f>
        <v>0.14921835629843716</v>
      </c>
      <c r="AW63" s="29">
        <f t="shared" si="10"/>
        <v>67.879921913286381</v>
      </c>
      <c r="AX63" s="30">
        <f t="shared" si="13"/>
        <v>59.660516904563238</v>
      </c>
      <c r="AY63" s="36">
        <f t="shared" si="11"/>
        <v>68.348716121550808</v>
      </c>
      <c r="AZ63" s="37">
        <f t="shared" si="12"/>
        <v>67.942088078981072</v>
      </c>
    </row>
    <row r="64" spans="1:52" thickTop="1" thickBot="1">
      <c r="A64" s="5">
        <v>63</v>
      </c>
      <c r="B64" s="5">
        <v>1208185208</v>
      </c>
      <c r="C64" s="5">
        <f t="shared" si="0"/>
        <v>0.74698795180722888</v>
      </c>
      <c r="D64" s="6">
        <f t="shared" si="1"/>
        <v>39552.625092592592</v>
      </c>
      <c r="E64" s="5" t="s">
        <v>78</v>
      </c>
      <c r="F64" s="5" t="s">
        <v>79</v>
      </c>
      <c r="G64" s="5">
        <v>59</v>
      </c>
      <c r="H64" s="5">
        <v>59</v>
      </c>
      <c r="I64" s="5">
        <f t="shared" si="2"/>
        <v>0.36363636363636365</v>
      </c>
      <c r="J64" s="5">
        <v>759</v>
      </c>
      <c r="K64" s="5">
        <v>759</v>
      </c>
      <c r="L64" s="5">
        <f t="shared" si="3"/>
        <v>0.88448696180923092</v>
      </c>
      <c r="M64" s="5">
        <f t="shared" si="4"/>
        <v>12.864406779661017</v>
      </c>
      <c r="N64" s="5">
        <v>0</v>
      </c>
      <c r="O64" s="5">
        <v>0</v>
      </c>
      <c r="P64" s="5">
        <v>1</v>
      </c>
      <c r="Q64" s="4">
        <v>1</v>
      </c>
      <c r="R64" s="5">
        <v>0</v>
      </c>
      <c r="S64" s="5">
        <v>0</v>
      </c>
      <c r="T64" s="5">
        <v>0</v>
      </c>
      <c r="U64" s="5">
        <v>0</v>
      </c>
      <c r="V64" s="65">
        <v>1</v>
      </c>
      <c r="W64" s="5">
        <f>N64+P64+T64</f>
        <v>1</v>
      </c>
      <c r="X64" s="5">
        <f>O64+Q64+U64</f>
        <v>1</v>
      </c>
      <c r="Y64" s="61">
        <f>(N64+V64)/G64</f>
        <v>1.6949152542372881E-2</v>
      </c>
      <c r="Z64" s="62">
        <f>IF(AA64=0,0,(N64+V64)/ABS(AA64))</f>
        <v>0</v>
      </c>
      <c r="AA64" s="5">
        <f t="shared" si="5"/>
        <v>0</v>
      </c>
      <c r="AB64" s="5">
        <f>AVERAGE($AA$2:AA64)</f>
        <v>4.7619047619047616E-2</v>
      </c>
      <c r="AC64" s="5">
        <f t="shared" si="6"/>
        <v>0</v>
      </c>
      <c r="AD64" s="7">
        <f>N64+O64+P64+Q64+T64+U64</f>
        <v>2</v>
      </c>
      <c r="AE64" s="5">
        <f>AA64/G64</f>
        <v>0</v>
      </c>
      <c r="AF64" s="24">
        <f>(AA64)*(G64*G64)</f>
        <v>0</v>
      </c>
      <c r="AG64" s="25">
        <f t="shared" si="7"/>
        <v>2.8727377190462512E-4</v>
      </c>
      <c r="AH64" s="26">
        <f>(H64-$H$2)/SUM($AG$2:AG63)</f>
        <v>154.19928425451334</v>
      </c>
      <c r="AI64" s="35">
        <f>(H64-H59)/SUM(AG59:AG63)</f>
        <v>0</v>
      </c>
      <c r="AJ64" s="28">
        <f>(H64-H54)/SUM(AG54:AG63)</f>
        <v>-700.71955639707869</v>
      </c>
      <c r="AK64" s="29">
        <f>AK63+(AVERAGE($AF$3:AF64)/(AK63*AK63))</f>
        <v>56.263203135775328</v>
      </c>
      <c r="AL64" s="30">
        <f>AL63+(AVERAGE($AH$3:AH64)/(AL63*AL63))</f>
        <v>57.668096975720474</v>
      </c>
      <c r="AM64" s="36">
        <f>AM63+(AVERAGE($AI$3:AI64)/(AM63*AM63))</f>
        <v>55.45274871767311</v>
      </c>
      <c r="AN64" s="37">
        <f>AN63+(AVERAGE($AJ$3:AJ64)/(AN63*AN63))</f>
        <v>56.335348932514108</v>
      </c>
      <c r="AO64" s="38">
        <f t="shared" si="8"/>
        <v>59</v>
      </c>
      <c r="AP64" s="39">
        <f t="shared" si="20"/>
        <v>58.792484269804206</v>
      </c>
      <c r="AQ64" s="39">
        <f t="shared" si="20"/>
        <v>59.187599808566333</v>
      </c>
      <c r="AR64" s="36">
        <f t="shared" si="14"/>
        <v>57.80487584143799</v>
      </c>
      <c r="AS64" s="40">
        <f t="shared" si="21"/>
        <v>57.830259532871672</v>
      </c>
      <c r="AT64" s="41">
        <f t="shared" si="21"/>
        <v>58.17374839845094</v>
      </c>
      <c r="AU64" s="20">
        <f>POWER((AP64-H64),2)</f>
        <v>4.3062778278693731E-2</v>
      </c>
      <c r="AV64" s="20">
        <f>POWER((AQ64-H64),2)</f>
        <v>3.5193688174124646E-2</v>
      </c>
      <c r="AW64" s="29">
        <f t="shared" si="10"/>
        <v>68.042065946239461</v>
      </c>
      <c r="AX64" s="30">
        <f t="shared" si="13"/>
        <v>59.716860277688859</v>
      </c>
      <c r="AY64" s="36">
        <f t="shared" si="11"/>
        <v>68.516233086798223</v>
      </c>
      <c r="AZ64" s="37">
        <f t="shared" si="12"/>
        <v>68.104948053704831</v>
      </c>
    </row>
    <row r="65" spans="1:52" thickTop="1" thickBot="1">
      <c r="A65" s="5">
        <v>64</v>
      </c>
      <c r="B65" s="5">
        <v>1208249112</v>
      </c>
      <c r="C65" s="5">
        <f t="shared" si="0"/>
        <v>0.75903614457831325</v>
      </c>
      <c r="D65" s="6">
        <f t="shared" si="1"/>
        <v>39553.364722222221</v>
      </c>
      <c r="E65" s="5" t="s">
        <v>79</v>
      </c>
      <c r="F65" s="5" t="s">
        <v>80</v>
      </c>
      <c r="G65" s="5">
        <v>59</v>
      </c>
      <c r="H65" s="5">
        <v>59</v>
      </c>
      <c r="I65" s="5">
        <f t="shared" si="2"/>
        <v>0.36363636363636365</v>
      </c>
      <c r="J65" s="5">
        <v>759</v>
      </c>
      <c r="K65" s="5">
        <v>759</v>
      </c>
      <c r="L65" s="5">
        <f t="shared" si="3"/>
        <v>0.88448696180923092</v>
      </c>
      <c r="M65" s="5">
        <f t="shared" si="4"/>
        <v>12.864406779661017</v>
      </c>
      <c r="N65" s="5">
        <v>0</v>
      </c>
      <c r="O65" s="5">
        <v>0</v>
      </c>
      <c r="P65" s="5">
        <v>0</v>
      </c>
      <c r="Q65" s="4">
        <v>0</v>
      </c>
      <c r="R65" s="5">
        <v>0</v>
      </c>
      <c r="S65" s="5">
        <v>0</v>
      </c>
      <c r="T65" s="5">
        <v>0</v>
      </c>
      <c r="U65" s="5">
        <v>0</v>
      </c>
      <c r="V65" s="65">
        <v>0</v>
      </c>
      <c r="W65" s="5">
        <f>N65+P65+T65</f>
        <v>0</v>
      </c>
      <c r="X65" s="5">
        <f>O65+Q65+U65</f>
        <v>0</v>
      </c>
      <c r="Y65" s="61">
        <f>(N65+V65)/G65</f>
        <v>0</v>
      </c>
      <c r="Z65" s="62">
        <f>IF(AA65=0,0,(N65+V65)/ABS(AA65))</f>
        <v>0</v>
      </c>
      <c r="AA65" s="5">
        <f t="shared" si="5"/>
        <v>0</v>
      </c>
      <c r="AB65" s="5">
        <f>AVERAGE($AA$2:AA65)</f>
        <v>4.6875E-2</v>
      </c>
      <c r="AC65" s="5">
        <f t="shared" si="6"/>
        <v>0</v>
      </c>
      <c r="AD65" s="7">
        <f>N65+O65+P65+Q65+T65+U65</f>
        <v>0</v>
      </c>
      <c r="AE65" s="5">
        <f>AA65/G65</f>
        <v>0</v>
      </c>
      <c r="AF65" s="24">
        <f>(AA65)*(G65*G65)</f>
        <v>0</v>
      </c>
      <c r="AG65" s="25">
        <f t="shared" si="7"/>
        <v>2.8727377190462512E-4</v>
      </c>
      <c r="AH65" s="26">
        <f>(H65-$H$2)/SUM($AG$2:AG64)</f>
        <v>151.95553865467991</v>
      </c>
      <c r="AI65" s="35">
        <f>(H65-H60)/SUM(AG60:AG64)</f>
        <v>0</v>
      </c>
      <c r="AJ65" s="28">
        <f>(H65-H55)/SUM(AG55:AG64)</f>
        <v>0</v>
      </c>
      <c r="AK65" s="29">
        <f>AK64+(AVERAGE($AF$3:AF65)/(AK64*AK64))</f>
        <v>56.2866399863792</v>
      </c>
      <c r="AL65" s="30">
        <f>AL64+(AVERAGE($AH$3:AH65)/(AL64*AL64))</f>
        <v>57.695616863334699</v>
      </c>
      <c r="AM65" s="36">
        <f>AM64+(AVERAGE($AI$3:AI65)/(AM64*AM64))</f>
        <v>55.494841860641664</v>
      </c>
      <c r="AN65" s="37">
        <f>AN64+(AVERAGE($AJ$3:AJ65)/(AN64*AN64))</f>
        <v>56.385730067761344</v>
      </c>
      <c r="AO65" s="38">
        <f t="shared" si="8"/>
        <v>59</v>
      </c>
      <c r="AP65" s="39">
        <f t="shared" si="20"/>
        <v>58.792484269804206</v>
      </c>
      <c r="AQ65" s="39">
        <f t="shared" si="20"/>
        <v>59.187599808566333</v>
      </c>
      <c r="AR65" s="36">
        <f t="shared" si="14"/>
        <v>57.80487584143799</v>
      </c>
      <c r="AS65" s="40">
        <f t="shared" si="21"/>
        <v>57.809022643142818</v>
      </c>
      <c r="AT65" s="41">
        <f t="shared" si="21"/>
        <v>58.214410111042163</v>
      </c>
      <c r="AU65" s="20">
        <f>POWER((AP65-H65),2)</f>
        <v>4.3062778278693731E-2</v>
      </c>
      <c r="AV65" s="20">
        <f>POWER((AQ65-H65),2)</f>
        <v>3.5193688174124646E-2</v>
      </c>
      <c r="AW65" s="29">
        <f t="shared" si="10"/>
        <v>68.203438122496436</v>
      </c>
      <c r="AX65" s="30">
        <f t="shared" si="13"/>
        <v>59.773097380054075</v>
      </c>
      <c r="AY65" s="36">
        <f t="shared" si="11"/>
        <v>68.682931920991464</v>
      </c>
      <c r="AZ65" s="37">
        <f t="shared" si="12"/>
        <v>68.267030062676142</v>
      </c>
    </row>
    <row r="66" spans="1:52" thickTop="1" thickBot="1">
      <c r="A66" s="5">
        <v>65</v>
      </c>
      <c r="B66" s="5">
        <v>1211896945</v>
      </c>
      <c r="C66" s="5">
        <f t="shared" si="0"/>
        <v>0.77108433734939763</v>
      </c>
      <c r="D66" s="6">
        <f t="shared" si="1"/>
        <v>39595.585011574076</v>
      </c>
      <c r="E66" s="5" t="s">
        <v>80</v>
      </c>
      <c r="F66" s="5" t="s">
        <v>81</v>
      </c>
      <c r="G66" s="5">
        <v>59</v>
      </c>
      <c r="H66" s="5">
        <v>59</v>
      </c>
      <c r="I66" s="5">
        <f t="shared" si="2"/>
        <v>0.36363636363636365</v>
      </c>
      <c r="J66" s="5">
        <v>759</v>
      </c>
      <c r="K66" s="5">
        <v>759</v>
      </c>
      <c r="L66" s="5">
        <f t="shared" si="3"/>
        <v>0.88448696180923092</v>
      </c>
      <c r="M66" s="5">
        <f t="shared" si="4"/>
        <v>12.864406779661017</v>
      </c>
      <c r="N66" s="5">
        <v>0</v>
      </c>
      <c r="O66" s="5">
        <v>0</v>
      </c>
      <c r="P66" s="5">
        <v>0</v>
      </c>
      <c r="Q66" s="4">
        <v>0</v>
      </c>
      <c r="R66" s="5">
        <v>3</v>
      </c>
      <c r="S66" s="5">
        <v>0</v>
      </c>
      <c r="T66" s="5">
        <v>0</v>
      </c>
      <c r="U66" s="5">
        <v>0</v>
      </c>
      <c r="V66" s="65">
        <v>2</v>
      </c>
      <c r="W66" s="5">
        <f>N66+P66+T66</f>
        <v>0</v>
      </c>
      <c r="X66" s="5">
        <f>O66+Q66+U66</f>
        <v>0</v>
      </c>
      <c r="Y66" s="61">
        <f>(N66+V66)/G66</f>
        <v>3.3898305084745763E-2</v>
      </c>
      <c r="Z66" s="62">
        <f>IF(AA66=0,0,(N66+V66)/ABS(AA66))</f>
        <v>0</v>
      </c>
      <c r="AA66" s="5">
        <f t="shared" si="5"/>
        <v>0</v>
      </c>
      <c r="AB66" s="5">
        <f>AVERAGE($AA$2:AA66)</f>
        <v>4.6153846153846156E-2</v>
      </c>
      <c r="AC66" s="5">
        <f t="shared" si="6"/>
        <v>0</v>
      </c>
      <c r="AD66" s="7">
        <f>N66+O66+P66+Q66+T66+U66</f>
        <v>0</v>
      </c>
      <c r="AE66" s="5">
        <f>AA66/G66</f>
        <v>0</v>
      </c>
      <c r="AF66" s="24">
        <f>(AA66)*(G66*G66)</f>
        <v>0</v>
      </c>
      <c r="AG66" s="25">
        <f t="shared" si="7"/>
        <v>2.8727377190462512E-4</v>
      </c>
      <c r="AH66" s="26">
        <f>(H66-$H$2)/SUM($AG$2:AG65)</f>
        <v>149.77615379142208</v>
      </c>
      <c r="AI66" s="35">
        <f>(H66-H61)/SUM(AG61:AG65)</f>
        <v>0</v>
      </c>
      <c r="AJ66" s="28">
        <f>(H66-H56)/SUM(AG56:AG65)</f>
        <v>0</v>
      </c>
      <c r="AK66" s="29">
        <f>AK65+(AVERAGE($AF$3:AF66)/(AK65*AK65))</f>
        <v>56.309691427698048</v>
      </c>
      <c r="AL66" s="30">
        <f>AL65+(AVERAGE($AH$3:AH66)/(AL65*AL65))</f>
        <v>57.723383951159306</v>
      </c>
      <c r="AM66" s="36">
        <f>AM65+(AVERAGE($AI$3:AI66)/(AM65*AM65))</f>
        <v>55.536214464075471</v>
      </c>
      <c r="AN66" s="37">
        <f>AN65+(AVERAGE($AJ$3:AJ66)/(AN65*AN65))</f>
        <v>56.435235412157191</v>
      </c>
      <c r="AO66" s="38">
        <f t="shared" si="8"/>
        <v>59</v>
      </c>
      <c r="AP66" s="39">
        <f t="shared" si="20"/>
        <v>58.792484269804206</v>
      </c>
      <c r="AQ66" s="39">
        <f t="shared" si="20"/>
        <v>59.187599808566333</v>
      </c>
      <c r="AR66" s="36">
        <f t="shared" si="14"/>
        <v>57.80487584143799</v>
      </c>
      <c r="AS66" s="40">
        <f t="shared" si="21"/>
        <v>57.766813017312487</v>
      </c>
      <c r="AT66" s="41">
        <f t="shared" si="21"/>
        <v>58.244889318140729</v>
      </c>
      <c r="AU66" s="20">
        <f>POWER((AP66-H66),2)</f>
        <v>4.3062778278693731E-2</v>
      </c>
      <c r="AV66" s="20">
        <f>POWER((AQ66-H66),2)</f>
        <v>3.5193688174124646E-2</v>
      </c>
      <c r="AW66" s="29">
        <f t="shared" si="10"/>
        <v>68.364047575554551</v>
      </c>
      <c r="AX66" s="30">
        <f t="shared" si="13"/>
        <v>59.829228711627394</v>
      </c>
      <c r="AY66" s="36">
        <f t="shared" si="11"/>
        <v>68.848822555007018</v>
      </c>
      <c r="AZ66" s="37">
        <f t="shared" si="12"/>
        <v>68.428343343570717</v>
      </c>
    </row>
    <row r="67" spans="1:52" thickTop="1" thickBot="1">
      <c r="A67" s="5">
        <v>66</v>
      </c>
      <c r="B67" s="5">
        <v>1211899180</v>
      </c>
      <c r="C67" s="5">
        <f t="shared" ref="C67:C85" si="22">(A67-1)/(LARGE(A:A,1)-1)</f>
        <v>0.7831325301204819</v>
      </c>
      <c r="D67" s="6">
        <f t="shared" ref="D67:D85" si="23">(B67/86400)+25569</f>
        <v>39595.610879629632</v>
      </c>
      <c r="E67" s="5" t="s">
        <v>81</v>
      </c>
      <c r="F67" s="5" t="s">
        <v>82</v>
      </c>
      <c r="G67" s="5">
        <v>59</v>
      </c>
      <c r="H67" s="5">
        <v>60</v>
      </c>
      <c r="I67" s="5">
        <f t="shared" ref="I67:I85" si="24">(H67-SMALL(H:H,1))/(LARGE(H:H,1)-SMALL(H:H,1))</f>
        <v>0.40909090909090912</v>
      </c>
      <c r="J67" s="5">
        <v>759</v>
      </c>
      <c r="K67" s="5">
        <v>764</v>
      </c>
      <c r="L67" s="5">
        <f t="shared" ref="L67:L85" si="25">(K67-SMALL(K:K,1))/(LARGE(K:K,1)-SMALL(K:K,1))</f>
        <v>0.89032095363704755</v>
      </c>
      <c r="M67" s="5">
        <f t="shared" ref="M67:M85" si="26">K67/H67</f>
        <v>12.733333333333333</v>
      </c>
      <c r="N67" s="5">
        <v>1</v>
      </c>
      <c r="O67" s="5">
        <v>0</v>
      </c>
      <c r="P67" s="5">
        <v>2</v>
      </c>
      <c r="Q67" s="4">
        <v>3</v>
      </c>
      <c r="R67" s="5">
        <v>1</v>
      </c>
      <c r="S67" s="5">
        <v>0</v>
      </c>
      <c r="T67" s="5">
        <v>6</v>
      </c>
      <c r="U67" s="5">
        <v>0</v>
      </c>
      <c r="V67" s="65">
        <v>2</v>
      </c>
      <c r="W67" s="5">
        <f>N67+P67+T67</f>
        <v>9</v>
      </c>
      <c r="X67" s="5">
        <f>O67+Q67+U67</f>
        <v>3</v>
      </c>
      <c r="Y67" s="61">
        <f>(N67+V67)/G67</f>
        <v>5.0847457627118647E-2</v>
      </c>
      <c r="Z67" s="62">
        <f>IF(AA67=0,0,(N67+V67)/ABS(AA67))</f>
        <v>3</v>
      </c>
      <c r="AA67" s="5">
        <f t="shared" ref="AA67:AA85" si="27">H67-G67</f>
        <v>1</v>
      </c>
      <c r="AB67" s="5">
        <f>AVERAGE($AA$2:AA67)</f>
        <v>6.0606060606060608E-2</v>
      </c>
      <c r="AC67" s="5">
        <f t="shared" ref="AC67:AC85" si="28">K67-J67</f>
        <v>5</v>
      </c>
      <c r="AD67" s="7">
        <f>N67+O67+P67+Q67+T67+U67</f>
        <v>12</v>
      </c>
      <c r="AE67" s="5">
        <f>AA67/G67</f>
        <v>1.6949152542372881E-2</v>
      </c>
      <c r="AF67" s="24">
        <f>(AA67)*(G67*G67)</f>
        <v>3481</v>
      </c>
      <c r="AG67" s="25">
        <f t="shared" ref="AG67:AG85" si="29">1/(H67*H67)</f>
        <v>2.7777777777777778E-4</v>
      </c>
      <c r="AH67" s="26">
        <f>(H67-$H$2)/SUM($AG$2:AG66)</f>
        <v>196.87786611494795</v>
      </c>
      <c r="AI67" s="35">
        <f>(H67-H62)/SUM(AG62:AG66)</f>
        <v>696.19999999999993</v>
      </c>
      <c r="AJ67" s="28">
        <f>(H67-H57)/SUM(AG57:AG66)</f>
        <v>348.09999999999997</v>
      </c>
      <c r="AK67" s="29">
        <f>AK66+(AVERAGE($AF$3:AF67)/(AK66*AK66))</f>
        <v>56.349259447269525</v>
      </c>
      <c r="AL67" s="30">
        <f>AL66+(AVERAGE($AH$3:AH67)/(AL66*AL66))</f>
        <v>57.751606590003576</v>
      </c>
      <c r="AM67" s="36">
        <f>AM66+(AVERAGE($AI$3:AI67)/(AM66*AM66))</f>
        <v>55.58036260127006</v>
      </c>
      <c r="AN67" s="37">
        <f>AN66+(AVERAGE($AJ$3:AJ67)/(AN66*AN66))</f>
        <v>56.485575130109432</v>
      </c>
      <c r="AO67" s="38">
        <f t="shared" si="8"/>
        <v>60</v>
      </c>
      <c r="AP67" s="39">
        <f t="shared" si="20"/>
        <v>58.993898613556986</v>
      </c>
      <c r="AQ67" s="39">
        <f t="shared" si="20"/>
        <v>59.286966897271029</v>
      </c>
      <c r="AR67" s="36">
        <f t="shared" si="14"/>
        <v>57.846546951458798</v>
      </c>
      <c r="AS67" s="40">
        <f t="shared" si="21"/>
        <v>57.745404705999192</v>
      </c>
      <c r="AT67" s="41">
        <f t="shared" si="21"/>
        <v>58.275447675961153</v>
      </c>
      <c r="AU67" s="20">
        <f>POWER((AP67-H67),2)</f>
        <v>1.0122399998025544</v>
      </c>
      <c r="AV67" s="20">
        <f>POWER((AQ67-H67),2)</f>
        <v>0.50841620558730383</v>
      </c>
      <c r="AW67" s="29">
        <f t="shared" si="10"/>
        <v>68.523903267054536</v>
      </c>
      <c r="AX67" s="30">
        <f t="shared" si="13"/>
        <v>59.88525476862312</v>
      </c>
      <c r="AY67" s="36">
        <f t="shared" si="11"/>
        <v>69.013914728070205</v>
      </c>
      <c r="AZ67" s="37">
        <f t="shared" si="12"/>
        <v>68.588896959649105</v>
      </c>
    </row>
    <row r="68" spans="1:52" thickTop="1" thickBot="1">
      <c r="A68" s="5">
        <v>67</v>
      </c>
      <c r="B68" s="5">
        <v>1213201832</v>
      </c>
      <c r="C68" s="5">
        <f t="shared" si="22"/>
        <v>0.79518072289156627</v>
      </c>
      <c r="D68" s="6">
        <f t="shared" si="23"/>
        <v>39610.68787037037</v>
      </c>
      <c r="E68" s="5" t="s">
        <v>82</v>
      </c>
      <c r="F68" s="5" t="s">
        <v>83</v>
      </c>
      <c r="G68" s="5">
        <v>60</v>
      </c>
      <c r="H68" s="5">
        <v>62</v>
      </c>
      <c r="I68" s="5">
        <f t="shared" si="24"/>
        <v>0.5</v>
      </c>
      <c r="J68" s="5">
        <v>764</v>
      </c>
      <c r="K68" s="5">
        <v>773</v>
      </c>
      <c r="L68" s="5">
        <f t="shared" si="25"/>
        <v>0.90082213892711738</v>
      </c>
      <c r="M68" s="5">
        <f t="shared" si="26"/>
        <v>12.46774193548387</v>
      </c>
      <c r="N68" s="5">
        <v>2</v>
      </c>
      <c r="O68" s="5">
        <v>0</v>
      </c>
      <c r="P68" s="5">
        <v>3</v>
      </c>
      <c r="Q68" s="4">
        <v>6</v>
      </c>
      <c r="R68" s="5">
        <v>8</v>
      </c>
      <c r="S68" s="5">
        <v>0</v>
      </c>
      <c r="T68" s="5">
        <v>12</v>
      </c>
      <c r="U68" s="5">
        <v>0</v>
      </c>
      <c r="V68" s="65">
        <v>8</v>
      </c>
      <c r="W68" s="5">
        <f>N68+P68+T68</f>
        <v>17</v>
      </c>
      <c r="X68" s="5">
        <f>O68+Q68+U68</f>
        <v>6</v>
      </c>
      <c r="Y68" s="61">
        <f>(N68+V68)/G68</f>
        <v>0.16666666666666666</v>
      </c>
      <c r="Z68" s="62">
        <f>IF(AA68=0,0,(N68+V68)/ABS(AA68))</f>
        <v>5</v>
      </c>
      <c r="AA68" s="5">
        <f t="shared" si="27"/>
        <v>2</v>
      </c>
      <c r="AB68" s="5">
        <f>AVERAGE($AA$2:AA68)</f>
        <v>8.9552238805970144E-2</v>
      </c>
      <c r="AC68" s="5">
        <f t="shared" si="28"/>
        <v>9</v>
      </c>
      <c r="AD68" s="7">
        <f>N68+O68+P68+Q68+T68+U68</f>
        <v>23</v>
      </c>
      <c r="AE68" s="5">
        <f>AA68/G68</f>
        <v>3.3333333333333333E-2</v>
      </c>
      <c r="AF68" s="24">
        <f>(AA68)*(G68*G68)</f>
        <v>7200</v>
      </c>
      <c r="AG68" s="25">
        <f t="shared" si="29"/>
        <v>2.6014568158168577E-4</v>
      </c>
      <c r="AH68" s="26">
        <f>(H68-$H$2)/SUM($AG$2:AG67)</f>
        <v>291.33366375248863</v>
      </c>
      <c r="AI68" s="35">
        <f>(H68-H63)/SUM(AG63:AG67)</f>
        <v>2102.4998601867901</v>
      </c>
      <c r="AJ68" s="28">
        <f>(H68-H58)/SUM(AG58:AG67)</f>
        <v>1047.7634402608624</v>
      </c>
      <c r="AK68" s="29">
        <f>AK67+(AVERAGE($AF$3:AF68)/(AK67*AK67))</f>
        <v>56.422529998620767</v>
      </c>
      <c r="AL68" s="30">
        <f>AL67+(AVERAGE($AH$3:AH68)/(AL67*AL67))</f>
        <v>57.780697937131876</v>
      </c>
      <c r="AM68" s="36">
        <f>AM67+(AVERAGE($AI$3:AI68)/(AM67*AM67))</f>
        <v>55.634084934193247</v>
      </c>
      <c r="AN68" s="37">
        <f>AN67+(AVERAGE($AJ$3:AJ68)/(AN67*AN67))</f>
        <v>56.540039384315037</v>
      </c>
      <c r="AO68" s="38">
        <f t="shared" ref="AO68:AO85" si="30">AO67+(AF68/(AO67*AO67))</f>
        <v>62</v>
      </c>
      <c r="AP68" s="39">
        <f t="shared" ref="AP68:AQ83" si="31">AP67+(AI68/(AP67*AP67))</f>
        <v>59.59801662007014</v>
      </c>
      <c r="AQ68" s="39">
        <f t="shared" si="31"/>
        <v>59.585055090979388</v>
      </c>
      <c r="AR68" s="36">
        <f t="shared" si="14"/>
        <v>58.013822107061493</v>
      </c>
      <c r="AS68" s="40">
        <f t="shared" si="21"/>
        <v>57.787032844712471</v>
      </c>
      <c r="AT68" s="41">
        <f t="shared" si="21"/>
        <v>58.326652321934674</v>
      </c>
      <c r="AU68" s="20">
        <f>POWER((AP68-H68),2)</f>
        <v>5.7695241574592719</v>
      </c>
      <c r="AV68" s="20">
        <f>POWER((AQ68-H68),2)</f>
        <v>5.8319589136045717</v>
      </c>
      <c r="AW68" s="29">
        <f t="shared" ref="AW68:AW84" si="32">AW67+(AVERAGE($AF$3:$AF$85)/(AW67*AW67))</f>
        <v>68.683013991198507</v>
      </c>
      <c r="AX68" s="30">
        <f t="shared" si="13"/>
        <v>59.941176043539983</v>
      </c>
      <c r="AY68" s="36">
        <f t="shared" ref="AY68:AY85" si="33">AY67+(AVERAGE($AI$3:$AI$85)/(AY67*AY67))</f>
        <v>69.178217992807447</v>
      </c>
      <c r="AZ68" s="37">
        <f t="shared" ref="AZ68:AZ85" si="34">AZ67+(AVERAGE($AJ$3:$AJ$85)/(AZ67*AZ67))</f>
        <v>68.748699804255807</v>
      </c>
    </row>
    <row r="69" spans="1:52" thickTop="1" thickBot="1">
      <c r="A69" s="5">
        <v>68</v>
      </c>
      <c r="B69" s="5">
        <v>1213801487</v>
      </c>
      <c r="C69" s="5">
        <f t="shared" si="22"/>
        <v>0.80722891566265065</v>
      </c>
      <c r="D69" s="6">
        <f t="shared" si="23"/>
        <v>39617.628321759257</v>
      </c>
      <c r="E69" s="5" t="s">
        <v>83</v>
      </c>
      <c r="F69" s="5" t="s">
        <v>84</v>
      </c>
      <c r="G69" s="5">
        <v>62</v>
      </c>
      <c r="H69" s="5">
        <v>62</v>
      </c>
      <c r="I69" s="5">
        <f t="shared" si="24"/>
        <v>0.5</v>
      </c>
      <c r="J69" s="5">
        <v>773</v>
      </c>
      <c r="K69" s="5">
        <v>778</v>
      </c>
      <c r="L69" s="5">
        <f t="shared" si="25"/>
        <v>0.90665613075493401</v>
      </c>
      <c r="M69" s="5">
        <f t="shared" si="26"/>
        <v>12.548387096774194</v>
      </c>
      <c r="N69" s="5">
        <v>0</v>
      </c>
      <c r="O69" s="5">
        <v>0</v>
      </c>
      <c r="P69" s="5">
        <v>5</v>
      </c>
      <c r="Q69" s="4">
        <v>0</v>
      </c>
      <c r="R69" s="5">
        <v>0</v>
      </c>
      <c r="S69" s="5">
        <v>0</v>
      </c>
      <c r="T69" s="5">
        <v>0</v>
      </c>
      <c r="U69" s="5">
        <v>0</v>
      </c>
      <c r="V69" s="65">
        <v>4</v>
      </c>
      <c r="W69" s="5">
        <f>N69+P69+T69</f>
        <v>5</v>
      </c>
      <c r="X69" s="5">
        <f>O69+Q69+U69</f>
        <v>0</v>
      </c>
      <c r="Y69" s="61">
        <f>(N69+V69)/G69</f>
        <v>6.4516129032258063E-2</v>
      </c>
      <c r="Z69" s="62">
        <f>IF(AA69=0,0,(N69+V69)/ABS(AA69))</f>
        <v>0</v>
      </c>
      <c r="AA69" s="5">
        <f t="shared" si="27"/>
        <v>0</v>
      </c>
      <c r="AB69" s="5">
        <f>AVERAGE($AA$2:AA69)</f>
        <v>8.8235294117647065E-2</v>
      </c>
      <c r="AC69" s="5">
        <f t="shared" si="28"/>
        <v>5</v>
      </c>
      <c r="AD69" s="7">
        <f>N69+O69+P69+Q69+T69+U69</f>
        <v>5</v>
      </c>
      <c r="AE69" s="5">
        <f>AA69/G69</f>
        <v>0</v>
      </c>
      <c r="AF69" s="24">
        <f>(AA69)*(G69*G69)</f>
        <v>0</v>
      </c>
      <c r="AG69" s="25">
        <f t="shared" si="29"/>
        <v>2.6014568158168577E-4</v>
      </c>
      <c r="AH69" s="26">
        <f>(H69-$H$2)/SUM($AG$2:AG68)</f>
        <v>287.69957721545171</v>
      </c>
      <c r="AI69" s="35">
        <f>(H69-H64)/SUM(AG64:AG68)</f>
        <v>2143.2478644850212</v>
      </c>
      <c r="AJ69" s="28">
        <f>(H69-H59)/SUM(AG59:AG68)</f>
        <v>1057.7855426539895</v>
      </c>
      <c r="AK69" s="29">
        <f>AK68+(AVERAGE($AF$3:AF69)/(AK68*AK68))</f>
        <v>56.494519622717888</v>
      </c>
      <c r="AL69" s="30">
        <f>AL68+(AVERAGE($AH$3:AH69)/(AL68*AL68))</f>
        <v>57.810612407207778</v>
      </c>
      <c r="AM69" s="36">
        <f>AM68+(AVERAGE($AI$3:AI69)/(AM68*AM68))</f>
        <v>55.697238410760129</v>
      </c>
      <c r="AN69" s="37">
        <f>AN68+(AVERAGE($AJ$3:AJ69)/(AN68*AN68))</f>
        <v>56.598526102600552</v>
      </c>
      <c r="AO69" s="38">
        <f t="shared" si="30"/>
        <v>62</v>
      </c>
      <c r="AP69" s="39">
        <f t="shared" si="31"/>
        <v>60.201421454990644</v>
      </c>
      <c r="AQ69" s="39">
        <f t="shared" si="31"/>
        <v>59.882991059269656</v>
      </c>
      <c r="AR69" s="36">
        <f t="shared" si="14"/>
        <v>58.307495895029788</v>
      </c>
      <c r="AS69" s="40">
        <f t="shared" si="21"/>
        <v>57.935024543688158</v>
      </c>
      <c r="AT69" s="41">
        <f t="shared" si="21"/>
        <v>58.398668550631015</v>
      </c>
      <c r="AU69" s="20">
        <f>POWER((AP69-H69),2)</f>
        <v>3.2348847825679714</v>
      </c>
      <c r="AV69" s="20">
        <f>POWER((AQ69-H69),2)</f>
        <v>4.4817268551322114</v>
      </c>
      <c r="AW69" s="29">
        <f t="shared" si="32"/>
        <v>68.841388379024337</v>
      </c>
      <c r="AX69" s="30">
        <f t="shared" ref="AX69:AX85" si="35">AX68+(AVERAGE($AH$3:$AH$85)/(AX68*AX68))</f>
        <v>59.996993025199316</v>
      </c>
      <c r="AY69" s="36">
        <f t="shared" si="33"/>
        <v>69.341741720130173</v>
      </c>
      <c r="AZ69" s="37">
        <f t="shared" si="34"/>
        <v>68.907760605171518</v>
      </c>
    </row>
    <row r="70" spans="1:52" thickTop="1" thickBot="1">
      <c r="A70" s="5">
        <v>69</v>
      </c>
      <c r="B70" s="5">
        <v>1215003241</v>
      </c>
      <c r="C70" s="5">
        <f t="shared" si="22"/>
        <v>0.81927710843373491</v>
      </c>
      <c r="D70" s="6">
        <f t="shared" si="23"/>
        <v>39631.537511574075</v>
      </c>
      <c r="E70" s="5" t="s">
        <v>84</v>
      </c>
      <c r="F70" s="5" t="s">
        <v>85</v>
      </c>
      <c r="G70" s="5">
        <v>62</v>
      </c>
      <c r="H70" s="5">
        <v>62</v>
      </c>
      <c r="I70" s="5">
        <f t="shared" si="24"/>
        <v>0.5</v>
      </c>
      <c r="J70" s="5">
        <v>778</v>
      </c>
      <c r="K70" s="5">
        <v>790</v>
      </c>
      <c r="L70" s="5">
        <f t="shared" si="25"/>
        <v>0.92065771114169392</v>
      </c>
      <c r="M70" s="5">
        <f t="shared" si="26"/>
        <v>12.741935483870968</v>
      </c>
      <c r="N70" s="5">
        <v>1</v>
      </c>
      <c r="O70" s="5">
        <v>1</v>
      </c>
      <c r="P70" s="5">
        <v>2</v>
      </c>
      <c r="Q70" s="4">
        <v>0</v>
      </c>
      <c r="R70" s="5">
        <v>0</v>
      </c>
      <c r="S70" s="5">
        <v>0</v>
      </c>
      <c r="T70" s="5">
        <v>24</v>
      </c>
      <c r="U70" s="5">
        <v>14</v>
      </c>
      <c r="V70" s="65">
        <v>2</v>
      </c>
      <c r="W70" s="5">
        <f>N70+P70+T70</f>
        <v>27</v>
      </c>
      <c r="X70" s="5">
        <f>O70+Q70+U70</f>
        <v>15</v>
      </c>
      <c r="Y70" s="61">
        <f>(N70+V70)/G70</f>
        <v>4.8387096774193547E-2</v>
      </c>
      <c r="Z70" s="62">
        <f>IF(AA70=0,0,(N70+V70)/ABS(AA70))</f>
        <v>0</v>
      </c>
      <c r="AA70" s="5">
        <f t="shared" si="27"/>
        <v>0</v>
      </c>
      <c r="AB70" s="5">
        <f>AVERAGE($AA$2:AA70)</f>
        <v>8.6956521739130432E-2</v>
      </c>
      <c r="AC70" s="5">
        <f t="shared" si="28"/>
        <v>12</v>
      </c>
      <c r="AD70" s="7">
        <f>N70+O70+P70+Q70+T70+U70</f>
        <v>42</v>
      </c>
      <c r="AE70" s="5">
        <f>AA70/G70</f>
        <v>0</v>
      </c>
      <c r="AF70" s="24">
        <f>(AA70)*(G70*G70)</f>
        <v>0</v>
      </c>
      <c r="AG70" s="25">
        <f t="shared" si="29"/>
        <v>2.6014568158168577E-4</v>
      </c>
      <c r="AH70" s="26">
        <f>(H70-$H$2)/SUM($AG$2:AG69)</f>
        <v>284.15503663688452</v>
      </c>
      <c r="AI70" s="35">
        <f>(H70-H65)/SUM(AG65:AG69)</f>
        <v>2185.6065377389232</v>
      </c>
      <c r="AJ70" s="28">
        <f>(H70-H60)/SUM(AG60:AG69)</f>
        <v>1068.0012241842546</v>
      </c>
      <c r="AK70" s="29">
        <f>AK69+(AVERAGE($AF$3:AF70)/(AK69*AK69))</f>
        <v>56.565269919791959</v>
      </c>
      <c r="AL70" s="30">
        <f>AL69+(AVERAGE($AH$3:AH70)/(AL69*AL69))</f>
        <v>57.841306812065767</v>
      </c>
      <c r="AM70" s="36">
        <f>AM69+(AVERAGE($AI$3:AI70)/(AM69*AM69))</f>
        <v>55.769682988592471</v>
      </c>
      <c r="AN70" s="37">
        <f>AN69+(AVERAGE($AJ$3:AJ70)/(AN69*AN69))</f>
        <v>56.660936580423119</v>
      </c>
      <c r="AO70" s="38">
        <f t="shared" si="30"/>
        <v>62</v>
      </c>
      <c r="AP70" s="39">
        <f t="shared" si="31"/>
        <v>60.804478630793646</v>
      </c>
      <c r="AQ70" s="39">
        <f t="shared" si="31"/>
        <v>60.180818549296333</v>
      </c>
      <c r="AR70" s="36">
        <f t="shared" si="14"/>
        <v>58.726792887399291</v>
      </c>
      <c r="AS70" s="40">
        <f t="shared" si="21"/>
        <v>58.14737741699652</v>
      </c>
      <c r="AT70" s="41">
        <f t="shared" si="21"/>
        <v>58.491621402859536</v>
      </c>
      <c r="AU70" s="20">
        <f>POWER((AP70-H70),2)</f>
        <v>1.4292713442290348</v>
      </c>
      <c r="AV70" s="20">
        <f>POWER((AQ70-H70),2)</f>
        <v>3.3094211505842974</v>
      </c>
      <c r="AW70" s="29">
        <f t="shared" si="32"/>
        <v>68.999034902541936</v>
      </c>
      <c r="AX70" s="30">
        <f t="shared" si="35"/>
        <v>60.052706198782708</v>
      </c>
      <c r="AY70" s="36">
        <f t="shared" si="33"/>
        <v>69.504495103957112</v>
      </c>
      <c r="AZ70" s="37">
        <f t="shared" si="34"/>
        <v>69.066087928824473</v>
      </c>
    </row>
    <row r="71" spans="1:52" thickTop="1" thickBot="1">
      <c r="A71" s="5">
        <v>70</v>
      </c>
      <c r="B71" s="5">
        <v>1215183813</v>
      </c>
      <c r="C71" s="5">
        <f t="shared" si="22"/>
        <v>0.83132530120481929</v>
      </c>
      <c r="D71" s="6">
        <f t="shared" si="23"/>
        <v>39633.627465277779</v>
      </c>
      <c r="E71" s="5" t="s">
        <v>85</v>
      </c>
      <c r="F71" s="5" t="s">
        <v>86</v>
      </c>
      <c r="G71" s="5">
        <v>62</v>
      </c>
      <c r="H71" s="5">
        <v>69</v>
      </c>
      <c r="I71" s="5">
        <f t="shared" si="24"/>
        <v>0.81818181818181823</v>
      </c>
      <c r="J71" s="5">
        <v>790</v>
      </c>
      <c r="K71" s="5">
        <v>837</v>
      </c>
      <c r="L71" s="5">
        <f t="shared" si="25"/>
        <v>0.97549723432317015</v>
      </c>
      <c r="M71" s="5">
        <f t="shared" si="26"/>
        <v>12.130434782608695</v>
      </c>
      <c r="N71" s="5">
        <v>7</v>
      </c>
      <c r="O71" s="5">
        <v>0</v>
      </c>
      <c r="P71" s="5">
        <v>0</v>
      </c>
      <c r="Q71" s="4">
        <v>0</v>
      </c>
      <c r="R71" s="5">
        <v>0</v>
      </c>
      <c r="S71" s="5">
        <v>0</v>
      </c>
      <c r="T71" s="5">
        <v>47</v>
      </c>
      <c r="U71" s="5">
        <v>0</v>
      </c>
      <c r="V71" s="65">
        <v>0</v>
      </c>
      <c r="W71" s="5">
        <f>N71+P71+T71</f>
        <v>54</v>
      </c>
      <c r="X71" s="5">
        <f>O71+Q71+U71</f>
        <v>0</v>
      </c>
      <c r="Y71" s="61">
        <f>(N71+V71)/G71</f>
        <v>0.11290322580645161</v>
      </c>
      <c r="Z71" s="62">
        <f>IF(AA71=0,0,(N71+V71)/ABS(AA71))</f>
        <v>1</v>
      </c>
      <c r="AA71" s="5">
        <f t="shared" si="27"/>
        <v>7</v>
      </c>
      <c r="AB71" s="5">
        <f>AVERAGE($AA$2:AA71)</f>
        <v>0.18571428571428572</v>
      </c>
      <c r="AC71" s="5">
        <f t="shared" si="28"/>
        <v>47</v>
      </c>
      <c r="AD71" s="7">
        <f>N71+O71+P71+Q71+T71+U71</f>
        <v>54</v>
      </c>
      <c r="AE71" s="5">
        <f>AA71/G71</f>
        <v>0.11290322580645161</v>
      </c>
      <c r="AF71" s="24">
        <f>(AA71)*(G71*G71)</f>
        <v>26908</v>
      </c>
      <c r="AG71" s="25">
        <f t="shared" si="29"/>
        <v>2.1003990758244065E-4</v>
      </c>
      <c r="AH71" s="26">
        <f>(H71-$H$2)/SUM($AG$2:AG70)</f>
        <v>608.17634063748108</v>
      </c>
      <c r="AI71" s="35">
        <f>(H71-H66)/SUM(AG66:AG70)</f>
        <v>7432.2443470843809</v>
      </c>
      <c r="AJ71" s="28">
        <f>(H71-H61)/SUM(AG61:AG70)</f>
        <v>3594.7204936035628</v>
      </c>
      <c r="AK71" s="29">
        <f>AK70+(AVERAGE($AF$3:AF71)/(AK70*AK70))</f>
        <v>56.756700582746674</v>
      </c>
      <c r="AL71" s="30">
        <f>AL70+(AVERAGE($AH$3:AH71)/(AL70*AL70))</f>
        <v>57.874158810788479</v>
      </c>
      <c r="AM71" s="36">
        <f>AM70+(AVERAGE($AI$3:AI71)/(AM70*AM70))</f>
        <v>55.875524040686969</v>
      </c>
      <c r="AN71" s="37">
        <f>AN70+(AVERAGE($AJ$3:AJ71)/(AN70*AN70))</f>
        <v>56.738534523830026</v>
      </c>
      <c r="AO71" s="38">
        <f t="shared" si="30"/>
        <v>69</v>
      </c>
      <c r="AP71" s="39">
        <f t="shared" si="31"/>
        <v>62.814722940406483</v>
      </c>
      <c r="AQ71" s="39">
        <f t="shared" si="31"/>
        <v>61.173360671213459</v>
      </c>
      <c r="AR71" s="36">
        <f t="shared" si="14"/>
        <v>59.571124003936966</v>
      </c>
      <c r="AS71" s="40">
        <f t="shared" si="21"/>
        <v>58.5779983169638</v>
      </c>
      <c r="AT71" s="41">
        <f t="shared" si="21"/>
        <v>58.679143918401351</v>
      </c>
      <c r="AU71" s="20">
        <f>POWER((AP71-H71),2)</f>
        <v>38.257652303933824</v>
      </c>
      <c r="AV71" s="20">
        <f>POWER((AQ71-H71),2)</f>
        <v>61.256283182908241</v>
      </c>
      <c r="AW71" s="29">
        <f t="shared" si="32"/>
        <v>69.155961878737003</v>
      </c>
      <c r="AX71" s="30">
        <f t="shared" si="35"/>
        <v>60.108316045869181</v>
      </c>
      <c r="AY71" s="36">
        <f t="shared" si="33"/>
        <v>69.666487165781376</v>
      </c>
      <c r="AZ71" s="37">
        <f t="shared" si="34"/>
        <v>69.223690184366305</v>
      </c>
    </row>
    <row r="72" spans="1:52" thickTop="1" thickBot="1">
      <c r="A72" s="5">
        <v>71</v>
      </c>
      <c r="B72" s="5">
        <v>1215535007</v>
      </c>
      <c r="C72" s="5">
        <f t="shared" si="22"/>
        <v>0.84337349397590367</v>
      </c>
      <c r="D72" s="6">
        <f t="shared" si="23"/>
        <v>39637.692210648151</v>
      </c>
      <c r="E72" s="5" t="s">
        <v>86</v>
      </c>
      <c r="F72" s="5" t="s">
        <v>87</v>
      </c>
      <c r="G72" s="5">
        <v>69</v>
      </c>
      <c r="H72" s="5">
        <v>69</v>
      </c>
      <c r="I72" s="5">
        <f t="shared" si="24"/>
        <v>0.81818181818181823</v>
      </c>
      <c r="J72" s="5">
        <v>837</v>
      </c>
      <c r="K72" s="5">
        <v>840</v>
      </c>
      <c r="L72" s="5">
        <f t="shared" si="25"/>
        <v>0.97899762941986013</v>
      </c>
      <c r="M72" s="5">
        <f t="shared" si="26"/>
        <v>12.173913043478262</v>
      </c>
      <c r="N72" s="5">
        <v>0</v>
      </c>
      <c r="O72" s="5">
        <v>0</v>
      </c>
      <c r="P72" s="5">
        <v>3</v>
      </c>
      <c r="Q72" s="4">
        <v>0</v>
      </c>
      <c r="R72" s="5">
        <v>1</v>
      </c>
      <c r="S72" s="5">
        <v>0</v>
      </c>
      <c r="T72" s="5">
        <v>0</v>
      </c>
      <c r="U72" s="5">
        <v>0</v>
      </c>
      <c r="V72" s="65">
        <v>2</v>
      </c>
      <c r="W72" s="5">
        <f>N72+P72+T72</f>
        <v>3</v>
      </c>
      <c r="X72" s="5">
        <f>O72+Q72+U72</f>
        <v>0</v>
      </c>
      <c r="Y72" s="61">
        <f>(N72+V72)/G72</f>
        <v>2.8985507246376812E-2</v>
      </c>
      <c r="Z72" s="62">
        <f>IF(AA72=0,0,(N72+V72)/ABS(AA72))</f>
        <v>0</v>
      </c>
      <c r="AA72" s="5">
        <f t="shared" si="27"/>
        <v>0</v>
      </c>
      <c r="AB72" s="5">
        <f>AVERAGE($AA$2:AA72)</f>
        <v>0.18309859154929578</v>
      </c>
      <c r="AC72" s="5">
        <f t="shared" si="28"/>
        <v>3</v>
      </c>
      <c r="AD72" s="7">
        <f>N72+O72+P72+Q72+T72+U72</f>
        <v>3</v>
      </c>
      <c r="AE72" s="5">
        <f>AA72/G72</f>
        <v>0</v>
      </c>
      <c r="AF72" s="24">
        <f>(AA72)*(G72*G72)</f>
        <v>0</v>
      </c>
      <c r="AG72" s="25">
        <f t="shared" si="29"/>
        <v>2.1003990758244065E-4</v>
      </c>
      <c r="AH72" s="26">
        <f>(H72-$H$2)/SUM($AG$2:AG71)</f>
        <v>602.25839664079012</v>
      </c>
      <c r="AI72" s="35">
        <f>(H72-H67)/SUM(AG67:AG71)</f>
        <v>7096.3662002292913</v>
      </c>
      <c r="AJ72" s="28">
        <f>(H72-H62)/SUM(AG62:AG71)</f>
        <v>3697.3721734690403</v>
      </c>
      <c r="AK72" s="29">
        <f>AK71+(AVERAGE($AF$3:AF72)/(AK71*AK71))</f>
        <v>56.944125790158907</v>
      </c>
      <c r="AL72" s="30">
        <f>AL71+(AVERAGE($AH$3:AH72)/(AL71*AL71))</f>
        <v>57.909073454067531</v>
      </c>
      <c r="AM72" s="36">
        <f>AM71+(AVERAGE($AI$3:AI72)/(AM71*AM71))</f>
        <v>56.011929138310705</v>
      </c>
      <c r="AN72" s="37">
        <f>AN71+(AVERAGE($AJ$3:AJ72)/(AN71*AN71))</f>
        <v>56.831222215449387</v>
      </c>
      <c r="AO72" s="38">
        <f t="shared" si="30"/>
        <v>69</v>
      </c>
      <c r="AP72" s="39">
        <f t="shared" si="31"/>
        <v>64.613234036518648</v>
      </c>
      <c r="AQ72" s="39">
        <f t="shared" si="31"/>
        <v>62.161386933532995</v>
      </c>
      <c r="AR72" s="36">
        <f t="shared" ref="AR72:AR85" si="36">AR71+(AVERAGE(AI68:AI72)/(AR71*AR71))</f>
        <v>60.752393408578619</v>
      </c>
      <c r="AS72" s="40">
        <f t="shared" si="21"/>
        <v>59.209119116805176</v>
      </c>
      <c r="AT72" s="41">
        <f t="shared" si="21"/>
        <v>58.972850359030339</v>
      </c>
      <c r="AU72" s="20">
        <f>POWER((AP72-H72),2)</f>
        <v>19.243715618358475</v>
      </c>
      <c r="AV72" s="20">
        <f>POWER((AQ72-H72),2)</f>
        <v>46.766628672853251</v>
      </c>
      <c r="AW72" s="29">
        <f t="shared" si="32"/>
        <v>69.312177473447321</v>
      </c>
      <c r="AX72" s="30">
        <f t="shared" si="35"/>
        <v>60.163823044471862</v>
      </c>
      <c r="AY72" s="36">
        <f t="shared" si="33"/>
        <v>69.82772675908862</v>
      </c>
      <c r="AZ72" s="37">
        <f t="shared" si="34"/>
        <v>69.380575627617716</v>
      </c>
    </row>
    <row r="73" spans="1:52" thickTop="1" thickBot="1">
      <c r="A73" s="5">
        <v>72</v>
      </c>
      <c r="B73" s="5">
        <v>1216817133</v>
      </c>
      <c r="C73" s="5">
        <f t="shared" si="22"/>
        <v>0.85542168674698793</v>
      </c>
      <c r="D73" s="6">
        <f t="shared" si="23"/>
        <v>39652.531631944446</v>
      </c>
      <c r="E73" s="5" t="s">
        <v>87</v>
      </c>
      <c r="F73" s="5" t="s">
        <v>88</v>
      </c>
      <c r="G73" s="5">
        <v>69</v>
      </c>
      <c r="H73" s="5">
        <v>69</v>
      </c>
      <c r="I73" s="5">
        <f t="shared" si="24"/>
        <v>0.81818181818181823</v>
      </c>
      <c r="J73" s="5">
        <v>840</v>
      </c>
      <c r="K73" s="5">
        <v>840</v>
      </c>
      <c r="L73" s="5">
        <f t="shared" si="25"/>
        <v>0.97899762941986013</v>
      </c>
      <c r="M73" s="5">
        <f t="shared" si="26"/>
        <v>12.173913043478262</v>
      </c>
      <c r="N73" s="5">
        <v>0</v>
      </c>
      <c r="O73" s="5">
        <v>0</v>
      </c>
      <c r="P73" s="5">
        <v>0</v>
      </c>
      <c r="Q73" s="4">
        <v>0</v>
      </c>
      <c r="R73" s="5">
        <v>0</v>
      </c>
      <c r="S73" s="5">
        <v>0</v>
      </c>
      <c r="T73" s="5">
        <v>0</v>
      </c>
      <c r="U73" s="5">
        <v>0</v>
      </c>
      <c r="V73" s="65">
        <v>0</v>
      </c>
      <c r="W73" s="5">
        <f>N73+P73+T73</f>
        <v>0</v>
      </c>
      <c r="X73" s="5">
        <f>O73+Q73+U73</f>
        <v>0</v>
      </c>
      <c r="Y73" s="61">
        <f>(N73+V73)/G73</f>
        <v>0</v>
      </c>
      <c r="Z73" s="62">
        <f>IF(AA73=0,0,(N73+V73)/ABS(AA73))</f>
        <v>0</v>
      </c>
      <c r="AA73" s="5">
        <f t="shared" si="27"/>
        <v>0</v>
      </c>
      <c r="AB73" s="5">
        <f>AVERAGE($AA$2:AA73)</f>
        <v>0.18055555555555555</v>
      </c>
      <c r="AC73" s="5">
        <f t="shared" si="28"/>
        <v>0</v>
      </c>
      <c r="AD73" s="7">
        <f>N73+O73+P73+Q73+T73+U73</f>
        <v>0</v>
      </c>
      <c r="AE73" s="5">
        <f>AA73/G73</f>
        <v>0</v>
      </c>
      <c r="AF73" s="24">
        <f>(AA73)*(G73*G73)</f>
        <v>0</v>
      </c>
      <c r="AG73" s="25">
        <f t="shared" si="29"/>
        <v>2.1003990758244065E-4</v>
      </c>
      <c r="AH73" s="26">
        <f>(H73-$H$2)/SUM($AG$2:AG72)</f>
        <v>596.45451350421229</v>
      </c>
      <c r="AI73" s="35">
        <f>(H73-H68)/SUM(AG68:AG72)</f>
        <v>5830.8219015975601</v>
      </c>
      <c r="AJ73" s="28">
        <f>(H73-H63)/SUM(AG63:AG72)</f>
        <v>3806.0588818183492</v>
      </c>
      <c r="AK73" s="29">
        <f>AK72+(AVERAGE($AF$3:AF73)/(AK72*AK72))</f>
        <v>57.12769680677286</v>
      </c>
      <c r="AL73" s="30">
        <f>AL72+(AVERAGE($AH$3:AH73)/(AL72*AL72))</f>
        <v>57.945959949630016</v>
      </c>
      <c r="AM73" s="36">
        <f>AM72+(AVERAGE($AI$3:AI73)/(AM72*AM72))</f>
        <v>56.171935248278743</v>
      </c>
      <c r="AN73" s="37">
        <f>AN72+(AVERAGE($AJ$3:AJ73)/(AN72*AN72))</f>
        <v>56.938904132338791</v>
      </c>
      <c r="AO73" s="38">
        <f t="shared" si="30"/>
        <v>69</v>
      </c>
      <c r="AP73" s="39">
        <f t="shared" si="31"/>
        <v>66.009881568997244</v>
      </c>
      <c r="AQ73" s="39">
        <f t="shared" si="31"/>
        <v>63.146382126825756</v>
      </c>
      <c r="AR73" s="36">
        <f t="shared" si="36"/>
        <v>62.090202571492505</v>
      </c>
      <c r="AS73" s="40">
        <f t="shared" si="21"/>
        <v>59.993180262150567</v>
      </c>
      <c r="AT73" s="41">
        <f t="shared" si="21"/>
        <v>59.373077338395099</v>
      </c>
      <c r="AU73" s="20">
        <f>POWER((AP73-H73),2)</f>
        <v>8.940808231422384</v>
      </c>
      <c r="AV73" s="20">
        <f>POWER((AQ73-H73),2)</f>
        <v>34.264842205144959</v>
      </c>
      <c r="AW73" s="29">
        <f t="shared" si="32"/>
        <v>69.467689705116385</v>
      </c>
      <c r="AX73" s="30">
        <f t="shared" si="35"/>
        <v>60.219227669074222</v>
      </c>
      <c r="AY73" s="36">
        <f t="shared" si="33"/>
        <v>69.988222573631944</v>
      </c>
      <c r="AZ73" s="37">
        <f t="shared" si="34"/>
        <v>69.536752364888926</v>
      </c>
    </row>
    <row r="74" spans="1:52" thickTop="1" thickBot="1">
      <c r="A74" s="5">
        <v>73</v>
      </c>
      <c r="B74" s="5">
        <v>1216821017</v>
      </c>
      <c r="C74" s="5">
        <f t="shared" si="22"/>
        <v>0.86746987951807231</v>
      </c>
      <c r="D74" s="6">
        <f t="shared" si="23"/>
        <v>39652.576585648145</v>
      </c>
      <c r="E74" s="5" t="s">
        <v>88</v>
      </c>
      <c r="F74" s="5" t="s">
        <v>89</v>
      </c>
      <c r="G74" s="5">
        <v>69</v>
      </c>
      <c r="H74" s="5">
        <v>70</v>
      </c>
      <c r="I74" s="5">
        <f t="shared" si="24"/>
        <v>0.86363636363636365</v>
      </c>
      <c r="J74" s="5">
        <v>840</v>
      </c>
      <c r="K74" s="5">
        <v>849</v>
      </c>
      <c r="L74" s="5">
        <f t="shared" si="25"/>
        <v>0.98949881470993006</v>
      </c>
      <c r="M74" s="5">
        <f t="shared" si="26"/>
        <v>12.128571428571428</v>
      </c>
      <c r="N74" s="5">
        <v>1</v>
      </c>
      <c r="O74" s="5">
        <v>0</v>
      </c>
      <c r="P74" s="5">
        <v>3</v>
      </c>
      <c r="Q74" s="4">
        <v>0</v>
      </c>
      <c r="R74" s="5">
        <v>0</v>
      </c>
      <c r="S74" s="5">
        <v>0</v>
      </c>
      <c r="T74" s="5">
        <v>6</v>
      </c>
      <c r="U74" s="5">
        <v>0</v>
      </c>
      <c r="V74" s="65">
        <v>2</v>
      </c>
      <c r="W74" s="5">
        <f>N74+P74+T74</f>
        <v>10</v>
      </c>
      <c r="X74" s="5">
        <f>O74+Q74+U74</f>
        <v>0</v>
      </c>
      <c r="Y74" s="61">
        <f>(N74+V74)/G74</f>
        <v>4.3478260869565216E-2</v>
      </c>
      <c r="Z74" s="62">
        <f>IF(AA74=0,0,(N74+V74)/ABS(AA74))</f>
        <v>3</v>
      </c>
      <c r="AA74" s="5">
        <f t="shared" si="27"/>
        <v>1</v>
      </c>
      <c r="AB74" s="5">
        <f>AVERAGE($AA$2:AA74)</f>
        <v>0.19178082191780821</v>
      </c>
      <c r="AC74" s="5">
        <f t="shared" si="28"/>
        <v>9</v>
      </c>
      <c r="AD74" s="7">
        <f>N74+O74+P74+Q74+T74+U74</f>
        <v>10</v>
      </c>
      <c r="AE74" s="5">
        <f>AA74/G74</f>
        <v>1.4492753623188406E-2</v>
      </c>
      <c r="AF74" s="24">
        <f>(AA74)*(G74*G74)</f>
        <v>4761</v>
      </c>
      <c r="AG74" s="25">
        <f t="shared" si="29"/>
        <v>2.0408163265306123E-4</v>
      </c>
      <c r="AH74" s="26">
        <f>(H74-$H$2)/SUM($AG$2:AG73)</f>
        <v>636.20461168401334</v>
      </c>
      <c r="AI74" s="35">
        <f>(H74-H69)/SUM(AG69:AG73)</f>
        <v>6954.0359076660025</v>
      </c>
      <c r="AJ74" s="28">
        <f>(H74-H64)/SUM(AG64:AG73)</f>
        <v>4313.4618429774773</v>
      </c>
      <c r="AK74" s="29">
        <f>AK73+(AVERAGE($AF$3:AF74)/(AK73*AK73))</f>
        <v>57.327818257260297</v>
      </c>
      <c r="AL74" s="30">
        <f>AL73+(AVERAGE($AH$3:AH74)/(AL73*AL73))</f>
        <v>57.98491942684948</v>
      </c>
      <c r="AM74" s="36">
        <f>AM73+(AVERAGE($AI$3:AI74)/(AM73*AM73))</f>
        <v>56.359431599320615</v>
      </c>
      <c r="AN74" s="37">
        <f>AN73+(AVERAGE($AJ$3:AJ74)/(AN73*AN73))</f>
        <v>57.063168074562853</v>
      </c>
      <c r="AO74" s="38">
        <f t="shared" si="30"/>
        <v>70</v>
      </c>
      <c r="AP74" s="39">
        <f t="shared" si="31"/>
        <v>67.605830615917966</v>
      </c>
      <c r="AQ74" s="39">
        <f t="shared" si="31"/>
        <v>64.228137382408761</v>
      </c>
      <c r="AR74" s="36">
        <f t="shared" si="36"/>
        <v>63.620557754244182</v>
      </c>
      <c r="AS74" s="40">
        <f t="shared" si="21"/>
        <v>60.950092852304756</v>
      </c>
      <c r="AT74" s="41">
        <f t="shared" si="21"/>
        <v>59.910166468479339</v>
      </c>
      <c r="AU74" s="20">
        <f>POWER((AP74-H74),2)</f>
        <v>5.7320470396757432</v>
      </c>
      <c r="AV74" s="20">
        <f>POWER((AQ74-H74),2)</f>
        <v>33.314398076347189</v>
      </c>
      <c r="AW74" s="29">
        <f t="shared" si="32"/>
        <v>69.622506448429192</v>
      </c>
      <c r="AX74" s="30">
        <f t="shared" si="35"/>
        <v>60.274530390665802</v>
      </c>
      <c r="AY74" s="36">
        <f t="shared" si="33"/>
        <v>70.147983139569305</v>
      </c>
      <c r="AZ74" s="37">
        <f t="shared" si="34"/>
        <v>69.692228356679763</v>
      </c>
    </row>
    <row r="75" spans="1:52" thickTop="1" thickBot="1">
      <c r="A75" s="5">
        <v>74</v>
      </c>
      <c r="B75" s="5">
        <v>1217322351</v>
      </c>
      <c r="C75" s="5">
        <f t="shared" si="22"/>
        <v>0.87951807228915657</v>
      </c>
      <c r="D75" s="6">
        <f t="shared" si="23"/>
        <v>39658.379062499997</v>
      </c>
      <c r="E75" s="5" t="s">
        <v>89</v>
      </c>
      <c r="F75" s="5" t="s">
        <v>90</v>
      </c>
      <c r="G75" s="5">
        <v>70</v>
      </c>
      <c r="H75" s="5">
        <v>69</v>
      </c>
      <c r="I75" s="5">
        <f t="shared" si="24"/>
        <v>0.81818181818181823</v>
      </c>
      <c r="J75" s="5">
        <v>849</v>
      </c>
      <c r="K75" s="5">
        <v>834</v>
      </c>
      <c r="L75" s="5">
        <f t="shared" si="25"/>
        <v>0.97199683922648017</v>
      </c>
      <c r="M75" s="5">
        <f t="shared" si="26"/>
        <v>12.086956521739131</v>
      </c>
      <c r="N75" s="5">
        <v>0</v>
      </c>
      <c r="O75" s="5">
        <v>1</v>
      </c>
      <c r="P75" s="5">
        <v>0</v>
      </c>
      <c r="Q75" s="4">
        <v>0</v>
      </c>
      <c r="R75" s="5">
        <v>0</v>
      </c>
      <c r="S75" s="5">
        <v>0</v>
      </c>
      <c r="T75" s="5">
        <v>0</v>
      </c>
      <c r="U75" s="5">
        <v>15</v>
      </c>
      <c r="V75" s="65">
        <v>0</v>
      </c>
      <c r="W75" s="5">
        <f>N75+P75+T75</f>
        <v>0</v>
      </c>
      <c r="X75" s="5">
        <f>O75+Q75+U75</f>
        <v>16</v>
      </c>
      <c r="Y75" s="61">
        <f>(N75+V75)/G75</f>
        <v>0</v>
      </c>
      <c r="Z75" s="62">
        <f>IF(AA75=0,0,(N75+V75)/ABS(AA75))</f>
        <v>0</v>
      </c>
      <c r="AA75" s="5">
        <f t="shared" si="27"/>
        <v>-1</v>
      </c>
      <c r="AB75" s="5">
        <f>AVERAGE($AA$2:AA75)</f>
        <v>0.17567567567567569</v>
      </c>
      <c r="AC75" s="5">
        <f t="shared" si="28"/>
        <v>-15</v>
      </c>
      <c r="AD75" s="7">
        <f>N75+O75+P75+Q75+T75+U75</f>
        <v>16</v>
      </c>
      <c r="AE75" s="5">
        <f>AA75/G75</f>
        <v>-1.4285714285714285E-2</v>
      </c>
      <c r="AF75" s="24">
        <f>(AA75)*(G75*G75)</f>
        <v>-4900</v>
      </c>
      <c r="AG75" s="25">
        <f t="shared" si="29"/>
        <v>2.1003990758244065E-4</v>
      </c>
      <c r="AH75" s="26">
        <f>(H75-$H$2)/SUM($AG$2:AG74)</f>
        <v>585.33297703948108</v>
      </c>
      <c r="AI75" s="35">
        <f>(H75-H70)/SUM(AG70:AG74)</f>
        <v>6396.5083866852892</v>
      </c>
      <c r="AJ75" s="28">
        <f>(H75-H65)/SUM(AG65:AG74)</f>
        <v>4053.5658923177534</v>
      </c>
      <c r="AK75" s="29">
        <f>AK74+(AVERAGE($AF$3:AF75)/(AK74*AK74))</f>
        <v>57.503398609504657</v>
      </c>
      <c r="AL75" s="30">
        <f>AL74+(AVERAGE($AH$3:AH75)/(AL74*AL74))</f>
        <v>58.025678383468538</v>
      </c>
      <c r="AM75" s="36">
        <f>AM74+(AVERAGE($AI$3:AI75)/(AM74*AM74))</f>
        <v>56.57071700285622</v>
      </c>
      <c r="AN75" s="37">
        <f>AN74+(AVERAGE($AJ$3:AJ75)/(AN74*AN74))</f>
        <v>57.202249629517759</v>
      </c>
      <c r="AO75" s="38">
        <f t="shared" si="30"/>
        <v>69</v>
      </c>
      <c r="AP75" s="39">
        <f t="shared" si="31"/>
        <v>69.005336303261046</v>
      </c>
      <c r="AQ75" s="39">
        <f t="shared" si="31"/>
        <v>65.210759605016733</v>
      </c>
      <c r="AR75" s="36">
        <f t="shared" si="36"/>
        <v>65.286245168085458</v>
      </c>
      <c r="AS75" s="40">
        <f t="shared" si="21"/>
        <v>62.049378946104738</v>
      </c>
      <c r="AT75" s="41">
        <f t="shared" si="21"/>
        <v>60.550605838585781</v>
      </c>
      <c r="AU75" s="20">
        <f>POWER((AP75-H75),2)</f>
        <v>2.8476132493853189E-5</v>
      </c>
      <c r="AV75" s="20">
        <f>POWER((AQ75-H75),2)</f>
        <v>14.358342770972945</v>
      </c>
      <c r="AW75" s="29">
        <f t="shared" si="32"/>
        <v>69.776635437834599</v>
      </c>
      <c r="AX75" s="30">
        <f t="shared" si="35"/>
        <v>60.329731676777506</v>
      </c>
      <c r="AY75" s="36">
        <f t="shared" si="33"/>
        <v>70.307016831468701</v>
      </c>
      <c r="AZ75" s="37">
        <f t="shared" si="34"/>
        <v>69.847011421263929</v>
      </c>
    </row>
    <row r="76" spans="1:52" thickTop="1" thickBot="1">
      <c r="A76" s="5">
        <v>75</v>
      </c>
      <c r="B76" s="5">
        <v>1217322513</v>
      </c>
      <c r="C76" s="5">
        <f t="shared" si="22"/>
        <v>0.89156626506024095</v>
      </c>
      <c r="D76" s="6">
        <f t="shared" si="23"/>
        <v>39658.380937499998</v>
      </c>
      <c r="E76" s="5" t="s">
        <v>90</v>
      </c>
      <c r="F76" s="5" t="s">
        <v>91</v>
      </c>
      <c r="G76" s="5">
        <v>69</v>
      </c>
      <c r="H76" s="5">
        <v>70</v>
      </c>
      <c r="I76" s="5">
        <f t="shared" si="24"/>
        <v>0.86363636363636365</v>
      </c>
      <c r="J76" s="5">
        <v>834</v>
      </c>
      <c r="K76" s="5">
        <v>849</v>
      </c>
      <c r="L76" s="5">
        <f t="shared" si="25"/>
        <v>0.98949881470993006</v>
      </c>
      <c r="M76" s="5">
        <f t="shared" si="26"/>
        <v>12.128571428571428</v>
      </c>
      <c r="N76" s="5">
        <v>1</v>
      </c>
      <c r="O76" s="5">
        <v>0</v>
      </c>
      <c r="P76" s="5">
        <v>0</v>
      </c>
      <c r="Q76" s="4">
        <v>0</v>
      </c>
      <c r="R76" s="5">
        <v>0</v>
      </c>
      <c r="S76" s="5">
        <v>0</v>
      </c>
      <c r="T76" s="5">
        <v>15</v>
      </c>
      <c r="U76" s="5">
        <v>0</v>
      </c>
      <c r="V76" s="65">
        <v>0</v>
      </c>
      <c r="W76" s="5">
        <f>N76+P76+T76</f>
        <v>16</v>
      </c>
      <c r="X76" s="5">
        <f>O76+Q76+U76</f>
        <v>0</v>
      </c>
      <c r="Y76" s="61">
        <f>(N76+V76)/G76</f>
        <v>1.4492753623188406E-2</v>
      </c>
      <c r="Z76" s="62">
        <f>IF(AA76=0,0,(N76+V76)/ABS(AA76))</f>
        <v>1</v>
      </c>
      <c r="AA76" s="5">
        <f t="shared" si="27"/>
        <v>1</v>
      </c>
      <c r="AB76" s="5">
        <f>AVERAGE($AA$2:AA76)</f>
        <v>0.18666666666666668</v>
      </c>
      <c r="AC76" s="5">
        <f t="shared" si="28"/>
        <v>15</v>
      </c>
      <c r="AD76" s="7">
        <f>N76+O76+P76+Q76+T76+U76</f>
        <v>16</v>
      </c>
      <c r="AE76" s="5">
        <f>AA76/G76</f>
        <v>1.4492753623188406E-2</v>
      </c>
      <c r="AF76" s="24">
        <f>(AA76)*(G76*G76)</f>
        <v>4761</v>
      </c>
      <c r="AG76" s="25">
        <f t="shared" si="29"/>
        <v>2.0408163265306123E-4</v>
      </c>
      <c r="AH76" s="26">
        <f>(H76-$H$2)/SUM($AG$2:AG75)</f>
        <v>624.45302863518043</v>
      </c>
      <c r="AI76" s="35">
        <f>(H76-H71)/SUM(AG71:AG75)</f>
        <v>957.63310208940516</v>
      </c>
      <c r="AJ76" s="28">
        <f>(H76-H66)/SUM(AG66:AG75)</f>
        <v>4603.0307425294277</v>
      </c>
      <c r="AK76" s="29">
        <f>AK75+(AVERAGE($AF$3:AF76)/(AK75*AK75))</f>
        <v>57.695007287164998</v>
      </c>
      <c r="AL76" s="30">
        <f>AL75+(AVERAGE($AH$3:AH76)/(AL75*AL75))</f>
        <v>58.068336344953558</v>
      </c>
      <c r="AM76" s="36">
        <f>AM75+(AVERAGE($AI$3:AI76)/(AM75*AM75))</f>
        <v>56.781636925837326</v>
      </c>
      <c r="AN76" s="37">
        <f>AN75+(AVERAGE($AJ$3:AJ76)/(AN75*AN75))</f>
        <v>57.357795496081877</v>
      </c>
      <c r="AO76" s="38">
        <f t="shared" si="30"/>
        <v>70</v>
      </c>
      <c r="AP76" s="39">
        <f t="shared" si="31"/>
        <v>69.206446363528485</v>
      </c>
      <c r="AQ76" s="39">
        <f t="shared" si="31"/>
        <v>66.293203405061533</v>
      </c>
      <c r="AR76" s="36">
        <f t="shared" si="36"/>
        <v>66.56421270031926</v>
      </c>
      <c r="AS76" s="40">
        <f t="shared" ref="AS76:AT85" si="37">AS75+(AVERAGE(AI67:AI76)/(AS75*AS75))</f>
        <v>63.134932258424882</v>
      </c>
      <c r="AT76" s="41">
        <f t="shared" si="37"/>
        <v>61.303116252997576</v>
      </c>
      <c r="AU76" s="20">
        <f>POWER((AP76-H76),2)</f>
        <v>0.62972737395716505</v>
      </c>
      <c r="AV76" s="20">
        <f>POWER((AQ76-H76),2)</f>
        <v>13.740340996247415</v>
      </c>
      <c r="AW76" s="29">
        <f t="shared" si="32"/>
        <v>69.930084270958503</v>
      </c>
      <c r="AX76" s="30">
        <f t="shared" si="35"/>
        <v>60.384831991516435</v>
      </c>
      <c r="AY76" s="36">
        <f t="shared" si="33"/>
        <v>70.465331872186241</v>
      </c>
      <c r="AZ76" s="37">
        <f t="shared" si="34"/>
        <v>70.001109238161817</v>
      </c>
    </row>
    <row r="77" spans="1:52" thickTop="1" thickBot="1">
      <c r="A77" s="5">
        <v>76</v>
      </c>
      <c r="B77" s="5">
        <v>1217423928</v>
      </c>
      <c r="C77" s="5">
        <f t="shared" si="22"/>
        <v>0.90361445783132532</v>
      </c>
      <c r="D77" s="6">
        <f t="shared" si="23"/>
        <v>39659.554722222223</v>
      </c>
      <c r="E77" s="5" t="s">
        <v>91</v>
      </c>
      <c r="F77" s="5" t="s">
        <v>92</v>
      </c>
      <c r="G77" s="5">
        <v>70</v>
      </c>
      <c r="H77" s="5">
        <v>70</v>
      </c>
      <c r="I77" s="5">
        <f t="shared" si="24"/>
        <v>0.86363636363636365</v>
      </c>
      <c r="J77" s="5">
        <v>849</v>
      </c>
      <c r="K77" s="5">
        <v>849</v>
      </c>
      <c r="L77" s="5">
        <f t="shared" si="25"/>
        <v>0.98949881470993006</v>
      </c>
      <c r="M77" s="5">
        <f t="shared" si="26"/>
        <v>12.128571428571428</v>
      </c>
      <c r="N77" s="5">
        <v>0</v>
      </c>
      <c r="O77" s="5">
        <v>0</v>
      </c>
      <c r="P77" s="5">
        <v>0</v>
      </c>
      <c r="Q77" s="4">
        <v>0</v>
      </c>
      <c r="R77" s="5">
        <v>0</v>
      </c>
      <c r="S77" s="5">
        <v>0</v>
      </c>
      <c r="T77" s="5">
        <v>0</v>
      </c>
      <c r="U77" s="5">
        <v>0</v>
      </c>
      <c r="V77" s="65">
        <v>0</v>
      </c>
      <c r="W77" s="5">
        <f>N77+P77+T77</f>
        <v>0</v>
      </c>
      <c r="X77" s="5">
        <f>O77+Q77+U77</f>
        <v>0</v>
      </c>
      <c r="Y77" s="61">
        <f>(N77+V77)/G77</f>
        <v>0</v>
      </c>
      <c r="Z77" s="62">
        <f>IF(AA77=0,0,(N77+V77)/ABS(AA77))</f>
        <v>0</v>
      </c>
      <c r="AA77" s="5">
        <f t="shared" si="27"/>
        <v>0</v>
      </c>
      <c r="AB77" s="5">
        <f>AVERAGE($AA$2:AA77)</f>
        <v>0.18421052631578946</v>
      </c>
      <c r="AC77" s="5">
        <f t="shared" si="28"/>
        <v>0</v>
      </c>
      <c r="AD77" s="7">
        <f>N77+O77+P77+Q77+T77+U77</f>
        <v>0</v>
      </c>
      <c r="AE77" s="5">
        <f>AA77/G77</f>
        <v>0</v>
      </c>
      <c r="AF77" s="24">
        <f>(AA77)*(G77*G77)</f>
        <v>0</v>
      </c>
      <c r="AG77" s="25">
        <f t="shared" si="29"/>
        <v>2.0408163265306123E-4</v>
      </c>
      <c r="AH77" s="26">
        <f>(H77-$H$2)/SUM($AG$2:AG76)</f>
        <v>618.82002515286547</v>
      </c>
      <c r="AI77" s="35">
        <f>(H77-H72)/SUM(AG72:AG76)</f>
        <v>963.12856081248458</v>
      </c>
      <c r="AJ77" s="28">
        <f>(H77-H67)/SUM(AG67:AG76)</f>
        <v>4335.5024811746298</v>
      </c>
      <c r="AK77" s="29">
        <f>AK76+(AVERAGE($AF$3:AF77)/(AK76*AK76))</f>
        <v>57.882807548324031</v>
      </c>
      <c r="AL77" s="30">
        <f>AL76+(AVERAGE($AH$3:AH77)/(AL76*AL76))</f>
        <v>58.11281066318174</v>
      </c>
      <c r="AM77" s="36">
        <f>AM76+(AVERAGE($AI$3:AI77)/(AM76*AM76))</f>
        <v>56.992184360999751</v>
      </c>
      <c r="AN77" s="37">
        <f>AN76+(AVERAGE($AJ$3:AJ77)/(AN76*AN76))</f>
        <v>57.528007030374589</v>
      </c>
      <c r="AO77" s="38">
        <f t="shared" si="30"/>
        <v>70</v>
      </c>
      <c r="AP77" s="39">
        <f t="shared" si="31"/>
        <v>69.407536682357318</v>
      </c>
      <c r="AQ77" s="39">
        <f t="shared" si="31"/>
        <v>67.279713260485892</v>
      </c>
      <c r="AR77" s="36">
        <f t="shared" si="36"/>
        <v>67.516733891540895</v>
      </c>
      <c r="AS77" s="40">
        <f t="shared" si="37"/>
        <v>64.190172727298716</v>
      </c>
      <c r="AT77" s="41">
        <f t="shared" si="37"/>
        <v>62.143367908401537</v>
      </c>
      <c r="AU77" s="20">
        <f>POWER((AP77-H77),2)</f>
        <v>0.3510127827521739</v>
      </c>
      <c r="AV77" s="20">
        <f>POWER((AQ77-H77),2)</f>
        <v>7.399959945176299</v>
      </c>
      <c r="AW77" s="29">
        <f t="shared" si="32"/>
        <v>70.082860411911909</v>
      </c>
      <c r="AX77" s="30">
        <f t="shared" si="35"/>
        <v>60.439831795600284</v>
      </c>
      <c r="AY77" s="36">
        <f t="shared" si="33"/>
        <v>70.622936336621919</v>
      </c>
      <c r="AZ77" s="37">
        <f t="shared" si="34"/>
        <v>70.154529351506056</v>
      </c>
    </row>
    <row r="78" spans="1:52" thickTop="1" thickBot="1">
      <c r="A78" s="5">
        <v>77</v>
      </c>
      <c r="B78" s="5">
        <v>1217579566</v>
      </c>
      <c r="C78" s="5">
        <f t="shared" si="22"/>
        <v>0.91566265060240959</v>
      </c>
      <c r="D78" s="6">
        <f t="shared" si="23"/>
        <v>39661.356087962966</v>
      </c>
      <c r="E78" s="5" t="s">
        <v>92</v>
      </c>
      <c r="F78" s="5" t="s">
        <v>93</v>
      </c>
      <c r="G78" s="5">
        <v>70</v>
      </c>
      <c r="H78" s="5">
        <v>71</v>
      </c>
      <c r="I78" s="5">
        <f t="shared" si="24"/>
        <v>0.90909090909090906</v>
      </c>
      <c r="J78" s="5">
        <v>849</v>
      </c>
      <c r="K78" s="5">
        <v>856</v>
      </c>
      <c r="L78" s="5">
        <f t="shared" si="25"/>
        <v>0.99766640326887335</v>
      </c>
      <c r="M78" s="5">
        <f t="shared" si="26"/>
        <v>12.056338028169014</v>
      </c>
      <c r="N78" s="5">
        <v>1</v>
      </c>
      <c r="O78" s="5">
        <v>0</v>
      </c>
      <c r="P78" s="5">
        <v>3</v>
      </c>
      <c r="Q78" s="4">
        <v>2</v>
      </c>
      <c r="R78" s="5">
        <v>1</v>
      </c>
      <c r="S78" s="5">
        <v>0</v>
      </c>
      <c r="T78" s="5">
        <v>6</v>
      </c>
      <c r="U78" s="5">
        <v>0</v>
      </c>
      <c r="V78" s="65">
        <v>2</v>
      </c>
      <c r="W78" s="5">
        <f>N78+P78+T78</f>
        <v>10</v>
      </c>
      <c r="X78" s="5">
        <f>O78+Q78+U78</f>
        <v>2</v>
      </c>
      <c r="Y78" s="61">
        <f>(N78+V78)/G78</f>
        <v>4.2857142857142858E-2</v>
      </c>
      <c r="Z78" s="62">
        <f>IF(AA78=0,0,(N78+V78)/ABS(AA78))</f>
        <v>3</v>
      </c>
      <c r="AA78" s="5">
        <f t="shared" si="27"/>
        <v>1</v>
      </c>
      <c r="AB78" s="5">
        <f>AVERAGE($AA$2:AA78)</f>
        <v>0.19480519480519481</v>
      </c>
      <c r="AC78" s="5">
        <f t="shared" si="28"/>
        <v>7</v>
      </c>
      <c r="AD78" s="7">
        <f>N78+O78+P78+Q78+T78+U78</f>
        <v>12</v>
      </c>
      <c r="AE78" s="5">
        <f>AA78/G78</f>
        <v>1.4285714285714285E-2</v>
      </c>
      <c r="AF78" s="24">
        <f>(AA78)*(G78*G78)</f>
        <v>4900</v>
      </c>
      <c r="AG78" s="25">
        <f t="shared" si="29"/>
        <v>1.9837333862328903E-4</v>
      </c>
      <c r="AH78" s="26">
        <f>(H78-$H$2)/SUM($AG$2:AG77)</f>
        <v>657.09400755759509</v>
      </c>
      <c r="AI78" s="35">
        <f>(H78-H73)/SUM(AG73:AG77)</f>
        <v>1937.3749117634845</v>
      </c>
      <c r="AJ78" s="28">
        <f>(H78-H68)/SUM(AG68:AG77)</f>
        <v>4030.7382792818244</v>
      </c>
      <c r="AK78" s="29">
        <f>AK77+(AVERAGE($AF$3:AF78)/(AK77*AK77))</f>
        <v>58.086179573026214</v>
      </c>
      <c r="AL78" s="30">
        <f>AL77+(AVERAGE($AH$3:AH78)/(AL77*AL77))</f>
        <v>58.159192819082023</v>
      </c>
      <c r="AM78" s="36">
        <f>AM77+(AVERAGE($AI$3:AI78)/(AM77*AM77))</f>
        <v>57.206277269789268</v>
      </c>
      <c r="AN78" s="37">
        <f>AN77+(AVERAGE($AJ$3:AJ78)/(AN77*AN77))</f>
        <v>57.711011960835783</v>
      </c>
      <c r="AO78" s="38">
        <f t="shared" si="30"/>
        <v>71</v>
      </c>
      <c r="AP78" s="39">
        <f t="shared" si="31"/>
        <v>69.809698105355054</v>
      </c>
      <c r="AQ78" s="39">
        <f t="shared" si="31"/>
        <v>68.170177198390007</v>
      </c>
      <c r="AR78" s="36">
        <f t="shared" si="36"/>
        <v>68.27174740703154</v>
      </c>
      <c r="AS78" s="40">
        <f t="shared" si="37"/>
        <v>65.206996060651221</v>
      </c>
      <c r="AT78" s="41">
        <f t="shared" si="37"/>
        <v>63.038293950309971</v>
      </c>
      <c r="AU78" s="20">
        <f>POWER((AP78-H78),2)</f>
        <v>1.4168186003953491</v>
      </c>
      <c r="AV78" s="20">
        <f>POWER((AQ78-H78),2)</f>
        <v>8.0078970885118288</v>
      </c>
      <c r="AW78" s="29">
        <f t="shared" si="32"/>
        <v>70.234971194497888</v>
      </c>
      <c r="AX78" s="30">
        <f t="shared" si="35"/>
        <v>60.494731546391286</v>
      </c>
      <c r="AY78" s="36">
        <f t="shared" si="33"/>
        <v>70.779838155357879</v>
      </c>
      <c r="AZ78" s="37">
        <f t="shared" si="34"/>
        <v>70.30727917330384</v>
      </c>
    </row>
    <row r="79" spans="1:52" thickTop="1" thickBot="1">
      <c r="A79" s="5">
        <v>78</v>
      </c>
      <c r="B79" s="5">
        <v>1218039237</v>
      </c>
      <c r="C79" s="5">
        <f t="shared" si="22"/>
        <v>0.92771084337349397</v>
      </c>
      <c r="D79" s="6">
        <f t="shared" si="23"/>
        <v>39666.676354166666</v>
      </c>
      <c r="E79" s="5" t="s">
        <v>93</v>
      </c>
      <c r="F79" s="5" t="s">
        <v>94</v>
      </c>
      <c r="G79" s="5">
        <v>71</v>
      </c>
      <c r="H79" s="5">
        <v>71</v>
      </c>
      <c r="I79" s="5">
        <f t="shared" si="24"/>
        <v>0.90909090909090906</v>
      </c>
      <c r="J79" s="5">
        <v>856</v>
      </c>
      <c r="K79" s="5">
        <v>852</v>
      </c>
      <c r="L79" s="5">
        <f t="shared" si="25"/>
        <v>0.99299920980662004</v>
      </c>
      <c r="M79" s="5">
        <f t="shared" si="26"/>
        <v>12</v>
      </c>
      <c r="N79" s="5">
        <v>0</v>
      </c>
      <c r="O79" s="5">
        <v>0</v>
      </c>
      <c r="P79" s="5">
        <v>2</v>
      </c>
      <c r="Q79" s="4">
        <v>6</v>
      </c>
      <c r="R79" s="5">
        <v>15</v>
      </c>
      <c r="S79" s="5">
        <v>0</v>
      </c>
      <c r="T79" s="5">
        <v>0</v>
      </c>
      <c r="U79" s="5">
        <v>0</v>
      </c>
      <c r="V79" s="65">
        <v>8</v>
      </c>
      <c r="W79" s="5">
        <f>N79+P79+T79</f>
        <v>2</v>
      </c>
      <c r="X79" s="5">
        <f>O79+Q79+U79</f>
        <v>6</v>
      </c>
      <c r="Y79" s="61">
        <f>(N79+V79)/G79</f>
        <v>0.11267605633802817</v>
      </c>
      <c r="Z79" s="62">
        <f>IF(AA79=0,0,(N79+V79)/ABS(AA79))</f>
        <v>0</v>
      </c>
      <c r="AA79" s="5">
        <f t="shared" si="27"/>
        <v>0</v>
      </c>
      <c r="AB79" s="5">
        <f>AVERAGE($AA$2:AA79)</f>
        <v>0.19230769230769232</v>
      </c>
      <c r="AC79" s="5">
        <f t="shared" si="28"/>
        <v>-4</v>
      </c>
      <c r="AD79" s="7">
        <f>N79+O79+P79+Q79+T79+U79</f>
        <v>8</v>
      </c>
      <c r="AE79" s="5">
        <f>AA79/G79</f>
        <v>0</v>
      </c>
      <c r="AF79" s="24">
        <f>(AA79)*(G79*G79)</f>
        <v>0</v>
      </c>
      <c r="AG79" s="25">
        <f t="shared" si="29"/>
        <v>1.9837333862328903E-4</v>
      </c>
      <c r="AH79" s="26">
        <f>(H79-$H$2)/SUM($AG$2:AG78)</f>
        <v>651.43305724036225</v>
      </c>
      <c r="AI79" s="35">
        <f>(H79-H74)/SUM(AG74:AG78)</f>
        <v>979.75997714512368</v>
      </c>
      <c r="AJ79" s="28">
        <f>(H79-H69)/SUM(AG69:AG78)</f>
        <v>4145.4228521706691</v>
      </c>
      <c r="AK79" s="29">
        <f>AK78+(AVERAGE($AF$3:AF79)/(AK78*AK78))</f>
        <v>58.285507260909078</v>
      </c>
      <c r="AL79" s="30">
        <f>AL78+(AVERAGE($AH$3:AH79)/(AL78*AL78))</f>
        <v>58.207400784268842</v>
      </c>
      <c r="AM79" s="36">
        <f>AM78+(AVERAGE($AI$3:AI79)/(AM78*AM78))</f>
        <v>57.419899185964894</v>
      </c>
      <c r="AN79" s="37">
        <f>AN78+(AVERAGE($AJ$3:AJ79)/(AN78*AN78))</f>
        <v>57.906660897737503</v>
      </c>
      <c r="AO79" s="38">
        <f t="shared" si="30"/>
        <v>71</v>
      </c>
      <c r="AP79" s="39">
        <f t="shared" si="31"/>
        <v>70.010740743665352</v>
      </c>
      <c r="AQ79" s="39">
        <f t="shared" si="31"/>
        <v>69.062208288971092</v>
      </c>
      <c r="AR79" s="36">
        <f t="shared" si="36"/>
        <v>68.7538040055735</v>
      </c>
      <c r="AS79" s="40">
        <f t="shared" si="37"/>
        <v>66.164990803327015</v>
      </c>
      <c r="AT79" s="41">
        <f t="shared" si="37"/>
        <v>63.985689988462653</v>
      </c>
      <c r="AU79" s="20">
        <f>POWER((AP79-H79),2)</f>
        <v>0.9786338762437814</v>
      </c>
      <c r="AV79" s="20">
        <f>POWER((AQ79-H79),2)</f>
        <v>3.7550367153323414</v>
      </c>
      <c r="AW79" s="29">
        <f t="shared" si="32"/>
        <v>70.386423825321017</v>
      </c>
      <c r="AX79" s="30">
        <f t="shared" si="35"/>
        <v>60.54953169792973</v>
      </c>
      <c r="AY79" s="36">
        <f t="shared" si="33"/>
        <v>70.936045118183429</v>
      </c>
      <c r="AZ79" s="37">
        <f t="shared" si="34"/>
        <v>70.459365986599749</v>
      </c>
    </row>
    <row r="80" spans="1:52" thickTop="1" thickBot="1">
      <c r="A80" s="5">
        <v>79</v>
      </c>
      <c r="B80" s="5">
        <v>1227616073</v>
      </c>
      <c r="C80" s="5">
        <f t="shared" si="22"/>
        <v>0.93975903614457834</v>
      </c>
      <c r="D80" s="6">
        <f t="shared" si="23"/>
        <v>39777.519363425927</v>
      </c>
      <c r="E80" s="5" t="s">
        <v>94</v>
      </c>
      <c r="F80" s="5" t="s">
        <v>95</v>
      </c>
      <c r="G80" s="5">
        <v>71</v>
      </c>
      <c r="H80" s="5">
        <v>71</v>
      </c>
      <c r="I80" s="5">
        <f t="shared" si="24"/>
        <v>0.90909090909090906</v>
      </c>
      <c r="J80" s="5">
        <v>852</v>
      </c>
      <c r="K80" s="5">
        <v>852</v>
      </c>
      <c r="L80" s="5">
        <f t="shared" si="25"/>
        <v>0.99299920980662004</v>
      </c>
      <c r="M80" s="5">
        <f t="shared" si="26"/>
        <v>12</v>
      </c>
      <c r="N80" s="5">
        <v>0</v>
      </c>
      <c r="O80" s="5">
        <v>0</v>
      </c>
      <c r="P80" s="5">
        <v>0</v>
      </c>
      <c r="Q80" s="4">
        <v>0</v>
      </c>
      <c r="R80" s="5">
        <v>0</v>
      </c>
      <c r="S80" s="5">
        <v>0</v>
      </c>
      <c r="T80" s="5">
        <v>0</v>
      </c>
      <c r="U80" s="5">
        <v>0</v>
      </c>
      <c r="V80" s="65">
        <v>0</v>
      </c>
      <c r="W80" s="5">
        <f>N80+P80+T80</f>
        <v>0</v>
      </c>
      <c r="X80" s="5">
        <f>O80+Q80+U80</f>
        <v>0</v>
      </c>
      <c r="Y80" s="61">
        <f>(N80+V80)/G80</f>
        <v>0</v>
      </c>
      <c r="Z80" s="62">
        <f>IF(AA80=0,0,(N80+V80)/ABS(AA80))</f>
        <v>0</v>
      </c>
      <c r="AA80" s="5">
        <f t="shared" si="27"/>
        <v>0</v>
      </c>
      <c r="AB80" s="5">
        <f>AVERAGE($AA$2:AA80)</f>
        <v>0.189873417721519</v>
      </c>
      <c r="AC80" s="5">
        <f t="shared" si="28"/>
        <v>0</v>
      </c>
      <c r="AD80" s="7">
        <f>N80+O80+P80+Q80+T80+U80</f>
        <v>0</v>
      </c>
      <c r="AE80" s="5">
        <f>AA80/G80</f>
        <v>0</v>
      </c>
      <c r="AF80" s="24">
        <f>(AA80)*(G80*G80)</f>
        <v>0</v>
      </c>
      <c r="AG80" s="25">
        <f t="shared" si="29"/>
        <v>1.9837333862328903E-4</v>
      </c>
      <c r="AH80" s="26">
        <f>(H80-$H$2)/SUM($AG$2:AG79)</f>
        <v>645.86881343015261</v>
      </c>
      <c r="AI80" s="35">
        <f>(H80-H75)/SUM(AG75:AG79)</f>
        <v>1970.5407116752601</v>
      </c>
      <c r="AJ80" s="28">
        <f>(H80-H70)/SUM(AG70:AG79)</f>
        <v>4266.8246726995167</v>
      </c>
      <c r="AK80" s="29">
        <f>AK79+(AVERAGE($AF$3:AF80)/(AK79*AK79))</f>
        <v>58.480935904117715</v>
      </c>
      <c r="AL80" s="30">
        <f>AL79+(AVERAGE($AH$3:AH80)/(AL79*AL79))</f>
        <v>58.257355857882267</v>
      </c>
      <c r="AM80" s="36">
        <f>AM79+(AVERAGE($AI$3:AI80)/(AM79*AM79))</f>
        <v>57.636878581617211</v>
      </c>
      <c r="AN80" s="37">
        <f>AN79+(AVERAGE($AJ$3:AJ80)/(AN79*AN79))</f>
        <v>58.114812318798791</v>
      </c>
      <c r="AO80" s="38">
        <f t="shared" si="30"/>
        <v>71</v>
      </c>
      <c r="AP80" s="39">
        <f t="shared" si="31"/>
        <v>70.412768526209376</v>
      </c>
      <c r="AQ80" s="39">
        <f t="shared" si="31"/>
        <v>69.956797952406546</v>
      </c>
      <c r="AR80" s="36">
        <f t="shared" si="36"/>
        <v>69.041864679302591</v>
      </c>
      <c r="AS80" s="40">
        <f t="shared" si="37"/>
        <v>67.09053236301844</v>
      </c>
      <c r="AT80" s="41">
        <f t="shared" si="37"/>
        <v>64.983369934453791</v>
      </c>
      <c r="AU80" s="20">
        <f>POWER((AP80-H80),2)</f>
        <v>0.34484080381030796</v>
      </c>
      <c r="AV80" s="20">
        <f>POWER((AQ80-H80),2)</f>
        <v>1.0882705121031742</v>
      </c>
      <c r="AW80" s="29">
        <f t="shared" si="32"/>
        <v>70.53722538680303</v>
      </c>
      <c r="AX80" s="30">
        <f t="shared" si="35"/>
        <v>60.604232700967067</v>
      </c>
      <c r="AY80" s="36">
        <f t="shared" si="33"/>
        <v>71.091564877511203</v>
      </c>
      <c r="AZ80" s="37">
        <f t="shared" si="34"/>
        <v>70.610796948542827</v>
      </c>
    </row>
    <row r="81" spans="1:52" thickTop="1" thickBot="1">
      <c r="A81" s="5">
        <v>80</v>
      </c>
      <c r="B81" s="5">
        <v>1228915686</v>
      </c>
      <c r="C81" s="5">
        <f t="shared" si="22"/>
        <v>0.95180722891566261</v>
      </c>
      <c r="D81" s="6">
        <f t="shared" si="23"/>
        <v>39792.561180555553</v>
      </c>
      <c r="E81" s="5" t="s">
        <v>95</v>
      </c>
      <c r="F81" s="5" t="s">
        <v>96</v>
      </c>
      <c r="G81" s="5">
        <v>71</v>
      </c>
      <c r="H81" s="5">
        <v>72</v>
      </c>
      <c r="I81" s="5">
        <f t="shared" si="24"/>
        <v>0.95454545454545459</v>
      </c>
      <c r="J81" s="5">
        <v>852</v>
      </c>
      <c r="K81" s="5">
        <v>853</v>
      </c>
      <c r="L81" s="5">
        <f t="shared" si="25"/>
        <v>0.99416600817218337</v>
      </c>
      <c r="M81" s="5">
        <f t="shared" si="26"/>
        <v>11.847222222222221</v>
      </c>
      <c r="N81" s="5">
        <v>1</v>
      </c>
      <c r="O81" s="5">
        <v>0</v>
      </c>
      <c r="P81" s="5">
        <v>0</v>
      </c>
      <c r="Q81" s="4">
        <v>0</v>
      </c>
      <c r="R81" s="5">
        <v>0</v>
      </c>
      <c r="S81" s="5">
        <v>0</v>
      </c>
      <c r="T81" s="5">
        <v>1</v>
      </c>
      <c r="U81" s="5">
        <v>0</v>
      </c>
      <c r="V81" s="65">
        <v>0</v>
      </c>
      <c r="W81" s="5">
        <f>N81+P81+T81</f>
        <v>2</v>
      </c>
      <c r="X81" s="5">
        <f>O81+Q81+U81</f>
        <v>0</v>
      </c>
      <c r="Y81" s="61">
        <f>(N81+V81)/G81</f>
        <v>1.4084507042253521E-2</v>
      </c>
      <c r="Z81" s="62">
        <f>IF(AA81=0,0,(N81+V81)/ABS(AA81))</f>
        <v>1</v>
      </c>
      <c r="AA81" s="5">
        <f t="shared" si="27"/>
        <v>1</v>
      </c>
      <c r="AB81" s="5">
        <f>AVERAGE($AA$2:AA81)</f>
        <v>0.2</v>
      </c>
      <c r="AC81" s="5">
        <f t="shared" si="28"/>
        <v>1</v>
      </c>
      <c r="AD81" s="7">
        <f>N81+O81+P81+Q81+T81+U81</f>
        <v>2</v>
      </c>
      <c r="AE81" s="5">
        <f>AA81/G81</f>
        <v>1.4084507042253521E-2</v>
      </c>
      <c r="AF81" s="24">
        <f>(AA81)*(G81*G81)</f>
        <v>5041</v>
      </c>
      <c r="AG81" s="25">
        <f t="shared" si="29"/>
        <v>1.9290123456790122E-4</v>
      </c>
      <c r="AH81" s="26">
        <f>(H81-$H$2)/SUM($AG$2:AG80)</f>
        <v>683.09207364876443</v>
      </c>
      <c r="AI81" s="35">
        <f>(H81-H76)/SUM(AG76:AG80)</f>
        <v>1993.4549269631182</v>
      </c>
      <c r="AJ81" s="28">
        <f>(H81-H71)/SUM(AG71:AG80)</f>
        <v>1465.1839014865106</v>
      </c>
      <c r="AK81" s="29">
        <f>AK80+(AVERAGE($AF$3:AF81)/(AK80*AK80))</f>
        <v>58.691261131529785</v>
      </c>
      <c r="AL81" s="30">
        <f>AL80+(AVERAGE($AH$3:AH81)/(AL80*AL80))</f>
        <v>58.309141751268541</v>
      </c>
      <c r="AM81" s="36">
        <f>AM80+(AVERAGE($AI$3:AI81)/(AM80*AM80))</f>
        <v>57.857097325724801</v>
      </c>
      <c r="AN81" s="37">
        <f>AN80+(AVERAGE($AJ$3:AJ81)/(AN80*AN80))</f>
        <v>58.324350844211324</v>
      </c>
      <c r="AO81" s="38">
        <f t="shared" si="30"/>
        <v>72</v>
      </c>
      <c r="AP81" s="39">
        <f t="shared" si="31"/>
        <v>70.81484029414527</v>
      </c>
      <c r="AQ81" s="39">
        <f t="shared" si="31"/>
        <v>70.256184507184656</v>
      </c>
      <c r="AR81" s="36">
        <f t="shared" si="36"/>
        <v>69.370986669617295</v>
      </c>
      <c r="AS81" s="40">
        <f t="shared" si="37"/>
        <v>67.869882221679006</v>
      </c>
      <c r="AT81" s="41">
        <f t="shared" si="37"/>
        <v>65.900221548121237</v>
      </c>
      <c r="AU81" s="20">
        <f>POWER((AP81-H81),2)</f>
        <v>1.4046035283816698</v>
      </c>
      <c r="AV81" s="20">
        <f>POWER((AQ81-H81),2)</f>
        <v>3.0408924729828204</v>
      </c>
      <c r="AW81" s="29">
        <f t="shared" si="32"/>
        <v>70.687382840107944</v>
      </c>
      <c r="AX81" s="30">
        <f t="shared" si="35"/>
        <v>60.658835002998565</v>
      </c>
      <c r="AY81" s="36">
        <f t="shared" si="33"/>
        <v>71.246404951688461</v>
      </c>
      <c r="AZ81" s="37">
        <f t="shared" si="34"/>
        <v>70.761579093361377</v>
      </c>
    </row>
    <row r="82" spans="1:52" thickTop="1" thickBot="1">
      <c r="A82" s="5">
        <v>81</v>
      </c>
      <c r="B82" s="5">
        <v>1229693887</v>
      </c>
      <c r="C82" s="5">
        <f t="shared" si="22"/>
        <v>0.96385542168674698</v>
      </c>
      <c r="D82" s="6">
        <f t="shared" si="23"/>
        <v>39801.568136574075</v>
      </c>
      <c r="E82" s="5" t="s">
        <v>96</v>
      </c>
      <c r="F82" s="5" t="s">
        <v>97</v>
      </c>
      <c r="G82" s="5">
        <v>72</v>
      </c>
      <c r="H82" s="5">
        <v>72</v>
      </c>
      <c r="I82" s="5">
        <f t="shared" si="24"/>
        <v>0.95454545454545459</v>
      </c>
      <c r="J82" s="5">
        <v>853</v>
      </c>
      <c r="K82" s="5">
        <v>854</v>
      </c>
      <c r="L82" s="5">
        <f t="shared" si="25"/>
        <v>0.99533280653774669</v>
      </c>
      <c r="M82" s="5">
        <f t="shared" si="26"/>
        <v>11.861111111111111</v>
      </c>
      <c r="N82" s="5">
        <v>0</v>
      </c>
      <c r="O82" s="5">
        <v>0</v>
      </c>
      <c r="P82" s="5">
        <v>1</v>
      </c>
      <c r="Q82" s="4">
        <v>0</v>
      </c>
      <c r="R82" s="5">
        <v>0</v>
      </c>
      <c r="S82" s="5">
        <v>0</v>
      </c>
      <c r="T82" s="5">
        <v>0</v>
      </c>
      <c r="U82" s="5">
        <v>0</v>
      </c>
      <c r="V82" s="65">
        <v>1</v>
      </c>
      <c r="W82" s="5">
        <f>N82+P82+T82</f>
        <v>1</v>
      </c>
      <c r="X82" s="5">
        <f>O82+Q82+U82</f>
        <v>0</v>
      </c>
      <c r="Y82" s="61">
        <f>(N82+V82)/G82</f>
        <v>1.3888888888888888E-2</v>
      </c>
      <c r="Z82" s="62">
        <f>IF(AA82=0,0,(N82+V82)/ABS(AA82))</f>
        <v>0</v>
      </c>
      <c r="AA82" s="5">
        <f t="shared" si="27"/>
        <v>0</v>
      </c>
      <c r="AB82" s="5">
        <f>AVERAGE($AA$2:AA82)</f>
        <v>0.19753086419753085</v>
      </c>
      <c r="AC82" s="5">
        <f t="shared" si="28"/>
        <v>1</v>
      </c>
      <c r="AD82" s="7">
        <f>N82+O82+P82+Q82+T82+U82</f>
        <v>1</v>
      </c>
      <c r="AE82" s="5">
        <f>AA82/G82</f>
        <v>0</v>
      </c>
      <c r="AF82" s="24">
        <f>(AA82)*(G82*G82)</f>
        <v>0</v>
      </c>
      <c r="AG82" s="25">
        <f t="shared" si="29"/>
        <v>1.9290123456790122E-4</v>
      </c>
      <c r="AH82" s="26">
        <f>(H82-$H$2)/SUM($AG$2:AG81)</f>
        <v>677.51236533281781</v>
      </c>
      <c r="AI82" s="35">
        <f>(H82-H77)/SUM(AG77:AG81)</f>
        <v>2015.9199555686555</v>
      </c>
      <c r="AJ82" s="28">
        <f>(H82-H72)/SUM(AG72:AG81)</f>
        <v>1477.5516529324923</v>
      </c>
      <c r="AK82" s="29">
        <f>AK81+(AVERAGE($AF$3:AF82)/(AK81*AK81))</f>
        <v>58.897471366412155</v>
      </c>
      <c r="AL82" s="30">
        <f>AL81+(AVERAGE($AH$3:AH82)/(AL81*AL81))</f>
        <v>58.362680412797843</v>
      </c>
      <c r="AM82" s="36">
        <f>AM81+(AVERAGE($AI$3:AI82)/(AM81*AM81))</f>
        <v>58.080438858485692</v>
      </c>
      <c r="AN82" s="37">
        <f>AN81+(AVERAGE($AJ$3:AJ82)/(AN81*AN81))</f>
        <v>58.535215447535577</v>
      </c>
      <c r="AO82" s="38">
        <f t="shared" si="30"/>
        <v>72</v>
      </c>
      <c r="AP82" s="39">
        <f t="shared" si="31"/>
        <v>71.216839063773349</v>
      </c>
      <c r="AQ82" s="39">
        <f t="shared" si="31"/>
        <v>70.555530570730113</v>
      </c>
      <c r="AR82" s="36">
        <f t="shared" si="36"/>
        <v>69.740746992510964</v>
      </c>
      <c r="AS82" s="40">
        <f t="shared" si="37"/>
        <v>68.521143367178126</v>
      </c>
      <c r="AT82" s="41">
        <f t="shared" si="37"/>
        <v>66.740624324227241</v>
      </c>
      <c r="AU82" s="20">
        <f>POWER((AP82-H82),2)</f>
        <v>0.61334105203140377</v>
      </c>
      <c r="AV82" s="20">
        <f>POWER((AQ82-H82),2)</f>
        <v>2.0864919320952731</v>
      </c>
      <c r="AW82" s="29">
        <f t="shared" si="32"/>
        <v>70.836903027980085</v>
      </c>
      <c r="AX82" s="30">
        <f t="shared" si="35"/>
        <v>60.713339048295587</v>
      </c>
      <c r="AY82" s="36">
        <f t="shared" si="33"/>
        <v>71.400572728207408</v>
      </c>
      <c r="AZ82" s="37">
        <f t="shared" si="34"/>
        <v>70.911719335248861</v>
      </c>
    </row>
    <row r="83" spans="1:52" thickTop="1" thickBot="1">
      <c r="A83" s="5">
        <v>82</v>
      </c>
      <c r="B83" s="5">
        <v>1232618634</v>
      </c>
      <c r="C83" s="5">
        <f t="shared" si="22"/>
        <v>0.97590361445783136</v>
      </c>
      <c r="D83" s="6">
        <f t="shared" si="23"/>
        <v>39835.419374999998</v>
      </c>
      <c r="E83" s="5" t="s">
        <v>97</v>
      </c>
      <c r="F83" s="5" t="s">
        <v>98</v>
      </c>
      <c r="G83" s="5">
        <v>72</v>
      </c>
      <c r="H83" s="5">
        <v>72</v>
      </c>
      <c r="I83" s="5">
        <f t="shared" si="24"/>
        <v>0.95454545454545459</v>
      </c>
      <c r="J83" s="5">
        <v>854</v>
      </c>
      <c r="K83" s="5">
        <v>854</v>
      </c>
      <c r="L83" s="5">
        <f t="shared" si="25"/>
        <v>0.99533280653774669</v>
      </c>
      <c r="M83" s="5">
        <f t="shared" si="26"/>
        <v>11.861111111111111</v>
      </c>
      <c r="N83" s="5">
        <v>0</v>
      </c>
      <c r="O83" s="5">
        <v>0</v>
      </c>
      <c r="P83" s="5">
        <v>0</v>
      </c>
      <c r="Q83" s="4">
        <v>0</v>
      </c>
      <c r="R83" s="5">
        <v>0</v>
      </c>
      <c r="S83" s="5">
        <v>0</v>
      </c>
      <c r="T83" s="5">
        <v>0</v>
      </c>
      <c r="U83" s="5">
        <v>0</v>
      </c>
      <c r="V83" s="65">
        <v>0</v>
      </c>
      <c r="W83" s="5">
        <f>N83+P83+T83</f>
        <v>0</v>
      </c>
      <c r="X83" s="5">
        <f>O83+Q83+U83</f>
        <v>0</v>
      </c>
      <c r="Y83" s="61">
        <f>(N83+V83)/G83</f>
        <v>0</v>
      </c>
      <c r="Z83" s="62">
        <f>IF(AA83=0,0,(N83+V83)/ABS(AA83))</f>
        <v>0</v>
      </c>
      <c r="AA83" s="5">
        <f t="shared" si="27"/>
        <v>0</v>
      </c>
      <c r="AB83" s="5">
        <f>AVERAGE($AA$2:AA83)</f>
        <v>0.1951219512195122</v>
      </c>
      <c r="AC83" s="5">
        <f t="shared" si="28"/>
        <v>0</v>
      </c>
      <c r="AD83" s="7">
        <f>N83+O83+P83+Q83+T83+U83</f>
        <v>0</v>
      </c>
      <c r="AE83" s="5">
        <f>AA83/G83</f>
        <v>0</v>
      </c>
      <c r="AF83" s="24">
        <f>(AA83)*(G83*G83)</f>
        <v>0</v>
      </c>
      <c r="AG83" s="25">
        <f t="shared" si="29"/>
        <v>1.9290123456790122E-4</v>
      </c>
      <c r="AH83" s="26">
        <f>(H83-$H$2)/SUM($AG$2:AG82)</f>
        <v>672.02307206132741</v>
      </c>
      <c r="AI83" s="35">
        <f>(H83-H78)/SUM(AG78:AG82)</f>
        <v>1019.4485449013031</v>
      </c>
      <c r="AJ83" s="28">
        <f>(H83-H73)/SUM(AG73:AG82)</f>
        <v>1490.1299764812477</v>
      </c>
      <c r="AK83" s="29">
        <f>AK82+(AVERAGE($AF$3:AF83)/(AK82*AK82))</f>
        <v>59.099712163695358</v>
      </c>
      <c r="AL83" s="30">
        <f>AL82+(AVERAGE($AH$3:AH83)/(AL82*AL82))</f>
        <v>58.417896861154226</v>
      </c>
      <c r="AM83" s="36">
        <f>AM82+(AVERAGE($AI$3:AI83)/(AM82*AM82))</f>
        <v>58.303060847758616</v>
      </c>
      <c r="AN83" s="37">
        <f>AN82+(AVERAGE($AJ$3:AJ83)/(AN82*AN82))</f>
        <v>58.747348163906025</v>
      </c>
      <c r="AO83" s="38">
        <f t="shared" si="30"/>
        <v>72</v>
      </c>
      <c r="AP83" s="39">
        <f t="shared" si="31"/>
        <v>71.417840852767341</v>
      </c>
      <c r="AQ83" s="39">
        <f t="shared" si="31"/>
        <v>70.854868691082061</v>
      </c>
      <c r="AR83" s="36">
        <f t="shared" si="36"/>
        <v>70.068851371540333</v>
      </c>
      <c r="AS83" s="40">
        <f t="shared" si="37"/>
        <v>69.057608029761184</v>
      </c>
      <c r="AT83" s="41">
        <f t="shared" si="37"/>
        <v>67.508002551553702</v>
      </c>
      <c r="AU83" s="20">
        <f>POWER((AP83-H83),2)</f>
        <v>0.33890927270665655</v>
      </c>
      <c r="AV83" s="20">
        <f>POWER((AQ83-H83),2)</f>
        <v>1.3113257146641131</v>
      </c>
      <c r="AW83" s="29">
        <f t="shared" si="32"/>
        <v>70.985792677497997</v>
      </c>
      <c r="AX83" s="30">
        <f t="shared" si="35"/>
        <v>60.767745277937451</v>
      </c>
      <c r="AY83" s="36">
        <f t="shared" si="33"/>
        <v>71.55407546681829</v>
      </c>
      <c r="AZ83" s="37">
        <f t="shared" si="34"/>
        <v>71.06122447116401</v>
      </c>
    </row>
    <row r="84" spans="1:52" thickTop="1" thickBot="1">
      <c r="A84" s="5">
        <v>83</v>
      </c>
      <c r="B84" s="5">
        <v>1237901952</v>
      </c>
      <c r="C84" s="5">
        <f t="shared" si="22"/>
        <v>0.98795180722891562</v>
      </c>
      <c r="D84" s="6">
        <f t="shared" si="23"/>
        <v>39896.568888888891</v>
      </c>
      <c r="E84" s="5" t="s">
        <v>98</v>
      </c>
      <c r="F84" s="5" t="s">
        <v>99</v>
      </c>
      <c r="G84" s="5">
        <v>72</v>
      </c>
      <c r="H84" s="5">
        <v>73</v>
      </c>
      <c r="I84" s="5">
        <f t="shared" si="24"/>
        <v>1</v>
      </c>
      <c r="J84" s="5">
        <v>854</v>
      </c>
      <c r="K84" s="5">
        <v>857</v>
      </c>
      <c r="L84" s="5">
        <f t="shared" si="25"/>
        <v>0.99883320163443667</v>
      </c>
      <c r="M84" s="5">
        <f t="shared" si="26"/>
        <v>11.739726027397261</v>
      </c>
      <c r="N84" s="5">
        <v>1</v>
      </c>
      <c r="O84" s="5">
        <v>0</v>
      </c>
      <c r="P84" s="5">
        <v>0</v>
      </c>
      <c r="Q84" s="4">
        <v>0</v>
      </c>
      <c r="R84" s="5">
        <v>0</v>
      </c>
      <c r="S84" s="5">
        <v>0</v>
      </c>
      <c r="T84" s="5">
        <v>3</v>
      </c>
      <c r="U84" s="5">
        <v>0</v>
      </c>
      <c r="V84" s="65">
        <v>0</v>
      </c>
      <c r="W84" s="5">
        <f>N84+P84+T84</f>
        <v>4</v>
      </c>
      <c r="X84" s="5">
        <f>O84+Q84+U84</f>
        <v>0</v>
      </c>
      <c r="Y84" s="61">
        <f>(N84+V84)/G84</f>
        <v>1.3888888888888888E-2</v>
      </c>
      <c r="Z84" s="62">
        <f>IF(AA84=0,0,(N84+V84)/ABS(AA84))</f>
        <v>1</v>
      </c>
      <c r="AA84" s="5">
        <f t="shared" si="27"/>
        <v>1</v>
      </c>
      <c r="AB84" s="5">
        <f>AVERAGE($AA$2:AA84)</f>
        <v>0.20481927710843373</v>
      </c>
      <c r="AC84" s="5">
        <f t="shared" si="28"/>
        <v>3</v>
      </c>
      <c r="AD84" s="7">
        <f>N84+O84+P84+Q84+T84+U84</f>
        <v>4</v>
      </c>
      <c r="AE84" s="5">
        <f>AA84/G84</f>
        <v>1.3888888888888888E-2</v>
      </c>
      <c r="AF84" s="24">
        <f>(AA84)*(G84*G84)</f>
        <v>5184</v>
      </c>
      <c r="AG84" s="25">
        <f t="shared" si="29"/>
        <v>1.8765246762994934E-4</v>
      </c>
      <c r="AH84" s="26">
        <f>(H84-$H$2)/SUM($AG$2:AG83)</f>
        <v>708.28588969820578</v>
      </c>
      <c r="AI84" s="35">
        <f>(H84-H79)/SUM(AG79:AG83)</f>
        <v>2050.334941744145</v>
      </c>
      <c r="AJ84" s="28">
        <f>(H84-H74)/SUM(AG74:AG83)</f>
        <v>1502.9242960759714</v>
      </c>
      <c r="AK84" s="29">
        <f>AK83+(AVERAGE($AF$3:AF84)/(AK83*AK83))</f>
        <v>59.316221758640694</v>
      </c>
      <c r="AL84" s="30">
        <f>AL83+(AVERAGE($AH$3:AH84)/(AL83*AL83))</f>
        <v>58.474867941653024</v>
      </c>
      <c r="AM84" s="36">
        <f>AM83+(AVERAGE($AI$3:AI84)/(AM83*AM83))</f>
        <v>58.528647544579002</v>
      </c>
      <c r="AN84" s="37">
        <f>AN83+(AVERAGE($AJ$3:AJ84)/(AN83*AN83))</f>
        <v>58.960693955355246</v>
      </c>
      <c r="AO84" s="38">
        <f t="shared" si="30"/>
        <v>73</v>
      </c>
      <c r="AP84" s="39">
        <f t="shared" ref="AP84:AQ85" si="38">AP83+(AI84/(AP83*AP83))</f>
        <v>71.819827271557671</v>
      </c>
      <c r="AQ84" s="39">
        <f t="shared" si="38"/>
        <v>71.15423140696528</v>
      </c>
      <c r="AR84" s="36">
        <f t="shared" si="36"/>
        <v>70.437501286084938</v>
      </c>
      <c r="AS84" s="40">
        <f t="shared" si="37"/>
        <v>69.48294464043272</v>
      </c>
      <c r="AT84" s="41">
        <f t="shared" si="37"/>
        <v>68.196363322777032</v>
      </c>
      <c r="AU84" s="20">
        <f>POWER((AP84-H84),2)</f>
        <v>1.3928076689590121</v>
      </c>
      <c r="AV84" s="20">
        <f>POWER((AQ84-H84),2)</f>
        <v>3.4068616990333687</v>
      </c>
      <c r="AW84" s="29">
        <f t="shared" si="32"/>
        <v>71.134058402747385</v>
      </c>
      <c r="AX84" s="30">
        <f t="shared" si="35"/>
        <v>60.822054129842876</v>
      </c>
      <c r="AY84" s="36">
        <f t="shared" si="33"/>
        <v>71.706920302548767</v>
      </c>
      <c r="AZ84" s="37">
        <f t="shared" si="34"/>
        <v>71.210101183548304</v>
      </c>
    </row>
    <row r="85" spans="1:52" thickTop="1" thickBot="1">
      <c r="A85" s="5">
        <v>84</v>
      </c>
      <c r="B85" s="5">
        <v>1238314467</v>
      </c>
      <c r="C85" s="5">
        <f t="shared" si="22"/>
        <v>1</v>
      </c>
      <c r="D85" s="6">
        <f t="shared" si="23"/>
        <v>39901.343368055554</v>
      </c>
      <c r="E85" s="5" t="s">
        <v>99</v>
      </c>
      <c r="F85" s="5" t="s">
        <v>100</v>
      </c>
      <c r="G85" s="5">
        <v>73</v>
      </c>
      <c r="H85" s="5">
        <v>73</v>
      </c>
      <c r="I85" s="5">
        <f t="shared" si="24"/>
        <v>1</v>
      </c>
      <c r="J85" s="5">
        <v>857</v>
      </c>
      <c r="K85" s="5">
        <v>858</v>
      </c>
      <c r="L85" s="5">
        <f t="shared" si="25"/>
        <v>1</v>
      </c>
      <c r="M85" s="5">
        <f t="shared" si="26"/>
        <v>11.753424657534246</v>
      </c>
      <c r="N85" s="5">
        <v>0</v>
      </c>
      <c r="O85" s="5">
        <v>0</v>
      </c>
      <c r="P85" s="5">
        <v>1</v>
      </c>
      <c r="Q85" s="4">
        <v>0</v>
      </c>
      <c r="R85" s="5">
        <v>0</v>
      </c>
      <c r="S85" s="5">
        <v>0</v>
      </c>
      <c r="T85" s="5">
        <v>0</v>
      </c>
      <c r="U85" s="5">
        <v>0</v>
      </c>
      <c r="V85" s="65">
        <v>1</v>
      </c>
      <c r="W85" s="5">
        <f>N85+P85+T85</f>
        <v>1</v>
      </c>
      <c r="X85" s="5">
        <f>O85+Q85+U85</f>
        <v>0</v>
      </c>
      <c r="Y85" s="61">
        <f>(N85+V85)/G85</f>
        <v>1.3698630136986301E-2</v>
      </c>
      <c r="Z85" s="62">
        <f>IF(AA85=0,0,(N85+V85)/ABS(AA85))</f>
        <v>0</v>
      </c>
      <c r="AA85" s="5">
        <f t="shared" si="27"/>
        <v>0</v>
      </c>
      <c r="AB85" s="5">
        <f>AVERAGE($AA$2:AA85)</f>
        <v>0.20238095238095238</v>
      </c>
      <c r="AC85" s="5">
        <f t="shared" si="28"/>
        <v>1</v>
      </c>
      <c r="AD85" s="7">
        <f>N85+O85+P85+Q85+T85+U85</f>
        <v>1</v>
      </c>
      <c r="AE85" s="5">
        <f>AA85/G85</f>
        <v>0</v>
      </c>
      <c r="AF85" s="24">
        <f>(AA85)*(G85*G85)</f>
        <v>0</v>
      </c>
      <c r="AG85" s="25">
        <f t="shared" si="29"/>
        <v>1.8765246762994934E-4</v>
      </c>
      <c r="AH85" s="26">
        <f>(H85-$H$2)/SUM($AG$2:AG84)</f>
        <v>702.79123651060831</v>
      </c>
      <c r="AI85" s="35">
        <f>(H85-H80)/SUM(AG80:AG84)</f>
        <v>2073.1199567941735</v>
      </c>
      <c r="AJ85" s="28">
        <f>(H85-H75)/SUM(AG75:AG84)</f>
        <v>2020.5292233859236</v>
      </c>
      <c r="AK85" s="29">
        <f>AK84+(AVERAGE($AF$3:AF85)/(AK84*AK84))</f>
        <v>59.528564137613209</v>
      </c>
      <c r="AL85" s="30">
        <f>AL84+(AVERAGE($AH$3:AH85)/(AL84*AL84))</f>
        <v>58.533519339574553</v>
      </c>
      <c r="AM85" s="36">
        <f>AM84+(AVERAGE($AI$3:AI85)/(AM84*AM84))</f>
        <v>58.757093009760396</v>
      </c>
      <c r="AN85" s="37">
        <f>AN84+(AVERAGE($AJ$3:AJ85)/(AN84*AN84))</f>
        <v>59.176949360024146</v>
      </c>
      <c r="AO85" s="38">
        <f t="shared" si="30"/>
        <v>73</v>
      </c>
      <c r="AP85" s="39">
        <f t="shared" si="38"/>
        <v>72.221743664192815</v>
      </c>
      <c r="AQ85" s="39">
        <f t="shared" si="38"/>
        <v>71.553314815116906</v>
      </c>
      <c r="AR85" s="36">
        <f t="shared" si="36"/>
        <v>70.806437538369522</v>
      </c>
      <c r="AS85" s="40">
        <f t="shared" si="37"/>
        <v>69.813539371978919</v>
      </c>
      <c r="AT85" s="41">
        <f t="shared" si="37"/>
        <v>68.827183644527949</v>
      </c>
      <c r="AU85" s="20">
        <f>POWER((AP85-H85),2)</f>
        <v>0.60568292422402659</v>
      </c>
      <c r="AV85" s="20">
        <f>POWER((AQ85-H85),2)</f>
        <v>2.0928980241602324</v>
      </c>
      <c r="AW85" s="29">
        <f>AW84+(AVERAGE($AF$3:$AF$85)/(AW84*AW84))</f>
        <v>71.281706707415864</v>
      </c>
      <c r="AX85" s="30">
        <f t="shared" si="35"/>
        <v>60.876266038801056</v>
      </c>
      <c r="AY85" s="36">
        <f t="shared" si="33"/>
        <v>71.85911424863302</v>
      </c>
      <c r="AZ85" s="37">
        <f t="shared" si="34"/>
        <v>71.358356042963806</v>
      </c>
    </row>
    <row r="86" spans="1:52" thickTop="1" thickBot="1">
      <c r="AU86" s="43">
        <f>SUM(AU2:AU85)</f>
        <v>204.25172241340394</v>
      </c>
      <c r="AV86" s="43">
        <f>SUM(AV2:AV85)</f>
        <v>484.16201370614726</v>
      </c>
    </row>
    <row r="87" spans="1:52" thickTop="1" thickBot="1">
      <c r="K87" s="5">
        <f>PEARSON(H2:H85,K2:K85)</f>
        <v>0.95389030888381587</v>
      </c>
    </row>
  </sheetData>
  <dataConsolidate topLabels="1">
    <dataRefs count="1">
      <dataRef name="$C:$C,$W:$W"/>
    </dataRefs>
  </dataConsolidate>
  <pageMargins left="0.7" right="0.7" top="0.75" bottom="0.75" header="0.3" footer="0.3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/>
  <dimension ref="A1"/>
  <sheetViews>
    <sheetView topLeftCell="A7" zoomScale="80" zoomScaleNormal="80" workbookViewId="0">
      <selection activeCell="R51" sqref="R51"/>
    </sheetView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5"/>
  <dimension ref="A1:AY167"/>
  <sheetViews>
    <sheetView zoomScale="85" zoomScaleNormal="85" workbookViewId="0">
      <pane ySplit="1" topLeftCell="A2" activePane="bottomLeft" state="frozen"/>
      <selection pane="bottomLeft" activeCell="Y1" sqref="Y1"/>
    </sheetView>
  </sheetViews>
  <sheetFormatPr defaultRowHeight="16.5" thickTop="1" thickBottom="1"/>
  <cols>
    <col min="1" max="1" width="4.42578125" style="4" bestFit="1" customWidth="1"/>
    <col min="2" max="2" width="11.5703125" style="4" hidden="1" customWidth="1"/>
    <col min="3" max="3" width="12.28515625" style="4" bestFit="1" customWidth="1"/>
    <col min="4" max="4" width="10.5703125" bestFit="1" customWidth="1"/>
    <col min="5" max="6" width="14.5703125" hidden="1" customWidth="1"/>
    <col min="7" max="7" width="5.85546875" style="4" bestFit="1" customWidth="1"/>
    <col min="8" max="8" width="6.85546875" style="4" bestFit="1" customWidth="1"/>
    <col min="9" max="9" width="12.28515625" style="4" bestFit="1" customWidth="1"/>
    <col min="10" max="11" width="6.140625" style="4" bestFit="1" customWidth="1"/>
    <col min="12" max="12" width="12.28515625" style="4" bestFit="1" customWidth="1"/>
    <col min="13" max="13" width="12.28515625" style="4" customWidth="1"/>
    <col min="14" max="14" width="4.42578125" style="4" bestFit="1" customWidth="1"/>
    <col min="15" max="15" width="4.7109375" style="4" bestFit="1" customWidth="1"/>
    <col min="16" max="16" width="4.85546875" style="4" bestFit="1" customWidth="1"/>
    <col min="17" max="17" width="5" style="4" bestFit="1" customWidth="1"/>
    <col min="18" max="18" width="8.85546875" style="4" bestFit="1" customWidth="1"/>
    <col min="19" max="19" width="6.7109375" style="4" bestFit="1" customWidth="1"/>
    <col min="20" max="20" width="7.85546875" style="4" bestFit="1" customWidth="1"/>
    <col min="21" max="22" width="8.140625" style="4" bestFit="1" customWidth="1"/>
    <col min="23" max="23" width="9.85546875" style="4" bestFit="1" customWidth="1"/>
    <col min="24" max="24" width="9.42578125" style="4" bestFit="1" customWidth="1"/>
    <col min="25" max="25" width="10.85546875" style="60" bestFit="1" customWidth="1"/>
    <col min="26" max="26" width="10.85546875" style="60" customWidth="1"/>
    <col min="27" max="27" width="8.7109375" style="4" bestFit="1" customWidth="1"/>
    <col min="28" max="28" width="9" bestFit="1" customWidth="1"/>
    <col min="29" max="29" width="8.140625" bestFit="1" customWidth="1"/>
    <col min="30" max="30" width="13.140625" bestFit="1" customWidth="1"/>
    <col min="31" max="31" width="10.7109375" style="24" bestFit="1" customWidth="1"/>
    <col min="32" max="32" width="11.140625" style="25" bestFit="1" customWidth="1"/>
    <col min="33" max="33" width="10.28515625" style="26" bestFit="1" customWidth="1"/>
    <col min="34" max="34" width="10.140625" style="27" bestFit="1" customWidth="1"/>
    <col min="35" max="35" width="10.140625" style="28" bestFit="1" customWidth="1"/>
    <col min="36" max="36" width="9.85546875" style="29" bestFit="1" customWidth="1"/>
    <col min="37" max="37" width="10.5703125" style="30" bestFit="1" customWidth="1"/>
    <col min="38" max="38" width="10.85546875" style="17" bestFit="1" customWidth="1"/>
    <col min="39" max="39" width="11.85546875" style="23" bestFit="1" customWidth="1"/>
    <col min="40" max="40" width="12.28515625" style="31" bestFit="1" customWidth="1"/>
    <col min="41" max="41" width="12.5703125" style="32" bestFit="1" customWidth="1"/>
    <col min="42" max="42" width="13.7109375" style="42" bestFit="1" customWidth="1"/>
    <col min="43" max="43" width="12.5703125" style="5" bestFit="1" customWidth="1"/>
    <col min="44" max="44" width="13.7109375" style="33" bestFit="1" customWidth="1"/>
    <col min="45" max="45" width="13.7109375" style="34" bestFit="1" customWidth="1"/>
    <col min="46" max="46" width="11.140625" style="20" bestFit="1" customWidth="1"/>
    <col min="47" max="47" width="12.5703125" style="20" bestFit="1" customWidth="1"/>
    <col min="48" max="48" width="11.28515625" style="21" bestFit="1" customWidth="1"/>
    <col min="49" max="49" width="11" style="22" bestFit="1" customWidth="1"/>
    <col min="50" max="50" width="12.28515625" style="17" bestFit="1" customWidth="1"/>
    <col min="51" max="51" width="13.42578125" style="23" bestFit="1" customWidth="1"/>
  </cols>
  <sheetData>
    <row r="1" spans="1:51" thickTop="1" thickBot="1">
      <c r="A1" s="4" t="s">
        <v>1457</v>
      </c>
      <c r="B1" s="4" t="s">
        <v>0</v>
      </c>
      <c r="C1" s="4" t="s">
        <v>1579</v>
      </c>
      <c r="D1" s="2" t="s">
        <v>0</v>
      </c>
      <c r="E1" t="s">
        <v>1</v>
      </c>
      <c r="F1" t="s">
        <v>2</v>
      </c>
      <c r="G1" s="4" t="s">
        <v>3</v>
      </c>
      <c r="H1" s="4" t="s">
        <v>4</v>
      </c>
      <c r="I1" s="5" t="s">
        <v>1581</v>
      </c>
      <c r="J1" s="4" t="s">
        <v>5</v>
      </c>
      <c r="K1" s="4" t="s">
        <v>6</v>
      </c>
      <c r="L1" s="5" t="s">
        <v>1580</v>
      </c>
      <c r="M1" s="5" t="s">
        <v>1583</v>
      </c>
      <c r="N1" s="4" t="s">
        <v>7</v>
      </c>
      <c r="O1" s="4" t="s">
        <v>8</v>
      </c>
      <c r="P1" s="4" t="s">
        <v>9</v>
      </c>
      <c r="Q1" s="4" t="s">
        <v>10</v>
      </c>
      <c r="R1" s="4" t="s">
        <v>11</v>
      </c>
      <c r="S1" s="4" t="s">
        <v>12</v>
      </c>
      <c r="T1" s="4" t="s">
        <v>13</v>
      </c>
      <c r="U1" s="4" t="s">
        <v>14</v>
      </c>
      <c r="V1" s="4" t="s">
        <v>15</v>
      </c>
      <c r="W1" s="4" t="s">
        <v>1472</v>
      </c>
      <c r="X1" s="4" t="s">
        <v>1473</v>
      </c>
      <c r="Y1" s="60" t="s">
        <v>1584</v>
      </c>
      <c r="Z1" s="60" t="s">
        <v>1409</v>
      </c>
      <c r="AA1" s="3" t="s">
        <v>1458</v>
      </c>
      <c r="AB1" s="3" t="s">
        <v>1459</v>
      </c>
      <c r="AC1" s="3" t="s">
        <v>1460</v>
      </c>
      <c r="AD1" s="3" t="s">
        <v>1462</v>
      </c>
      <c r="AE1" s="8" t="s">
        <v>1474</v>
      </c>
      <c r="AF1" s="9" t="s">
        <v>1475</v>
      </c>
      <c r="AG1" s="10" t="s">
        <v>1476</v>
      </c>
      <c r="AH1" s="11" t="s">
        <v>1477</v>
      </c>
      <c r="AI1" s="12" t="s">
        <v>1478</v>
      </c>
      <c r="AJ1" s="13" t="s">
        <v>1479</v>
      </c>
      <c r="AK1" s="14" t="s">
        <v>1480</v>
      </c>
      <c r="AL1" s="11" t="s">
        <v>1481</v>
      </c>
      <c r="AM1" s="12" t="s">
        <v>1482</v>
      </c>
      <c r="AN1" s="15" t="s">
        <v>1483</v>
      </c>
      <c r="AO1" s="16" t="s">
        <v>1484</v>
      </c>
      <c r="AP1" s="16" t="s">
        <v>1485</v>
      </c>
      <c r="AQ1" s="17" t="s">
        <v>1486</v>
      </c>
      <c r="AR1" s="18" t="s">
        <v>1487</v>
      </c>
      <c r="AS1" s="19" t="s">
        <v>1487</v>
      </c>
      <c r="AT1" s="20" t="s">
        <v>1488</v>
      </c>
      <c r="AU1" s="20" t="s">
        <v>1489</v>
      </c>
      <c r="AV1" s="21" t="s">
        <v>1490</v>
      </c>
      <c r="AW1" s="22" t="s">
        <v>1491</v>
      </c>
      <c r="AX1" s="17" t="s">
        <v>1492</v>
      </c>
      <c r="AY1" s="23" t="s">
        <v>1493</v>
      </c>
    </row>
    <row r="2" spans="1:51" thickTop="1" thickBot="1">
      <c r="A2" s="4">
        <v>1</v>
      </c>
      <c r="B2" s="4">
        <v>1237164239</v>
      </c>
      <c r="C2" s="4">
        <f>(A2-1)/(LARGE(A:A,1)-1)</f>
        <v>0</v>
      </c>
      <c r="D2" s="2">
        <f>(B2/86400)+25569</f>
        <v>39888.030543981484</v>
      </c>
      <c r="E2" t="s">
        <v>219</v>
      </c>
      <c r="F2" t="s">
        <v>220</v>
      </c>
      <c r="G2" s="4">
        <v>48</v>
      </c>
      <c r="H2" s="4">
        <v>46</v>
      </c>
      <c r="I2" s="5">
        <f>(H2-SMALL(H:H,1))/(LARGE(H:H,1)-SMALL(H:H,1))</f>
        <v>0</v>
      </c>
      <c r="J2" s="4">
        <v>297</v>
      </c>
      <c r="K2" s="4">
        <v>292</v>
      </c>
      <c r="L2" s="5">
        <f>(K2-SMALL(K:K,1))/(LARGE(K:K,1)-SMALL(K:K,1))</f>
        <v>0.39863974529530266</v>
      </c>
      <c r="M2" s="5">
        <f>K2/H2</f>
        <v>6.3478260869565215</v>
      </c>
      <c r="N2" s="4">
        <v>6</v>
      </c>
      <c r="O2" s="4">
        <v>8</v>
      </c>
      <c r="P2" s="4">
        <v>6</v>
      </c>
      <c r="Q2" s="4">
        <v>4</v>
      </c>
      <c r="R2" s="4">
        <v>12</v>
      </c>
      <c r="S2" s="4">
        <v>0</v>
      </c>
      <c r="T2" s="4">
        <v>23</v>
      </c>
      <c r="U2" s="4">
        <v>30</v>
      </c>
      <c r="V2" s="4">
        <v>9</v>
      </c>
      <c r="W2" s="4">
        <f>N2+P2+T2</f>
        <v>35</v>
      </c>
      <c r="X2" s="4">
        <f>O2+Q2+U2</f>
        <v>42</v>
      </c>
      <c r="Y2" s="60">
        <f>(N2+V2)/G2</f>
        <v>0.3125</v>
      </c>
      <c r="Z2" s="62">
        <f>IF(AA2=0,0,(N2+V2)/ABS(AA2))</f>
        <v>7.5</v>
      </c>
      <c r="AA2" s="3">
        <f>H2-G2</f>
        <v>-2</v>
      </c>
      <c r="AB2" s="3">
        <f>K2-J2</f>
        <v>-5</v>
      </c>
      <c r="AC2" s="3">
        <f>N2+O2+P2+Q2+T2+U2</f>
        <v>77</v>
      </c>
      <c r="AD2" s="3">
        <f>AA2/G2</f>
        <v>-4.1666666666666664E-2</v>
      </c>
      <c r="AF2" s="25">
        <f>1/(H2*H2)</f>
        <v>4.7258979206049151E-4</v>
      </c>
      <c r="AJ2" s="29">
        <f>G2</f>
        <v>48</v>
      </c>
      <c r="AK2" s="30">
        <f>G2</f>
        <v>48</v>
      </c>
      <c r="AL2" s="17">
        <f>G2</f>
        <v>48</v>
      </c>
      <c r="AM2" s="23">
        <f>G2</f>
        <v>48</v>
      </c>
      <c r="AN2" s="31">
        <f>G2</f>
        <v>48</v>
      </c>
      <c r="AO2" s="32">
        <f>G2</f>
        <v>48</v>
      </c>
      <c r="AP2" s="32">
        <f>G2</f>
        <v>48</v>
      </c>
      <c r="AQ2" s="17">
        <f>G2</f>
        <v>48</v>
      </c>
      <c r="AR2" s="33">
        <f>G2</f>
        <v>48</v>
      </c>
      <c r="AS2" s="34">
        <f>H2</f>
        <v>46</v>
      </c>
      <c r="AT2" s="20">
        <f>POWER((AO2-H2),2)</f>
        <v>4</v>
      </c>
      <c r="AU2" s="20">
        <f>POWER((AP2-H2),2)</f>
        <v>4</v>
      </c>
      <c r="AV2" s="21">
        <f>G2</f>
        <v>48</v>
      </c>
      <c r="AW2" s="22">
        <f>G2</f>
        <v>48</v>
      </c>
      <c r="AX2" s="17">
        <f>G2</f>
        <v>48</v>
      </c>
      <c r="AY2" s="23">
        <f>G2</f>
        <v>48</v>
      </c>
    </row>
    <row r="3" spans="1:51" thickTop="1" thickBot="1">
      <c r="A3" s="4">
        <v>2</v>
      </c>
      <c r="B3" s="4">
        <v>1237208478</v>
      </c>
      <c r="C3" s="4">
        <f t="shared" ref="C3:C66" si="0">(A3-1)/(LARGE(A:A,1)-1)</f>
        <v>6.0606060606060606E-3</v>
      </c>
      <c r="D3" s="2">
        <f t="shared" ref="D3:D64" si="1">(B3/86400)+25569</f>
        <v>39888.542569444442</v>
      </c>
      <c r="E3" t="s">
        <v>220</v>
      </c>
      <c r="F3" t="s">
        <v>221</v>
      </c>
      <c r="G3" s="4">
        <v>46</v>
      </c>
      <c r="H3" s="4">
        <v>46</v>
      </c>
      <c r="I3" s="5">
        <f t="shared" ref="I3:I66" si="2">(H3-SMALL(H:H,1))/(LARGE(H:H,1)-SMALL(H:H,1))</f>
        <v>0</v>
      </c>
      <c r="J3" s="4">
        <v>292</v>
      </c>
      <c r="K3" s="4">
        <v>292</v>
      </c>
      <c r="L3" s="5">
        <f t="shared" ref="L3:L66" si="3">(K3-SMALL(K:K,1))/(LARGE(K:K,1)-SMALL(K:K,1))</f>
        <v>0.39863974529530266</v>
      </c>
      <c r="M3" s="5">
        <f t="shared" ref="M3:M66" si="4">K3/H3</f>
        <v>6.3478260869565215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f>N3+P3+T3</f>
        <v>0</v>
      </c>
      <c r="X3" s="4">
        <f>O3+Q3+U3</f>
        <v>0</v>
      </c>
      <c r="Y3" s="60">
        <f>(N3+V3)/G3</f>
        <v>0</v>
      </c>
      <c r="Z3" s="62">
        <f>IF(AA3=0,0,(N3+V3)/ABS(AA3))</f>
        <v>0</v>
      </c>
      <c r="AA3" s="3">
        <f t="shared" ref="AA3:AA66" si="5">H3-G3</f>
        <v>0</v>
      </c>
      <c r="AB3" s="3">
        <f t="shared" ref="AB3:AB66" si="6">K3-J3</f>
        <v>0</v>
      </c>
      <c r="AC3" s="3">
        <f>N3+O3+P3+Q3+T3+U3</f>
        <v>0</v>
      </c>
      <c r="AD3" s="3">
        <f>AA3/G3</f>
        <v>0</v>
      </c>
      <c r="AE3" s="24">
        <f>(AA3)*(G3*G3)</f>
        <v>0</v>
      </c>
      <c r="AF3" s="25">
        <f t="shared" ref="AF3:AF66" si="7">1/(H3*H3)</f>
        <v>4.7258979206049151E-4</v>
      </c>
      <c r="AG3" s="26">
        <f>(H3-$H$2)/SUM($AF$2:AF2)</f>
        <v>0</v>
      </c>
      <c r="AH3" s="35">
        <f>(H3-$H$2)/SUM($AF$2:AF2)</f>
        <v>0</v>
      </c>
      <c r="AI3" s="28">
        <f>(H3-$H$2)/SUM($AF$2:AF2)</f>
        <v>0</v>
      </c>
      <c r="AJ3" s="29">
        <f>AJ2+(AVERAGE(AE3:AE3)/(AJ2*AJ2))</f>
        <v>48</v>
      </c>
      <c r="AK3" s="30">
        <f>AK2+(AVERAGE($AG$3:AG3)/(AK2*AK2))</f>
        <v>48</v>
      </c>
      <c r="AL3" s="36">
        <f>AL2+(AVERAGE($AH$3:AH3)/(AL2*AL2))</f>
        <v>48</v>
      </c>
      <c r="AM3" s="37">
        <f>AM2+(AVERAGE($AI$3:AI3)/(AM2*AM2))</f>
        <v>48</v>
      </c>
      <c r="AN3" s="38">
        <f>AN2+(AE3/(AN2*AN2))</f>
        <v>48</v>
      </c>
      <c r="AO3" s="39">
        <f>AO2+(AH3/(AO2*AO2))</f>
        <v>48</v>
      </c>
      <c r="AP3" s="39">
        <f>AP2+(AI3/(AP2*AP2))</f>
        <v>48</v>
      </c>
      <c r="AQ3" s="36">
        <f>AQ2+(AVERAGE($AH$3:AH3)/(AQ2*AQ2))</f>
        <v>48</v>
      </c>
      <c r="AR3" s="40">
        <f>AR2+(AVERAGE($AH$3:AH3)/(AR2*AR2))</f>
        <v>48</v>
      </c>
      <c r="AS3" s="41">
        <f>AS2+(AVERAGE($AI$3:AI3)/(AS2*AS2))</f>
        <v>46</v>
      </c>
      <c r="AT3" s="20">
        <f>POWER((AO3-H3),2)</f>
        <v>4</v>
      </c>
      <c r="AU3" s="20">
        <f>POWER((AP3-H3),2)</f>
        <v>4</v>
      </c>
      <c r="AV3" s="29">
        <f>AV2+(AVERAGE($AE$3:$AE$85)/(AV2*AV2))</f>
        <v>49.226949464524765</v>
      </c>
      <c r="AW3" s="30">
        <f>AW2+(AVERAGE($AG$3:$AG$85)/(AW2*AW2))</f>
        <v>48.881484243098988</v>
      </c>
      <c r="AX3" s="36">
        <f>AX2+(AVERAGE($AH$3:$AH$85)/(AX2*AX2))</f>
        <v>49.271368010436582</v>
      </c>
      <c r="AY3" s="37">
        <f>AY2+(AVERAGE($AI$3:$AI$85)/(AY2*AY2))</f>
        <v>49.214029752941514</v>
      </c>
    </row>
    <row r="4" spans="1:51" thickTop="1" thickBot="1">
      <c r="A4" s="4">
        <v>3</v>
      </c>
      <c r="B4" s="4">
        <v>1237218277</v>
      </c>
      <c r="C4" s="4">
        <f t="shared" si="0"/>
        <v>1.2121212121212121E-2</v>
      </c>
      <c r="D4" s="2">
        <f t="shared" si="1"/>
        <v>39888.6559837963</v>
      </c>
      <c r="E4" t="s">
        <v>221</v>
      </c>
      <c r="F4" t="s">
        <v>222</v>
      </c>
      <c r="G4" s="4">
        <v>46</v>
      </c>
      <c r="H4" s="4">
        <v>46</v>
      </c>
      <c r="I4" s="5">
        <f t="shared" si="2"/>
        <v>0</v>
      </c>
      <c r="J4" s="4">
        <v>292</v>
      </c>
      <c r="K4" s="4">
        <v>292</v>
      </c>
      <c r="L4" s="5">
        <f t="shared" si="3"/>
        <v>0.39863974529530266</v>
      </c>
      <c r="M4" s="5">
        <f t="shared" si="4"/>
        <v>6.3478260869565215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f>N4+P4+T4</f>
        <v>0</v>
      </c>
      <c r="X4" s="4">
        <f>O4+Q4+U4</f>
        <v>0</v>
      </c>
      <c r="Y4" s="60">
        <f>(N4+V4)/G4</f>
        <v>0</v>
      </c>
      <c r="Z4" s="62">
        <f>IF(AA4=0,0,(N4+V4)/ABS(AA4))</f>
        <v>0</v>
      </c>
      <c r="AA4" s="3">
        <f t="shared" si="5"/>
        <v>0</v>
      </c>
      <c r="AB4" s="3">
        <f t="shared" si="6"/>
        <v>0</v>
      </c>
      <c r="AC4" s="3">
        <f>N4+O4+P4+Q4+T4+U4</f>
        <v>0</v>
      </c>
      <c r="AD4" s="3">
        <f>AA4/G4</f>
        <v>0</v>
      </c>
      <c r="AE4" s="24">
        <f>(AA4)*(G4*G4)</f>
        <v>0</v>
      </c>
      <c r="AF4" s="25">
        <f t="shared" si="7"/>
        <v>4.7258979206049151E-4</v>
      </c>
      <c r="AG4" s="26">
        <f>(H4-$H$2)/SUM($AF$2:AF3)</f>
        <v>0</v>
      </c>
      <c r="AH4" s="35">
        <f>(H4-$H$2)/SUM($AF$2:AF3)</f>
        <v>0</v>
      </c>
      <c r="AI4" s="28">
        <f>(H4-$H$2)/SUM($AF$2:AF3)</f>
        <v>0</v>
      </c>
      <c r="AJ4" s="29">
        <f>AJ3+(AVERAGE($AE$3:AE4)/(AJ3*AJ3))</f>
        <v>48</v>
      </c>
      <c r="AK4" s="30">
        <f>AK3+(AVERAGE($AG$3:AG4)/(AK3*AK3))</f>
        <v>48</v>
      </c>
      <c r="AL4" s="36">
        <f>AL3+(AVERAGE($AH$3:AH4)/(AL3*AL3))</f>
        <v>48</v>
      </c>
      <c r="AM4" s="37">
        <f>AM3+(AVERAGE($AI$3:AI4)/(AM3*AM3))</f>
        <v>48</v>
      </c>
      <c r="AN4" s="38">
        <f t="shared" ref="AN4:AN67" si="8">AN3+(AE4/(AN3*AN3))</f>
        <v>48</v>
      </c>
      <c r="AO4" s="39">
        <f t="shared" ref="AO4:AP19" si="9">AO3+(AH4/(AO3*AO3))</f>
        <v>48</v>
      </c>
      <c r="AP4" s="39">
        <f t="shared" si="9"/>
        <v>48</v>
      </c>
      <c r="AQ4" s="36">
        <f>AQ3+(AVERAGE($AH$3:AH4)/(AQ3*AQ3))</f>
        <v>48</v>
      </c>
      <c r="AR4" s="40">
        <f>AR3+(AVERAGE($AH$3:AH4)/(AR3*AR3))</f>
        <v>48</v>
      </c>
      <c r="AS4" s="41">
        <f>AS3+(AVERAGE($AI$3:AI4)/(AS3*AS3))</f>
        <v>46</v>
      </c>
      <c r="AT4" s="20">
        <f>POWER((AO4-H4),2)</f>
        <v>4</v>
      </c>
      <c r="AU4" s="20">
        <f>POWER((AP4-H4),2)</f>
        <v>4</v>
      </c>
      <c r="AV4" s="29">
        <f t="shared" ref="AV4:AV67" si="10">AV3+(AVERAGE($AE$3:$AE$85)/(AV3*AV3))</f>
        <v>50.393499315092932</v>
      </c>
      <c r="AW4" s="30">
        <f>AW3+(AVERAGE($AG$3:$AG$85)/(AW3*AW3))</f>
        <v>49.731463367378126</v>
      </c>
      <c r="AX4" s="36">
        <f t="shared" ref="AX4:AX67" si="11">AX3+(AVERAGE($AH$3:$AH$85)/(AX3*AX3))</f>
        <v>50.477971323264335</v>
      </c>
      <c r="AY4" s="37">
        <f t="shared" ref="AY4:AY67" si="12">AY3+(AVERAGE($AI$3:$AI$85)/(AY3*AY3))</f>
        <v>50.368902014130626</v>
      </c>
    </row>
    <row r="5" spans="1:51" thickTop="1" thickBot="1">
      <c r="A5" s="4">
        <v>4</v>
      </c>
      <c r="B5" s="4">
        <v>1237253648</v>
      </c>
      <c r="C5" s="4">
        <f t="shared" si="0"/>
        <v>1.8181818181818181E-2</v>
      </c>
      <c r="D5" s="2">
        <f t="shared" si="1"/>
        <v>39889.065370370372</v>
      </c>
      <c r="E5" t="s">
        <v>222</v>
      </c>
      <c r="F5" t="s">
        <v>223</v>
      </c>
      <c r="G5" s="4">
        <v>46</v>
      </c>
      <c r="H5" s="4">
        <v>46</v>
      </c>
      <c r="I5" s="5">
        <f t="shared" si="2"/>
        <v>0</v>
      </c>
      <c r="J5" s="4">
        <v>292</v>
      </c>
      <c r="K5" s="4">
        <v>292</v>
      </c>
      <c r="L5" s="5">
        <f t="shared" si="3"/>
        <v>0.39863974529530266</v>
      </c>
      <c r="M5" s="5">
        <f t="shared" si="4"/>
        <v>6.3478260869565215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f>N5+P5+T5</f>
        <v>0</v>
      </c>
      <c r="X5" s="4">
        <f>O5+Q5+U5</f>
        <v>0</v>
      </c>
      <c r="Y5" s="60">
        <f>(N5+V5)/G5</f>
        <v>0</v>
      </c>
      <c r="Z5" s="62">
        <f>IF(AA5=0,0,(N5+V5)/ABS(AA5))</f>
        <v>0</v>
      </c>
      <c r="AA5" s="3">
        <f t="shared" si="5"/>
        <v>0</v>
      </c>
      <c r="AB5" s="3">
        <f t="shared" si="6"/>
        <v>0</v>
      </c>
      <c r="AC5" s="3">
        <f>N5+O5+P5+Q5+T5+U5</f>
        <v>0</v>
      </c>
      <c r="AD5" s="3">
        <f>AA5/G5</f>
        <v>0</v>
      </c>
      <c r="AE5" s="24">
        <f>(AA5)*(G5*G5)</f>
        <v>0</v>
      </c>
      <c r="AF5" s="25">
        <f t="shared" si="7"/>
        <v>4.7258979206049151E-4</v>
      </c>
      <c r="AG5" s="26">
        <f>(H5-$H$2)/SUM($AF$2:AF4)</f>
        <v>0</v>
      </c>
      <c r="AH5" s="35">
        <f>(H5-$H$2)/SUM($AF$2:AF4)</f>
        <v>0</v>
      </c>
      <c r="AI5" s="28">
        <f>(H5-$H$2)/SUM($AF$2:AF4)</f>
        <v>0</v>
      </c>
      <c r="AJ5" s="29">
        <f>AJ4+(AVERAGE($AE$3:AE5)/(AJ4*AJ4))</f>
        <v>48</v>
      </c>
      <c r="AK5" s="30">
        <f>AK4+(AVERAGE($AG$3:AG5)/(AK4*AK4))</f>
        <v>48</v>
      </c>
      <c r="AL5" s="36">
        <f>AL4+(AVERAGE($AH$3:AH5)/(AL4*AL4))</f>
        <v>48</v>
      </c>
      <c r="AM5" s="37">
        <f>AM4+(AVERAGE($AI$3:AI5)/(AM4*AM4))</f>
        <v>48</v>
      </c>
      <c r="AN5" s="38">
        <f t="shared" si="8"/>
        <v>48</v>
      </c>
      <c r="AO5" s="39">
        <f t="shared" si="9"/>
        <v>48</v>
      </c>
      <c r="AP5" s="39">
        <f t="shared" si="9"/>
        <v>48</v>
      </c>
      <c r="AQ5" s="36">
        <f>AQ4+(AVERAGE($AH$3:AH5)/(AQ4*AQ4))</f>
        <v>48</v>
      </c>
      <c r="AR5" s="40">
        <f>AR4+(AVERAGE($AH$3:AH5)/(AR4*AR4))</f>
        <v>48</v>
      </c>
      <c r="AS5" s="41">
        <f>AS4+(AVERAGE($AI$3:AI5)/(AS4*AS4))</f>
        <v>46</v>
      </c>
      <c r="AT5" s="20">
        <f>POWER((AO5-H5),2)</f>
        <v>4</v>
      </c>
      <c r="AU5" s="20">
        <f>POWER((AP5-H5),2)</f>
        <v>4</v>
      </c>
      <c r="AV5" s="29">
        <f t="shared" si="10"/>
        <v>51.506665786003069</v>
      </c>
      <c r="AW5" s="30">
        <f t="shared" ref="AW5:AW68" si="13">AW4+(AVERAGE($AG$3:$AG$85)/(AW4*AW4))</f>
        <v>50.552636158321732</v>
      </c>
      <c r="AX5" s="36">
        <f t="shared" si="11"/>
        <v>51.627579831433323</v>
      </c>
      <c r="AY5" s="37">
        <f t="shared" si="12"/>
        <v>51.471422930717964</v>
      </c>
    </row>
    <row r="6" spans="1:51" thickTop="1" thickBot="1">
      <c r="A6" s="4">
        <v>5</v>
      </c>
      <c r="B6" s="4">
        <v>1237391769</v>
      </c>
      <c r="C6" s="4">
        <f t="shared" si="0"/>
        <v>2.4242424242424242E-2</v>
      </c>
      <c r="D6" s="2">
        <f t="shared" si="1"/>
        <v>39890.663993055554</v>
      </c>
      <c r="E6" t="s">
        <v>223</v>
      </c>
      <c r="F6" t="s">
        <v>224</v>
      </c>
      <c r="G6" s="4">
        <v>46</v>
      </c>
      <c r="H6" s="4">
        <v>46</v>
      </c>
      <c r="I6" s="5">
        <f t="shared" si="2"/>
        <v>0</v>
      </c>
      <c r="J6" s="4">
        <v>292</v>
      </c>
      <c r="K6" s="4">
        <v>292</v>
      </c>
      <c r="L6" s="5">
        <f t="shared" si="3"/>
        <v>0.39863974529530266</v>
      </c>
      <c r="M6" s="5">
        <f t="shared" si="4"/>
        <v>6.3478260869565215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f>N6+P6+T6</f>
        <v>0</v>
      </c>
      <c r="X6" s="4">
        <f>O6+Q6+U6</f>
        <v>0</v>
      </c>
      <c r="Y6" s="60">
        <f>(N6+V6)/G6</f>
        <v>0</v>
      </c>
      <c r="Z6" s="62">
        <f>IF(AA6=0,0,(N6+V6)/ABS(AA6))</f>
        <v>0</v>
      </c>
      <c r="AA6" s="3">
        <f t="shared" si="5"/>
        <v>0</v>
      </c>
      <c r="AB6" s="3">
        <f t="shared" si="6"/>
        <v>0</v>
      </c>
      <c r="AC6" s="3">
        <f>N6+O6+P6+Q6+T6+U6</f>
        <v>0</v>
      </c>
      <c r="AD6" s="3">
        <f>AA6/G6</f>
        <v>0</v>
      </c>
      <c r="AE6" s="24">
        <f>(AA6)*(G6*G6)</f>
        <v>0</v>
      </c>
      <c r="AF6" s="25">
        <f t="shared" si="7"/>
        <v>4.7258979206049151E-4</v>
      </c>
      <c r="AG6" s="26">
        <f>(H6-$H$2)/SUM($AF$2:AF5)</f>
        <v>0</v>
      </c>
      <c r="AH6" s="35">
        <f>(H6-$H$2)/SUM($AF$2:AF5)</f>
        <v>0</v>
      </c>
      <c r="AI6" s="28">
        <f>(H6-$H$2)/SUM($AF$2:AF5)</f>
        <v>0</v>
      </c>
      <c r="AJ6" s="29">
        <f>AJ5+(AVERAGE($AE$3:AE6)/(AJ5*AJ5))</f>
        <v>48</v>
      </c>
      <c r="AK6" s="30">
        <f>AK5+(AVERAGE($AG$3:AG6)/(AK5*AK5))</f>
        <v>48</v>
      </c>
      <c r="AL6" s="36">
        <f>AL5+(AVERAGE($AH$3:AH6)/(AL5*AL5))</f>
        <v>48</v>
      </c>
      <c r="AM6" s="37">
        <f>AM5+(AVERAGE($AI$3:AI6)/(AM5*AM5))</f>
        <v>48</v>
      </c>
      <c r="AN6" s="38">
        <f t="shared" si="8"/>
        <v>48</v>
      </c>
      <c r="AO6" s="39">
        <f t="shared" si="9"/>
        <v>48</v>
      </c>
      <c r="AP6" s="39">
        <f t="shared" si="9"/>
        <v>48</v>
      </c>
      <c r="AQ6" s="36">
        <f>AQ5+(AVERAGE($AH$3:AH6)/(AQ5*AQ5))</f>
        <v>48</v>
      </c>
      <c r="AR6" s="40">
        <f>AR5+(AVERAGE($AH$3:AH6)/(AR5*AR5))</f>
        <v>48</v>
      </c>
      <c r="AS6" s="41">
        <f>AS5+(AVERAGE($AI$3:AI6)/(AS5*AS5))</f>
        <v>46</v>
      </c>
      <c r="AT6" s="20">
        <f>POWER((AO6-H6),2)</f>
        <v>4</v>
      </c>
      <c r="AU6" s="20">
        <f>POWER((AP6-H6),2)</f>
        <v>4</v>
      </c>
      <c r="AV6" s="29">
        <f t="shared" si="10"/>
        <v>52.572236499052522</v>
      </c>
      <c r="AW6" s="30">
        <f t="shared" si="13"/>
        <v>51.347347503691324</v>
      </c>
      <c r="AX6" s="36">
        <f t="shared" si="11"/>
        <v>52.726560923952775</v>
      </c>
      <c r="AY6" s="37">
        <f t="shared" si="12"/>
        <v>52.527217578580753</v>
      </c>
    </row>
    <row r="7" spans="1:51" thickTop="1" thickBot="1">
      <c r="A7" s="4">
        <v>6</v>
      </c>
      <c r="B7" s="4">
        <v>1237392520</v>
      </c>
      <c r="C7" s="4">
        <f t="shared" si="0"/>
        <v>3.0303030303030304E-2</v>
      </c>
      <c r="D7" s="2">
        <f t="shared" si="1"/>
        <v>39890.672685185185</v>
      </c>
      <c r="E7" t="s">
        <v>224</v>
      </c>
      <c r="F7" t="s">
        <v>225</v>
      </c>
      <c r="G7" s="4">
        <v>46</v>
      </c>
      <c r="H7" s="4">
        <v>46</v>
      </c>
      <c r="I7" s="5">
        <f t="shared" si="2"/>
        <v>0</v>
      </c>
      <c r="J7" s="4">
        <v>292</v>
      </c>
      <c r="K7" s="4">
        <v>292</v>
      </c>
      <c r="L7" s="5">
        <f t="shared" si="3"/>
        <v>0.39863974529530266</v>
      </c>
      <c r="M7" s="5">
        <f t="shared" si="4"/>
        <v>6.3478260869565215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f>N7+P7+T7</f>
        <v>0</v>
      </c>
      <c r="X7" s="4">
        <f>O7+Q7+U7</f>
        <v>0</v>
      </c>
      <c r="Y7" s="60">
        <f>(N7+V7)/G7</f>
        <v>0</v>
      </c>
      <c r="Z7" s="62">
        <f>IF(AA7=0,0,(N7+V7)/ABS(AA7))</f>
        <v>0</v>
      </c>
      <c r="AA7" s="3">
        <f t="shared" si="5"/>
        <v>0</v>
      </c>
      <c r="AB7" s="3">
        <f t="shared" si="6"/>
        <v>0</v>
      </c>
      <c r="AC7" s="3">
        <f>N7+O7+P7+Q7+T7+U7</f>
        <v>0</v>
      </c>
      <c r="AD7" s="3">
        <f>AA7/G7</f>
        <v>0</v>
      </c>
      <c r="AE7" s="24">
        <f>(AA7)*(G7*G7)</f>
        <v>0</v>
      </c>
      <c r="AF7" s="25">
        <f t="shared" si="7"/>
        <v>4.7258979206049151E-4</v>
      </c>
      <c r="AG7" s="26">
        <f>(H7-$H$2)/SUM($AF$2:AF6)</f>
        <v>0</v>
      </c>
      <c r="AH7" s="35">
        <f>(H7-H2)/SUM(AF2:AF6)</f>
        <v>0</v>
      </c>
      <c r="AI7" s="28">
        <f>(H7-$H$2)/SUM($AF$2:AF6)</f>
        <v>0</v>
      </c>
      <c r="AJ7" s="29">
        <f>AJ6+(AVERAGE($AE$3:AE7)/(AJ6*AJ6))</f>
        <v>48</v>
      </c>
      <c r="AK7" s="30">
        <f>AK6+(AVERAGE($AG$3:AG7)/(AK6*AK6))</f>
        <v>48</v>
      </c>
      <c r="AL7" s="36">
        <f>AL6+(AVERAGE($AH$3:AH7)/(AL6*AL6))</f>
        <v>48</v>
      </c>
      <c r="AM7" s="37">
        <f>AM6+(AVERAGE($AI$3:AI7)/(AM6*AM6))</f>
        <v>48</v>
      </c>
      <c r="AN7" s="38">
        <f t="shared" si="8"/>
        <v>48</v>
      </c>
      <c r="AO7" s="39">
        <f t="shared" si="9"/>
        <v>48</v>
      </c>
      <c r="AP7" s="39">
        <f t="shared" si="9"/>
        <v>48</v>
      </c>
      <c r="AQ7" s="36">
        <f>AQ6+(AVERAGE(AH3:AH7)/(AQ6*AQ6))</f>
        <v>48</v>
      </c>
      <c r="AR7" s="40">
        <f>AR6+(AVERAGE($AH$3:AH7)/(AR6*AR6))</f>
        <v>48</v>
      </c>
      <c r="AS7" s="41">
        <f>AS6+(AVERAGE($AI$3:AI7)/(AS6*AS6))</f>
        <v>46</v>
      </c>
      <c r="AT7" s="20">
        <f>POWER((AO7-H7),2)</f>
        <v>4</v>
      </c>
      <c r="AU7" s="20">
        <f>POWER((AP7-H7),2)</f>
        <v>4</v>
      </c>
      <c r="AV7" s="29">
        <f t="shared" si="10"/>
        <v>53.595049510876798</v>
      </c>
      <c r="AW7" s="30">
        <f t="shared" si="13"/>
        <v>52.11764945981173</v>
      </c>
      <c r="AX7" s="36">
        <f t="shared" si="11"/>
        <v>53.78020726526114</v>
      </c>
      <c r="AY7" s="37">
        <f t="shared" si="12"/>
        <v>53.540995928738859</v>
      </c>
    </row>
    <row r="8" spans="1:51" thickTop="1" thickBot="1">
      <c r="A8" s="4">
        <v>7</v>
      </c>
      <c r="B8" s="4">
        <v>1237471882</v>
      </c>
      <c r="C8" s="4">
        <f t="shared" si="0"/>
        <v>3.6363636363636362E-2</v>
      </c>
      <c r="D8" s="2">
        <f t="shared" si="1"/>
        <v>39891.591226851851</v>
      </c>
      <c r="E8" t="s">
        <v>225</v>
      </c>
      <c r="F8" t="s">
        <v>226</v>
      </c>
      <c r="G8" s="4">
        <v>46</v>
      </c>
      <c r="H8" s="4">
        <v>46</v>
      </c>
      <c r="I8" s="5">
        <f t="shared" si="2"/>
        <v>0</v>
      </c>
      <c r="J8" s="4">
        <v>292</v>
      </c>
      <c r="K8" s="4">
        <v>292</v>
      </c>
      <c r="L8" s="5">
        <f t="shared" si="3"/>
        <v>0.39863974529530266</v>
      </c>
      <c r="M8" s="5">
        <f t="shared" si="4"/>
        <v>6.3478260869565215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f>N8+P8+T8</f>
        <v>0</v>
      </c>
      <c r="X8" s="4">
        <f>O8+Q8+U8</f>
        <v>0</v>
      </c>
      <c r="Y8" s="60">
        <f>(N8+V8)/G8</f>
        <v>0</v>
      </c>
      <c r="Z8" s="62">
        <f>IF(AA8=0,0,(N8+V8)/ABS(AA8))</f>
        <v>0</v>
      </c>
      <c r="AA8" s="3">
        <f t="shared" si="5"/>
        <v>0</v>
      </c>
      <c r="AB8" s="3">
        <f t="shared" si="6"/>
        <v>0</v>
      </c>
      <c r="AC8" s="3">
        <f>N8+O8+P8+Q8+T8+U8</f>
        <v>0</v>
      </c>
      <c r="AD8" s="3">
        <f>AA8/G8</f>
        <v>0</v>
      </c>
      <c r="AE8" s="24">
        <f>(AA8)*(G8*G8)</f>
        <v>0</v>
      </c>
      <c r="AF8" s="25">
        <f t="shared" si="7"/>
        <v>4.7258979206049151E-4</v>
      </c>
      <c r="AG8" s="26">
        <f>(H8-$H$2)/SUM($AF$2:AF7)</f>
        <v>0</v>
      </c>
      <c r="AH8" s="35">
        <f>(H8-H3)/SUM(AF3:AF7)</f>
        <v>0</v>
      </c>
      <c r="AI8" s="28">
        <f>(H8-$H$2)/SUM($AF$2:AF7)</f>
        <v>0</v>
      </c>
      <c r="AJ8" s="29">
        <f>AJ7+(AVERAGE($AE$3:AE8)/(AJ7*AJ7))</f>
        <v>48</v>
      </c>
      <c r="AK8" s="30">
        <f>AK7+(AVERAGE($AG$3:AG8)/(AK7*AK7))</f>
        <v>48</v>
      </c>
      <c r="AL8" s="36">
        <f>AL7+(AVERAGE($AH$3:AH8)/(AL7*AL7))</f>
        <v>48</v>
      </c>
      <c r="AM8" s="37">
        <f>AM7+(AVERAGE($AI$3:AI8)/(AM7*AM7))</f>
        <v>48</v>
      </c>
      <c r="AN8" s="38">
        <f t="shared" si="8"/>
        <v>48</v>
      </c>
      <c r="AO8" s="39">
        <f t="shared" si="9"/>
        <v>48</v>
      </c>
      <c r="AP8" s="39">
        <f t="shared" si="9"/>
        <v>48</v>
      </c>
      <c r="AQ8" s="36">
        <f t="shared" ref="AQ8:AQ71" si="14">AQ7+(AVERAGE(AH4:AH8)/(AQ7*AQ7))</f>
        <v>48</v>
      </c>
      <c r="AR8" s="40">
        <f>AR7+(AVERAGE($AH$3:AH8)/(AR7*AR7))</f>
        <v>48</v>
      </c>
      <c r="AS8" s="41">
        <f>AS7+(AVERAGE($AI$3:AI8)/(AS7*AS7))</f>
        <v>46</v>
      </c>
      <c r="AT8" s="20">
        <f>POWER((AO8-H8),2)</f>
        <v>4</v>
      </c>
      <c r="AU8" s="20">
        <f>POWER((AP8-H8),2)</f>
        <v>4</v>
      </c>
      <c r="AV8" s="29">
        <f t="shared" si="10"/>
        <v>54.579196112744491</v>
      </c>
      <c r="AW8" s="30">
        <f t="shared" si="13"/>
        <v>52.865349471141393</v>
      </c>
      <c r="AX8" s="36">
        <f t="shared" si="11"/>
        <v>54.792972561408085</v>
      </c>
      <c r="AY8" s="37">
        <f t="shared" si="12"/>
        <v>54.516746725204293</v>
      </c>
    </row>
    <row r="9" spans="1:51" thickTop="1" thickBot="1">
      <c r="A9" s="4">
        <v>8</v>
      </c>
      <c r="B9" s="4">
        <v>1237481892</v>
      </c>
      <c r="C9" s="4">
        <f t="shared" si="0"/>
        <v>4.2424242424242427E-2</v>
      </c>
      <c r="D9" s="2">
        <f t="shared" si="1"/>
        <v>39891.707083333335</v>
      </c>
      <c r="E9" t="s">
        <v>226</v>
      </c>
      <c r="F9" t="s">
        <v>227</v>
      </c>
      <c r="G9" s="4">
        <v>46</v>
      </c>
      <c r="H9" s="4">
        <v>46</v>
      </c>
      <c r="I9" s="5">
        <f t="shared" si="2"/>
        <v>0</v>
      </c>
      <c r="J9" s="4">
        <v>292</v>
      </c>
      <c r="K9" s="4">
        <v>292</v>
      </c>
      <c r="L9" s="5">
        <f t="shared" si="3"/>
        <v>0.39863974529530266</v>
      </c>
      <c r="M9" s="5">
        <f t="shared" si="4"/>
        <v>6.3478260869565215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f>N9+P9+T9</f>
        <v>0</v>
      </c>
      <c r="X9" s="4">
        <f>O9+Q9+U9</f>
        <v>0</v>
      </c>
      <c r="Y9" s="60">
        <f>(N9+V9)/G9</f>
        <v>0</v>
      </c>
      <c r="Z9" s="62">
        <f>IF(AA9=0,0,(N9+V9)/ABS(AA9))</f>
        <v>0</v>
      </c>
      <c r="AA9" s="3">
        <f t="shared" si="5"/>
        <v>0</v>
      </c>
      <c r="AB9" s="3">
        <f t="shared" si="6"/>
        <v>0</v>
      </c>
      <c r="AC9" s="3">
        <f>N9+O9+P9+Q9+T9+U9</f>
        <v>0</v>
      </c>
      <c r="AD9" s="3">
        <f>AA9/G9</f>
        <v>0</v>
      </c>
      <c r="AE9" s="24">
        <f>(AA9)*(G9*G9)</f>
        <v>0</v>
      </c>
      <c r="AF9" s="25">
        <f t="shared" si="7"/>
        <v>4.7258979206049151E-4</v>
      </c>
      <c r="AG9" s="26">
        <f>(H9-$H$2)/SUM($AF$2:AF8)</f>
        <v>0</v>
      </c>
      <c r="AH9" s="35">
        <f>(H9-H4)/SUM(AF4:AF8)</f>
        <v>0</v>
      </c>
      <c r="AI9" s="28">
        <f>(H9-$H$2)/SUM($AF$2:AF8)</f>
        <v>0</v>
      </c>
      <c r="AJ9" s="29">
        <f>AJ8+(AVERAGE($AE$3:AE9)/(AJ8*AJ8))</f>
        <v>48</v>
      </c>
      <c r="AK9" s="30">
        <f>AK8+(AVERAGE($AG$3:AG9)/(AK8*AK8))</f>
        <v>48</v>
      </c>
      <c r="AL9" s="36">
        <f>AL8+(AVERAGE($AH$3:AH9)/(AL8*AL8))</f>
        <v>48</v>
      </c>
      <c r="AM9" s="37">
        <f>AM8+(AVERAGE($AI$3:AI9)/(AM8*AM8))</f>
        <v>48</v>
      </c>
      <c r="AN9" s="38">
        <f t="shared" si="8"/>
        <v>48</v>
      </c>
      <c r="AO9" s="39">
        <f t="shared" si="9"/>
        <v>48</v>
      </c>
      <c r="AP9" s="39">
        <f t="shared" si="9"/>
        <v>48</v>
      </c>
      <c r="AQ9" s="36">
        <f t="shared" si="14"/>
        <v>48</v>
      </c>
      <c r="AR9" s="40">
        <f>AR8+(AVERAGE($AH$3:AH9)/(AR8*AR8))</f>
        <v>48</v>
      </c>
      <c r="AS9" s="41">
        <f>AS8+(AVERAGE($AI$3:AI9)/(AS8*AS8))</f>
        <v>46</v>
      </c>
      <c r="AT9" s="20">
        <f>POWER((AO9-H9),2)</f>
        <v>4</v>
      </c>
      <c r="AU9" s="20">
        <f>POWER((AP9-H9),2)</f>
        <v>4</v>
      </c>
      <c r="AV9" s="29">
        <f t="shared" si="10"/>
        <v>55.528171351501932</v>
      </c>
      <c r="AW9" s="30">
        <f t="shared" si="13"/>
        <v>53.592048890638118</v>
      </c>
      <c r="AX9" s="36">
        <f t="shared" si="11"/>
        <v>55.76864498597007</v>
      </c>
      <c r="AY9" s="37">
        <f t="shared" si="12"/>
        <v>55.45788176282035</v>
      </c>
    </row>
    <row r="10" spans="1:51" thickTop="1" thickBot="1">
      <c r="A10" s="4">
        <v>11</v>
      </c>
      <c r="B10" s="4">
        <v>1237574023</v>
      </c>
      <c r="C10" s="4">
        <f t="shared" si="0"/>
        <v>6.0606060606060608E-2</v>
      </c>
      <c r="D10" s="2">
        <f t="shared" si="1"/>
        <v>39892.773414351854</v>
      </c>
      <c r="E10" t="s">
        <v>228</v>
      </c>
      <c r="F10" t="s">
        <v>229</v>
      </c>
      <c r="G10" s="4">
        <v>46</v>
      </c>
      <c r="H10" s="4">
        <v>46</v>
      </c>
      <c r="I10" s="5">
        <f t="shared" si="2"/>
        <v>0</v>
      </c>
      <c r="J10" s="4">
        <v>292</v>
      </c>
      <c r="K10" s="4">
        <v>292</v>
      </c>
      <c r="L10" s="5">
        <f t="shared" si="3"/>
        <v>0.39863974529530266</v>
      </c>
      <c r="M10" s="5">
        <f t="shared" si="4"/>
        <v>6.3478260869565215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f>N10+P10+T10</f>
        <v>0</v>
      </c>
      <c r="X10" s="4">
        <f>O10+Q10+U10</f>
        <v>0</v>
      </c>
      <c r="Y10" s="60">
        <f>(N10+V10)/G10</f>
        <v>0</v>
      </c>
      <c r="Z10" s="62">
        <f>IF(AA10=0,0,(N10+V10)/ABS(AA10))</f>
        <v>0</v>
      </c>
      <c r="AA10" s="3">
        <f t="shared" si="5"/>
        <v>0</v>
      </c>
      <c r="AB10" s="3">
        <f t="shared" si="6"/>
        <v>0</v>
      </c>
      <c r="AC10" s="3">
        <f>N10+O10+P10+Q10+T10+U10</f>
        <v>0</v>
      </c>
      <c r="AD10" s="3">
        <f>AA10/G10</f>
        <v>0</v>
      </c>
      <c r="AE10" s="24">
        <f>(AA10)*(G10*G10)</f>
        <v>0</v>
      </c>
      <c r="AF10" s="25">
        <f t="shared" si="7"/>
        <v>4.7258979206049151E-4</v>
      </c>
      <c r="AG10" s="26">
        <f>(H10-$H$2)/SUM($AF$2:AF9)</f>
        <v>0</v>
      </c>
      <c r="AH10" s="35">
        <f>(H10-H5)/SUM(AF5:AF9)</f>
        <v>0</v>
      </c>
      <c r="AI10" s="28">
        <f>(H10-$H$2)/SUM($AF$2:AF9)</f>
        <v>0</v>
      </c>
      <c r="AJ10" s="29">
        <f>AJ9+(AVERAGE($AE$3:AE10)/(AJ9*AJ9))</f>
        <v>48</v>
      </c>
      <c r="AK10" s="30">
        <f>AK9+(AVERAGE($AG$3:AG10)/(AK9*AK9))</f>
        <v>48</v>
      </c>
      <c r="AL10" s="36">
        <f>AL9+(AVERAGE($AH$3:AH10)/(AL9*AL9))</f>
        <v>48</v>
      </c>
      <c r="AM10" s="37">
        <f>AM9+(AVERAGE($AI$3:AI10)/(AM9*AM9))</f>
        <v>48</v>
      </c>
      <c r="AN10" s="38">
        <f t="shared" si="8"/>
        <v>48</v>
      </c>
      <c r="AO10" s="39">
        <f t="shared" si="9"/>
        <v>48</v>
      </c>
      <c r="AP10" s="39">
        <f t="shared" si="9"/>
        <v>48</v>
      </c>
      <c r="AQ10" s="36">
        <f t="shared" si="14"/>
        <v>48</v>
      </c>
      <c r="AR10" s="40">
        <f>AR9+(AVERAGE($AH$3:AH10)/(AR9*AR9))</f>
        <v>48</v>
      </c>
      <c r="AS10" s="41">
        <f>AS9+(AVERAGE($AI$3:AI10)/(AS9*AS9))</f>
        <v>46</v>
      </c>
      <c r="AT10" s="20">
        <f>POWER((AO10-H10),2)</f>
        <v>4</v>
      </c>
      <c r="AU10" s="20">
        <f>POWER((AP10-H10),2)</f>
        <v>4</v>
      </c>
      <c r="AV10" s="29">
        <f t="shared" si="10"/>
        <v>56.444987822632413</v>
      </c>
      <c r="AW10" s="30">
        <f t="shared" si="13"/>
        <v>54.299174077155975</v>
      </c>
      <c r="AX10" s="36">
        <f t="shared" si="11"/>
        <v>56.710477262027624</v>
      </c>
      <c r="AY10" s="37">
        <f t="shared" si="12"/>
        <v>56.367345212909875</v>
      </c>
    </row>
    <row r="11" spans="1:51" thickTop="1" thickBot="1">
      <c r="A11" s="4">
        <v>12</v>
      </c>
      <c r="B11" s="4">
        <v>1237857462</v>
      </c>
      <c r="C11" s="4">
        <f t="shared" si="0"/>
        <v>6.6666666666666666E-2</v>
      </c>
      <c r="D11" s="2">
        <f t="shared" si="1"/>
        <v>39896.05395833333</v>
      </c>
      <c r="E11" t="s">
        <v>229</v>
      </c>
      <c r="F11" t="s">
        <v>230</v>
      </c>
      <c r="G11" s="4">
        <v>46</v>
      </c>
      <c r="H11" s="4">
        <v>46</v>
      </c>
      <c r="I11" s="5">
        <f t="shared" si="2"/>
        <v>0</v>
      </c>
      <c r="J11" s="4">
        <v>292</v>
      </c>
      <c r="K11" s="4">
        <v>294</v>
      </c>
      <c r="L11" s="5">
        <f t="shared" si="3"/>
        <v>0.40137942754908257</v>
      </c>
      <c r="M11" s="5">
        <f t="shared" si="4"/>
        <v>6.3913043478260869</v>
      </c>
      <c r="N11" s="4">
        <v>0</v>
      </c>
      <c r="O11" s="4">
        <v>0</v>
      </c>
      <c r="P11" s="4">
        <v>2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2</v>
      </c>
      <c r="W11" s="4">
        <f>N11+P11+T11</f>
        <v>2</v>
      </c>
      <c r="X11" s="4">
        <f>O11+Q11+U11</f>
        <v>0</v>
      </c>
      <c r="Y11" s="60">
        <f>(N11+V11)/G11</f>
        <v>4.3478260869565216E-2</v>
      </c>
      <c r="Z11" s="62">
        <f>IF(AA11=0,0,(N11+V11)/ABS(AA11))</f>
        <v>0</v>
      </c>
      <c r="AA11" s="3">
        <f t="shared" si="5"/>
        <v>0</v>
      </c>
      <c r="AB11" s="3">
        <f t="shared" si="6"/>
        <v>2</v>
      </c>
      <c r="AC11" s="3">
        <f>N11+O11+P11+Q11+T11+U11</f>
        <v>2</v>
      </c>
      <c r="AD11" s="3">
        <f>AA11/G11</f>
        <v>0</v>
      </c>
      <c r="AE11" s="24">
        <f>(AA11)*(G11*G11)</f>
        <v>0</v>
      </c>
      <c r="AF11" s="25">
        <f t="shared" si="7"/>
        <v>4.7258979206049151E-4</v>
      </c>
      <c r="AG11" s="26">
        <f>(H11-$H$2)/SUM($AF$2:AF10)</f>
        <v>0</v>
      </c>
      <c r="AH11" s="35">
        <f>(H11-H6)/SUM(AF6:AF10)</f>
        <v>0</v>
      </c>
      <c r="AI11" s="28">
        <f>(H11-$H$2)/SUM($AF$2:AF10)</f>
        <v>0</v>
      </c>
      <c r="AJ11" s="29">
        <f>AJ10+(AVERAGE($AE$3:AE11)/(AJ10*AJ10))</f>
        <v>48</v>
      </c>
      <c r="AK11" s="30">
        <f>AK10+(AVERAGE($AG$3:AG11)/(AK10*AK10))</f>
        <v>48</v>
      </c>
      <c r="AL11" s="36">
        <f>AL10+(AVERAGE($AH$3:AH11)/(AL10*AL10))</f>
        <v>48</v>
      </c>
      <c r="AM11" s="37">
        <f>AM10+(AVERAGE($AI$3:AI11)/(AM10*AM10))</f>
        <v>48</v>
      </c>
      <c r="AN11" s="38">
        <f t="shared" si="8"/>
        <v>48</v>
      </c>
      <c r="AO11" s="39">
        <f t="shared" si="9"/>
        <v>48</v>
      </c>
      <c r="AP11" s="39">
        <f t="shared" si="9"/>
        <v>48</v>
      </c>
      <c r="AQ11" s="36">
        <f t="shared" si="14"/>
        <v>48</v>
      </c>
      <c r="AR11" s="40">
        <f>AR10+(AVERAGE($AH$3:AH11)/(AR10*AR10))</f>
        <v>48</v>
      </c>
      <c r="AS11" s="41">
        <f>AS10+(AVERAGE($AI$3:AI11)/(AS10*AS10))</f>
        <v>46</v>
      </c>
      <c r="AT11" s="20">
        <f>POWER((AO11-H11),2)</f>
        <v>4</v>
      </c>
      <c r="AU11" s="20">
        <f>POWER((AP11-H11),2)</f>
        <v>4</v>
      </c>
      <c r="AV11" s="29">
        <f t="shared" si="10"/>
        <v>57.332263104290405</v>
      </c>
      <c r="AW11" s="30">
        <f t="shared" si="13"/>
        <v>54.988001741546789</v>
      </c>
      <c r="AX11" s="36">
        <f t="shared" si="11"/>
        <v>57.621285919463084</v>
      </c>
      <c r="AY11" s="37">
        <f t="shared" si="12"/>
        <v>57.247697796891146</v>
      </c>
    </row>
    <row r="12" spans="1:51" thickTop="1" thickBot="1">
      <c r="A12" s="4">
        <v>13</v>
      </c>
      <c r="B12" s="4">
        <v>1238121825</v>
      </c>
      <c r="C12" s="4">
        <f t="shared" si="0"/>
        <v>7.2727272727272724E-2</v>
      </c>
      <c r="D12" s="2">
        <f t="shared" si="1"/>
        <v>39899.113715277781</v>
      </c>
      <c r="E12" t="s">
        <v>230</v>
      </c>
      <c r="F12" t="s">
        <v>231</v>
      </c>
      <c r="G12" s="4">
        <v>46</v>
      </c>
      <c r="H12" s="4">
        <v>47</v>
      </c>
      <c r="I12" s="5">
        <f t="shared" si="2"/>
        <v>1.4705882352941176E-2</v>
      </c>
      <c r="J12" s="4">
        <v>294</v>
      </c>
      <c r="K12" s="4">
        <v>299</v>
      </c>
      <c r="L12" s="5">
        <f t="shared" si="3"/>
        <v>0.40822863318353242</v>
      </c>
      <c r="M12" s="5">
        <f t="shared" si="4"/>
        <v>6.3617021276595747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5</v>
      </c>
      <c r="U12" s="4">
        <v>0</v>
      </c>
      <c r="V12" s="4">
        <v>0</v>
      </c>
      <c r="W12" s="4">
        <f>N12+P12+T12</f>
        <v>6</v>
      </c>
      <c r="X12" s="4">
        <f>O12+Q12+U12</f>
        <v>0</v>
      </c>
      <c r="Y12" s="60">
        <f>(N12+V12)/G12</f>
        <v>2.1739130434782608E-2</v>
      </c>
      <c r="Z12" s="62">
        <f>IF(AA12=0,0,(N12+V12)/ABS(AA12))</f>
        <v>1</v>
      </c>
      <c r="AA12" s="3">
        <f t="shared" si="5"/>
        <v>1</v>
      </c>
      <c r="AB12" s="3">
        <f t="shared" si="6"/>
        <v>5</v>
      </c>
      <c r="AC12" s="3">
        <f>N12+O12+P12+Q12+T12+U12</f>
        <v>6</v>
      </c>
      <c r="AD12" s="3">
        <f>AA12/G12</f>
        <v>2.1739130434782608E-2</v>
      </c>
      <c r="AE12" s="24">
        <f>(AA12)*(G12*G12)</f>
        <v>2116</v>
      </c>
      <c r="AF12" s="25">
        <f t="shared" si="7"/>
        <v>4.526935264825713E-4</v>
      </c>
      <c r="AG12" s="26">
        <f>(H12-$H$2)/SUM($AF$2:AF11)</f>
        <v>211.59999999999997</v>
      </c>
      <c r="AH12" s="35">
        <f>(H12-H7)/SUM(AF7:AF11)</f>
        <v>423.2</v>
      </c>
      <c r="AI12" s="28">
        <f>(H12-$H$2)/SUM($AF$2:AF11)</f>
        <v>211.59999999999997</v>
      </c>
      <c r="AJ12" s="29">
        <f>AJ11+(AVERAGE($AE$3:AE12)/(AJ11*AJ11))</f>
        <v>48.091840277777777</v>
      </c>
      <c r="AK12" s="30">
        <f>AK11+(AVERAGE($AG$3:AG12)/(AK11*AK11))</f>
        <v>48.009184027777778</v>
      </c>
      <c r="AL12" s="36">
        <f>AL11+(AVERAGE($AH$3:AH12)/(AL11*AL11))</f>
        <v>48.018368055555555</v>
      </c>
      <c r="AM12" s="37">
        <f>AM11+(AVERAGE($AI$3:AI12)/(AM11*AM11))</f>
        <v>48.009184027777778</v>
      </c>
      <c r="AN12" s="38">
        <f t="shared" si="8"/>
        <v>48.918402777777779</v>
      </c>
      <c r="AO12" s="39">
        <f t="shared" si="9"/>
        <v>48.183680555555554</v>
      </c>
      <c r="AP12" s="39">
        <f t="shared" si="9"/>
        <v>48.091840277777777</v>
      </c>
      <c r="AQ12" s="36">
        <f t="shared" si="14"/>
        <v>48.036736111111111</v>
      </c>
      <c r="AR12" s="40">
        <f t="shared" ref="AR12:AS27" si="15">AR11+(AVERAGE(AH3:AH12)/(AR11*AR11))</f>
        <v>48.018368055555555</v>
      </c>
      <c r="AS12" s="41">
        <f t="shared" si="15"/>
        <v>46.01</v>
      </c>
      <c r="AT12" s="20">
        <f>POWER((AO12-H12),2)</f>
        <v>1.4010996576003056</v>
      </c>
      <c r="AU12" s="20">
        <f>POWER((AP12-H12),2)</f>
        <v>1.1921151921778537</v>
      </c>
      <c r="AV12" s="29">
        <f t="shared" si="10"/>
        <v>58.19228791380236</v>
      </c>
      <c r="AW12" s="30">
        <f t="shared" si="13"/>
        <v>55.659679786423574</v>
      </c>
      <c r="AX12" s="36">
        <f t="shared" si="11"/>
        <v>58.50352819032701</v>
      </c>
      <c r="AY12" s="37">
        <f t="shared" si="12"/>
        <v>58.101182521210646</v>
      </c>
    </row>
    <row r="13" spans="1:51" thickTop="1" thickBot="1">
      <c r="A13" s="4">
        <v>14</v>
      </c>
      <c r="B13" s="4">
        <v>1239235332</v>
      </c>
      <c r="C13" s="4">
        <f t="shared" si="0"/>
        <v>7.8787878787878782E-2</v>
      </c>
      <c r="D13" s="2">
        <f t="shared" si="1"/>
        <v>39912.001527777778</v>
      </c>
      <c r="E13" t="s">
        <v>231</v>
      </c>
      <c r="F13" t="s">
        <v>232</v>
      </c>
      <c r="G13" s="4">
        <v>47</v>
      </c>
      <c r="H13" s="4">
        <v>48</v>
      </c>
      <c r="I13" s="5">
        <f t="shared" si="2"/>
        <v>2.9411764705882353E-2</v>
      </c>
      <c r="J13" s="4">
        <v>299</v>
      </c>
      <c r="K13" s="4">
        <v>301</v>
      </c>
      <c r="L13" s="5">
        <f t="shared" si="3"/>
        <v>0.41096831543731238</v>
      </c>
      <c r="M13" s="5">
        <f t="shared" si="4"/>
        <v>6.270833333333333</v>
      </c>
      <c r="N13" s="4">
        <v>1</v>
      </c>
      <c r="O13" s="4">
        <v>0</v>
      </c>
      <c r="P13" s="4">
        <v>1</v>
      </c>
      <c r="Q13" s="4">
        <v>0</v>
      </c>
      <c r="R13" s="4">
        <v>6</v>
      </c>
      <c r="S13" s="4">
        <v>0</v>
      </c>
      <c r="T13" s="4">
        <v>2</v>
      </c>
      <c r="U13" s="4">
        <v>0</v>
      </c>
      <c r="V13" s="4">
        <v>3</v>
      </c>
      <c r="W13" s="4">
        <f>N13+P13+T13</f>
        <v>4</v>
      </c>
      <c r="X13" s="4">
        <f>O13+Q13+U13</f>
        <v>0</v>
      </c>
      <c r="Y13" s="60">
        <f>(N13+V13)/G13</f>
        <v>8.5106382978723402E-2</v>
      </c>
      <c r="Z13" s="62">
        <f>IF(AA13=0,0,(N13+V13)/ABS(AA13))</f>
        <v>4</v>
      </c>
      <c r="AA13" s="3">
        <f t="shared" si="5"/>
        <v>1</v>
      </c>
      <c r="AB13" s="3">
        <f t="shared" si="6"/>
        <v>2</v>
      </c>
      <c r="AC13" s="3">
        <f>N13+O13+P13+Q13+T13+U13</f>
        <v>4</v>
      </c>
      <c r="AD13" s="3">
        <f>AA13/G13</f>
        <v>2.1276595744680851E-2</v>
      </c>
      <c r="AE13" s="24">
        <f>(AA13)*(G13*G13)</f>
        <v>2209</v>
      </c>
      <c r="AF13" s="25">
        <f t="shared" si="7"/>
        <v>4.3402777777777775E-4</v>
      </c>
      <c r="AG13" s="26">
        <f>(H13-$H$2)/SUM($AF$2:AF12)</f>
        <v>386.20540361893734</v>
      </c>
      <c r="AH13" s="35">
        <f>(H13-H8)/SUM(AF8:AF12)</f>
        <v>853.58728999269533</v>
      </c>
      <c r="AI13" s="28">
        <f>(H13-H3)/SUM(AF3:AF12)</f>
        <v>424.98922580351859</v>
      </c>
      <c r="AJ13" s="29">
        <f>AJ12+(AVERAGE($AE$3:AE13)/(AJ12*AJ12))</f>
        <v>48.26184094836902</v>
      </c>
      <c r="AK13" s="30">
        <f>AK12+(AVERAGE($AG$3:AG13)/(AK12*AK12))</f>
        <v>48.032762654212583</v>
      </c>
      <c r="AL13" s="36">
        <f>AL12+(AVERAGE($AH$3:AH13)/(AL12*AL12))</f>
        <v>48.068707807756326</v>
      </c>
      <c r="AM13" s="37">
        <f>AM12+(AVERAGE($AI$3:AI13)/(AM12*AM12))</f>
        <v>48.034292364799789</v>
      </c>
      <c r="AN13" s="38">
        <f t="shared" si="8"/>
        <v>49.841507938095837</v>
      </c>
      <c r="AO13" s="39">
        <f t="shared" si="9"/>
        <v>48.551341922825394</v>
      </c>
      <c r="AP13" s="39">
        <f t="shared" si="9"/>
        <v>48.275593569612958</v>
      </c>
      <c r="AQ13" s="36">
        <f t="shared" si="14"/>
        <v>48.147398887989596</v>
      </c>
      <c r="AR13" s="40">
        <f t="shared" si="15"/>
        <v>48.073741782976398</v>
      </c>
      <c r="AS13" s="41">
        <f t="shared" si="15"/>
        <v>46.040071481006933</v>
      </c>
      <c r="AT13" s="20">
        <f>POWER((AO13-H13),2)</f>
        <v>0.30397791586480244</v>
      </c>
      <c r="AU13" s="20">
        <f>POWER((AP13-H13),2)</f>
        <v>7.5951815612012516E-2</v>
      </c>
      <c r="AV13" s="29">
        <f t="shared" si="10"/>
        <v>59.02707992689075</v>
      </c>
      <c r="AW13" s="30">
        <f t="shared" si="13"/>
        <v>56.315244578645576</v>
      </c>
      <c r="AX13" s="36">
        <f t="shared" si="11"/>
        <v>59.359362392537768</v>
      </c>
      <c r="AY13" s="37">
        <f t="shared" si="12"/>
        <v>58.929776669632567</v>
      </c>
    </row>
    <row r="14" spans="1:51" thickTop="1" thickBot="1">
      <c r="A14" s="4">
        <v>15</v>
      </c>
      <c r="B14" s="4">
        <v>1241435169</v>
      </c>
      <c r="C14" s="4">
        <f t="shared" si="0"/>
        <v>8.4848484848484854E-2</v>
      </c>
      <c r="D14" s="2">
        <f t="shared" si="1"/>
        <v>39937.462604166663</v>
      </c>
      <c r="E14" t="s">
        <v>232</v>
      </c>
      <c r="F14" t="s">
        <v>233</v>
      </c>
      <c r="G14" s="4">
        <v>48</v>
      </c>
      <c r="H14" s="4">
        <v>47</v>
      </c>
      <c r="I14" s="5">
        <f t="shared" si="2"/>
        <v>1.4705882352941176E-2</v>
      </c>
      <c r="J14" s="4">
        <v>301</v>
      </c>
      <c r="K14" s="4">
        <v>297</v>
      </c>
      <c r="L14" s="5">
        <f t="shared" si="3"/>
        <v>0.40548895092975251</v>
      </c>
      <c r="M14" s="5">
        <f t="shared" si="4"/>
        <v>6.3191489361702127</v>
      </c>
      <c r="N14" s="4">
        <v>0</v>
      </c>
      <c r="O14" s="4">
        <v>1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5</v>
      </c>
      <c r="V14" s="4">
        <v>1</v>
      </c>
      <c r="W14" s="4">
        <f>N14+P14+T14</f>
        <v>1</v>
      </c>
      <c r="X14" s="4">
        <f>O14+Q14+U14</f>
        <v>6</v>
      </c>
      <c r="Y14" s="60">
        <f>(N14+V14)/G14</f>
        <v>2.0833333333333332E-2</v>
      </c>
      <c r="Z14" s="62">
        <f>IF(AA14=0,0,(N14+V14)/ABS(AA14))</f>
        <v>1</v>
      </c>
      <c r="AA14" s="3">
        <f t="shared" si="5"/>
        <v>-1</v>
      </c>
      <c r="AB14" s="3">
        <f t="shared" si="6"/>
        <v>-4</v>
      </c>
      <c r="AC14" s="3">
        <f>N14+O14+P14+Q14+T14+U14</f>
        <v>7</v>
      </c>
      <c r="AD14" s="3">
        <f>AA14/G14</f>
        <v>-2.0833333333333332E-2</v>
      </c>
      <c r="AE14" s="24">
        <f>(AA14)*(G14*G14)</f>
        <v>-2304</v>
      </c>
      <c r="AF14" s="25">
        <f t="shared" si="7"/>
        <v>4.526935264825713E-4</v>
      </c>
      <c r="AG14" s="26">
        <f>(H14-$H$2)/SUM($AF$2:AF13)</f>
        <v>178.16993455920851</v>
      </c>
      <c r="AH14" s="35">
        <f>(H14-H9)/SUM(AF9:AF13)</f>
        <v>433.93536302272094</v>
      </c>
      <c r="AI14" s="28">
        <f>(H14-H4)/SUM(AF4:AF13)</f>
        <v>214.25022645617702</v>
      </c>
      <c r="AJ14" s="29">
        <f>AJ13+(AVERAGE($AE$3:AE14)/(AJ13*AJ13))</f>
        <v>48.33414744160298</v>
      </c>
      <c r="AK14" s="30">
        <f>AK13+(AVERAGE($AG$3:AG14)/(AK13*AK13))</f>
        <v>48.060790617521924</v>
      </c>
      <c r="AL14" s="36">
        <f>AL13+(AVERAGE($AH$3:AH14)/(AL13*AL13))</f>
        <v>48.130406145732508</v>
      </c>
      <c r="AM14" s="37">
        <f>AM13+(AVERAGE($AI$3:AI14)/(AM13*AM13))</f>
        <v>48.065022436889159</v>
      </c>
      <c r="AN14" s="38">
        <f t="shared" si="8"/>
        <v>48.914037388430245</v>
      </c>
      <c r="AO14" s="39">
        <f t="shared" si="9"/>
        <v>48.735428688698157</v>
      </c>
      <c r="AP14" s="39">
        <f t="shared" si="9"/>
        <v>48.367525429182358</v>
      </c>
      <c r="AQ14" s="36">
        <f t="shared" si="14"/>
        <v>48.294991270133195</v>
      </c>
      <c r="AR14" s="40">
        <f t="shared" si="15"/>
        <v>48.147764283785428</v>
      </c>
      <c r="AS14" s="41">
        <f t="shared" si="15"/>
        <v>46.080211321361489</v>
      </c>
      <c r="AT14" s="20">
        <f>POWER((AO14-H14),2)</f>
        <v>3.0117127335566045</v>
      </c>
      <c r="AU14" s="20">
        <f>POWER((AP14-H14),2)</f>
        <v>1.8701257994603917</v>
      </c>
      <c r="AV14" s="29">
        <f t="shared" si="10"/>
        <v>59.838426772085406</v>
      </c>
      <c r="AW14" s="30">
        <f t="shared" si="13"/>
        <v>56.955635371167467</v>
      </c>
      <c r="AX14" s="36">
        <f t="shared" si="11"/>
        <v>60.190695927603983</v>
      </c>
      <c r="AY14" s="37">
        <f t="shared" si="12"/>
        <v>59.735233399765917</v>
      </c>
    </row>
    <row r="15" spans="1:51" thickTop="1" thickBot="1">
      <c r="A15" s="4">
        <v>16</v>
      </c>
      <c r="B15" s="4">
        <v>1241730214</v>
      </c>
      <c r="C15" s="4">
        <f t="shared" si="0"/>
        <v>9.0909090909090912E-2</v>
      </c>
      <c r="D15" s="2">
        <f t="shared" si="1"/>
        <v>39940.877476851849</v>
      </c>
      <c r="E15" t="s">
        <v>233</v>
      </c>
      <c r="F15" t="s">
        <v>234</v>
      </c>
      <c r="G15" s="4">
        <v>47</v>
      </c>
      <c r="H15" s="4">
        <v>47</v>
      </c>
      <c r="I15" s="5">
        <f t="shared" si="2"/>
        <v>1.4705882352941176E-2</v>
      </c>
      <c r="J15" s="4">
        <v>297</v>
      </c>
      <c r="K15" s="4">
        <v>297</v>
      </c>
      <c r="L15" s="5">
        <f t="shared" si="3"/>
        <v>0.40548895092975251</v>
      </c>
      <c r="M15" s="5">
        <f t="shared" si="4"/>
        <v>6.3191489361702127</v>
      </c>
      <c r="N15" s="4">
        <v>0</v>
      </c>
      <c r="O15" s="4">
        <v>0</v>
      </c>
      <c r="P15" s="4">
        <v>0</v>
      </c>
      <c r="Q15" s="4">
        <v>1</v>
      </c>
      <c r="R15" s="4">
        <v>2</v>
      </c>
      <c r="S15" s="4">
        <v>0</v>
      </c>
      <c r="T15" s="4">
        <v>0</v>
      </c>
      <c r="U15" s="4">
        <v>0</v>
      </c>
      <c r="V15" s="4">
        <v>2</v>
      </c>
      <c r="W15" s="4">
        <f>N15+P15+T15</f>
        <v>0</v>
      </c>
      <c r="X15" s="4">
        <f>O15+Q15+U15</f>
        <v>1</v>
      </c>
      <c r="Y15" s="60">
        <f>(N15+V15)/G15</f>
        <v>4.2553191489361701E-2</v>
      </c>
      <c r="Z15" s="62">
        <f>IF(AA15=0,0,(N15+V15)/ABS(AA15))</f>
        <v>0</v>
      </c>
      <c r="AA15" s="3">
        <f t="shared" si="5"/>
        <v>0</v>
      </c>
      <c r="AB15" s="3">
        <f t="shared" si="6"/>
        <v>0</v>
      </c>
      <c r="AC15" s="3">
        <f>N15+O15+P15+Q15+T15+U15</f>
        <v>1</v>
      </c>
      <c r="AD15" s="3">
        <f>AA15/G15</f>
        <v>0</v>
      </c>
      <c r="AE15" s="24">
        <f>(AA15)*(G15*G15)</f>
        <v>0</v>
      </c>
      <c r="AF15" s="25">
        <f t="shared" si="7"/>
        <v>4.526935264825713E-4</v>
      </c>
      <c r="AG15" s="26">
        <f>(H15-$H$2)/SUM($AF$2:AF14)</f>
        <v>164.87195978109776</v>
      </c>
      <c r="AH15" s="35">
        <f>(H15-H10)/SUM(AF10:AF14)</f>
        <v>437.71445535096063</v>
      </c>
      <c r="AI15" s="28">
        <f>(H15-H5)/SUM(AF5:AF14)</f>
        <v>215.16743777871778</v>
      </c>
      <c r="AJ15" s="29">
        <f>AJ14+(AVERAGE($AE$3:AE15)/(AJ14*AJ14))</f>
        <v>48.400692350697632</v>
      </c>
      <c r="AK15" s="30">
        <f>AK14+(AVERAGE($AG$3:AG15)/(AK14*AK14))</f>
        <v>48.09212303958158</v>
      </c>
      <c r="AL15" s="36">
        <f>AL14+(AVERAGE($AH$3:AH15)/(AL14*AL14))</f>
        <v>48.201747317747206</v>
      </c>
      <c r="AM15" s="37">
        <f>AM14+(AVERAGE($AI$3:AI15)/(AM14*AM14))</f>
        <v>48.100516716047807</v>
      </c>
      <c r="AN15" s="38">
        <f t="shared" si="8"/>
        <v>48.914037388430245</v>
      </c>
      <c r="AO15" s="39">
        <f t="shared" si="9"/>
        <v>48.919718492678513</v>
      </c>
      <c r="AP15" s="39">
        <f t="shared" si="9"/>
        <v>48.459500220468655</v>
      </c>
      <c r="AQ15" s="36">
        <f t="shared" si="14"/>
        <v>48.479216224186843</v>
      </c>
      <c r="AR15" s="40">
        <f t="shared" si="15"/>
        <v>48.24044094803029</v>
      </c>
      <c r="AS15" s="41">
        <f t="shared" si="15"/>
        <v>46.130414485203616</v>
      </c>
      <c r="AT15" s="20">
        <f>POWER((AO15-H15),2)</f>
        <v>3.685319091131861</v>
      </c>
      <c r="AU15" s="20">
        <f>POWER((AP15-H15),2)</f>
        <v>2.1301408935480528</v>
      </c>
      <c r="AV15" s="29">
        <f t="shared" si="10"/>
        <v>60.627920740551147</v>
      </c>
      <c r="AW15" s="30">
        <f t="shared" si="13"/>
        <v>57.581706427060446</v>
      </c>
      <c r="AX15" s="36">
        <f t="shared" si="11"/>
        <v>60.999223854276885</v>
      </c>
      <c r="AY15" s="37">
        <f t="shared" si="12"/>
        <v>60.519115369567693</v>
      </c>
    </row>
    <row r="16" spans="1:51" thickTop="1" thickBot="1">
      <c r="A16" s="4">
        <v>17</v>
      </c>
      <c r="B16" s="4">
        <v>1245377084</v>
      </c>
      <c r="C16" s="4">
        <f t="shared" si="0"/>
        <v>9.696969696969697E-2</v>
      </c>
      <c r="D16" s="2">
        <f t="shared" si="1"/>
        <v>39983.08662037037</v>
      </c>
      <c r="E16" t="s">
        <v>234</v>
      </c>
      <c r="F16" t="s">
        <v>235</v>
      </c>
      <c r="G16" s="4">
        <v>47</v>
      </c>
      <c r="H16" s="4">
        <v>48</v>
      </c>
      <c r="I16" s="5">
        <f t="shared" si="2"/>
        <v>2.9411764705882353E-2</v>
      </c>
      <c r="J16" s="4">
        <v>297</v>
      </c>
      <c r="K16" s="4">
        <v>305</v>
      </c>
      <c r="L16" s="5">
        <f t="shared" si="3"/>
        <v>0.41644767994487225</v>
      </c>
      <c r="M16" s="5">
        <f t="shared" si="4"/>
        <v>6.354166666666667</v>
      </c>
      <c r="N16" s="4">
        <v>48</v>
      </c>
      <c r="O16" s="4">
        <v>47</v>
      </c>
      <c r="P16" s="4">
        <v>0</v>
      </c>
      <c r="Q16" s="4">
        <v>0</v>
      </c>
      <c r="R16" s="4">
        <v>0</v>
      </c>
      <c r="S16" s="4">
        <v>0</v>
      </c>
      <c r="T16" s="4">
        <v>305</v>
      </c>
      <c r="U16" s="4">
        <v>297</v>
      </c>
      <c r="V16" s="4">
        <v>0</v>
      </c>
      <c r="W16" s="4">
        <f>N16+P16+T16</f>
        <v>353</v>
      </c>
      <c r="X16" s="4">
        <f>O16+Q16+U16</f>
        <v>344</v>
      </c>
      <c r="Y16" s="60">
        <f>(N16+V16)/G16</f>
        <v>1.0212765957446808</v>
      </c>
      <c r="Z16" s="62">
        <f>IF(AA16=0,0,(N16+V16)/ABS(AA16))</f>
        <v>48</v>
      </c>
      <c r="AA16" s="3">
        <f t="shared" si="5"/>
        <v>1</v>
      </c>
      <c r="AB16" s="3">
        <f t="shared" si="6"/>
        <v>8</v>
      </c>
      <c r="AC16" s="3">
        <f>N16+O16+P16+Q16+T16+U16</f>
        <v>697</v>
      </c>
      <c r="AD16" s="3">
        <f>AA16/G16</f>
        <v>2.1276595744680851E-2</v>
      </c>
      <c r="AE16" s="24">
        <f>(AA16)*(G16*G16)</f>
        <v>2209</v>
      </c>
      <c r="AF16" s="25">
        <f t="shared" si="7"/>
        <v>4.3402777777777775E-4</v>
      </c>
      <c r="AG16" s="26">
        <f>(H16-$H$2)/SUM($AF$2:AF15)</f>
        <v>306.84229421542108</v>
      </c>
      <c r="AH16" s="35">
        <f>(H16-H11)/SUM(AF11:AF15)</f>
        <v>883.11989861896711</v>
      </c>
      <c r="AI16" s="28">
        <f>(H16-H6)/SUM(AF6:AF15)</f>
        <v>432.18507216248594</v>
      </c>
      <c r="AJ16" s="29">
        <f>AJ15+(AVERAGE($AE$3:AE16)/(AJ15*AJ15))</f>
        <v>48.529668433770127</v>
      </c>
      <c r="AK16" s="30">
        <f>AK15+(AVERAGE($AG$3:AG16)/(AK15*AK15))</f>
        <v>48.130655843952567</v>
      </c>
      <c r="AL16" s="36">
        <f>AL15+(AVERAGE($AH$3:AH16)/(AL15*AL15))</f>
        <v>48.294946508241381</v>
      </c>
      <c r="AM16" s="37">
        <f>AM15+(AVERAGE($AI$3:AI16)/(AM15*AM15))</f>
        <v>48.146769719978991</v>
      </c>
      <c r="AN16" s="38">
        <f t="shared" si="8"/>
        <v>49.837307323257498</v>
      </c>
      <c r="AO16" s="39">
        <f t="shared" si="9"/>
        <v>49.288740079489962</v>
      </c>
      <c r="AP16" s="39">
        <f t="shared" si="9"/>
        <v>48.643540083135932</v>
      </c>
      <c r="AQ16" s="36">
        <f t="shared" si="14"/>
        <v>48.737195343173283</v>
      </c>
      <c r="AR16" s="40">
        <f t="shared" si="15"/>
        <v>48.370710584617761</v>
      </c>
      <c r="AS16" s="41">
        <f t="shared" si="15"/>
        <v>46.200817741911408</v>
      </c>
      <c r="AT16" s="20">
        <f>POWER((AO16-H16),2)</f>
        <v>1.6608509924837935</v>
      </c>
      <c r="AU16" s="20">
        <f>POWER((AP16-H16),2)</f>
        <v>0.4141438386026019</v>
      </c>
      <c r="AV16" s="29">
        <f t="shared" si="10"/>
        <v>61.39698707692515</v>
      </c>
      <c r="AW16" s="30">
        <f t="shared" si="13"/>
        <v>58.194237276378281</v>
      </c>
      <c r="AX16" s="36">
        <f t="shared" si="11"/>
        <v>61.786460199024681</v>
      </c>
      <c r="AY16" s="37">
        <f t="shared" si="12"/>
        <v>61.28282217883887</v>
      </c>
    </row>
    <row r="17" spans="1:51" thickTop="1" thickBot="1">
      <c r="A17" s="4">
        <v>18</v>
      </c>
      <c r="B17" s="4">
        <v>1248223570</v>
      </c>
      <c r="C17" s="4">
        <f t="shared" si="0"/>
        <v>0.10303030303030303</v>
      </c>
      <c r="D17" s="2">
        <f t="shared" si="1"/>
        <v>40016.032060185185</v>
      </c>
      <c r="E17" t="s">
        <v>235</v>
      </c>
      <c r="F17" t="s">
        <v>236</v>
      </c>
      <c r="G17" s="4">
        <v>48</v>
      </c>
      <c r="H17" s="4">
        <v>48</v>
      </c>
      <c r="I17" s="5">
        <f t="shared" si="2"/>
        <v>2.9411764705882353E-2</v>
      </c>
      <c r="J17" s="4">
        <v>305</v>
      </c>
      <c r="K17" s="4">
        <v>304</v>
      </c>
      <c r="L17" s="5">
        <f t="shared" si="3"/>
        <v>0.41507783881798227</v>
      </c>
      <c r="M17" s="5">
        <f t="shared" si="4"/>
        <v>6.333333333333333</v>
      </c>
      <c r="N17" s="4">
        <v>48</v>
      </c>
      <c r="O17" s="4">
        <v>48</v>
      </c>
      <c r="P17" s="4">
        <v>0</v>
      </c>
      <c r="Q17" s="4">
        <v>0</v>
      </c>
      <c r="R17" s="4">
        <v>0</v>
      </c>
      <c r="S17" s="4">
        <v>0</v>
      </c>
      <c r="T17" s="4">
        <v>304</v>
      </c>
      <c r="U17" s="4">
        <v>305</v>
      </c>
      <c r="V17" s="4">
        <v>0</v>
      </c>
      <c r="W17" s="4">
        <f>N17+P17+T17</f>
        <v>352</v>
      </c>
      <c r="X17" s="4">
        <f>O17+Q17+U17</f>
        <v>353</v>
      </c>
      <c r="Y17" s="60">
        <f>(N17+V17)/G17</f>
        <v>1</v>
      </c>
      <c r="Z17" s="62">
        <f>IF(AA17=0,0,(N17+V17)/ABS(AA17))</f>
        <v>0</v>
      </c>
      <c r="AA17" s="3">
        <f t="shared" si="5"/>
        <v>0</v>
      </c>
      <c r="AB17" s="3">
        <f t="shared" si="6"/>
        <v>-1</v>
      </c>
      <c r="AC17" s="3">
        <f>N17+O17+P17+Q17+T17+U17</f>
        <v>705</v>
      </c>
      <c r="AD17" s="3">
        <f>AA17/G17</f>
        <v>0</v>
      </c>
      <c r="AE17" s="24">
        <f>(AA17)*(G17*G17)</f>
        <v>0</v>
      </c>
      <c r="AF17" s="25">
        <f t="shared" si="7"/>
        <v>4.3402777777777775E-4</v>
      </c>
      <c r="AG17" s="26">
        <f>(H17-$H$2)/SUM($AF$2:AF16)</f>
        <v>287.68558726875131</v>
      </c>
      <c r="AH17" s="35">
        <f>(H17-H12)/SUM(AF12:AF16)</f>
        <v>449.20882612533103</v>
      </c>
      <c r="AI17" s="28">
        <f>(H17-H7)/SUM(AF7:AF16)</f>
        <v>435.816716941214</v>
      </c>
      <c r="AJ17" s="29">
        <f>AJ16+(AVERAGE($AE$3:AE17)/(AJ16*AJ16))</f>
        <v>48.649407112089399</v>
      </c>
      <c r="AK17" s="30">
        <f>AK16+(AVERAGE($AG$3:AG17)/(AK16*AK16))</f>
        <v>48.174841336184009</v>
      </c>
      <c r="AL17" s="36">
        <f>AL16+(AVERAGE($AH$3:AH17)/(AL16*AL16))</f>
        <v>48.394436677451083</v>
      </c>
      <c r="AM17" s="37">
        <f>AM16+(AVERAGE($AI$3:AI17)/(AM16*AM16))</f>
        <v>48.202389958948373</v>
      </c>
      <c r="AN17" s="38">
        <f t="shared" si="8"/>
        <v>49.837307323257498</v>
      </c>
      <c r="AO17" s="39">
        <f t="shared" si="9"/>
        <v>49.473646864295354</v>
      </c>
      <c r="AP17" s="39">
        <f t="shared" si="9"/>
        <v>48.827724777395112</v>
      </c>
      <c r="AQ17" s="36">
        <f t="shared" si="14"/>
        <v>48.994640511508756</v>
      </c>
      <c r="AR17" s="40">
        <f t="shared" si="15"/>
        <v>48.519478703834068</v>
      </c>
      <c r="AS17" s="41">
        <f t="shared" si="15"/>
        <v>46.291424187484601</v>
      </c>
      <c r="AT17" s="20">
        <f>POWER((AO17-H17),2)</f>
        <v>2.1716350806475293</v>
      </c>
      <c r="AU17" s="20">
        <f>POWER((AP17-H17),2)</f>
        <v>0.68512830711378725</v>
      </c>
      <c r="AV17" s="29">
        <f t="shared" si="10"/>
        <v>62.146907240569931</v>
      </c>
      <c r="AW17" s="30">
        <f t="shared" si="13"/>
        <v>58.793941444480872</v>
      </c>
      <c r="AX17" s="36">
        <f t="shared" si="11"/>
        <v>62.553763602977213</v>
      </c>
      <c r="AY17" s="37">
        <f t="shared" si="12"/>
        <v>62.027612957492053</v>
      </c>
    </row>
    <row r="18" spans="1:51" thickTop="1" thickBot="1">
      <c r="A18" s="4">
        <v>19</v>
      </c>
      <c r="B18" s="4">
        <v>1257375862</v>
      </c>
      <c r="C18" s="4">
        <f t="shared" si="0"/>
        <v>0.10909090909090909</v>
      </c>
      <c r="D18" s="2">
        <f t="shared" si="1"/>
        <v>40121.961365740739</v>
      </c>
      <c r="E18" t="s">
        <v>236</v>
      </c>
      <c r="F18" t="s">
        <v>237</v>
      </c>
      <c r="G18" s="4">
        <v>48</v>
      </c>
      <c r="H18" s="4">
        <v>50</v>
      </c>
      <c r="I18" s="5">
        <f t="shared" si="2"/>
        <v>5.8823529411764705E-2</v>
      </c>
      <c r="J18" s="4">
        <v>304</v>
      </c>
      <c r="K18" s="4">
        <v>313</v>
      </c>
      <c r="L18" s="5">
        <f t="shared" si="3"/>
        <v>0.42740640895999205</v>
      </c>
      <c r="M18" s="5">
        <f t="shared" si="4"/>
        <v>6.26</v>
      </c>
      <c r="N18" s="4">
        <v>3</v>
      </c>
      <c r="O18" s="4">
        <v>1</v>
      </c>
      <c r="P18" s="4">
        <v>7</v>
      </c>
      <c r="Q18" s="4">
        <v>0</v>
      </c>
      <c r="R18" s="4">
        <v>0</v>
      </c>
      <c r="S18" s="4">
        <v>0</v>
      </c>
      <c r="T18" s="4">
        <v>9</v>
      </c>
      <c r="U18" s="4">
        <v>5</v>
      </c>
      <c r="V18" s="4">
        <v>4</v>
      </c>
      <c r="W18" s="4">
        <f>N18+P18+T18</f>
        <v>19</v>
      </c>
      <c r="X18" s="4">
        <f>O18+Q18+U18</f>
        <v>6</v>
      </c>
      <c r="Y18" s="60">
        <f>(N18+V18)/G18</f>
        <v>0.14583333333333334</v>
      </c>
      <c r="Z18" s="62">
        <f>IF(AA18=0,0,(N18+V18)/ABS(AA18))</f>
        <v>3.5</v>
      </c>
      <c r="AA18" s="3">
        <f t="shared" si="5"/>
        <v>2</v>
      </c>
      <c r="AB18" s="3">
        <f t="shared" si="6"/>
        <v>9</v>
      </c>
      <c r="AC18" s="3">
        <f>N18+O18+P18+Q18+T18+U18</f>
        <v>25</v>
      </c>
      <c r="AD18" s="3">
        <f>AA18/G18</f>
        <v>4.1666666666666664E-2</v>
      </c>
      <c r="AE18" s="24">
        <f>(AA18)*(G18*G18)</f>
        <v>4608</v>
      </c>
      <c r="AF18" s="25">
        <f t="shared" si="7"/>
        <v>4.0000000000000002E-4</v>
      </c>
      <c r="AG18" s="26">
        <f>(H18-$H$2)/SUM($AF$2:AF17)</f>
        <v>541.56058942256311</v>
      </c>
      <c r="AH18" s="35">
        <f>(H18-H13)/SUM(AF13:AF17)</f>
        <v>906.01441922563424</v>
      </c>
      <c r="AI18" s="28">
        <f>(H18-H8)/SUM(AF8:AF17)</f>
        <v>879.01982448592491</v>
      </c>
      <c r="AJ18" s="29">
        <f>AJ17+(AVERAGE($AE$3:AE18)/(AJ17*AJ17))</f>
        <v>48.882795320801911</v>
      </c>
      <c r="AK18" s="30">
        <f>AK17+(AVERAGE($AG$3:AG18)/(AK17*AK17))</f>
        <v>48.230773612846335</v>
      </c>
      <c r="AL18" s="36">
        <f>AL17+(AVERAGE($AH$3:AH18)/(AL17*AL17))</f>
        <v>48.511503820351166</v>
      </c>
      <c r="AM18" s="37">
        <f>AM17+(AVERAGE($AI$3:AI18)/(AM17*AM17))</f>
        <v>48.278058786770181</v>
      </c>
      <c r="AN18" s="38">
        <f t="shared" si="8"/>
        <v>51.692561128948654</v>
      </c>
      <c r="AO18" s="39">
        <f t="shared" si="9"/>
        <v>49.843804966529291</v>
      </c>
      <c r="AP18" s="39">
        <f t="shared" si="9"/>
        <v>49.196418458001375</v>
      </c>
      <c r="AQ18" s="36">
        <f t="shared" si="14"/>
        <v>49.253755330279688</v>
      </c>
      <c r="AR18" s="40">
        <f t="shared" si="15"/>
        <v>48.70582193743568</v>
      </c>
      <c r="AS18" s="41">
        <f t="shared" si="15"/>
        <v>46.422696473443636</v>
      </c>
      <c r="AT18" s="20">
        <f>POWER((AO18-H18),2)</f>
        <v>2.4396888480915958E-2</v>
      </c>
      <c r="AU18" s="20">
        <f>POWER((AP18-H18),2)</f>
        <v>0.64574329464088787</v>
      </c>
      <c r="AV18" s="29">
        <f t="shared" si="10"/>
        <v>62.878838185277836</v>
      </c>
      <c r="AW18" s="30">
        <f t="shared" si="13"/>
        <v>59.381473920322371</v>
      </c>
      <c r="AX18" s="36">
        <f t="shared" si="11"/>
        <v>63.302358505332023</v>
      </c>
      <c r="AY18" s="37">
        <f t="shared" si="12"/>
        <v>62.754625106804497</v>
      </c>
    </row>
    <row r="19" spans="1:51" thickTop="1" thickBot="1">
      <c r="A19" s="4">
        <v>20</v>
      </c>
      <c r="B19" s="4">
        <v>1257376170</v>
      </c>
      <c r="C19" s="4">
        <f t="shared" si="0"/>
        <v>0.11515151515151516</v>
      </c>
      <c r="D19" s="2">
        <f t="shared" si="1"/>
        <v>40121.964930555558</v>
      </c>
      <c r="E19" t="s">
        <v>237</v>
      </c>
      <c r="F19" t="s">
        <v>238</v>
      </c>
      <c r="G19" s="4">
        <v>50</v>
      </c>
      <c r="H19" s="4">
        <v>51</v>
      </c>
      <c r="I19" s="5">
        <f t="shared" si="2"/>
        <v>7.3529411764705885E-2</v>
      </c>
      <c r="J19" s="4">
        <v>313</v>
      </c>
      <c r="K19" s="4">
        <v>320</v>
      </c>
      <c r="L19" s="5">
        <f t="shared" si="3"/>
        <v>0.4369952968482218</v>
      </c>
      <c r="M19" s="5">
        <f t="shared" si="4"/>
        <v>6.2745098039215685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7</v>
      </c>
      <c r="U19" s="4">
        <v>0</v>
      </c>
      <c r="V19" s="4">
        <v>0</v>
      </c>
      <c r="W19" s="4">
        <f>N19+P19+T19</f>
        <v>8</v>
      </c>
      <c r="X19" s="4">
        <f>O19+Q19+U19</f>
        <v>0</v>
      </c>
      <c r="Y19" s="60">
        <f>(N19+V19)/G19</f>
        <v>0.02</v>
      </c>
      <c r="Z19" s="62">
        <f>IF(AA19=0,0,(N19+V19)/ABS(AA19))</f>
        <v>1</v>
      </c>
      <c r="AA19" s="3">
        <f t="shared" si="5"/>
        <v>1</v>
      </c>
      <c r="AB19" s="3">
        <f t="shared" si="6"/>
        <v>7</v>
      </c>
      <c r="AC19" s="3">
        <f>N19+O19+P19+Q19+T19+U19</f>
        <v>8</v>
      </c>
      <c r="AD19" s="3">
        <f>AA19/G19</f>
        <v>0.02</v>
      </c>
      <c r="AE19" s="24">
        <f>(AA19)*(G19*G19)</f>
        <v>2500</v>
      </c>
      <c r="AF19" s="25">
        <f t="shared" si="7"/>
        <v>3.8446751249519417E-4</v>
      </c>
      <c r="AG19" s="26">
        <f>(H19-$H$2)/SUM($AF$2:AF18)</f>
        <v>642.17316879766213</v>
      </c>
      <c r="AH19" s="35">
        <f>(H19-H14)/SUM(AF14:AF18)</f>
        <v>1840.3982623320819</v>
      </c>
      <c r="AI19" s="28">
        <f>(H19-H9)/SUM(AF9:AF18)</f>
        <v>1116.5865316315228</v>
      </c>
      <c r="AJ19" s="29">
        <f>AJ18+(AVERAGE($AE$3:AE19)/(AJ18*AJ18))</f>
        <v>49.161905365228776</v>
      </c>
      <c r="AK19" s="30">
        <f>AK18+(AVERAGE($AG$3:AG19)/(AK18*AK18))</f>
        <v>48.299532561894004</v>
      </c>
      <c r="AL19" s="36">
        <f>AL18+(AVERAGE($AH$3:AH19)/(AL18*AL18))</f>
        <v>48.66715518017223</v>
      </c>
      <c r="AM19" s="37">
        <f>AM18+(AVERAGE($AI$3:AI19)/(AM18*AM18))</f>
        <v>48.377233621856419</v>
      </c>
      <c r="AN19" s="38">
        <f t="shared" si="8"/>
        <v>52.628147547358274</v>
      </c>
      <c r="AO19" s="39">
        <f t="shared" si="9"/>
        <v>50.584585290669082</v>
      </c>
      <c r="AP19" s="39">
        <f t="shared" si="9"/>
        <v>49.657763025755465</v>
      </c>
      <c r="AQ19" s="36">
        <f t="shared" si="14"/>
        <v>49.626103367293183</v>
      </c>
      <c r="AR19" s="40">
        <f t="shared" si="15"/>
        <v>48.968322091375164</v>
      </c>
      <c r="AS19" s="41">
        <f t="shared" si="15"/>
        <v>46.605039551176688</v>
      </c>
      <c r="AT19" s="20">
        <f>POWER((AO19-H19),2)</f>
        <v>0.17256938072849087</v>
      </c>
      <c r="AU19" s="20">
        <f>POWER((AP19-H19),2)</f>
        <v>1.8016000950291258</v>
      </c>
      <c r="AV19" s="29">
        <f t="shared" si="10"/>
        <v>63.593828457248556</v>
      </c>
      <c r="AW19" s="30">
        <f t="shared" si="13"/>
        <v>59.957437579313662</v>
      </c>
      <c r="AX19" s="36">
        <f t="shared" si="11"/>
        <v>64.033352774393151</v>
      </c>
      <c r="AY19" s="37">
        <f t="shared" si="12"/>
        <v>63.464889962716214</v>
      </c>
    </row>
    <row r="20" spans="1:51" thickTop="1" thickBot="1">
      <c r="A20" s="4">
        <v>21</v>
      </c>
      <c r="B20" s="4">
        <v>1257387545</v>
      </c>
      <c r="C20" s="4">
        <f t="shared" si="0"/>
        <v>0.12121212121212122</v>
      </c>
      <c r="D20" s="2">
        <f t="shared" si="1"/>
        <v>40122.096585648149</v>
      </c>
      <c r="E20" t="s">
        <v>238</v>
      </c>
      <c r="F20" t="s">
        <v>239</v>
      </c>
      <c r="G20" s="4">
        <v>51</v>
      </c>
      <c r="H20" s="4">
        <v>51</v>
      </c>
      <c r="I20" s="5">
        <f t="shared" si="2"/>
        <v>7.3529411764705885E-2</v>
      </c>
      <c r="J20" s="4">
        <v>320</v>
      </c>
      <c r="K20" s="4">
        <v>329</v>
      </c>
      <c r="L20" s="5">
        <f t="shared" si="3"/>
        <v>0.44932386699023158</v>
      </c>
      <c r="M20" s="5">
        <f t="shared" si="4"/>
        <v>6.4509803921568629</v>
      </c>
      <c r="N20" s="4">
        <v>0</v>
      </c>
      <c r="O20" s="4">
        <v>0</v>
      </c>
      <c r="P20" s="4">
        <v>10</v>
      </c>
      <c r="Q20" s="4">
        <v>2</v>
      </c>
      <c r="R20" s="4">
        <v>3</v>
      </c>
      <c r="S20" s="4">
        <v>0</v>
      </c>
      <c r="T20" s="4">
        <v>0</v>
      </c>
      <c r="U20" s="4">
        <v>0</v>
      </c>
      <c r="V20" s="4">
        <v>7</v>
      </c>
      <c r="W20" s="4">
        <f>N20+P20+T20</f>
        <v>10</v>
      </c>
      <c r="X20" s="4">
        <f>O20+Q20+U20</f>
        <v>2</v>
      </c>
      <c r="Y20" s="60">
        <f>(N20+V20)/G20</f>
        <v>0.13725490196078433</v>
      </c>
      <c r="Z20" s="62">
        <f>IF(AA20=0,0,(N20+V20)/ABS(AA20))</f>
        <v>0</v>
      </c>
      <c r="AA20" s="3">
        <f t="shared" si="5"/>
        <v>0</v>
      </c>
      <c r="AB20" s="3">
        <f t="shared" si="6"/>
        <v>9</v>
      </c>
      <c r="AC20" s="3">
        <f>N20+O20+P20+Q20+T20+U20</f>
        <v>12</v>
      </c>
      <c r="AD20" s="3">
        <f>AA20/G20</f>
        <v>0</v>
      </c>
      <c r="AE20" s="24">
        <f>(AA20)*(G20*G20)</f>
        <v>0</v>
      </c>
      <c r="AF20" s="25">
        <f t="shared" si="7"/>
        <v>3.8446751249519417E-4</v>
      </c>
      <c r="AG20" s="26">
        <f>(H20-$H$2)/SUM($AF$2:AF19)</f>
        <v>611.95545457780486</v>
      </c>
      <c r="AH20" s="35">
        <f>(H20-H15)/SUM(AF15:AF19)</f>
        <v>1900.0420243631556</v>
      </c>
      <c r="AI20" s="28">
        <f>(H20-H10)/SUM(AF10:AF19)</f>
        <v>1139.0011982968174</v>
      </c>
      <c r="AJ20" s="29">
        <f>AJ19+(AVERAGE($AE$3:AE20)/(AJ19*AJ19))</f>
        <v>49.422524641609755</v>
      </c>
      <c r="AK20" s="30">
        <f>AK19+(AVERAGE($AG$3:AG20)/(AK19*AK19))</f>
        <v>48.378860226244939</v>
      </c>
      <c r="AL20" s="36">
        <f>AL19+(AVERAGE($AH$3:AH20)/(AL19*AL19))</f>
        <v>48.857787976668803</v>
      </c>
      <c r="AM20" s="37">
        <f>AM19+(AVERAGE($AI$3:AI20)/(AM19*AM19))</f>
        <v>48.497552796619047</v>
      </c>
      <c r="AN20" s="38">
        <f t="shared" si="8"/>
        <v>52.628147547358274</v>
      </c>
      <c r="AO20" s="39">
        <f t="shared" ref="AO20:AP35" si="16">AO19+(AH20/(AO19*AO19))</f>
        <v>51.327137199608892</v>
      </c>
      <c r="AP20" s="39">
        <f t="shared" si="16"/>
        <v>50.119665062976551</v>
      </c>
      <c r="AQ20" s="36">
        <f t="shared" si="14"/>
        <v>50.111640519006095</v>
      </c>
      <c r="AR20" s="40">
        <f t="shared" si="15"/>
        <v>49.307253329944103</v>
      </c>
      <c r="AS20" s="41">
        <f t="shared" si="15"/>
        <v>46.838398064025952</v>
      </c>
      <c r="AT20" s="20">
        <f>POWER((AO20-H20),2)</f>
        <v>0.10701874736794782</v>
      </c>
      <c r="AU20" s="20">
        <f>POWER((AP20-H20),2)</f>
        <v>0.77498960134407913</v>
      </c>
      <c r="AV20" s="29">
        <f t="shared" si="10"/>
        <v>64.292831728320621</v>
      </c>
      <c r="AW20" s="30">
        <f t="shared" si="13"/>
        <v>60.522388733563851</v>
      </c>
      <c r="AX20" s="36">
        <f t="shared" si="11"/>
        <v>64.747752485856694</v>
      </c>
      <c r="AY20" s="37">
        <f t="shared" si="12"/>
        <v>64.15934597524658</v>
      </c>
    </row>
    <row r="21" spans="1:51" thickTop="1" thickBot="1">
      <c r="A21" s="4">
        <v>22</v>
      </c>
      <c r="B21" s="4">
        <v>1268139768</v>
      </c>
      <c r="C21" s="4">
        <f t="shared" si="0"/>
        <v>0.12727272727272726</v>
      </c>
      <c r="D21" s="2">
        <f t="shared" si="1"/>
        <v>40246.543611111112</v>
      </c>
      <c r="E21" t="s">
        <v>239</v>
      </c>
      <c r="F21" t="s">
        <v>240</v>
      </c>
      <c r="G21" s="4">
        <v>51</v>
      </c>
      <c r="H21" s="4">
        <v>51</v>
      </c>
      <c r="I21" s="5">
        <f t="shared" si="2"/>
        <v>7.3529411764705885E-2</v>
      </c>
      <c r="J21" s="4">
        <v>329</v>
      </c>
      <c r="K21" s="4">
        <v>329</v>
      </c>
      <c r="L21" s="5">
        <f t="shared" si="3"/>
        <v>0.44932386699023158</v>
      </c>
      <c r="M21" s="5">
        <f t="shared" si="4"/>
        <v>6.4509803921568629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f>N21+P21+T21</f>
        <v>0</v>
      </c>
      <c r="X21" s="4">
        <f>O21+Q21+U21</f>
        <v>0</v>
      </c>
      <c r="Y21" s="60">
        <f>(N21+V21)/G21</f>
        <v>0</v>
      </c>
      <c r="Z21" s="62">
        <f>IF(AA21=0,0,(N21+V21)/ABS(AA21))</f>
        <v>0</v>
      </c>
      <c r="AA21" s="3">
        <f t="shared" si="5"/>
        <v>0</v>
      </c>
      <c r="AB21" s="3">
        <f t="shared" si="6"/>
        <v>0</v>
      </c>
      <c r="AC21" s="3">
        <f>N21+O21+P21+Q21+T21+U21</f>
        <v>0</v>
      </c>
      <c r="AD21" s="3">
        <f>AA21/G21</f>
        <v>0</v>
      </c>
      <c r="AE21" s="24">
        <f>(AA21)*(G21*G21)</f>
        <v>0</v>
      </c>
      <c r="AF21" s="25">
        <f t="shared" si="7"/>
        <v>3.8446751249519417E-4</v>
      </c>
      <c r="AG21" s="26">
        <f>(H21-$H$2)/SUM($AF$2:AF20)</f>
        <v>584.45375057086176</v>
      </c>
      <c r="AH21" s="35">
        <f>(H21-H16)/SUM(AF16:AF20)</f>
        <v>1472.7608603845167</v>
      </c>
      <c r="AI21" s="28">
        <f>(H21-H11)/SUM(AF11:AF20)</f>
        <v>1162.3342166357436</v>
      </c>
      <c r="AJ21" s="29">
        <f>AJ20+(AVERAGE($AE$3:AE21)/(AJ20*AJ20))</f>
        <v>49.666830003339932</v>
      </c>
      <c r="AK21" s="30">
        <f>AK20+(AVERAGE($AG$3:AG21)/(AK20*AK20))</f>
        <v>48.466909215471233</v>
      </c>
      <c r="AL21" s="36">
        <f>AL20+(AVERAGE($AH$3:AH21)/(AL20*AL20))</f>
        <v>49.069453044251162</v>
      </c>
      <c r="AM21" s="37">
        <f>AM20+(AVERAGE($AI$3:AI21)/(AM20*AM20))</f>
        <v>48.636984344194687</v>
      </c>
      <c r="AN21" s="38">
        <f t="shared" si="8"/>
        <v>52.628147547358274</v>
      </c>
      <c r="AO21" s="39">
        <f t="shared" si="16"/>
        <v>51.886171106955516</v>
      </c>
      <c r="AP21" s="39">
        <f t="shared" si="16"/>
        <v>50.582381260725185</v>
      </c>
      <c r="AQ21" s="36">
        <f t="shared" si="14"/>
        <v>50.634775738842038</v>
      </c>
      <c r="AR21" s="40">
        <f t="shared" si="15"/>
        <v>49.702118447756121</v>
      </c>
      <c r="AS21" s="41">
        <f t="shared" si="15"/>
        <v>47.12241891954978</v>
      </c>
      <c r="AT21" s="20">
        <f>POWER((AO21-H21),2)</f>
        <v>0.78529923080276387</v>
      </c>
      <c r="AU21" s="20">
        <f>POWER((AP21-H21),2)</f>
        <v>0.1744054113934857</v>
      </c>
      <c r="AV21" s="29">
        <f t="shared" si="10"/>
        <v>64.976718245132034</v>
      </c>
      <c r="AW21" s="30">
        <f t="shared" si="13"/>
        <v>61.076841949609957</v>
      </c>
      <c r="AX21" s="36">
        <f t="shared" si="11"/>
        <v>65.446474391059084</v>
      </c>
      <c r="AY21" s="37">
        <f t="shared" si="12"/>
        <v>64.838849867451017</v>
      </c>
    </row>
    <row r="22" spans="1:51" thickTop="1" thickBot="1">
      <c r="A22" s="4">
        <v>23</v>
      </c>
      <c r="B22" s="4">
        <v>1268142021</v>
      </c>
      <c r="C22" s="4">
        <f t="shared" si="0"/>
        <v>0.13333333333333333</v>
      </c>
      <c r="D22" s="2">
        <f t="shared" si="1"/>
        <v>40246.569687499999</v>
      </c>
      <c r="E22" t="s">
        <v>240</v>
      </c>
      <c r="F22" t="s">
        <v>241</v>
      </c>
      <c r="G22" s="4">
        <v>51</v>
      </c>
      <c r="H22" s="4">
        <v>57</v>
      </c>
      <c r="I22" s="5">
        <f t="shared" si="2"/>
        <v>0.16176470588235295</v>
      </c>
      <c r="J22" s="4">
        <v>329</v>
      </c>
      <c r="K22" s="4">
        <v>382</v>
      </c>
      <c r="L22" s="5">
        <f t="shared" si="3"/>
        <v>0.52192544671540009</v>
      </c>
      <c r="M22" s="5">
        <f t="shared" si="4"/>
        <v>6.7017543859649127</v>
      </c>
      <c r="N22" s="4">
        <v>57</v>
      </c>
      <c r="O22" s="4">
        <v>51</v>
      </c>
      <c r="P22" s="4">
        <v>0</v>
      </c>
      <c r="Q22" s="4">
        <v>1</v>
      </c>
      <c r="R22" s="4">
        <v>0</v>
      </c>
      <c r="S22" s="4">
        <v>0</v>
      </c>
      <c r="T22" s="4">
        <v>382</v>
      </c>
      <c r="U22" s="4">
        <v>329</v>
      </c>
      <c r="V22" s="4">
        <v>0</v>
      </c>
      <c r="W22" s="4">
        <f>N22+P22+T22</f>
        <v>439</v>
      </c>
      <c r="X22" s="4">
        <f>O22+Q22+U22</f>
        <v>381</v>
      </c>
      <c r="Y22" s="60">
        <f>(N22+V22)/G22</f>
        <v>1.1176470588235294</v>
      </c>
      <c r="Z22" s="62">
        <f>IF(AA22=0,0,(N22+V22)/ABS(AA22))</f>
        <v>9.5</v>
      </c>
      <c r="AA22" s="3">
        <f t="shared" si="5"/>
        <v>6</v>
      </c>
      <c r="AB22" s="3">
        <f t="shared" si="6"/>
        <v>53</v>
      </c>
      <c r="AC22" s="3">
        <f>N22+O22+P22+Q22+T22+U22</f>
        <v>820</v>
      </c>
      <c r="AD22" s="3">
        <f>AA22/G22</f>
        <v>0.11764705882352941</v>
      </c>
      <c r="AE22" s="24">
        <f>(AA22)*(G22*G22)</f>
        <v>15606</v>
      </c>
      <c r="AF22" s="25">
        <f t="shared" si="7"/>
        <v>3.0778701138811941E-4</v>
      </c>
      <c r="AG22" s="26">
        <f>(H22-$H$2)/SUM($AF$2:AF21)</f>
        <v>1230.4987797526799</v>
      </c>
      <c r="AH22" s="35">
        <f>(H22-H17)/SUM(AF17:AF21)</f>
        <v>4528.4606614282138</v>
      </c>
      <c r="AI22" s="28">
        <f>(H22-H12)/SUM(AF12:AF21)</f>
        <v>2373.2864114121689</v>
      </c>
      <c r="AJ22" s="29">
        <f>AJ21+(AVERAGE($AE$3:AE22)/(AJ21*AJ21))</f>
        <v>50.2129639726096</v>
      </c>
      <c r="AK22" s="30">
        <f>AK21+(AVERAGE($AG$3:AG22)/(AK21*AK21))</f>
        <v>48.576443623122557</v>
      </c>
      <c r="AL22" s="36">
        <f>AL21+(AVERAGE($AH$3:AH22)/(AL21*AL21))</f>
        <v>49.362840705447148</v>
      </c>
      <c r="AM22" s="37">
        <f>AM21+(AVERAGE($AI$3:AI22)/(AM21*AM21))</f>
        <v>48.818849325756617</v>
      </c>
      <c r="AN22" s="38">
        <f t="shared" si="8"/>
        <v>58.262648223984087</v>
      </c>
      <c r="AO22" s="39">
        <f t="shared" si="16"/>
        <v>53.568253838705417</v>
      </c>
      <c r="AP22" s="39">
        <f t="shared" si="16"/>
        <v>51.509961762972537</v>
      </c>
      <c r="AQ22" s="36">
        <f t="shared" si="14"/>
        <v>51.465366413335808</v>
      </c>
      <c r="AR22" s="40">
        <f t="shared" si="15"/>
        <v>50.256919032827419</v>
      </c>
      <c r="AS22" s="41">
        <f t="shared" si="15"/>
        <v>47.500376691762924</v>
      </c>
      <c r="AT22" s="20">
        <f>POWER((AO22-H22),2)</f>
        <v>11.776881715560108</v>
      </c>
      <c r="AU22" s="20">
        <f>POWER((AP22-H22),2)</f>
        <v>30.140519844023611</v>
      </c>
      <c r="AV22" s="29">
        <f t="shared" si="10"/>
        <v>65.646284572141596</v>
      </c>
      <c r="AW22" s="30">
        <f t="shared" si="13"/>
        <v>61.621274247973787</v>
      </c>
      <c r="AX22" s="36">
        <f t="shared" si="11"/>
        <v>66.130356500204215</v>
      </c>
      <c r="AY22" s="37">
        <f t="shared" si="12"/>
        <v>65.504186138716378</v>
      </c>
    </row>
    <row r="23" spans="1:51" thickTop="1" thickBot="1">
      <c r="A23" s="4">
        <v>24</v>
      </c>
      <c r="B23" s="4">
        <v>1268415531</v>
      </c>
      <c r="C23" s="4">
        <f t="shared" si="0"/>
        <v>0.1393939393939394</v>
      </c>
      <c r="D23" s="2">
        <f t="shared" si="1"/>
        <v>40249.735312500001</v>
      </c>
      <c r="E23" t="s">
        <v>241</v>
      </c>
      <c r="F23" t="s">
        <v>242</v>
      </c>
      <c r="G23" s="4">
        <v>57</v>
      </c>
      <c r="H23" s="4">
        <v>57</v>
      </c>
      <c r="I23" s="5">
        <f t="shared" si="2"/>
        <v>0.16176470588235295</v>
      </c>
      <c r="J23" s="4">
        <v>382</v>
      </c>
      <c r="K23" s="4">
        <v>383</v>
      </c>
      <c r="L23" s="5">
        <f t="shared" si="3"/>
        <v>0.52329528784229007</v>
      </c>
      <c r="M23" s="5">
        <f t="shared" si="4"/>
        <v>6.7192982456140351</v>
      </c>
      <c r="N23" s="4">
        <v>0</v>
      </c>
      <c r="O23" s="4">
        <v>0</v>
      </c>
      <c r="P23" s="4">
        <v>1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f>N23+P23+T23</f>
        <v>1</v>
      </c>
      <c r="X23" s="4">
        <f>O23+Q23+U23</f>
        <v>0</v>
      </c>
      <c r="Y23" s="60">
        <f>(N23+V23)/G23</f>
        <v>1.7543859649122806E-2</v>
      </c>
      <c r="Z23" s="62">
        <f>IF(AA23=0,0,(N23+V23)/ABS(AA23))</f>
        <v>0</v>
      </c>
      <c r="AA23" s="3">
        <f t="shared" si="5"/>
        <v>0</v>
      </c>
      <c r="AB23" s="3">
        <f t="shared" si="6"/>
        <v>1</v>
      </c>
      <c r="AC23" s="3">
        <f>N23+O23+P23+Q23+T23+U23</f>
        <v>1</v>
      </c>
      <c r="AD23" s="3">
        <f>AA23/G23</f>
        <v>0</v>
      </c>
      <c r="AE23" s="24">
        <f>(AA23)*(G23*G23)</f>
        <v>0</v>
      </c>
      <c r="AF23" s="25">
        <f t="shared" si="7"/>
        <v>3.0778701138811941E-4</v>
      </c>
      <c r="AG23" s="26">
        <f>(H23-$H$2)/SUM($AF$2:AF22)</f>
        <v>1189.5426592493072</v>
      </c>
      <c r="AH23" s="35">
        <f>(H23-H18)/SUM(AF18:AF22)</f>
        <v>3761.0355185134408</v>
      </c>
      <c r="AI23" s="28">
        <f>(H23-H13)/SUM(AF13:AF22)</f>
        <v>2212.0305317724069</v>
      </c>
      <c r="AJ23" s="29">
        <f>AJ22+(AVERAGE($AE$3:AE23)/(AJ22*AJ22))</f>
        <v>50.721838907386768</v>
      </c>
      <c r="AK23" s="30">
        <f>AK22+(AVERAGE($AG$3:AG23)/(AK22*AK22))</f>
        <v>48.704297603356444</v>
      </c>
      <c r="AL23" s="36">
        <f>AL22+(AVERAGE($AH$3:AH23)/(AL22*AL22))</f>
        <v>49.712446059377733</v>
      </c>
      <c r="AM23" s="37">
        <f>AM22+(AVERAGE($AI$3:AI23)/(AM22*AM22))</f>
        <v>49.034963396016877</v>
      </c>
      <c r="AN23" s="38">
        <f t="shared" si="8"/>
        <v>58.262648223984087</v>
      </c>
      <c r="AO23" s="39">
        <f t="shared" si="16"/>
        <v>54.87892111056901</v>
      </c>
      <c r="AP23" s="39">
        <f t="shared" si="16"/>
        <v>52.343659575674536</v>
      </c>
      <c r="AQ23" s="36">
        <f t="shared" si="14"/>
        <v>52.484944258982509</v>
      </c>
      <c r="AR23" s="40">
        <f t="shared" si="15"/>
        <v>50.91464993487353</v>
      </c>
      <c r="AS23" s="41">
        <f t="shared" si="15"/>
        <v>47.951546407557409</v>
      </c>
      <c r="AT23" s="20">
        <f>POWER((AO23-H23),2)</f>
        <v>4.4989756551898017</v>
      </c>
      <c r="AU23" s="20">
        <f>POWER((AP23-H23),2)</f>
        <v>21.68150614720744</v>
      </c>
      <c r="AV23" s="29">
        <f t="shared" si="10"/>
        <v>66.302261928200267</v>
      </c>
      <c r="AW23" s="30">
        <f t="shared" si="13"/>
        <v>62.156128778425199</v>
      </c>
      <c r="AX23" s="36">
        <f t="shared" si="11"/>
        <v>66.800167116351474</v>
      </c>
      <c r="AY23" s="37">
        <f t="shared" si="12"/>
        <v>66.156075201989992</v>
      </c>
    </row>
    <row r="24" spans="1:51" thickTop="1" thickBot="1">
      <c r="A24" s="4">
        <v>25</v>
      </c>
      <c r="B24" s="4">
        <v>1268676441</v>
      </c>
      <c r="C24" s="4">
        <f t="shared" si="0"/>
        <v>0.14545454545454545</v>
      </c>
      <c r="D24" s="2">
        <f t="shared" si="1"/>
        <v>40252.755104166667</v>
      </c>
      <c r="E24" t="s">
        <v>242</v>
      </c>
      <c r="F24" t="s">
        <v>243</v>
      </c>
      <c r="G24" s="4">
        <v>57</v>
      </c>
      <c r="H24" s="4">
        <v>57</v>
      </c>
      <c r="I24" s="5">
        <f t="shared" si="2"/>
        <v>0.16176470588235295</v>
      </c>
      <c r="J24" s="4">
        <v>383</v>
      </c>
      <c r="K24" s="4">
        <v>383</v>
      </c>
      <c r="L24" s="5">
        <f t="shared" si="3"/>
        <v>0.52329528784229007</v>
      </c>
      <c r="M24" s="5">
        <f t="shared" si="4"/>
        <v>6.7192982456140351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f>N24+P24+T24</f>
        <v>0</v>
      </c>
      <c r="X24" s="4">
        <f>O24+Q24+U24</f>
        <v>0</v>
      </c>
      <c r="Y24" s="60">
        <f>(N24+V24)/G24</f>
        <v>0</v>
      </c>
      <c r="Z24" s="62">
        <f>IF(AA24=0,0,(N24+V24)/ABS(AA24))</f>
        <v>0</v>
      </c>
      <c r="AA24" s="3">
        <f t="shared" si="5"/>
        <v>0</v>
      </c>
      <c r="AB24" s="3">
        <f t="shared" si="6"/>
        <v>0</v>
      </c>
      <c r="AC24" s="3">
        <f>N24+O24+P24+Q24+T24+U24</f>
        <v>0</v>
      </c>
      <c r="AD24" s="3">
        <f>AA24/G24</f>
        <v>0</v>
      </c>
      <c r="AE24" s="24">
        <f>(AA24)*(G24*G24)</f>
        <v>0</v>
      </c>
      <c r="AF24" s="25">
        <f t="shared" si="7"/>
        <v>3.0778701138811941E-4</v>
      </c>
      <c r="AG24" s="26">
        <f>(H24-$H$2)/SUM($AF$2:AF23)</f>
        <v>1151.2250968361177</v>
      </c>
      <c r="AH24" s="35">
        <f>(H24-H19)/SUM(AF19:AF23)</f>
        <v>3391.791691751956</v>
      </c>
      <c r="AI24" s="28">
        <f>(H24-H14)/SUM(AF14:AF23)</f>
        <v>2536.5136409602424</v>
      </c>
      <c r="AJ24" s="29">
        <f>AJ23+(AVERAGE($AE$3:AE24)/(AJ23*AJ23))</f>
        <v>51.197885442169436</v>
      </c>
      <c r="AK24" s="30">
        <f>AK23+(AVERAGE($AG$3:AG24)/(AK23*AK23))</f>
        <v>48.8477600037548</v>
      </c>
      <c r="AL24" s="36">
        <f>AL23+(AVERAGE($AH$3:AH24)/(AL23*AL23))</f>
        <v>50.103867472507908</v>
      </c>
      <c r="AM24" s="37">
        <f>AM23+(AVERAGE($AI$3:AI24)/(AM23*AM23))</f>
        <v>49.287391285121174</v>
      </c>
      <c r="AN24" s="38">
        <f t="shared" si="8"/>
        <v>58.262648223984087</v>
      </c>
      <c r="AO24" s="39">
        <f t="shared" si="16"/>
        <v>56.005127643941165</v>
      </c>
      <c r="AP24" s="39">
        <f t="shared" si="16"/>
        <v>53.269442223889548</v>
      </c>
      <c r="AQ24" s="36">
        <f t="shared" si="14"/>
        <v>53.577931381084944</v>
      </c>
      <c r="AR24" s="40">
        <f t="shared" si="15"/>
        <v>51.669598617706306</v>
      </c>
      <c r="AS24" s="41">
        <f t="shared" si="15"/>
        <v>48.495262554151452</v>
      </c>
      <c r="AT24" s="20">
        <f>POWER((AO24-H24),2)</f>
        <v>0.98977100485005709</v>
      </c>
      <c r="AU24" s="20">
        <f>POWER((AP24-H24),2)</f>
        <v>13.917061320898158</v>
      </c>
      <c r="AV24" s="29">
        <f t="shared" si="10"/>
        <v>66.945323356208362</v>
      </c>
      <c r="AW24" s="30">
        <f t="shared" si="13"/>
        <v>62.681818048475591</v>
      </c>
      <c r="AX24" s="36">
        <f t="shared" si="11"/>
        <v>67.456612587625358</v>
      </c>
      <c r="AY24" s="37">
        <f t="shared" si="12"/>
        <v>66.795180386648042</v>
      </c>
    </row>
    <row r="25" spans="1:51" thickTop="1" thickBot="1">
      <c r="A25" s="4">
        <v>26</v>
      </c>
      <c r="B25" s="4">
        <v>1269721303</v>
      </c>
      <c r="C25" s="4">
        <f t="shared" si="0"/>
        <v>0.15151515151515152</v>
      </c>
      <c r="D25" s="2">
        <f t="shared" si="1"/>
        <v>40264.848414351851</v>
      </c>
      <c r="E25" t="s">
        <v>243</v>
      </c>
      <c r="F25" t="s">
        <v>244</v>
      </c>
      <c r="G25" s="4">
        <v>57</v>
      </c>
      <c r="H25" s="4">
        <v>57</v>
      </c>
      <c r="I25" s="5">
        <f t="shared" si="2"/>
        <v>0.16176470588235295</v>
      </c>
      <c r="J25" s="4">
        <v>383</v>
      </c>
      <c r="K25" s="4">
        <v>385</v>
      </c>
      <c r="L25" s="5">
        <f t="shared" si="3"/>
        <v>0.52603497009606992</v>
      </c>
      <c r="M25" s="5">
        <f t="shared" si="4"/>
        <v>6.7543859649122808</v>
      </c>
      <c r="N25" s="4">
        <v>0</v>
      </c>
      <c r="O25" s="4">
        <v>0</v>
      </c>
      <c r="P25" s="4">
        <v>3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3</v>
      </c>
      <c r="W25" s="4">
        <f>N25+P25+T25</f>
        <v>3</v>
      </c>
      <c r="X25" s="4">
        <f>O25+Q25+U25</f>
        <v>0</v>
      </c>
      <c r="Y25" s="60">
        <f>(N25+V25)/G25</f>
        <v>5.2631578947368418E-2</v>
      </c>
      <c r="Z25" s="62">
        <f>IF(AA25=0,0,(N25+V25)/ABS(AA25))</f>
        <v>0</v>
      </c>
      <c r="AA25" s="3">
        <f t="shared" si="5"/>
        <v>0</v>
      </c>
      <c r="AB25" s="3">
        <f t="shared" si="6"/>
        <v>2</v>
      </c>
      <c r="AC25" s="3">
        <f>N25+O25+P25+Q25+T25+U25</f>
        <v>3</v>
      </c>
      <c r="AD25" s="3">
        <f>AA25/G25</f>
        <v>0</v>
      </c>
      <c r="AE25" s="24">
        <f>(AA25)*(G25*G25)</f>
        <v>0</v>
      </c>
      <c r="AF25" s="25">
        <f t="shared" si="7"/>
        <v>3.0778701138811941E-4</v>
      </c>
      <c r="AG25" s="26">
        <f>(H25-$H$2)/SUM($AF$2:AF24)</f>
        <v>1115.2990698165918</v>
      </c>
      <c r="AH25" s="35">
        <f>(H25-H20)/SUM(AF20:AF24)</f>
        <v>3545.4789175582118</v>
      </c>
      <c r="AI25" s="28">
        <f>(H25-H15)/SUM(AF15:AF24)</f>
        <v>2633.3026146175448</v>
      </c>
      <c r="AJ25" s="29">
        <f>AJ24+(AVERAGE($AE$3:AE25)/(AJ24*AJ24))</f>
        <v>51.644805848842672</v>
      </c>
      <c r="AK25" s="30">
        <f>AK24+(AVERAGE($AG$3:AG25)/(AK24*AK24))</f>
        <v>49.004502415208819</v>
      </c>
      <c r="AL25" s="36">
        <f>AL24+(AVERAGE($AH$3:AH25)/(AL24*AL24))</f>
        <v>50.53384870812436</v>
      </c>
      <c r="AM25" s="37">
        <f>AM24+(AVERAGE($AI$3:AI25)/(AM24*AM24))</f>
        <v>49.573507572360327</v>
      </c>
      <c r="AN25" s="38">
        <f t="shared" si="8"/>
        <v>58.262648223984087</v>
      </c>
      <c r="AO25" s="39">
        <f t="shared" si="16"/>
        <v>57.135494264691076</v>
      </c>
      <c r="AP25" s="39">
        <f t="shared" si="16"/>
        <v>54.197434735241643</v>
      </c>
      <c r="AQ25" s="36">
        <f t="shared" si="14"/>
        <v>54.741420428762204</v>
      </c>
      <c r="AR25" s="40">
        <f t="shared" si="15"/>
        <v>52.51905392195124</v>
      </c>
      <c r="AS25" s="41">
        <f t="shared" si="15"/>
        <v>49.12967607104904</v>
      </c>
      <c r="AT25" s="20">
        <f>POWER((AO25-H25),2)</f>
        <v>1.835869576417529E-2</v>
      </c>
      <c r="AU25" s="20">
        <f>POWER((AP25-H25),2)</f>
        <v>7.8543720632300795</v>
      </c>
      <c r="AV25" s="29">
        <f t="shared" si="10"/>
        <v>67.576089918735846</v>
      </c>
      <c r="AW25" s="30">
        <f t="shared" si="13"/>
        <v>63.198726769466873</v>
      </c>
      <c r="AX25" s="36">
        <f t="shared" si="11"/>
        <v>68.100343992317988</v>
      </c>
      <c r="AY25" s="37">
        <f t="shared" si="12"/>
        <v>67.422113993755588</v>
      </c>
    </row>
    <row r="26" spans="1:51" thickTop="1" thickBot="1">
      <c r="A26" s="4">
        <v>27</v>
      </c>
      <c r="B26" s="4">
        <v>1269876626</v>
      </c>
      <c r="C26" s="4">
        <f t="shared" si="0"/>
        <v>0.15757575757575756</v>
      </c>
      <c r="D26" s="2">
        <f t="shared" si="1"/>
        <v>40266.646134259259</v>
      </c>
      <c r="E26" t="s">
        <v>244</v>
      </c>
      <c r="F26" t="s">
        <v>245</v>
      </c>
      <c r="G26" s="4">
        <v>57</v>
      </c>
      <c r="H26" s="4">
        <v>57</v>
      </c>
      <c r="I26" s="5">
        <f t="shared" si="2"/>
        <v>0.16176470588235295</v>
      </c>
      <c r="J26" s="4">
        <v>385</v>
      </c>
      <c r="K26" s="4">
        <v>385</v>
      </c>
      <c r="L26" s="5">
        <f t="shared" si="3"/>
        <v>0.52603497009606992</v>
      </c>
      <c r="M26" s="5">
        <f t="shared" si="4"/>
        <v>6.7543859649122808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f>N26+P26+T26</f>
        <v>0</v>
      </c>
      <c r="X26" s="4">
        <f>O26+Q26+U26</f>
        <v>0</v>
      </c>
      <c r="Y26" s="60">
        <f>(N26+V26)/G26</f>
        <v>0</v>
      </c>
      <c r="Z26" s="62">
        <f>IF(AA26=0,0,(N26+V26)/ABS(AA26))</f>
        <v>0</v>
      </c>
      <c r="AA26" s="3">
        <f t="shared" si="5"/>
        <v>0</v>
      </c>
      <c r="AB26" s="3">
        <f t="shared" si="6"/>
        <v>0</v>
      </c>
      <c r="AC26" s="3">
        <f>N26+O26+P26+Q26+T26+U26</f>
        <v>0</v>
      </c>
      <c r="AD26" s="3">
        <f>AA26/G26</f>
        <v>0</v>
      </c>
      <c r="AE26" s="24">
        <f>(AA26)*(G26*G26)</f>
        <v>0</v>
      </c>
      <c r="AF26" s="25">
        <f t="shared" si="7"/>
        <v>3.0778701138811941E-4</v>
      </c>
      <c r="AG26" s="26">
        <f>(H26-$H$2)/SUM($AF$2:AF25)</f>
        <v>1081.5474574802038</v>
      </c>
      <c r="AH26" s="35">
        <f>(H26-H21)/SUM(AF21:AF25)</f>
        <v>3713.7547791694133</v>
      </c>
      <c r="AI26" s="28">
        <f>(H26-H16)/SUM(AF16:AF25)</f>
        <v>2463.9941068119988</v>
      </c>
      <c r="AJ26" s="29">
        <f>AJ25+(AVERAGE($AE$3:AE26)/(AJ25*AJ25))</f>
        <v>52.065723879607674</v>
      </c>
      <c r="AK26" s="30">
        <f>AK25+(AVERAGE($AG$3:AG26)/(AK25*AK25))</f>
        <v>49.172520113918445</v>
      </c>
      <c r="AL26" s="36">
        <f>AL25+(AVERAGE($AH$3:AH26)/(AL25*AL25))</f>
        <v>50.999526609500563</v>
      </c>
      <c r="AM26" s="37">
        <f>AM25+(AVERAGE($AI$3:AI26)/(AM25*AM25))</f>
        <v>49.88632263867359</v>
      </c>
      <c r="AN26" s="38">
        <f t="shared" si="8"/>
        <v>58.262648223984087</v>
      </c>
      <c r="AO26" s="39">
        <f t="shared" si="16"/>
        <v>58.273124815154226</v>
      </c>
      <c r="AP26" s="39">
        <f t="shared" si="16"/>
        <v>55.036280667051727</v>
      </c>
      <c r="AQ26" s="36">
        <f t="shared" si="14"/>
        <v>56.005544802740694</v>
      </c>
      <c r="AR26" s="40">
        <f t="shared" si="15"/>
        <v>53.44387714257077</v>
      </c>
      <c r="AS26" s="41">
        <f t="shared" si="15"/>
        <v>49.831988277120736</v>
      </c>
      <c r="AT26" s="20">
        <f>POWER((AO26-H26),2)</f>
        <v>1.6208467949614822</v>
      </c>
      <c r="AU26" s="20">
        <f>POWER((AP26-H26),2)</f>
        <v>3.8561936185948094</v>
      </c>
      <c r="AV26" s="29">
        <f t="shared" si="10"/>
        <v>68.1951360759914</v>
      </c>
      <c r="AW26" s="30">
        <f t="shared" si="13"/>
        <v>63.70721437396972</v>
      </c>
      <c r="AX26" s="36">
        <f t="shared" si="11"/>
        <v>68.731962930416756</v>
      </c>
      <c r="AY26" s="37">
        <f t="shared" si="12"/>
        <v>68.037442555273856</v>
      </c>
    </row>
    <row r="27" spans="1:51" thickTop="1" thickBot="1">
      <c r="A27" s="4">
        <v>28</v>
      </c>
      <c r="B27" s="4">
        <v>1270963400</v>
      </c>
      <c r="C27" s="4">
        <f t="shared" si="0"/>
        <v>0.16363636363636364</v>
      </c>
      <c r="D27" s="2">
        <f t="shared" si="1"/>
        <v>40279.224537037036</v>
      </c>
      <c r="E27" t="s">
        <v>245</v>
      </c>
      <c r="F27" t="s">
        <v>246</v>
      </c>
      <c r="G27" s="4">
        <v>57</v>
      </c>
      <c r="H27" s="4">
        <v>59</v>
      </c>
      <c r="I27" s="5">
        <f t="shared" si="2"/>
        <v>0.19117647058823528</v>
      </c>
      <c r="J27" s="4">
        <v>385</v>
      </c>
      <c r="K27" s="4">
        <v>395</v>
      </c>
      <c r="L27" s="5">
        <f t="shared" si="3"/>
        <v>0.53973338136496962</v>
      </c>
      <c r="M27" s="5">
        <f t="shared" si="4"/>
        <v>6.6949152542372881</v>
      </c>
      <c r="N27" s="4">
        <v>2</v>
      </c>
      <c r="O27" s="4">
        <v>0</v>
      </c>
      <c r="P27" s="4">
        <v>6</v>
      </c>
      <c r="Q27" s="4">
        <v>1</v>
      </c>
      <c r="R27" s="4">
        <v>0</v>
      </c>
      <c r="S27" s="4">
        <v>0</v>
      </c>
      <c r="T27" s="4">
        <v>4</v>
      </c>
      <c r="U27" s="4">
        <v>0</v>
      </c>
      <c r="V27" s="4">
        <v>5</v>
      </c>
      <c r="W27" s="4">
        <f>N27+P27+T27</f>
        <v>12</v>
      </c>
      <c r="X27" s="4">
        <f>O27+Q27+U27</f>
        <v>1</v>
      </c>
      <c r="Y27" s="60">
        <f>(N27+V27)/G27</f>
        <v>0.12280701754385964</v>
      </c>
      <c r="Z27" s="62">
        <f>IF(AA27=0,0,(N27+V27)/ABS(AA27))</f>
        <v>3.5</v>
      </c>
      <c r="AA27" s="3">
        <f t="shared" si="5"/>
        <v>2</v>
      </c>
      <c r="AB27" s="3">
        <f t="shared" si="6"/>
        <v>10</v>
      </c>
      <c r="AC27" s="3">
        <f>N27+O27+P27+Q27+T27+U27</f>
        <v>13</v>
      </c>
      <c r="AD27" s="3">
        <f>AA27/G27</f>
        <v>3.5087719298245612E-2</v>
      </c>
      <c r="AE27" s="24">
        <f>(AA27)*(G27*G27)</f>
        <v>6498</v>
      </c>
      <c r="AF27" s="25">
        <f t="shared" si="7"/>
        <v>2.8727377190462512E-4</v>
      </c>
      <c r="AG27" s="26">
        <f>(H27-$H$2)/SUM($AF$2:AF26)</f>
        <v>1240.647494835416</v>
      </c>
      <c r="AH27" s="35">
        <f>(H27-H22)/SUM(AF22:AF26)</f>
        <v>1299.5999999999999</v>
      </c>
      <c r="AI27" s="28">
        <f>(H27-H17)/SUM(AF17:AF26)</f>
        <v>3119.359124470152</v>
      </c>
      <c r="AJ27" s="29">
        <f>AJ26+(AVERAGE($AE$3:AE27)/(AJ26*AJ26))</f>
        <v>52.559179854821615</v>
      </c>
      <c r="AK27" s="30">
        <f>AK26+(AVERAGE($AG$3:AG27)/(AK26*AK26))</f>
        <v>49.353240784489714</v>
      </c>
      <c r="AL27" s="36">
        <f>AL26+(AVERAGE($AH$3:AH27)/(AL26*AL26))</f>
        <v>51.458437135254776</v>
      </c>
      <c r="AM27" s="37">
        <f>AM26+(AVERAGE($AI$3:AI27)/(AM26*AM26))</f>
        <v>50.233008248949005</v>
      </c>
      <c r="AN27" s="38">
        <f t="shared" si="8"/>
        <v>60.176900910986298</v>
      </c>
      <c r="AO27" s="39">
        <f t="shared" si="16"/>
        <v>58.655837703921001</v>
      </c>
      <c r="AP27" s="39">
        <f t="shared" si="16"/>
        <v>56.06611466105015</v>
      </c>
      <c r="AQ27" s="36">
        <f t="shared" si="14"/>
        <v>57.007365594177791</v>
      </c>
      <c r="AR27" s="40">
        <f t="shared" si="15"/>
        <v>54.366742982565519</v>
      </c>
      <c r="AS27" s="41">
        <f t="shared" si="15"/>
        <v>50.622710501107868</v>
      </c>
      <c r="AT27" s="20">
        <f>POWER((AO27-H27),2)</f>
        <v>0.11844768604236823</v>
      </c>
      <c r="AU27" s="20">
        <f>POWER((AP27-H27),2)</f>
        <v>8.6076831821048732</v>
      </c>
      <c r="AV27" s="29">
        <f t="shared" si="10"/>
        <v>68.802994373763269</v>
      </c>
      <c r="AW27" s="30">
        <f t="shared" si="13"/>
        <v>64.207617249533442</v>
      </c>
      <c r="AX27" s="36">
        <f t="shared" si="11"/>
        <v>69.352026562773958</v>
      </c>
      <c r="AY27" s="37">
        <f t="shared" si="12"/>
        <v>68.641691421000985</v>
      </c>
    </row>
    <row r="28" spans="1:51" thickTop="1" thickBot="1">
      <c r="A28" s="4">
        <v>29</v>
      </c>
      <c r="B28" s="4">
        <v>1275492351</v>
      </c>
      <c r="C28" s="4">
        <f t="shared" si="0"/>
        <v>0.16969696969696971</v>
      </c>
      <c r="D28" s="2">
        <f t="shared" si="1"/>
        <v>40331.642951388887</v>
      </c>
      <c r="E28" t="s">
        <v>246</v>
      </c>
      <c r="F28" t="s">
        <v>247</v>
      </c>
      <c r="G28" s="4">
        <v>59</v>
      </c>
      <c r="H28" s="4">
        <v>59</v>
      </c>
      <c r="I28" s="5">
        <f t="shared" si="2"/>
        <v>0.19117647058823528</v>
      </c>
      <c r="J28" s="4">
        <v>395</v>
      </c>
      <c r="K28" s="4">
        <v>401</v>
      </c>
      <c r="L28" s="5">
        <f t="shared" si="3"/>
        <v>0.54795242812630951</v>
      </c>
      <c r="M28" s="5">
        <f t="shared" si="4"/>
        <v>6.7966101694915251</v>
      </c>
      <c r="N28" s="4">
        <v>0</v>
      </c>
      <c r="O28" s="4">
        <v>0</v>
      </c>
      <c r="P28" s="4">
        <v>7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5</v>
      </c>
      <c r="W28" s="4">
        <f>N28+P28+T28</f>
        <v>7</v>
      </c>
      <c r="X28" s="4">
        <f>O28+Q28+U28</f>
        <v>0</v>
      </c>
      <c r="Y28" s="60">
        <f>(N28+V28)/G28</f>
        <v>8.4745762711864403E-2</v>
      </c>
      <c r="Z28" s="62">
        <f>IF(AA28=0,0,(N28+V28)/ABS(AA28))</f>
        <v>0</v>
      </c>
      <c r="AA28" s="3">
        <f t="shared" si="5"/>
        <v>0</v>
      </c>
      <c r="AB28" s="3">
        <f t="shared" si="6"/>
        <v>6</v>
      </c>
      <c r="AC28" s="3">
        <f>N28+O28+P28+Q28+T28+U28</f>
        <v>7</v>
      </c>
      <c r="AD28" s="3">
        <f>AA28/G28</f>
        <v>0</v>
      </c>
      <c r="AE28" s="24">
        <f>(AA28)*(G28*G28)</f>
        <v>0</v>
      </c>
      <c r="AF28" s="25">
        <f t="shared" si="7"/>
        <v>2.8727377190462512E-4</v>
      </c>
      <c r="AG28" s="26">
        <f>(H28-$H$2)/SUM($AF$2:AF27)</f>
        <v>1207.5417634209821</v>
      </c>
      <c r="AH28" s="35">
        <f>(H28-H23)/SUM(AF23:AF27)</f>
        <v>1317.157048855762</v>
      </c>
      <c r="AI28" s="28">
        <f>(H28-H18)/SUM(AF18:AF27)</f>
        <v>2663.0280894608213</v>
      </c>
      <c r="AJ28" s="29">
        <f>AJ27+(AVERAGE($AE$3:AE28)/(AJ27*AJ27))</f>
        <v>53.024789249987087</v>
      </c>
      <c r="AK28" s="30">
        <f>AK27+(AVERAGE($AG$3:AG28)/(AK27*AK27))</f>
        <v>49.544808038893592</v>
      </c>
      <c r="AL28" s="36">
        <f>AL27+(AVERAGE($AH$3:AH28)/(AL27*AL27))</f>
        <v>51.910993551673165</v>
      </c>
      <c r="AM28" s="37">
        <f>AM27+(AVERAGE($AI$3:AI28)/(AM27*AM27))</f>
        <v>50.602364855515354</v>
      </c>
      <c r="AN28" s="38">
        <f t="shared" si="8"/>
        <v>60.176900910986298</v>
      </c>
      <c r="AO28" s="39">
        <f t="shared" si="16"/>
        <v>59.038675737748299</v>
      </c>
      <c r="AP28" s="39">
        <f t="shared" si="16"/>
        <v>56.913292966149562</v>
      </c>
      <c r="AQ28" s="36">
        <f t="shared" si="14"/>
        <v>57.823884778600352</v>
      </c>
      <c r="AR28" s="40">
        <f t="shared" ref="AR28:AS43" si="17">AR27+(AVERAGE(AH19:AH28)/(AR27*AR27))</f>
        <v>55.272453732663514</v>
      </c>
      <c r="AS28" s="41">
        <f t="shared" si="17"/>
        <v>51.458539145624137</v>
      </c>
      <c r="AT28" s="20">
        <f>POWER((AO28-H28),2)</f>
        <v>1.4958126903752277E-3</v>
      </c>
      <c r="AU28" s="20">
        <f>POWER((AP28-H28),2)</f>
        <v>4.3543462451208912</v>
      </c>
      <c r="AV28" s="29">
        <f t="shared" si="10"/>
        <v>69.4001595461189</v>
      </c>
      <c r="AW28" s="30">
        <f t="shared" si="13"/>
        <v>64.70025072673171</v>
      </c>
      <c r="AX28" s="36">
        <f t="shared" si="11"/>
        <v>69.961052013559055</v>
      </c>
      <c r="AY28" s="37">
        <f t="shared" si="12"/>
        <v>69.235348774963825</v>
      </c>
    </row>
    <row r="29" spans="1:51" thickTop="1" thickBot="1">
      <c r="A29" s="4">
        <v>30</v>
      </c>
      <c r="B29" s="4">
        <v>1275494700</v>
      </c>
      <c r="C29" s="4">
        <f t="shared" si="0"/>
        <v>0.17575757575757575</v>
      </c>
      <c r="D29" s="2">
        <f t="shared" si="1"/>
        <v>40331.670138888891</v>
      </c>
      <c r="E29" t="s">
        <v>247</v>
      </c>
      <c r="F29" t="s">
        <v>248</v>
      </c>
      <c r="G29" s="4">
        <v>59</v>
      </c>
      <c r="H29" s="4">
        <v>59</v>
      </c>
      <c r="I29" s="5">
        <f t="shared" si="2"/>
        <v>0.19117647058823528</v>
      </c>
      <c r="J29" s="4">
        <v>401</v>
      </c>
      <c r="K29" s="4">
        <v>401</v>
      </c>
      <c r="L29" s="5">
        <f t="shared" si="3"/>
        <v>0.54795242812630951</v>
      </c>
      <c r="M29" s="5">
        <f t="shared" si="4"/>
        <v>6.7966101694915251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f>N29+P29+T29</f>
        <v>0</v>
      </c>
      <c r="X29" s="4">
        <f>O29+Q29+U29</f>
        <v>0</v>
      </c>
      <c r="Y29" s="60">
        <f>(N29+V29)/G29</f>
        <v>0</v>
      </c>
      <c r="Z29" s="62">
        <f>IF(AA29=0,0,(N29+V29)/ABS(AA29))</f>
        <v>0</v>
      </c>
      <c r="AA29" s="3">
        <f t="shared" si="5"/>
        <v>0</v>
      </c>
      <c r="AB29" s="3">
        <f t="shared" si="6"/>
        <v>0</v>
      </c>
      <c r="AC29" s="3">
        <f>N29+O29+P29+Q29+T29+U29</f>
        <v>0</v>
      </c>
      <c r="AD29" s="3">
        <f>AA29/G29</f>
        <v>0</v>
      </c>
      <c r="AE29" s="24">
        <f>(AA29)*(G29*G29)</f>
        <v>0</v>
      </c>
      <c r="AF29" s="25">
        <f t="shared" si="7"/>
        <v>2.8727377190462512E-4</v>
      </c>
      <c r="AG29" s="26">
        <f>(H29-$H$2)/SUM($AF$2:AF28)</f>
        <v>1176.1569139323376</v>
      </c>
      <c r="AH29" s="35">
        <f>(H29-H24)/SUM(AF24:AF28)</f>
        <v>1335.1949707809456</v>
      </c>
      <c r="AI29" s="28">
        <f>(H29-H19)/SUM(AF19:AF28)</f>
        <v>2448.8158173571742</v>
      </c>
      <c r="AJ29" s="29">
        <f>AJ28+(AVERAGE($AE$3:AE29)/(AJ28*AJ28))</f>
        <v>53.465314266612957</v>
      </c>
      <c r="AK29" s="30">
        <f>AK28+(AVERAGE($AG$3:AG29)/(AK28*AK28))</f>
        <v>49.745602620655937</v>
      </c>
      <c r="AL29" s="36">
        <f>AL28+(AVERAGE($AH$3:AH29)/(AL28*AL28))</f>
        <v>52.357574384733624</v>
      </c>
      <c r="AM29" s="37">
        <f>AM28+(AVERAGE($AI$3:AI29)/(AM28*AM28))</f>
        <v>50.988288406117455</v>
      </c>
      <c r="AN29" s="38">
        <f t="shared" si="8"/>
        <v>60.176900910986298</v>
      </c>
      <c r="AO29" s="39">
        <f t="shared" si="16"/>
        <v>59.421739855496199</v>
      </c>
      <c r="AP29" s="39">
        <f t="shared" si="16"/>
        <v>57.669304973310943</v>
      </c>
      <c r="AQ29" s="36">
        <f t="shared" si="14"/>
        <v>58.494490124986875</v>
      </c>
      <c r="AR29" s="40">
        <f t="shared" si="17"/>
        <v>56.132188494426948</v>
      </c>
      <c r="AS29" s="41">
        <f t="shared" si="17"/>
        <v>52.317747108036563</v>
      </c>
      <c r="AT29" s="20">
        <f>POWER((AO29-H29),2)</f>
        <v>0.17786450571395468</v>
      </c>
      <c r="AU29" s="20">
        <f>POWER((AP29-H29),2)</f>
        <v>1.7707492540549894</v>
      </c>
      <c r="AV29" s="29">
        <f t="shared" si="10"/>
        <v>69.987092119395712</v>
      </c>
      <c r="AW29" s="30">
        <f t="shared" si="13"/>
        <v>65.185410853607976</v>
      </c>
      <c r="AX29" s="36">
        <f t="shared" si="11"/>
        <v>70.55952023125009</v>
      </c>
      <c r="AY29" s="37">
        <f t="shared" si="12"/>
        <v>69.818869165321416</v>
      </c>
    </row>
    <row r="30" spans="1:51" thickTop="1" thickBot="1">
      <c r="A30" s="4">
        <v>31</v>
      </c>
      <c r="B30" s="4">
        <v>1282938855</v>
      </c>
      <c r="C30" s="4">
        <f t="shared" si="0"/>
        <v>0.18181818181818182</v>
      </c>
      <c r="D30" s="2">
        <f t="shared" si="1"/>
        <v>40417.829340277778</v>
      </c>
      <c r="E30" t="s">
        <v>248</v>
      </c>
      <c r="F30" t="s">
        <v>249</v>
      </c>
      <c r="G30" s="4">
        <v>59</v>
      </c>
      <c r="H30" s="4">
        <v>59</v>
      </c>
      <c r="I30" s="5">
        <f t="shared" si="2"/>
        <v>0.19117647058823528</v>
      </c>
      <c r="J30" s="4">
        <v>401</v>
      </c>
      <c r="K30" s="4">
        <v>401</v>
      </c>
      <c r="L30" s="5">
        <f t="shared" si="3"/>
        <v>0.54795242812630951</v>
      </c>
      <c r="M30" s="5">
        <f t="shared" si="4"/>
        <v>6.7966101694915251</v>
      </c>
      <c r="N30" s="4">
        <v>0</v>
      </c>
      <c r="O30" s="4">
        <v>0</v>
      </c>
      <c r="P30" s="4">
        <v>1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2</v>
      </c>
      <c r="W30" s="4">
        <f>N30+P30+T30</f>
        <v>1</v>
      </c>
      <c r="X30" s="4">
        <f>O30+Q30+U30</f>
        <v>1</v>
      </c>
      <c r="Y30" s="60">
        <f>(N30+V30)/G30</f>
        <v>3.3898305084745763E-2</v>
      </c>
      <c r="Z30" s="62">
        <f>IF(AA30=0,0,(N30+V30)/ABS(AA30))</f>
        <v>0</v>
      </c>
      <c r="AA30" s="3">
        <f t="shared" si="5"/>
        <v>0</v>
      </c>
      <c r="AB30" s="3">
        <f t="shared" si="6"/>
        <v>0</v>
      </c>
      <c r="AC30" s="3">
        <f>N30+O30+P30+Q30+T30+U30</f>
        <v>2</v>
      </c>
      <c r="AD30" s="3">
        <f>AA30/G30</f>
        <v>0</v>
      </c>
      <c r="AE30" s="24">
        <f>(AA30)*(G30*G30)</f>
        <v>0</v>
      </c>
      <c r="AF30" s="25">
        <f t="shared" si="7"/>
        <v>2.8727377190462512E-4</v>
      </c>
      <c r="AG30" s="26">
        <f>(H30-$H$2)/SUM($AF$2:AF29)</f>
        <v>1146.3621647243085</v>
      </c>
      <c r="AH30" s="35">
        <f>(H30-H25)/SUM(AF25:AF29)</f>
        <v>1353.7337961577593</v>
      </c>
      <c r="AI30" s="28">
        <f>(H30-H20)/SUM(AF20:AF29)</f>
        <v>2523.9050104196726</v>
      </c>
      <c r="AJ30" s="29">
        <f>AJ29+(AVERAGE($AE$3:AE30)/(AJ29*AJ29))</f>
        <v>53.883134977200257</v>
      </c>
      <c r="AK30" s="30">
        <f>AK29+(AVERAGE($AG$3:AG30)/(AK29*AK29))</f>
        <v>49.954210557776889</v>
      </c>
      <c r="AL30" s="36">
        <f>AL29+(AVERAGE($AH$3:AH30)/(AL29*AL29))</f>
        <v>52.798527793587141</v>
      </c>
      <c r="AM30" s="37">
        <f>AM29+(AVERAGE($AI$3:AI30)/(AM29*AM29))</f>
        <v>51.389488545131748</v>
      </c>
      <c r="AN30" s="38">
        <f t="shared" si="8"/>
        <v>60.176900910986298</v>
      </c>
      <c r="AO30" s="39">
        <f t="shared" si="16"/>
        <v>59.805131411790711</v>
      </c>
      <c r="AP30" s="39">
        <f t="shared" si="16"/>
        <v>58.428203257784403</v>
      </c>
      <c r="AQ30" s="36">
        <f t="shared" si="14"/>
        <v>59.021695317082461</v>
      </c>
      <c r="AR30" s="40">
        <f t="shared" si="17"/>
        <v>56.948450519639671</v>
      </c>
      <c r="AS30" s="41">
        <f t="shared" si="17"/>
        <v>53.199562097892503</v>
      </c>
      <c r="AT30" s="20">
        <f>POWER((AO30-H30),2)</f>
        <v>0.64823659025210367</v>
      </c>
      <c r="AU30" s="20">
        <f>POWER((AP30-H30),2)</f>
        <v>0.32695151440836934</v>
      </c>
      <c r="AV30" s="29">
        <f t="shared" si="10"/>
        <v>70.564221589328028</v>
      </c>
      <c r="AW30" s="30">
        <f t="shared" si="13"/>
        <v>65.663375983795603</v>
      </c>
      <c r="AX30" s="36">
        <f t="shared" si="11"/>
        <v>71.147879387066382</v>
      </c>
      <c r="AY30" s="37">
        <f t="shared" si="12"/>
        <v>70.392676617622215</v>
      </c>
    </row>
    <row r="31" spans="1:51" thickTop="1" thickBot="1">
      <c r="A31" s="4">
        <v>32</v>
      </c>
      <c r="B31" s="4">
        <v>1288139094</v>
      </c>
      <c r="C31" s="4">
        <f t="shared" si="0"/>
        <v>0.18787878787878787</v>
      </c>
      <c r="D31" s="2">
        <f t="shared" si="1"/>
        <v>40478.017291666663</v>
      </c>
      <c r="E31" t="s">
        <v>249</v>
      </c>
      <c r="F31" t="s">
        <v>250</v>
      </c>
      <c r="G31" s="4">
        <v>59</v>
      </c>
      <c r="H31" s="4">
        <v>59</v>
      </c>
      <c r="I31" s="5">
        <f t="shared" si="2"/>
        <v>0.19117647058823528</v>
      </c>
      <c r="J31" s="4">
        <v>401</v>
      </c>
      <c r="K31" s="4">
        <v>401</v>
      </c>
      <c r="L31" s="5">
        <f t="shared" si="3"/>
        <v>0.54795242812630951</v>
      </c>
      <c r="M31" s="5">
        <f t="shared" si="4"/>
        <v>6.7966101694915251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f>N31+P31+T31</f>
        <v>0</v>
      </c>
      <c r="X31" s="4">
        <f>O31+Q31+U31</f>
        <v>0</v>
      </c>
      <c r="Y31" s="60">
        <f>(N31+V31)/G31</f>
        <v>0</v>
      </c>
      <c r="Z31" s="62">
        <f>IF(AA31=0,0,(N31+V31)/ABS(AA31))</f>
        <v>0</v>
      </c>
      <c r="AA31" s="3">
        <f t="shared" si="5"/>
        <v>0</v>
      </c>
      <c r="AB31" s="3">
        <f t="shared" si="6"/>
        <v>0</v>
      </c>
      <c r="AC31" s="3">
        <f>N31+O31+P31+Q31+T31+U31</f>
        <v>0</v>
      </c>
      <c r="AD31" s="3">
        <f>AA31/G31</f>
        <v>0</v>
      </c>
      <c r="AE31" s="24">
        <f>(AA31)*(G31*G31)</f>
        <v>0</v>
      </c>
      <c r="AF31" s="25">
        <f t="shared" si="7"/>
        <v>2.8727377190462512E-4</v>
      </c>
      <c r="AG31" s="26">
        <f>(H31-$H$2)/SUM($AF$2:AF30)</f>
        <v>1118.0396587371358</v>
      </c>
      <c r="AH31" s="35">
        <f>(H31-H26)/SUM(AF26:AF30)</f>
        <v>1372.7946834982097</v>
      </c>
      <c r="AI31" s="28">
        <f>(H31-H21)/SUM(AF21:AF30)</f>
        <v>2603.7448658853896</v>
      </c>
      <c r="AJ31" s="29">
        <f>AJ30+(AVERAGE($AE$3:AE31)/(AJ30*AJ30))</f>
        <v>54.280316040062935</v>
      </c>
      <c r="AK31" s="30">
        <f>AK30+(AVERAGE($AG$3:AG31)/(AK30*AK30))</f>
        <v>50.169395943322094</v>
      </c>
      <c r="AL31" s="36">
        <f>AL30+(AVERAGE($AH$3:AH31)/(AL30*AL30))</f>
        <v>53.234175259995197</v>
      </c>
      <c r="AM31" s="37">
        <f>AM30+(AVERAGE($AI$3:AI31)/(AM30*AM30))</f>
        <v>51.804827323129643</v>
      </c>
      <c r="AN31" s="38">
        <f t="shared" si="8"/>
        <v>60.176900910986298</v>
      </c>
      <c r="AO31" s="39">
        <f t="shared" si="16"/>
        <v>60.188952374643286</v>
      </c>
      <c r="AP31" s="39">
        <f t="shared" si="16"/>
        <v>59.190902585889809</v>
      </c>
      <c r="AQ31" s="36">
        <f t="shared" si="14"/>
        <v>59.405123735482981</v>
      </c>
      <c r="AR31" s="40">
        <f t="shared" si="17"/>
        <v>57.738398302632952</v>
      </c>
      <c r="AS31" s="41">
        <f t="shared" si="17"/>
        <v>54.103315888931014</v>
      </c>
      <c r="AT31" s="20">
        <f>POWER((AO31-H31),2)</f>
        <v>1.4136077491699082</v>
      </c>
      <c r="AU31" s="20">
        <f>POWER((AP31-H31),2)</f>
        <v>3.6443797299415909E-2</v>
      </c>
      <c r="AV31" s="29">
        <f t="shared" si="10"/>
        <v>71.131949231266503</v>
      </c>
      <c r="AW31" s="30">
        <f t="shared" si="13"/>
        <v>66.134408201576491</v>
      </c>
      <c r="AX31" s="36">
        <f t="shared" si="11"/>
        <v>71.726547876541431</v>
      </c>
      <c r="AY31" s="37">
        <f t="shared" si="12"/>
        <v>70.957167389739368</v>
      </c>
    </row>
    <row r="32" spans="1:51" thickTop="1" thickBot="1">
      <c r="A32" s="4">
        <v>33</v>
      </c>
      <c r="B32" s="4">
        <v>1290311335</v>
      </c>
      <c r="C32" s="4">
        <f t="shared" si="0"/>
        <v>0.19393939393939394</v>
      </c>
      <c r="D32" s="2">
        <f t="shared" si="1"/>
        <v>40503.15896990741</v>
      </c>
      <c r="E32" t="s">
        <v>250</v>
      </c>
      <c r="F32" t="s">
        <v>251</v>
      </c>
      <c r="G32" s="4">
        <v>59</v>
      </c>
      <c r="H32" s="4">
        <v>59</v>
      </c>
      <c r="I32" s="5">
        <f t="shared" si="2"/>
        <v>0.19117647058823528</v>
      </c>
      <c r="J32" s="4">
        <v>401</v>
      </c>
      <c r="K32" s="4">
        <v>401</v>
      </c>
      <c r="L32" s="5">
        <f t="shared" si="3"/>
        <v>0.54795242812630951</v>
      </c>
      <c r="M32" s="5">
        <f t="shared" si="4"/>
        <v>6.7966101694915251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f>N32+P32+T32</f>
        <v>0</v>
      </c>
      <c r="X32" s="4">
        <f>O32+Q32+U32</f>
        <v>1</v>
      </c>
      <c r="Y32" s="60">
        <f>(N32+V32)/G32</f>
        <v>0</v>
      </c>
      <c r="Z32" s="62">
        <f>IF(AA32=0,0,(N32+V32)/ABS(AA32))</f>
        <v>0</v>
      </c>
      <c r="AA32" s="3">
        <f t="shared" si="5"/>
        <v>0</v>
      </c>
      <c r="AB32" s="3">
        <f t="shared" si="6"/>
        <v>0</v>
      </c>
      <c r="AC32" s="3">
        <f>N32+O32+P32+Q32+T32+U32</f>
        <v>1</v>
      </c>
      <c r="AD32" s="3">
        <f>AA32/G32</f>
        <v>0</v>
      </c>
      <c r="AE32" s="24">
        <f>(AA32)*(G32*G32)</f>
        <v>0</v>
      </c>
      <c r="AF32" s="25">
        <f t="shared" si="7"/>
        <v>2.8727377190462512E-4</v>
      </c>
      <c r="AG32" s="26">
        <f>(H32-$H$2)/SUM($AF$2:AF31)</f>
        <v>1091.0829053904697</v>
      </c>
      <c r="AH32" s="35">
        <f>(H32-H27)/SUM(AF27:AF31)</f>
        <v>0</v>
      </c>
      <c r="AI32" s="28">
        <f>(H32-H22)/SUM(AF22:AF31)</f>
        <v>672.20023774145625</v>
      </c>
      <c r="AJ32" s="29">
        <f>AJ31+(AVERAGE($AE$3:AE32)/(AJ31*AJ31))</f>
        <v>54.658659518687699</v>
      </c>
      <c r="AK32" s="30">
        <f>AK31+(AVERAGE($AG$3:AG32)/(AK31*AK31))</f>
        <v>50.390077601989368</v>
      </c>
      <c r="AL32" s="36">
        <f>AL31+(AVERAGE($AH$3:AH32)/(AL31*AL31))</f>
        <v>53.648436691736599</v>
      </c>
      <c r="AM32" s="37">
        <f>AM31+(AVERAGE($AI$3:AI32)/(AM31*AM31))</f>
        <v>52.208258471198619</v>
      </c>
      <c r="AN32" s="38">
        <f t="shared" si="8"/>
        <v>60.176900910986298</v>
      </c>
      <c r="AO32" s="39">
        <f t="shared" si="16"/>
        <v>60.188952374643286</v>
      </c>
      <c r="AP32" s="39">
        <f t="shared" si="16"/>
        <v>59.382764484060161</v>
      </c>
      <c r="AQ32" s="36">
        <f t="shared" si="14"/>
        <v>59.709965229805135</v>
      </c>
      <c r="AR32" s="40">
        <f t="shared" si="17"/>
        <v>58.371040657530145</v>
      </c>
      <c r="AS32" s="41">
        <f t="shared" si="17"/>
        <v>54.919015144799666</v>
      </c>
      <c r="AT32" s="20">
        <f>POWER((AO32-H32),2)</f>
        <v>1.4136077491699082</v>
      </c>
      <c r="AU32" s="20">
        <f>POWER((AP32-H32),2)</f>
        <v>0.14650865025784104</v>
      </c>
      <c r="AV32" s="29">
        <f t="shared" si="10"/>
        <v>71.690650593767629</v>
      </c>
      <c r="AW32" s="30">
        <f t="shared" si="13"/>
        <v>66.598754603794688</v>
      </c>
      <c r="AX32" s="36">
        <f t="shared" si="11"/>
        <v>72.295916979212762</v>
      </c>
      <c r="AY32" s="37">
        <f t="shared" si="12"/>
        <v>71.512712417423359</v>
      </c>
    </row>
    <row r="33" spans="1:51" thickTop="1" thickBot="1">
      <c r="A33" s="4">
        <v>34</v>
      </c>
      <c r="B33" s="4">
        <v>1303880377</v>
      </c>
      <c r="C33" s="4">
        <f t="shared" si="0"/>
        <v>0.2</v>
      </c>
      <c r="D33" s="2">
        <f t="shared" si="1"/>
        <v>40660.208067129628</v>
      </c>
      <c r="E33" t="s">
        <v>251</v>
      </c>
      <c r="F33" t="s">
        <v>252</v>
      </c>
      <c r="G33" s="4">
        <v>59</v>
      </c>
      <c r="H33" s="4">
        <v>59</v>
      </c>
      <c r="I33" s="5">
        <f t="shared" si="2"/>
        <v>0.19117647058823528</v>
      </c>
      <c r="J33" s="4">
        <v>401</v>
      </c>
      <c r="K33" s="4">
        <v>402</v>
      </c>
      <c r="L33" s="5">
        <f t="shared" si="3"/>
        <v>0.54932226925319949</v>
      </c>
      <c r="M33" s="5">
        <f t="shared" si="4"/>
        <v>6.8135593220338979</v>
      </c>
      <c r="N33" s="4">
        <v>0</v>
      </c>
      <c r="O33" s="4">
        <v>0</v>
      </c>
      <c r="P33" s="4">
        <v>1</v>
      </c>
      <c r="Q33" s="4">
        <v>0</v>
      </c>
      <c r="R33" s="4">
        <v>1</v>
      </c>
      <c r="S33" s="4">
        <v>0</v>
      </c>
      <c r="T33" s="4">
        <v>0</v>
      </c>
      <c r="U33" s="4">
        <v>0</v>
      </c>
      <c r="V33" s="4">
        <v>1</v>
      </c>
      <c r="W33" s="4">
        <f>N33+P33+T33</f>
        <v>1</v>
      </c>
      <c r="X33" s="4">
        <f>O33+Q33+U33</f>
        <v>0</v>
      </c>
      <c r="Y33" s="60">
        <f>(N33+V33)/G33</f>
        <v>1.6949152542372881E-2</v>
      </c>
      <c r="Z33" s="62">
        <f>IF(AA33=0,0,(N33+V33)/ABS(AA33))</f>
        <v>0</v>
      </c>
      <c r="AA33" s="3">
        <f t="shared" si="5"/>
        <v>0</v>
      </c>
      <c r="AB33" s="3">
        <f t="shared" si="6"/>
        <v>1</v>
      </c>
      <c r="AC33" s="3">
        <f>N33+O33+P33+Q33+T33+U33</f>
        <v>1</v>
      </c>
      <c r="AD33" s="3">
        <f>AA33/G33</f>
        <v>0</v>
      </c>
      <c r="AE33" s="24">
        <f>(AA33)*(G33*G33)</f>
        <v>0</v>
      </c>
      <c r="AF33" s="25">
        <f t="shared" si="7"/>
        <v>2.8727377190462512E-4</v>
      </c>
      <c r="AG33" s="26">
        <f>(H33-$H$2)/SUM($AF$2:AF32)</f>
        <v>1065.3954425731433</v>
      </c>
      <c r="AH33" s="35">
        <f>(H33-H28)/SUM(AF28:AF32)</f>
        <v>0</v>
      </c>
      <c r="AI33" s="28">
        <f>(H33-H23)/SUM(AF23:AF32)</f>
        <v>676.86689807887967</v>
      </c>
      <c r="AJ33" s="29">
        <f>AJ32+(AVERAGE($AE$3:AE33)/(AJ32*AJ32))</f>
        <v>55.019747135993271</v>
      </c>
      <c r="AK33" s="30">
        <f>AK32+(AVERAGE($AG$3:AG33)/(AK32*AK32))</f>
        <v>50.615309036197566</v>
      </c>
      <c r="AL33" s="36">
        <f>AL32+(AVERAGE($AH$3:AH33)/(AL32*AL32))</f>
        <v>54.04316746051758</v>
      </c>
      <c r="AM33" s="37">
        <f>AM32+(AVERAGE($AI$3:AI33)/(AM32*AM32))</f>
        <v>52.600675812899496</v>
      </c>
      <c r="AN33" s="38">
        <f t="shared" si="8"/>
        <v>60.176900910986298</v>
      </c>
      <c r="AO33" s="39">
        <f t="shared" si="16"/>
        <v>60.188952374643286</v>
      </c>
      <c r="AP33" s="39">
        <f t="shared" si="16"/>
        <v>59.574711980567798</v>
      </c>
      <c r="AQ33" s="36">
        <f t="shared" si="14"/>
        <v>59.937814010824781</v>
      </c>
      <c r="AR33" s="40">
        <f t="shared" si="17"/>
        <v>58.879658167891186</v>
      </c>
      <c r="AS33" s="41">
        <f t="shared" si="17"/>
        <v>55.659764574791929</v>
      </c>
      <c r="AT33" s="20">
        <f>POWER((AO33-H33),2)</f>
        <v>1.4136077491699082</v>
      </c>
      <c r="AU33" s="20">
        <f>POWER((AP33-H33),2)</f>
        <v>0.33029386060816135</v>
      </c>
      <c r="AV33" s="29">
        <f t="shared" si="10"/>
        <v>72.240677717907886</v>
      </c>
      <c r="AW33" s="30">
        <f t="shared" si="13"/>
        <v>67.05664845573763</v>
      </c>
      <c r="AX33" s="36">
        <f t="shared" si="11"/>
        <v>72.856353222649474</v>
      </c>
      <c r="AY33" s="37">
        <f t="shared" si="12"/>
        <v>72.059659491724616</v>
      </c>
    </row>
    <row r="34" spans="1:51" thickTop="1" thickBot="1">
      <c r="A34" s="4">
        <v>35</v>
      </c>
      <c r="B34" s="4">
        <v>1303916686</v>
      </c>
      <c r="C34" s="4">
        <f t="shared" si="0"/>
        <v>0.20606060606060606</v>
      </c>
      <c r="D34" s="2">
        <f t="shared" si="1"/>
        <v>40660.628310185188</v>
      </c>
      <c r="E34" t="s">
        <v>252</v>
      </c>
      <c r="F34" t="s">
        <v>253</v>
      </c>
      <c r="G34" s="4">
        <v>59</v>
      </c>
      <c r="H34" s="4">
        <v>85</v>
      </c>
      <c r="I34" s="5">
        <f t="shared" si="2"/>
        <v>0.57352941176470584</v>
      </c>
      <c r="J34" s="4">
        <v>402</v>
      </c>
      <c r="K34" s="4">
        <v>528</v>
      </c>
      <c r="L34" s="5">
        <f t="shared" si="3"/>
        <v>0.7219222512413358</v>
      </c>
      <c r="M34" s="5">
        <f t="shared" si="4"/>
        <v>6.2117647058823531</v>
      </c>
      <c r="N34" s="4">
        <v>32</v>
      </c>
      <c r="O34" s="4">
        <v>6</v>
      </c>
      <c r="P34" s="4">
        <v>26</v>
      </c>
      <c r="Q34" s="4">
        <v>0</v>
      </c>
      <c r="R34" s="4">
        <v>4</v>
      </c>
      <c r="S34" s="4">
        <v>0</v>
      </c>
      <c r="T34" s="4">
        <v>169</v>
      </c>
      <c r="U34" s="4">
        <v>19</v>
      </c>
      <c r="V34" s="4">
        <v>13</v>
      </c>
      <c r="W34" s="4">
        <f>N34+P34+T34</f>
        <v>227</v>
      </c>
      <c r="X34" s="4">
        <f>O34+Q34+U34</f>
        <v>25</v>
      </c>
      <c r="Y34" s="60">
        <f>(N34+V34)/G34</f>
        <v>0.76271186440677963</v>
      </c>
      <c r="Z34" s="62">
        <f>IF(AA34=0,0,(N34+V34)/ABS(AA34))</f>
        <v>1.7307692307692308</v>
      </c>
      <c r="AA34" s="3">
        <f t="shared" si="5"/>
        <v>26</v>
      </c>
      <c r="AB34" s="3">
        <f t="shared" si="6"/>
        <v>126</v>
      </c>
      <c r="AC34" s="3">
        <f>N34+O34+P34+Q34+T34+U34</f>
        <v>252</v>
      </c>
      <c r="AD34" s="3">
        <f>AA34/G34</f>
        <v>0.44067796610169491</v>
      </c>
      <c r="AE34" s="24">
        <f>(AA34)*(G34*G34)</f>
        <v>90506</v>
      </c>
      <c r="AF34" s="25">
        <f t="shared" si="7"/>
        <v>1.3840830449826991E-4</v>
      </c>
      <c r="AG34" s="26">
        <f>(H34-$H$2)/SUM($AF$2:AF33)</f>
        <v>3122.6690498726894</v>
      </c>
      <c r="AH34" s="35">
        <f>(H34-H29)/SUM(AF29:AF33)</f>
        <v>18101.2</v>
      </c>
      <c r="AI34" s="28">
        <f>(H34-H24)/SUM(AF24:AF33)</f>
        <v>9542.3832941601886</v>
      </c>
      <c r="AJ34" s="29">
        <f>AJ33+(AVERAGE($AE$3:AE34)/(AJ33*AJ33))</f>
        <v>56.299282710577053</v>
      </c>
      <c r="AK34" s="30">
        <f>AK33+(AVERAGE($AG$3:AG34)/(AK33*AK33))</f>
        <v>50.869654556203827</v>
      </c>
      <c r="AL34" s="36">
        <f>AL33+(AVERAGE($AH$3:AH34)/(AL33*AL33))</f>
        <v>54.613673264111952</v>
      </c>
      <c r="AM34" s="37">
        <f>AM33+(AVERAGE($AI$3:AI34)/(AM33*AM33))</f>
        <v>53.082955671293696</v>
      </c>
      <c r="AN34" s="38">
        <f t="shared" si="8"/>
        <v>85.169863281689786</v>
      </c>
      <c r="AO34" s="39">
        <f t="shared" si="16"/>
        <v>65.185543341122397</v>
      </c>
      <c r="AP34" s="39">
        <f t="shared" si="16"/>
        <v>62.263353830528615</v>
      </c>
      <c r="AQ34" s="36">
        <f t="shared" si="14"/>
        <v>61.097312276833918</v>
      </c>
      <c r="AR34" s="40">
        <f t="shared" si="17"/>
        <v>59.803818300134935</v>
      </c>
      <c r="AS34" s="41">
        <f t="shared" si="17"/>
        <v>56.607069645262335</v>
      </c>
      <c r="AT34" s="20">
        <f>POWER((AO34-H34),2)</f>
        <v>392.61269268653899</v>
      </c>
      <c r="AU34" s="20">
        <f>POWER((AP34-H34),2)</f>
        <v>516.95507903573775</v>
      </c>
      <c r="AV34" s="29">
        <f t="shared" si="10"/>
        <v>72.782361118158235</v>
      </c>
      <c r="AW34" s="30">
        <f t="shared" si="13"/>
        <v>67.508310235737781</v>
      </c>
      <c r="AX34" s="36">
        <f t="shared" si="11"/>
        <v>73.40820048985023</v>
      </c>
      <c r="AY34" s="37">
        <f t="shared" si="12"/>
        <v>72.598335203209032</v>
      </c>
    </row>
    <row r="35" spans="1:51" thickTop="1" thickBot="1">
      <c r="A35" s="4">
        <v>36</v>
      </c>
      <c r="B35" s="4">
        <v>1304007481</v>
      </c>
      <c r="C35" s="4">
        <f t="shared" si="0"/>
        <v>0.21212121212121213</v>
      </c>
      <c r="D35" s="2">
        <f t="shared" si="1"/>
        <v>40661.679178240738</v>
      </c>
      <c r="E35" t="s">
        <v>253</v>
      </c>
      <c r="F35" t="s">
        <v>254</v>
      </c>
      <c r="G35" s="4">
        <v>85</v>
      </c>
      <c r="H35" s="4">
        <v>85</v>
      </c>
      <c r="I35" s="5">
        <f t="shared" si="2"/>
        <v>0.57352941176470584</v>
      </c>
      <c r="J35" s="4">
        <v>528</v>
      </c>
      <c r="K35" s="4">
        <v>528</v>
      </c>
      <c r="L35" s="5">
        <f t="shared" si="3"/>
        <v>0.7219222512413358</v>
      </c>
      <c r="M35" s="5">
        <f t="shared" si="4"/>
        <v>6.2117647058823531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f>N35+P35+T35</f>
        <v>0</v>
      </c>
      <c r="X35" s="4">
        <f>O35+Q35+U35</f>
        <v>0</v>
      </c>
      <c r="Y35" s="60">
        <f>(N35+V35)/G35</f>
        <v>0</v>
      </c>
      <c r="Z35" s="62">
        <f>IF(AA35=0,0,(N35+V35)/ABS(AA35))</f>
        <v>0</v>
      </c>
      <c r="AA35" s="3">
        <f t="shared" si="5"/>
        <v>0</v>
      </c>
      <c r="AB35" s="3">
        <f t="shared" si="6"/>
        <v>0</v>
      </c>
      <c r="AC35" s="3">
        <f>N35+O35+P35+Q35+T35+U35</f>
        <v>0</v>
      </c>
      <c r="AD35" s="3">
        <f>AA35/G35</f>
        <v>0</v>
      </c>
      <c r="AE35" s="24">
        <f>(AA35)*(G35*G35)</f>
        <v>0</v>
      </c>
      <c r="AF35" s="25">
        <f t="shared" si="7"/>
        <v>1.3840830449826991E-4</v>
      </c>
      <c r="AG35" s="26">
        <f>(H35-$H$2)/SUM($AF$2:AF34)</f>
        <v>3088.4425080145111</v>
      </c>
      <c r="AH35" s="35">
        <f>(H35-H30)/SUM(AF30:AF34)</f>
        <v>20194.121552762419</v>
      </c>
      <c r="AI35" s="28">
        <f>(H35-H25)/SUM(AF25:AF34)</f>
        <v>10126.95318278587</v>
      </c>
      <c r="AJ35" s="29">
        <f>AJ34+(AVERAGE($AE$3:AE35)/(AJ34*AJ34))</f>
        <v>57.484286830338938</v>
      </c>
      <c r="AK35" s="30">
        <f>AK34+(AVERAGE($AG$3:AG35)/(AK34*AK34))</f>
        <v>51.149999074700879</v>
      </c>
      <c r="AL35" s="36">
        <f>AL34+(AVERAGE($AH$3:AH35)/(AL34*AL34))</f>
        <v>55.360560677140363</v>
      </c>
      <c r="AM35" s="37">
        <f>AM34+(AVERAGE($AI$3:AI35)/(AM34*AM34))</f>
        <v>53.651068456994047</v>
      </c>
      <c r="AN35" s="38">
        <f t="shared" si="8"/>
        <v>85.169863281689786</v>
      </c>
      <c r="AO35" s="39">
        <f t="shared" si="16"/>
        <v>69.938046195076453</v>
      </c>
      <c r="AP35" s="39">
        <f t="shared" si="16"/>
        <v>64.875598078284227</v>
      </c>
      <c r="AQ35" s="36">
        <f t="shared" si="14"/>
        <v>63.222647116392046</v>
      </c>
      <c r="AR35" s="40">
        <f t="shared" si="17"/>
        <v>61.165138081553934</v>
      </c>
      <c r="AS35" s="41">
        <f t="shared" si="17"/>
        <v>57.75679211056358</v>
      </c>
      <c r="AT35" s="20">
        <f>POWER((AO35-H35),2)</f>
        <v>226.86245242165091</v>
      </c>
      <c r="AU35" s="20">
        <f>POWER((AP35-H35),2)</f>
        <v>404.99155270675749</v>
      </c>
      <c r="AV35" s="29">
        <f t="shared" si="10"/>
        <v>73.31601155526468</v>
      </c>
      <c r="AW35" s="30">
        <f t="shared" si="13"/>
        <v>67.953948581255275</v>
      </c>
      <c r="AX35" s="36">
        <f t="shared" si="11"/>
        <v>73.9517819031134</v>
      </c>
      <c r="AY35" s="37">
        <f t="shared" si="12"/>
        <v>73.129046682652799</v>
      </c>
    </row>
    <row r="36" spans="1:51" thickTop="1" thickBot="1">
      <c r="A36" s="4">
        <v>37</v>
      </c>
      <c r="B36" s="4">
        <v>1304094671</v>
      </c>
      <c r="C36" s="4">
        <f t="shared" si="0"/>
        <v>0.21818181818181817</v>
      </c>
      <c r="D36" s="2">
        <f t="shared" si="1"/>
        <v>40662.688321759255</v>
      </c>
      <c r="E36" t="s">
        <v>254</v>
      </c>
      <c r="F36" t="s">
        <v>255</v>
      </c>
      <c r="G36" s="4">
        <v>85</v>
      </c>
      <c r="H36" s="4">
        <v>88</v>
      </c>
      <c r="I36" s="5">
        <f t="shared" si="2"/>
        <v>0.61764705882352944</v>
      </c>
      <c r="J36" s="4">
        <v>528</v>
      </c>
      <c r="K36" s="4">
        <v>539</v>
      </c>
      <c r="L36" s="5">
        <f t="shared" si="3"/>
        <v>0.73699050363712548</v>
      </c>
      <c r="M36" s="5">
        <f t="shared" si="4"/>
        <v>6.125</v>
      </c>
      <c r="N36" s="4">
        <v>3</v>
      </c>
      <c r="O36" s="4">
        <v>0</v>
      </c>
      <c r="P36" s="4">
        <v>1</v>
      </c>
      <c r="Q36" s="4">
        <v>50</v>
      </c>
      <c r="R36" s="4">
        <v>0</v>
      </c>
      <c r="S36" s="4">
        <v>0</v>
      </c>
      <c r="T36" s="4">
        <v>11</v>
      </c>
      <c r="U36" s="4">
        <v>0</v>
      </c>
      <c r="V36" s="4">
        <v>1</v>
      </c>
      <c r="W36" s="4">
        <f>N36+P36+T36</f>
        <v>15</v>
      </c>
      <c r="X36" s="4">
        <f>O36+Q36+U36</f>
        <v>50</v>
      </c>
      <c r="Y36" s="60">
        <f>(N36+V36)/G36</f>
        <v>4.7058823529411764E-2</v>
      </c>
      <c r="Z36" s="62">
        <f>IF(AA36=0,0,(N36+V36)/ABS(AA36))</f>
        <v>1.3333333333333333</v>
      </c>
      <c r="AA36" s="3">
        <f t="shared" si="5"/>
        <v>3</v>
      </c>
      <c r="AB36" s="3">
        <f t="shared" si="6"/>
        <v>11</v>
      </c>
      <c r="AC36" s="3">
        <f>N36+O36+P36+Q36+T36+U36</f>
        <v>65</v>
      </c>
      <c r="AD36" s="3">
        <f>AA36/G36</f>
        <v>3.5294117647058823E-2</v>
      </c>
      <c r="AE36" s="24">
        <f>(AA36)*(G36*G36)</f>
        <v>21675</v>
      </c>
      <c r="AF36" s="25">
        <f t="shared" si="7"/>
        <v>1.2913223140495868E-4</v>
      </c>
      <c r="AG36" s="26">
        <f>(H36-$H$2)/SUM($AF$2:AF35)</f>
        <v>3289.9549019198421</v>
      </c>
      <c r="AH36" s="35">
        <f>(H36-H31)/SUM(AF31:AF35)</f>
        <v>25469.026958131086</v>
      </c>
      <c r="AI36" s="28">
        <f>(H36-H26)/SUM(AF26:AF35)</f>
        <v>11943.656653284073</v>
      </c>
      <c r="AJ36" s="29">
        <f>AJ35+(AVERAGE($AE$3:AE36)/(AJ35*AJ35))</f>
        <v>58.780429360426666</v>
      </c>
      <c r="AK36" s="30">
        <f>AK35+(AVERAGE($AG$3:AG36)/(AK35*AK35))</f>
        <v>51.456108182770812</v>
      </c>
      <c r="AL36" s="36">
        <f>AL35+(AVERAGE($AH$3:AH36)/(AL35*AL35))</f>
        <v>56.310470091988016</v>
      </c>
      <c r="AM36" s="37">
        <f>AM35+(AVERAGE($AI$3:AI36)/(AM35*AM35))</f>
        <v>54.312896055782524</v>
      </c>
      <c r="AN36" s="38">
        <f t="shared" si="8"/>
        <v>88.157908778983185</v>
      </c>
      <c r="AO36" s="39">
        <f t="shared" ref="AO36:AP51" si="18">AO35+(AH36/(AO35*AO35))</f>
        <v>75.145019629083137</v>
      </c>
      <c r="AP36" s="39">
        <f t="shared" si="18"/>
        <v>67.713350879210552</v>
      </c>
      <c r="AQ36" s="36">
        <f t="shared" si="14"/>
        <v>66.413175195431592</v>
      </c>
      <c r="AR36" s="40">
        <f t="shared" si="17"/>
        <v>63.048045073207625</v>
      </c>
      <c r="AS36" s="41">
        <f t="shared" si="17"/>
        <v>59.145372362865004</v>
      </c>
      <c r="AT36" s="20">
        <f>POWER((AO36-H36),2)</f>
        <v>165.25052033665784</v>
      </c>
      <c r="AU36" s="20">
        <f>POWER((AP36-H36),2)</f>
        <v>411.54813255002728</v>
      </c>
      <c r="AV36" s="29">
        <f t="shared" si="10"/>
        <v>73.84192162710319</v>
      </c>
      <c r="AW36" s="30">
        <f t="shared" si="13"/>
        <v>68.39376114751316</v>
      </c>
      <c r="AX36" s="36">
        <f t="shared" si="11"/>
        <v>74.487401512564716</v>
      </c>
      <c r="AY36" s="37">
        <f t="shared" si="12"/>
        <v>73.652083163550273</v>
      </c>
    </row>
    <row r="37" spans="1:51" thickTop="1" thickBot="1">
      <c r="A37" s="4">
        <v>38</v>
      </c>
      <c r="B37" s="4">
        <v>1304787950</v>
      </c>
      <c r="C37" s="4">
        <f t="shared" si="0"/>
        <v>0.22424242424242424</v>
      </c>
      <c r="D37" s="2">
        <f t="shared" si="1"/>
        <v>40670.712384259255</v>
      </c>
      <c r="E37" t="s">
        <v>255</v>
      </c>
      <c r="F37" t="s">
        <v>256</v>
      </c>
      <c r="G37" s="4">
        <v>88</v>
      </c>
      <c r="H37" s="4">
        <v>88</v>
      </c>
      <c r="I37" s="5">
        <f t="shared" si="2"/>
        <v>0.61764705882352944</v>
      </c>
      <c r="J37" s="4">
        <v>539</v>
      </c>
      <c r="K37" s="4">
        <v>540</v>
      </c>
      <c r="L37" s="5">
        <f t="shared" si="3"/>
        <v>0.73836034476401546</v>
      </c>
      <c r="M37" s="5">
        <f t="shared" si="4"/>
        <v>6.1363636363636367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1</v>
      </c>
      <c r="W37" s="4">
        <f>N37+P37+T37</f>
        <v>1</v>
      </c>
      <c r="X37" s="4">
        <f>O37+Q37+U37</f>
        <v>0</v>
      </c>
      <c r="Y37" s="60">
        <f>(N37+V37)/G37</f>
        <v>1.1363636363636364E-2</v>
      </c>
      <c r="Z37" s="62">
        <f>IF(AA37=0,0,(N37+V37)/ABS(AA37))</f>
        <v>0</v>
      </c>
      <c r="AA37" s="3">
        <f t="shared" si="5"/>
        <v>0</v>
      </c>
      <c r="AB37" s="3">
        <f t="shared" si="6"/>
        <v>1</v>
      </c>
      <c r="AC37" s="3">
        <f>N37+O37+P37+Q37+T37+U37</f>
        <v>1</v>
      </c>
      <c r="AD37" s="3">
        <f>AA37/G37</f>
        <v>0</v>
      </c>
      <c r="AE37" s="24">
        <f>(AA37)*(G37*G37)</f>
        <v>0</v>
      </c>
      <c r="AF37" s="25">
        <f t="shared" si="7"/>
        <v>1.2913223140495868E-4</v>
      </c>
      <c r="AG37" s="26">
        <f>(H37-$H$2)/SUM($AF$2:AF36)</f>
        <v>3257.0095356534157</v>
      </c>
      <c r="AH37" s="35">
        <f>(H37-H32)/SUM(AF32:AF36)</f>
        <v>29576.855628431076</v>
      </c>
      <c r="AI37" s="28">
        <f>(H37-H27)/SUM(AF27:AF36)</f>
        <v>11999.014043164934</v>
      </c>
      <c r="AJ37" s="29">
        <f>AJ36+(AVERAGE($AE$3:AE37)/(AJ36*AJ36))</f>
        <v>59.984623256076802</v>
      </c>
      <c r="AK37" s="30">
        <f>AK36+(AVERAGE($AG$3:AG37)/(AK36*AK36))</f>
        <v>51.785089949173603</v>
      </c>
      <c r="AL37" s="36">
        <f>AL36+(AVERAGE($AH$3:AH37)/(AL36*AL36))</f>
        <v>57.468874355518508</v>
      </c>
      <c r="AM37" s="37">
        <f>AM36+(AVERAGE($AI$3:AI37)/(AM36*AM36))</f>
        <v>55.056458768084248</v>
      </c>
      <c r="AN37" s="38">
        <f t="shared" si="8"/>
        <v>88.157908778983185</v>
      </c>
      <c r="AO37" s="39">
        <f t="shared" si="18"/>
        <v>80.382852019592704</v>
      </c>
      <c r="AP37" s="39">
        <f t="shared" si="18"/>
        <v>70.330310067022793</v>
      </c>
      <c r="AQ37" s="36">
        <f t="shared" si="14"/>
        <v>70.645655115220578</v>
      </c>
      <c r="AR37" s="40">
        <f t="shared" si="17"/>
        <v>65.531534235315817</v>
      </c>
      <c r="AS37" s="41">
        <f t="shared" si="17"/>
        <v>60.723354223609746</v>
      </c>
      <c r="AT37" s="20">
        <f>POWER((AO37-H37),2)</f>
        <v>58.020943355422943</v>
      </c>
      <c r="AU37" s="20">
        <f>POWER((AP37-H37),2)</f>
        <v>312.21794232755605</v>
      </c>
      <c r="AV37" s="29">
        <f t="shared" si="10"/>
        <v>74.360367199741148</v>
      </c>
      <c r="AW37" s="30">
        <f t="shared" si="13"/>
        <v>68.827935388320057</v>
      </c>
      <c r="AX37" s="36">
        <f t="shared" si="11"/>
        <v>75.015345813433342</v>
      </c>
      <c r="AY37" s="37">
        <f t="shared" si="12"/>
        <v>74.167717388134534</v>
      </c>
    </row>
    <row r="38" spans="1:51" thickTop="1" thickBot="1">
      <c r="A38" s="4">
        <v>39</v>
      </c>
      <c r="B38" s="4">
        <v>1305005407</v>
      </c>
      <c r="C38" s="4">
        <f t="shared" si="0"/>
        <v>0.23030303030303031</v>
      </c>
      <c r="D38" s="2">
        <f t="shared" si="1"/>
        <v>40673.229247685187</v>
      </c>
      <c r="E38" t="s">
        <v>256</v>
      </c>
      <c r="F38" t="s">
        <v>257</v>
      </c>
      <c r="G38" s="4">
        <v>88</v>
      </c>
      <c r="H38" s="4">
        <v>88</v>
      </c>
      <c r="I38" s="5">
        <f t="shared" si="2"/>
        <v>0.61764705882352944</v>
      </c>
      <c r="J38" s="4">
        <v>540</v>
      </c>
      <c r="K38" s="4">
        <v>540</v>
      </c>
      <c r="L38" s="5">
        <f t="shared" si="3"/>
        <v>0.73836034476401546</v>
      </c>
      <c r="M38" s="5">
        <f t="shared" si="4"/>
        <v>6.1363636363636367</v>
      </c>
      <c r="N38" s="4">
        <v>0</v>
      </c>
      <c r="O38" s="4">
        <v>0</v>
      </c>
      <c r="P38" s="4">
        <v>3</v>
      </c>
      <c r="Q38" s="4">
        <v>1</v>
      </c>
      <c r="R38" s="4">
        <v>0</v>
      </c>
      <c r="S38" s="4">
        <v>0</v>
      </c>
      <c r="T38" s="4">
        <v>0</v>
      </c>
      <c r="U38" s="4">
        <v>0</v>
      </c>
      <c r="V38" s="4">
        <v>4</v>
      </c>
      <c r="W38" s="4">
        <f>N38+P38+T38</f>
        <v>3</v>
      </c>
      <c r="X38" s="4">
        <f>O38+Q38+U38</f>
        <v>1</v>
      </c>
      <c r="Y38" s="60">
        <f>(N38+V38)/G38</f>
        <v>4.5454545454545456E-2</v>
      </c>
      <c r="Z38" s="62">
        <f>IF(AA38=0,0,(N38+V38)/ABS(AA38))</f>
        <v>0</v>
      </c>
      <c r="AA38" s="3">
        <f t="shared" si="5"/>
        <v>0</v>
      </c>
      <c r="AB38" s="3">
        <f t="shared" si="6"/>
        <v>0</v>
      </c>
      <c r="AC38" s="3">
        <f>N38+O38+P38+Q38+T38+U38</f>
        <v>4</v>
      </c>
      <c r="AD38" s="3">
        <f>AA38/G38</f>
        <v>0</v>
      </c>
      <c r="AE38" s="24">
        <f>(AA38)*(G38*G38)</f>
        <v>0</v>
      </c>
      <c r="AF38" s="25">
        <f t="shared" si="7"/>
        <v>1.2913223140495868E-4</v>
      </c>
      <c r="AG38" s="26">
        <f>(H38-$H$2)/SUM($AF$2:AF37)</f>
        <v>3224.7174524053339</v>
      </c>
      <c r="AH38" s="35">
        <f>(H38-H33)/SUM(AF33:AF37)</f>
        <v>35264.582219921307</v>
      </c>
      <c r="AI38" s="28">
        <f>(H38-H28)/SUM(AF28:AF37)</f>
        <v>12839.109076721361</v>
      </c>
      <c r="AJ38" s="29">
        <f>AJ37+(AVERAGE($AE$3:AE38)/(AJ37*AJ37))</f>
        <v>61.108833664684724</v>
      </c>
      <c r="AK38" s="30">
        <f>AK37+(AVERAGE($AG$3:AG38)/(AK37*AK37))</f>
        <v>52.134284977317613</v>
      </c>
      <c r="AL38" s="36">
        <f>AL37+(AVERAGE($AH$3:AH38)/(AL37*AL37))</f>
        <v>58.846755269076418</v>
      </c>
      <c r="AM38" s="37">
        <f>AM37+(AVERAGE($AI$3:AI38)/(AM37*AM37))</f>
        <v>55.877628880991146</v>
      </c>
      <c r="AN38" s="38">
        <f t="shared" si="8"/>
        <v>88.157908778983185</v>
      </c>
      <c r="AO38" s="39">
        <f t="shared" si="18"/>
        <v>85.840580437433687</v>
      </c>
      <c r="AP38" s="39">
        <f t="shared" si="18"/>
        <v>72.925982138526237</v>
      </c>
      <c r="AQ38" s="36">
        <f t="shared" si="14"/>
        <v>75.799360536944491</v>
      </c>
      <c r="AR38" s="40">
        <f t="shared" si="17"/>
        <v>68.620861417927912</v>
      </c>
      <c r="AS38" s="41">
        <f t="shared" si="17"/>
        <v>62.496364083455092</v>
      </c>
      <c r="AT38" s="20">
        <f>POWER((AO38-H38),2)</f>
        <v>4.663092847194088</v>
      </c>
      <c r="AU38" s="20">
        <f>POWER((AP38-H38),2)</f>
        <v>227.22601448803005</v>
      </c>
      <c r="AV38" s="29">
        <f t="shared" si="10"/>
        <v>74.871608697807375</v>
      </c>
      <c r="AW38" s="30">
        <f t="shared" si="13"/>
        <v>69.256649267489053</v>
      </c>
      <c r="AX38" s="36">
        <f t="shared" si="11"/>
        <v>75.535885112742889</v>
      </c>
      <c r="AY38" s="37">
        <f t="shared" si="12"/>
        <v>74.67620687556385</v>
      </c>
    </row>
    <row r="39" spans="1:51" thickTop="1" thickBot="1">
      <c r="A39" s="4">
        <v>40</v>
      </c>
      <c r="B39" s="4">
        <v>1305264403</v>
      </c>
      <c r="C39" s="4">
        <f t="shared" si="0"/>
        <v>0.23636363636363636</v>
      </c>
      <c r="D39" s="2">
        <f t="shared" si="1"/>
        <v>40676.226886574077</v>
      </c>
      <c r="E39" t="s">
        <v>257</v>
      </c>
      <c r="F39" t="s">
        <v>258</v>
      </c>
      <c r="G39" s="4">
        <v>88</v>
      </c>
      <c r="H39" s="4">
        <v>88</v>
      </c>
      <c r="I39" s="5">
        <f t="shared" si="2"/>
        <v>0.61764705882352944</v>
      </c>
      <c r="J39" s="4">
        <v>540</v>
      </c>
      <c r="K39" s="4">
        <v>540</v>
      </c>
      <c r="L39" s="5">
        <f t="shared" si="3"/>
        <v>0.73836034476401546</v>
      </c>
      <c r="M39" s="5">
        <f t="shared" si="4"/>
        <v>6.1363636363636367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f>N39+P39+T39</f>
        <v>0</v>
      </c>
      <c r="X39" s="4">
        <f>O39+Q39+U39</f>
        <v>0</v>
      </c>
      <c r="Y39" s="60">
        <f>(N39+V39)/G39</f>
        <v>0</v>
      </c>
      <c r="Z39" s="62">
        <f>IF(AA39=0,0,(N39+V39)/ABS(AA39))</f>
        <v>0</v>
      </c>
      <c r="AA39" s="3">
        <f t="shared" si="5"/>
        <v>0</v>
      </c>
      <c r="AB39" s="3">
        <f t="shared" si="6"/>
        <v>0</v>
      </c>
      <c r="AC39" s="3">
        <f>N39+O39+P39+Q39+T39+U39</f>
        <v>0</v>
      </c>
      <c r="AD39" s="3">
        <f>AA39/G39</f>
        <v>0</v>
      </c>
      <c r="AE39" s="24">
        <f>(AA39)*(G39*G39)</f>
        <v>0</v>
      </c>
      <c r="AF39" s="25">
        <f t="shared" si="7"/>
        <v>1.2913223140495868E-4</v>
      </c>
      <c r="AG39" s="26">
        <f>(H39-$H$2)/SUM($AF$2:AF38)</f>
        <v>3193.0594117360833</v>
      </c>
      <c r="AH39" s="35">
        <f>(H39-H34)/SUM(AF34:AF38)</f>
        <v>4516.6213707181869</v>
      </c>
      <c r="AI39" s="28">
        <f>(H39-H29)/SUM(AF29:AF38)</f>
        <v>13805.696589486291</v>
      </c>
      <c r="AJ39" s="29">
        <f>AJ38+(AVERAGE($AE$3:AE39)/(AJ38*AJ38))</f>
        <v>62.162784276200213</v>
      </c>
      <c r="AK39" s="30">
        <f>AK38+(AVERAGE($AG$3:AG39)/(AK38*AK38))</f>
        <v>52.501257235696841</v>
      </c>
      <c r="AL39" s="36">
        <f>AL38+(AVERAGE($AH$3:AH39)/(AL38*AL38))</f>
        <v>60.160600306488881</v>
      </c>
      <c r="AM39" s="37">
        <f>AM38+(AVERAGE($AI$3:AI39)/(AM38*AM38))</f>
        <v>56.772797974018538</v>
      </c>
      <c r="AN39" s="38">
        <f t="shared" si="8"/>
        <v>88.157908778983185</v>
      </c>
      <c r="AO39" s="39">
        <f t="shared" si="18"/>
        <v>86.453535157842822</v>
      </c>
      <c r="AP39" s="39">
        <f t="shared" si="18"/>
        <v>75.521916763143111</v>
      </c>
      <c r="AQ39" s="36">
        <f t="shared" si="14"/>
        <v>79.803201655970483</v>
      </c>
      <c r="AR39" s="40">
        <f t="shared" si="17"/>
        <v>71.505848751756716</v>
      </c>
      <c r="AS39" s="41">
        <f t="shared" si="17"/>
        <v>64.460971021710407</v>
      </c>
      <c r="AT39" s="20">
        <f>POWER((AO39-H39),2)</f>
        <v>2.3915535080282257</v>
      </c>
      <c r="AU39" s="20">
        <f>POWER((AP39-H39),2)</f>
        <v>155.70256126592892</v>
      </c>
      <c r="AV39" s="29">
        <f t="shared" si="10"/>
        <v>75.375892270639113</v>
      </c>
      <c r="AW39" s="30">
        <f t="shared" si="13"/>
        <v>69.680071908211403</v>
      </c>
      <c r="AX39" s="36">
        <f t="shared" si="11"/>
        <v>76.049274763208061</v>
      </c>
      <c r="AY39" s="37">
        <f t="shared" si="12"/>
        <v>75.177795068362641</v>
      </c>
    </row>
    <row r="40" spans="1:51" thickTop="1" thickBot="1">
      <c r="A40" s="4">
        <v>41</v>
      </c>
      <c r="B40" s="4">
        <v>1306160795</v>
      </c>
      <c r="C40" s="4">
        <f t="shared" si="0"/>
        <v>0.24242424242424243</v>
      </c>
      <c r="D40" s="2">
        <f t="shared" si="1"/>
        <v>40686.601793981477</v>
      </c>
      <c r="E40" t="s">
        <v>258</v>
      </c>
      <c r="F40" t="s">
        <v>259</v>
      </c>
      <c r="G40" s="4">
        <v>88</v>
      </c>
      <c r="H40" s="4">
        <v>88</v>
      </c>
      <c r="I40" s="5">
        <f t="shared" si="2"/>
        <v>0.61764705882352944</v>
      </c>
      <c r="J40" s="4">
        <v>540</v>
      </c>
      <c r="K40" s="4">
        <v>542</v>
      </c>
      <c r="L40" s="5">
        <f t="shared" si="3"/>
        <v>0.74110002701779543</v>
      </c>
      <c r="M40" s="5">
        <f t="shared" si="4"/>
        <v>6.1590909090909092</v>
      </c>
      <c r="N40" s="4">
        <v>0</v>
      </c>
      <c r="O40" s="4">
        <v>0</v>
      </c>
      <c r="P40" s="4">
        <v>2</v>
      </c>
      <c r="Q40" s="4">
        <v>3</v>
      </c>
      <c r="R40" s="4">
        <v>0</v>
      </c>
      <c r="S40" s="4">
        <v>0</v>
      </c>
      <c r="T40" s="4">
        <v>0</v>
      </c>
      <c r="U40" s="4">
        <v>0</v>
      </c>
      <c r="V40" s="4">
        <v>2</v>
      </c>
      <c r="W40" s="4">
        <f>N40+P40+T40</f>
        <v>2</v>
      </c>
      <c r="X40" s="4">
        <f>O40+Q40+U40</f>
        <v>3</v>
      </c>
      <c r="Y40" s="60">
        <f>(N40+V40)/G40</f>
        <v>2.2727272727272728E-2</v>
      </c>
      <c r="Z40" s="62">
        <f>IF(AA40=0,0,(N40+V40)/ABS(AA40))</f>
        <v>0</v>
      </c>
      <c r="AA40" s="3">
        <f t="shared" si="5"/>
        <v>0</v>
      </c>
      <c r="AB40" s="3">
        <f t="shared" si="6"/>
        <v>2</v>
      </c>
      <c r="AC40" s="3">
        <f>N40+O40+P40+Q40+T40+U40</f>
        <v>5</v>
      </c>
      <c r="AD40" s="3">
        <f>AA40/G40</f>
        <v>0</v>
      </c>
      <c r="AE40" s="24">
        <f>(AA40)*(G40*G40)</f>
        <v>0</v>
      </c>
      <c r="AF40" s="25">
        <f t="shared" si="7"/>
        <v>1.2913223140495868E-4</v>
      </c>
      <c r="AG40" s="26">
        <f>(H40-$H$2)/SUM($AF$2:AF39)</f>
        <v>3162.0169214179191</v>
      </c>
      <c r="AH40" s="35">
        <f>(H40-H35)/SUM(AF35:AF39)</f>
        <v>4580.5916384674156</v>
      </c>
      <c r="AI40" s="28">
        <f>(H40-H30)/SUM(AF30:AF39)</f>
        <v>14929.671294988699</v>
      </c>
      <c r="AJ40" s="29">
        <f>AJ39+(AVERAGE($AE$3:AE40)/(AJ39*AJ39))</f>
        <v>63.154496029974673</v>
      </c>
      <c r="AK40" s="30">
        <f>AK39+(AVERAGE($AG$3:AG40)/(AK39*AK39))</f>
        <v>52.883783154454655</v>
      </c>
      <c r="AL40" s="36">
        <f>AL39+(AVERAGE($AH$3:AH40)/(AL39*AL39))</f>
        <v>61.417910069424821</v>
      </c>
      <c r="AM40" s="37">
        <f>AM39+(AVERAGE($AI$3:AI40)/(AM39*AM39))</f>
        <v>57.739035320110339</v>
      </c>
      <c r="AN40" s="38">
        <f t="shared" si="8"/>
        <v>88.157908778983185</v>
      </c>
      <c r="AO40" s="39">
        <f t="shared" si="18"/>
        <v>87.066387799875756</v>
      </c>
      <c r="AP40" s="39">
        <f t="shared" si="18"/>
        <v>78.139522526287479</v>
      </c>
      <c r="AQ40" s="36">
        <f t="shared" si="14"/>
        <v>82.9250319718725</v>
      </c>
      <c r="AR40" s="40">
        <f t="shared" si="17"/>
        <v>74.22584569717587</v>
      </c>
      <c r="AS40" s="41">
        <f t="shared" si="17"/>
        <v>66.606209182490787</v>
      </c>
      <c r="AT40" s="20">
        <f>POWER((AO40-H40),2)</f>
        <v>0.87163174022083212</v>
      </c>
      <c r="AU40" s="20">
        <f>POWER((AP40-H40),2)</f>
        <v>97.229016009592058</v>
      </c>
      <c r="AV40" s="29">
        <f t="shared" si="10"/>
        <v>75.87345084845029</v>
      </c>
      <c r="AW40" s="30">
        <f t="shared" si="13"/>
        <v>70.098364186842147</v>
      </c>
      <c r="AX40" s="36">
        <f t="shared" si="11"/>
        <v>76.555756279703004</v>
      </c>
      <c r="AY40" s="37">
        <f t="shared" si="12"/>
        <v>75.672712371038941</v>
      </c>
    </row>
    <row r="41" spans="1:51" thickTop="1" thickBot="1">
      <c r="A41" s="4">
        <v>42</v>
      </c>
      <c r="B41" s="4">
        <v>1306242594</v>
      </c>
      <c r="C41" s="4">
        <f t="shared" si="0"/>
        <v>0.24848484848484848</v>
      </c>
      <c r="D41" s="2">
        <f t="shared" si="1"/>
        <v>40687.548541666663</v>
      </c>
      <c r="E41" t="s">
        <v>259</v>
      </c>
      <c r="F41" t="s">
        <v>260</v>
      </c>
      <c r="G41" s="4">
        <v>88</v>
      </c>
      <c r="H41" s="4">
        <v>88</v>
      </c>
      <c r="I41" s="5">
        <f t="shared" si="2"/>
        <v>0.61764705882352944</v>
      </c>
      <c r="J41" s="4">
        <v>542</v>
      </c>
      <c r="K41" s="4">
        <v>542</v>
      </c>
      <c r="L41" s="5">
        <f t="shared" si="3"/>
        <v>0.74110002701779543</v>
      </c>
      <c r="M41" s="5">
        <f t="shared" si="4"/>
        <v>6.1590909090909092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f>N41+P41+T41</f>
        <v>0</v>
      </c>
      <c r="X41" s="4">
        <f>O41+Q41+U41</f>
        <v>0</v>
      </c>
      <c r="Y41" s="60">
        <f>(N41+V41)/G41</f>
        <v>0</v>
      </c>
      <c r="Z41" s="62">
        <f>IF(AA41=0,0,(N41+V41)/ABS(AA41))</f>
        <v>0</v>
      </c>
      <c r="AA41" s="3">
        <f t="shared" si="5"/>
        <v>0</v>
      </c>
      <c r="AB41" s="3">
        <f t="shared" si="6"/>
        <v>0</v>
      </c>
      <c r="AC41" s="3">
        <f>N41+O41+P41+Q41+T41+U41</f>
        <v>0</v>
      </c>
      <c r="AD41" s="3">
        <f>AA41/G41</f>
        <v>0</v>
      </c>
      <c r="AE41" s="24">
        <f>(AA41)*(G41*G41)</f>
        <v>0</v>
      </c>
      <c r="AF41" s="25">
        <f t="shared" si="7"/>
        <v>1.2913223140495868E-4</v>
      </c>
      <c r="AG41" s="26">
        <f>(H41-$H$2)/SUM($AF$2:AF40)</f>
        <v>3131.5722014149796</v>
      </c>
      <c r="AH41" s="35">
        <f>(H41-H36)/SUM(AF36:AF40)</f>
        <v>0</v>
      </c>
      <c r="AI41" s="28">
        <f>(H41-H31)/SUM(AF31:AF40)</f>
        <v>16252.88063915712</v>
      </c>
      <c r="AJ41" s="29">
        <f>AJ40+(AVERAGE($AE$3:AE41)/(AJ40*AJ40))</f>
        <v>64.090670555086135</v>
      </c>
      <c r="AK41" s="30">
        <f>AK40+(AVERAGE($AG$3:AG41)/(AK40*AK40))</f>
        <v>53.279839533776531</v>
      </c>
      <c r="AL41" s="36">
        <f>AL40+(AVERAGE($AH$3:AH41)/(AL40*AL40))</f>
        <v>62.593336714927283</v>
      </c>
      <c r="AM41" s="37">
        <f>AM40+(AVERAGE($AI$3:AI41)/(AM40*AM40))</f>
        <v>58.774255896959218</v>
      </c>
      <c r="AN41" s="38">
        <f t="shared" si="8"/>
        <v>88.157908778983185</v>
      </c>
      <c r="AO41" s="39">
        <f t="shared" si="18"/>
        <v>87.066387799875756</v>
      </c>
      <c r="AP41" s="39">
        <f t="shared" si="18"/>
        <v>80.801404772501741</v>
      </c>
      <c r="AQ41" s="36">
        <f t="shared" si="14"/>
        <v>85.075486294511094</v>
      </c>
      <c r="AR41" s="40">
        <f t="shared" si="17"/>
        <v>76.725230305311925</v>
      </c>
      <c r="AS41" s="41">
        <f t="shared" si="17"/>
        <v>68.923149286095992</v>
      </c>
      <c r="AT41" s="20">
        <f>POWER((AO41-H41),2)</f>
        <v>0.87163174022083212</v>
      </c>
      <c r="AU41" s="20">
        <f>POWER((AP41-H41),2)</f>
        <v>51.819773249360715</v>
      </c>
      <c r="AV41" s="29">
        <f t="shared" si="10"/>
        <v>76.36450510088001</v>
      </c>
      <c r="AW41" s="30">
        <f t="shared" si="13"/>
        <v>70.511679276777272</v>
      </c>
      <c r="AX41" s="36">
        <f t="shared" si="11"/>
        <v>77.055558351615488</v>
      </c>
      <c r="AY41" s="37">
        <f t="shared" si="12"/>
        <v>76.161177092962348</v>
      </c>
    </row>
    <row r="42" spans="1:51" thickTop="1" thickBot="1">
      <c r="A42" s="4">
        <v>43</v>
      </c>
      <c r="B42" s="4">
        <v>1306242787</v>
      </c>
      <c r="C42" s="4">
        <f t="shared" si="0"/>
        <v>0.25454545454545452</v>
      </c>
      <c r="D42" s="2">
        <f t="shared" si="1"/>
        <v>40687.550775462965</v>
      </c>
      <c r="E42" t="s">
        <v>260</v>
      </c>
      <c r="F42" t="s">
        <v>261</v>
      </c>
      <c r="G42" s="4">
        <v>88</v>
      </c>
      <c r="H42" s="4">
        <v>88</v>
      </c>
      <c r="I42" s="5">
        <f t="shared" si="2"/>
        <v>0.61764705882352944</v>
      </c>
      <c r="J42" s="4">
        <v>542</v>
      </c>
      <c r="K42" s="4">
        <v>542</v>
      </c>
      <c r="L42" s="5">
        <f t="shared" si="3"/>
        <v>0.74110002701779543</v>
      </c>
      <c r="M42" s="5">
        <f t="shared" si="4"/>
        <v>6.1590909090909092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f>N42+P42+T42</f>
        <v>0</v>
      </c>
      <c r="X42" s="4">
        <f>O42+Q42+U42</f>
        <v>0</v>
      </c>
      <c r="Y42" s="60">
        <f>(N42+V42)/G42</f>
        <v>0</v>
      </c>
      <c r="Z42" s="62">
        <f>IF(AA42=0,0,(N42+V42)/ABS(AA42))</f>
        <v>0</v>
      </c>
      <c r="AA42" s="3">
        <f t="shared" si="5"/>
        <v>0</v>
      </c>
      <c r="AB42" s="3">
        <f t="shared" si="6"/>
        <v>0</v>
      </c>
      <c r="AC42" s="3">
        <f>N42+O42+P42+Q42+T42+U42</f>
        <v>0</v>
      </c>
      <c r="AD42" s="3">
        <f>AA42/G42</f>
        <v>0</v>
      </c>
      <c r="AE42" s="24">
        <f>(AA42)*(G42*G42)</f>
        <v>0</v>
      </c>
      <c r="AF42" s="25">
        <f t="shared" si="7"/>
        <v>1.2913223140495868E-4</v>
      </c>
      <c r="AG42" s="26">
        <f>(H42-$H$2)/SUM($AF$2:AF41)</f>
        <v>3101.7081499244077</v>
      </c>
      <c r="AH42" s="35">
        <f>(H42-H37)/SUM(AF37:AF41)</f>
        <v>0</v>
      </c>
      <c r="AI42" s="28">
        <f>(H42-H32)/SUM(AF32:AF41)</f>
        <v>17833.450489653063</v>
      </c>
      <c r="AJ42" s="29">
        <f>AJ41+(AVERAGE($AE$3:AE42)/(AJ41*AJ41))</f>
        <v>64.976969743309439</v>
      </c>
      <c r="AK42" s="30">
        <f>AK41+(AVERAGE($AG$3:AG42)/(AK41*AK41))</f>
        <v>53.687590740885206</v>
      </c>
      <c r="AL42" s="36">
        <f>AL41+(AVERAGE($AH$3:AH42)/(AL41*AL41))</f>
        <v>63.696739329051873</v>
      </c>
      <c r="AM42" s="37">
        <f>AM41+(AVERAGE($AI$3:AI42)/(AM41*AM41))</f>
        <v>59.87741587065242</v>
      </c>
      <c r="AN42" s="38">
        <f t="shared" si="8"/>
        <v>88.157908778983185</v>
      </c>
      <c r="AO42" s="39">
        <f t="shared" si="18"/>
        <v>87.066387799875756</v>
      </c>
      <c r="AP42" s="39">
        <f t="shared" si="18"/>
        <v>83.532881834842144</v>
      </c>
      <c r="AQ42" s="36">
        <f t="shared" si="14"/>
        <v>86.301316244616714</v>
      </c>
      <c r="AR42" s="40">
        <f t="shared" si="17"/>
        <v>79.064428383469334</v>
      </c>
      <c r="AS42" s="41">
        <f t="shared" si="17"/>
        <v>71.44819284761806</v>
      </c>
      <c r="AT42" s="20">
        <f>POWER((AO42-H42),2)</f>
        <v>0.87163174022083212</v>
      </c>
      <c r="AU42" s="20">
        <f>POWER((AP42-H42),2)</f>
        <v>19.955144701483295</v>
      </c>
      <c r="AV42" s="29">
        <f t="shared" si="10"/>
        <v>76.849264308676752</v>
      </c>
      <c r="AW42" s="30">
        <f t="shared" si="13"/>
        <v>70.920163147431381</v>
      </c>
      <c r="AX42" s="36">
        <f t="shared" si="11"/>
        <v>77.548897762658257</v>
      </c>
      <c r="AY42" s="37">
        <f t="shared" si="12"/>
        <v>76.643396306022993</v>
      </c>
    </row>
    <row r="43" spans="1:51" thickTop="1" thickBot="1">
      <c r="A43" s="4">
        <v>44</v>
      </c>
      <c r="B43" s="4">
        <v>1306252813</v>
      </c>
      <c r="C43" s="4">
        <f t="shared" si="0"/>
        <v>0.26060606060606062</v>
      </c>
      <c r="D43" s="2">
        <f t="shared" si="1"/>
        <v>40687.666817129633</v>
      </c>
      <c r="E43" t="s">
        <v>261</v>
      </c>
      <c r="F43" t="s">
        <v>262</v>
      </c>
      <c r="G43" s="4">
        <v>88</v>
      </c>
      <c r="H43" s="4">
        <v>88</v>
      </c>
      <c r="I43" s="5">
        <f t="shared" si="2"/>
        <v>0.61764705882352944</v>
      </c>
      <c r="J43" s="4">
        <v>542</v>
      </c>
      <c r="K43" s="4">
        <v>542</v>
      </c>
      <c r="L43" s="5">
        <f t="shared" si="3"/>
        <v>0.74110002701779543</v>
      </c>
      <c r="M43" s="5">
        <f t="shared" si="4"/>
        <v>6.1590909090909092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f>N43+P43+T43</f>
        <v>0</v>
      </c>
      <c r="X43" s="4">
        <f>O43+Q43+U43</f>
        <v>0</v>
      </c>
      <c r="Y43" s="60">
        <f>(N43+V43)/G43</f>
        <v>0</v>
      </c>
      <c r="Z43" s="62">
        <f>IF(AA43=0,0,(N43+V43)/ABS(AA43))</f>
        <v>0</v>
      </c>
      <c r="AA43" s="3">
        <f t="shared" si="5"/>
        <v>0</v>
      </c>
      <c r="AB43" s="3">
        <f t="shared" si="6"/>
        <v>0</v>
      </c>
      <c r="AC43" s="3">
        <f>N43+O43+P43+Q43+T43+U43</f>
        <v>0</v>
      </c>
      <c r="AD43" s="3">
        <f>AA43/G43</f>
        <v>0</v>
      </c>
      <c r="AE43" s="24">
        <f>(AA43)*(G43*G43)</f>
        <v>0</v>
      </c>
      <c r="AF43" s="25">
        <f t="shared" si="7"/>
        <v>1.2913223140495868E-4</v>
      </c>
      <c r="AG43" s="26">
        <f>(H43-$H$2)/SUM($AF$2:AF42)</f>
        <v>3072.4083113422012</v>
      </c>
      <c r="AH43" s="35">
        <f>(H43-H38)/SUM(AF38:AF42)</f>
        <v>0</v>
      </c>
      <c r="AI43" s="28">
        <f>(H43-H33)/SUM(AF33:AF42)</f>
        <v>19754.553073987685</v>
      </c>
      <c r="AJ43" s="29">
        <f>AJ42+(AVERAGE($AE$3:AE43)/(AJ42*AJ42))</f>
        <v>65.818223873587044</v>
      </c>
      <c r="AK43" s="30">
        <f>AK42+(AVERAGE($AG$3:AG43)/(AK42*AK42))</f>
        <v>54.105375595848663</v>
      </c>
      <c r="AL43" s="36">
        <f>AL42+(AVERAGE($AH$3:AH43)/(AL42*AL42))</f>
        <v>64.736257170968202</v>
      </c>
      <c r="AM43" s="37">
        <f>AM42+(AVERAGE($AI$3:AI43)/(AM42*AM42))</f>
        <v>61.048764795477013</v>
      </c>
      <c r="AN43" s="38">
        <f t="shared" si="8"/>
        <v>88.157908778983185</v>
      </c>
      <c r="AO43" s="39">
        <f t="shared" si="18"/>
        <v>87.066387799875756</v>
      </c>
      <c r="AP43" s="39">
        <f t="shared" si="18"/>
        <v>86.363962733191286</v>
      </c>
      <c r="AQ43" s="36">
        <f t="shared" si="14"/>
        <v>86.545605024487458</v>
      </c>
      <c r="AR43" s="40">
        <f t="shared" si="17"/>
        <v>81.267259127049755</v>
      </c>
      <c r="AS43" s="41">
        <f t="shared" si="17"/>
        <v>74.171632804334166</v>
      </c>
      <c r="AT43" s="20">
        <f>POWER((AO43-H43),2)</f>
        <v>0.87163174022083212</v>
      </c>
      <c r="AU43" s="20">
        <f>POWER((AP43-H43),2)</f>
        <v>2.6766179383869266</v>
      </c>
      <c r="AV43" s="29">
        <f t="shared" si="10"/>
        <v>77.327927157904739</v>
      </c>
      <c r="AW43" s="30">
        <f t="shared" si="13"/>
        <v>71.323955022742837</v>
      </c>
      <c r="AX43" s="36">
        <f t="shared" si="11"/>
        <v>78.035980228223721</v>
      </c>
      <c r="AY43" s="37">
        <f t="shared" si="12"/>
        <v>77.1195666262564</v>
      </c>
    </row>
    <row r="44" spans="1:51" thickTop="1" thickBot="1">
      <c r="A44" s="4">
        <v>45</v>
      </c>
      <c r="B44" s="4">
        <v>1306384114</v>
      </c>
      <c r="C44" s="4">
        <f t="shared" si="0"/>
        <v>0.26666666666666666</v>
      </c>
      <c r="D44" s="2">
        <f t="shared" si="1"/>
        <v>40689.18650462963</v>
      </c>
      <c r="E44" t="s">
        <v>262</v>
      </c>
      <c r="F44" t="s">
        <v>263</v>
      </c>
      <c r="G44" s="4">
        <v>88</v>
      </c>
      <c r="H44" s="4">
        <v>88</v>
      </c>
      <c r="I44" s="5">
        <f t="shared" si="2"/>
        <v>0.61764705882352944</v>
      </c>
      <c r="J44" s="4">
        <v>542</v>
      </c>
      <c r="K44" s="4">
        <v>542</v>
      </c>
      <c r="L44" s="5">
        <f t="shared" si="3"/>
        <v>0.74110002701779543</v>
      </c>
      <c r="M44" s="5">
        <f t="shared" si="4"/>
        <v>6.1590909090909092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f>N44+P44+T44</f>
        <v>0</v>
      </c>
      <c r="X44" s="4">
        <f>O44+Q44+U44</f>
        <v>0</v>
      </c>
      <c r="Y44" s="60">
        <f>(N44+V44)/G44</f>
        <v>0</v>
      </c>
      <c r="Z44" s="62">
        <f>IF(AA44=0,0,(N44+V44)/ABS(AA44))</f>
        <v>0</v>
      </c>
      <c r="AA44" s="3">
        <f t="shared" si="5"/>
        <v>0</v>
      </c>
      <c r="AB44" s="3">
        <f t="shared" si="6"/>
        <v>0</v>
      </c>
      <c r="AC44" s="3">
        <f>N44+O44+P44+Q44+T44+U44</f>
        <v>0</v>
      </c>
      <c r="AD44" s="3">
        <f>AA44/G44</f>
        <v>0</v>
      </c>
      <c r="AE44" s="24">
        <f>(AA44)*(G44*G44)</f>
        <v>0</v>
      </c>
      <c r="AF44" s="25">
        <f t="shared" si="7"/>
        <v>1.2913223140495868E-4</v>
      </c>
      <c r="AG44" s="26">
        <f>(H44-$H$2)/SUM($AF$2:AF43)</f>
        <v>3043.6568460277053</v>
      </c>
      <c r="AH44" s="35">
        <f>(H44-H39)/SUM(AF39:AF43)</f>
        <v>0</v>
      </c>
      <c r="AI44" s="28">
        <f>(H44-H34)/SUM(AF34:AF43)</f>
        <v>2290.2958192337078</v>
      </c>
      <c r="AJ44" s="29">
        <f>AJ43+(AVERAGE($AE$3:AE44)/(AJ43*AJ43))</f>
        <v>66.618589385246523</v>
      </c>
      <c r="AK44" s="30">
        <f>AK43+(AVERAGE($AG$3:AG44)/(AK43*AK43))</f>
        <v>54.531694269825287</v>
      </c>
      <c r="AL44" s="36">
        <f>AL43+(AVERAGE($AH$3:AH44)/(AL43*AL43))</f>
        <v>65.718696508647113</v>
      </c>
      <c r="AM44" s="37">
        <f>AM43+(AVERAGE($AI$3:AI44)/(AM43*AM43))</f>
        <v>62.163397551895152</v>
      </c>
      <c r="AN44" s="38">
        <f t="shared" si="8"/>
        <v>88.157908778983185</v>
      </c>
      <c r="AO44" s="39">
        <f t="shared" si="18"/>
        <v>87.066387799875756</v>
      </c>
      <c r="AP44" s="39">
        <f t="shared" si="18"/>
        <v>86.671025004231268</v>
      </c>
      <c r="AQ44" s="36">
        <f t="shared" si="14"/>
        <v>86.667914903043382</v>
      </c>
      <c r="AR44" s="40">
        <f t="shared" ref="AR44:AS59" si="19">AR43+(AVERAGE(AH35:AH44)/(AR43*AR43))</f>
        <v>83.078209245593385</v>
      </c>
      <c r="AS44" s="41">
        <f t="shared" si="19"/>
        <v>76.566923741530573</v>
      </c>
      <c r="AT44" s="20">
        <f>POWER((AO44-H44),2)</f>
        <v>0.87163174022083212</v>
      </c>
      <c r="AU44" s="20">
        <f>POWER((AP44-H44),2)</f>
        <v>1.7661745393785013</v>
      </c>
      <c r="AV44" s="29">
        <f t="shared" si="10"/>
        <v>77.800682464887146</v>
      </c>
      <c r="AW44" s="30">
        <f t="shared" si="13"/>
        <v>71.723187803128241</v>
      </c>
      <c r="AX44" s="36">
        <f t="shared" si="11"/>
        <v>78.517001159098001</v>
      </c>
      <c r="AY44" s="37">
        <f t="shared" si="12"/>
        <v>77.589874927475307</v>
      </c>
    </row>
    <row r="45" spans="1:51" thickTop="1" thickBot="1">
      <c r="A45" s="4">
        <v>46</v>
      </c>
      <c r="B45" s="4">
        <v>1306778226</v>
      </c>
      <c r="C45" s="4">
        <f t="shared" si="0"/>
        <v>0.27272727272727271</v>
      </c>
      <c r="D45" s="2">
        <f t="shared" si="1"/>
        <v>40693.747986111113</v>
      </c>
      <c r="E45" t="s">
        <v>263</v>
      </c>
      <c r="F45" t="s">
        <v>264</v>
      </c>
      <c r="G45" s="4">
        <v>88</v>
      </c>
      <c r="H45" s="4">
        <v>88</v>
      </c>
      <c r="I45" s="5">
        <f t="shared" si="2"/>
        <v>0.61764705882352944</v>
      </c>
      <c r="J45" s="4">
        <v>542</v>
      </c>
      <c r="K45" s="4">
        <v>542</v>
      </c>
      <c r="L45" s="5">
        <f t="shared" si="3"/>
        <v>0.74110002701779543</v>
      </c>
      <c r="M45" s="5">
        <f t="shared" si="4"/>
        <v>6.1590909090909092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f>N45+P45+T45</f>
        <v>0</v>
      </c>
      <c r="X45" s="4">
        <f>O45+Q45+U45</f>
        <v>0</v>
      </c>
      <c r="Y45" s="60">
        <f>(N45+V45)/G45</f>
        <v>0</v>
      </c>
      <c r="Z45" s="62">
        <f>IF(AA45=0,0,(N45+V45)/ABS(AA45))</f>
        <v>0</v>
      </c>
      <c r="AA45" s="3">
        <f t="shared" si="5"/>
        <v>0</v>
      </c>
      <c r="AB45" s="3">
        <f t="shared" si="6"/>
        <v>0</v>
      </c>
      <c r="AC45" s="3">
        <f>N45+O45+P45+Q45+T45+U45</f>
        <v>0</v>
      </c>
      <c r="AD45" s="3">
        <f>AA45/G45</f>
        <v>0</v>
      </c>
      <c r="AE45" s="24">
        <f>(AA45)*(G45*G45)</f>
        <v>0</v>
      </c>
      <c r="AF45" s="25">
        <f t="shared" si="7"/>
        <v>1.2913223140495868E-4</v>
      </c>
      <c r="AG45" s="26">
        <f>(H45-$H$2)/SUM($AF$2:AF44)</f>
        <v>3015.4385017500254</v>
      </c>
      <c r="AH45" s="35">
        <f>(H45-H40)/SUM(AF40:AF44)</f>
        <v>0</v>
      </c>
      <c r="AI45" s="28">
        <f>(H45-H35)/SUM(AF35:AF44)</f>
        <v>2306.6305707100551</v>
      </c>
      <c r="AJ45" s="29">
        <f>AJ44+(AVERAGE($AE$3:AE45)/(AJ44*AJ44))</f>
        <v>67.381670408176561</v>
      </c>
      <c r="AK45" s="30">
        <f>AK44+(AVERAGE($AG$3:AG45)/(AK44*AK44))</f>
        <v>54.965195447700737</v>
      </c>
      <c r="AL45" s="36">
        <f>AL44+(AVERAGE($AH$3:AH45)/(AL44*AL44))</f>
        <v>66.649812680105839</v>
      </c>
      <c r="AM45" s="37">
        <f>AM44+(AVERAGE($AI$3:AI45)/(AM44*AM44))</f>
        <v>63.227297579631134</v>
      </c>
      <c r="AN45" s="38">
        <f t="shared" si="8"/>
        <v>88.157908778983185</v>
      </c>
      <c r="AO45" s="39">
        <f t="shared" si="18"/>
        <v>87.066387799875756</v>
      </c>
      <c r="AP45" s="39">
        <f t="shared" si="18"/>
        <v>86.978089905823026</v>
      </c>
      <c r="AQ45" s="36">
        <f t="shared" si="14"/>
        <v>86.667914903043382</v>
      </c>
      <c r="AR45" s="40">
        <f t="shared" si="19"/>
        <v>84.51848508427021</v>
      </c>
      <c r="AS45" s="41">
        <f t="shared" si="19"/>
        <v>78.681296263557002</v>
      </c>
      <c r="AT45" s="20">
        <f>POWER((AO45-H45),2)</f>
        <v>0.87163174022083212</v>
      </c>
      <c r="AU45" s="20">
        <f>POWER((AP45-H45),2)</f>
        <v>1.0443002405807915</v>
      </c>
      <c r="AV45" s="29">
        <f t="shared" si="10"/>
        <v>78.267709839093811</v>
      </c>
      <c r="AW45" s="30">
        <f t="shared" si="13"/>
        <v>72.117988454368415</v>
      </c>
      <c r="AX45" s="36">
        <f t="shared" si="11"/>
        <v>78.992146359261056</v>
      </c>
      <c r="AY45" s="37">
        <f t="shared" si="12"/>
        <v>78.054498993966362</v>
      </c>
    </row>
    <row r="46" spans="1:51" thickTop="1" thickBot="1">
      <c r="A46" s="4">
        <v>47</v>
      </c>
      <c r="B46" s="4">
        <v>1307278299</v>
      </c>
      <c r="C46" s="4">
        <f t="shared" si="0"/>
        <v>0.27878787878787881</v>
      </c>
      <c r="D46" s="2">
        <f t="shared" si="1"/>
        <v>40699.535868055558</v>
      </c>
      <c r="E46" t="s">
        <v>264</v>
      </c>
      <c r="F46" t="s">
        <v>265</v>
      </c>
      <c r="G46" s="4">
        <v>88</v>
      </c>
      <c r="H46" s="4">
        <v>88</v>
      </c>
      <c r="I46" s="5">
        <f t="shared" si="2"/>
        <v>0.61764705882352944</v>
      </c>
      <c r="J46" s="4">
        <v>542</v>
      </c>
      <c r="K46" s="4">
        <v>542</v>
      </c>
      <c r="L46" s="5">
        <f t="shared" si="3"/>
        <v>0.74110002701779543</v>
      </c>
      <c r="M46" s="5">
        <f t="shared" si="4"/>
        <v>6.1590909090909092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f>N46+P46+T46</f>
        <v>0</v>
      </c>
      <c r="X46" s="4">
        <f>O46+Q46+U46</f>
        <v>0</v>
      </c>
      <c r="Y46" s="60">
        <f>(N46+V46)/G46</f>
        <v>0</v>
      </c>
      <c r="Z46" s="62">
        <f>IF(AA46=0,0,(N46+V46)/ABS(AA46))</f>
        <v>0</v>
      </c>
      <c r="AA46" s="3">
        <f t="shared" si="5"/>
        <v>0</v>
      </c>
      <c r="AB46" s="3">
        <f t="shared" si="6"/>
        <v>0</v>
      </c>
      <c r="AC46" s="3">
        <f>N46+O46+P46+Q46+T46+U46</f>
        <v>0</v>
      </c>
      <c r="AD46" s="3">
        <f>AA46/G46</f>
        <v>0</v>
      </c>
      <c r="AE46" s="24">
        <f>(AA46)*(G46*G46)</f>
        <v>0</v>
      </c>
      <c r="AF46" s="25">
        <f t="shared" si="7"/>
        <v>1.2913223140495868E-4</v>
      </c>
      <c r="AG46" s="26">
        <f>(H46-$H$2)/SUM($AF$2:AF45)</f>
        <v>2987.7385867081985</v>
      </c>
      <c r="AH46" s="35">
        <f>(H46-H41)/SUM(AF41:AF45)</f>
        <v>0</v>
      </c>
      <c r="AI46" s="28">
        <f>(H46-H36)/SUM(AF36:AF45)</f>
        <v>0</v>
      </c>
      <c r="AJ46" s="29">
        <f>AJ45+(AVERAGE($AE$3:AE46)/(AJ45*AJ45))</f>
        <v>68.110613712620875</v>
      </c>
      <c r="AK46" s="30">
        <f>AK45+(AVERAGE($AG$3:AG46)/(AK45*AK45))</f>
        <v>55.404663943153032</v>
      </c>
      <c r="AL46" s="36">
        <f>AL45+(AVERAGE($AH$3:AH46)/(AL45*AL45))</f>
        <v>67.534520088464873</v>
      </c>
      <c r="AM46" s="37">
        <f>AM45+(AVERAGE($AI$3:AI46)/(AM45*AM45))</f>
        <v>64.232322534180966</v>
      </c>
      <c r="AN46" s="38">
        <f t="shared" si="8"/>
        <v>88.157908778983185</v>
      </c>
      <c r="AO46" s="39">
        <f t="shared" si="18"/>
        <v>87.066387799875756</v>
      </c>
      <c r="AP46" s="39">
        <f t="shared" si="18"/>
        <v>86.978089905823026</v>
      </c>
      <c r="AQ46" s="36">
        <f t="shared" si="14"/>
        <v>86.667914903043382</v>
      </c>
      <c r="AR46" s="40">
        <f t="shared" si="19"/>
        <v>85.553551252380643</v>
      </c>
      <c r="AS46" s="41">
        <f t="shared" si="19"/>
        <v>80.490630626340206</v>
      </c>
      <c r="AT46" s="20">
        <f>POWER((AO46-H46),2)</f>
        <v>0.87163174022083212</v>
      </c>
      <c r="AU46" s="20">
        <f>POWER((AP46-H46),2)</f>
        <v>1.0443002405807915</v>
      </c>
      <c r="AV46" s="29">
        <f t="shared" si="10"/>
        <v>78.729180290314289</v>
      </c>
      <c r="AW46" s="30">
        <f t="shared" si="13"/>
        <v>72.508478366523562</v>
      </c>
      <c r="AX46" s="36">
        <f t="shared" si="11"/>
        <v>79.461592664562417</v>
      </c>
      <c r="AY46" s="37">
        <f t="shared" si="12"/>
        <v>78.513608118462656</v>
      </c>
    </row>
    <row r="47" spans="1:51" thickTop="1" thickBot="1">
      <c r="A47" s="4">
        <v>48</v>
      </c>
      <c r="B47" s="4">
        <v>1309618117</v>
      </c>
      <c r="C47" s="4">
        <f t="shared" si="0"/>
        <v>0.28484848484848485</v>
      </c>
      <c r="D47" s="2">
        <f t="shared" si="1"/>
        <v>40726.617094907408</v>
      </c>
      <c r="E47" t="s">
        <v>265</v>
      </c>
      <c r="F47" t="s">
        <v>266</v>
      </c>
      <c r="G47" s="4">
        <v>88</v>
      </c>
      <c r="H47" s="4">
        <v>88</v>
      </c>
      <c r="I47" s="5">
        <f t="shared" si="2"/>
        <v>0.61764705882352944</v>
      </c>
      <c r="J47" s="4">
        <v>542</v>
      </c>
      <c r="K47" s="4">
        <v>542</v>
      </c>
      <c r="L47" s="5">
        <f t="shared" si="3"/>
        <v>0.74110002701779543</v>
      </c>
      <c r="M47" s="5">
        <f t="shared" si="4"/>
        <v>6.1590909090909092</v>
      </c>
      <c r="N47" s="4">
        <v>0</v>
      </c>
      <c r="O47" s="4">
        <v>0</v>
      </c>
      <c r="P47" s="4">
        <v>0</v>
      </c>
      <c r="Q47" s="4">
        <v>0</v>
      </c>
      <c r="R47" s="4">
        <v>28</v>
      </c>
      <c r="S47" s="4">
        <v>0</v>
      </c>
      <c r="T47" s="4">
        <v>0</v>
      </c>
      <c r="U47" s="4">
        <v>0</v>
      </c>
      <c r="V47" s="4">
        <v>19</v>
      </c>
      <c r="W47" s="4">
        <f>N47+P47+T47</f>
        <v>0</v>
      </c>
      <c r="X47" s="4">
        <f>O47+Q47+U47</f>
        <v>0</v>
      </c>
      <c r="Y47" s="60">
        <f>(N47+V47)/G47</f>
        <v>0.21590909090909091</v>
      </c>
      <c r="Z47" s="62">
        <f>IF(AA47=0,0,(N47+V47)/ABS(AA47))</f>
        <v>0</v>
      </c>
      <c r="AA47" s="3">
        <f t="shared" si="5"/>
        <v>0</v>
      </c>
      <c r="AB47" s="3">
        <f t="shared" si="6"/>
        <v>0</v>
      </c>
      <c r="AC47" s="3">
        <f>N47+O47+P47+Q47+T47+U47</f>
        <v>0</v>
      </c>
      <c r="AD47" s="3">
        <f>AA47/G47</f>
        <v>0</v>
      </c>
      <c r="AE47" s="24">
        <f>(AA47)*(G47*G47)</f>
        <v>0</v>
      </c>
      <c r="AF47" s="25">
        <f t="shared" si="7"/>
        <v>1.2913223140495868E-4</v>
      </c>
      <c r="AG47" s="26">
        <f>(H47-$H$2)/SUM($AF$2:AF46)</f>
        <v>2960.5429440248622</v>
      </c>
      <c r="AH47" s="35">
        <f>(H47-H42)/SUM(AF42:AF46)</f>
        <v>0</v>
      </c>
      <c r="AI47" s="28">
        <f>(H47-H37)/SUM(AF37:AF46)</f>
        <v>0</v>
      </c>
      <c r="AJ47" s="29">
        <f>AJ46+(AVERAGE($AE$3:AE47)/(AJ46*AJ46))</f>
        <v>68.808183838034651</v>
      </c>
      <c r="AK47" s="30">
        <f>AK46+(AVERAGE($AG$3:AG47)/(AK46*AK46))</f>
        <v>55.849008899299839</v>
      </c>
      <c r="AL47" s="36">
        <f>AL46+(AVERAGE($AH$3:AH47)/(AL46*AL46))</f>
        <v>68.377051413818734</v>
      </c>
      <c r="AM47" s="37">
        <f>AM46+(AVERAGE($AI$3:AI47)/(AM46*AM46))</f>
        <v>65.184502405552806</v>
      </c>
      <c r="AN47" s="38">
        <f t="shared" si="8"/>
        <v>88.157908778983185</v>
      </c>
      <c r="AO47" s="39">
        <f t="shared" si="18"/>
        <v>87.066387799875756</v>
      </c>
      <c r="AP47" s="39">
        <f t="shared" si="18"/>
        <v>86.978089905823026</v>
      </c>
      <c r="AQ47" s="36">
        <f t="shared" si="14"/>
        <v>86.667914903043382</v>
      </c>
      <c r="AR47" s="40">
        <f t="shared" si="19"/>
        <v>86.159635546466092</v>
      </c>
      <c r="AS47" s="41">
        <f t="shared" si="19"/>
        <v>82.034329903780275</v>
      </c>
      <c r="AT47" s="20">
        <f>POWER((AO47-H47),2)</f>
        <v>0.87163174022083212</v>
      </c>
      <c r="AU47" s="20">
        <f>POWER((AP47-H47),2)</f>
        <v>1.0443002405807915</v>
      </c>
      <c r="AV47" s="29">
        <f t="shared" si="10"/>
        <v>79.185256785707182</v>
      </c>
      <c r="AW47" s="30">
        <f t="shared" si="13"/>
        <v>72.894773685639535</v>
      </c>
      <c r="AX47" s="36">
        <f t="shared" si="11"/>
        <v>79.925508528253118</v>
      </c>
      <c r="AY47" s="37">
        <f t="shared" si="12"/>
        <v>78.967363650870695</v>
      </c>
    </row>
    <row r="48" spans="1:51" thickTop="1" thickBot="1">
      <c r="A48" s="4">
        <v>49</v>
      </c>
      <c r="B48" s="4">
        <v>1309618531</v>
      </c>
      <c r="C48" s="4">
        <f t="shared" si="0"/>
        <v>0.29090909090909089</v>
      </c>
      <c r="D48" s="2">
        <f t="shared" si="1"/>
        <v>40726.621886574074</v>
      </c>
      <c r="E48" t="s">
        <v>266</v>
      </c>
      <c r="F48" t="s">
        <v>267</v>
      </c>
      <c r="G48" s="4">
        <v>88</v>
      </c>
      <c r="H48" s="4">
        <v>88</v>
      </c>
      <c r="I48" s="5">
        <f t="shared" si="2"/>
        <v>0.61764705882352944</v>
      </c>
      <c r="J48" s="4">
        <v>542</v>
      </c>
      <c r="K48" s="4">
        <v>542</v>
      </c>
      <c r="L48" s="5">
        <f t="shared" si="3"/>
        <v>0.74110002701779543</v>
      </c>
      <c r="M48" s="5">
        <f t="shared" si="4"/>
        <v>6.1590909090909092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f>N48+P48+T48</f>
        <v>0</v>
      </c>
      <c r="X48" s="4">
        <f>O48+Q48+U48</f>
        <v>0</v>
      </c>
      <c r="Y48" s="60">
        <f>(N48+V48)/G48</f>
        <v>0</v>
      </c>
      <c r="Z48" s="62">
        <f>IF(AA48=0,0,(N48+V48)/ABS(AA48))</f>
        <v>0</v>
      </c>
      <c r="AA48" s="3">
        <f t="shared" si="5"/>
        <v>0</v>
      </c>
      <c r="AB48" s="3">
        <f t="shared" si="6"/>
        <v>0</v>
      </c>
      <c r="AC48" s="3">
        <f>N48+O48+P48+Q48+T48+U48</f>
        <v>0</v>
      </c>
      <c r="AD48" s="3">
        <f>AA48/G48</f>
        <v>0</v>
      </c>
      <c r="AE48" s="24">
        <f>(AA48)*(G48*G48)</f>
        <v>0</v>
      </c>
      <c r="AF48" s="25">
        <f t="shared" si="7"/>
        <v>1.2913223140495868E-4</v>
      </c>
      <c r="AG48" s="26">
        <f>(H48-$H$2)/SUM($AF$2:AF47)</f>
        <v>2933.8379276203677</v>
      </c>
      <c r="AH48" s="35">
        <f>(H48-H43)/SUM(AF43:AF47)</f>
        <v>0</v>
      </c>
      <c r="AI48" s="28">
        <f>(H48-H38)/SUM(AF38:AF47)</f>
        <v>0</v>
      </c>
      <c r="AJ48" s="29">
        <f>AJ47+(AVERAGE($AE$3:AE48)/(AJ47*AJ47))</f>
        <v>69.476823219607695</v>
      </c>
      <c r="AK48" s="30">
        <f>AK47+(AVERAGE($AG$3:AG48)/(AK47*AK47))</f>
        <v>56.297252662446901</v>
      </c>
      <c r="AL48" s="36">
        <f>AL47+(AVERAGE($AH$3:AH48)/(AL47*AL47))</f>
        <v>69.181080272657397</v>
      </c>
      <c r="AM48" s="37">
        <f>AM47+(AVERAGE($AI$3:AI48)/(AM47*AM47))</f>
        <v>66.088968353043242</v>
      </c>
      <c r="AN48" s="38">
        <f t="shared" si="8"/>
        <v>88.157908778983185</v>
      </c>
      <c r="AO48" s="39">
        <f t="shared" si="18"/>
        <v>87.066387799875756</v>
      </c>
      <c r="AP48" s="39">
        <f t="shared" si="18"/>
        <v>86.978089905823026</v>
      </c>
      <c r="AQ48" s="36">
        <f t="shared" si="14"/>
        <v>86.667914903043382</v>
      </c>
      <c r="AR48" s="40">
        <f t="shared" si="19"/>
        <v>86.282181974569212</v>
      </c>
      <c r="AS48" s="41">
        <f t="shared" si="19"/>
        <v>83.329693272357517</v>
      </c>
      <c r="AT48" s="20">
        <f>POWER((AO48-H48),2)</f>
        <v>0.87163174022083212</v>
      </c>
      <c r="AU48" s="20">
        <f>POWER((AP48-H48),2)</f>
        <v>1.0443002405807915</v>
      </c>
      <c r="AV48" s="29">
        <f t="shared" si="10"/>
        <v>79.636094761668019</v>
      </c>
      <c r="AW48" s="30">
        <f t="shared" si="13"/>
        <v>73.276985620711926</v>
      </c>
      <c r="AX48" s="36">
        <f t="shared" si="11"/>
        <v>80.384054558654739</v>
      </c>
      <c r="AY48" s="37">
        <f t="shared" si="12"/>
        <v>79.415919502595827</v>
      </c>
    </row>
    <row r="49" spans="1:51" thickTop="1" thickBot="1">
      <c r="A49" s="4">
        <v>50</v>
      </c>
      <c r="B49" s="4">
        <v>1309618648</v>
      </c>
      <c r="C49" s="4">
        <f t="shared" si="0"/>
        <v>0.29696969696969699</v>
      </c>
      <c r="D49" s="2">
        <f t="shared" si="1"/>
        <v>40726.623240740737</v>
      </c>
      <c r="E49" t="s">
        <v>267</v>
      </c>
      <c r="F49" t="s">
        <v>268</v>
      </c>
      <c r="G49" s="4">
        <v>88</v>
      </c>
      <c r="H49" s="4">
        <v>88</v>
      </c>
      <c r="I49" s="5">
        <f t="shared" si="2"/>
        <v>0.61764705882352944</v>
      </c>
      <c r="J49" s="4">
        <v>542</v>
      </c>
      <c r="K49" s="4">
        <v>542</v>
      </c>
      <c r="L49" s="5">
        <f t="shared" si="3"/>
        <v>0.74110002701779543</v>
      </c>
      <c r="M49" s="5">
        <f t="shared" si="4"/>
        <v>6.1590909090909092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f>N49+P49+T49</f>
        <v>0</v>
      </c>
      <c r="X49" s="4">
        <f>O49+Q49+U49</f>
        <v>0</v>
      </c>
      <c r="Y49" s="60">
        <f>(N49+V49)/G49</f>
        <v>0</v>
      </c>
      <c r="Z49" s="62">
        <f>IF(AA49=0,0,(N49+V49)/ABS(AA49))</f>
        <v>0</v>
      </c>
      <c r="AA49" s="3">
        <f t="shared" si="5"/>
        <v>0</v>
      </c>
      <c r="AB49" s="3">
        <f t="shared" si="6"/>
        <v>0</v>
      </c>
      <c r="AC49" s="3">
        <f>N49+O49+P49+Q49+T49+U49</f>
        <v>0</v>
      </c>
      <c r="AD49" s="3">
        <f>AA49/G49</f>
        <v>0</v>
      </c>
      <c r="AE49" s="24">
        <f>(AA49)*(G49*G49)</f>
        <v>0</v>
      </c>
      <c r="AF49" s="25">
        <f t="shared" si="7"/>
        <v>1.2913223140495868E-4</v>
      </c>
      <c r="AG49" s="26">
        <f>(H49-$H$2)/SUM($AF$2:AF48)</f>
        <v>2907.6103793809611</v>
      </c>
      <c r="AH49" s="35">
        <f>(H49-H44)/SUM(AF44:AF48)</f>
        <v>0</v>
      </c>
      <c r="AI49" s="28">
        <f>(H49-H39)/SUM(AF39:AF48)</f>
        <v>0</v>
      </c>
      <c r="AJ49" s="29">
        <f>AJ48+(AVERAGE($AE$3:AE49)/(AJ48*AJ48))</f>
        <v>70.118700806171447</v>
      </c>
      <c r="AK49" s="30">
        <f>AK48+(AVERAGE($AG$3:AG49)/(AK48*AK48))</f>
        <v>56.748520379596762</v>
      </c>
      <c r="AL49" s="36">
        <f>AL48+(AVERAGE($AH$3:AH49)/(AL48*AL48))</f>
        <v>69.949817070330084</v>
      </c>
      <c r="AM49" s="37">
        <f>AM48+(AVERAGE($AI$3:AI49)/(AM48*AM48))</f>
        <v>66.950126586970953</v>
      </c>
      <c r="AN49" s="38">
        <f t="shared" si="8"/>
        <v>88.157908778983185</v>
      </c>
      <c r="AO49" s="39">
        <f t="shared" si="18"/>
        <v>87.066387799875756</v>
      </c>
      <c r="AP49" s="39">
        <f t="shared" si="18"/>
        <v>86.978089905823026</v>
      </c>
      <c r="AQ49" s="36">
        <f t="shared" si="14"/>
        <v>86.667914903043382</v>
      </c>
      <c r="AR49" s="40">
        <f t="shared" si="19"/>
        <v>86.343710900965249</v>
      </c>
      <c r="AS49" s="41">
        <f t="shared" si="19"/>
        <v>84.386277314252993</v>
      </c>
      <c r="AT49" s="20">
        <f>POWER((AO49-H49),2)</f>
        <v>0.87163174022083212</v>
      </c>
      <c r="AU49" s="20">
        <f>POWER((AP49-H49),2)</f>
        <v>1.0443002405807915</v>
      </c>
      <c r="AV49" s="29">
        <f t="shared" si="10"/>
        <v>80.081842594893715</v>
      </c>
      <c r="AW49" s="30">
        <f t="shared" si="13"/>
        <v>73.655220728115864</v>
      </c>
      <c r="AX49" s="36">
        <f t="shared" si="11"/>
        <v>80.83738401363911</v>
      </c>
      <c r="AY49" s="37">
        <f t="shared" si="12"/>
        <v>79.859422610758685</v>
      </c>
    </row>
    <row r="50" spans="1:51" thickTop="1" thickBot="1">
      <c r="A50" s="4">
        <v>51</v>
      </c>
      <c r="B50" s="4">
        <v>1309620135</v>
      </c>
      <c r="C50" s="4">
        <f t="shared" si="0"/>
        <v>0.30303030303030304</v>
      </c>
      <c r="D50" s="2">
        <f t="shared" si="1"/>
        <v>40726.640451388885</v>
      </c>
      <c r="E50" t="s">
        <v>268</v>
      </c>
      <c r="F50" t="s">
        <v>269</v>
      </c>
      <c r="G50" s="4">
        <v>88</v>
      </c>
      <c r="H50" s="4">
        <v>88</v>
      </c>
      <c r="I50" s="5">
        <f t="shared" si="2"/>
        <v>0.61764705882352944</v>
      </c>
      <c r="J50" s="4">
        <v>542</v>
      </c>
      <c r="K50" s="4">
        <v>543</v>
      </c>
      <c r="L50" s="5">
        <f t="shared" si="3"/>
        <v>0.74246986814468541</v>
      </c>
      <c r="M50" s="5">
        <f t="shared" si="4"/>
        <v>6.1704545454545459</v>
      </c>
      <c r="N50" s="4">
        <v>0</v>
      </c>
      <c r="O50" s="4">
        <v>0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f>N50+P50+T50</f>
        <v>1</v>
      </c>
      <c r="X50" s="4">
        <f>O50+Q50+U50</f>
        <v>0</v>
      </c>
      <c r="Y50" s="60">
        <f>(N50+V50)/G50</f>
        <v>1.1363636363636364E-2</v>
      </c>
      <c r="Z50" s="62">
        <f>IF(AA50=0,0,(N50+V50)/ABS(AA50))</f>
        <v>0</v>
      </c>
      <c r="AA50" s="3">
        <f t="shared" si="5"/>
        <v>0</v>
      </c>
      <c r="AB50" s="3">
        <f t="shared" si="6"/>
        <v>1</v>
      </c>
      <c r="AC50" s="3">
        <f>N50+O50+P50+Q50+T50+U50</f>
        <v>1</v>
      </c>
      <c r="AD50" s="3">
        <f>AA50/G50</f>
        <v>0</v>
      </c>
      <c r="AE50" s="24">
        <f>(AA50)*(G50*G50)</f>
        <v>0</v>
      </c>
      <c r="AF50" s="25">
        <f t="shared" si="7"/>
        <v>1.2913223140495868E-4</v>
      </c>
      <c r="AG50" s="26">
        <f>(H50-$H$2)/SUM($AF$2:AF49)</f>
        <v>2881.8476075407666</v>
      </c>
      <c r="AH50" s="35">
        <f>(H50-H45)/SUM(AF45:AF49)</f>
        <v>0</v>
      </c>
      <c r="AI50" s="28">
        <f>(H50-H40)/SUM(AF40:AF49)</f>
        <v>0</v>
      </c>
      <c r="AJ50" s="29">
        <f>AJ49+(AVERAGE($AE$3:AE50)/(AJ49*AJ49))</f>
        <v>70.735751741628036</v>
      </c>
      <c r="AK50" s="30">
        <f>AK49+(AVERAGE($AG$3:AG50)/(AK49*AK49))</f>
        <v>57.202030341428888</v>
      </c>
      <c r="AL50" s="36">
        <f>AL49+(AVERAGE($AH$3:AH50)/(AL49*AL49))</f>
        <v>70.686084863267538</v>
      </c>
      <c r="AM50" s="37">
        <f>AM49+(AVERAGE($AI$3:AI50)/(AM49*AM49))</f>
        <v>67.771791456846813</v>
      </c>
      <c r="AN50" s="38">
        <f t="shared" si="8"/>
        <v>88.157908778983185</v>
      </c>
      <c r="AO50" s="39">
        <f t="shared" si="18"/>
        <v>87.066387799875756</v>
      </c>
      <c r="AP50" s="39">
        <f t="shared" si="18"/>
        <v>86.978089905823026</v>
      </c>
      <c r="AQ50" s="36">
        <f t="shared" si="14"/>
        <v>86.667914903043382</v>
      </c>
      <c r="AR50" s="40">
        <f t="shared" si="19"/>
        <v>86.343710900965249</v>
      </c>
      <c r="AS50" s="41">
        <f t="shared" si="19"/>
        <v>85.206912775044472</v>
      </c>
      <c r="AT50" s="20">
        <f>POWER((AO50-H50),2)</f>
        <v>0.87163174022083212</v>
      </c>
      <c r="AU50" s="20">
        <f>POWER((AP50-H50),2)</f>
        <v>1.0443002405807915</v>
      </c>
      <c r="AV50" s="29">
        <f t="shared" si="10"/>
        <v>80.522642036530698</v>
      </c>
      <c r="AW50" s="30">
        <f t="shared" si="13"/>
        <v>74.029581175480786</v>
      </c>
      <c r="AX50" s="36">
        <f t="shared" si="11"/>
        <v>81.285643256064191</v>
      </c>
      <c r="AY50" s="37">
        <f t="shared" si="12"/>
        <v>80.298013366114787</v>
      </c>
    </row>
    <row r="51" spans="1:51" thickTop="1" thickBot="1">
      <c r="A51" s="4">
        <v>52</v>
      </c>
      <c r="B51" s="4">
        <v>1309789238</v>
      </c>
      <c r="C51" s="4">
        <f t="shared" si="0"/>
        <v>0.30909090909090908</v>
      </c>
      <c r="D51" s="2">
        <f t="shared" si="1"/>
        <v>40728.597662037035</v>
      </c>
      <c r="E51" t="s">
        <v>269</v>
      </c>
      <c r="F51" t="s">
        <v>270</v>
      </c>
      <c r="G51" s="4">
        <v>88</v>
      </c>
      <c r="H51" s="4">
        <v>88</v>
      </c>
      <c r="I51" s="5">
        <f t="shared" si="2"/>
        <v>0.61764705882352944</v>
      </c>
      <c r="J51" s="4">
        <v>543</v>
      </c>
      <c r="K51" s="4">
        <v>543</v>
      </c>
      <c r="L51" s="5">
        <f t="shared" si="3"/>
        <v>0.74246986814468541</v>
      </c>
      <c r="M51" s="5">
        <f t="shared" si="4"/>
        <v>6.1704545454545459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f>N51+P51+T51</f>
        <v>0</v>
      </c>
      <c r="X51" s="4">
        <f>O51+Q51+U51</f>
        <v>0</v>
      </c>
      <c r="Y51" s="60">
        <f>(N51+V51)/G51</f>
        <v>0</v>
      </c>
      <c r="Z51" s="62">
        <f>IF(AA51=0,0,(N51+V51)/ABS(AA51))</f>
        <v>0</v>
      </c>
      <c r="AA51" s="3">
        <f t="shared" si="5"/>
        <v>0</v>
      </c>
      <c r="AB51" s="3">
        <f t="shared" si="6"/>
        <v>0</v>
      </c>
      <c r="AC51" s="3">
        <f>N51+O51+P51+Q51+T51+U51</f>
        <v>0</v>
      </c>
      <c r="AD51" s="3">
        <f>AA51/G51</f>
        <v>0</v>
      </c>
      <c r="AE51" s="24">
        <f>(AA51)*(G51*G51)</f>
        <v>0</v>
      </c>
      <c r="AF51" s="25">
        <f t="shared" si="7"/>
        <v>1.2913223140495868E-4</v>
      </c>
      <c r="AG51" s="26">
        <f>(H51-$H$2)/SUM($AF$2:AF50)</f>
        <v>2856.5373662029483</v>
      </c>
      <c r="AH51" s="35">
        <f>(H51-H46)/SUM(AF46:AF50)</f>
        <v>0</v>
      </c>
      <c r="AI51" s="28">
        <f>(H51-H41)/SUM(AF41:AF50)</f>
        <v>0</v>
      </c>
      <c r="AJ51" s="29">
        <f>AJ50+(AVERAGE($AE$3:AE51)/(AJ50*AJ50))</f>
        <v>71.329710030006396</v>
      </c>
      <c r="AK51" s="30">
        <f>AK50+(AVERAGE($AG$3:AG51)/(AK50*AK50))</f>
        <v>57.657085070381534</v>
      </c>
      <c r="AL51" s="36">
        <f>AL50+(AVERAGE($AH$3:AH51)/(AL50*AL50))</f>
        <v>71.392380089992386</v>
      </c>
      <c r="AM51" s="37">
        <f>AM50+(AVERAGE($AI$3:AI51)/(AM50*AM50))</f>
        <v>68.557288853411421</v>
      </c>
      <c r="AN51" s="38">
        <f t="shared" si="8"/>
        <v>88.157908778983185</v>
      </c>
      <c r="AO51" s="39">
        <f t="shared" si="18"/>
        <v>87.066387799875756</v>
      </c>
      <c r="AP51" s="39">
        <f t="shared" si="18"/>
        <v>86.978089905823026</v>
      </c>
      <c r="AQ51" s="36">
        <f t="shared" si="14"/>
        <v>86.667914903043382</v>
      </c>
      <c r="AR51" s="40">
        <f t="shared" si="19"/>
        <v>86.343710900965249</v>
      </c>
      <c r="AS51" s="41">
        <f t="shared" si="19"/>
        <v>85.787954970234082</v>
      </c>
      <c r="AT51" s="20">
        <f>POWER((AO51-H51),2)</f>
        <v>0.87163174022083212</v>
      </c>
      <c r="AU51" s="20">
        <f>POWER((AP51-H51),2)</f>
        <v>1.0443002405807915</v>
      </c>
      <c r="AV51" s="29">
        <f t="shared" si="10"/>
        <v>80.958628612864828</v>
      </c>
      <c r="AW51" s="30">
        <f t="shared" si="13"/>
        <v>74.400164986788099</v>
      </c>
      <c r="AX51" s="36">
        <f t="shared" si="11"/>
        <v>81.728972173850707</v>
      </c>
      <c r="AY51" s="37">
        <f t="shared" si="12"/>
        <v>80.731826008069902</v>
      </c>
    </row>
    <row r="52" spans="1:51" thickTop="1" thickBot="1">
      <c r="A52" s="4">
        <v>53</v>
      </c>
      <c r="B52" s="4">
        <v>1310835774</v>
      </c>
      <c r="C52" s="4">
        <f t="shared" si="0"/>
        <v>0.31515151515151513</v>
      </c>
      <c r="D52" s="2">
        <f t="shared" si="1"/>
        <v>40740.710347222222</v>
      </c>
      <c r="E52" t="s">
        <v>270</v>
      </c>
      <c r="F52" t="s">
        <v>271</v>
      </c>
      <c r="G52" s="4">
        <v>88</v>
      </c>
      <c r="H52" s="4">
        <v>88</v>
      </c>
      <c r="I52" s="5">
        <f t="shared" si="2"/>
        <v>0.61764705882352944</v>
      </c>
      <c r="J52" s="4">
        <v>543</v>
      </c>
      <c r="K52" s="4">
        <v>543</v>
      </c>
      <c r="L52" s="5">
        <f t="shared" si="3"/>
        <v>0.74246986814468541</v>
      </c>
      <c r="M52" s="5">
        <f t="shared" si="4"/>
        <v>6.1704545454545459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f>N52+P52+T52</f>
        <v>0</v>
      </c>
      <c r="X52" s="4">
        <f>O52+Q52+U52</f>
        <v>0</v>
      </c>
      <c r="Y52" s="60">
        <f>(N52+V52)/G52</f>
        <v>0</v>
      </c>
      <c r="Z52" s="62">
        <f>IF(AA52=0,0,(N52+V52)/ABS(AA52))</f>
        <v>0</v>
      </c>
      <c r="AA52" s="3">
        <f t="shared" si="5"/>
        <v>0</v>
      </c>
      <c r="AB52" s="3">
        <f t="shared" si="6"/>
        <v>0</v>
      </c>
      <c r="AC52" s="3">
        <f>N52+O52+P52+Q52+T52+U52</f>
        <v>0</v>
      </c>
      <c r="AD52" s="3">
        <f>AA52/G52</f>
        <v>0</v>
      </c>
      <c r="AE52" s="24">
        <f>(AA52)*(G52*G52)</f>
        <v>0</v>
      </c>
      <c r="AF52" s="25">
        <f t="shared" si="7"/>
        <v>1.2913223140495868E-4</v>
      </c>
      <c r="AG52" s="26">
        <f>(H52-$H$2)/SUM($AF$2:AF51)</f>
        <v>2831.6678359306302</v>
      </c>
      <c r="AH52" s="35">
        <f>(H52-H47)/SUM(AF47:AF51)</f>
        <v>0</v>
      </c>
      <c r="AI52" s="28">
        <f>(H52-H42)/SUM(AF42:AF51)</f>
        <v>0</v>
      </c>
      <c r="AJ52" s="29">
        <f>AJ51+(AVERAGE($AE$3:AE52)/(AJ51*AJ51))</f>
        <v>71.902135635742738</v>
      </c>
      <c r="AK52" s="30">
        <f>AK51+(AVERAGE($AG$3:AG52)/(AK51*AK51))</f>
        <v>58.11306313716721</v>
      </c>
      <c r="AL52" s="36">
        <f>AL51+(AVERAGE($AH$3:AH52)/(AL51*AL51))</f>
        <v>72.070921693720095</v>
      </c>
      <c r="AM52" s="37">
        <f>AM51+(AVERAGE($AI$3:AI52)/(AM51*AM51))</f>
        <v>69.309537625812297</v>
      </c>
      <c r="AN52" s="38">
        <f t="shared" si="8"/>
        <v>88.157908778983185</v>
      </c>
      <c r="AO52" s="39">
        <f t="shared" ref="AO52:AP67" si="20">AO51+(AH52/(AO51*AO51))</f>
        <v>87.066387799875756</v>
      </c>
      <c r="AP52" s="39">
        <f t="shared" si="20"/>
        <v>86.978089905823026</v>
      </c>
      <c r="AQ52" s="36">
        <f t="shared" si="14"/>
        <v>86.667914903043382</v>
      </c>
      <c r="AR52" s="40">
        <f t="shared" si="19"/>
        <v>86.343710900965249</v>
      </c>
      <c r="AS52" s="41">
        <f t="shared" si="19"/>
        <v>86.118836649683317</v>
      </c>
      <c r="AT52" s="20">
        <f>POWER((AO52-H52),2)</f>
        <v>0.87163174022083212</v>
      </c>
      <c r="AU52" s="20">
        <f>POWER((AP52-H52),2)</f>
        <v>1.0443002405807915</v>
      </c>
      <c r="AV52" s="29">
        <f t="shared" si="10"/>
        <v>81.389931995636303</v>
      </c>
      <c r="AW52" s="30">
        <f t="shared" si="13"/>
        <v>74.767066270291082</v>
      </c>
      <c r="AX52" s="36">
        <f t="shared" si="11"/>
        <v>82.167504567981638</v>
      </c>
      <c r="AY52" s="37">
        <f t="shared" si="12"/>
        <v>81.160988989816474</v>
      </c>
    </row>
    <row r="53" spans="1:51" thickTop="1" thickBot="1">
      <c r="A53" s="4">
        <v>54</v>
      </c>
      <c r="B53" s="4">
        <v>1311011574</v>
      </c>
      <c r="C53" s="4">
        <f t="shared" si="0"/>
        <v>0.32121212121212123</v>
      </c>
      <c r="D53" s="2">
        <f t="shared" si="1"/>
        <v>40742.745069444441</v>
      </c>
      <c r="E53" t="s">
        <v>271</v>
      </c>
      <c r="F53" t="s">
        <v>272</v>
      </c>
      <c r="G53" s="4">
        <v>88</v>
      </c>
      <c r="H53" s="4">
        <v>88</v>
      </c>
      <c r="I53" s="5">
        <f t="shared" si="2"/>
        <v>0.61764705882352944</v>
      </c>
      <c r="J53" s="4">
        <v>543</v>
      </c>
      <c r="K53" s="4">
        <v>543</v>
      </c>
      <c r="L53" s="5">
        <f t="shared" si="3"/>
        <v>0.74246986814468541</v>
      </c>
      <c r="M53" s="5">
        <f t="shared" si="4"/>
        <v>6.1704545454545459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f>N53+P53+T53</f>
        <v>0</v>
      </c>
      <c r="X53" s="4">
        <f>O53+Q53+U53</f>
        <v>0</v>
      </c>
      <c r="Y53" s="60">
        <f>(N53+V53)/G53</f>
        <v>0</v>
      </c>
      <c r="Z53" s="62">
        <f>IF(AA53=0,0,(N53+V53)/ABS(AA53))</f>
        <v>0</v>
      </c>
      <c r="AA53" s="3">
        <f t="shared" si="5"/>
        <v>0</v>
      </c>
      <c r="AB53" s="3">
        <f t="shared" si="6"/>
        <v>0</v>
      </c>
      <c r="AC53" s="3">
        <f>N53+O53+P53+Q53+T53+U53</f>
        <v>0</v>
      </c>
      <c r="AD53" s="3">
        <f>AA53/G53</f>
        <v>0</v>
      </c>
      <c r="AE53" s="24">
        <f>(AA53)*(G53*G53)</f>
        <v>0</v>
      </c>
      <c r="AF53" s="25">
        <f t="shared" si="7"/>
        <v>1.2913223140495868E-4</v>
      </c>
      <c r="AG53" s="26">
        <f>(H53-$H$2)/SUM($AF$2:AF52)</f>
        <v>2807.2276053429368</v>
      </c>
      <c r="AH53" s="35">
        <f>(H53-H48)/SUM(AF48:AF52)</f>
        <v>0</v>
      </c>
      <c r="AI53" s="28">
        <f>(H53-H43)/SUM(AF43:AF52)</f>
        <v>0</v>
      </c>
      <c r="AJ53" s="29">
        <f>AJ52+(AVERAGE($AE$3:AE53)/(AJ52*AJ52))</f>
        <v>72.454437129361736</v>
      </c>
      <c r="AK53" s="30">
        <f>AK52+(AVERAGE($AG$3:AG53)/(AK52*AK52))</f>
        <v>58.569411677500227</v>
      </c>
      <c r="AL53" s="36">
        <f>AL52+(AVERAGE($AH$3:AH53)/(AL52*AL52))</f>
        <v>72.723691229990266</v>
      </c>
      <c r="AM53" s="37">
        <f>AM52+(AVERAGE($AI$3:AI53)/(AM52*AM52))</f>
        <v>70.031114460426991</v>
      </c>
      <c r="AN53" s="38">
        <f t="shared" si="8"/>
        <v>88.157908778983185</v>
      </c>
      <c r="AO53" s="39">
        <f t="shared" si="20"/>
        <v>87.066387799875756</v>
      </c>
      <c r="AP53" s="39">
        <f t="shared" si="20"/>
        <v>86.978089905823026</v>
      </c>
      <c r="AQ53" s="36">
        <f t="shared" si="14"/>
        <v>86.667914903043382</v>
      </c>
      <c r="AR53" s="40">
        <f t="shared" si="19"/>
        <v>86.343710900965249</v>
      </c>
      <c r="AS53" s="41">
        <f t="shared" si="19"/>
        <v>86.180819456748438</v>
      </c>
      <c r="AT53" s="20">
        <f>POWER((AO53-H53),2)</f>
        <v>0.87163174022083212</v>
      </c>
      <c r="AU53" s="20">
        <f>POWER((AP53-H53),2)</f>
        <v>1.0443002405807915</v>
      </c>
      <c r="AV53" s="29">
        <f t="shared" si="10"/>
        <v>81.816676344733239</v>
      </c>
      <c r="AW53" s="30">
        <f t="shared" si="13"/>
        <v>75.130375430698692</v>
      </c>
      <c r="AX53" s="36">
        <f t="shared" si="11"/>
        <v>82.60136851135367</v>
      </c>
      <c r="AY53" s="37">
        <f t="shared" si="12"/>
        <v>81.585625316294099</v>
      </c>
    </row>
    <row r="54" spans="1:51" thickTop="1" thickBot="1">
      <c r="A54" s="4">
        <v>55</v>
      </c>
      <c r="B54" s="4">
        <v>1311073062</v>
      </c>
      <c r="C54" s="4">
        <f t="shared" si="0"/>
        <v>0.32727272727272727</v>
      </c>
      <c r="D54" s="2">
        <f t="shared" si="1"/>
        <v>40743.456736111111</v>
      </c>
      <c r="E54" t="s">
        <v>272</v>
      </c>
      <c r="F54" t="s">
        <v>273</v>
      </c>
      <c r="G54" s="4">
        <v>88</v>
      </c>
      <c r="H54" s="4">
        <v>88</v>
      </c>
      <c r="I54" s="5">
        <f t="shared" si="2"/>
        <v>0.61764705882352944</v>
      </c>
      <c r="J54" s="4">
        <v>543</v>
      </c>
      <c r="K54" s="4">
        <v>543</v>
      </c>
      <c r="L54" s="5">
        <f t="shared" si="3"/>
        <v>0.74246986814468541</v>
      </c>
      <c r="M54" s="5">
        <f t="shared" si="4"/>
        <v>6.1704545454545459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f>N54+P54+T54</f>
        <v>0</v>
      </c>
      <c r="X54" s="4">
        <f>O54+Q54+U54</f>
        <v>0</v>
      </c>
      <c r="Y54" s="60">
        <f>(N54+V54)/G54</f>
        <v>0</v>
      </c>
      <c r="Z54" s="62">
        <f>IF(AA54=0,0,(N54+V54)/ABS(AA54))</f>
        <v>0</v>
      </c>
      <c r="AA54" s="3">
        <f t="shared" si="5"/>
        <v>0</v>
      </c>
      <c r="AB54" s="3">
        <f t="shared" si="6"/>
        <v>0</v>
      </c>
      <c r="AC54" s="3">
        <f>N54+O54+P54+Q54+T54+U54</f>
        <v>0</v>
      </c>
      <c r="AD54" s="3">
        <f>AA54/G54</f>
        <v>0</v>
      </c>
      <c r="AE54" s="24">
        <f>(AA54)*(G54*G54)</f>
        <v>0</v>
      </c>
      <c r="AF54" s="25">
        <f t="shared" si="7"/>
        <v>1.2913223140495868E-4</v>
      </c>
      <c r="AG54" s="26">
        <f>(H54-$H$2)/SUM($AF$2:AF53)</f>
        <v>2783.2056536559485</v>
      </c>
      <c r="AH54" s="35">
        <f>(H54-H49)/SUM(AF49:AF53)</f>
        <v>0</v>
      </c>
      <c r="AI54" s="28">
        <f>(H54-H44)/SUM(AF44:AF53)</f>
        <v>0</v>
      </c>
      <c r="AJ54" s="29">
        <f>AJ53+(AVERAGE($AE$3:AE54)/(AJ53*AJ53))</f>
        <v>72.987890736690659</v>
      </c>
      <c r="AK54" s="30">
        <f>AK53+(AVERAGE($AG$3:AG54)/(AK53*AK53))</f>
        <v>59.025639573067167</v>
      </c>
      <c r="AL54" s="36">
        <f>AL53+(AVERAGE($AH$3:AH54)/(AL53*AL53))</f>
        <v>73.352465895295182</v>
      </c>
      <c r="AM54" s="37">
        <f>AM53+(AVERAGE($AI$3:AI54)/(AM53*AM53))</f>
        <v>70.72430614219374</v>
      </c>
      <c r="AN54" s="38">
        <f t="shared" si="8"/>
        <v>88.157908778983185</v>
      </c>
      <c r="AO54" s="39">
        <f t="shared" si="20"/>
        <v>87.066387799875756</v>
      </c>
      <c r="AP54" s="39">
        <f t="shared" si="20"/>
        <v>86.978089905823026</v>
      </c>
      <c r="AQ54" s="36">
        <f t="shared" si="14"/>
        <v>86.667914903043382</v>
      </c>
      <c r="AR54" s="40">
        <f t="shared" si="19"/>
        <v>86.343710900965249</v>
      </c>
      <c r="AS54" s="41">
        <f t="shared" si="19"/>
        <v>86.211876263880498</v>
      </c>
      <c r="AT54" s="20">
        <f>POWER((AO54-H54),2)</f>
        <v>0.87163174022083212</v>
      </c>
      <c r="AU54" s="20">
        <f>POWER((AP54-H54),2)</f>
        <v>1.0443002405807915</v>
      </c>
      <c r="AV54" s="29">
        <f t="shared" si="10"/>
        <v>82.238980625728701</v>
      </c>
      <c r="AW54" s="30">
        <f t="shared" si="13"/>
        <v>75.490179366924252</v>
      </c>
      <c r="AX54" s="36">
        <f t="shared" si="11"/>
        <v>83.030686681099667</v>
      </c>
      <c r="AY54" s="37">
        <f t="shared" si="12"/>
        <v>82.005852857393762</v>
      </c>
    </row>
    <row r="55" spans="1:51" thickTop="1" thickBot="1">
      <c r="A55" s="4">
        <v>56</v>
      </c>
      <c r="B55" s="4">
        <v>1311348729</v>
      </c>
      <c r="C55" s="4">
        <f t="shared" si="0"/>
        <v>0.33333333333333331</v>
      </c>
      <c r="D55" s="2">
        <f t="shared" si="1"/>
        <v>40746.647326388891</v>
      </c>
      <c r="E55" t="s">
        <v>273</v>
      </c>
      <c r="F55" t="s">
        <v>274</v>
      </c>
      <c r="G55" s="4">
        <v>88</v>
      </c>
      <c r="H55" s="4">
        <v>88</v>
      </c>
      <c r="I55" s="5">
        <f t="shared" si="2"/>
        <v>0.61764705882352944</v>
      </c>
      <c r="J55" s="4">
        <v>543</v>
      </c>
      <c r="K55" s="4">
        <v>543</v>
      </c>
      <c r="L55" s="5">
        <f t="shared" si="3"/>
        <v>0.74246986814468541</v>
      </c>
      <c r="M55" s="5">
        <f t="shared" si="4"/>
        <v>6.1704545454545459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f>N55+P55+T55</f>
        <v>0</v>
      </c>
      <c r="X55" s="4">
        <f>O55+Q55+U55</f>
        <v>0</v>
      </c>
      <c r="Y55" s="60">
        <f>(N55+V55)/G55</f>
        <v>0</v>
      </c>
      <c r="Z55" s="62">
        <f>IF(AA55=0,0,(N55+V55)/ABS(AA55))</f>
        <v>0</v>
      </c>
      <c r="AA55" s="3">
        <f t="shared" si="5"/>
        <v>0</v>
      </c>
      <c r="AB55" s="3">
        <f t="shared" si="6"/>
        <v>0</v>
      </c>
      <c r="AC55" s="3">
        <f>N55+O55+P55+Q55+T55+U55</f>
        <v>0</v>
      </c>
      <c r="AD55" s="3">
        <f>AA55/G55</f>
        <v>0</v>
      </c>
      <c r="AE55" s="24">
        <f>(AA55)*(G55*G55)</f>
        <v>0</v>
      </c>
      <c r="AF55" s="25">
        <f t="shared" si="7"/>
        <v>1.2913223140495868E-4</v>
      </c>
      <c r="AG55" s="26">
        <f>(H55-$H$2)/SUM($AF$2:AF54)</f>
        <v>2759.5913341124565</v>
      </c>
      <c r="AH55" s="35">
        <f>(H55-H50)/SUM(AF50:AF54)</f>
        <v>0</v>
      </c>
      <c r="AI55" s="28">
        <f>(H55-H45)/SUM(AF45:AF54)</f>
        <v>0</v>
      </c>
      <c r="AJ55" s="29">
        <f>AJ54+(AVERAGE($AE$3:AE55)/(AJ54*AJ54))</f>
        <v>73.503656461447491</v>
      </c>
      <c r="AK55" s="30">
        <f>AK54+(AVERAGE($AG$3:AG55)/(AK54*AK54))</f>
        <v>59.481311256009256</v>
      </c>
      <c r="AL55" s="36">
        <f>AL54+(AVERAGE($AH$3:AH55)/(AL54*AL54))</f>
        <v>73.958845940297692</v>
      </c>
      <c r="AM55" s="37">
        <f>AM54+(AVERAGE($AI$3:AI55)/(AM54*AM54))</f>
        <v>71.391152066517449</v>
      </c>
      <c r="AN55" s="38">
        <f t="shared" si="8"/>
        <v>88.157908778983185</v>
      </c>
      <c r="AO55" s="39">
        <f t="shared" si="20"/>
        <v>87.066387799875756</v>
      </c>
      <c r="AP55" s="39">
        <f t="shared" si="20"/>
        <v>86.978089905823026</v>
      </c>
      <c r="AQ55" s="36">
        <f t="shared" si="14"/>
        <v>86.667914903043382</v>
      </c>
      <c r="AR55" s="40">
        <f t="shared" si="19"/>
        <v>86.343710900965249</v>
      </c>
      <c r="AS55" s="41">
        <f t="shared" si="19"/>
        <v>86.211876263880498</v>
      </c>
      <c r="AT55" s="20">
        <f>POWER((AO55-H55),2)</f>
        <v>0.87163174022083212</v>
      </c>
      <c r="AU55" s="20">
        <f>POWER((AP55-H55),2)</f>
        <v>1.0443002405807915</v>
      </c>
      <c r="AV55" s="29">
        <f t="shared" si="10"/>
        <v>82.65695890447067</v>
      </c>
      <c r="AW55" s="30">
        <f t="shared" si="13"/>
        <v>75.846561656575361</v>
      </c>
      <c r="AX55" s="36">
        <f t="shared" si="11"/>
        <v>83.455576666728803</v>
      </c>
      <c r="AY55" s="37">
        <f t="shared" si="12"/>
        <v>82.421784638575701</v>
      </c>
    </row>
    <row r="56" spans="1:51" thickTop="1" thickBot="1">
      <c r="A56" s="4">
        <v>57</v>
      </c>
      <c r="B56" s="4">
        <v>1311480397</v>
      </c>
      <c r="C56" s="4">
        <f t="shared" si="0"/>
        <v>0.33939393939393941</v>
      </c>
      <c r="D56" s="2">
        <f t="shared" si="1"/>
        <v>40748.171261574076</v>
      </c>
      <c r="E56" t="s">
        <v>274</v>
      </c>
      <c r="F56" t="s">
        <v>275</v>
      </c>
      <c r="G56" s="4">
        <v>88</v>
      </c>
      <c r="H56" s="4">
        <v>88</v>
      </c>
      <c r="I56" s="5">
        <f t="shared" si="2"/>
        <v>0.61764705882352944</v>
      </c>
      <c r="J56" s="4">
        <v>543</v>
      </c>
      <c r="K56" s="4">
        <v>544</v>
      </c>
      <c r="L56" s="5">
        <f t="shared" si="3"/>
        <v>0.74383970927157539</v>
      </c>
      <c r="M56" s="5">
        <f t="shared" si="4"/>
        <v>6.1818181818181817</v>
      </c>
      <c r="N56" s="4">
        <v>0</v>
      </c>
      <c r="O56" s="4">
        <v>0</v>
      </c>
      <c r="P56" s="4">
        <v>1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f>N56+P56+T56</f>
        <v>1</v>
      </c>
      <c r="X56" s="4">
        <f>O56+Q56+U56</f>
        <v>0</v>
      </c>
      <c r="Y56" s="60">
        <f>(N56+V56)/G56</f>
        <v>1.1363636363636364E-2</v>
      </c>
      <c r="Z56" s="62">
        <f>IF(AA56=0,0,(N56+V56)/ABS(AA56))</f>
        <v>0</v>
      </c>
      <c r="AA56" s="3">
        <f t="shared" si="5"/>
        <v>0</v>
      </c>
      <c r="AB56" s="3">
        <f t="shared" si="6"/>
        <v>1</v>
      </c>
      <c r="AC56" s="3">
        <f>N56+O56+P56+Q56+T56+U56</f>
        <v>1</v>
      </c>
      <c r="AD56" s="3">
        <f>AA56/G56</f>
        <v>0</v>
      </c>
      <c r="AE56" s="24">
        <f>(AA56)*(G56*G56)</f>
        <v>0</v>
      </c>
      <c r="AF56" s="25">
        <f t="shared" si="7"/>
        <v>1.2913223140495868E-4</v>
      </c>
      <c r="AG56" s="26">
        <f>(H56-$H$2)/SUM($AF$2:AF55)</f>
        <v>2736.3743582481648</v>
      </c>
      <c r="AH56" s="35">
        <f>(H56-H51)/SUM(AF51:AF55)</f>
        <v>0</v>
      </c>
      <c r="AI56" s="28">
        <f>(H56-H46)/SUM(AF46:AF55)</f>
        <v>0</v>
      </c>
      <c r="AJ56" s="29">
        <f>AJ55+(AVERAGE($AE$3:AE56)/(AJ55*AJ55))</f>
        <v>74.002791808827411</v>
      </c>
      <c r="AK56" s="30">
        <f>AK55+(AVERAGE($AG$3:AG56)/(AK55*AK55))</f>
        <v>59.936041093716199</v>
      </c>
      <c r="AL56" s="36">
        <f>AL55+(AVERAGE($AH$3:AH56)/(AL55*AL55))</f>
        <v>74.544277587018357</v>
      </c>
      <c r="AM56" s="37">
        <f>AM55+(AVERAGE($AI$3:AI56)/(AM55*AM55))</f>
        <v>72.033479130315527</v>
      </c>
      <c r="AN56" s="38">
        <f t="shared" si="8"/>
        <v>88.157908778983185</v>
      </c>
      <c r="AO56" s="39">
        <f t="shared" si="20"/>
        <v>87.066387799875756</v>
      </c>
      <c r="AP56" s="39">
        <f t="shared" si="20"/>
        <v>86.978089905823026</v>
      </c>
      <c r="AQ56" s="36">
        <f t="shared" si="14"/>
        <v>86.667914903043382</v>
      </c>
      <c r="AR56" s="40">
        <f t="shared" si="19"/>
        <v>86.343710900965249</v>
      </c>
      <c r="AS56" s="41">
        <f t="shared" si="19"/>
        <v>86.211876263880498</v>
      </c>
      <c r="AT56" s="20">
        <f>POWER((AO56-H56),2)</f>
        <v>0.87163174022083212</v>
      </c>
      <c r="AU56" s="20">
        <f>POWER((AP56-H56),2)</f>
        <v>1.0443002405807915</v>
      </c>
      <c r="AV56" s="29">
        <f t="shared" si="10"/>
        <v>83.070720620709665</v>
      </c>
      <c r="AW56" s="30">
        <f t="shared" si="13"/>
        <v>76.199602728250127</v>
      </c>
      <c r="AX56" s="36">
        <f t="shared" si="11"/>
        <v>83.876151256189999</v>
      </c>
      <c r="AY56" s="37">
        <f t="shared" si="12"/>
        <v>82.83352911085035</v>
      </c>
    </row>
    <row r="57" spans="1:51" thickTop="1" thickBot="1">
      <c r="A57" s="4">
        <v>58</v>
      </c>
      <c r="B57" s="4">
        <v>1340381450</v>
      </c>
      <c r="C57" s="4">
        <f t="shared" si="0"/>
        <v>0.34545454545454546</v>
      </c>
      <c r="D57" s="2">
        <f t="shared" si="1"/>
        <v>41082.674189814818</v>
      </c>
      <c r="E57" t="s">
        <v>275</v>
      </c>
      <c r="F57" t="s">
        <v>276</v>
      </c>
      <c r="G57" s="4">
        <v>88</v>
      </c>
      <c r="H57" s="4">
        <v>95</v>
      </c>
      <c r="I57" s="5">
        <f t="shared" si="2"/>
        <v>0.72058823529411764</v>
      </c>
      <c r="J57" s="4">
        <v>544</v>
      </c>
      <c r="K57" s="4">
        <v>643</v>
      </c>
      <c r="L57" s="5">
        <f t="shared" si="3"/>
        <v>0.87945398083368254</v>
      </c>
      <c r="M57" s="5">
        <f t="shared" si="4"/>
        <v>6.7684210526315791</v>
      </c>
      <c r="N57" s="4">
        <v>8</v>
      </c>
      <c r="O57" s="4">
        <v>1</v>
      </c>
      <c r="P57" s="4">
        <v>28</v>
      </c>
      <c r="Q57" s="4">
        <v>0</v>
      </c>
      <c r="R57" s="4">
        <v>6</v>
      </c>
      <c r="S57" s="4">
        <v>0</v>
      </c>
      <c r="T57" s="4">
        <v>86</v>
      </c>
      <c r="U57" s="4">
        <v>10</v>
      </c>
      <c r="V57" s="4">
        <v>10</v>
      </c>
      <c r="W57" s="4">
        <f>N57+P57+T57</f>
        <v>122</v>
      </c>
      <c r="X57" s="4">
        <f>O57+Q57+U57</f>
        <v>11</v>
      </c>
      <c r="Y57" s="60">
        <f>(N57+V57)/G57</f>
        <v>0.20454545454545456</v>
      </c>
      <c r="Z57" s="62">
        <f>IF(AA57=0,0,(N57+V57)/ABS(AA57))</f>
        <v>2.5714285714285716</v>
      </c>
      <c r="AA57" s="3">
        <f t="shared" si="5"/>
        <v>7</v>
      </c>
      <c r="AB57" s="3">
        <f t="shared" si="6"/>
        <v>99</v>
      </c>
      <c r="AC57" s="3">
        <f>N57+O57+P57+Q57+T57+U57</f>
        <v>133</v>
      </c>
      <c r="AD57" s="3">
        <f>AA57/G57</f>
        <v>7.9545454545454544E-2</v>
      </c>
      <c r="AE57" s="24">
        <f>(AA57)*(G57*G57)</f>
        <v>54208</v>
      </c>
      <c r="AF57" s="25">
        <f t="shared" si="7"/>
        <v>1.1080332409972299E-4</v>
      </c>
      <c r="AG57" s="26">
        <f>(H57-$H$2)/SUM($AF$2:AF56)</f>
        <v>3165.802244436416</v>
      </c>
      <c r="AH57" s="35">
        <f>(H57-H52)/SUM(AF52:AF56)</f>
        <v>10841.6</v>
      </c>
      <c r="AI57" s="28">
        <f>(H57-H47)/SUM(AF47:AF56)</f>
        <v>5420.8</v>
      </c>
      <c r="AJ57" s="29">
        <f>AJ56+(AVERAGE($AE$3:AE57)/(AJ56*AJ56))</f>
        <v>74.666235340092726</v>
      </c>
      <c r="AK57" s="30">
        <f>AK56+(AVERAGE($AG$3:AG57)/(AK56*AK56))</f>
        <v>60.391777316059638</v>
      </c>
      <c r="AL57" s="36">
        <f>AL56+(AVERAGE($AH$3:AH57)/(AL56*AL56))</f>
        <v>75.14554565432887</v>
      </c>
      <c r="AM57" s="37">
        <f>AM56+(AVERAGE($AI$3:AI57)/(AM56*AM56))</f>
        <v>72.671925279878266</v>
      </c>
      <c r="AN57" s="38">
        <f t="shared" si="8"/>
        <v>95.132854385012763</v>
      </c>
      <c r="AO57" s="39">
        <f t="shared" si="20"/>
        <v>88.496573153715261</v>
      </c>
      <c r="AP57" s="39">
        <f t="shared" si="20"/>
        <v>87.694635206665268</v>
      </c>
      <c r="AQ57" s="36">
        <f t="shared" si="14"/>
        <v>86.95658824442134</v>
      </c>
      <c r="AR57" s="40">
        <f t="shared" si="19"/>
        <v>86.489133519385931</v>
      </c>
      <c r="AS57" s="41">
        <f t="shared" si="19"/>
        <v>86.284810122437904</v>
      </c>
      <c r="AT57" s="20">
        <f>POWER((AO57-H57),2)</f>
        <v>42.294560744977069</v>
      </c>
      <c r="AU57" s="20">
        <f>POWER((AP57-H57),2)</f>
        <v>53.368354763694612</v>
      </c>
      <c r="AV57" s="29">
        <f t="shared" si="10"/>
        <v>83.480370842549718</v>
      </c>
      <c r="AW57" s="30">
        <f t="shared" si="13"/>
        <v>76.549380022605433</v>
      </c>
      <c r="AX57" s="36">
        <f t="shared" si="11"/>
        <v>84.292518701751973</v>
      </c>
      <c r="AY57" s="37">
        <f t="shared" si="12"/>
        <v>83.241190401876665</v>
      </c>
    </row>
    <row r="58" spans="1:51" thickTop="1" thickBot="1">
      <c r="A58" s="4">
        <v>59</v>
      </c>
      <c r="B58" s="4">
        <v>1343018521</v>
      </c>
      <c r="C58" s="4">
        <f t="shared" si="0"/>
        <v>0.3515151515151515</v>
      </c>
      <c r="D58" s="2">
        <f t="shared" si="1"/>
        <v>41113.195844907408</v>
      </c>
      <c r="E58" t="s">
        <v>276</v>
      </c>
      <c r="F58" t="s">
        <v>277</v>
      </c>
      <c r="G58" s="4">
        <v>95</v>
      </c>
      <c r="H58" s="4">
        <v>94</v>
      </c>
      <c r="I58" s="5">
        <f t="shared" si="2"/>
        <v>0.70588235294117652</v>
      </c>
      <c r="J58" s="4">
        <v>643</v>
      </c>
      <c r="K58" s="4">
        <v>640</v>
      </c>
      <c r="L58" s="5">
        <f t="shared" si="3"/>
        <v>0.87534445745301259</v>
      </c>
      <c r="M58" s="5">
        <f t="shared" si="4"/>
        <v>6.8085106382978724</v>
      </c>
      <c r="N58" s="4">
        <v>0</v>
      </c>
      <c r="O58" s="4">
        <v>1</v>
      </c>
      <c r="P58" s="4">
        <v>1</v>
      </c>
      <c r="Q58" s="4">
        <v>0</v>
      </c>
      <c r="R58" s="4">
        <v>0</v>
      </c>
      <c r="S58" s="4">
        <v>0</v>
      </c>
      <c r="T58" s="4">
        <v>0</v>
      </c>
      <c r="U58" s="4">
        <v>4</v>
      </c>
      <c r="V58" s="4">
        <v>1</v>
      </c>
      <c r="W58" s="4">
        <f>N58+P58+T58</f>
        <v>1</v>
      </c>
      <c r="X58" s="4">
        <f>O58+Q58+U58</f>
        <v>5</v>
      </c>
      <c r="Y58" s="60">
        <f>(N58+V58)/G58</f>
        <v>1.0526315789473684E-2</v>
      </c>
      <c r="Z58" s="62">
        <f>IF(AA58=0,0,(N58+V58)/ABS(AA58))</f>
        <v>1</v>
      </c>
      <c r="AA58" s="3">
        <f t="shared" si="5"/>
        <v>-1</v>
      </c>
      <c r="AB58" s="3">
        <f t="shared" si="6"/>
        <v>-3</v>
      </c>
      <c r="AC58" s="3">
        <f>N58+O58+P58+Q58+T58+U58</f>
        <v>6</v>
      </c>
      <c r="AD58" s="3">
        <f>AA58/G58</f>
        <v>-1.0526315789473684E-2</v>
      </c>
      <c r="AE58" s="24">
        <f>(AA58)*(G58*G58)</f>
        <v>-9025</v>
      </c>
      <c r="AF58" s="25">
        <f t="shared" si="7"/>
        <v>1.1317338162064282E-4</v>
      </c>
      <c r="AG58" s="26">
        <f>(H58-$H$2)/SUM($AF$2:AF57)</f>
        <v>3079.1509958869756</v>
      </c>
      <c r="AH58" s="35">
        <f>(H58-H53)/SUM(AF53:AF57)</f>
        <v>9564.3098257458259</v>
      </c>
      <c r="AI58" s="28">
        <f>(H58-H48)/SUM(AF48:AF57)</f>
        <v>4713.3001382504017</v>
      </c>
      <c r="AJ58" s="29">
        <f>AJ57+(AVERAGE($AE$3:AE58)/(AJ57*AJ57))</f>
        <v>75.277396139890925</v>
      </c>
      <c r="AK58" s="30">
        <f>AK57+(AVERAGE($AG$3:AG58)/(AK57*AK57))</f>
        <v>60.847721478235322</v>
      </c>
      <c r="AL58" s="36">
        <f>AL57+(AVERAGE($AH$3:AH58)/(AL57*AL57))</f>
        <v>75.756909856327951</v>
      </c>
      <c r="AM58" s="37">
        <f>AM57+(AVERAGE($AI$3:AI58)/(AM57*AM57))</f>
        <v>73.303938309596518</v>
      </c>
      <c r="AN58" s="38">
        <f t="shared" si="8"/>
        <v>94.135645463223369</v>
      </c>
      <c r="AO58" s="39">
        <f t="shared" si="20"/>
        <v>89.717812332267684</v>
      </c>
      <c r="AP58" s="39">
        <f t="shared" si="20"/>
        <v>88.307520280055954</v>
      </c>
      <c r="AQ58" s="36">
        <f t="shared" si="14"/>
        <v>87.496323733720885</v>
      </c>
      <c r="AR58" s="40">
        <f t="shared" si="19"/>
        <v>86.761926298806799</v>
      </c>
      <c r="AS58" s="41">
        <f t="shared" si="19"/>
        <v>86.420928415984875</v>
      </c>
      <c r="AT58" s="20">
        <f>POWER((AO58-H58),2)</f>
        <v>18.337131221678732</v>
      </c>
      <c r="AU58" s="20">
        <f>POWER((AP58-H58),2)</f>
        <v>32.404325361974244</v>
      </c>
      <c r="AV58" s="29">
        <f t="shared" si="10"/>
        <v>83.88601050333169</v>
      </c>
      <c r="AW58" s="30">
        <f t="shared" si="13"/>
        <v>76.895968143074143</v>
      </c>
      <c r="AX58" s="36">
        <f t="shared" si="11"/>
        <v>84.704782967404725</v>
      </c>
      <c r="AY58" s="37">
        <f t="shared" si="12"/>
        <v>83.64486854975911</v>
      </c>
    </row>
    <row r="59" spans="1:51" thickTop="1" thickBot="1">
      <c r="A59" s="4">
        <v>60</v>
      </c>
      <c r="B59" s="4">
        <v>1343052759</v>
      </c>
      <c r="C59" s="4">
        <f t="shared" si="0"/>
        <v>0.3575757575757576</v>
      </c>
      <c r="D59" s="2">
        <f t="shared" si="1"/>
        <v>41113.59211805556</v>
      </c>
      <c r="E59" t="s">
        <v>277</v>
      </c>
      <c r="F59" t="s">
        <v>278</v>
      </c>
      <c r="G59" s="4">
        <v>94</v>
      </c>
      <c r="H59" s="4">
        <v>94</v>
      </c>
      <c r="I59" s="5">
        <f t="shared" si="2"/>
        <v>0.70588235294117652</v>
      </c>
      <c r="J59" s="4">
        <v>640</v>
      </c>
      <c r="K59" s="4">
        <v>640</v>
      </c>
      <c r="L59" s="5">
        <f t="shared" si="3"/>
        <v>0.87534445745301259</v>
      </c>
      <c r="M59" s="5">
        <f t="shared" si="4"/>
        <v>6.8085106382978724</v>
      </c>
      <c r="N59" s="4">
        <v>0</v>
      </c>
      <c r="O59" s="4">
        <v>0</v>
      </c>
      <c r="P59" s="4">
        <v>0</v>
      </c>
      <c r="Q59" s="4">
        <v>5</v>
      </c>
      <c r="R59" s="4">
        <v>1</v>
      </c>
      <c r="S59" s="4">
        <v>0</v>
      </c>
      <c r="T59" s="4">
        <v>0</v>
      </c>
      <c r="U59" s="4">
        <v>0</v>
      </c>
      <c r="V59" s="4">
        <v>1</v>
      </c>
      <c r="W59" s="4">
        <f>N59+P59+T59</f>
        <v>0</v>
      </c>
      <c r="X59" s="4">
        <f>O59+Q59+U59</f>
        <v>5</v>
      </c>
      <c r="Y59" s="60">
        <f>(N59+V59)/G59</f>
        <v>1.0638297872340425E-2</v>
      </c>
      <c r="Z59" s="62">
        <f>IF(AA59=0,0,(N59+V59)/ABS(AA59))</f>
        <v>0</v>
      </c>
      <c r="AA59" s="3">
        <f t="shared" si="5"/>
        <v>0</v>
      </c>
      <c r="AB59" s="3">
        <f t="shared" si="6"/>
        <v>0</v>
      </c>
      <c r="AC59" s="3">
        <f>N59+O59+P59+Q59+T59+U59</f>
        <v>5</v>
      </c>
      <c r="AD59" s="3">
        <f>AA59/G59</f>
        <v>0</v>
      </c>
      <c r="AE59" s="24">
        <f>(AA59)*(G59*G59)</f>
        <v>0</v>
      </c>
      <c r="AF59" s="25">
        <f t="shared" si="7"/>
        <v>1.1317338162064282E-4</v>
      </c>
      <c r="AG59" s="26">
        <f>(H59-$H$2)/SUM($AF$2:AF58)</f>
        <v>3056.9576153844027</v>
      </c>
      <c r="AH59" s="35">
        <f>(H59-H54)/SUM(AF54:AF58)</f>
        <v>9813.9696634422344</v>
      </c>
      <c r="AI59" s="28">
        <f>(H59-H49)/SUM(AF49:AF58)</f>
        <v>4773.1384684524282</v>
      </c>
      <c r="AJ59" s="29">
        <f>AJ58+(AVERAGE($AE$3:AE59)/(AJ58*AJ58))</f>
        <v>75.868124736089129</v>
      </c>
      <c r="AK59" s="30">
        <f>AK58+(AVERAGE($AG$3:AG59)/(AK58*AK58))</f>
        <v>61.303463933505896</v>
      </c>
      <c r="AL59" s="36">
        <f>AL58+(AVERAGE($AH$3:AH59)/(AL58*AL58))</f>
        <v>76.377893371137446</v>
      </c>
      <c r="AM59" s="37">
        <f>AM58+(AVERAGE($AI$3:AI59)/(AM58*AM58))</f>
        <v>73.929786388272973</v>
      </c>
      <c r="AN59" s="38">
        <f t="shared" si="8"/>
        <v>94.135645463223369</v>
      </c>
      <c r="AO59" s="39">
        <f t="shared" si="20"/>
        <v>90.93704716212811</v>
      </c>
      <c r="AP59" s="39">
        <f t="shared" si="20"/>
        <v>88.919600935402812</v>
      </c>
      <c r="AQ59" s="36">
        <f t="shared" si="14"/>
        <v>88.285807331925696</v>
      </c>
      <c r="AR59" s="40">
        <f t="shared" si="19"/>
        <v>87.163378974375618</v>
      </c>
      <c r="AS59" s="41">
        <f t="shared" si="19"/>
        <v>86.620527869396327</v>
      </c>
      <c r="AT59" s="20">
        <f>POWER((AO59-H59),2)</f>
        <v>9.3816800870274655</v>
      </c>
      <c r="AU59" s="20">
        <f>POWER((AP59-H59),2)</f>
        <v>25.810454655559983</v>
      </c>
      <c r="AV59" s="29">
        <f t="shared" si="10"/>
        <v>84.287736622401582</v>
      </c>
      <c r="AW59" s="30">
        <f t="shared" si="13"/>
        <v>77.239438997028685</v>
      </c>
      <c r="AX59" s="36">
        <f t="shared" si="11"/>
        <v>85.11304395932045</v>
      </c>
      <c r="AY59" s="37">
        <f t="shared" si="12"/>
        <v>84.044659720971012</v>
      </c>
    </row>
    <row r="60" spans="1:51" thickTop="1" thickBot="1">
      <c r="A60" s="4">
        <v>61</v>
      </c>
      <c r="B60" s="4">
        <v>1343054421</v>
      </c>
      <c r="C60" s="4">
        <f t="shared" si="0"/>
        <v>0.36363636363636365</v>
      </c>
      <c r="D60" s="2">
        <f t="shared" si="1"/>
        <v>41113.611354166671</v>
      </c>
      <c r="E60" t="s">
        <v>278</v>
      </c>
      <c r="F60" t="s">
        <v>279</v>
      </c>
      <c r="G60" s="4">
        <v>94</v>
      </c>
      <c r="H60" s="4">
        <v>94</v>
      </c>
      <c r="I60" s="5">
        <f t="shared" si="2"/>
        <v>0.70588235294117652</v>
      </c>
      <c r="J60" s="4">
        <v>640</v>
      </c>
      <c r="K60" s="4">
        <v>644</v>
      </c>
      <c r="L60" s="5">
        <f t="shared" si="3"/>
        <v>0.88082382196057252</v>
      </c>
      <c r="M60" s="5">
        <f t="shared" si="4"/>
        <v>6.8510638297872344</v>
      </c>
      <c r="N60" s="4">
        <v>0</v>
      </c>
      <c r="O60" s="4">
        <v>0</v>
      </c>
      <c r="P60" s="4">
        <v>4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1</v>
      </c>
      <c r="W60" s="4">
        <f>N60+P60+T60</f>
        <v>4</v>
      </c>
      <c r="X60" s="4">
        <f>O60+Q60+U60</f>
        <v>0</v>
      </c>
      <c r="Y60" s="60">
        <f>(N60+V60)/G60</f>
        <v>1.0638297872340425E-2</v>
      </c>
      <c r="Z60" s="62">
        <f>IF(AA60=0,0,(N60+V60)/ABS(AA60))</f>
        <v>0</v>
      </c>
      <c r="AA60" s="3">
        <f t="shared" si="5"/>
        <v>0</v>
      </c>
      <c r="AB60" s="3">
        <f t="shared" si="6"/>
        <v>4</v>
      </c>
      <c r="AC60" s="3">
        <f>N60+O60+P60+Q60+T60+U60</f>
        <v>4</v>
      </c>
      <c r="AD60" s="3">
        <f>AA60/G60</f>
        <v>0</v>
      </c>
      <c r="AE60" s="24">
        <f>(AA60)*(G60*G60)</f>
        <v>0</v>
      </c>
      <c r="AF60" s="25">
        <f t="shared" si="7"/>
        <v>1.1317338162064282E-4</v>
      </c>
      <c r="AG60" s="26">
        <f>(H60-$H$2)/SUM($AF$2:AF59)</f>
        <v>3035.0818688355967</v>
      </c>
      <c r="AH60" s="35">
        <f>(H60-H55)/SUM(AF55:AF59)</f>
        <v>10077.012727483931</v>
      </c>
      <c r="AI60" s="28">
        <f>(H60-H50)/SUM(AF50:AF59)</f>
        <v>4834.5157070667574</v>
      </c>
      <c r="AJ60" s="29">
        <f>AJ59+(AVERAGE($AE$3:AE60)/(AJ59*AJ59))</f>
        <v>76.439663030593763</v>
      </c>
      <c r="AK60" s="30">
        <f>AK59+(AVERAGE($AG$3:AG60)/(AK59*AK59))</f>
        <v>61.758638447773698</v>
      </c>
      <c r="AL60" s="36">
        <f>AL59+(AVERAGE($AH$3:AH60)/(AL59*AL59))</f>
        <v>77.008070014824511</v>
      </c>
      <c r="AM60" s="37">
        <f>AM59+(AVERAGE($AI$3:AI60)/(AM59*AM59))</f>
        <v>74.549725165430971</v>
      </c>
      <c r="AN60" s="38">
        <f t="shared" si="8"/>
        <v>94.135645463223369</v>
      </c>
      <c r="AO60" s="39">
        <f t="shared" si="20"/>
        <v>92.155616121228675</v>
      </c>
      <c r="AP60" s="39">
        <f t="shared" si="20"/>
        <v>89.531046734669445</v>
      </c>
      <c r="AQ60" s="36">
        <f t="shared" si="14"/>
        <v>89.319805486839741</v>
      </c>
      <c r="AR60" s="40">
        <f t="shared" ref="AR60:AS75" si="21">AR59+(AVERAGE(AH51:AH60)/(AR59*AR59))</f>
        <v>87.693778880090264</v>
      </c>
      <c r="AS60" s="41">
        <f t="shared" si="21"/>
        <v>86.883641950435745</v>
      </c>
      <c r="AT60" s="20">
        <f>POWER((AO60-H60),2)</f>
        <v>3.4017518922715566</v>
      </c>
      <c r="AU60" s="20">
        <f>POWER((AP60-H60),2)</f>
        <v>19.971543287708627</v>
      </c>
      <c r="AV60" s="29">
        <f t="shared" si="10"/>
        <v>84.685642511077006</v>
      </c>
      <c r="AW60" s="30">
        <f t="shared" si="13"/>
        <v>77.579861928117083</v>
      </c>
      <c r="AX60" s="36">
        <f t="shared" si="11"/>
        <v>85.517397740763087</v>
      </c>
      <c r="AY60" s="37">
        <f t="shared" si="12"/>
        <v>84.440656413695322</v>
      </c>
    </row>
    <row r="61" spans="1:51" thickTop="1" thickBot="1">
      <c r="A61" s="4">
        <v>62</v>
      </c>
      <c r="B61" s="4">
        <v>1343135708</v>
      </c>
      <c r="C61" s="4">
        <f t="shared" si="0"/>
        <v>0.36969696969696969</v>
      </c>
      <c r="D61" s="2">
        <f t="shared" si="1"/>
        <v>41114.552175925928</v>
      </c>
      <c r="E61" t="s">
        <v>279</v>
      </c>
      <c r="F61" t="s">
        <v>280</v>
      </c>
      <c r="G61" s="4">
        <v>94</v>
      </c>
      <c r="H61" s="4">
        <v>94</v>
      </c>
      <c r="I61" s="5">
        <f t="shared" si="2"/>
        <v>0.70588235294117652</v>
      </c>
      <c r="J61" s="4">
        <v>644</v>
      </c>
      <c r="K61" s="4">
        <v>644</v>
      </c>
      <c r="L61" s="5">
        <f t="shared" si="3"/>
        <v>0.88082382196057252</v>
      </c>
      <c r="M61" s="5">
        <f t="shared" si="4"/>
        <v>6.8510638297872344</v>
      </c>
      <c r="N61" s="4">
        <v>0</v>
      </c>
      <c r="O61" s="4">
        <v>0</v>
      </c>
      <c r="P61" s="4">
        <v>0</v>
      </c>
      <c r="Q61" s="4">
        <v>0</v>
      </c>
      <c r="R61" s="4">
        <v>6</v>
      </c>
      <c r="S61" s="4">
        <v>0</v>
      </c>
      <c r="T61" s="4">
        <v>0</v>
      </c>
      <c r="U61" s="4">
        <v>0</v>
      </c>
      <c r="V61" s="4">
        <v>6</v>
      </c>
      <c r="W61" s="4">
        <f>N61+P61+T61</f>
        <v>0</v>
      </c>
      <c r="X61" s="4">
        <f>O61+Q61+U61</f>
        <v>0</v>
      </c>
      <c r="Y61" s="60">
        <f>(N61+V61)/G61</f>
        <v>6.3829787234042548E-2</v>
      </c>
      <c r="Z61" s="62">
        <f>IF(AA61=0,0,(N61+V61)/ABS(AA61))</f>
        <v>0</v>
      </c>
      <c r="AA61" s="3">
        <f t="shared" si="5"/>
        <v>0</v>
      </c>
      <c r="AB61" s="3">
        <f t="shared" si="6"/>
        <v>0</v>
      </c>
      <c r="AC61" s="3">
        <f>N61+O61+P61+Q61+T61+U61</f>
        <v>0</v>
      </c>
      <c r="AD61" s="3">
        <f>AA61/G61</f>
        <v>0</v>
      </c>
      <c r="AE61" s="24">
        <f>(AA61)*(G61*G61)</f>
        <v>0</v>
      </c>
      <c r="AF61" s="25">
        <f t="shared" si="7"/>
        <v>1.1317338162064282E-4</v>
      </c>
      <c r="AG61" s="26">
        <f>(H61-$H$2)/SUM($AF$2:AF60)</f>
        <v>3013.5169856761408</v>
      </c>
      <c r="AH61" s="35">
        <f>(H61-H56)/SUM(AF56:AF60)</f>
        <v>10354.544784362151</v>
      </c>
      <c r="AI61" s="28">
        <f>(H61-H51)/SUM(AF51:AF60)</f>
        <v>4897.4919933561105</v>
      </c>
      <c r="AJ61" s="29">
        <f>AJ60+(AVERAGE($AE$3:AE61)/(AJ60*AJ60))</f>
        <v>76.99314373858698</v>
      </c>
      <c r="AK61" s="30">
        <f>AK60+(AVERAGE($AG$3:AG61)/(AK60*AK60))</f>
        <v>62.212918103423178</v>
      </c>
      <c r="AL61" s="36">
        <f>AL60+(AVERAGE($AH$3:AH61)/(AL60*AL60))</f>
        <v>77.647062395867835</v>
      </c>
      <c r="AM61" s="37">
        <f>AM60+(AVERAGE($AI$3:AI61)/(AM60*AM60))</f>
        <v>75.163998699964978</v>
      </c>
      <c r="AN61" s="38">
        <f t="shared" si="8"/>
        <v>94.135645463223369</v>
      </c>
      <c r="AO61" s="39">
        <f t="shared" si="20"/>
        <v>93.374851052526893</v>
      </c>
      <c r="AP61" s="39">
        <f t="shared" si="20"/>
        <v>90.14202591382346</v>
      </c>
      <c r="AQ61" s="36">
        <f t="shared" si="14"/>
        <v>90.589578899746442</v>
      </c>
      <c r="AR61" s="40">
        <f t="shared" si="21"/>
        <v>88.352428129100375</v>
      </c>
      <c r="AS61" s="41">
        <f t="shared" si="21"/>
        <v>87.210042878275033</v>
      </c>
      <c r="AT61" s="20">
        <f>POWER((AO61-H61),2)</f>
        <v>0.3908112065267339</v>
      </c>
      <c r="AU61" s="20">
        <f>POWER((AP61-H61),2)</f>
        <v>14.883964049609711</v>
      </c>
      <c r="AV61" s="29">
        <f t="shared" si="10"/>
        <v>85.0798179650008</v>
      </c>
      <c r="AW61" s="30">
        <f t="shared" si="13"/>
        <v>77.917303840433334</v>
      </c>
      <c r="AX61" s="36">
        <f t="shared" si="11"/>
        <v>85.917936732703666</v>
      </c>
      <c r="AY61" s="37">
        <f t="shared" si="12"/>
        <v>84.832947647751766</v>
      </c>
    </row>
    <row r="62" spans="1:51" thickTop="1" thickBot="1">
      <c r="A62" s="4">
        <v>63</v>
      </c>
      <c r="B62" s="4">
        <v>1343218320</v>
      </c>
      <c r="C62" s="4">
        <f t="shared" si="0"/>
        <v>0.37575757575757573</v>
      </c>
      <c r="D62" s="2">
        <f t="shared" si="1"/>
        <v>41115.508333333331</v>
      </c>
      <c r="E62" t="s">
        <v>280</v>
      </c>
      <c r="F62" t="s">
        <v>281</v>
      </c>
      <c r="G62" s="4">
        <v>94</v>
      </c>
      <c r="H62" s="4">
        <v>94</v>
      </c>
      <c r="I62" s="5">
        <f t="shared" si="2"/>
        <v>0.70588235294117652</v>
      </c>
      <c r="J62" s="4">
        <v>644</v>
      </c>
      <c r="K62" s="4">
        <v>644</v>
      </c>
      <c r="L62" s="5">
        <f t="shared" si="3"/>
        <v>0.88082382196057252</v>
      </c>
      <c r="M62" s="5">
        <f t="shared" si="4"/>
        <v>6.8510638297872344</v>
      </c>
      <c r="N62" s="4">
        <v>0</v>
      </c>
      <c r="O62" s="4">
        <v>0</v>
      </c>
      <c r="P62" s="4">
        <v>0</v>
      </c>
      <c r="Q62" s="4">
        <v>0</v>
      </c>
      <c r="R62" s="4">
        <v>2</v>
      </c>
      <c r="S62" s="4">
        <v>0</v>
      </c>
      <c r="T62" s="4">
        <v>0</v>
      </c>
      <c r="U62" s="4">
        <v>0</v>
      </c>
      <c r="V62" s="4">
        <v>2</v>
      </c>
      <c r="W62" s="4">
        <f>N62+P62+T62</f>
        <v>0</v>
      </c>
      <c r="X62" s="4">
        <f>O62+Q62+U62</f>
        <v>0</v>
      </c>
      <c r="Y62" s="60">
        <f>(N62+V62)/G62</f>
        <v>2.1276595744680851E-2</v>
      </c>
      <c r="Z62" s="62">
        <f>IF(AA62=0,0,(N62+V62)/ABS(AA62))</f>
        <v>0</v>
      </c>
      <c r="AA62" s="3">
        <f t="shared" si="5"/>
        <v>0</v>
      </c>
      <c r="AB62" s="3">
        <f t="shared" si="6"/>
        <v>0</v>
      </c>
      <c r="AC62" s="3">
        <f>N62+O62+P62+Q62+T62+U62</f>
        <v>0</v>
      </c>
      <c r="AD62" s="3">
        <f>AA62/G62</f>
        <v>0</v>
      </c>
      <c r="AE62" s="24">
        <f>(AA62)*(G62*G62)</f>
        <v>0</v>
      </c>
      <c r="AF62" s="25">
        <f t="shared" si="7"/>
        <v>1.1317338162064282E-4</v>
      </c>
      <c r="AG62" s="26">
        <f>(H62-$H$2)/SUM($AF$2:AF61)</f>
        <v>2992.2563864090762</v>
      </c>
      <c r="AH62" s="35">
        <f>(H62-H57)/SUM(AF57:AF61)</f>
        <v>-1774.6328111091334</v>
      </c>
      <c r="AI62" s="28">
        <f>(H62-H52)/SUM(AF52:AF61)</f>
        <v>4962.1306415312447</v>
      </c>
      <c r="AJ62" s="29">
        <f>AJ61+(AVERAGE($AE$3:AE62)/(AJ61*AJ61))</f>
        <v>77.529602905873602</v>
      </c>
      <c r="AK62" s="30">
        <f>AK61+(AVERAGE($AG$3:AG62)/(AK61*AK61))</f>
        <v>62.666011566838627</v>
      </c>
      <c r="AL62" s="36">
        <f>AL61+(AVERAGE($AH$3:AH62)/(AL61*AL61))</f>
        <v>78.260199864801805</v>
      </c>
      <c r="AM62" s="37">
        <f>AM61+(AVERAGE($AI$3:AI62)/(AM61*AM61))</f>
        <v>75.772840311436426</v>
      </c>
      <c r="AN62" s="38">
        <f t="shared" si="8"/>
        <v>94.135645463223369</v>
      </c>
      <c r="AO62" s="39">
        <f t="shared" si="20"/>
        <v>93.17131157152248</v>
      </c>
      <c r="AP62" s="39">
        <f t="shared" si="20"/>
        <v>90.752705728479924</v>
      </c>
      <c r="AQ62" s="36">
        <f t="shared" si="14"/>
        <v>91.516535211609224</v>
      </c>
      <c r="AR62" s="40">
        <f t="shared" si="21"/>
        <v>88.978560018000607</v>
      </c>
      <c r="AS62" s="41">
        <f t="shared" si="21"/>
        <v>87.599248328526258</v>
      </c>
      <c r="AT62" s="20">
        <f>POWER((AO62-H62),2)</f>
        <v>0.68672451149254143</v>
      </c>
      <c r="AU62" s="20">
        <f>POWER((AP62-H62),2)</f>
        <v>10.5449200858471</v>
      </c>
      <c r="AV62" s="29">
        <f t="shared" si="10"/>
        <v>85.470349443959805</v>
      </c>
      <c r="AW62" s="30">
        <f t="shared" si="13"/>
        <v>78.251829315126486</v>
      </c>
      <c r="AX62" s="36">
        <f t="shared" si="11"/>
        <v>86.31474990128072</v>
      </c>
      <c r="AY62" s="37">
        <f t="shared" si="12"/>
        <v>85.221619142170837</v>
      </c>
    </row>
    <row r="63" spans="1:51" thickTop="1" thickBot="1">
      <c r="A63" s="4">
        <v>64</v>
      </c>
      <c r="B63" s="4">
        <v>1344106890</v>
      </c>
      <c r="C63" s="4">
        <f t="shared" si="0"/>
        <v>0.38181818181818183</v>
      </c>
      <c r="D63" s="2">
        <f t="shared" si="1"/>
        <v>41125.792708333334</v>
      </c>
      <c r="E63" t="s">
        <v>281</v>
      </c>
      <c r="F63" t="s">
        <v>282</v>
      </c>
      <c r="G63" s="4">
        <v>94</v>
      </c>
      <c r="H63" s="4">
        <v>94</v>
      </c>
      <c r="I63" s="5">
        <f t="shared" si="2"/>
        <v>0.70588235294117652</v>
      </c>
      <c r="J63" s="4">
        <v>644</v>
      </c>
      <c r="K63" s="4">
        <v>644</v>
      </c>
      <c r="L63" s="5">
        <f t="shared" si="3"/>
        <v>0.88082382196057252</v>
      </c>
      <c r="M63" s="5">
        <f t="shared" si="4"/>
        <v>6.8510638297872344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f>N63+P63+T63</f>
        <v>0</v>
      </c>
      <c r="X63" s="4">
        <f>O63+Q63+U63</f>
        <v>0</v>
      </c>
      <c r="Y63" s="60">
        <f>(N63+V63)/G63</f>
        <v>0</v>
      </c>
      <c r="Z63" s="62">
        <f>IF(AA63=0,0,(N63+V63)/ABS(AA63))</f>
        <v>0</v>
      </c>
      <c r="AA63" s="3">
        <f t="shared" si="5"/>
        <v>0</v>
      </c>
      <c r="AB63" s="3">
        <f t="shared" si="6"/>
        <v>0</v>
      </c>
      <c r="AC63" s="3">
        <f>N63+O63+P63+Q63+T63+U63</f>
        <v>0</v>
      </c>
      <c r="AD63" s="3">
        <f>AA63/G63</f>
        <v>0</v>
      </c>
      <c r="AE63" s="24">
        <f>(AA63)*(G63*G63)</f>
        <v>0</v>
      </c>
      <c r="AF63" s="25">
        <f t="shared" si="7"/>
        <v>1.1317338162064282E-4</v>
      </c>
      <c r="AG63" s="26">
        <f>(H63-$H$2)/SUM($AF$2:AF62)</f>
        <v>2971.293675912139</v>
      </c>
      <c r="AH63" s="35">
        <f>(H63-H58)/SUM(AF58:AF62)</f>
        <v>0</v>
      </c>
      <c r="AI63" s="28">
        <f>(H63-H53)/SUM(AF53:AF62)</f>
        <v>5028.4983530730851</v>
      </c>
      <c r="AJ63" s="29">
        <f>AJ62+(AVERAGE($AE$3:AE63)/(AJ62*AJ62))</f>
        <v>78.049990665898775</v>
      </c>
      <c r="AK63" s="30">
        <f>AK62+(AVERAGE($AG$3:AG63)/(AK62*AK62))</f>
        <v>63.117659692634021</v>
      </c>
      <c r="AL63" s="36">
        <f>AL62+(AVERAGE($AH$3:AH63)/(AL62*AL62))</f>
        <v>78.853873040479698</v>
      </c>
      <c r="AM63" s="37">
        <f>AM62+(AVERAGE($AI$3:AI63)/(AM62*AM62))</f>
        <v>76.376473362209495</v>
      </c>
      <c r="AN63" s="38">
        <f t="shared" si="8"/>
        <v>94.135645463223369</v>
      </c>
      <c r="AO63" s="39">
        <f t="shared" si="20"/>
        <v>93.17131157152248</v>
      </c>
      <c r="AP63" s="39">
        <f t="shared" si="20"/>
        <v>91.363252793749183</v>
      </c>
      <c r="AQ63" s="36">
        <f t="shared" si="14"/>
        <v>92.196414743365352</v>
      </c>
      <c r="AR63" s="40">
        <f t="shared" si="21"/>
        <v>89.595910875425076</v>
      </c>
      <c r="AS63" s="41">
        <f t="shared" si="21"/>
        <v>88.050532569996207</v>
      </c>
      <c r="AT63" s="20">
        <f>POWER((AO63-H63),2)</f>
        <v>0.68672451149254143</v>
      </c>
      <c r="AU63" s="20">
        <f>POWER((AP63-H63),2)</f>
        <v>6.9524358296714883</v>
      </c>
      <c r="AV63" s="29">
        <f t="shared" si="10"/>
        <v>85.857320240147914</v>
      </c>
      <c r="AW63" s="30">
        <f t="shared" si="13"/>
        <v>78.5835007200007</v>
      </c>
      <c r="AX63" s="36">
        <f t="shared" si="11"/>
        <v>86.707922933139386</v>
      </c>
      <c r="AY63" s="37">
        <f t="shared" si="12"/>
        <v>85.606753481377524</v>
      </c>
    </row>
    <row r="64" spans="1:51" thickTop="1" thickBot="1">
      <c r="A64" s="4">
        <v>65</v>
      </c>
      <c r="B64" s="4">
        <v>1344597033</v>
      </c>
      <c r="C64" s="4">
        <f t="shared" si="0"/>
        <v>0.38787878787878788</v>
      </c>
      <c r="D64" s="2">
        <f t="shared" si="1"/>
        <v>41131.46565972222</v>
      </c>
      <c r="E64" t="s">
        <v>282</v>
      </c>
      <c r="F64" t="s">
        <v>283</v>
      </c>
      <c r="G64" s="4">
        <v>94</v>
      </c>
      <c r="H64" s="4">
        <v>94</v>
      </c>
      <c r="I64" s="5">
        <f t="shared" si="2"/>
        <v>0.70588235294117652</v>
      </c>
      <c r="J64" s="4">
        <v>644</v>
      </c>
      <c r="K64" s="4">
        <v>647</v>
      </c>
      <c r="L64" s="5">
        <f t="shared" si="3"/>
        <v>0.88493334534124246</v>
      </c>
      <c r="M64" s="5">
        <f t="shared" si="4"/>
        <v>6.8829787234042552</v>
      </c>
      <c r="N64" s="4">
        <v>0</v>
      </c>
      <c r="O64" s="4">
        <v>0</v>
      </c>
      <c r="P64" s="4">
        <v>3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3</v>
      </c>
      <c r="W64" s="4">
        <f>N64+P64+T64</f>
        <v>3</v>
      </c>
      <c r="X64" s="4">
        <f>O64+Q64+U64</f>
        <v>0</v>
      </c>
      <c r="Y64" s="60">
        <f>(N64+V64)/G64</f>
        <v>3.1914893617021274E-2</v>
      </c>
      <c r="Z64" s="62">
        <f>IF(AA64=0,0,(N64+V64)/ABS(AA64))</f>
        <v>0</v>
      </c>
      <c r="AA64" s="3">
        <f t="shared" si="5"/>
        <v>0</v>
      </c>
      <c r="AB64" s="3">
        <f t="shared" si="6"/>
        <v>3</v>
      </c>
      <c r="AC64" s="3">
        <f>N64+O64+P64+Q64+T64+U64</f>
        <v>3</v>
      </c>
      <c r="AD64" s="3">
        <f>AA64/G64</f>
        <v>0</v>
      </c>
      <c r="AE64" s="24">
        <f>(AA64)*(G64*G64)</f>
        <v>0</v>
      </c>
      <c r="AF64" s="25">
        <f t="shared" si="7"/>
        <v>1.1317338162064282E-4</v>
      </c>
      <c r="AG64" s="26">
        <f>(H64-$H$2)/SUM($AF$2:AF63)</f>
        <v>2950.6226370243653</v>
      </c>
      <c r="AH64" s="35">
        <f>(H64-H59)/SUM(AF59:AF63)</f>
        <v>0</v>
      </c>
      <c r="AI64" s="28">
        <f>(H64-H54)/SUM(AF54:AF63)</f>
        <v>5096.6654463244922</v>
      </c>
      <c r="AJ64" s="29">
        <f>AJ63+(AVERAGE($AE$3:AE64)/(AJ63*AJ63))</f>
        <v>78.55518052803248</v>
      </c>
      <c r="AK64" s="30">
        <f>AK63+(AVERAGE($AG$3:AG64)/(AK63*AK63))</f>
        <v>63.567632438260333</v>
      </c>
      <c r="AL64" s="36">
        <f>AL63+(AVERAGE($AH$3:AH64)/(AL63*AL63))</f>
        <v>79.42920886701269</v>
      </c>
      <c r="AM64" s="37">
        <f>AM63+(AVERAGE($AI$3:AI64)/(AM63*AM63))</f>
        <v>76.975111977660887</v>
      </c>
      <c r="AN64" s="38">
        <f t="shared" si="8"/>
        <v>94.135645463223369</v>
      </c>
      <c r="AO64" s="39">
        <f t="shared" si="20"/>
        <v>93.17131157152248</v>
      </c>
      <c r="AP64" s="39">
        <f t="shared" si="20"/>
        <v>91.97383342013363</v>
      </c>
      <c r="AQ64" s="36">
        <f t="shared" si="14"/>
        <v>92.635391968170026</v>
      </c>
      <c r="AR64" s="40">
        <f t="shared" si="21"/>
        <v>90.204783465540828</v>
      </c>
      <c r="AS64" s="41">
        <f t="shared" si="21"/>
        <v>88.562941601192833</v>
      </c>
      <c r="AT64" s="20">
        <f>POWER((AO64-H64),2)</f>
        <v>0.68672451149254143</v>
      </c>
      <c r="AU64" s="20">
        <f>POWER((AP64-H64),2)</f>
        <v>4.1053510093673831</v>
      </c>
      <c r="AV64" s="29">
        <f t="shared" si="10"/>
        <v>86.240810635763509</v>
      </c>
      <c r="AW64" s="30">
        <f t="shared" si="13"/>
        <v>78.912378312611679</v>
      </c>
      <c r="AX64" s="36">
        <f t="shared" si="11"/>
        <v>87.097538399588728</v>
      </c>
      <c r="AY64" s="37">
        <f t="shared" si="12"/>
        <v>85.98843027086069</v>
      </c>
    </row>
    <row r="65" spans="1:51" thickTop="1" thickBot="1">
      <c r="A65" s="4">
        <v>66</v>
      </c>
      <c r="B65" s="4">
        <v>1344700758</v>
      </c>
      <c r="C65" s="4">
        <f t="shared" si="0"/>
        <v>0.39393939393939392</v>
      </c>
      <c r="D65" s="2">
        <f t="shared" ref="D65:D128" si="22">(B65/86400)+25569</f>
        <v>41132.666180555556</v>
      </c>
      <c r="E65" t="s">
        <v>283</v>
      </c>
      <c r="F65" t="s">
        <v>284</v>
      </c>
      <c r="G65" s="4">
        <v>94</v>
      </c>
      <c r="H65" s="4">
        <v>93</v>
      </c>
      <c r="I65" s="5">
        <f t="shared" si="2"/>
        <v>0.69117647058823528</v>
      </c>
      <c r="J65" s="4">
        <v>647</v>
      </c>
      <c r="K65" s="4">
        <v>644</v>
      </c>
      <c r="L65" s="5">
        <f t="shared" si="3"/>
        <v>0.88082382196057252</v>
      </c>
      <c r="M65" s="5">
        <f t="shared" si="4"/>
        <v>6.924731182795699</v>
      </c>
      <c r="N65" s="4">
        <v>0</v>
      </c>
      <c r="O65" s="4">
        <v>1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3</v>
      </c>
      <c r="V65" s="4">
        <v>0</v>
      </c>
      <c r="W65" s="4">
        <f>N65+P65+T65</f>
        <v>0</v>
      </c>
      <c r="X65" s="4">
        <f>O65+Q65+U65</f>
        <v>4</v>
      </c>
      <c r="Y65" s="60">
        <f>(N65+V65)/G65</f>
        <v>0</v>
      </c>
      <c r="Z65" s="62">
        <f>IF(AA65=0,0,(N65+V65)/ABS(AA65))</f>
        <v>0</v>
      </c>
      <c r="AA65" s="3">
        <f t="shared" si="5"/>
        <v>-1</v>
      </c>
      <c r="AB65" s="3">
        <f t="shared" si="6"/>
        <v>-3</v>
      </c>
      <c r="AC65" s="3">
        <f>N65+O65+P65+Q65+T65+U65</f>
        <v>4</v>
      </c>
      <c r="AD65" s="3">
        <f>AA65/G65</f>
        <v>-1.0638297872340425E-2</v>
      </c>
      <c r="AE65" s="24">
        <f>(AA65)*(G65*G65)</f>
        <v>-8836</v>
      </c>
      <c r="AF65" s="25">
        <f t="shared" si="7"/>
        <v>1.1562030292519366E-4</v>
      </c>
      <c r="AG65" s="26">
        <f>(H65-$H$2)/SUM($AF$2:AF64)</f>
        <v>2869.1906155569136</v>
      </c>
      <c r="AH65" s="35">
        <f>(H65-H60)/SUM(AF60:AF64)</f>
        <v>-1767.2</v>
      </c>
      <c r="AI65" s="28">
        <f>(H65-H55)/SUM(AF55:AF64)</f>
        <v>4305.5884208441203</v>
      </c>
      <c r="AJ65" s="29">
        <f>AJ64+(AVERAGE($AE$3:AE65)/(AJ64*AJ64))</f>
        <v>79.023249209715956</v>
      </c>
      <c r="AK65" s="30">
        <f>AK64+(AVERAGE($AG$3:AG65)/(AK64*AK64))</f>
        <v>64.01548626380476</v>
      </c>
      <c r="AL65" s="36">
        <f>AL64+(AVERAGE($AH$3:AH65)/(AL64*AL64))</f>
        <v>79.982793477019072</v>
      </c>
      <c r="AM65" s="37">
        <f>AM64+(AVERAGE($AI$3:AI65)/(AM64*AM64))</f>
        <v>77.566654850542747</v>
      </c>
      <c r="AN65" s="38">
        <f t="shared" si="8"/>
        <v>93.138525301841</v>
      </c>
      <c r="AO65" s="39">
        <f t="shared" si="20"/>
        <v>92.967738052192544</v>
      </c>
      <c r="AP65" s="39">
        <f t="shared" si="20"/>
        <v>92.482817192749749</v>
      </c>
      <c r="AQ65" s="36">
        <f t="shared" si="14"/>
        <v>92.794172092249624</v>
      </c>
      <c r="AR65" s="40">
        <f t="shared" si="21"/>
        <v>90.783745810564881</v>
      </c>
      <c r="AS65" s="41">
        <f t="shared" si="21"/>
        <v>89.124332826214641</v>
      </c>
      <c r="AT65" s="20">
        <f>POWER((AO65-H65),2)</f>
        <v>1.0408332763309973E-3</v>
      </c>
      <c r="AU65" s="20">
        <f>POWER((AP65-H65),2)</f>
        <v>0.26747805611524994</v>
      </c>
      <c r="AV65" s="29">
        <f t="shared" si="10"/>
        <v>86.620898050751848</v>
      </c>
      <c r="AW65" s="30">
        <f t="shared" si="13"/>
        <v>79.238520337322683</v>
      </c>
      <c r="AX65" s="36">
        <f t="shared" si="11"/>
        <v>87.483675910432169</v>
      </c>
      <c r="AY65" s="37">
        <f t="shared" si="12"/>
        <v>86.366726283125601</v>
      </c>
    </row>
    <row r="66" spans="1:51" thickTop="1" thickBot="1">
      <c r="A66" s="4">
        <v>67</v>
      </c>
      <c r="B66" s="4">
        <v>1344723662</v>
      </c>
      <c r="C66" s="4">
        <f t="shared" si="0"/>
        <v>0.4</v>
      </c>
      <c r="D66" s="2">
        <f t="shared" si="22"/>
        <v>41132.931273148148</v>
      </c>
      <c r="E66" t="s">
        <v>284</v>
      </c>
      <c r="F66" t="s">
        <v>285</v>
      </c>
      <c r="G66" s="4">
        <v>93</v>
      </c>
      <c r="H66" s="4">
        <v>94</v>
      </c>
      <c r="I66" s="5">
        <f t="shared" si="2"/>
        <v>0.70588235294117652</v>
      </c>
      <c r="J66" s="4">
        <v>644</v>
      </c>
      <c r="K66" s="4">
        <v>647</v>
      </c>
      <c r="L66" s="5">
        <f t="shared" si="3"/>
        <v>0.88493334534124246</v>
      </c>
      <c r="M66" s="5">
        <f t="shared" si="4"/>
        <v>6.8829787234042552</v>
      </c>
      <c r="N66" s="4">
        <v>1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3</v>
      </c>
      <c r="U66" s="4">
        <v>0</v>
      </c>
      <c r="V66" s="4">
        <v>0</v>
      </c>
      <c r="W66" s="4">
        <f>N66+P66+T66</f>
        <v>4</v>
      </c>
      <c r="X66" s="4">
        <f>O66+Q66+U66</f>
        <v>0</v>
      </c>
      <c r="Y66" s="60">
        <f>(N66+V66)/G66</f>
        <v>1.0752688172043012E-2</v>
      </c>
      <c r="Z66" s="62">
        <f>IF(AA66=0,0,(N66+V66)/ABS(AA66))</f>
        <v>1</v>
      </c>
      <c r="AA66" s="3">
        <f t="shared" si="5"/>
        <v>1</v>
      </c>
      <c r="AB66" s="3">
        <f t="shared" si="6"/>
        <v>3</v>
      </c>
      <c r="AC66" s="3">
        <f>N66+O66+P66+Q66+T66+U66</f>
        <v>4</v>
      </c>
      <c r="AD66" s="3">
        <f>AA66/G66</f>
        <v>1.0752688172043012E-2</v>
      </c>
      <c r="AE66" s="24">
        <f>(AA66)*(G66*G66)</f>
        <v>8649</v>
      </c>
      <c r="AF66" s="25">
        <f t="shared" si="7"/>
        <v>1.1317338162064282E-4</v>
      </c>
      <c r="AG66" s="26">
        <f>(H66-$H$2)/SUM($AF$2:AF65)</f>
        <v>2909.6999008129937</v>
      </c>
      <c r="AH66" s="35">
        <f>(H66-H61)/SUM(AF61:AF65)</f>
        <v>0</v>
      </c>
      <c r="AI66" s="28">
        <f>(H66-H56)/SUM(AF56:AF65)</f>
        <v>5227.5303049554395</v>
      </c>
      <c r="AJ66" s="29">
        <f>AJ65+(AVERAGE($AE$3:AE66)/(AJ65*AJ65))</f>
        <v>79.500203157228015</v>
      </c>
      <c r="AK66" s="30">
        <f>AK65+(AVERAGE($AG$3:AG66)/(AK65*AK65))</f>
        <v>64.461289726205806</v>
      </c>
      <c r="AL66" s="36">
        <f>AL65+(AVERAGE($AH$3:AH66)/(AL65*AL65))</f>
        <v>80.520211121145636</v>
      </c>
      <c r="AM66" s="37">
        <f>AM65+(AVERAGE($AI$3:AI66)/(AM65*AM65))</f>
        <v>78.153683031053504</v>
      </c>
      <c r="AN66" s="38">
        <f t="shared" si="8"/>
        <v>94.135552905901207</v>
      </c>
      <c r="AO66" s="39">
        <f t="shared" si="20"/>
        <v>92.967738052192544</v>
      </c>
      <c r="AP66" s="39">
        <f t="shared" si="20"/>
        <v>93.094004684831447</v>
      </c>
      <c r="AQ66" s="36">
        <f t="shared" si="14"/>
        <v>92.711906799062774</v>
      </c>
      <c r="AR66" s="40">
        <f t="shared" si="21"/>
        <v>91.355347178057798</v>
      </c>
      <c r="AS66" s="41">
        <f t="shared" si="21"/>
        <v>89.744485787297435</v>
      </c>
      <c r="AT66" s="20">
        <f>POWER((AO66-H66),2)</f>
        <v>1.0655647288912424</v>
      </c>
      <c r="AU66" s="20">
        <f>POWER((AP66-H66),2)</f>
        <v>0.82082751110736629</v>
      </c>
      <c r="AV66" s="29">
        <f t="shared" si="10"/>
        <v>86.997657181431407</v>
      </c>
      <c r="AW66" s="30">
        <f t="shared" si="13"/>
        <v>79.561983116744642</v>
      </c>
      <c r="AX66" s="36">
        <f t="shared" si="11"/>
        <v>87.866412258249937</v>
      </c>
      <c r="AY66" s="37">
        <f t="shared" si="12"/>
        <v>86.741715594657009</v>
      </c>
    </row>
    <row r="67" spans="1:51" thickTop="1" thickBot="1">
      <c r="A67" s="4">
        <v>68</v>
      </c>
      <c r="B67" s="4">
        <v>1344864251</v>
      </c>
      <c r="C67" s="4">
        <f t="shared" ref="C67:C130" si="23">(A67-1)/(LARGE(A:A,1)-1)</f>
        <v>0.40606060606060607</v>
      </c>
      <c r="D67" s="2">
        <f t="shared" si="22"/>
        <v>41134.55846064815</v>
      </c>
      <c r="E67" t="s">
        <v>285</v>
      </c>
      <c r="F67" t="s">
        <v>286</v>
      </c>
      <c r="G67" s="4">
        <v>94</v>
      </c>
      <c r="H67" s="4">
        <v>94</v>
      </c>
      <c r="I67" s="5">
        <f t="shared" ref="I67:I130" si="24">(H67-SMALL(H:H,1))/(LARGE(H:H,1)-SMALL(H:H,1))</f>
        <v>0.70588235294117652</v>
      </c>
      <c r="J67" s="4">
        <v>647</v>
      </c>
      <c r="K67" s="4">
        <v>647</v>
      </c>
      <c r="L67" s="5">
        <f t="shared" ref="L67:L130" si="25">(K67-SMALL(K:K,1))/(LARGE(K:K,1)-SMALL(K:K,1))</f>
        <v>0.88493334534124246</v>
      </c>
      <c r="M67" s="5">
        <f t="shared" ref="M67:M130" si="26">K67/H67</f>
        <v>6.8829787234042552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f>N67+P67+T67</f>
        <v>0</v>
      </c>
      <c r="X67" s="4">
        <f>O67+Q67+U67</f>
        <v>0</v>
      </c>
      <c r="Y67" s="60">
        <f>(N67+V67)/G67</f>
        <v>0</v>
      </c>
      <c r="Z67" s="62">
        <f>IF(AA67=0,0,(N67+V67)/ABS(AA67))</f>
        <v>0</v>
      </c>
      <c r="AA67" s="3">
        <f t="shared" ref="AA67:AA130" si="27">H67-G67</f>
        <v>0</v>
      </c>
      <c r="AB67" s="3">
        <f t="shared" ref="AB67:AB130" si="28">K67-J67</f>
        <v>0</v>
      </c>
      <c r="AC67" s="3">
        <f>N67+O67+P67+Q67+T67+U67</f>
        <v>0</v>
      </c>
      <c r="AD67" s="3">
        <f>AA67/G67</f>
        <v>0</v>
      </c>
      <c r="AE67" s="24">
        <f>(AA67)*(G67*G67)</f>
        <v>0</v>
      </c>
      <c r="AF67" s="25">
        <f t="shared" ref="AF67:AF130" si="29">1/(H67*H67)</f>
        <v>1.1317338162064282E-4</v>
      </c>
      <c r="AG67" s="26">
        <f>(H67-$H$2)/SUM($AF$2:AF66)</f>
        <v>2889.8741254429092</v>
      </c>
      <c r="AH67" s="35">
        <f>(H67-H62)/SUM(AF62:AF66)</f>
        <v>0</v>
      </c>
      <c r="AI67" s="28">
        <f>(H67-H57)/SUM(AF57:AF66)</f>
        <v>-883.53999275637091</v>
      </c>
      <c r="AJ67" s="29">
        <f>AJ66+(AVERAGE($AE$3:AE67)/(AJ66*AJ66))</f>
        <v>79.964201418674847</v>
      </c>
      <c r="AK67" s="30">
        <f>AK66+(AVERAGE($AG$3:AG67)/(AK66*AK66))</f>
        <v>64.904883929939871</v>
      </c>
      <c r="AL67" s="36">
        <f>AL66+(AVERAGE($AH$3:AH67)/(AL66*AL66))</f>
        <v>81.042320944866731</v>
      </c>
      <c r="AM67" s="37">
        <f>AM66+(AVERAGE($AI$3:AI67)/(AM66*AM66))</f>
        <v>78.720804282925158</v>
      </c>
      <c r="AN67" s="38">
        <f t="shared" si="8"/>
        <v>94.135552905901207</v>
      </c>
      <c r="AO67" s="39">
        <f t="shared" si="20"/>
        <v>92.967738052192544</v>
      </c>
      <c r="AP67" s="39">
        <f t="shared" si="20"/>
        <v>92.992055728021569</v>
      </c>
      <c r="AQ67" s="36">
        <f t="shared" si="14"/>
        <v>92.670787597605781</v>
      </c>
      <c r="AR67" s="40">
        <f t="shared" si="21"/>
        <v>91.789913145911939</v>
      </c>
      <c r="AS67" s="41">
        <f t="shared" si="21"/>
        <v>90.277822409963164</v>
      </c>
      <c r="AT67" s="20">
        <f>POWER((AO67-H67),2)</f>
        <v>1.0655647288912424</v>
      </c>
      <c r="AU67" s="20">
        <f>POWER((AP67-H67),2)</f>
        <v>1.0159516554141295</v>
      </c>
      <c r="AV67" s="29">
        <f t="shared" si="10"/>
        <v>87.37116013067876</v>
      </c>
      <c r="AW67" s="30">
        <f t="shared" si="13"/>
        <v>79.882821137950586</v>
      </c>
      <c r="AX67" s="36">
        <f t="shared" si="11"/>
        <v>88.245821553844294</v>
      </c>
      <c r="AY67" s="37">
        <f t="shared" si="12"/>
        <v>87.113469714556828</v>
      </c>
    </row>
    <row r="68" spans="1:51" thickTop="1" thickBot="1">
      <c r="A68" s="4">
        <v>69</v>
      </c>
      <c r="B68" s="4">
        <v>1344866445</v>
      </c>
      <c r="C68" s="4">
        <f t="shared" si="23"/>
        <v>0.41212121212121211</v>
      </c>
      <c r="D68" s="2">
        <f t="shared" si="22"/>
        <v>41134.583854166667</v>
      </c>
      <c r="E68" t="s">
        <v>286</v>
      </c>
      <c r="F68" t="s">
        <v>287</v>
      </c>
      <c r="G68" s="4">
        <v>94</v>
      </c>
      <c r="H68" s="4">
        <v>93</v>
      </c>
      <c r="I68" s="5">
        <f t="shared" si="24"/>
        <v>0.69117647058823528</v>
      </c>
      <c r="J68" s="4">
        <v>647</v>
      </c>
      <c r="K68" s="4">
        <v>644</v>
      </c>
      <c r="L68" s="5">
        <f t="shared" si="25"/>
        <v>0.88082382196057252</v>
      </c>
      <c r="M68" s="5">
        <f t="shared" si="26"/>
        <v>6.924731182795699</v>
      </c>
      <c r="N68" s="4">
        <v>0</v>
      </c>
      <c r="O68" s="4">
        <v>1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3</v>
      </c>
      <c r="V68" s="4">
        <v>0</v>
      </c>
      <c r="W68" s="4">
        <f>N68+P68+T68</f>
        <v>0</v>
      </c>
      <c r="X68" s="4">
        <f>O68+Q68+U68</f>
        <v>4</v>
      </c>
      <c r="Y68" s="60">
        <f>(N68+V68)/G68</f>
        <v>0</v>
      </c>
      <c r="Z68" s="62">
        <f>IF(AA68=0,0,(N68+V68)/ABS(AA68))</f>
        <v>0</v>
      </c>
      <c r="AA68" s="3">
        <f t="shared" si="27"/>
        <v>-1</v>
      </c>
      <c r="AB68" s="3">
        <f t="shared" si="28"/>
        <v>-3</v>
      </c>
      <c r="AC68" s="3">
        <f>N68+O68+P68+Q68+T68+U68</f>
        <v>4</v>
      </c>
      <c r="AD68" s="3">
        <f>AA68/G68</f>
        <v>-1.0638297872340425E-2</v>
      </c>
      <c r="AE68" s="24">
        <f>(AA68)*(G68*G68)</f>
        <v>-8836</v>
      </c>
      <c r="AF68" s="25">
        <f t="shared" si="29"/>
        <v>1.1562030292519366E-4</v>
      </c>
      <c r="AG68" s="26">
        <f>(H68-$H$2)/SUM($AF$2:AF67)</f>
        <v>2810.5184303148794</v>
      </c>
      <c r="AH68" s="35">
        <f>(H68-H63)/SUM(AF63:AF67)</f>
        <v>-1759.5911770123414</v>
      </c>
      <c r="AI68" s="28">
        <f>(H68-H58)/SUM(AF58:AF67)</f>
        <v>-881.69369036768683</v>
      </c>
      <c r="AJ68" s="29">
        <f>AJ67+(AVERAGE($AE$3:AE68)/(AJ67*AJ67))</f>
        <v>80.394944313096744</v>
      </c>
      <c r="AK68" s="30">
        <f>AK67+(AVERAGE($AG$3:AG68)/(AK67*AK67))</f>
        <v>65.34591429804567</v>
      </c>
      <c r="AL68" s="36">
        <f>AL67+(AVERAGE($AH$3:AH68)/(AL67*AL67))</f>
        <v>81.545856734000338</v>
      </c>
      <c r="AM68" s="37">
        <f>AM67+(AVERAGE($AI$3:AI68)/(AM67*AM67))</f>
        <v>79.269158530679874</v>
      </c>
      <c r="AN68" s="38">
        <f t="shared" ref="AN68:AN131" si="30">AN67+(AE68/(AN67*AN67))</f>
        <v>93.13843078371201</v>
      </c>
      <c r="AO68" s="39">
        <f t="shared" ref="AO68:AP83" si="31">AO67+(AH68/(AO67*AO67))</f>
        <v>92.764152362945538</v>
      </c>
      <c r="AP68" s="39">
        <f t="shared" si="31"/>
        <v>92.890096618038868</v>
      </c>
      <c r="AQ68" s="36">
        <f t="shared" si="14"/>
        <v>92.58865339726465</v>
      </c>
      <c r="AR68" s="40">
        <f t="shared" si="21"/>
        <v>92.08597194732603</v>
      </c>
      <c r="AS68" s="41">
        <f t="shared" si="21"/>
        <v>90.736226520450174</v>
      </c>
      <c r="AT68" s="20">
        <f>POWER((AO68-H68),2)</f>
        <v>5.5624107904173339E-2</v>
      </c>
      <c r="AU68" s="20">
        <f>POWER((AP68-H68),2)</f>
        <v>1.2078753366494506E-2</v>
      </c>
      <c r="AV68" s="29">
        <f t="shared" ref="AV68:AV131" si="32">AV67+(AVERAGE($AE$3:$AE$85)/(AV67*AV67))</f>
        <v>87.741476530288594</v>
      </c>
      <c r="AW68" s="30">
        <f t="shared" si="13"/>
        <v>80.201087133822796</v>
      </c>
      <c r="AX68" s="36">
        <f t="shared" ref="AX68:AX131" si="33">AX67+(AVERAGE($AH$3:$AH$85)/(AX67*AX67))</f>
        <v>88.621975353496737</v>
      </c>
      <c r="AY68" s="37">
        <f t="shared" ref="AY68:AY131" si="34">AY67+(AVERAGE($AI$3:$AI$85)/(AY67*AY67))</f>
        <v>87.482057705463404</v>
      </c>
    </row>
    <row r="69" spans="1:51" thickTop="1" thickBot="1">
      <c r="A69" s="4">
        <v>70</v>
      </c>
      <c r="B69" s="4">
        <v>1344869717</v>
      </c>
      <c r="C69" s="4">
        <f t="shared" si="23"/>
        <v>0.41818181818181815</v>
      </c>
      <c r="D69" s="2">
        <f t="shared" si="22"/>
        <v>41134.621724537035</v>
      </c>
      <c r="E69" t="s">
        <v>287</v>
      </c>
      <c r="F69" t="s">
        <v>288</v>
      </c>
      <c r="G69" s="4">
        <v>93</v>
      </c>
      <c r="H69" s="4">
        <v>93</v>
      </c>
      <c r="I69" s="5">
        <f t="shared" si="24"/>
        <v>0.69117647058823528</v>
      </c>
      <c r="J69" s="4">
        <v>644</v>
      </c>
      <c r="K69" s="4">
        <v>644</v>
      </c>
      <c r="L69" s="5">
        <f t="shared" si="25"/>
        <v>0.88082382196057252</v>
      </c>
      <c r="M69" s="5">
        <f t="shared" si="26"/>
        <v>6.924731182795699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f>N69+P69+T69</f>
        <v>0</v>
      </c>
      <c r="X69" s="4">
        <f>O69+Q69+U69</f>
        <v>0</v>
      </c>
      <c r="Y69" s="60">
        <f>(N69+V69)/G69</f>
        <v>0</v>
      </c>
      <c r="Z69" s="62">
        <f>IF(AA69=0,0,(N69+V69)/ABS(AA69))</f>
        <v>0</v>
      </c>
      <c r="AA69" s="3">
        <f t="shared" si="27"/>
        <v>0</v>
      </c>
      <c r="AB69" s="3">
        <f t="shared" si="28"/>
        <v>0</v>
      </c>
      <c r="AC69" s="3">
        <f>N69+O69+P69+Q69+T69+U69</f>
        <v>0</v>
      </c>
      <c r="AD69" s="3">
        <f>AA69/G69</f>
        <v>0</v>
      </c>
      <c r="AE69" s="24">
        <f>(AA69)*(G69*G69)</f>
        <v>0</v>
      </c>
      <c r="AF69" s="25">
        <f t="shared" si="29"/>
        <v>1.1562030292519366E-4</v>
      </c>
      <c r="AG69" s="26">
        <f>(H69-$H$2)/SUM($AF$2:AF68)</f>
        <v>2791.2202310337229</v>
      </c>
      <c r="AH69" s="35">
        <f>(H69-H64)/SUM(AF64:AF68)</f>
        <v>-1752.0475939384214</v>
      </c>
      <c r="AI69" s="28">
        <f>(H69-H59)/SUM(AF59:AF68)</f>
        <v>-879.79558850617047</v>
      </c>
      <c r="AJ69" s="29">
        <f>AJ68+(AVERAGE($AE$3:AE69)/(AJ68*AJ68))</f>
        <v>80.814723581427657</v>
      </c>
      <c r="AK69" s="30">
        <f>AK68+(AVERAGE($AG$3:AG69)/(AK68*AK68))</f>
        <v>65.784273831570033</v>
      </c>
      <c r="AL69" s="36">
        <f>AL68+(AVERAGE($AH$3:AH69)/(AL68*AL68))</f>
        <v>82.031837758482297</v>
      </c>
      <c r="AM69" s="37">
        <f>AM68+(AVERAGE($AI$3:AI69)/(AM68*AM68))</f>
        <v>79.799791081638119</v>
      </c>
      <c r="AN69" s="38">
        <f t="shared" si="30"/>
        <v>93.13843078371201</v>
      </c>
      <c r="AO69" s="39">
        <f t="shared" si="31"/>
        <v>92.560548722752387</v>
      </c>
      <c r="AP69" s="39">
        <f t="shared" si="31"/>
        <v>92.788133536851859</v>
      </c>
      <c r="AQ69" s="36">
        <f t="shared" si="14"/>
        <v>92.465498167776715</v>
      </c>
      <c r="AR69" s="40">
        <f t="shared" si="21"/>
        <v>92.243735627473995</v>
      </c>
      <c r="AS69" s="41">
        <f t="shared" si="21"/>
        <v>91.121349194156863</v>
      </c>
      <c r="AT69" s="20">
        <f>POWER((AO69-H69),2)</f>
        <v>0.19311742507455873</v>
      </c>
      <c r="AU69" s="20">
        <f>POWER((AP69-H69),2)</f>
        <v>4.4887398206902518E-2</v>
      </c>
      <c r="AV69" s="29">
        <f t="shared" si="32"/>
        <v>88.108673656073165</v>
      </c>
      <c r="AW69" s="30">
        <f t="shared" ref="AW69:AW132" si="35">AW68+(AVERAGE($AG$3:$AG$85)/(AW68*AW68))</f>
        <v>80.516832159862517</v>
      </c>
      <c r="AX69" s="36">
        <f t="shared" si="33"/>
        <v>88.994942778630985</v>
      </c>
      <c r="AY69" s="37">
        <f t="shared" si="34"/>
        <v>87.847546297308085</v>
      </c>
    </row>
    <row r="70" spans="1:51" thickTop="1" thickBot="1">
      <c r="A70" s="4">
        <v>71</v>
      </c>
      <c r="B70" s="4">
        <v>1344874065</v>
      </c>
      <c r="C70" s="4">
        <f t="shared" si="23"/>
        <v>0.42424242424242425</v>
      </c>
      <c r="D70" s="2">
        <f t="shared" si="22"/>
        <v>41134.672048611115</v>
      </c>
      <c r="E70" t="s">
        <v>288</v>
      </c>
      <c r="F70" t="s">
        <v>289</v>
      </c>
      <c r="G70" s="4">
        <v>93</v>
      </c>
      <c r="H70" s="4">
        <v>93</v>
      </c>
      <c r="I70" s="5">
        <f t="shared" si="24"/>
        <v>0.69117647058823528</v>
      </c>
      <c r="J70" s="4">
        <v>644</v>
      </c>
      <c r="K70" s="4">
        <v>644</v>
      </c>
      <c r="L70" s="5">
        <f t="shared" si="25"/>
        <v>0.88082382196057252</v>
      </c>
      <c r="M70" s="5">
        <f t="shared" si="26"/>
        <v>6.924731182795699</v>
      </c>
      <c r="N70" s="4">
        <v>0</v>
      </c>
      <c r="O70" s="4">
        <v>0</v>
      </c>
      <c r="P70" s="4">
        <v>0</v>
      </c>
      <c r="Q70" s="4">
        <v>0</v>
      </c>
      <c r="R70" s="4">
        <v>1</v>
      </c>
      <c r="S70" s="4">
        <v>0</v>
      </c>
      <c r="T70" s="4">
        <v>0</v>
      </c>
      <c r="U70" s="4">
        <v>0</v>
      </c>
      <c r="V70" s="4">
        <v>1</v>
      </c>
      <c r="W70" s="4">
        <f>N70+P70+T70</f>
        <v>0</v>
      </c>
      <c r="X70" s="4">
        <f>O70+Q70+U70</f>
        <v>0</v>
      </c>
      <c r="Y70" s="60">
        <f>(N70+V70)/G70</f>
        <v>1.0752688172043012E-2</v>
      </c>
      <c r="Z70" s="62">
        <f>IF(AA70=0,0,(N70+V70)/ABS(AA70))</f>
        <v>0</v>
      </c>
      <c r="AA70" s="3">
        <f t="shared" si="27"/>
        <v>0</v>
      </c>
      <c r="AB70" s="3">
        <f t="shared" si="28"/>
        <v>0</v>
      </c>
      <c r="AC70" s="3">
        <f>N70+O70+P70+Q70+T70+U70</f>
        <v>0</v>
      </c>
      <c r="AD70" s="3">
        <f>AA70/G70</f>
        <v>0</v>
      </c>
      <c r="AE70" s="24">
        <f>(AA70)*(G70*G70)</f>
        <v>0</v>
      </c>
      <c r="AF70" s="25">
        <f t="shared" si="29"/>
        <v>1.1562030292519366E-4</v>
      </c>
      <c r="AG70" s="26">
        <f>(H70-$H$2)/SUM($AF$2:AF69)</f>
        <v>2772.1852435038868</v>
      </c>
      <c r="AH70" s="35">
        <f>(H70-H65)/SUM(AF65:AF69)</f>
        <v>0</v>
      </c>
      <c r="AI70" s="28">
        <f>(H70-H60)/SUM(AF60:AF69)</f>
        <v>-877.90564152048796</v>
      </c>
      <c r="AJ70" s="29">
        <f>AJ69+(AVERAGE($AE$3:AE70)/(AJ69*AJ69))</f>
        <v>81.224043962771574</v>
      </c>
      <c r="AK70" s="30">
        <f>AK69+(AVERAGE($AG$3:AG70)/(AK69*AK69))</f>
        <v>66.219870291317363</v>
      </c>
      <c r="AL70" s="36">
        <f>AL69+(AVERAGE($AH$3:AH70)/(AL69*AL69))</f>
        <v>82.505015295791949</v>
      </c>
      <c r="AM70" s="37">
        <f>AM69+(AVERAGE($AI$3:AI70)/(AM69*AM69))</f>
        <v>80.31366279424816</v>
      </c>
      <c r="AN70" s="38">
        <f t="shared" si="30"/>
        <v>93.13843078371201</v>
      </c>
      <c r="AO70" s="39">
        <f t="shared" si="31"/>
        <v>92.560548722752387</v>
      </c>
      <c r="AP70" s="39">
        <f t="shared" si="31"/>
        <v>92.686165757308061</v>
      </c>
      <c r="AQ70" s="36">
        <f t="shared" si="14"/>
        <v>92.383353305970289</v>
      </c>
      <c r="AR70" s="40">
        <f t="shared" si="21"/>
        <v>92.282531130755871</v>
      </c>
      <c r="AS70" s="41">
        <f t="shared" si="21"/>
        <v>91.434424664445885</v>
      </c>
      <c r="AT70" s="20">
        <f>POWER((AO70-H70),2)</f>
        <v>0.19311742507455873</v>
      </c>
      <c r="AU70" s="20">
        <f>POWER((AP70-H70),2)</f>
        <v>9.8491931886023107E-2</v>
      </c>
      <c r="AV70" s="29">
        <f t="shared" si="32"/>
        <v>88.472816536218062</v>
      </c>
      <c r="AW70" s="30">
        <f t="shared" si="35"/>
        <v>80.830105666766315</v>
      </c>
      <c r="AX70" s="36">
        <f t="shared" si="33"/>
        <v>89.364790628425553</v>
      </c>
      <c r="AY70" s="37">
        <f t="shared" si="34"/>
        <v>88.209999994418141</v>
      </c>
    </row>
    <row r="71" spans="1:51" thickTop="1" thickBot="1">
      <c r="A71" s="4">
        <v>72</v>
      </c>
      <c r="B71" s="4">
        <v>1344933477</v>
      </c>
      <c r="C71" s="4">
        <f t="shared" si="23"/>
        <v>0.4303030303030303</v>
      </c>
      <c r="D71" s="2">
        <f t="shared" si="22"/>
        <v>41135.3596875</v>
      </c>
      <c r="E71" t="s">
        <v>289</v>
      </c>
      <c r="F71" t="s">
        <v>290</v>
      </c>
      <c r="G71" s="4">
        <v>93</v>
      </c>
      <c r="H71" s="4">
        <v>93</v>
      </c>
      <c r="I71" s="5">
        <f t="shared" si="24"/>
        <v>0.69117647058823528</v>
      </c>
      <c r="J71" s="4">
        <v>644</v>
      </c>
      <c r="K71" s="4">
        <v>644</v>
      </c>
      <c r="L71" s="5">
        <f t="shared" si="25"/>
        <v>0.88082382196057252</v>
      </c>
      <c r="M71" s="5">
        <f t="shared" si="26"/>
        <v>6.924731182795699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f>N71+P71+T71</f>
        <v>0</v>
      </c>
      <c r="X71" s="4">
        <f>O71+Q71+U71</f>
        <v>0</v>
      </c>
      <c r="Y71" s="60">
        <f>(N71+V71)/G71</f>
        <v>0</v>
      </c>
      <c r="Z71" s="62">
        <f>IF(AA71=0,0,(N71+V71)/ABS(AA71))</f>
        <v>0</v>
      </c>
      <c r="AA71" s="3">
        <f t="shared" si="27"/>
        <v>0</v>
      </c>
      <c r="AB71" s="3">
        <f t="shared" si="28"/>
        <v>0</v>
      </c>
      <c r="AC71" s="3">
        <f>N71+O71+P71+Q71+T71+U71</f>
        <v>0</v>
      </c>
      <c r="AD71" s="3">
        <f>AA71/G71</f>
        <v>0</v>
      </c>
      <c r="AE71" s="24">
        <f>(AA71)*(G71*G71)</f>
        <v>0</v>
      </c>
      <c r="AF71" s="25">
        <f t="shared" si="29"/>
        <v>1.1562030292519366E-4</v>
      </c>
      <c r="AG71" s="26">
        <f>(H71-$H$2)/SUM($AF$2:AF70)</f>
        <v>2753.4081192085832</v>
      </c>
      <c r="AH71" s="35">
        <f>(H71-H66)/SUM(AF66:AF70)</f>
        <v>-1744.5684152855774</v>
      </c>
      <c r="AI71" s="28">
        <f>(H71-H61)/SUM(AF61:AF70)</f>
        <v>-876.02379696921071</v>
      </c>
      <c r="AJ71" s="29">
        <f>AJ70+(AVERAGE($AE$3:AE71)/(AJ70*AJ70))</f>
        <v>81.623376740582884</v>
      </c>
      <c r="AK71" s="30">
        <f>AK70+(AVERAGE($AG$3:AG71)/(AK70*AK70))</f>
        <v>66.652624725373812</v>
      </c>
      <c r="AL71" s="36">
        <f>AL70+(AVERAGE($AH$3:AH71)/(AL70*AL70))</f>
        <v>82.962287398533462</v>
      </c>
      <c r="AM71" s="37">
        <f>AM70+(AVERAGE($AI$3:AI71)/(AM70*AM70))</f>
        <v>80.811659018788347</v>
      </c>
      <c r="AN71" s="38">
        <f t="shared" si="30"/>
        <v>93.13843078371201</v>
      </c>
      <c r="AO71" s="39">
        <f t="shared" si="31"/>
        <v>92.356921346984237</v>
      </c>
      <c r="AP71" s="39">
        <f t="shared" si="31"/>
        <v>92.584192552013604</v>
      </c>
      <c r="AQ71" s="36">
        <f t="shared" si="14"/>
        <v>92.260180445536093</v>
      </c>
      <c r="AR71" s="40">
        <f t="shared" si="21"/>
        <v>92.179220042510622</v>
      </c>
      <c r="AS71" s="41">
        <f t="shared" si="21"/>
        <v>91.676300741696977</v>
      </c>
      <c r="AT71" s="20">
        <f>POWER((AO71-H71),2)</f>
        <v>0.41355015396456846</v>
      </c>
      <c r="AU71" s="20">
        <f>POWER((AP71-H71),2)</f>
        <v>0.17289583380095905</v>
      </c>
      <c r="AV71" s="29">
        <f t="shared" si="32"/>
        <v>88.833968053368494</v>
      </c>
      <c r="AW71" s="30">
        <f t="shared" si="35"/>
        <v>81.140955569049112</v>
      </c>
      <c r="AX71" s="36">
        <f t="shared" si="33"/>
        <v>89.73158348587431</v>
      </c>
      <c r="AY71" s="37">
        <f t="shared" si="34"/>
        <v>88.569481176433101</v>
      </c>
    </row>
    <row r="72" spans="1:51" thickTop="1" thickBot="1">
      <c r="A72" s="4">
        <v>73</v>
      </c>
      <c r="B72" s="4">
        <v>1345488827</v>
      </c>
      <c r="C72" s="4">
        <f t="shared" si="23"/>
        <v>0.43636363636363634</v>
      </c>
      <c r="D72" s="2">
        <f t="shared" si="22"/>
        <v>41141.787349537037</v>
      </c>
      <c r="E72" t="s">
        <v>290</v>
      </c>
      <c r="F72" t="s">
        <v>291</v>
      </c>
      <c r="G72" s="4">
        <v>93</v>
      </c>
      <c r="H72" s="4">
        <v>93</v>
      </c>
      <c r="I72" s="5">
        <f t="shared" si="24"/>
        <v>0.69117647058823528</v>
      </c>
      <c r="J72" s="4">
        <v>644</v>
      </c>
      <c r="K72" s="4">
        <v>644</v>
      </c>
      <c r="L72" s="5">
        <f t="shared" si="25"/>
        <v>0.88082382196057252</v>
      </c>
      <c r="M72" s="5">
        <f t="shared" si="26"/>
        <v>6.924731182795699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f>N72+P72+T72</f>
        <v>0</v>
      </c>
      <c r="X72" s="4">
        <f>O72+Q72+U72</f>
        <v>0</v>
      </c>
      <c r="Y72" s="60">
        <f>(N72+V72)/G72</f>
        <v>0</v>
      </c>
      <c r="Z72" s="62">
        <f>IF(AA72=0,0,(N72+V72)/ABS(AA72))</f>
        <v>0</v>
      </c>
      <c r="AA72" s="3">
        <f t="shared" si="27"/>
        <v>0</v>
      </c>
      <c r="AB72" s="3">
        <f t="shared" si="28"/>
        <v>0</v>
      </c>
      <c r="AC72" s="3">
        <f>N72+O72+P72+Q72+T72+U72</f>
        <v>0</v>
      </c>
      <c r="AD72" s="3">
        <f>AA72/G72</f>
        <v>0</v>
      </c>
      <c r="AE72" s="24">
        <f>(AA72)*(G72*G72)</f>
        <v>0</v>
      </c>
      <c r="AF72" s="25">
        <f t="shared" si="29"/>
        <v>1.1562030292519366E-4</v>
      </c>
      <c r="AG72" s="26">
        <f>(H72-$H$2)/SUM($AF$2:AF71)</f>
        <v>2734.8836535667028</v>
      </c>
      <c r="AH72" s="35">
        <f>(H72-H67)/SUM(AF67:AF71)</f>
        <v>-1737.152819766781</v>
      </c>
      <c r="AI72" s="28">
        <f>(H72-H62)/SUM(AF62:AF71)</f>
        <v>-874.15000285959388</v>
      </c>
      <c r="AJ72" s="29">
        <f>AJ71+(AVERAGE($AE$3:AE72)/(AJ71*AJ71))</f>
        <v>82.013162628382105</v>
      </c>
      <c r="AK72" s="30">
        <f>AK71+(AVERAGE($AG$3:AG72)/(AK71*AK71))</f>
        <v>67.08247013973299</v>
      </c>
      <c r="AL72" s="36">
        <f>AL71+(AVERAGE($AH$3:AH72)/(AL71*AL71))</f>
        <v>83.404466348093919</v>
      </c>
      <c r="AM72" s="37">
        <f>AM71+(AVERAGE($AI$3:AI72)/(AM71*AM71))</f>
        <v>81.294597371926386</v>
      </c>
      <c r="AN72" s="38">
        <f t="shared" si="30"/>
        <v>93.13843078371201</v>
      </c>
      <c r="AO72" s="39">
        <f t="shared" si="31"/>
        <v>92.15326444620564</v>
      </c>
      <c r="AP72" s="39">
        <f t="shared" si="31"/>
        <v>92.482213193295138</v>
      </c>
      <c r="AQ72" s="36">
        <f t="shared" ref="AQ72:AQ135" si="36">AQ71+(AVERAGE(AH68:AH72)/(AQ71*AQ71))</f>
        <v>92.095861635253499</v>
      </c>
      <c r="AR72" s="40">
        <f t="shared" si="21"/>
        <v>92.076118346248705</v>
      </c>
      <c r="AS72" s="41">
        <f t="shared" si="21"/>
        <v>91.847460219365175</v>
      </c>
      <c r="AT72" s="20">
        <f>POWER((AO72-H72),2)</f>
        <v>0.71696109805944219</v>
      </c>
      <c r="AU72" s="20">
        <f>POWER((AP72-H72),2)</f>
        <v>0.26810317719761823</v>
      </c>
      <c r="AV72" s="29">
        <f t="shared" si="32"/>
        <v>89.192189040881516</v>
      </c>
      <c r="AW72" s="30">
        <f t="shared" si="35"/>
        <v>81.449428309972618</v>
      </c>
      <c r="AX72" s="36">
        <f t="shared" si="33"/>
        <v>90.095383817752634</v>
      </c>
      <c r="AY72" s="37">
        <f t="shared" si="34"/>
        <v>88.926050193463453</v>
      </c>
    </row>
    <row r="73" spans="1:51" thickTop="1" thickBot="1">
      <c r="A73" s="4">
        <v>74</v>
      </c>
      <c r="B73" s="4">
        <v>1345720851</v>
      </c>
      <c r="C73" s="4">
        <f t="shared" si="23"/>
        <v>0.44242424242424244</v>
      </c>
      <c r="D73" s="2">
        <f t="shared" si="22"/>
        <v>41144.472812499997</v>
      </c>
      <c r="E73" t="s">
        <v>291</v>
      </c>
      <c r="F73" t="s">
        <v>292</v>
      </c>
      <c r="G73" s="4">
        <v>93</v>
      </c>
      <c r="H73" s="4">
        <v>93</v>
      </c>
      <c r="I73" s="5">
        <f t="shared" si="24"/>
        <v>0.69117647058823528</v>
      </c>
      <c r="J73" s="4">
        <v>644</v>
      </c>
      <c r="K73" s="4">
        <v>644</v>
      </c>
      <c r="L73" s="5">
        <f t="shared" si="25"/>
        <v>0.88082382196057252</v>
      </c>
      <c r="M73" s="5">
        <f t="shared" si="26"/>
        <v>6.924731182795699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f>N73+P73+T73</f>
        <v>0</v>
      </c>
      <c r="X73" s="4">
        <f>O73+Q73+U73</f>
        <v>0</v>
      </c>
      <c r="Y73" s="60">
        <f>(N73+V73)/G73</f>
        <v>0</v>
      </c>
      <c r="Z73" s="62">
        <f>IF(AA73=0,0,(N73+V73)/ABS(AA73))</f>
        <v>0</v>
      </c>
      <c r="AA73" s="3">
        <f t="shared" si="27"/>
        <v>0</v>
      </c>
      <c r="AB73" s="3">
        <f t="shared" si="28"/>
        <v>0</v>
      </c>
      <c r="AC73" s="3">
        <f>N73+O73+P73+Q73+T73+U73</f>
        <v>0</v>
      </c>
      <c r="AD73" s="3">
        <f>AA73/G73</f>
        <v>0</v>
      </c>
      <c r="AE73" s="24">
        <f>(AA73)*(G73*G73)</f>
        <v>0</v>
      </c>
      <c r="AF73" s="25">
        <f t="shared" si="29"/>
        <v>1.1562030292519366E-4</v>
      </c>
      <c r="AG73" s="26">
        <f>(H73-$H$2)/SUM($AF$2:AF72)</f>
        <v>2716.6067811232951</v>
      </c>
      <c r="AH73" s="35">
        <f>(H73-H68)/SUM(AF68:AF72)</f>
        <v>0</v>
      </c>
      <c r="AI73" s="28">
        <f>(H73-H63)/SUM(AF63:AF72)</f>
        <v>-872.2842076427886</v>
      </c>
      <c r="AJ73" s="29">
        <f>AJ72+(AVERAGE($AE$3:AE73)/(AJ72*AJ72))</f>
        <v>82.39381434995542</v>
      </c>
      <c r="AK73" s="30">
        <f>AK72+(AVERAGE($AG$3:AG73)/(AK72*AK72))</f>
        <v>67.509350298160797</v>
      </c>
      <c r="AL73" s="36">
        <f>AL72+(AVERAGE($AH$3:AH73)/(AL72*AL72))</f>
        <v>83.835807182888757</v>
      </c>
      <c r="AM73" s="37">
        <f>AM72+(AVERAGE($AI$3:AI73)/(AM72*AM72))</f>
        <v>81.763234524905315</v>
      </c>
      <c r="AN73" s="38">
        <f t="shared" si="30"/>
        <v>93.13843078371201</v>
      </c>
      <c r="AO73" s="39">
        <f t="shared" si="31"/>
        <v>92.15326444620564</v>
      </c>
      <c r="AP73" s="39">
        <f t="shared" si="31"/>
        <v>92.380226953161639</v>
      </c>
      <c r="AQ73" s="36">
        <f t="shared" si="36"/>
        <v>91.972447671472167</v>
      </c>
      <c r="AR73" s="40">
        <f t="shared" si="21"/>
        <v>91.972785625669502</v>
      </c>
      <c r="AS73" s="41">
        <f t="shared" si="21"/>
        <v>91.948034372467063</v>
      </c>
      <c r="AT73" s="20">
        <f>POWER((AO73-H73),2)</f>
        <v>0.71696109805944219</v>
      </c>
      <c r="AU73" s="20">
        <f>POWER((AP73-H73),2)</f>
        <v>0.38411862958730536</v>
      </c>
      <c r="AV73" s="29">
        <f t="shared" si="32"/>
        <v>89.547538373644372</v>
      </c>
      <c r="AW73" s="30">
        <f t="shared" si="35"/>
        <v>81.755568923018089</v>
      </c>
      <c r="AX73" s="36">
        <f t="shared" si="33"/>
        <v>90.456252068909436</v>
      </c>
      <c r="AY73" s="37">
        <f t="shared" si="34"/>
        <v>89.279765455886036</v>
      </c>
    </row>
    <row r="74" spans="1:51" thickTop="1" thickBot="1">
      <c r="A74" s="4">
        <v>75</v>
      </c>
      <c r="B74" s="4">
        <v>1345740435</v>
      </c>
      <c r="C74" s="4">
        <f t="shared" si="23"/>
        <v>0.44848484848484849</v>
      </c>
      <c r="D74" s="2">
        <f t="shared" si="22"/>
        <v>41144.699479166666</v>
      </c>
      <c r="E74" t="s">
        <v>292</v>
      </c>
      <c r="F74" t="s">
        <v>293</v>
      </c>
      <c r="G74" s="4">
        <v>93</v>
      </c>
      <c r="H74" s="4">
        <v>93</v>
      </c>
      <c r="I74" s="5">
        <f t="shared" si="24"/>
        <v>0.69117647058823528</v>
      </c>
      <c r="J74" s="4">
        <v>644</v>
      </c>
      <c r="K74" s="4">
        <v>644</v>
      </c>
      <c r="L74" s="5">
        <f t="shared" si="25"/>
        <v>0.88082382196057252</v>
      </c>
      <c r="M74" s="5">
        <f t="shared" si="26"/>
        <v>6.924731182795699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f>N74+P74+T74</f>
        <v>0</v>
      </c>
      <c r="X74" s="4">
        <f>O74+Q74+U74</f>
        <v>0</v>
      </c>
      <c r="Y74" s="60">
        <f>(N74+V74)/G74</f>
        <v>0</v>
      </c>
      <c r="Z74" s="62">
        <f>IF(AA74=0,0,(N74+V74)/ABS(AA74))</f>
        <v>0</v>
      </c>
      <c r="AA74" s="3">
        <f t="shared" si="27"/>
        <v>0</v>
      </c>
      <c r="AB74" s="3">
        <f t="shared" si="28"/>
        <v>0</v>
      </c>
      <c r="AC74" s="3">
        <f>N74+O74+P74+Q74+T74+U74</f>
        <v>0</v>
      </c>
      <c r="AD74" s="3">
        <f>AA74/G74</f>
        <v>0</v>
      </c>
      <c r="AE74" s="24">
        <f>(AA74)*(G74*G74)</f>
        <v>0</v>
      </c>
      <c r="AF74" s="25">
        <f t="shared" si="29"/>
        <v>1.1562030292519366E-4</v>
      </c>
      <c r="AG74" s="26">
        <f>(H74-$H$2)/SUM($AF$2:AF73)</f>
        <v>2698.5725709316212</v>
      </c>
      <c r="AH74" s="35">
        <f>(H74-H69)/SUM(AF69:AF73)</f>
        <v>0</v>
      </c>
      <c r="AI74" s="28">
        <f>(H74-H64)/SUM(AF64:AF73)</f>
        <v>-870.42636020911391</v>
      </c>
      <c r="AJ74" s="29">
        <f>AJ73+(AVERAGE($AE$3:AE74)/(AJ73*AJ73))</f>
        <v>82.765718952238615</v>
      </c>
      <c r="AK74" s="30">
        <f>AK73+(AVERAGE($AG$3:AG74)/(AK73*AK73))</f>
        <v>67.933218638723957</v>
      </c>
      <c r="AL74" s="36">
        <f>AL73+(AVERAGE($AH$3:AH74)/(AL73*AL73))</f>
        <v>84.256791524209291</v>
      </c>
      <c r="AM74" s="37">
        <f>AM73+(AVERAGE($AI$3:AI74)/(AM73*AM73))</f>
        <v>82.218272153326041</v>
      </c>
      <c r="AN74" s="38">
        <f t="shared" si="30"/>
        <v>93.13843078371201</v>
      </c>
      <c r="AO74" s="39">
        <f t="shared" si="31"/>
        <v>92.15326444620564</v>
      </c>
      <c r="AP74" s="39">
        <f t="shared" si="31"/>
        <v>92.278233103266231</v>
      </c>
      <c r="AQ74" s="36">
        <f t="shared" si="36"/>
        <v>91.890127076085747</v>
      </c>
      <c r="AR74" s="40">
        <f t="shared" si="21"/>
        <v>91.86922058311994</v>
      </c>
      <c r="AS74" s="41">
        <f t="shared" si="21"/>
        <v>91.977809249807109</v>
      </c>
      <c r="AT74" s="20">
        <f>POWER((AO74-H74),2)</f>
        <v>0.71696109805944219</v>
      </c>
      <c r="AU74" s="20">
        <f>POWER((AP74-H74),2)</f>
        <v>0.52094745322069469</v>
      </c>
      <c r="AV74" s="29">
        <f t="shared" si="32"/>
        <v>89.900073053827327</v>
      </c>
      <c r="AW74" s="30">
        <f t="shared" si="35"/>
        <v>82.05942109012436</v>
      </c>
      <c r="AX74" s="36">
        <f t="shared" si="33"/>
        <v>90.814246751271781</v>
      </c>
      <c r="AY74" s="37">
        <f t="shared" si="34"/>
        <v>89.630683519139012</v>
      </c>
    </row>
    <row r="75" spans="1:51" thickTop="1" thickBot="1">
      <c r="A75" s="4">
        <v>76</v>
      </c>
      <c r="B75" s="4">
        <v>1346047283</v>
      </c>
      <c r="C75" s="4">
        <f t="shared" si="23"/>
        <v>0.45454545454545453</v>
      </c>
      <c r="D75" s="2">
        <f t="shared" si="22"/>
        <v>41148.250960648147</v>
      </c>
      <c r="E75" t="s">
        <v>293</v>
      </c>
      <c r="F75" t="s">
        <v>294</v>
      </c>
      <c r="G75" s="4">
        <v>93</v>
      </c>
      <c r="H75" s="4">
        <v>93</v>
      </c>
      <c r="I75" s="5">
        <f t="shared" si="24"/>
        <v>0.69117647058823528</v>
      </c>
      <c r="J75" s="4">
        <v>644</v>
      </c>
      <c r="K75" s="4">
        <v>644</v>
      </c>
      <c r="L75" s="5">
        <f t="shared" si="25"/>
        <v>0.88082382196057252</v>
      </c>
      <c r="M75" s="5">
        <f t="shared" si="26"/>
        <v>6.924731182795699</v>
      </c>
      <c r="N75" s="4">
        <v>0</v>
      </c>
      <c r="O75" s="4">
        <v>0</v>
      </c>
      <c r="P75" s="4">
        <v>0</v>
      </c>
      <c r="Q75" s="4">
        <v>0</v>
      </c>
      <c r="R75" s="4">
        <v>1</v>
      </c>
      <c r="S75" s="4">
        <v>0</v>
      </c>
      <c r="T75" s="4">
        <v>0</v>
      </c>
      <c r="U75" s="4">
        <v>0</v>
      </c>
      <c r="V75" s="4">
        <v>1</v>
      </c>
      <c r="W75" s="4">
        <f>N75+P75+T75</f>
        <v>0</v>
      </c>
      <c r="X75" s="4">
        <f>O75+Q75+U75</f>
        <v>0</v>
      </c>
      <c r="Y75" s="60">
        <f>(N75+V75)/G75</f>
        <v>1.0752688172043012E-2</v>
      </c>
      <c r="Z75" s="62">
        <f>IF(AA75=0,0,(N75+V75)/ABS(AA75))</f>
        <v>0</v>
      </c>
      <c r="AA75" s="3">
        <f t="shared" si="27"/>
        <v>0</v>
      </c>
      <c r="AB75" s="3">
        <f t="shared" si="28"/>
        <v>0</v>
      </c>
      <c r="AC75" s="3">
        <f>N75+O75+P75+Q75+T75+U75</f>
        <v>0</v>
      </c>
      <c r="AD75" s="3">
        <f>AA75/G75</f>
        <v>0</v>
      </c>
      <c r="AE75" s="24">
        <f>(AA75)*(G75*G75)</f>
        <v>0</v>
      </c>
      <c r="AF75" s="25">
        <f t="shared" si="29"/>
        <v>1.1562030292519366E-4</v>
      </c>
      <c r="AG75" s="26">
        <f>(H75-$H$2)/SUM($AF$2:AF74)</f>
        <v>2680.7762221179273</v>
      </c>
      <c r="AH75" s="35">
        <f>(H75-H70)/SUM(AF70:AF74)</f>
        <v>0</v>
      </c>
      <c r="AI75" s="28">
        <f>(H75-H65)/SUM(AF65:AF74)</f>
        <v>0</v>
      </c>
      <c r="AJ75" s="29">
        <f>AJ74+(AVERAGE($AE$3:AE75)/(AJ74*AJ74))</f>
        <v>83.129239883597904</v>
      </c>
      <c r="AK75" s="30">
        <f>AK74+(AVERAGE($AG$3:AG75)/(AK74*AK74))</f>
        <v>68.354037295592832</v>
      </c>
      <c r="AL75" s="36">
        <f>AL74+(AVERAGE($AH$3:AH75)/(AL74*AL74))</f>
        <v>84.667870101113238</v>
      </c>
      <c r="AM75" s="37">
        <f>AM74+(AVERAGE($AI$3:AI75)/(AM74*AM74))</f>
        <v>82.662122316142032</v>
      </c>
      <c r="AN75" s="38">
        <f t="shared" si="30"/>
        <v>93.13843078371201</v>
      </c>
      <c r="AO75" s="39">
        <f t="shared" si="31"/>
        <v>92.15326444620564</v>
      </c>
      <c r="AP75" s="39">
        <f t="shared" si="31"/>
        <v>92.278233103266231</v>
      </c>
      <c r="AQ75" s="36">
        <f t="shared" si="36"/>
        <v>91.807658919342828</v>
      </c>
      <c r="AR75" s="40">
        <f t="shared" si="21"/>
        <v>91.786360412763401</v>
      </c>
      <c r="AS75" s="41">
        <f t="shared" si="21"/>
        <v>91.956670875843074</v>
      </c>
      <c r="AT75" s="20">
        <f>POWER((AO75-H75),2)</f>
        <v>0.71696109805944219</v>
      </c>
      <c r="AU75" s="20">
        <f>POWER((AP75-H75),2)</f>
        <v>0.52094745322069469</v>
      </c>
      <c r="AV75" s="29">
        <f t="shared" si="32"/>
        <v>90.249848291910197</v>
      </c>
      <c r="AW75" s="30">
        <f t="shared" si="35"/>
        <v>82.361027196895677</v>
      </c>
      <c r="AX75" s="36">
        <f t="shared" si="33"/>
        <v>91.169424527918054</v>
      </c>
      <c r="AY75" s="37">
        <f t="shared" si="34"/>
        <v>89.978859163850899</v>
      </c>
    </row>
    <row r="76" spans="1:51" thickTop="1" thickBot="1">
      <c r="A76" s="4">
        <v>77</v>
      </c>
      <c r="B76" s="4">
        <v>1346314380</v>
      </c>
      <c r="C76" s="4">
        <f t="shared" si="23"/>
        <v>0.46060606060606063</v>
      </c>
      <c r="D76" s="2">
        <f t="shared" si="22"/>
        <v>41151.342361111107</v>
      </c>
      <c r="E76" t="s">
        <v>294</v>
      </c>
      <c r="F76" t="s">
        <v>295</v>
      </c>
      <c r="G76" s="4">
        <v>93</v>
      </c>
      <c r="H76" s="4">
        <v>93</v>
      </c>
      <c r="I76" s="5">
        <f t="shared" si="24"/>
        <v>0.69117647058823528</v>
      </c>
      <c r="J76" s="4">
        <v>644</v>
      </c>
      <c r="K76" s="4">
        <v>644</v>
      </c>
      <c r="L76" s="5">
        <f t="shared" si="25"/>
        <v>0.88082382196057252</v>
      </c>
      <c r="M76" s="5">
        <f t="shared" si="26"/>
        <v>6.924731182795699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f>N76+P76+T76</f>
        <v>0</v>
      </c>
      <c r="X76" s="4">
        <f>O76+Q76+U76</f>
        <v>0</v>
      </c>
      <c r="Y76" s="60">
        <f>(N76+V76)/G76</f>
        <v>0</v>
      </c>
      <c r="Z76" s="62">
        <f>IF(AA76=0,0,(N76+V76)/ABS(AA76))</f>
        <v>0</v>
      </c>
      <c r="AA76" s="3">
        <f t="shared" si="27"/>
        <v>0</v>
      </c>
      <c r="AB76" s="3">
        <f t="shared" si="28"/>
        <v>0</v>
      </c>
      <c r="AC76" s="3">
        <f>N76+O76+P76+Q76+T76+U76</f>
        <v>0</v>
      </c>
      <c r="AD76" s="3">
        <f>AA76/G76</f>
        <v>0</v>
      </c>
      <c r="AE76" s="24">
        <f>(AA76)*(G76*G76)</f>
        <v>0</v>
      </c>
      <c r="AF76" s="25">
        <f t="shared" si="29"/>
        <v>1.1562030292519366E-4</v>
      </c>
      <c r="AG76" s="26">
        <f>(H76-$H$2)/SUM($AF$2:AF75)</f>
        <v>2663.2130596205666</v>
      </c>
      <c r="AH76" s="35">
        <f>(H76-H71)/SUM(AF71:AF75)</f>
        <v>0</v>
      </c>
      <c r="AI76" s="28">
        <f>(H76-H66)/SUM(AF66:AF75)</f>
        <v>-868.57640988339051</v>
      </c>
      <c r="AJ76" s="29">
        <f>AJ75+(AVERAGE($AE$3:AE76)/(AJ75*AJ75))</f>
        <v>83.4847188656193</v>
      </c>
      <c r="AK76" s="30">
        <f>AK75+(AVERAGE($AG$3:AG76)/(AK75*AK75))</f>
        <v>68.771776215818093</v>
      </c>
      <c r="AL76" s="36">
        <f>AL75+(AVERAGE($AH$3:AH76)/(AL75*AL75))</f>
        <v>85.069465334743938</v>
      </c>
      <c r="AM76" s="37">
        <f>AM75+(AVERAGE($AI$3:AI76)/(AM75*AM75))</f>
        <v>83.093567313467474</v>
      </c>
      <c r="AN76" s="38">
        <f t="shared" si="30"/>
        <v>93.13843078371201</v>
      </c>
      <c r="AO76" s="39">
        <f t="shared" si="31"/>
        <v>92.15326444620564</v>
      </c>
      <c r="AP76" s="39">
        <f t="shared" si="31"/>
        <v>92.176230914867872</v>
      </c>
      <c r="AQ76" s="36">
        <f t="shared" si="36"/>
        <v>91.766438709807986</v>
      </c>
      <c r="AR76" s="40">
        <f t="shared" ref="AR76:AS91" si="37">AR75+(AVERAGE(AH67:AH76)/(AR75*AR75))</f>
        <v>91.703350570781225</v>
      </c>
      <c r="AS76" s="41">
        <f t="shared" si="37"/>
        <v>91.863430947341385</v>
      </c>
      <c r="AT76" s="20">
        <f>POWER((AO76-H76),2)</f>
        <v>0.71696109805944219</v>
      </c>
      <c r="AU76" s="20">
        <f>POWER((AP76-H76),2)</f>
        <v>0.67859550561942239</v>
      </c>
      <c r="AV76" s="29">
        <f t="shared" si="32"/>
        <v>90.596917583295394</v>
      </c>
      <c r="AW76" s="30">
        <f t="shared" si="35"/>
        <v>82.660428384968768</v>
      </c>
      <c r="AX76" s="36">
        <f t="shared" si="33"/>
        <v>91.521840292547779</v>
      </c>
      <c r="AY76" s="37">
        <f t="shared" si="34"/>
        <v>90.324345471611849</v>
      </c>
    </row>
    <row r="77" spans="1:51" thickTop="1" thickBot="1">
      <c r="A77" s="4">
        <v>78</v>
      </c>
      <c r="B77" s="4">
        <v>1346344444</v>
      </c>
      <c r="C77" s="4">
        <f t="shared" si="23"/>
        <v>0.46666666666666667</v>
      </c>
      <c r="D77" s="2">
        <f t="shared" si="22"/>
        <v>41151.690324074072</v>
      </c>
      <c r="E77" t="s">
        <v>295</v>
      </c>
      <c r="F77" t="s">
        <v>296</v>
      </c>
      <c r="G77" s="4">
        <v>93</v>
      </c>
      <c r="H77" s="4">
        <v>93</v>
      </c>
      <c r="I77" s="5">
        <f t="shared" si="24"/>
        <v>0.69117647058823528</v>
      </c>
      <c r="J77" s="4">
        <v>644</v>
      </c>
      <c r="K77" s="4">
        <v>644</v>
      </c>
      <c r="L77" s="5">
        <f t="shared" si="25"/>
        <v>0.88082382196057252</v>
      </c>
      <c r="M77" s="5">
        <f t="shared" si="26"/>
        <v>6.924731182795699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f>N77+P77+T77</f>
        <v>0</v>
      </c>
      <c r="X77" s="4">
        <f>O77+Q77+U77</f>
        <v>0</v>
      </c>
      <c r="Y77" s="60">
        <f>(N77+V77)/G77</f>
        <v>0</v>
      </c>
      <c r="Z77" s="62">
        <f>IF(AA77=0,0,(N77+V77)/ABS(AA77))</f>
        <v>0</v>
      </c>
      <c r="AA77" s="3">
        <f t="shared" si="27"/>
        <v>0</v>
      </c>
      <c r="AB77" s="3">
        <f t="shared" si="28"/>
        <v>0</v>
      </c>
      <c r="AC77" s="3">
        <f>N77+O77+P77+Q77+T77+U77</f>
        <v>0</v>
      </c>
      <c r="AD77" s="3">
        <f>AA77/G77</f>
        <v>0</v>
      </c>
      <c r="AE77" s="24">
        <f>(AA77)*(G77*G77)</f>
        <v>0</v>
      </c>
      <c r="AF77" s="25">
        <f t="shared" si="29"/>
        <v>1.1562030292519366E-4</v>
      </c>
      <c r="AG77" s="26">
        <f>(H77-$H$2)/SUM($AF$2:AF76)</f>
        <v>2645.8785300955201</v>
      </c>
      <c r="AH77" s="35">
        <f>(H77-H72)/SUM(AF72:AF76)</f>
        <v>0</v>
      </c>
      <c r="AI77" s="28">
        <f>(H77-H67)/SUM(AF67:AF76)</f>
        <v>-866.73430642033259</v>
      </c>
      <c r="AJ77" s="29">
        <f>AJ76+(AVERAGE($AE$3:AE77)/(AJ76*AJ76))</f>
        <v>83.832477582646206</v>
      </c>
      <c r="AK77" s="30">
        <f>AK76+(AVERAGE($AG$3:AG77)/(AK76*AK76))</f>
        <v>69.186412361775794</v>
      </c>
      <c r="AL77" s="36">
        <f>AL76+(AVERAGE($AH$3:AH77)/(AL76*AL76))</f>
        <v>85.461973656797056</v>
      </c>
      <c r="AM77" s="37">
        <f>AM76+(AVERAGE($AI$3:AI77)/(AM76*AM76))</f>
        <v>83.513176812474967</v>
      </c>
      <c r="AN77" s="38">
        <f t="shared" si="30"/>
        <v>93.13843078371201</v>
      </c>
      <c r="AO77" s="39">
        <f t="shared" si="31"/>
        <v>92.15326444620564</v>
      </c>
      <c r="AP77" s="39">
        <f t="shared" si="31"/>
        <v>92.074219658793041</v>
      </c>
      <c r="AQ77" s="36">
        <f t="shared" si="36"/>
        <v>91.766438709807986</v>
      </c>
      <c r="AR77" s="40">
        <f t="shared" si="37"/>
        <v>91.620190379820031</v>
      </c>
      <c r="AS77" s="41">
        <f t="shared" si="37"/>
        <v>91.770200794379718</v>
      </c>
      <c r="AT77" s="20">
        <f>POWER((AO77-H77),2)</f>
        <v>0.71696109805944219</v>
      </c>
      <c r="AU77" s="20">
        <f>POWER((AP77-H77),2)</f>
        <v>0.85706924016527375</v>
      </c>
      <c r="AV77" s="29">
        <f t="shared" si="32"/>
        <v>90.941332780796301</v>
      </c>
      <c r="AW77" s="30">
        <f t="shared" si="35"/>
        <v>82.957664601714868</v>
      </c>
      <c r="AX77" s="36">
        <f t="shared" si="33"/>
        <v>91.871547244650813</v>
      </c>
      <c r="AY77" s="37">
        <f t="shared" si="34"/>
        <v>90.667193896671961</v>
      </c>
    </row>
    <row r="78" spans="1:51" thickTop="1" thickBot="1">
      <c r="A78" s="4">
        <v>79</v>
      </c>
      <c r="B78" s="4">
        <v>1346394698</v>
      </c>
      <c r="C78" s="4">
        <f t="shared" si="23"/>
        <v>0.47272727272727272</v>
      </c>
      <c r="D78" s="2">
        <f t="shared" si="22"/>
        <v>41152.271967592591</v>
      </c>
      <c r="E78" t="s">
        <v>296</v>
      </c>
      <c r="F78" t="s">
        <v>297</v>
      </c>
      <c r="G78" s="4">
        <v>93</v>
      </c>
      <c r="H78" s="4">
        <v>93</v>
      </c>
      <c r="I78" s="5">
        <f t="shared" si="24"/>
        <v>0.69117647058823528</v>
      </c>
      <c r="J78" s="4">
        <v>644</v>
      </c>
      <c r="K78" s="4">
        <v>644</v>
      </c>
      <c r="L78" s="5">
        <f t="shared" si="25"/>
        <v>0.88082382196057252</v>
      </c>
      <c r="M78" s="5">
        <f t="shared" si="26"/>
        <v>6.924731182795699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f>N78+P78+T78</f>
        <v>0</v>
      </c>
      <c r="X78" s="4">
        <f>O78+Q78+U78</f>
        <v>0</v>
      </c>
      <c r="Y78" s="60">
        <f>(N78+V78)/G78</f>
        <v>0</v>
      </c>
      <c r="Z78" s="62">
        <f>IF(AA78=0,0,(N78+V78)/ABS(AA78))</f>
        <v>0</v>
      </c>
      <c r="AA78" s="3">
        <f t="shared" si="27"/>
        <v>0</v>
      </c>
      <c r="AB78" s="3">
        <f t="shared" si="28"/>
        <v>0</v>
      </c>
      <c r="AC78" s="3">
        <f>N78+O78+P78+Q78+T78+U78</f>
        <v>0</v>
      </c>
      <c r="AD78" s="3">
        <f>AA78/G78</f>
        <v>0</v>
      </c>
      <c r="AE78" s="24">
        <f>(AA78)*(G78*G78)</f>
        <v>0</v>
      </c>
      <c r="AF78" s="25">
        <f t="shared" si="29"/>
        <v>1.1562030292519366E-4</v>
      </c>
      <c r="AG78" s="26">
        <f>(H78-$H$2)/SUM($AF$2:AF77)</f>
        <v>2628.7681979807876</v>
      </c>
      <c r="AH78" s="35">
        <f>(H78-H73)/SUM(AF73:AF77)</f>
        <v>0</v>
      </c>
      <c r="AI78" s="28">
        <f>(H78-H68)/SUM(AF68:AF77)</f>
        <v>0</v>
      </c>
      <c r="AJ78" s="29">
        <f>AJ77+(AVERAGE($AE$3:AE78)/(AJ77*AJ77))</f>
        <v>84.172819210033111</v>
      </c>
      <c r="AK78" s="30">
        <f>AK77+(AVERAGE($AG$3:AG78)/(AK77*AK77))</f>
        <v>69.59792899088238</v>
      </c>
      <c r="AL78" s="36">
        <f>AL77+(AVERAGE($AH$3:AH78)/(AL77*AL77))</f>
        <v>85.845767594481487</v>
      </c>
      <c r="AM78" s="37">
        <f>AM77+(AVERAGE($AI$3:AI78)/(AM77*AM77))</f>
        <v>83.92311443848223</v>
      </c>
      <c r="AN78" s="38">
        <f t="shared" si="30"/>
        <v>93.13843078371201</v>
      </c>
      <c r="AO78" s="39">
        <f t="shared" si="31"/>
        <v>92.15326444620564</v>
      </c>
      <c r="AP78" s="39">
        <f t="shared" si="31"/>
        <v>92.074219658793041</v>
      </c>
      <c r="AQ78" s="36">
        <f t="shared" si="36"/>
        <v>91.766438709807986</v>
      </c>
      <c r="AR78" s="40">
        <f t="shared" si="37"/>
        <v>91.557840997329578</v>
      </c>
      <c r="AS78" s="41">
        <f t="shared" si="37"/>
        <v>91.687250339567953</v>
      </c>
      <c r="AT78" s="20">
        <f>POWER((AO78-H78),2)</f>
        <v>0.71696109805944219</v>
      </c>
      <c r="AU78" s="20">
        <f>POWER((AP78-H78),2)</f>
        <v>0.85706924016527375</v>
      </c>
      <c r="AV78" s="29">
        <f t="shared" si="32"/>
        <v>91.283144163267622</v>
      </c>
      <c r="AW78" s="30">
        <f t="shared" si="35"/>
        <v>83.252774647439679</v>
      </c>
      <c r="AX78" s="36">
        <f t="shared" si="33"/>
        <v>92.218596960655518</v>
      </c>
      <c r="AY78" s="37">
        <f t="shared" si="34"/>
        <v>91.007454333829571</v>
      </c>
    </row>
    <row r="79" spans="1:51" thickTop="1" thickBot="1">
      <c r="A79" s="4">
        <v>80</v>
      </c>
      <c r="B79" s="4">
        <v>1346487959</v>
      </c>
      <c r="C79" s="4">
        <f t="shared" si="23"/>
        <v>0.47878787878787876</v>
      </c>
      <c r="D79" s="2">
        <f t="shared" si="22"/>
        <v>41153.351377314815</v>
      </c>
      <c r="E79" t="s">
        <v>297</v>
      </c>
      <c r="F79" t="s">
        <v>298</v>
      </c>
      <c r="G79" s="4">
        <v>93</v>
      </c>
      <c r="H79" s="4">
        <v>93</v>
      </c>
      <c r="I79" s="5">
        <f t="shared" si="24"/>
        <v>0.69117647058823528</v>
      </c>
      <c r="J79" s="4">
        <v>644</v>
      </c>
      <c r="K79" s="4">
        <v>644</v>
      </c>
      <c r="L79" s="5">
        <f t="shared" si="25"/>
        <v>0.88082382196057252</v>
      </c>
      <c r="M79" s="5">
        <f t="shared" si="26"/>
        <v>6.924731182795699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f>N79+P79+T79</f>
        <v>0</v>
      </c>
      <c r="X79" s="4">
        <f>O79+Q79+U79</f>
        <v>0</v>
      </c>
      <c r="Y79" s="60">
        <f>(N79+V79)/G79</f>
        <v>0</v>
      </c>
      <c r="Z79" s="62">
        <f>IF(AA79=0,0,(N79+V79)/ABS(AA79))</f>
        <v>0</v>
      </c>
      <c r="AA79" s="3">
        <f t="shared" si="27"/>
        <v>0</v>
      </c>
      <c r="AB79" s="3">
        <f t="shared" si="28"/>
        <v>0</v>
      </c>
      <c r="AC79" s="3">
        <f>N79+O79+P79+Q79+T79+U79</f>
        <v>0</v>
      </c>
      <c r="AD79" s="3">
        <f>AA79/G79</f>
        <v>0</v>
      </c>
      <c r="AE79" s="24">
        <f>(AA79)*(G79*G79)</f>
        <v>0</v>
      </c>
      <c r="AF79" s="25">
        <f t="shared" si="29"/>
        <v>1.1562030292519366E-4</v>
      </c>
      <c r="AG79" s="26">
        <f>(H79-$H$2)/SUM($AF$2:AF78)</f>
        <v>2611.8777417125002</v>
      </c>
      <c r="AH79" s="35">
        <f>(H79-H74)/SUM(AF74:AF78)</f>
        <v>0</v>
      </c>
      <c r="AI79" s="28">
        <f>(H79-H69)/SUM(AF69:AF78)</f>
        <v>0</v>
      </c>
      <c r="AJ79" s="29">
        <f>AJ78+(AVERAGE($AE$3:AE79)/(AJ78*AJ78))</f>
        <v>84.506029799309516</v>
      </c>
      <c r="AK79" s="30">
        <f>AK78+(AVERAGE($AG$3:AG79)/(AK78*AK78))</f>
        <v>70.006315005004595</v>
      </c>
      <c r="AL79" s="36">
        <f>AL78+(AVERAGE($AH$3:AH79)/(AL78*AL78))</f>
        <v>86.221197649793979</v>
      </c>
      <c r="AM79" s="37">
        <f>AM78+(AVERAGE($AI$3:AI79)/(AM78*AM78))</f>
        <v>84.323785035204907</v>
      </c>
      <c r="AN79" s="38">
        <f t="shared" si="30"/>
        <v>93.13843078371201</v>
      </c>
      <c r="AO79" s="39">
        <f t="shared" si="31"/>
        <v>92.15326444620564</v>
      </c>
      <c r="AP79" s="39">
        <f t="shared" si="31"/>
        <v>92.074219658793041</v>
      </c>
      <c r="AQ79" s="36">
        <f t="shared" si="36"/>
        <v>91.766438709807986</v>
      </c>
      <c r="AR79" s="40">
        <f t="shared" si="37"/>
        <v>91.516307078482399</v>
      </c>
      <c r="AS79" s="41">
        <f t="shared" si="37"/>
        <v>91.614615318498409</v>
      </c>
      <c r="AT79" s="20">
        <f>POWER((AO79-H79),2)</f>
        <v>0.71696109805944219</v>
      </c>
      <c r="AU79" s="20">
        <f>POWER((AP79-H79),2)</f>
        <v>0.85706924016527375</v>
      </c>
      <c r="AV79" s="29">
        <f t="shared" si="32"/>
        <v>91.622400500624494</v>
      </c>
      <c r="AW79" s="30">
        <f t="shared" si="35"/>
        <v>83.545796220232646</v>
      </c>
      <c r="AX79" s="36">
        <f t="shared" si="33"/>
        <v>92.563039461314233</v>
      </c>
      <c r="AY79" s="37">
        <f t="shared" si="34"/>
        <v>91.345175182752698</v>
      </c>
    </row>
    <row r="80" spans="1:51" thickTop="1" thickBot="1">
      <c r="A80" s="4">
        <v>81</v>
      </c>
      <c r="B80" s="4">
        <v>1346556353</v>
      </c>
      <c r="C80" s="4">
        <f t="shared" si="23"/>
        <v>0.48484848484848486</v>
      </c>
      <c r="D80" s="2">
        <f t="shared" si="22"/>
        <v>41154.142974537041</v>
      </c>
      <c r="E80" t="s">
        <v>298</v>
      </c>
      <c r="F80" t="s">
        <v>299</v>
      </c>
      <c r="G80" s="4">
        <v>93</v>
      </c>
      <c r="H80" s="4">
        <v>93</v>
      </c>
      <c r="I80" s="5">
        <f t="shared" si="24"/>
        <v>0.69117647058823528</v>
      </c>
      <c r="J80" s="4">
        <v>644</v>
      </c>
      <c r="K80" s="4">
        <v>644</v>
      </c>
      <c r="L80" s="5">
        <f t="shared" si="25"/>
        <v>0.88082382196057252</v>
      </c>
      <c r="M80" s="5">
        <f t="shared" si="26"/>
        <v>6.924731182795699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f>N80+P80+T80</f>
        <v>0</v>
      </c>
      <c r="X80" s="4">
        <f>O80+Q80+U80</f>
        <v>0</v>
      </c>
      <c r="Y80" s="60">
        <f>(N80+V80)/G80</f>
        <v>0</v>
      </c>
      <c r="Z80" s="62">
        <f>IF(AA80=0,0,(N80+V80)/ABS(AA80))</f>
        <v>0</v>
      </c>
      <c r="AA80" s="3">
        <f t="shared" si="27"/>
        <v>0</v>
      </c>
      <c r="AB80" s="3">
        <f t="shared" si="28"/>
        <v>0</v>
      </c>
      <c r="AC80" s="3">
        <f>N80+O80+P80+Q80+T80+U80</f>
        <v>0</v>
      </c>
      <c r="AD80" s="3">
        <f>AA80/G80</f>
        <v>0</v>
      </c>
      <c r="AE80" s="24">
        <f>(AA80)*(G80*G80)</f>
        <v>0</v>
      </c>
      <c r="AF80" s="25">
        <f t="shared" si="29"/>
        <v>1.1562030292519366E-4</v>
      </c>
      <c r="AG80" s="26">
        <f>(H80-$H$2)/SUM($AF$2:AF79)</f>
        <v>2595.202950085978</v>
      </c>
      <c r="AH80" s="35">
        <f>(H80-H75)/SUM(AF75:AF79)</f>
        <v>0</v>
      </c>
      <c r="AI80" s="28">
        <f>(H80-H70)/SUM(AF70:AF79)</f>
        <v>0</v>
      </c>
      <c r="AJ80" s="29">
        <f>AJ79+(AVERAGE($AE$3:AE80)/(AJ79*AJ79))</f>
        <v>84.832379536087387</v>
      </c>
      <c r="AK80" s="30">
        <f>AK79+(AVERAGE($AG$3:AG80)/(AK79*AK79))</f>
        <v>70.411564362736442</v>
      </c>
      <c r="AL80" s="36">
        <f>AL79+(AVERAGE($AH$3:AH80)/(AL79*AL79))</f>
        <v>86.588593997113207</v>
      </c>
      <c r="AM80" s="37">
        <f>AM79+(AVERAGE($AI$3:AI80)/(AM79*AM79))</f>
        <v>84.715568944373643</v>
      </c>
      <c r="AN80" s="38">
        <f t="shared" si="30"/>
        <v>93.13843078371201</v>
      </c>
      <c r="AO80" s="39">
        <f t="shared" si="31"/>
        <v>92.15326444620564</v>
      </c>
      <c r="AP80" s="39">
        <f t="shared" si="31"/>
        <v>92.074219658793041</v>
      </c>
      <c r="AQ80" s="36">
        <f t="shared" si="36"/>
        <v>91.766438709807986</v>
      </c>
      <c r="AR80" s="40">
        <f t="shared" si="37"/>
        <v>91.474735451429481</v>
      </c>
      <c r="AS80" s="41">
        <f t="shared" si="37"/>
        <v>91.552324754999944</v>
      </c>
      <c r="AT80" s="20">
        <f>POWER((AO80-H80),2)</f>
        <v>0.71696109805944219</v>
      </c>
      <c r="AU80" s="20">
        <f>POWER((AP80-H80),2)</f>
        <v>0.85706924016527375</v>
      </c>
      <c r="AV80" s="29">
        <f t="shared" si="32"/>
        <v>91.959149115478567</v>
      </c>
      <c r="AW80" s="30">
        <f t="shared" si="35"/>
        <v>83.836765958606392</v>
      </c>
      <c r="AX80" s="36">
        <f t="shared" si="33"/>
        <v>92.904923275565139</v>
      </c>
      <c r="AY80" s="37">
        <f t="shared" si="34"/>
        <v>91.680403408958924</v>
      </c>
    </row>
    <row r="81" spans="1:51" thickTop="1" thickBot="1">
      <c r="A81" s="4">
        <v>82</v>
      </c>
      <c r="B81" s="4">
        <v>1346557985</v>
      </c>
      <c r="C81" s="4">
        <f t="shared" si="23"/>
        <v>0.49090909090909091</v>
      </c>
      <c r="D81" s="2">
        <f t="shared" si="22"/>
        <v>41154.161863425928</v>
      </c>
      <c r="E81" t="s">
        <v>299</v>
      </c>
      <c r="F81" t="s">
        <v>300</v>
      </c>
      <c r="G81" s="4">
        <v>93</v>
      </c>
      <c r="H81" s="4">
        <v>93</v>
      </c>
      <c r="I81" s="5">
        <f t="shared" si="24"/>
        <v>0.69117647058823528</v>
      </c>
      <c r="J81" s="4">
        <v>644</v>
      </c>
      <c r="K81" s="4">
        <v>644</v>
      </c>
      <c r="L81" s="5">
        <f t="shared" si="25"/>
        <v>0.88082382196057252</v>
      </c>
      <c r="M81" s="5">
        <f t="shared" si="26"/>
        <v>6.924731182795699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f>N81+P81+T81</f>
        <v>0</v>
      </c>
      <c r="X81" s="4">
        <f>O81+Q81+U81</f>
        <v>0</v>
      </c>
      <c r="Y81" s="60">
        <f>(N81+V81)/G81</f>
        <v>0</v>
      </c>
      <c r="Z81" s="62">
        <f>IF(AA81=0,0,(N81+V81)/ABS(AA81))</f>
        <v>0</v>
      </c>
      <c r="AA81" s="3">
        <f t="shared" si="27"/>
        <v>0</v>
      </c>
      <c r="AB81" s="3">
        <f t="shared" si="28"/>
        <v>0</v>
      </c>
      <c r="AC81" s="3">
        <f>N81+O81+P81+Q81+T81+U81</f>
        <v>0</v>
      </c>
      <c r="AD81" s="3">
        <f>AA81/G81</f>
        <v>0</v>
      </c>
      <c r="AE81" s="24">
        <f>(AA81)*(G81*G81)</f>
        <v>0</v>
      </c>
      <c r="AF81" s="25">
        <f t="shared" si="29"/>
        <v>1.1562030292519366E-4</v>
      </c>
      <c r="AG81" s="26">
        <f>(H81-$H$2)/SUM($AF$2:AF80)</f>
        <v>2578.7397187552929</v>
      </c>
      <c r="AH81" s="35">
        <f>(H81-H76)/SUM(AF76:AF80)</f>
        <v>0</v>
      </c>
      <c r="AI81" s="28">
        <f>(H81-H71)/SUM(AF71:AF80)</f>
        <v>0</v>
      </c>
      <c r="AJ81" s="29">
        <f>AJ80+(AVERAGE($AE$3:AE81)/(AJ80*AJ80))</f>
        <v>85.152123884530198</v>
      </c>
      <c r="AK81" s="30">
        <f>AK80+(AVERAGE($AG$3:AG81)/(AK80*AK80))</f>
        <v>70.813675548390833</v>
      </c>
      <c r="AL81" s="36">
        <f>AL80+(AVERAGE($AH$3:AH81)/(AL80*AL80))</f>
        <v>86.948268019894982</v>
      </c>
      <c r="AM81" s="37">
        <f>AM80+(AVERAGE($AI$3:AI81)/(AM80*AM80))</f>
        <v>85.09882394292643</v>
      </c>
      <c r="AN81" s="38">
        <f t="shared" si="30"/>
        <v>93.13843078371201</v>
      </c>
      <c r="AO81" s="39">
        <f t="shared" si="31"/>
        <v>92.15326444620564</v>
      </c>
      <c r="AP81" s="39">
        <f t="shared" si="31"/>
        <v>92.074219658793041</v>
      </c>
      <c r="AQ81" s="36">
        <f t="shared" si="36"/>
        <v>91.766438709807986</v>
      </c>
      <c r="AR81" s="40">
        <f t="shared" si="37"/>
        <v>91.453975052180482</v>
      </c>
      <c r="AS81" s="41">
        <f t="shared" si="37"/>
        <v>91.500400864414743</v>
      </c>
      <c r="AT81" s="20">
        <f>POWER((AO81-H81),2)</f>
        <v>0.71696109805944219</v>
      </c>
      <c r="AU81" s="20">
        <f>POWER((AP81-H81),2)</f>
        <v>0.85706924016527375</v>
      </c>
      <c r="AV81" s="29">
        <f t="shared" si="32"/>
        <v>92.293435941602695</v>
      </c>
      <c r="AW81" s="30">
        <f t="shared" si="35"/>
        <v>84.125719482057093</v>
      </c>
      <c r="AX81" s="36">
        <f t="shared" si="33"/>
        <v>93.244295501091997</v>
      </c>
      <c r="AY81" s="37">
        <f t="shared" si="34"/>
        <v>92.01318460166226</v>
      </c>
    </row>
    <row r="82" spans="1:51" thickTop="1" thickBot="1">
      <c r="A82" s="4">
        <v>83</v>
      </c>
      <c r="B82" s="4">
        <v>1346873075</v>
      </c>
      <c r="C82" s="4">
        <f t="shared" si="23"/>
        <v>0.49696969696969695</v>
      </c>
      <c r="D82" s="2">
        <f t="shared" si="22"/>
        <v>41157.808738425927</v>
      </c>
      <c r="E82" t="s">
        <v>300</v>
      </c>
      <c r="F82" t="s">
        <v>301</v>
      </c>
      <c r="G82" s="4">
        <v>93</v>
      </c>
      <c r="H82" s="4">
        <v>93</v>
      </c>
      <c r="I82" s="5">
        <f t="shared" si="24"/>
        <v>0.69117647058823528</v>
      </c>
      <c r="J82" s="4">
        <v>644</v>
      </c>
      <c r="K82" s="4">
        <v>644</v>
      </c>
      <c r="L82" s="5">
        <f t="shared" si="25"/>
        <v>0.88082382196057252</v>
      </c>
      <c r="M82" s="5">
        <f t="shared" si="26"/>
        <v>6.924731182795699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f>N82+P82+T82</f>
        <v>0</v>
      </c>
      <c r="X82" s="4">
        <f>O82+Q82+U82</f>
        <v>0</v>
      </c>
      <c r="Y82" s="60">
        <f>(N82+V82)/G82</f>
        <v>0</v>
      </c>
      <c r="Z82" s="62">
        <f>IF(AA82=0,0,(N82+V82)/ABS(AA82))</f>
        <v>0</v>
      </c>
      <c r="AA82" s="3">
        <f t="shared" si="27"/>
        <v>0</v>
      </c>
      <c r="AB82" s="3">
        <f t="shared" si="28"/>
        <v>0</v>
      </c>
      <c r="AC82" s="3">
        <f>N82+O82+P82+Q82+T82+U82</f>
        <v>0</v>
      </c>
      <c r="AD82" s="3">
        <f>AA82/G82</f>
        <v>0</v>
      </c>
      <c r="AE82" s="24">
        <f>(AA82)*(G82*G82)</f>
        <v>0</v>
      </c>
      <c r="AF82" s="25">
        <f t="shared" si="29"/>
        <v>1.1562030292519366E-4</v>
      </c>
      <c r="AG82" s="26">
        <f>(H82-$H$2)/SUM($AF$2:AF81)</f>
        <v>2562.4840468652255</v>
      </c>
      <c r="AH82" s="35">
        <f>(H82-H77)/SUM(AF77:AF81)</f>
        <v>0</v>
      </c>
      <c r="AI82" s="28">
        <f>(H82-H72)/SUM(AF72:AF81)</f>
        <v>0</v>
      </c>
      <c r="AJ82" s="29">
        <f>AJ81+(AVERAGE($AE$3:AE82)/(AJ81*AJ81))</f>
        <v>85.465504630475465</v>
      </c>
      <c r="AK82" s="30">
        <f>AK81+(AVERAGE($AG$3:AG82)/(AK81*AK81))</f>
        <v>71.212651092164151</v>
      </c>
      <c r="AL82" s="36">
        <f>AL81+(AVERAGE($AH$3:AH82)/(AL81*AL81))</f>
        <v>87.300513704513648</v>
      </c>
      <c r="AM82" s="37">
        <f>AM81+(AVERAGE($AI$3:AI82)/(AM81*AM81))</f>
        <v>85.47388699158067</v>
      </c>
      <c r="AN82" s="38">
        <f t="shared" si="30"/>
        <v>93.13843078371201</v>
      </c>
      <c r="AO82" s="39">
        <f t="shared" si="31"/>
        <v>92.15326444620564</v>
      </c>
      <c r="AP82" s="39">
        <f t="shared" si="31"/>
        <v>92.074219658793041</v>
      </c>
      <c r="AQ82" s="36">
        <f t="shared" si="36"/>
        <v>91.766438709807986</v>
      </c>
      <c r="AR82" s="40">
        <f t="shared" si="37"/>
        <v>91.453975052180482</v>
      </c>
      <c r="AS82" s="41">
        <f t="shared" si="37"/>
        <v>91.458858975320268</v>
      </c>
      <c r="AT82" s="20">
        <f>POWER((AO82-H82),2)</f>
        <v>0.71696109805944219</v>
      </c>
      <c r="AU82" s="20">
        <f>POWER((AP82-H82),2)</f>
        <v>0.85706924016527375</v>
      </c>
      <c r="AV82" s="29">
        <f t="shared" si="32"/>
        <v>92.625305579420228</v>
      </c>
      <c r="AW82" s="30">
        <f t="shared" si="35"/>
        <v>84.412691429667802</v>
      </c>
      <c r="AX82" s="36">
        <f t="shared" si="33"/>
        <v>93.581201861786809</v>
      </c>
      <c r="AY82" s="37">
        <f t="shared" si="34"/>
        <v>92.343563028680464</v>
      </c>
    </row>
    <row r="83" spans="1:51" thickTop="1" thickBot="1">
      <c r="A83" s="4">
        <v>84</v>
      </c>
      <c r="B83" s="4">
        <v>1347205032</v>
      </c>
      <c r="C83" s="4">
        <f t="shared" si="23"/>
        <v>0.50303030303030305</v>
      </c>
      <c r="D83" s="2">
        <f t="shared" si="22"/>
        <v>41161.650833333333</v>
      </c>
      <c r="E83" t="s">
        <v>301</v>
      </c>
      <c r="F83" t="s">
        <v>302</v>
      </c>
      <c r="G83" s="4">
        <v>93</v>
      </c>
      <c r="H83" s="4">
        <v>98</v>
      </c>
      <c r="I83" s="5">
        <f t="shared" si="24"/>
        <v>0.76470588235294112</v>
      </c>
      <c r="J83" s="4">
        <v>644</v>
      </c>
      <c r="K83" s="4">
        <v>659</v>
      </c>
      <c r="L83" s="5">
        <f t="shared" si="25"/>
        <v>0.90137143886392213</v>
      </c>
      <c r="M83" s="5">
        <f t="shared" si="26"/>
        <v>6.7244897959183669</v>
      </c>
      <c r="N83" s="4">
        <v>5</v>
      </c>
      <c r="O83" s="4">
        <v>0</v>
      </c>
      <c r="P83" s="4">
        <v>1</v>
      </c>
      <c r="Q83" s="4">
        <v>0</v>
      </c>
      <c r="R83" s="4">
        <v>0</v>
      </c>
      <c r="S83" s="4">
        <v>0</v>
      </c>
      <c r="T83" s="4">
        <v>14</v>
      </c>
      <c r="U83" s="4">
        <v>0</v>
      </c>
      <c r="V83" s="4">
        <v>1</v>
      </c>
      <c r="W83" s="4">
        <f>N83+P83+T83</f>
        <v>20</v>
      </c>
      <c r="X83" s="4">
        <f>O83+Q83+U83</f>
        <v>0</v>
      </c>
      <c r="Y83" s="60">
        <f>(N83+V83)/G83</f>
        <v>6.4516129032258063E-2</v>
      </c>
      <c r="Z83" s="62">
        <f>IF(AA83=0,0,(N83+V83)/ABS(AA83))</f>
        <v>1.2</v>
      </c>
      <c r="AA83" s="3">
        <f t="shared" si="27"/>
        <v>5</v>
      </c>
      <c r="AB83" s="3">
        <f t="shared" si="28"/>
        <v>15</v>
      </c>
      <c r="AC83" s="3">
        <f>N83+O83+P83+Q83+T83+U83</f>
        <v>20</v>
      </c>
      <c r="AD83" s="3">
        <f>AA83/G83</f>
        <v>5.3763440860215055E-2</v>
      </c>
      <c r="AE83" s="24">
        <f>(AA83)*(G83*G83)</f>
        <v>43245</v>
      </c>
      <c r="AF83" s="25">
        <f t="shared" si="29"/>
        <v>1.0412328196584757E-4</v>
      </c>
      <c r="AG83" s="26">
        <f>(H83-$H$2)/SUM($AF$2:AF82)</f>
        <v>2817.3290586831977</v>
      </c>
      <c r="AH83" s="35">
        <f>(H83-H78)/SUM(AF78:AF82)</f>
        <v>8649</v>
      </c>
      <c r="AI83" s="28">
        <f>(H83-H73)/SUM(AF73:AF82)</f>
        <v>4324.4999999999991</v>
      </c>
      <c r="AJ83" s="29">
        <f>AJ82+(AVERAGE($AE$3:AE83)/(AJ82*AJ82))</f>
        <v>85.845842718448964</v>
      </c>
      <c r="AK83" s="30">
        <f>AK82+(AVERAGE($AG$3:AG83)/(AK82*AK82))</f>
        <v>71.60915662146283</v>
      </c>
      <c r="AL83" s="36">
        <f>AL82+(AVERAGE($AH$3:AH83)/(AL82*AL82))</f>
        <v>87.65961920196149</v>
      </c>
      <c r="AM83" s="37">
        <f>AM82+(AVERAGE($AI$3:AI83)/(AM82*AM82))</f>
        <v>85.848383571456196</v>
      </c>
      <c r="AN83" s="38">
        <f t="shared" si="30"/>
        <v>98.123578921988056</v>
      </c>
      <c r="AO83" s="39">
        <f t="shared" si="31"/>
        <v>93.171725552409825</v>
      </c>
      <c r="AP83" s="39">
        <f t="shared" si="31"/>
        <v>92.584324925771398</v>
      </c>
      <c r="AQ83" s="36">
        <f t="shared" si="36"/>
        <v>91.971851809937249</v>
      </c>
      <c r="AR83" s="40">
        <f t="shared" si="37"/>
        <v>91.557384620074629</v>
      </c>
      <c r="AS83" s="41">
        <f t="shared" si="37"/>
        <v>91.479406732216745</v>
      </c>
      <c r="AT83" s="20">
        <f>POWER((AO83-H83),2)</f>
        <v>23.312234141252212</v>
      </c>
      <c r="AU83" s="20">
        <f>POWER((AP83-H83),2)</f>
        <v>29.329536509620976</v>
      </c>
      <c r="AV83" s="29">
        <f t="shared" si="32"/>
        <v>92.954801348700954</v>
      </c>
      <c r="AW83" s="30">
        <f t="shared" si="35"/>
        <v>84.697715496868199</v>
      </c>
      <c r="AX83" s="36">
        <f t="shared" si="33"/>
        <v>93.915686762305882</v>
      </c>
      <c r="AY83" s="37">
        <f t="shared" si="34"/>
        <v>92.671581688582279</v>
      </c>
    </row>
    <row r="84" spans="1:51" thickTop="1" thickBot="1">
      <c r="A84" s="4">
        <v>85</v>
      </c>
      <c r="B84" s="4">
        <v>1348137450</v>
      </c>
      <c r="C84" s="4">
        <f t="shared" si="23"/>
        <v>0.50909090909090904</v>
      </c>
      <c r="D84" s="2">
        <f t="shared" si="22"/>
        <v>41172.442708333336</v>
      </c>
      <c r="E84" t="s">
        <v>302</v>
      </c>
      <c r="F84" t="s">
        <v>303</v>
      </c>
      <c r="G84" s="4">
        <v>98</v>
      </c>
      <c r="H84" s="4">
        <v>99</v>
      </c>
      <c r="I84" s="5">
        <f t="shared" si="24"/>
        <v>0.77941176470588236</v>
      </c>
      <c r="J84" s="4">
        <v>659</v>
      </c>
      <c r="K84" s="4">
        <v>662</v>
      </c>
      <c r="L84" s="5">
        <f t="shared" si="25"/>
        <v>0.90548096224459196</v>
      </c>
      <c r="M84" s="5">
        <f t="shared" si="26"/>
        <v>6.6868686868686869</v>
      </c>
      <c r="N84" s="4">
        <v>1</v>
      </c>
      <c r="O84" s="4">
        <v>0</v>
      </c>
      <c r="P84" s="4">
        <v>2</v>
      </c>
      <c r="Q84" s="4">
        <v>0</v>
      </c>
      <c r="R84" s="4">
        <v>0</v>
      </c>
      <c r="S84" s="4">
        <v>0</v>
      </c>
      <c r="T84" s="4">
        <v>2</v>
      </c>
      <c r="U84" s="4">
        <v>0</v>
      </c>
      <c r="V84" s="4">
        <v>1</v>
      </c>
      <c r="W84" s="4">
        <f>N84+P84+T84</f>
        <v>5</v>
      </c>
      <c r="X84" s="4">
        <f>O84+Q84+U84</f>
        <v>0</v>
      </c>
      <c r="Y84" s="60">
        <f>(N84+V84)/G84</f>
        <v>2.0408163265306121E-2</v>
      </c>
      <c r="Z84" s="62">
        <f>IF(AA84=0,0,(N84+V84)/ABS(AA84))</f>
        <v>2</v>
      </c>
      <c r="AA84" s="3">
        <f t="shared" si="27"/>
        <v>1</v>
      </c>
      <c r="AB84" s="3">
        <f t="shared" si="28"/>
        <v>3</v>
      </c>
      <c r="AC84" s="3">
        <f>N84+O84+P84+Q84+T84+U84</f>
        <v>5</v>
      </c>
      <c r="AD84" s="3">
        <f>AA84/G84</f>
        <v>1.020408163265306E-2</v>
      </c>
      <c r="AE84" s="24">
        <f>(AA84)*(G84*G84)</f>
        <v>9604</v>
      </c>
      <c r="AF84" s="25">
        <f t="shared" si="29"/>
        <v>1.0203040506070809E-4</v>
      </c>
      <c r="AG84" s="26">
        <f>(H84-$H$2)/SUM($AF$2:AF83)</f>
        <v>2855.4001876135717</v>
      </c>
      <c r="AH84" s="35">
        <f>(H84-H79)/SUM(AF79:AF83)</f>
        <v>10589.397131626474</v>
      </c>
      <c r="AI84" s="28">
        <f>(H84-H74)/SUM(AF74:AF83)</f>
        <v>5241.5204921911964</v>
      </c>
      <c r="AJ84" s="29">
        <f>AJ83+(AVERAGE($AE$3:AE84)/(AJ83*AJ83))</f>
        <v>86.234113628419323</v>
      </c>
      <c r="AK84" s="30">
        <f>AK83+(AVERAGE($AG$3:AG84)/(AK83*AK83))</f>
        <v>72.00329203253456</v>
      </c>
      <c r="AL84" s="36">
        <f>AL83+(AVERAGE($AH$3:AH84)/(AL83*AL83))</f>
        <v>88.028250744573796</v>
      </c>
      <c r="AM84" s="37">
        <f>AM83+(AVERAGE($AI$3:AI84)/(AM83*AM83))</f>
        <v>86.223765867257313</v>
      </c>
      <c r="AN84" s="38">
        <f t="shared" si="30"/>
        <v>99.121061665598035</v>
      </c>
      <c r="AO84" s="39">
        <f t="shared" ref="AO84:AP99" si="38">AO83+(AH84/(AO83*AO83))</f>
        <v>94.391565799749998</v>
      </c>
      <c r="AP84" s="39">
        <f t="shared" si="38"/>
        <v>93.195805070209943</v>
      </c>
      <c r="AQ84" s="36">
        <f t="shared" si="36"/>
        <v>92.426723616227846</v>
      </c>
      <c r="AR84" s="40">
        <f t="shared" si="37"/>
        <v>91.786884323567577</v>
      </c>
      <c r="AS84" s="41">
        <f t="shared" si="37"/>
        <v>91.572980571660509</v>
      </c>
      <c r="AT84" s="20">
        <f>POWER((AO84-H84),2)</f>
        <v>21.237665778033879</v>
      </c>
      <c r="AU84" s="20">
        <f>POWER((AP84-H84),2)</f>
        <v>33.688678783000604</v>
      </c>
      <c r="AV84" s="29">
        <f t="shared" si="32"/>
        <v>93.281965338632759</v>
      </c>
      <c r="AW84" s="30">
        <f t="shared" si="35"/>
        <v>84.980824470456739</v>
      </c>
      <c r="AX84" s="36">
        <f t="shared" si="33"/>
        <v>94.247793339895964</v>
      </c>
      <c r="AY84" s="37">
        <f t="shared" si="34"/>
        <v>92.997282360241556</v>
      </c>
    </row>
    <row r="85" spans="1:51" thickTop="1" thickBot="1">
      <c r="A85" s="4">
        <v>86</v>
      </c>
      <c r="B85" s="4">
        <v>1348502526</v>
      </c>
      <c r="C85" s="4">
        <f t="shared" si="23"/>
        <v>0.51515151515151514</v>
      </c>
      <c r="D85" s="2">
        <f t="shared" si="22"/>
        <v>41176.668124999997</v>
      </c>
      <c r="E85" t="s">
        <v>303</v>
      </c>
      <c r="F85" t="s">
        <v>304</v>
      </c>
      <c r="G85" s="4">
        <v>99</v>
      </c>
      <c r="H85" s="4">
        <v>99</v>
      </c>
      <c r="I85" s="5">
        <f t="shared" si="24"/>
        <v>0.77941176470588236</v>
      </c>
      <c r="J85" s="4">
        <v>662</v>
      </c>
      <c r="K85" s="4">
        <v>663</v>
      </c>
      <c r="L85" s="5">
        <f t="shared" si="25"/>
        <v>0.90685080337148194</v>
      </c>
      <c r="M85" s="5">
        <f t="shared" si="26"/>
        <v>6.6969696969696972</v>
      </c>
      <c r="N85" s="4">
        <v>0</v>
      </c>
      <c r="O85" s="4">
        <v>0</v>
      </c>
      <c r="P85" s="4">
        <v>1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1</v>
      </c>
      <c r="W85" s="4">
        <f>N85+P85+T85</f>
        <v>1</v>
      </c>
      <c r="X85" s="4">
        <f>O85+Q85+U85</f>
        <v>0</v>
      </c>
      <c r="Y85" s="60">
        <f>(N85+V85)/G85</f>
        <v>1.0101010101010102E-2</v>
      </c>
      <c r="Z85" s="62">
        <f>IF(AA85=0,0,(N85+V85)/ABS(AA85))</f>
        <v>0</v>
      </c>
      <c r="AA85" s="3">
        <f t="shared" si="27"/>
        <v>0</v>
      </c>
      <c r="AB85" s="3">
        <f t="shared" si="28"/>
        <v>1</v>
      </c>
      <c r="AC85" s="3">
        <f>N85+O85+P85+Q85+T85+U85</f>
        <v>1</v>
      </c>
      <c r="AD85" s="3">
        <f>AA85/G85</f>
        <v>0</v>
      </c>
      <c r="AE85" s="24">
        <f>(AA85)*(G85*G85)</f>
        <v>0</v>
      </c>
      <c r="AF85" s="25">
        <f t="shared" si="29"/>
        <v>1.0203040506070809E-4</v>
      </c>
      <c r="AG85" s="26">
        <f>(H85-$H$2)/SUM($AF$2:AF84)</f>
        <v>2839.7900419056054</v>
      </c>
      <c r="AH85" s="35">
        <f>(H85-H80)/SUM(AF80:AF84)</f>
        <v>10849.623220698397</v>
      </c>
      <c r="AI85" s="28">
        <f>(H85-H75)/SUM(AF75:AF84)</f>
        <v>5304.4952190886206</v>
      </c>
      <c r="AJ85" s="29">
        <f>AJ84+(AVERAGE($AE$3:AE85)/(AJ84*AJ84))</f>
        <v>86.614260081459847</v>
      </c>
      <c r="AK85" s="30">
        <f>AK84+(AVERAGE($AG$3:AG85)/(AK84*AK84))</f>
        <v>72.395026984087238</v>
      </c>
      <c r="AL85" s="36">
        <f>AL84+(AVERAGE($AH$3:AH85)/(AL84*AL84))</f>
        <v>88.406266247122133</v>
      </c>
      <c r="AM85" s="37">
        <f>AM84+(AVERAGE($AI$3:AI85)/(AM84*AM84))</f>
        <v>86.599999686480416</v>
      </c>
      <c r="AN85" s="38">
        <f t="shared" si="30"/>
        <v>99.121061665598035</v>
      </c>
      <c r="AO85" s="39">
        <f t="shared" si="38"/>
        <v>95.60928814596204</v>
      </c>
      <c r="AP85" s="39">
        <f t="shared" si="38"/>
        <v>93.806537995127712</v>
      </c>
      <c r="AQ85" s="36">
        <f t="shared" si="36"/>
        <v>93.131138450756254</v>
      </c>
      <c r="AR85" s="40">
        <f t="shared" si="37"/>
        <v>92.144019277408532</v>
      </c>
      <c r="AS85" s="41">
        <f t="shared" si="37"/>
        <v>91.729620384239809</v>
      </c>
      <c r="AT85" s="20">
        <f>POWER((AO85-H85),2)</f>
        <v>11.496926877113539</v>
      </c>
      <c r="AU85" s="20">
        <f>POWER((AP85-H85),2)</f>
        <v>26.972047596052082</v>
      </c>
      <c r="AV85" s="29">
        <f t="shared" si="32"/>
        <v>93.606838455426086</v>
      </c>
      <c r="AW85" s="30">
        <f t="shared" si="35"/>
        <v>85.262050261983887</v>
      </c>
      <c r="AX85" s="36">
        <f t="shared" si="33"/>
        <v>94.577563513654667</v>
      </c>
      <c r="AY85" s="37">
        <f t="shared" si="34"/>
        <v>93.320705649953069</v>
      </c>
    </row>
    <row r="86" spans="1:51" thickTop="1" thickBot="1">
      <c r="A86" s="4">
        <v>87</v>
      </c>
      <c r="B86" s="4">
        <v>1348848887</v>
      </c>
      <c r="C86" s="4">
        <f t="shared" si="23"/>
        <v>0.52121212121212124</v>
      </c>
      <c r="D86" s="2">
        <f t="shared" si="22"/>
        <v>41180.676932870367</v>
      </c>
      <c r="E86" t="s">
        <v>304</v>
      </c>
      <c r="F86" t="s">
        <v>305</v>
      </c>
      <c r="G86" s="4">
        <v>99</v>
      </c>
      <c r="H86" s="4">
        <v>99</v>
      </c>
      <c r="I86" s="5">
        <f t="shared" si="24"/>
        <v>0.77941176470588236</v>
      </c>
      <c r="J86" s="4">
        <v>663</v>
      </c>
      <c r="K86" s="4">
        <v>663</v>
      </c>
      <c r="L86" s="5">
        <f t="shared" si="25"/>
        <v>0.90685080337148194</v>
      </c>
      <c r="M86" s="5">
        <f t="shared" si="26"/>
        <v>6.6969696969696972</v>
      </c>
      <c r="N86" s="4">
        <v>0</v>
      </c>
      <c r="O86" s="4">
        <v>0</v>
      </c>
      <c r="P86" s="4">
        <v>0</v>
      </c>
      <c r="Q86" s="4">
        <v>1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f>N86+P86+T86</f>
        <v>0</v>
      </c>
      <c r="X86" s="4">
        <f>O86+Q86+U86</f>
        <v>1</v>
      </c>
      <c r="Y86" s="60">
        <f>(N86+V86)/G86</f>
        <v>0</v>
      </c>
      <c r="Z86" s="62">
        <f>IF(AA86=0,0,(N86+V86)/ABS(AA86))</f>
        <v>0</v>
      </c>
      <c r="AA86" s="3">
        <f t="shared" si="27"/>
        <v>0</v>
      </c>
      <c r="AB86" s="3">
        <f t="shared" si="28"/>
        <v>0</v>
      </c>
      <c r="AC86" s="3">
        <f>N86+O86+P86+Q86+T86+U86</f>
        <v>1</v>
      </c>
      <c r="AD86" s="3">
        <f>AA86/G86</f>
        <v>0</v>
      </c>
      <c r="AE86" s="24">
        <f>(AA86)*(G86*G86)</f>
        <v>0</v>
      </c>
      <c r="AF86" s="25">
        <f t="shared" si="29"/>
        <v>1.0203040506070809E-4</v>
      </c>
      <c r="AG86" s="26">
        <f>(H86-$H$2)/SUM($AF$2:AF85)</f>
        <v>2824.349645951721</v>
      </c>
      <c r="AH86" s="35">
        <f>(H86-H81)/SUM(AF81:AF85)</f>
        <v>11122.961226913463</v>
      </c>
      <c r="AI86" s="28">
        <f>(H86-H76)/SUM(AF76:AF85)</f>
        <v>5369.0015791539463</v>
      </c>
      <c r="AJ86" s="29">
        <f>AJ85+(AVERAGE($AE$3:AE86)/(AJ85*AJ85))</f>
        <v>86.986591047454795</v>
      </c>
      <c r="AK86" s="30">
        <f>AK85+(AVERAGE($AG$3:AG86)/(AK85*AK85))</f>
        <v>72.78433618209155</v>
      </c>
      <c r="AL86" s="36">
        <f>AL85+(AVERAGE($AH$3:AH86)/(AL85*AL85))</f>
        <v>88.793536577312182</v>
      </c>
      <c r="AM86" s="37">
        <f>AM85+(AVERAGE($AI$3:AI86)/(AM85*AM85))</f>
        <v>86.97705409432875</v>
      </c>
      <c r="AN86" s="38">
        <f t="shared" si="30"/>
        <v>99.121061665598035</v>
      </c>
      <c r="AO86" s="39">
        <f t="shared" si="38"/>
        <v>96.826091096002401</v>
      </c>
      <c r="AP86" s="39">
        <f t="shared" si="38"/>
        <v>94.416674928846632</v>
      </c>
      <c r="AQ86" s="36">
        <f t="shared" si="36"/>
        <v>94.081421824246988</v>
      </c>
      <c r="AR86" s="40">
        <f t="shared" si="37"/>
        <v>92.62939567577358</v>
      </c>
      <c r="AS86" s="41">
        <f t="shared" si="37"/>
        <v>91.95985616666681</v>
      </c>
      <c r="AT86" s="20">
        <f>POWER((AO86-H86),2)</f>
        <v>4.7258799228800434</v>
      </c>
      <c r="AU86" s="20">
        <f>POWER((AP86-H86),2)</f>
        <v>21.006868707863024</v>
      </c>
      <c r="AV86" s="29">
        <f t="shared" si="32"/>
        <v>93.929460467597337</v>
      </c>
      <c r="AW86" s="30">
        <f t="shared" si="35"/>
        <v>85.541423939588782</v>
      </c>
      <c r="AX86" s="36">
        <f t="shared" si="33"/>
        <v>94.905038031377913</v>
      </c>
      <c r="AY86" s="37">
        <f t="shared" si="34"/>
        <v>93.641891036254421</v>
      </c>
    </row>
    <row r="87" spans="1:51" thickTop="1" thickBot="1">
      <c r="A87" s="4">
        <v>88</v>
      </c>
      <c r="B87" s="4">
        <v>1350003218</v>
      </c>
      <c r="C87" s="4">
        <f t="shared" si="23"/>
        <v>0.52727272727272723</v>
      </c>
      <c r="D87" s="2">
        <f t="shared" si="22"/>
        <v>41194.037245370375</v>
      </c>
      <c r="E87" t="s">
        <v>305</v>
      </c>
      <c r="F87" t="s">
        <v>306</v>
      </c>
      <c r="G87" s="4">
        <v>99</v>
      </c>
      <c r="H87" s="4">
        <v>99</v>
      </c>
      <c r="I87" s="5">
        <f t="shared" si="24"/>
        <v>0.77941176470588236</v>
      </c>
      <c r="J87" s="4">
        <v>663</v>
      </c>
      <c r="K87" s="4">
        <v>663</v>
      </c>
      <c r="L87" s="5">
        <f t="shared" si="25"/>
        <v>0.90685080337148194</v>
      </c>
      <c r="M87" s="5">
        <f t="shared" si="26"/>
        <v>6.6969696969696972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f>N87+P87+T87</f>
        <v>0</v>
      </c>
      <c r="X87" s="4">
        <f>O87+Q87+U87</f>
        <v>0</v>
      </c>
      <c r="Y87" s="60">
        <f>(N87+V87)/G87</f>
        <v>0</v>
      </c>
      <c r="Z87" s="62">
        <f>IF(AA87=0,0,(N87+V87)/ABS(AA87))</f>
        <v>0</v>
      </c>
      <c r="AA87" s="3">
        <f t="shared" si="27"/>
        <v>0</v>
      </c>
      <c r="AB87" s="3">
        <f t="shared" si="28"/>
        <v>0</v>
      </c>
      <c r="AC87" s="3">
        <f>N87+O87+P87+Q87+T87+U87</f>
        <v>0</v>
      </c>
      <c r="AD87" s="3">
        <f>AA87/G87</f>
        <v>0</v>
      </c>
      <c r="AE87" s="24">
        <f>(AA87)*(G87*G87)</f>
        <v>0</v>
      </c>
      <c r="AF87" s="25">
        <f t="shared" si="29"/>
        <v>1.0203040506070809E-4</v>
      </c>
      <c r="AG87" s="26">
        <f>(H87-$H$2)/SUM($AF$2:AF86)</f>
        <v>2809.0762458550194</v>
      </c>
      <c r="AH87" s="35">
        <f>(H87-H82)/SUM(AF82:AF86)</f>
        <v>11410.427760135219</v>
      </c>
      <c r="AI87" s="28">
        <f>(H87-H77)/SUM(AF77:AF86)</f>
        <v>5435.0961374390854</v>
      </c>
      <c r="AJ87" s="29">
        <f>AJ86+(AVERAGE($AE$3:AE87)/(AJ86*AJ86))</f>
        <v>87.351398493393887</v>
      </c>
      <c r="AK87" s="30">
        <f>AK86+(AVERAGE($AG$3:AG87)/(AK86*AK86))</f>
        <v>73.171198933192159</v>
      </c>
      <c r="AL87" s="36">
        <f>AL86+(AVERAGE($AH$3:AH87)/(AL86*AL86))</f>
        <v>89.189945973603869</v>
      </c>
      <c r="AM87" s="37">
        <f>AM86+(AVERAGE($AI$3:AI87)/(AM86*AM86))</f>
        <v>87.354901270498388</v>
      </c>
      <c r="AN87" s="38">
        <f t="shared" si="30"/>
        <v>99.121061665598035</v>
      </c>
      <c r="AO87" s="39">
        <f t="shared" si="38"/>
        <v>98.043165493390333</v>
      </c>
      <c r="AP87" s="39">
        <f t="shared" si="38"/>
        <v>95.02636598860866</v>
      </c>
      <c r="AQ87" s="36">
        <f t="shared" si="36"/>
        <v>95.27042968773101</v>
      </c>
      <c r="AR87" s="40">
        <f t="shared" si="37"/>
        <v>93.242684165819668</v>
      </c>
      <c r="AS87" s="41">
        <f t="shared" si="37"/>
        <v>92.26346006709295</v>
      </c>
      <c r="AT87" s="20">
        <f>POWER((AO87-H87),2)</f>
        <v>0.91553227303896456</v>
      </c>
      <c r="AU87" s="20">
        <f>POWER((AP87-H87),2)</f>
        <v>15.789767256486032</v>
      </c>
      <c r="AV87" s="29">
        <f t="shared" si="32"/>
        <v>94.249870049067354</v>
      </c>
      <c r="AW87" s="30">
        <f t="shared" si="35"/>
        <v>85.818975758375501</v>
      </c>
      <c r="AX87" s="36">
        <f t="shared" si="33"/>
        <v>95.230256514136485</v>
      </c>
      <c r="AY87" s="37">
        <f t="shared" si="34"/>
        <v>93.960876912588304</v>
      </c>
    </row>
    <row r="88" spans="1:51" thickTop="1" thickBot="1">
      <c r="A88" s="4">
        <v>89</v>
      </c>
      <c r="B88" s="4">
        <v>1353402218</v>
      </c>
      <c r="C88" s="4">
        <f t="shared" si="23"/>
        <v>0.53333333333333333</v>
      </c>
      <c r="D88" s="2">
        <f t="shared" si="22"/>
        <v>41233.377523148149</v>
      </c>
      <c r="E88" t="s">
        <v>306</v>
      </c>
      <c r="F88" t="s">
        <v>307</v>
      </c>
      <c r="G88" s="4">
        <v>99</v>
      </c>
      <c r="H88" s="4">
        <v>99</v>
      </c>
      <c r="I88" s="5">
        <f t="shared" si="24"/>
        <v>0.77941176470588236</v>
      </c>
      <c r="J88" s="4">
        <v>663</v>
      </c>
      <c r="K88" s="4">
        <v>663</v>
      </c>
      <c r="L88" s="5">
        <f t="shared" si="25"/>
        <v>0.90685080337148194</v>
      </c>
      <c r="M88" s="5">
        <f t="shared" si="26"/>
        <v>6.6969696969696972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f>N88+P88+T88</f>
        <v>0</v>
      </c>
      <c r="X88" s="4">
        <f>O88+Q88+U88</f>
        <v>0</v>
      </c>
      <c r="Y88" s="60">
        <f>(N88+V88)/G88</f>
        <v>0</v>
      </c>
      <c r="Z88" s="62">
        <f>IF(AA88=0,0,(N88+V88)/ABS(AA88))</f>
        <v>0</v>
      </c>
      <c r="AA88" s="3">
        <f t="shared" si="27"/>
        <v>0</v>
      </c>
      <c r="AB88" s="3">
        <f t="shared" si="28"/>
        <v>0</v>
      </c>
      <c r="AC88" s="3">
        <f>N88+O88+P88+Q88+T88+U88</f>
        <v>0</v>
      </c>
      <c r="AD88" s="3">
        <f>AA88/G88</f>
        <v>0</v>
      </c>
      <c r="AE88" s="24">
        <f>(AA88)*(G88*G88)</f>
        <v>0</v>
      </c>
      <c r="AF88" s="25">
        <f t="shared" si="29"/>
        <v>1.0203040506070809E-4</v>
      </c>
      <c r="AG88" s="26">
        <f>(H88-$H$2)/SUM($AF$2:AF87)</f>
        <v>2793.967146967831</v>
      </c>
      <c r="AH88" s="35">
        <f>(H88-H83)/SUM(AF83:AF87)</f>
        <v>1952.1912188647157</v>
      </c>
      <c r="AI88" s="28">
        <f>(H88-H78)/SUM(AF78:AF87)</f>
        <v>5502.8382790658579</v>
      </c>
      <c r="AJ88" s="29">
        <f>AJ87+(AVERAGE($AE$3:AE88)/(AJ87*AJ87))</f>
        <v>87.708958606896417</v>
      </c>
      <c r="AK88" s="30">
        <f>AK87+(AVERAGE($AG$3:AG88)/(AK87*AK87))</f>
        <v>73.555598735847141</v>
      </c>
      <c r="AL88" s="36">
        <f>AL87+(AVERAGE($AH$3:AH88)/(AL87*AL87))</f>
        <v>89.581124540218838</v>
      </c>
      <c r="AM88" s="37">
        <f>AM87+(AVERAGE($AI$3:AI88)/(AM87*AM87))</f>
        <v>87.733516376070369</v>
      </c>
      <c r="AN88" s="38">
        <f t="shared" si="30"/>
        <v>99.121061665598035</v>
      </c>
      <c r="AO88" s="39">
        <f t="shared" si="38"/>
        <v>98.246255103309736</v>
      </c>
      <c r="AP88" s="39">
        <f t="shared" si="38"/>
        <v>95.63576045628659</v>
      </c>
      <c r="AQ88" s="36">
        <f t="shared" si="36"/>
        <v>96.282379875494499</v>
      </c>
      <c r="AR88" s="40">
        <f t="shared" si="37"/>
        <v>93.870385531878753</v>
      </c>
      <c r="AS88" s="41">
        <f t="shared" si="37"/>
        <v>92.629713024482868</v>
      </c>
      <c r="AT88" s="20">
        <f>POWER((AO88-H88),2)</f>
        <v>0.56813136928661745</v>
      </c>
      <c r="AU88" s="20">
        <f>POWER((AP88-H88),2)</f>
        <v>11.318107707485012</v>
      </c>
      <c r="AV88" s="29">
        <f t="shared" si="32"/>
        <v>94.568104820201668</v>
      </c>
      <c r="AW88" s="30">
        <f t="shared" si="35"/>
        <v>86.094735189409505</v>
      </c>
      <c r="AX88" s="36">
        <f t="shared" si="33"/>
        <v>95.553257498714103</v>
      </c>
      <c r="AY88" s="37">
        <f t="shared" si="34"/>
        <v>94.277700627930173</v>
      </c>
    </row>
    <row r="89" spans="1:51" thickTop="1" thickBot="1">
      <c r="A89" s="4">
        <v>90</v>
      </c>
      <c r="B89" s="4">
        <v>1354253034</v>
      </c>
      <c r="C89" s="4">
        <f t="shared" si="23"/>
        <v>0.53939393939393943</v>
      </c>
      <c r="D89" s="2">
        <f t="shared" si="22"/>
        <v>41243.22493055556</v>
      </c>
      <c r="E89" t="s">
        <v>307</v>
      </c>
      <c r="F89" t="s">
        <v>308</v>
      </c>
      <c r="G89" s="4">
        <v>99</v>
      </c>
      <c r="H89" s="4">
        <v>99</v>
      </c>
      <c r="I89" s="5">
        <f t="shared" si="24"/>
        <v>0.77941176470588236</v>
      </c>
      <c r="J89" s="4">
        <v>663</v>
      </c>
      <c r="K89" s="4">
        <v>663</v>
      </c>
      <c r="L89" s="5">
        <f t="shared" si="25"/>
        <v>0.90685080337148194</v>
      </c>
      <c r="M89" s="5">
        <f t="shared" si="26"/>
        <v>6.6969696969696972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f>N89+P89+T89</f>
        <v>0</v>
      </c>
      <c r="X89" s="4">
        <f>O89+Q89+U89</f>
        <v>0</v>
      </c>
      <c r="Y89" s="60">
        <f>(N89+V89)/G89</f>
        <v>0</v>
      </c>
      <c r="Z89" s="62">
        <f>IF(AA89=0,0,(N89+V89)/ABS(AA89))</f>
        <v>0</v>
      </c>
      <c r="AA89" s="3">
        <f t="shared" si="27"/>
        <v>0</v>
      </c>
      <c r="AB89" s="3">
        <f t="shared" si="28"/>
        <v>0</v>
      </c>
      <c r="AC89" s="3">
        <f>N89+O89+P89+Q89+T89+U89</f>
        <v>0</v>
      </c>
      <c r="AD89" s="3">
        <f>AA89/G89</f>
        <v>0</v>
      </c>
      <c r="AE89" s="24">
        <f>(AA89)*(G89*G89)</f>
        <v>0</v>
      </c>
      <c r="AF89" s="25">
        <f t="shared" si="29"/>
        <v>1.0203040506070809E-4</v>
      </c>
      <c r="AG89" s="26">
        <f>(H89-$H$2)/SUM($AF$2:AF88)</f>
        <v>2779.0197123068297</v>
      </c>
      <c r="AH89" s="35">
        <f>(H89-H84)/SUM(AF84:AF88)</f>
        <v>0</v>
      </c>
      <c r="AI89" s="28">
        <f>(H89-H79)/SUM(AF79:AF88)</f>
        <v>5572.2903871885101</v>
      </c>
      <c r="AJ89" s="29">
        <f>AJ88+(AVERAGE($AE$3:AE89)/(AJ88*AJ88))</f>
        <v>88.059532911179502</v>
      </c>
      <c r="AK89" s="30">
        <f>AK88+(AVERAGE($AG$3:AG89)/(AK88*AK88))</f>
        <v>73.937522905970567</v>
      </c>
      <c r="AL89" s="36">
        <f>AL88+(AVERAGE($AH$3:AH89)/(AL88*AL88))</f>
        <v>89.964437083752657</v>
      </c>
      <c r="AM89" s="37">
        <f>AM88+(AVERAGE($AI$3:AI89)/(AM88*AM88))</f>
        <v>88.112877429995535</v>
      </c>
      <c r="AN89" s="38">
        <f t="shared" si="30"/>
        <v>99.121061665598035</v>
      </c>
      <c r="AO89" s="39">
        <f t="shared" si="38"/>
        <v>98.246255103309736</v>
      </c>
      <c r="AP89" s="39">
        <f t="shared" si="38"/>
        <v>96.245007049689391</v>
      </c>
      <c r="AQ89" s="36">
        <f t="shared" si="36"/>
        <v>97.04471153902908</v>
      </c>
      <c r="AR89" s="40">
        <f t="shared" si="37"/>
        <v>94.489720219684614</v>
      </c>
      <c r="AS89" s="41">
        <f t="shared" si="37"/>
        <v>93.058018531506249</v>
      </c>
      <c r="AT89" s="20">
        <f>POWER((AO89-H89),2)</f>
        <v>0.56813136928661745</v>
      </c>
      <c r="AU89" s="20">
        <f>POWER((AP89-H89),2)</f>
        <v>7.5899861562611513</v>
      </c>
      <c r="AV89" s="29">
        <f t="shared" si="32"/>
        <v>94.88420138691086</v>
      </c>
      <c r="AW89" s="30">
        <f t="shared" si="35"/>
        <v>86.368730947409716</v>
      </c>
      <c r="AX89" s="36">
        <f t="shared" si="33"/>
        <v>95.874078478030356</v>
      </c>
      <c r="AY89" s="37">
        <f t="shared" si="34"/>
        <v>94.592398525498197</v>
      </c>
    </row>
    <row r="90" spans="1:51" thickTop="1" thickBot="1">
      <c r="A90" s="4">
        <v>91</v>
      </c>
      <c r="B90" s="4">
        <v>1354439544</v>
      </c>
      <c r="C90" s="4">
        <f t="shared" si="23"/>
        <v>0.54545454545454541</v>
      </c>
      <c r="D90" s="2">
        <f t="shared" si="22"/>
        <v>41245.383611111109</v>
      </c>
      <c r="E90" t="s">
        <v>308</v>
      </c>
      <c r="F90" t="s">
        <v>309</v>
      </c>
      <c r="G90" s="4">
        <v>99</v>
      </c>
      <c r="H90" s="4">
        <v>100</v>
      </c>
      <c r="I90" s="5">
        <f t="shared" si="24"/>
        <v>0.79411764705882348</v>
      </c>
      <c r="J90" s="4">
        <v>663</v>
      </c>
      <c r="K90" s="4">
        <v>666</v>
      </c>
      <c r="L90" s="5">
        <f t="shared" si="25"/>
        <v>0.91096032675215188</v>
      </c>
      <c r="M90" s="5">
        <f t="shared" si="26"/>
        <v>6.66</v>
      </c>
      <c r="N90" s="4">
        <v>1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3</v>
      </c>
      <c r="U90" s="4">
        <v>0</v>
      </c>
      <c r="V90" s="4">
        <v>0</v>
      </c>
      <c r="W90" s="4">
        <f>N90+P90+T90</f>
        <v>4</v>
      </c>
      <c r="X90" s="4">
        <f>O90+Q90+U90</f>
        <v>0</v>
      </c>
      <c r="Y90" s="60">
        <f>(N90+V90)/G90</f>
        <v>1.0101010101010102E-2</v>
      </c>
      <c r="Z90" s="62">
        <f>IF(AA90=0,0,(N90+V90)/ABS(AA90))</f>
        <v>1</v>
      </c>
      <c r="AA90" s="3">
        <f t="shared" si="27"/>
        <v>1</v>
      </c>
      <c r="AB90" s="3">
        <f t="shared" si="28"/>
        <v>3</v>
      </c>
      <c r="AC90" s="3">
        <f>N90+O90+P90+Q90+T90+U90</f>
        <v>4</v>
      </c>
      <c r="AD90" s="3">
        <f>AA90/G90</f>
        <v>1.0101010101010102E-2</v>
      </c>
      <c r="AE90" s="24">
        <f>(AA90)*(G90*G90)</f>
        <v>9801</v>
      </c>
      <c r="AF90" s="25">
        <f t="shared" si="29"/>
        <v>1E-4</v>
      </c>
      <c r="AG90" s="26">
        <f>(H90-$H$2)/SUM($AF$2:AF89)</f>
        <v>2816.3866697172152</v>
      </c>
      <c r="AH90" s="35">
        <f>(H90-H85)/SUM(AF85:AF89)</f>
        <v>1960.2</v>
      </c>
      <c r="AI90" s="28">
        <f>(H90-H80)/SUM(AF80:AF89)</f>
        <v>6584.1043737058881</v>
      </c>
      <c r="AJ90" s="29">
        <f>AJ89+(AVERAGE($AE$3:AE90)/(AJ89*AJ89))</f>
        <v>88.417731945612132</v>
      </c>
      <c r="AK90" s="30">
        <f>AK89+(AVERAGE($AG$3:AG90)/(AK89*AK89))</f>
        <v>74.317070648300657</v>
      </c>
      <c r="AL90" s="36">
        <f>AL89+(AVERAGE($AH$3:AH90)/(AL89*AL89))</f>
        <v>90.342923606188606</v>
      </c>
      <c r="AM90" s="37">
        <f>AM89+(AVERAGE($AI$3:AI90)/(AM89*AM89))</f>
        <v>88.494341888088385</v>
      </c>
      <c r="AN90" s="38">
        <f t="shared" si="30"/>
        <v>100.11862045413123</v>
      </c>
      <c r="AO90" s="39">
        <f t="shared" si="38"/>
        <v>98.449335673698457</v>
      </c>
      <c r="AP90" s="39">
        <f t="shared" si="38"/>
        <v>96.955795380960794</v>
      </c>
      <c r="AQ90" s="36">
        <f t="shared" si="36"/>
        <v>97.606331626618982</v>
      </c>
      <c r="AR90" s="40">
        <f t="shared" si="37"/>
        <v>95.122917522596026</v>
      </c>
      <c r="AS90" s="41">
        <f t="shared" si="37"/>
        <v>93.558421224682419</v>
      </c>
      <c r="AT90" s="20">
        <f>POWER((AO90-H90),2)</f>
        <v>2.4045598528642196</v>
      </c>
      <c r="AU90" s="20">
        <f>POWER((AP90-H90),2)</f>
        <v>9.2671817625796393</v>
      </c>
      <c r="AV90" s="29">
        <f t="shared" si="32"/>
        <v>95.198195377921195</v>
      </c>
      <c r="AW90" s="30">
        <f t="shared" si="35"/>
        <v>86.640991017206758</v>
      </c>
      <c r="AX90" s="36">
        <f t="shared" si="33"/>
        <v>96.192755939663627</v>
      </c>
      <c r="AY90" s="37">
        <f t="shared" si="34"/>
        <v>94.905005979654163</v>
      </c>
    </row>
    <row r="91" spans="1:51" thickTop="1" thickBot="1">
      <c r="A91" s="4">
        <v>92</v>
      </c>
      <c r="B91" s="4">
        <v>1354441892</v>
      </c>
      <c r="C91" s="4">
        <f t="shared" si="23"/>
        <v>0.55151515151515151</v>
      </c>
      <c r="D91" s="2">
        <f t="shared" si="22"/>
        <v>41245.410787037035</v>
      </c>
      <c r="E91" t="s">
        <v>309</v>
      </c>
      <c r="F91" t="s">
        <v>310</v>
      </c>
      <c r="G91" s="4">
        <v>100</v>
      </c>
      <c r="H91" s="4">
        <v>100</v>
      </c>
      <c r="I91" s="5">
        <f t="shared" si="24"/>
        <v>0.79411764705882348</v>
      </c>
      <c r="J91" s="4">
        <v>666</v>
      </c>
      <c r="K91" s="4">
        <v>666</v>
      </c>
      <c r="L91" s="5">
        <f t="shared" si="25"/>
        <v>0.91096032675215188</v>
      </c>
      <c r="M91" s="5">
        <f t="shared" si="26"/>
        <v>6.66</v>
      </c>
      <c r="N91" s="4">
        <v>0</v>
      </c>
      <c r="O91" s="4">
        <v>0</v>
      </c>
      <c r="P91" s="4">
        <v>1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1</v>
      </c>
      <c r="W91" s="4">
        <f>N91+P91+T91</f>
        <v>1</v>
      </c>
      <c r="X91" s="4">
        <f>O91+Q91+U91</f>
        <v>0</v>
      </c>
      <c r="Y91" s="60">
        <f>(N91+V91)/G91</f>
        <v>0.01</v>
      </c>
      <c r="Z91" s="62">
        <f>IF(AA91=0,0,(N91+V91)/ABS(AA91))</f>
        <v>0</v>
      </c>
      <c r="AA91" s="3">
        <f t="shared" si="27"/>
        <v>0</v>
      </c>
      <c r="AB91" s="3">
        <f t="shared" si="28"/>
        <v>0</v>
      </c>
      <c r="AC91" s="3">
        <f>N91+O91+P91+Q91+T91+U91</f>
        <v>1</v>
      </c>
      <c r="AD91" s="3">
        <f>AA91/G91</f>
        <v>0</v>
      </c>
      <c r="AE91" s="24">
        <f>(AA91)*(G91*G91)</f>
        <v>0</v>
      </c>
      <c r="AF91" s="25">
        <f t="shared" si="29"/>
        <v>1E-4</v>
      </c>
      <c r="AG91" s="26">
        <f>(H91-$H$2)/SUM($AF$2:AF90)</f>
        <v>2801.77393128825</v>
      </c>
      <c r="AH91" s="35">
        <f>(H91-H86)/SUM(AF86:AF90)</f>
        <v>1968.0327704262966</v>
      </c>
      <c r="AI91" s="28">
        <f>(H91-H81)/SUM(AF81:AF90)</f>
        <v>6682.2820895963087</v>
      </c>
      <c r="AJ91" s="29">
        <f>AJ90+(AVERAGE($AE$3:AE91)/(AJ90*AJ90))</f>
        <v>88.769042413593112</v>
      </c>
      <c r="AK91" s="30">
        <f>AK90+(AVERAGE($AG$3:AG91)/(AK90*AK90))</f>
        <v>74.694230232548264</v>
      </c>
      <c r="AL91" s="36">
        <f>AL90+(AVERAGE($AH$3:AH91)/(AL90*AL90))</f>
        <v>90.716737657486149</v>
      </c>
      <c r="AM91" s="37">
        <f>AM90+(AVERAGE($AI$3:AI91)/(AM90*AM90))</f>
        <v>88.877862965855627</v>
      </c>
      <c r="AN91" s="38">
        <f t="shared" si="30"/>
        <v>100.11862045413123</v>
      </c>
      <c r="AO91" s="39">
        <f t="shared" si="38"/>
        <v>98.652387427966161</v>
      </c>
      <c r="AP91" s="39">
        <f t="shared" si="38"/>
        <v>97.666644219750594</v>
      </c>
      <c r="AQ91" s="36">
        <f t="shared" si="36"/>
        <v>97.969318066359918</v>
      </c>
      <c r="AR91" s="40">
        <f t="shared" si="37"/>
        <v>95.769463109946926</v>
      </c>
      <c r="AS91" s="41">
        <f t="shared" si="37"/>
        <v>94.129826576169123</v>
      </c>
      <c r="AT91" s="20">
        <f>POWER((AO91-H91),2)</f>
        <v>1.8160596443036583</v>
      </c>
      <c r="AU91" s="20">
        <f>POWER((AP91-H91),2)</f>
        <v>5.4445491972233127</v>
      </c>
      <c r="AV91" s="29">
        <f t="shared" si="32"/>
        <v>95.510121480318588</v>
      </c>
      <c r="AW91" s="30">
        <f t="shared" si="35"/>
        <v>86.911542679033673</v>
      </c>
      <c r="AX91" s="36">
        <f t="shared" si="33"/>
        <v>96.509325402581368</v>
      </c>
      <c r="AY91" s="37">
        <f t="shared" si="34"/>
        <v>95.215557431097224</v>
      </c>
    </row>
    <row r="92" spans="1:51" thickTop="1" thickBot="1">
      <c r="A92" s="4">
        <v>93</v>
      </c>
      <c r="B92" s="4">
        <v>1354547184</v>
      </c>
      <c r="C92" s="4">
        <f t="shared" si="23"/>
        <v>0.55757575757575761</v>
      </c>
      <c r="D92" s="2">
        <f t="shared" si="22"/>
        <v>41246.629444444443</v>
      </c>
      <c r="E92" t="s">
        <v>310</v>
      </c>
      <c r="F92" t="s">
        <v>311</v>
      </c>
      <c r="G92" s="4">
        <v>100</v>
      </c>
      <c r="H92" s="4">
        <v>100</v>
      </c>
      <c r="I92" s="5">
        <f t="shared" si="24"/>
        <v>0.79411764705882348</v>
      </c>
      <c r="J92" s="4">
        <v>666</v>
      </c>
      <c r="K92" s="4">
        <v>666</v>
      </c>
      <c r="L92" s="5">
        <f t="shared" si="25"/>
        <v>0.91096032675215188</v>
      </c>
      <c r="M92" s="5">
        <f t="shared" si="26"/>
        <v>6.66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f>N92+P92+T92</f>
        <v>0</v>
      </c>
      <c r="X92" s="4">
        <f>O92+Q92+U92</f>
        <v>0</v>
      </c>
      <c r="Y92" s="60">
        <f>(N92+V92)/G92</f>
        <v>0</v>
      </c>
      <c r="Z92" s="62">
        <f>IF(AA92=0,0,(N92+V92)/ABS(AA92))</f>
        <v>0</v>
      </c>
      <c r="AA92" s="3">
        <f t="shared" si="27"/>
        <v>0</v>
      </c>
      <c r="AB92" s="3">
        <f t="shared" si="28"/>
        <v>0</v>
      </c>
      <c r="AC92" s="3">
        <f>N92+O92+P92+Q92+T92+U92</f>
        <v>0</v>
      </c>
      <c r="AD92" s="3">
        <f>AA92/G92</f>
        <v>0</v>
      </c>
      <c r="AE92" s="24">
        <f>(AA92)*(G92*G92)</f>
        <v>0</v>
      </c>
      <c r="AF92" s="25">
        <f t="shared" si="29"/>
        <v>1E-4</v>
      </c>
      <c r="AG92" s="26">
        <f>(H92-$H$2)/SUM($AF$2:AF91)</f>
        <v>2787.3120456809265</v>
      </c>
      <c r="AH92" s="35">
        <f>(H92-H87)/SUM(AF87:AF91)</f>
        <v>1975.9283899842749</v>
      </c>
      <c r="AI92" s="28">
        <f>(H92-H82)/SUM(AF82:AF91)</f>
        <v>6783.4320450466203</v>
      </c>
      <c r="AJ92" s="29">
        <f>AJ91+(AVERAGE($AE$3:AE92)/(AJ91*AJ91))</f>
        <v>89.113705091962913</v>
      </c>
      <c r="AK92" s="30">
        <f>AK91+(AVERAGE($AG$3:AG92)/(AK91*AK91))</f>
        <v>75.068993111253789</v>
      </c>
      <c r="AL92" s="36">
        <f>AL91+(AVERAGE($AH$3:AH92)/(AL91*AL91))</f>
        <v>91.086025798763558</v>
      </c>
      <c r="AM92" s="37">
        <f>AM91+(AVERAGE($AI$3:AI92)/(AM91*AM91))</f>
        <v>89.263398205305165</v>
      </c>
      <c r="AN92" s="38">
        <f t="shared" si="30"/>
        <v>100.11862045413123</v>
      </c>
      <c r="AO92" s="39">
        <f t="shared" si="38"/>
        <v>98.855415458388777</v>
      </c>
      <c r="AP92" s="39">
        <f t="shared" si="38"/>
        <v>98.37778723211315</v>
      </c>
      <c r="AQ92" s="36">
        <f t="shared" si="36"/>
        <v>98.133026397036531</v>
      </c>
      <c r="AR92" s="40">
        <f t="shared" ref="AR92:AS107" si="39">AR91+(AVERAGE(AH83:AH92)/(AR91*AR91))</f>
        <v>96.428851967456936</v>
      </c>
      <c r="AS92" s="41">
        <f t="shared" si="39"/>
        <v>94.770874442408726</v>
      </c>
      <c r="AT92" s="20">
        <f>POWER((AO92-H92),2)</f>
        <v>1.3100737728953746</v>
      </c>
      <c r="AU92" s="20">
        <f>POWER((AP92-H92),2)</f>
        <v>2.6315742642951161</v>
      </c>
      <c r="AV92" s="29">
        <f t="shared" si="32"/>
        <v>95.820013473462183</v>
      </c>
      <c r="AW92" s="30">
        <f t="shared" si="35"/>
        <v>87.180412532710932</v>
      </c>
      <c r="AX92" s="36">
        <f t="shared" si="33"/>
        <v>96.823821452178152</v>
      </c>
      <c r="AY92" s="37">
        <f t="shared" si="34"/>
        <v>95.524086420445357</v>
      </c>
    </row>
    <row r="93" spans="1:51" thickTop="1" thickBot="1">
      <c r="A93" s="4">
        <v>94</v>
      </c>
      <c r="B93" s="4">
        <v>1354589890</v>
      </c>
      <c r="C93" s="4">
        <f t="shared" si="23"/>
        <v>0.5636363636363636</v>
      </c>
      <c r="D93" s="2">
        <f t="shared" si="22"/>
        <v>41247.123726851853</v>
      </c>
      <c r="E93" t="s">
        <v>311</v>
      </c>
      <c r="F93" t="s">
        <v>312</v>
      </c>
      <c r="G93" s="4">
        <v>100</v>
      </c>
      <c r="H93" s="4">
        <v>100</v>
      </c>
      <c r="I93" s="5">
        <f t="shared" si="24"/>
        <v>0.79411764705882348</v>
      </c>
      <c r="J93" s="4">
        <v>666</v>
      </c>
      <c r="K93" s="4">
        <v>666</v>
      </c>
      <c r="L93" s="5">
        <f t="shared" si="25"/>
        <v>0.91096032675215188</v>
      </c>
      <c r="M93" s="5">
        <f t="shared" si="26"/>
        <v>6.66</v>
      </c>
      <c r="N93" s="4">
        <v>0</v>
      </c>
      <c r="O93" s="4">
        <v>0</v>
      </c>
      <c r="P93" s="4">
        <v>0</v>
      </c>
      <c r="Q93" s="4">
        <v>1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f>N93+P93+T93</f>
        <v>0</v>
      </c>
      <c r="X93" s="4">
        <f>O93+Q93+U93</f>
        <v>1</v>
      </c>
      <c r="Y93" s="60">
        <f>(N93+V93)/G93</f>
        <v>0</v>
      </c>
      <c r="Z93" s="62">
        <f>IF(AA93=0,0,(N93+V93)/ABS(AA93))</f>
        <v>0</v>
      </c>
      <c r="AA93" s="3">
        <f t="shared" si="27"/>
        <v>0</v>
      </c>
      <c r="AB93" s="3">
        <f t="shared" si="28"/>
        <v>0</v>
      </c>
      <c r="AC93" s="3">
        <f>N93+O93+P93+Q93+T93+U93</f>
        <v>1</v>
      </c>
      <c r="AD93" s="3">
        <f>AA93/G93</f>
        <v>0</v>
      </c>
      <c r="AE93" s="24">
        <f>(AA93)*(G93*G93)</f>
        <v>0</v>
      </c>
      <c r="AF93" s="25">
        <f t="shared" si="29"/>
        <v>1E-4</v>
      </c>
      <c r="AG93" s="26">
        <f>(H93-$H$2)/SUM($AF$2:AF92)</f>
        <v>2772.9986889248203</v>
      </c>
      <c r="AH93" s="35">
        <f>(H93-H88)/SUM(AF88:AF92)</f>
        <v>1983.8876181608402</v>
      </c>
      <c r="AI93" s="28">
        <f>(H93-H83)/SUM(AF83:AF92)</f>
        <v>1967.9117963575902</v>
      </c>
      <c r="AJ93" s="29">
        <f>AJ92+(AVERAGE($AE$3:AE93)/(AJ92*AJ92))</f>
        <v>89.45194858000076</v>
      </c>
      <c r="AK93" s="30">
        <f>AK92+(AVERAGE($AG$3:AG93)/(AK92*AK92))</f>
        <v>75.441353638376128</v>
      </c>
      <c r="AL93" s="36">
        <f>AL92+(AVERAGE($AH$3:AH93)/(AL92*AL92))</f>
        <v>91.450928021366295</v>
      </c>
      <c r="AM93" s="37">
        <f>AM92+(AVERAGE($AI$3:AI93)/(AM92*AM92))</f>
        <v>89.644124240134602</v>
      </c>
      <c r="AN93" s="38">
        <f t="shared" si="30"/>
        <v>100.11862045413123</v>
      </c>
      <c r="AO93" s="39">
        <f t="shared" si="38"/>
        <v>99.058424852768724</v>
      </c>
      <c r="AP93" s="39">
        <f t="shared" si="38"/>
        <v>98.58112194609231</v>
      </c>
      <c r="AQ93" s="36">
        <f t="shared" si="36"/>
        <v>98.296847255742534</v>
      </c>
      <c r="AR93" s="40">
        <f t="shared" si="39"/>
        <v>97.007574485978139</v>
      </c>
      <c r="AS93" s="41">
        <f t="shared" si="39"/>
        <v>95.37704111160356</v>
      </c>
      <c r="AT93" s="20">
        <f>POWER((AO93-H93),2)</f>
        <v>0.88656375788359976</v>
      </c>
      <c r="AU93" s="20">
        <f>POWER((AP93-H93),2)</f>
        <v>2.0132149318608743</v>
      </c>
      <c r="AV93" s="29">
        <f t="shared" si="32"/>
        <v>96.127904261357415</v>
      </c>
      <c r="AW93" s="30">
        <f t="shared" si="35"/>
        <v>87.44762652078407</v>
      </c>
      <c r="AX93" s="36">
        <f t="shared" si="33"/>
        <v>97.136277773715264</v>
      </c>
      <c r="AY93" s="37">
        <f t="shared" si="34"/>
        <v>95.830625620293517</v>
      </c>
    </row>
    <row r="94" spans="1:51" thickTop="1" thickBot="1">
      <c r="A94" s="4">
        <v>95</v>
      </c>
      <c r="B94" s="4">
        <v>1354714802</v>
      </c>
      <c r="C94" s="4">
        <f t="shared" si="23"/>
        <v>0.5696969696969697</v>
      </c>
      <c r="D94" s="2">
        <f t="shared" si="22"/>
        <v>41248.569467592592</v>
      </c>
      <c r="E94" t="s">
        <v>312</v>
      </c>
      <c r="F94" t="s">
        <v>313</v>
      </c>
      <c r="G94" s="4">
        <v>100</v>
      </c>
      <c r="H94" s="4">
        <v>100</v>
      </c>
      <c r="I94" s="5">
        <f t="shared" si="24"/>
        <v>0.79411764705882348</v>
      </c>
      <c r="J94" s="4">
        <v>666</v>
      </c>
      <c r="K94" s="4">
        <v>666</v>
      </c>
      <c r="L94" s="5">
        <f t="shared" si="25"/>
        <v>0.91096032675215188</v>
      </c>
      <c r="M94" s="5">
        <f t="shared" si="26"/>
        <v>6.66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f>N94+P94+T94</f>
        <v>0</v>
      </c>
      <c r="X94" s="4">
        <f>O94+Q94+U94</f>
        <v>0</v>
      </c>
      <c r="Y94" s="60">
        <f>(N94+V94)/G94</f>
        <v>0</v>
      </c>
      <c r="Z94" s="62">
        <f>IF(AA94=0,0,(N94+V94)/ABS(AA94))</f>
        <v>0</v>
      </c>
      <c r="AA94" s="3">
        <f t="shared" si="27"/>
        <v>0</v>
      </c>
      <c r="AB94" s="3">
        <f t="shared" si="28"/>
        <v>0</v>
      </c>
      <c r="AC94" s="3">
        <f>N94+O94+P94+Q94+T94+U94</f>
        <v>0</v>
      </c>
      <c r="AD94" s="3">
        <f>AA94/G94</f>
        <v>0</v>
      </c>
      <c r="AE94" s="24">
        <f>(AA94)*(G94*G94)</f>
        <v>0</v>
      </c>
      <c r="AF94" s="25">
        <f t="shared" si="29"/>
        <v>1E-4</v>
      </c>
      <c r="AG94" s="26">
        <f>(H94-$H$2)/SUM($AF$2:AF93)</f>
        <v>2758.8315845416751</v>
      </c>
      <c r="AH94" s="35">
        <f>(H94-H89)/SUM(AF89:AF93)</f>
        <v>1991.9112267295343</v>
      </c>
      <c r="AI94" s="28">
        <f>(H94-H84)/SUM(AF84:AF93)</f>
        <v>987.96419499213721</v>
      </c>
      <c r="AJ94" s="29">
        <f>AJ93+(AVERAGE($AE$3:AE94)/(AJ93*AJ93))</f>
        <v>89.783990104930837</v>
      </c>
      <c r="AK94" s="30">
        <f>AK93+(AVERAGE($AG$3:AG94)/(AK93*AK93))</f>
        <v>75.811308811028297</v>
      </c>
      <c r="AL94" s="36">
        <f>AL93+(AVERAGE($AH$3:AH94)/(AL93*AL93))</f>
        <v>91.811578135020596</v>
      </c>
      <c r="AM94" s="37">
        <f>AM93+(AVERAGE($AI$3:AI94)/(AM93*AM93))</f>
        <v>90.018856260481257</v>
      </c>
      <c r="AN94" s="38">
        <f t="shared" si="30"/>
        <v>100.11862045413123</v>
      </c>
      <c r="AO94" s="39">
        <f t="shared" si="38"/>
        <v>99.261420695373729</v>
      </c>
      <c r="AP94" s="39">
        <f t="shared" si="38"/>
        <v>98.682782785766591</v>
      </c>
      <c r="AQ94" s="36">
        <f t="shared" si="36"/>
        <v>98.501353232512329</v>
      </c>
      <c r="AR94" s="40">
        <f t="shared" si="39"/>
        <v>97.48805171822616</v>
      </c>
      <c r="AS94" s="41">
        <f t="shared" si="39"/>
        <v>95.928768384995976</v>
      </c>
      <c r="AT94" s="20">
        <f>POWER((AO94-H94),2)</f>
        <v>0.54549938922222529</v>
      </c>
      <c r="AU94" s="20">
        <f>POWER((AP94-H94),2)</f>
        <v>1.7350611894728227</v>
      </c>
      <c r="AV94" s="29">
        <f t="shared" si="32"/>
        <v>96.433825903572824</v>
      </c>
      <c r="AW94" s="30">
        <f t="shared" si="35"/>
        <v>87.713209950668485</v>
      </c>
      <c r="AX94" s="36">
        <f t="shared" si="33"/>
        <v>97.446727184249553</v>
      </c>
      <c r="AY94" s="37">
        <f t="shared" si="34"/>
        <v>96.13520686583152</v>
      </c>
    </row>
    <row r="95" spans="1:51" thickTop="1" thickBot="1">
      <c r="A95" s="4">
        <v>96</v>
      </c>
      <c r="B95" s="4">
        <v>1354983617</v>
      </c>
      <c r="C95" s="4">
        <f t="shared" si="23"/>
        <v>0.5757575757575758</v>
      </c>
      <c r="D95" s="2">
        <f t="shared" si="22"/>
        <v>41251.680752314816</v>
      </c>
      <c r="E95" t="s">
        <v>313</v>
      </c>
      <c r="F95" t="s">
        <v>314</v>
      </c>
      <c r="G95" s="4">
        <v>100</v>
      </c>
      <c r="H95" s="4">
        <v>101</v>
      </c>
      <c r="I95" s="5">
        <f t="shared" si="24"/>
        <v>0.80882352941176472</v>
      </c>
      <c r="J95" s="4">
        <v>666</v>
      </c>
      <c r="K95" s="4">
        <v>668</v>
      </c>
      <c r="L95" s="5">
        <f t="shared" si="25"/>
        <v>0.91370000900593185</v>
      </c>
      <c r="M95" s="5">
        <f t="shared" si="26"/>
        <v>6.6138613861386135</v>
      </c>
      <c r="N95" s="4">
        <v>3</v>
      </c>
      <c r="O95" s="4">
        <v>2</v>
      </c>
      <c r="P95" s="4">
        <v>2</v>
      </c>
      <c r="Q95" s="4">
        <v>0</v>
      </c>
      <c r="R95" s="4">
        <v>0</v>
      </c>
      <c r="S95" s="4">
        <v>0</v>
      </c>
      <c r="T95" s="4">
        <v>7</v>
      </c>
      <c r="U95" s="4">
        <v>7</v>
      </c>
      <c r="V95" s="4">
        <v>2</v>
      </c>
      <c r="W95" s="4">
        <f>N95+P95+T95</f>
        <v>12</v>
      </c>
      <c r="X95" s="4">
        <f>O95+Q95+U95</f>
        <v>9</v>
      </c>
      <c r="Y95" s="60">
        <f>(N95+V95)/G95</f>
        <v>0.05</v>
      </c>
      <c r="Z95" s="62">
        <f>IF(AA95=0,0,(N95+V95)/ABS(AA95))</f>
        <v>5</v>
      </c>
      <c r="AA95" s="3">
        <f t="shared" si="27"/>
        <v>1</v>
      </c>
      <c r="AB95" s="3">
        <f t="shared" si="28"/>
        <v>2</v>
      </c>
      <c r="AC95" s="3">
        <f>N95+O95+P95+Q95+T95+U95</f>
        <v>21</v>
      </c>
      <c r="AD95" s="3">
        <f>AA95/G95</f>
        <v>0.01</v>
      </c>
      <c r="AE95" s="24">
        <f>(AA95)*(G95*G95)</f>
        <v>10000</v>
      </c>
      <c r="AF95" s="25">
        <f t="shared" si="29"/>
        <v>9.8029604940692082E-5</v>
      </c>
      <c r="AG95" s="26">
        <f>(H95-$H$2)/SUM($AF$2:AF94)</f>
        <v>2795.6382894187386</v>
      </c>
      <c r="AH95" s="35">
        <f>(H95-H90)/SUM(AF90:AF94)</f>
        <v>2000</v>
      </c>
      <c r="AI95" s="28">
        <f>(H95-H85)/SUM(AF85:AF94)</f>
        <v>1979.9000050502498</v>
      </c>
      <c r="AJ95" s="29">
        <f>AJ94+(AVERAGE($AE$3:AE95)/(AJ94*AJ94))</f>
        <v>90.123375138072817</v>
      </c>
      <c r="AK95" s="30">
        <f>AK94+(AVERAGE($AG$3:AG95)/(AK94*AK94))</f>
        <v>76.178953129547196</v>
      </c>
      <c r="AL95" s="36">
        <f>AL94+(AVERAGE($AH$3:AH95)/(AL94*AL94))</f>
        <v>92.168104127774683</v>
      </c>
      <c r="AM95" s="37">
        <f>AM94+(AVERAGE($AI$3:AI95)/(AM94*AM94))</f>
        <v>90.389106194850257</v>
      </c>
      <c r="AN95" s="38">
        <f t="shared" si="30"/>
        <v>101.1162522596258</v>
      </c>
      <c r="AO95" s="39">
        <f t="shared" si="38"/>
        <v>99.464408067873535</v>
      </c>
      <c r="AP95" s="39">
        <f t="shared" si="38"/>
        <v>98.886093600706758</v>
      </c>
      <c r="AQ95" s="36">
        <f t="shared" si="36"/>
        <v>98.705831316413139</v>
      </c>
      <c r="AR95" s="40">
        <f t="shared" si="39"/>
        <v>97.870688980950462</v>
      </c>
      <c r="AS95" s="41">
        <f t="shared" si="39"/>
        <v>96.438039710820263</v>
      </c>
      <c r="AT95" s="20">
        <f>POWER((AO95-H95),2)</f>
        <v>2.35804258201189</v>
      </c>
      <c r="AU95" s="20">
        <f>POWER((AP95-H95),2)</f>
        <v>4.4686002649729195</v>
      </c>
      <c r="AV95" s="29">
        <f t="shared" si="32"/>
        <v>96.737809644779475</v>
      </c>
      <c r="AW95" s="30">
        <f t="shared" si="35"/>
        <v>87.977187515852691</v>
      </c>
      <c r="AX95" s="36">
        <f t="shared" si="33"/>
        <v>97.755201663133718</v>
      </c>
      <c r="AY95" s="37">
        <f t="shared" si="34"/>
        <v>96.437861184099603</v>
      </c>
    </row>
    <row r="96" spans="1:51" thickTop="1" thickBot="1">
      <c r="A96" s="4">
        <v>97</v>
      </c>
      <c r="B96" s="4">
        <v>1355066290</v>
      </c>
      <c r="C96" s="4">
        <f t="shared" si="23"/>
        <v>0.58181818181818179</v>
      </c>
      <c r="D96" s="2">
        <f t="shared" si="22"/>
        <v>41252.637615740743</v>
      </c>
      <c r="E96" t="s">
        <v>314</v>
      </c>
      <c r="F96" t="s">
        <v>315</v>
      </c>
      <c r="G96" s="4">
        <v>101</v>
      </c>
      <c r="H96" s="4">
        <v>101</v>
      </c>
      <c r="I96" s="5">
        <f t="shared" si="24"/>
        <v>0.80882352941176472</v>
      </c>
      <c r="J96" s="4">
        <v>668</v>
      </c>
      <c r="K96" s="4">
        <v>667</v>
      </c>
      <c r="L96" s="5">
        <f t="shared" si="25"/>
        <v>0.91233016787904186</v>
      </c>
      <c r="M96" s="5">
        <f t="shared" si="26"/>
        <v>6.6039603960396036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1</v>
      </c>
      <c r="W96" s="4">
        <f>N96+P96+T96</f>
        <v>0</v>
      </c>
      <c r="X96" s="4">
        <f>O96+Q96+U96</f>
        <v>0</v>
      </c>
      <c r="Y96" s="60">
        <f>(N96+V96)/G96</f>
        <v>9.9009900990099011E-3</v>
      </c>
      <c r="Z96" s="62">
        <f>IF(AA96=0,0,(N96+V96)/ABS(AA96))</f>
        <v>0</v>
      </c>
      <c r="AA96" s="3">
        <f t="shared" si="27"/>
        <v>0</v>
      </c>
      <c r="AB96" s="3">
        <f t="shared" si="28"/>
        <v>-1</v>
      </c>
      <c r="AC96" s="3">
        <f>N96+O96+P96+Q96+T96+U96</f>
        <v>0</v>
      </c>
      <c r="AD96" s="3">
        <f>AA96/G96</f>
        <v>0</v>
      </c>
      <c r="AE96" s="24">
        <f>(AA96)*(G96*G96)</f>
        <v>0</v>
      </c>
      <c r="AF96" s="25">
        <f t="shared" si="29"/>
        <v>9.8029604940692082E-5</v>
      </c>
      <c r="AG96" s="26">
        <f>(H96-$H$2)/SUM($AF$2:AF95)</f>
        <v>2781.7771834546224</v>
      </c>
      <c r="AH96" s="35">
        <f>(H96-H91)/SUM(AF91:AF95)</f>
        <v>2007.9127627745845</v>
      </c>
      <c r="AI96" s="28">
        <f>(H96-H86)/SUM(AF86:AF95)</f>
        <v>1987.7727621264833</v>
      </c>
      <c r="AJ96" s="29">
        <f>AJ95+(AVERAGE($AE$3:AE96)/(AJ95*AJ95))</f>
        <v>90.456625545886808</v>
      </c>
      <c r="AK96" s="30">
        <f>AK95+(AVERAGE($AG$3:AG96)/(AK95*AK95))</f>
        <v>76.54428347572221</v>
      </c>
      <c r="AL96" s="36">
        <f>AL95+(AVERAGE($AH$3:AH96)/(AL95*AL95))</f>
        <v>92.520628197133803</v>
      </c>
      <c r="AM96" s="37">
        <f>AM95+(AVERAGE($AI$3:AI96)/(AM95*AM95))</f>
        <v>90.755010747661643</v>
      </c>
      <c r="AN96" s="38">
        <f t="shared" si="30"/>
        <v>101.1162522596258</v>
      </c>
      <c r="AO96" s="39">
        <f t="shared" si="38"/>
        <v>99.66736759175086</v>
      </c>
      <c r="AP96" s="39">
        <f t="shared" si="38"/>
        <v>99.089374369071137</v>
      </c>
      <c r="AQ96" s="36">
        <f t="shared" si="36"/>
        <v>98.910281740242525</v>
      </c>
      <c r="AR96" s="40">
        <f t="shared" si="39"/>
        <v>98.155180321976502</v>
      </c>
      <c r="AS96" s="41">
        <f t="shared" si="39"/>
        <v>96.905590360746388</v>
      </c>
      <c r="AT96" s="20">
        <f>POWER((AO96-H96),2)</f>
        <v>1.7759091355159016</v>
      </c>
      <c r="AU96" s="20">
        <f>POWER((AP96-H96),2)</f>
        <v>3.6504903015623138</v>
      </c>
      <c r="AV96" s="29">
        <f t="shared" si="32"/>
        <v>97.039885942986757</v>
      </c>
      <c r="AW96" s="30">
        <f t="shared" si="35"/>
        <v>88.239583316208211</v>
      </c>
      <c r="AX96" s="36">
        <f t="shared" si="33"/>
        <v>98.061732381164902</v>
      </c>
      <c r="AY96" s="37">
        <f t="shared" si="34"/>
        <v>96.738618821954631</v>
      </c>
    </row>
    <row r="97" spans="1:51" thickTop="1" thickBot="1">
      <c r="A97" s="4">
        <v>98</v>
      </c>
      <c r="B97" s="4">
        <v>1355383912</v>
      </c>
      <c r="C97" s="4">
        <f t="shared" si="23"/>
        <v>0.58787878787878789</v>
      </c>
      <c r="D97" s="2">
        <f t="shared" si="22"/>
        <v>41256.313796296294</v>
      </c>
      <c r="E97" t="s">
        <v>315</v>
      </c>
      <c r="F97" t="s">
        <v>316</v>
      </c>
      <c r="G97" s="4">
        <v>101</v>
      </c>
      <c r="H97" s="4">
        <v>101</v>
      </c>
      <c r="I97" s="5">
        <f t="shared" si="24"/>
        <v>0.80882352941176472</v>
      </c>
      <c r="J97" s="4">
        <v>667</v>
      </c>
      <c r="K97" s="4">
        <v>665</v>
      </c>
      <c r="L97" s="5">
        <f t="shared" si="25"/>
        <v>0.9095904856252619</v>
      </c>
      <c r="M97" s="5">
        <f t="shared" si="26"/>
        <v>6.5841584158415838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1</v>
      </c>
      <c r="W97" s="4">
        <f>N97+P97+T97</f>
        <v>0</v>
      </c>
      <c r="X97" s="4">
        <f>O97+Q97+U97</f>
        <v>0</v>
      </c>
      <c r="Y97" s="60">
        <f>(N97+V97)/G97</f>
        <v>9.9009900990099011E-3</v>
      </c>
      <c r="Z97" s="62">
        <f>IF(AA97=0,0,(N97+V97)/ABS(AA97))</f>
        <v>0</v>
      </c>
      <c r="AA97" s="3">
        <f t="shared" si="27"/>
        <v>0</v>
      </c>
      <c r="AB97" s="3">
        <f t="shared" si="28"/>
        <v>-2</v>
      </c>
      <c r="AC97" s="3">
        <f>N97+O97+P97+Q97+T97+U97</f>
        <v>0</v>
      </c>
      <c r="AD97" s="3">
        <f>AA97/G97</f>
        <v>0</v>
      </c>
      <c r="AE97" s="24">
        <f>(AA97)*(G97*G97)</f>
        <v>0</v>
      </c>
      <c r="AF97" s="25">
        <f t="shared" si="29"/>
        <v>9.8029604940692082E-5</v>
      </c>
      <c r="AG97" s="26">
        <f>(H97-$H$2)/SUM($AF$2:AF96)</f>
        <v>2768.0528493715501</v>
      </c>
      <c r="AH97" s="35">
        <f>(H97-H92)/SUM(AF92:AF96)</f>
        <v>2015.8883860640674</v>
      </c>
      <c r="AI97" s="28">
        <f>(H97-H87)/SUM(AF87:AF96)</f>
        <v>1995.708378683026</v>
      </c>
      <c r="AJ97" s="29">
        <f>AJ96+(AVERAGE($AE$3:AE97)/(AJ96*AJ96))</f>
        <v>90.78394292752651</v>
      </c>
      <c r="AK97" s="30">
        <f>AK96+(AVERAGE($AG$3:AG97)/(AK96*AK96))</f>
        <v>76.907298964547422</v>
      </c>
      <c r="AL97" s="36">
        <f>AL96+(AVERAGE($AH$3:AH97)/(AL96*AL96))</f>
        <v>92.869267377533404</v>
      </c>
      <c r="AM97" s="37">
        <f>AM96+(AVERAGE($AI$3:AI97)/(AM96*AM96))</f>
        <v>91.116700661516631</v>
      </c>
      <c r="AN97" s="38">
        <f t="shared" si="30"/>
        <v>101.1162522596258</v>
      </c>
      <c r="AO97" s="39">
        <f t="shared" si="38"/>
        <v>99.870304251173337</v>
      </c>
      <c r="AP97" s="39">
        <f t="shared" si="38"/>
        <v>99.292630150663584</v>
      </c>
      <c r="AQ97" s="36">
        <f t="shared" si="36"/>
        <v>99.114704734567667</v>
      </c>
      <c r="AR97" s="40">
        <f t="shared" si="39"/>
        <v>98.340514949006803</v>
      </c>
      <c r="AS97" s="41">
        <f t="shared" si="39"/>
        <v>97.332014719652065</v>
      </c>
      <c r="AT97" s="20">
        <f>POWER((AO97-H97),2)</f>
        <v>1.2762124849170344</v>
      </c>
      <c r="AU97" s="20">
        <f>POWER((AP97-H97),2)</f>
        <v>2.9151118024230565</v>
      </c>
      <c r="AV97" s="29">
        <f t="shared" si="32"/>
        <v>97.340084496543838</v>
      </c>
      <c r="AW97" s="30">
        <f t="shared" si="35"/>
        <v>88.500420877451489</v>
      </c>
      <c r="AX97" s="36">
        <f t="shared" si="33"/>
        <v>98.366349728453727</v>
      </c>
      <c r="AY97" s="37">
        <f t="shared" si="34"/>
        <v>97.037509272815214</v>
      </c>
    </row>
    <row r="98" spans="1:51" thickTop="1" thickBot="1">
      <c r="A98" s="4">
        <v>99</v>
      </c>
      <c r="B98" s="4">
        <v>1355439526</v>
      </c>
      <c r="C98" s="4">
        <f t="shared" si="23"/>
        <v>0.59393939393939399</v>
      </c>
      <c r="D98" s="2">
        <f t="shared" si="22"/>
        <v>41256.957476851851</v>
      </c>
      <c r="E98" t="s">
        <v>316</v>
      </c>
      <c r="F98" t="s">
        <v>317</v>
      </c>
      <c r="G98" s="4">
        <v>101</v>
      </c>
      <c r="H98" s="4">
        <v>101</v>
      </c>
      <c r="I98" s="5">
        <f t="shared" si="24"/>
        <v>0.80882352941176472</v>
      </c>
      <c r="J98" s="4">
        <v>665</v>
      </c>
      <c r="K98" s="4">
        <v>665</v>
      </c>
      <c r="L98" s="5">
        <f t="shared" si="25"/>
        <v>0.9095904856252619</v>
      </c>
      <c r="M98" s="5">
        <f t="shared" si="26"/>
        <v>6.5841584158415838</v>
      </c>
      <c r="N98" s="4">
        <v>0</v>
      </c>
      <c r="O98" s="4">
        <v>0</v>
      </c>
      <c r="P98" s="4">
        <v>0</v>
      </c>
      <c r="Q98" s="4">
        <v>1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f>N98+P98+T98</f>
        <v>0</v>
      </c>
      <c r="X98" s="4">
        <f>O98+Q98+U98</f>
        <v>1</v>
      </c>
      <c r="Y98" s="60">
        <f>(N98+V98)/G98</f>
        <v>0</v>
      </c>
      <c r="Z98" s="62">
        <f>IF(AA98=0,0,(N98+V98)/ABS(AA98))</f>
        <v>0</v>
      </c>
      <c r="AA98" s="3">
        <f t="shared" si="27"/>
        <v>0</v>
      </c>
      <c r="AB98" s="3">
        <f t="shared" si="28"/>
        <v>0</v>
      </c>
      <c r="AC98" s="3">
        <f>N98+O98+P98+Q98+T98+U98</f>
        <v>1</v>
      </c>
      <c r="AD98" s="3">
        <f>AA98/G98</f>
        <v>0</v>
      </c>
      <c r="AE98" s="24">
        <f>(AA98)*(G98*G98)</f>
        <v>0</v>
      </c>
      <c r="AF98" s="25">
        <f t="shared" si="29"/>
        <v>9.8029604940692082E-5</v>
      </c>
      <c r="AG98" s="26">
        <f>(H98-$H$2)/SUM($AF$2:AF97)</f>
        <v>2754.4632727513817</v>
      </c>
      <c r="AH98" s="35">
        <f>(H98-H93)/SUM(AF93:AF97)</f>
        <v>2023.927621919765</v>
      </c>
      <c r="AI98" s="28">
        <f>(H98-H88)/SUM(AF88:AF97)</f>
        <v>2003.707610583157</v>
      </c>
      <c r="AJ98" s="29">
        <f>AJ97+(AVERAGE($AE$3:AE98)/(AJ97*AJ97))</f>
        <v>91.105519293785264</v>
      </c>
      <c r="AK98" s="30">
        <f>AK97+(AVERAGE($AG$3:AG98)/(AK97*AK97))</f>
        <v>77.268000747133144</v>
      </c>
      <c r="AL98" s="36">
        <f>AL97+(AVERAGE($AH$3:AH98)/(AL97*AL97))</f>
        <v>93.214133828321351</v>
      </c>
      <c r="AM98" s="37">
        <f>AM97+(AVERAGE($AI$3:AI98)/(AM97*AM97))</f>
        <v>91.474301060476805</v>
      </c>
      <c r="AN98" s="38">
        <f t="shared" si="30"/>
        <v>101.1162522596258</v>
      </c>
      <c r="AO98" s="39">
        <f t="shared" si="38"/>
        <v>100.07322302608516</v>
      </c>
      <c r="AP98" s="39">
        <f t="shared" si="38"/>
        <v>99.495866000618165</v>
      </c>
      <c r="AQ98" s="36">
        <f t="shared" si="36"/>
        <v>99.319100527600952</v>
      </c>
      <c r="AR98" s="40">
        <f t="shared" si="39"/>
        <v>98.525893442326534</v>
      </c>
      <c r="AS98" s="41">
        <f t="shared" si="39"/>
        <v>97.717774916927311</v>
      </c>
      <c r="AT98" s="20">
        <f>POWER((AO98-H98),2)</f>
        <v>0.85891555937874908</v>
      </c>
      <c r="AU98" s="20">
        <f>POWER((AP98-H98),2)</f>
        <v>2.2624190880963955</v>
      </c>
      <c r="AV98" s="29">
        <f t="shared" si="32"/>
        <v>97.638434269971782</v>
      </c>
      <c r="AW98" s="30">
        <f t="shared" si="35"/>
        <v>88.759723169800395</v>
      </c>
      <c r="AX98" s="36">
        <f t="shared" si="33"/>
        <v>98.669083341081375</v>
      </c>
      <c r="AY98" s="37">
        <f t="shared" si="34"/>
        <v>97.334561302250052</v>
      </c>
    </row>
    <row r="99" spans="1:51" thickTop="1" thickBot="1">
      <c r="A99" s="4">
        <v>100</v>
      </c>
      <c r="B99" s="4">
        <v>1355496034</v>
      </c>
      <c r="C99" s="4">
        <f t="shared" si="23"/>
        <v>0.6</v>
      </c>
      <c r="D99" s="2">
        <f t="shared" si="22"/>
        <v>41257.611504629633</v>
      </c>
      <c r="E99" t="s">
        <v>317</v>
      </c>
      <c r="F99" t="s">
        <v>318</v>
      </c>
      <c r="G99" s="4">
        <v>101</v>
      </c>
      <c r="H99" s="4">
        <v>101</v>
      </c>
      <c r="I99" s="5">
        <f t="shared" si="24"/>
        <v>0.80882352941176472</v>
      </c>
      <c r="J99" s="4">
        <v>665</v>
      </c>
      <c r="K99" s="4">
        <v>665</v>
      </c>
      <c r="L99" s="5">
        <f t="shared" si="25"/>
        <v>0.9095904856252619</v>
      </c>
      <c r="M99" s="5">
        <f t="shared" si="26"/>
        <v>6.5841584158415838</v>
      </c>
      <c r="N99" s="4">
        <v>0</v>
      </c>
      <c r="O99" s="4">
        <v>0</v>
      </c>
      <c r="P99" s="4">
        <v>0</v>
      </c>
      <c r="Q99" s="4">
        <v>2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f>N99+P99+T99</f>
        <v>0</v>
      </c>
      <c r="X99" s="4">
        <f>O99+Q99+U99</f>
        <v>2</v>
      </c>
      <c r="Y99" s="60">
        <f>(N99+V99)/G99</f>
        <v>0</v>
      </c>
      <c r="Z99" s="62">
        <f>IF(AA99=0,0,(N99+V99)/ABS(AA99))</f>
        <v>0</v>
      </c>
      <c r="AA99" s="3">
        <f t="shared" si="27"/>
        <v>0</v>
      </c>
      <c r="AB99" s="3">
        <f t="shared" si="28"/>
        <v>0</v>
      </c>
      <c r="AC99" s="3">
        <f>N99+O99+P99+Q99+T99+U99</f>
        <v>2</v>
      </c>
      <c r="AD99" s="3">
        <f>AA99/G99</f>
        <v>0</v>
      </c>
      <c r="AE99" s="24">
        <f>(AA99)*(G99*G99)</f>
        <v>0</v>
      </c>
      <c r="AF99" s="25">
        <f t="shared" si="29"/>
        <v>9.8029604940692082E-5</v>
      </c>
      <c r="AG99" s="26">
        <f>(H99-$H$2)/SUM($AF$2:AF98)</f>
        <v>2741.0064785413388</v>
      </c>
      <c r="AH99" s="35">
        <f>(H99-H94)/SUM(AF94:AF98)</f>
        <v>2032.0312344375611</v>
      </c>
      <c r="AI99" s="28">
        <f>(H99-H89)/SUM(AF89:AF98)</f>
        <v>2011.7712258575821</v>
      </c>
      <c r="AJ99" s="29">
        <f>AJ98+(AVERAGE($AE$3:AE99)/(AJ98*AJ98))</f>
        <v>91.421537663728103</v>
      </c>
      <c r="AK99" s="30">
        <f>AK98+(AVERAGE($AG$3:AG99)/(AK98*AK98))</f>
        <v>77.626391829403758</v>
      </c>
      <c r="AL99" s="36">
        <f>AL98+(AVERAGE($AH$3:AH99)/(AL98*AL98))</f>
        <v>93.555335101979622</v>
      </c>
      <c r="AM99" s="37">
        <f>AM98+(AVERAGE($AI$3:AI99)/(AM98*AM98))</f>
        <v>91.827931768999747</v>
      </c>
      <c r="AN99" s="38">
        <f t="shared" si="30"/>
        <v>101.1162522596258</v>
      </c>
      <c r="AO99" s="39">
        <f t="shared" si="38"/>
        <v>100.2761288931068</v>
      </c>
      <c r="AP99" s="39">
        <f t="shared" si="38"/>
        <v>99.699086970325169</v>
      </c>
      <c r="AQ99" s="36">
        <f t="shared" si="36"/>
        <v>99.523469345073977</v>
      </c>
      <c r="AR99" s="40">
        <f t="shared" si="39"/>
        <v>98.731507915473529</v>
      </c>
      <c r="AS99" s="41">
        <f t="shared" si="39"/>
        <v>98.063207646118698</v>
      </c>
      <c r="AT99" s="20">
        <f>POWER((AO99-H99),2)</f>
        <v>0.52398937939478529</v>
      </c>
      <c r="AU99" s="20">
        <f>POWER((AP99-H99),2)</f>
        <v>1.6923747107777478</v>
      </c>
      <c r="AV99" s="29">
        <f t="shared" si="32"/>
        <v>97.934963518687169</v>
      </c>
      <c r="AW99" s="30">
        <f t="shared" si="35"/>
        <v>89.017512625865464</v>
      </c>
      <c r="AX99" s="36">
        <f t="shared" si="33"/>
        <v>98.96996212660811</v>
      </c>
      <c r="AY99" s="37">
        <f t="shared" si="34"/>
        <v>97.629802972469648</v>
      </c>
    </row>
    <row r="100" spans="1:51" thickTop="1" thickBot="1">
      <c r="A100" s="4">
        <v>101</v>
      </c>
      <c r="B100" s="4">
        <v>1355544856</v>
      </c>
      <c r="C100" s="4">
        <f t="shared" si="23"/>
        <v>0.60606060606060608</v>
      </c>
      <c r="D100" s="2">
        <f t="shared" si="22"/>
        <v>41258.176574074074</v>
      </c>
      <c r="E100" t="s">
        <v>318</v>
      </c>
      <c r="F100" t="s">
        <v>319</v>
      </c>
      <c r="G100" s="4">
        <v>101</v>
      </c>
      <c r="H100" s="4">
        <v>102</v>
      </c>
      <c r="I100" s="5">
        <f t="shared" si="24"/>
        <v>0.82352941176470584</v>
      </c>
      <c r="J100" s="4">
        <v>665</v>
      </c>
      <c r="K100" s="4">
        <v>669</v>
      </c>
      <c r="L100" s="5">
        <f t="shared" si="25"/>
        <v>0.91506985013282183</v>
      </c>
      <c r="M100" s="5">
        <f t="shared" si="26"/>
        <v>6.5588235294117645</v>
      </c>
      <c r="N100" s="4">
        <v>1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4</v>
      </c>
      <c r="U100" s="4">
        <v>0</v>
      </c>
      <c r="V100" s="4">
        <v>0</v>
      </c>
      <c r="W100" s="4">
        <f>N100+P100+T100</f>
        <v>5</v>
      </c>
      <c r="X100" s="4">
        <f>O100+Q100+U100</f>
        <v>0</v>
      </c>
      <c r="Y100" s="60">
        <f>(N100+V100)/G100</f>
        <v>9.9009900990099011E-3</v>
      </c>
      <c r="Z100" s="62">
        <f>IF(AA100=0,0,(N100+V100)/ABS(AA100))</f>
        <v>1</v>
      </c>
      <c r="AA100" s="3">
        <f t="shared" si="27"/>
        <v>1</v>
      </c>
      <c r="AB100" s="3">
        <f t="shared" si="28"/>
        <v>4</v>
      </c>
      <c r="AC100" s="3">
        <f>N100+O100+P100+Q100+T100+U100</f>
        <v>5</v>
      </c>
      <c r="AD100" s="3">
        <f>AA100/G100</f>
        <v>9.9009900990099011E-3</v>
      </c>
      <c r="AE100" s="24">
        <f>(AA100)*(G100*G100)</f>
        <v>10201</v>
      </c>
      <c r="AF100" s="25">
        <f t="shared" si="29"/>
        <v>9.6116878123798542E-5</v>
      </c>
      <c r="AG100" s="26">
        <f>(H100-$H$2)/SUM($AF$2:AF99)</f>
        <v>2777.2747215534023</v>
      </c>
      <c r="AH100" s="35">
        <f>(H100-H95)/SUM(AF95:AF99)</f>
        <v>2040.2</v>
      </c>
      <c r="AI100" s="28">
        <f>(H100-H90)/SUM(AF90:AF99)</f>
        <v>2019.9000049502501</v>
      </c>
      <c r="AJ100" s="29">
        <f>AJ99+(AVERAGE($AE$3:AE100)/(AJ99*AJ99))</f>
        <v>91.744626924275821</v>
      </c>
      <c r="AK100" s="30">
        <f>AK99+(AVERAGE($AG$3:AG100)/(AK99*AK99))</f>
        <v>77.98256088724861</v>
      </c>
      <c r="AL100" s="36">
        <f>AL99+(AVERAGE($AH$3:AH100)/(AL99*AL99))</f>
        <v>93.892974394192748</v>
      </c>
      <c r="AM100" s="37">
        <f>AM99+(AVERAGE($AI$3:AI100)/(AM99*AM99))</f>
        <v>92.17770760857907</v>
      </c>
      <c r="AN100" s="38">
        <f t="shared" si="30"/>
        <v>102.11395420308102</v>
      </c>
      <c r="AO100" s="39">
        <f t="shared" ref="AO100:AP115" si="40">AO99+(AH100/(AO99*AO99))</f>
        <v>100.47902682643272</v>
      </c>
      <c r="AP100" s="39">
        <f t="shared" si="40"/>
        <v>99.902298108354913</v>
      </c>
      <c r="AQ100" s="36">
        <f t="shared" si="36"/>
        <v>99.72781141010995</v>
      </c>
      <c r="AR100" s="40">
        <f t="shared" si="39"/>
        <v>98.937087559350104</v>
      </c>
      <c r="AS100" s="41">
        <f t="shared" si="39"/>
        <v>98.358748302766713</v>
      </c>
      <c r="AT100" s="20">
        <f>POWER((AO100-H100),2)</f>
        <v>2.3133593947113376</v>
      </c>
      <c r="AU100" s="20">
        <f>POWER((AP100-H100),2)</f>
        <v>4.4003532262113776</v>
      </c>
      <c r="AV100" s="29">
        <f t="shared" si="32"/>
        <v>98.22969981267461</v>
      </c>
      <c r="AW100" s="30">
        <f t="shared" si="35"/>
        <v>89.273811157813697</v>
      </c>
      <c r="AX100" s="36">
        <f t="shared" si="33"/>
        <v>99.269014288492841</v>
      </c>
      <c r="AY100" s="37">
        <f t="shared" si="34"/>
        <v>97.923261665778028</v>
      </c>
    </row>
    <row r="101" spans="1:51" thickTop="1" thickBot="1">
      <c r="A101" s="4">
        <v>102</v>
      </c>
      <c r="B101" s="4">
        <v>1355589626</v>
      </c>
      <c r="C101" s="4">
        <f t="shared" si="23"/>
        <v>0.61212121212121207</v>
      </c>
      <c r="D101" s="2">
        <f t="shared" si="22"/>
        <v>41258.694745370369</v>
      </c>
      <c r="E101" t="s">
        <v>319</v>
      </c>
      <c r="F101" t="s">
        <v>320</v>
      </c>
      <c r="G101" s="4">
        <v>102</v>
      </c>
      <c r="H101" s="4">
        <v>109</v>
      </c>
      <c r="I101" s="5">
        <f t="shared" si="24"/>
        <v>0.92647058823529416</v>
      </c>
      <c r="J101" s="4">
        <v>669</v>
      </c>
      <c r="K101" s="4">
        <v>699</v>
      </c>
      <c r="L101" s="5">
        <f t="shared" si="25"/>
        <v>0.95616508393952093</v>
      </c>
      <c r="M101" s="5">
        <f t="shared" si="26"/>
        <v>6.4128440366972477</v>
      </c>
      <c r="N101" s="4">
        <v>7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30</v>
      </c>
      <c r="U101" s="4">
        <v>0</v>
      </c>
      <c r="V101" s="4">
        <v>0</v>
      </c>
      <c r="W101" s="4">
        <f>N101+P101+T101</f>
        <v>37</v>
      </c>
      <c r="X101" s="4">
        <f>O101+Q101+U101</f>
        <v>0</v>
      </c>
      <c r="Y101" s="60">
        <f>(N101+V101)/G101</f>
        <v>6.8627450980392163E-2</v>
      </c>
      <c r="Z101" s="62">
        <f>IF(AA101=0,0,(N101+V101)/ABS(AA101))</f>
        <v>1</v>
      </c>
      <c r="AA101" s="3">
        <f t="shared" si="27"/>
        <v>7</v>
      </c>
      <c r="AB101" s="3">
        <f t="shared" si="28"/>
        <v>30</v>
      </c>
      <c r="AC101" s="3">
        <f>N101+O101+P101+Q101+T101+U101</f>
        <v>37</v>
      </c>
      <c r="AD101" s="3">
        <f>AA101/G101</f>
        <v>6.8627450980392163E-2</v>
      </c>
      <c r="AE101" s="24">
        <f>(AA101)*(G101*G101)</f>
        <v>72828</v>
      </c>
      <c r="AF101" s="25">
        <f t="shared" si="29"/>
        <v>8.4167999326656008E-5</v>
      </c>
      <c r="AG101" s="26">
        <f>(H101-$H$2)/SUM($AF$2:AF100)</f>
        <v>3109.6110469822279</v>
      </c>
      <c r="AH101" s="35">
        <f>(H101-H96)/SUM(AF96:AF100)</f>
        <v>16385.542042186928</v>
      </c>
      <c r="AI101" s="28">
        <f>(H101-H91)/SUM(AF91:AF100)</f>
        <v>9125.3373958662723</v>
      </c>
      <c r="AJ101" s="29">
        <f>AJ100+(AVERAGE($AE$3:AE101)/(AJ100*AJ100))</f>
        <v>92.149602100938594</v>
      </c>
      <c r="AK101" s="30">
        <f>AK100+(AVERAGE($AG$3:AG101)/(AK100*AK100))</f>
        <v>78.337084106344051</v>
      </c>
      <c r="AL101" s="36">
        <f>AL100+(AVERAGE($AH$3:AH101)/(AL100*AL100))</f>
        <v>94.243577848732883</v>
      </c>
      <c r="AM101" s="37">
        <f>AM100+(AVERAGE($AI$3:AI101)/(AM100*AM100))</f>
        <v>92.532175957646331</v>
      </c>
      <c r="AN101" s="38">
        <f t="shared" si="30"/>
        <v>109.09833960188213</v>
      </c>
      <c r="AO101" s="39">
        <f t="shared" si="40"/>
        <v>102.10199488417683</v>
      </c>
      <c r="AP101" s="39">
        <f t="shared" si="40"/>
        <v>100.81661759002182</v>
      </c>
      <c r="AQ101" s="36">
        <f t="shared" si="36"/>
        <v>100.22044131083359</v>
      </c>
      <c r="AR101" s="40">
        <f t="shared" si="39"/>
        <v>99.289103320675807</v>
      </c>
      <c r="AS101" s="41">
        <f t="shared" si="39"/>
        <v>98.677768263363077</v>
      </c>
      <c r="AT101" s="20">
        <f>POWER((AO101-H101),2)</f>
        <v>47.582474577922589</v>
      </c>
      <c r="AU101" s="20">
        <f>POWER((AP101-H101),2)</f>
        <v>66.967747667940273</v>
      </c>
      <c r="AV101" s="29">
        <f t="shared" si="32"/>
        <v>98.522670059161825</v>
      </c>
      <c r="AW101" s="30">
        <f t="shared" si="35"/>
        <v>89.528640173840543</v>
      </c>
      <c r="AX101" s="36">
        <f t="shared" si="33"/>
        <v>99.566267349479745</v>
      </c>
      <c r="AY101" s="37">
        <f t="shared" si="34"/>
        <v>98.214964107037559</v>
      </c>
    </row>
    <row r="102" spans="1:51" thickTop="1" thickBot="1">
      <c r="A102" s="4">
        <v>103</v>
      </c>
      <c r="B102" s="4">
        <v>1355764690</v>
      </c>
      <c r="C102" s="4">
        <f t="shared" si="23"/>
        <v>0.61818181818181817</v>
      </c>
      <c r="D102" s="2">
        <f t="shared" si="22"/>
        <v>41260.720949074072</v>
      </c>
      <c r="E102" t="s">
        <v>320</v>
      </c>
      <c r="F102" t="s">
        <v>321</v>
      </c>
      <c r="G102" s="4">
        <v>109</v>
      </c>
      <c r="H102" s="4">
        <v>109</v>
      </c>
      <c r="I102" s="5">
        <f t="shared" si="24"/>
        <v>0.92647058823529416</v>
      </c>
      <c r="J102" s="4">
        <v>699</v>
      </c>
      <c r="K102" s="4">
        <v>699</v>
      </c>
      <c r="L102" s="5">
        <f t="shared" si="25"/>
        <v>0.95616508393952093</v>
      </c>
      <c r="M102" s="5">
        <f t="shared" si="26"/>
        <v>6.4128440366972477</v>
      </c>
      <c r="N102" s="4">
        <v>0</v>
      </c>
      <c r="O102" s="4">
        <v>0</v>
      </c>
      <c r="P102" s="4">
        <v>0</v>
      </c>
      <c r="Q102" s="4">
        <v>0</v>
      </c>
      <c r="R102" s="4">
        <v>33</v>
      </c>
      <c r="S102" s="4">
        <v>0</v>
      </c>
      <c r="T102" s="4">
        <v>0</v>
      </c>
      <c r="U102" s="4">
        <v>0</v>
      </c>
      <c r="V102" s="4">
        <v>27</v>
      </c>
      <c r="W102" s="4">
        <f>N102+P102+T102</f>
        <v>0</v>
      </c>
      <c r="X102" s="4">
        <f>O102+Q102+U102</f>
        <v>0</v>
      </c>
      <c r="Y102" s="60">
        <f>(N102+V102)/G102</f>
        <v>0.24770642201834864</v>
      </c>
      <c r="Z102" s="62">
        <f>IF(AA102=0,0,(N102+V102)/ABS(AA102))</f>
        <v>0</v>
      </c>
      <c r="AA102" s="3">
        <f t="shared" si="27"/>
        <v>0</v>
      </c>
      <c r="AB102" s="3">
        <f t="shared" si="28"/>
        <v>0</v>
      </c>
      <c r="AC102" s="3">
        <f>N102+O102+P102+Q102+T102+U102</f>
        <v>0</v>
      </c>
      <c r="AD102" s="3">
        <f>AA102/G102</f>
        <v>0</v>
      </c>
      <c r="AE102" s="24">
        <f>(AA102)*(G102*G102)</f>
        <v>0</v>
      </c>
      <c r="AF102" s="25">
        <f t="shared" si="29"/>
        <v>8.4167999326656008E-5</v>
      </c>
      <c r="AG102" s="26">
        <f>(H102-$H$2)/SUM($AF$2:AF101)</f>
        <v>3096.7458013471869</v>
      </c>
      <c r="AH102" s="35">
        <f>(H102-H97)/SUM(AF97:AF101)</f>
        <v>16864.341615731817</v>
      </c>
      <c r="AI102" s="28">
        <f>(H102-H92)/SUM(AF92:AF101)</f>
        <v>9274.2115194405887</v>
      </c>
      <c r="AJ102" s="29">
        <f>AJ101+(AVERAGE($AE$3:AE102)/(AJ101*AJ101))</f>
        <v>92.547011329041624</v>
      </c>
      <c r="AK102" s="30">
        <f>AK101+(AVERAGE($AG$3:AG102)/(AK101*AK101))</f>
        <v>78.68993877469822</v>
      </c>
      <c r="AL102" s="36">
        <f>AL101+(AVERAGE($AH$3:AH102)/(AL101*AL101))</f>
        <v>94.607084955687455</v>
      </c>
      <c r="AM102" s="37">
        <f>AM101+(AVERAGE($AI$3:AI102)/(AM101*AM101))</f>
        <v>92.891247736726669</v>
      </c>
      <c r="AN102" s="38">
        <f t="shared" si="30"/>
        <v>109.09833960188213</v>
      </c>
      <c r="AO102" s="39">
        <f t="shared" si="40"/>
        <v>103.7197058746376</v>
      </c>
      <c r="AP102" s="39">
        <f t="shared" si="40"/>
        <v>101.72907531288604</v>
      </c>
      <c r="AQ102" s="36">
        <f t="shared" si="36"/>
        <v>101.0039042021952</v>
      </c>
      <c r="AR102" s="40">
        <f t="shared" si="39"/>
        <v>99.789651205952438</v>
      </c>
      <c r="AS102" s="41">
        <f t="shared" si="39"/>
        <v>99.020308579634488</v>
      </c>
      <c r="AT102" s="20">
        <f>POWER((AO102-H102),2)</f>
        <v>27.8815060503367</v>
      </c>
      <c r="AU102" s="20">
        <f>POWER((AP102-H102),2)</f>
        <v>52.866345805683252</v>
      </c>
      <c r="AV102" s="29">
        <f t="shared" si="32"/>
        <v>98.813900524348057</v>
      </c>
      <c r="AW102" s="30">
        <f t="shared" si="35"/>
        <v>89.782020593983617</v>
      </c>
      <c r="AX102" s="36">
        <f t="shared" si="33"/>
        <v>99.861748174004489</v>
      </c>
      <c r="AY102" s="37">
        <f t="shared" si="34"/>
        <v>98.504936385196984</v>
      </c>
    </row>
    <row r="103" spans="1:51" thickTop="1" thickBot="1">
      <c r="A103" s="4">
        <v>104</v>
      </c>
      <c r="B103" s="4">
        <v>1355804575</v>
      </c>
      <c r="C103" s="4">
        <f t="shared" si="23"/>
        <v>0.62424242424242427</v>
      </c>
      <c r="D103" s="2">
        <f t="shared" si="22"/>
        <v>41261.182581018518</v>
      </c>
      <c r="E103" t="s">
        <v>321</v>
      </c>
      <c r="F103" t="s">
        <v>322</v>
      </c>
      <c r="G103" s="4">
        <v>109</v>
      </c>
      <c r="H103" s="4">
        <v>109</v>
      </c>
      <c r="I103" s="5">
        <f t="shared" si="24"/>
        <v>0.92647058823529416</v>
      </c>
      <c r="J103" s="4">
        <v>699</v>
      </c>
      <c r="K103" s="4">
        <v>699</v>
      </c>
      <c r="L103" s="5">
        <f t="shared" si="25"/>
        <v>0.95616508393952093</v>
      </c>
      <c r="M103" s="5">
        <f t="shared" si="26"/>
        <v>6.4128440366972477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f>N103+P103+T103</f>
        <v>0</v>
      </c>
      <c r="X103" s="4">
        <f>O103+Q103+U103</f>
        <v>0</v>
      </c>
      <c r="Y103" s="60">
        <f>(N103+V103)/G103</f>
        <v>0</v>
      </c>
      <c r="Z103" s="62">
        <f>IF(AA103=0,0,(N103+V103)/ABS(AA103))</f>
        <v>0</v>
      </c>
      <c r="AA103" s="3">
        <f t="shared" si="27"/>
        <v>0</v>
      </c>
      <c r="AB103" s="3">
        <f t="shared" si="28"/>
        <v>0</v>
      </c>
      <c r="AC103" s="3">
        <f>N103+O103+P103+Q103+T103+U103</f>
        <v>0</v>
      </c>
      <c r="AD103" s="3">
        <f>AA103/G103</f>
        <v>0</v>
      </c>
      <c r="AE103" s="24">
        <f>(AA103)*(G103*G103)</f>
        <v>0</v>
      </c>
      <c r="AF103" s="25">
        <f t="shared" si="29"/>
        <v>8.4167999326656008E-5</v>
      </c>
      <c r="AG103" s="26">
        <f>(H103-$H$2)/SUM($AF$2:AF102)</f>
        <v>3083.9865706373139</v>
      </c>
      <c r="AH103" s="35">
        <f>(H103-H98)/SUM(AF98:AF102)</f>
        <v>17371.965322449003</v>
      </c>
      <c r="AI103" s="28">
        <f>(H103-H93)/SUM(AF93:AF102)</f>
        <v>9428.0237804522712</v>
      </c>
      <c r="AJ103" s="29">
        <f>AJ102+(AVERAGE($AE$3:AE103)/(AJ102*AJ102))</f>
        <v>92.937113803842706</v>
      </c>
      <c r="AK103" s="30">
        <f>AK102+(AVERAGE($AG$3:AG103)/(AK102*AK102))</f>
        <v>79.041104908270356</v>
      </c>
      <c r="AL103" s="36">
        <f>AL102+(AVERAGE($AH$3:AH103)/(AL102*AL102))</f>
        <v>94.98344932346933</v>
      </c>
      <c r="AM103" s="37">
        <f>AM102+(AVERAGE($AI$3:AI103)/(AM102*AM102))</f>
        <v>93.25483922575431</v>
      </c>
      <c r="AN103" s="38">
        <f t="shared" si="30"/>
        <v>109.09833960188213</v>
      </c>
      <c r="AO103" s="39">
        <f t="shared" si="40"/>
        <v>105.33453435620589</v>
      </c>
      <c r="AP103" s="39">
        <f t="shared" si="40"/>
        <v>102.64010069170425</v>
      </c>
      <c r="AQ103" s="36">
        <f t="shared" si="36"/>
        <v>102.07614911954674</v>
      </c>
      <c r="AR103" s="40">
        <f t="shared" si="39"/>
        <v>100.43972035697874</v>
      </c>
      <c r="AS103" s="41">
        <f t="shared" si="39"/>
        <v>99.436567705954161</v>
      </c>
      <c r="AT103" s="20">
        <f>POWER((AO103-H103),2)</f>
        <v>13.435638385834949</v>
      </c>
      <c r="AU103" s="20">
        <f>POWER((AP103-H103),2)</f>
        <v>40.448319211660788</v>
      </c>
      <c r="AV103" s="29">
        <f t="shared" si="32"/>
        <v>99.103416854233188</v>
      </c>
      <c r="AW103" s="30">
        <f t="shared" si="35"/>
        <v>90.033972865309934</v>
      </c>
      <c r="AX103" s="36">
        <f t="shared" si="33"/>
        <v>100.15548298966954</v>
      </c>
      <c r="AY103" s="37">
        <f t="shared" si="34"/>
        <v>98.793203973929579</v>
      </c>
    </row>
    <row r="104" spans="1:51" thickTop="1" thickBot="1">
      <c r="A104" s="4">
        <v>105</v>
      </c>
      <c r="B104" s="4">
        <v>1355825240</v>
      </c>
      <c r="C104" s="4">
        <f t="shared" si="23"/>
        <v>0.63030303030303025</v>
      </c>
      <c r="D104" s="2">
        <f t="shared" si="22"/>
        <v>41261.421759259261</v>
      </c>
      <c r="E104" t="s">
        <v>322</v>
      </c>
      <c r="F104" t="s">
        <v>323</v>
      </c>
      <c r="G104" s="4">
        <v>109</v>
      </c>
      <c r="H104" s="4">
        <v>109</v>
      </c>
      <c r="I104" s="5">
        <f t="shared" si="24"/>
        <v>0.92647058823529416</v>
      </c>
      <c r="J104" s="4">
        <v>699</v>
      </c>
      <c r="K104" s="4">
        <v>699</v>
      </c>
      <c r="L104" s="5">
        <f t="shared" si="25"/>
        <v>0.95616508393952093</v>
      </c>
      <c r="M104" s="5">
        <f t="shared" si="26"/>
        <v>6.4128440366972477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f>N104+P104+T104</f>
        <v>0</v>
      </c>
      <c r="X104" s="4">
        <f>O104+Q104+U104</f>
        <v>0</v>
      </c>
      <c r="Y104" s="60">
        <f>(N104+V104)/G104</f>
        <v>0</v>
      </c>
      <c r="Z104" s="62">
        <f>IF(AA104=0,0,(N104+V104)/ABS(AA104))</f>
        <v>0</v>
      </c>
      <c r="AA104" s="3">
        <f t="shared" si="27"/>
        <v>0</v>
      </c>
      <c r="AB104" s="3">
        <f t="shared" si="28"/>
        <v>0</v>
      </c>
      <c r="AC104" s="3">
        <f>N104+O104+P104+Q104+T104+U104</f>
        <v>0</v>
      </c>
      <c r="AD104" s="3">
        <f>AA104/G104</f>
        <v>0</v>
      </c>
      <c r="AE104" s="24">
        <f>(AA104)*(G104*G104)</f>
        <v>0</v>
      </c>
      <c r="AF104" s="25">
        <f t="shared" si="29"/>
        <v>8.4167999326656008E-5</v>
      </c>
      <c r="AG104" s="26">
        <f>(H104-$H$2)/SUM($AF$2:AF103)</f>
        <v>3071.3320498196131</v>
      </c>
      <c r="AH104" s="35">
        <f>(H104-H99)/SUM(AF99:AF103)</f>
        <v>17911.0967960733</v>
      </c>
      <c r="AI104" s="28">
        <f>(H104-H94)/SUM(AF94:AF103)</f>
        <v>9587.0240186494193</v>
      </c>
      <c r="AJ104" s="29">
        <f>AJ103+(AVERAGE($AE$3:AE104)/(AJ103*AJ103))</f>
        <v>93.320155755875774</v>
      </c>
      <c r="AK104" s="30">
        <f>AK103+(AVERAGE($AG$3:AG104)/(AK103*AK103))</f>
        <v>79.390565056001549</v>
      </c>
      <c r="AL104" s="36">
        <f>AL103+(AVERAGE($AH$3:AH104)/(AL103*AL103))</f>
        <v>95.37264004231703</v>
      </c>
      <c r="AM104" s="37">
        <f>AM103+(AVERAGE($AI$3:AI104)/(AM103*AM103))</f>
        <v>93.622872035562864</v>
      </c>
      <c r="AN104" s="38">
        <f t="shared" si="30"/>
        <v>109.09833960188213</v>
      </c>
      <c r="AO104" s="39">
        <f t="shared" si="40"/>
        <v>106.94882088068424</v>
      </c>
      <c r="AP104" s="39">
        <f t="shared" si="40"/>
        <v>103.55011805032935</v>
      </c>
      <c r="AQ104" s="36">
        <f t="shared" si="36"/>
        <v>103.43077982862998</v>
      </c>
      <c r="AR104" s="40">
        <f t="shared" si="39"/>
        <v>101.23920298078464</v>
      </c>
      <c r="AS104" s="41">
        <f t="shared" si="39"/>
        <v>99.936316904887136</v>
      </c>
      <c r="AT104" s="20">
        <f>POWER((AO104-H104),2)</f>
        <v>4.2073357795169848</v>
      </c>
      <c r="AU104" s="20">
        <f>POWER((AP104-H104),2)</f>
        <v>29.701213265346016</v>
      </c>
      <c r="AV104" s="29">
        <f t="shared" si="32"/>
        <v>99.391244094592636</v>
      </c>
      <c r="AW104" s="30">
        <f t="shared" si="35"/>
        <v>90.284516976506396</v>
      </c>
      <c r="AX104" s="36">
        <f t="shared" si="33"/>
        <v>100.44749740783517</v>
      </c>
      <c r="AY104" s="37">
        <f t="shared" si="34"/>
        <v>99.079791751425844</v>
      </c>
    </row>
    <row r="105" spans="1:51" thickTop="1" thickBot="1">
      <c r="A105" s="4">
        <v>106</v>
      </c>
      <c r="B105" s="4">
        <v>1356265761</v>
      </c>
      <c r="C105" s="4">
        <f t="shared" si="23"/>
        <v>0.63636363636363635</v>
      </c>
      <c r="D105" s="2">
        <f t="shared" si="22"/>
        <v>41266.520381944443</v>
      </c>
      <c r="E105" t="s">
        <v>323</v>
      </c>
      <c r="F105" t="s">
        <v>324</v>
      </c>
      <c r="G105" s="4">
        <v>109</v>
      </c>
      <c r="H105" s="4">
        <v>109</v>
      </c>
      <c r="I105" s="5">
        <f t="shared" si="24"/>
        <v>0.92647058823529416</v>
      </c>
      <c r="J105" s="4">
        <v>699</v>
      </c>
      <c r="K105" s="4">
        <v>699</v>
      </c>
      <c r="L105" s="5">
        <f t="shared" si="25"/>
        <v>0.95616508393952093</v>
      </c>
      <c r="M105" s="5">
        <f t="shared" si="26"/>
        <v>6.4128440366972477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f>N105+P105+T105</f>
        <v>0</v>
      </c>
      <c r="X105" s="4">
        <f>O105+Q105+U105</f>
        <v>0</v>
      </c>
      <c r="Y105" s="60">
        <f>(N105+V105)/G105</f>
        <v>0</v>
      </c>
      <c r="Z105" s="62">
        <f>IF(AA105=0,0,(N105+V105)/ABS(AA105))</f>
        <v>0</v>
      </c>
      <c r="AA105" s="3">
        <f t="shared" si="27"/>
        <v>0</v>
      </c>
      <c r="AB105" s="3">
        <f t="shared" si="28"/>
        <v>0</v>
      </c>
      <c r="AC105" s="3">
        <f>N105+O105+P105+Q105+T105+U105</f>
        <v>0</v>
      </c>
      <c r="AD105" s="3">
        <f>AA105/G105</f>
        <v>0</v>
      </c>
      <c r="AE105" s="24">
        <f>(AA105)*(G105*G105)</f>
        <v>0</v>
      </c>
      <c r="AF105" s="25">
        <f t="shared" si="29"/>
        <v>8.4167999326656008E-5</v>
      </c>
      <c r="AG105" s="26">
        <f>(H105-$H$2)/SUM($AF$2:AF104)</f>
        <v>3058.7809551933215</v>
      </c>
      <c r="AH105" s="35">
        <f>(H105-H100)/SUM(AF100:AF104)</f>
        <v>16174.168046806364</v>
      </c>
      <c r="AI105" s="28">
        <f>(H105-H95)/SUM(AF95:AF104)</f>
        <v>8667.9815259737716</v>
      </c>
      <c r="AJ105" s="29">
        <f>AJ104+(AVERAGE($AE$3:AE105)/(AJ104*AJ104))</f>
        <v>93.696371305236156</v>
      </c>
      <c r="AK105" s="30">
        <f>AK104+(AVERAGE($AG$3:AG105)/(AK104*AK104))</f>
        <v>79.73830411827565</v>
      </c>
      <c r="AL105" s="36">
        <f>AL104+(AVERAGE($AH$3:AH105)/(AL104*AL104))</f>
        <v>95.772176925342251</v>
      </c>
      <c r="AM105" s="37">
        <f>AM104+(AVERAGE($AI$3:AI105)/(AM104*AM104))</f>
        <v>93.994072959183441</v>
      </c>
      <c r="AN105" s="38">
        <f t="shared" si="30"/>
        <v>109.09833960188213</v>
      </c>
      <c r="AO105" s="39">
        <f t="shared" si="40"/>
        <v>108.36288775745801</v>
      </c>
      <c r="AP105" s="39">
        <f t="shared" si="40"/>
        <v>104.35850032155989</v>
      </c>
      <c r="AQ105" s="36">
        <f t="shared" si="36"/>
        <v>105.01439729080478</v>
      </c>
      <c r="AR105" s="40">
        <f t="shared" si="39"/>
        <v>102.16440146888088</v>
      </c>
      <c r="AS105" s="41">
        <f t="shared" si="39"/>
        <v>100.49804651290256</v>
      </c>
      <c r="AT105" s="20">
        <f>POWER((AO105-H105),2)</f>
        <v>0.40591200959688145</v>
      </c>
      <c r="AU105" s="20">
        <f>POWER((AP105-H105),2)</f>
        <v>21.54351926495967</v>
      </c>
      <c r="AV105" s="29">
        <f t="shared" si="32"/>
        <v>99.677406710139977</v>
      </c>
      <c r="AW105" s="30">
        <f t="shared" si="35"/>
        <v>90.533672471901923</v>
      </c>
      <c r="AX105" s="36">
        <f t="shared" si="33"/>
        <v>100.73781644337004</v>
      </c>
      <c r="AY105" s="37">
        <f t="shared" si="34"/>
        <v>99.364724019382379</v>
      </c>
    </row>
    <row r="106" spans="1:51" thickTop="1" thickBot="1">
      <c r="A106" s="4">
        <v>107</v>
      </c>
      <c r="B106" s="4">
        <v>1356516717</v>
      </c>
      <c r="C106" s="4">
        <f t="shared" si="23"/>
        <v>0.64242424242424245</v>
      </c>
      <c r="D106" s="2">
        <f t="shared" si="22"/>
        <v>41269.42496527778</v>
      </c>
      <c r="E106" t="s">
        <v>324</v>
      </c>
      <c r="F106" t="s">
        <v>325</v>
      </c>
      <c r="G106" s="4">
        <v>109</v>
      </c>
      <c r="H106" s="4">
        <v>109</v>
      </c>
      <c r="I106" s="5">
        <f t="shared" si="24"/>
        <v>0.92647058823529416</v>
      </c>
      <c r="J106" s="4">
        <v>699</v>
      </c>
      <c r="K106" s="4">
        <v>699</v>
      </c>
      <c r="L106" s="5">
        <f t="shared" si="25"/>
        <v>0.95616508393952093</v>
      </c>
      <c r="M106" s="5">
        <f t="shared" si="26"/>
        <v>6.4128440366972477</v>
      </c>
      <c r="N106" s="4">
        <v>1</v>
      </c>
      <c r="O106" s="4">
        <v>1</v>
      </c>
      <c r="P106" s="4">
        <v>0</v>
      </c>
      <c r="Q106" s="4">
        <v>0</v>
      </c>
      <c r="R106" s="4">
        <v>0</v>
      </c>
      <c r="S106" s="4">
        <v>0</v>
      </c>
      <c r="T106" s="4">
        <v>2</v>
      </c>
      <c r="U106" s="4">
        <v>2</v>
      </c>
      <c r="V106" s="4">
        <v>0</v>
      </c>
      <c r="W106" s="4">
        <f>N106+P106+T106</f>
        <v>3</v>
      </c>
      <c r="X106" s="4">
        <f>O106+Q106+U106</f>
        <v>3</v>
      </c>
      <c r="Y106" s="60">
        <f>(N106+V106)/G106</f>
        <v>9.1743119266055051E-3</v>
      </c>
      <c r="Z106" s="62">
        <f>IF(AA106=0,0,(N106+V106)/ABS(AA106))</f>
        <v>0</v>
      </c>
      <c r="AA106" s="3">
        <f t="shared" si="27"/>
        <v>0</v>
      </c>
      <c r="AB106" s="3">
        <f t="shared" si="28"/>
        <v>0</v>
      </c>
      <c r="AC106" s="3">
        <f>N106+O106+P106+Q106+T106+U106</f>
        <v>6</v>
      </c>
      <c r="AD106" s="3">
        <f>AA106/G106</f>
        <v>0</v>
      </c>
      <c r="AE106" s="24">
        <f>(AA106)*(G106*G106)</f>
        <v>0</v>
      </c>
      <c r="AF106" s="25">
        <f t="shared" si="29"/>
        <v>8.4167999326656008E-5</v>
      </c>
      <c r="AG106" s="26">
        <f>(H106-$H$2)/SUM($AF$2:AF105)</f>
        <v>3046.3320239558093</v>
      </c>
      <c r="AH106" s="35">
        <f>(H106-H101)/SUM(AF101:AF105)</f>
        <v>0</v>
      </c>
      <c r="AI106" s="28">
        <f>(H106-H96)/SUM(AF96:AF105)</f>
        <v>8800.151151644066</v>
      </c>
      <c r="AJ106" s="29">
        <f>AJ105+(AVERAGE($AE$3:AE106)/(AJ105*AJ105))</f>
        <v>94.065983246063297</v>
      </c>
      <c r="AK106" s="30">
        <f>AK105+(AVERAGE($AG$3:AG106)/(AK105*AK105))</f>
        <v>80.084309177875639</v>
      </c>
      <c r="AL106" s="36">
        <f>AL105+(AVERAGE($AH$3:AH106)/(AL105*AL105))</f>
        <v>96.164577517024341</v>
      </c>
      <c r="AM106" s="37">
        <f>AM105+(AVERAGE($AI$3:AI106)/(AM105*AM105))</f>
        <v>94.368384259830478</v>
      </c>
      <c r="AN106" s="38">
        <f t="shared" si="30"/>
        <v>109.09833960188213</v>
      </c>
      <c r="AO106" s="39">
        <f t="shared" si="40"/>
        <v>108.36288775745801</v>
      </c>
      <c r="AP106" s="39">
        <f t="shared" si="40"/>
        <v>105.16654332224707</v>
      </c>
      <c r="AQ106" s="36">
        <f t="shared" si="36"/>
        <v>106.25345106909857</v>
      </c>
      <c r="AR106" s="40">
        <f t="shared" si="39"/>
        <v>103.05368131250766</v>
      </c>
      <c r="AS106" s="41">
        <f t="shared" si="39"/>
        <v>101.12096438603447</v>
      </c>
      <c r="AT106" s="20">
        <f>POWER((AO106-H106),2)</f>
        <v>0.40591200959688145</v>
      </c>
      <c r="AU106" s="20">
        <f>POWER((AP106-H106),2)</f>
        <v>14.695390100208567</v>
      </c>
      <c r="AV106" s="29">
        <f t="shared" si="32"/>
        <v>99.961928602917268</v>
      </c>
      <c r="AW106" s="30">
        <f t="shared" si="35"/>
        <v>90.781458464947889</v>
      </c>
      <c r="AX106" s="36">
        <f t="shared" si="33"/>
        <v>101.02646453360252</v>
      </c>
      <c r="AY106" s="37">
        <f t="shared" si="34"/>
        <v>99.648024521226276</v>
      </c>
    </row>
    <row r="107" spans="1:51" thickTop="1" thickBot="1">
      <c r="A107" s="4">
        <v>108</v>
      </c>
      <c r="B107" s="4">
        <v>1356581856</v>
      </c>
      <c r="C107" s="4">
        <f t="shared" si="23"/>
        <v>0.64848484848484844</v>
      </c>
      <c r="D107" s="2">
        <f t="shared" si="22"/>
        <v>41270.178888888891</v>
      </c>
      <c r="E107" t="s">
        <v>325</v>
      </c>
      <c r="F107" t="s">
        <v>326</v>
      </c>
      <c r="G107" s="4">
        <v>109</v>
      </c>
      <c r="H107" s="4">
        <v>109</v>
      </c>
      <c r="I107" s="5">
        <f t="shared" si="24"/>
        <v>0.92647058823529416</v>
      </c>
      <c r="J107" s="4">
        <v>699</v>
      </c>
      <c r="K107" s="4">
        <v>699</v>
      </c>
      <c r="L107" s="5">
        <f t="shared" si="25"/>
        <v>0.95616508393952093</v>
      </c>
      <c r="M107" s="5">
        <f t="shared" si="26"/>
        <v>6.4128440366972477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f>N107+P107+T107</f>
        <v>0</v>
      </c>
      <c r="X107" s="4">
        <f>O107+Q107+U107</f>
        <v>0</v>
      </c>
      <c r="Y107" s="60">
        <f>(N107+V107)/G107</f>
        <v>0</v>
      </c>
      <c r="Z107" s="62">
        <f>IF(AA107=0,0,(N107+V107)/ABS(AA107))</f>
        <v>0</v>
      </c>
      <c r="AA107" s="3">
        <f t="shared" si="27"/>
        <v>0</v>
      </c>
      <c r="AB107" s="3">
        <f t="shared" si="28"/>
        <v>0</v>
      </c>
      <c r="AC107" s="3">
        <f>N107+O107+P107+Q107+T107+U107</f>
        <v>0</v>
      </c>
      <c r="AD107" s="3">
        <f>AA107/G107</f>
        <v>0</v>
      </c>
      <c r="AE107" s="24">
        <f>(AA107)*(G107*G107)</f>
        <v>0</v>
      </c>
      <c r="AF107" s="25">
        <f t="shared" si="29"/>
        <v>8.4167999326656008E-5</v>
      </c>
      <c r="AG107" s="26">
        <f>(H107-$H$2)/SUM($AF$2:AF106)</f>
        <v>3033.9840137790366</v>
      </c>
      <c r="AH107" s="35">
        <f>(H107-H102)/SUM(AF102:AF106)</f>
        <v>0</v>
      </c>
      <c r="AI107" s="28">
        <f>(H107-H97)/SUM(AF97:AF106)</f>
        <v>8936.4138407871378</v>
      </c>
      <c r="AJ107" s="29">
        <f>AJ106+(AVERAGE($AE$3:AE107)/(AJ106*AJ106))</f>
        <v>94.429203768013537</v>
      </c>
      <c r="AK107" s="30">
        <f>AK106+(AVERAGE($AG$3:AG107)/(AK106*AK106))</f>
        <v>80.428569342565112</v>
      </c>
      <c r="AL107" s="36">
        <f>AL106+(AVERAGE($AH$3:AH107)/(AL106*AL106))</f>
        <v>96.550075540970354</v>
      </c>
      <c r="AM107" s="37">
        <f>AM106+(AVERAGE($AI$3:AI107)/(AM106*AM106))</f>
        <v>94.745752385188624</v>
      </c>
      <c r="AN107" s="38">
        <f t="shared" si="30"/>
        <v>109.09833960188213</v>
      </c>
      <c r="AO107" s="39">
        <f t="shared" si="40"/>
        <v>108.36288775745801</v>
      </c>
      <c r="AP107" s="39">
        <f t="shared" si="40"/>
        <v>105.97453720639204</v>
      </c>
      <c r="AQ107" s="36">
        <f t="shared" si="36"/>
        <v>107.16502167293892</v>
      </c>
      <c r="AR107" s="40">
        <f t="shared" si="39"/>
        <v>103.90869778270924</v>
      </c>
      <c r="AS107" s="41">
        <f t="shared" si="39"/>
        <v>101.8041081685673</v>
      </c>
      <c r="AT107" s="20">
        <f>POWER((AO107-H107),2)</f>
        <v>0.40591200959688145</v>
      </c>
      <c r="AU107" s="20">
        <f>POWER((AP107-H107),2)</f>
        <v>9.1534251155060655</v>
      </c>
      <c r="AV107" s="29">
        <f t="shared" si="32"/>
        <v>100.24483312995041</v>
      </c>
      <c r="AW107" s="30">
        <f t="shared" si="35"/>
        <v>91.027893651181969</v>
      </c>
      <c r="AX107" s="36">
        <f t="shared" si="33"/>
        <v>101.31346555651196</v>
      </c>
      <c r="AY107" s="37">
        <f t="shared" si="34"/>
        <v>99.929716459612081</v>
      </c>
    </row>
    <row r="108" spans="1:51" thickTop="1" thickBot="1">
      <c r="A108" s="4">
        <v>109</v>
      </c>
      <c r="B108" s="4">
        <v>1356595320</v>
      </c>
      <c r="C108" s="4">
        <f t="shared" si="23"/>
        <v>0.65454545454545454</v>
      </c>
      <c r="D108" s="2">
        <f t="shared" si="22"/>
        <v>41270.334722222222</v>
      </c>
      <c r="E108" t="s">
        <v>326</v>
      </c>
      <c r="F108" t="s">
        <v>327</v>
      </c>
      <c r="G108" s="4">
        <v>109</v>
      </c>
      <c r="H108" s="4">
        <v>109</v>
      </c>
      <c r="I108" s="5">
        <f t="shared" si="24"/>
        <v>0.92647058823529416</v>
      </c>
      <c r="J108" s="4">
        <v>699</v>
      </c>
      <c r="K108" s="4">
        <v>699</v>
      </c>
      <c r="L108" s="5">
        <f t="shared" si="25"/>
        <v>0.95616508393952093</v>
      </c>
      <c r="M108" s="5">
        <f t="shared" si="26"/>
        <v>6.4128440366972477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f>N108+P108+T108</f>
        <v>0</v>
      </c>
      <c r="X108" s="4">
        <f>O108+Q108+U108</f>
        <v>0</v>
      </c>
      <c r="Y108" s="60">
        <f>(N108+V108)/G108</f>
        <v>0</v>
      </c>
      <c r="Z108" s="62">
        <f>IF(AA108=0,0,(N108+V108)/ABS(AA108))</f>
        <v>0</v>
      </c>
      <c r="AA108" s="3">
        <f t="shared" si="27"/>
        <v>0</v>
      </c>
      <c r="AB108" s="3">
        <f t="shared" si="28"/>
        <v>0</v>
      </c>
      <c r="AC108" s="3">
        <f>N108+O108+P108+Q108+T108+U108</f>
        <v>0</v>
      </c>
      <c r="AD108" s="3">
        <f>AA108/G108</f>
        <v>0</v>
      </c>
      <c r="AE108" s="24">
        <f>(AA108)*(G108*G108)</f>
        <v>0</v>
      </c>
      <c r="AF108" s="25">
        <f t="shared" si="29"/>
        <v>8.4167999326656008E-5</v>
      </c>
      <c r="AG108" s="26">
        <f>(H108-$H$2)/SUM($AF$2:AF107)</f>
        <v>3021.7357023962691</v>
      </c>
      <c r="AH108" s="35">
        <f>(H108-H103)/SUM(AF103:AF107)</f>
        <v>0</v>
      </c>
      <c r="AI108" s="28">
        <f>(H108-H98)/SUM(AF98:AF107)</f>
        <v>9076.9627163308924</v>
      </c>
      <c r="AJ108" s="29">
        <f>AJ107+(AVERAGE($AE$3:AE108)/(AJ107*AJ107))</f>
        <v>94.786235120750746</v>
      </c>
      <c r="AK108" s="30">
        <f>AK107+(AVERAGE($AG$3:AG108)/(AK107*AK107))</f>
        <v>80.771075598485041</v>
      </c>
      <c r="AL108" s="36">
        <f>AL107+(AVERAGE($AH$3:AH108)/(AL107*AL107))</f>
        <v>96.928893543787908</v>
      </c>
      <c r="AM108" s="37">
        <f>AM107+(AVERAGE($AI$3:AI108)/(AM107*AM107))</f>
        <v>95.126127913272541</v>
      </c>
      <c r="AN108" s="38">
        <f t="shared" si="30"/>
        <v>109.09833960188213</v>
      </c>
      <c r="AO108" s="39">
        <f t="shared" si="40"/>
        <v>108.36288775745801</v>
      </c>
      <c r="AP108" s="39">
        <f t="shared" si="40"/>
        <v>106.78277191037577</v>
      </c>
      <c r="AQ108" s="36">
        <f t="shared" si="36"/>
        <v>107.75861711320424</v>
      </c>
      <c r="AR108" s="40">
        <f t="shared" ref="AR108:AS123" si="41">AR107+(AVERAGE(AH99:AH108)/(AR107*AR107))</f>
        <v>104.73095583002726</v>
      </c>
      <c r="AS108" s="41">
        <f t="shared" si="41"/>
        <v>102.54636221913634</v>
      </c>
      <c r="AT108" s="20">
        <f>POWER((AO108-H108),2)</f>
        <v>0.40591200959688145</v>
      </c>
      <c r="AU108" s="20">
        <f>POWER((AP108-H108),2)</f>
        <v>4.9161004014187055</v>
      </c>
      <c r="AV108" s="29">
        <f t="shared" si="32"/>
        <v>100.52614312020508</v>
      </c>
      <c r="AW108" s="30">
        <f t="shared" si="35"/>
        <v>91.272996320699377</v>
      </c>
      <c r="AX108" s="36">
        <f t="shared" si="33"/>
        <v>101.59884284819634</v>
      </c>
      <c r="AY108" s="37">
        <f t="shared" si="34"/>
        <v>100.20982251322633</v>
      </c>
    </row>
    <row r="109" spans="1:51" thickTop="1" thickBot="1">
      <c r="A109" s="4">
        <v>110</v>
      </c>
      <c r="B109" s="4">
        <v>1357221079</v>
      </c>
      <c r="C109" s="4">
        <f t="shared" si="23"/>
        <v>0.66060606060606064</v>
      </c>
      <c r="D109" s="2">
        <f t="shared" si="22"/>
        <v>41277.577303240745</v>
      </c>
      <c r="E109" t="s">
        <v>327</v>
      </c>
      <c r="F109" t="s">
        <v>328</v>
      </c>
      <c r="G109" s="4">
        <v>109</v>
      </c>
      <c r="H109" s="4">
        <v>110</v>
      </c>
      <c r="I109" s="5">
        <f t="shared" si="24"/>
        <v>0.94117647058823528</v>
      </c>
      <c r="J109" s="4">
        <v>699</v>
      </c>
      <c r="K109" s="4">
        <v>701</v>
      </c>
      <c r="L109" s="5">
        <f t="shared" si="25"/>
        <v>0.95890476619330089</v>
      </c>
      <c r="M109" s="5">
        <f t="shared" si="26"/>
        <v>6.372727272727273</v>
      </c>
      <c r="N109" s="4">
        <v>1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2</v>
      </c>
      <c r="U109" s="4">
        <v>0</v>
      </c>
      <c r="V109" s="4">
        <v>0</v>
      </c>
      <c r="W109" s="4">
        <f>N109+P109+T109</f>
        <v>3</v>
      </c>
      <c r="X109" s="4">
        <f>O109+Q109+U109</f>
        <v>0</v>
      </c>
      <c r="Y109" s="60">
        <f>(N109+V109)/G109</f>
        <v>9.1743119266055051E-3</v>
      </c>
      <c r="Z109" s="62">
        <f>IF(AA109=0,0,(N109+V109)/ABS(AA109))</f>
        <v>1</v>
      </c>
      <c r="AA109" s="3">
        <f t="shared" si="27"/>
        <v>1</v>
      </c>
      <c r="AB109" s="3">
        <f t="shared" si="28"/>
        <v>2</v>
      </c>
      <c r="AC109" s="3">
        <f>N109+O109+P109+Q109+T109+U109</f>
        <v>3</v>
      </c>
      <c r="AD109" s="3">
        <f>AA109/G109</f>
        <v>9.1743119266055051E-3</v>
      </c>
      <c r="AE109" s="24">
        <f>(AA109)*(G109*G109)</f>
        <v>11881</v>
      </c>
      <c r="AF109" s="25">
        <f t="shared" si="29"/>
        <v>8.264462809917356E-5</v>
      </c>
      <c r="AG109" s="26">
        <f>(H109-$H$2)/SUM($AF$2:AF108)</f>
        <v>3057.3570917574766</v>
      </c>
      <c r="AH109" s="35">
        <f>(H109-H104)/SUM(AF104:AF108)</f>
        <v>2376.1999999999998</v>
      </c>
      <c r="AI109" s="28">
        <f>(H109-H99)/SUM(AF99:AF108)</f>
        <v>10374.753650429557</v>
      </c>
      <c r="AJ109" s="29">
        <f>AJ108+(AVERAGE($AE$3:AE109)/(AJ108*AJ108))</f>
        <v>95.149629094169782</v>
      </c>
      <c r="AK109" s="30">
        <f>AK108+(AVERAGE($AG$3:AG109)/(AK108*AK108))</f>
        <v>81.111889107416559</v>
      </c>
      <c r="AL109" s="36">
        <f>AL108+(AVERAGE($AH$3:AH109)/(AL108*AL108))</f>
        <v>97.303607301265117</v>
      </c>
      <c r="AM109" s="37">
        <f>AM108+(AVERAGE($AI$3:AI109)/(AM108*AM108))</f>
        <v>95.510656066185462</v>
      </c>
      <c r="AN109" s="38">
        <f t="shared" si="30"/>
        <v>110.09653764446789</v>
      </c>
      <c r="AO109" s="39">
        <f t="shared" si="40"/>
        <v>108.56524644384911</v>
      </c>
      <c r="AP109" s="39">
        <f t="shared" si="40"/>
        <v>107.69263367015041</v>
      </c>
      <c r="AQ109" s="36">
        <f t="shared" si="36"/>
        <v>108.07812273753309</v>
      </c>
      <c r="AR109" s="40">
        <f t="shared" si="41"/>
        <v>105.543490996972</v>
      </c>
      <c r="AS109" s="41">
        <f t="shared" si="41"/>
        <v>103.3574380592824</v>
      </c>
      <c r="AT109" s="20">
        <f>POWER((AO109-H109),2)</f>
        <v>2.0585177668876389</v>
      </c>
      <c r="AU109" s="20">
        <f>POWER((AP109-H109),2)</f>
        <v>5.3239393801235479</v>
      </c>
      <c r="AV109" s="29">
        <f t="shared" si="32"/>
        <v>100.80588089087647</v>
      </c>
      <c r="AW109" s="30">
        <f t="shared" si="35"/>
        <v>91.516784370153971</v>
      </c>
      <c r="AX109" s="36">
        <f t="shared" si="33"/>
        <v>101.88261921965123</v>
      </c>
      <c r="AY109" s="37">
        <f t="shared" si="34"/>
        <v>100.48836485293269</v>
      </c>
    </row>
    <row r="110" spans="1:51" thickTop="1" thickBot="1">
      <c r="A110" s="4">
        <v>111</v>
      </c>
      <c r="B110" s="4">
        <v>1357232003</v>
      </c>
      <c r="C110" s="4">
        <f t="shared" si="23"/>
        <v>0.66666666666666663</v>
      </c>
      <c r="D110" s="2">
        <f t="shared" si="22"/>
        <v>41277.703738425924</v>
      </c>
      <c r="E110" t="s">
        <v>328</v>
      </c>
      <c r="F110" t="s">
        <v>329</v>
      </c>
      <c r="G110" s="4">
        <v>110</v>
      </c>
      <c r="H110" s="4">
        <v>110</v>
      </c>
      <c r="I110" s="5">
        <f t="shared" si="24"/>
        <v>0.94117647058823528</v>
      </c>
      <c r="J110" s="4">
        <v>701</v>
      </c>
      <c r="K110" s="4">
        <v>701</v>
      </c>
      <c r="L110" s="5">
        <f t="shared" si="25"/>
        <v>0.95890476619330089</v>
      </c>
      <c r="M110" s="5">
        <f t="shared" si="26"/>
        <v>6.372727272727273</v>
      </c>
      <c r="N110" s="4">
        <v>0</v>
      </c>
      <c r="O110" s="4">
        <v>0</v>
      </c>
      <c r="P110" s="4">
        <v>0</v>
      </c>
      <c r="Q110" s="4">
        <v>0</v>
      </c>
      <c r="R110" s="4">
        <v>1</v>
      </c>
      <c r="S110" s="4">
        <v>0</v>
      </c>
      <c r="T110" s="4">
        <v>0</v>
      </c>
      <c r="U110" s="4">
        <v>0</v>
      </c>
      <c r="V110" s="4">
        <v>1</v>
      </c>
      <c r="W110" s="4">
        <f>N110+P110+T110</f>
        <v>0</v>
      </c>
      <c r="X110" s="4">
        <f>O110+Q110+U110</f>
        <v>0</v>
      </c>
      <c r="Y110" s="60">
        <f>(N110+V110)/G110</f>
        <v>9.0909090909090905E-3</v>
      </c>
      <c r="Z110" s="62">
        <f>IF(AA110=0,0,(N110+V110)/ABS(AA110))</f>
        <v>0</v>
      </c>
      <c r="AA110" s="3">
        <f t="shared" si="27"/>
        <v>0</v>
      </c>
      <c r="AB110" s="3">
        <f t="shared" si="28"/>
        <v>0</v>
      </c>
      <c r="AC110" s="3">
        <f>N110+O110+P110+Q110+T110+U110</f>
        <v>0</v>
      </c>
      <c r="AD110" s="3">
        <f>AA110/G110</f>
        <v>0</v>
      </c>
      <c r="AE110" s="24">
        <f>(AA110)*(G110*G110)</f>
        <v>0</v>
      </c>
      <c r="AF110" s="25">
        <f t="shared" si="29"/>
        <v>8.264462809917356E-5</v>
      </c>
      <c r="AG110" s="26">
        <f>(H110-$H$2)/SUM($AF$2:AF109)</f>
        <v>3045.3340112614792</v>
      </c>
      <c r="AH110" s="35">
        <f>(H110-H105)/SUM(AF105:AF109)</f>
        <v>2384.8327001874554</v>
      </c>
      <c r="AI110" s="28">
        <f>(H110-H100)/SUM(AF100:AF109)</f>
        <v>9388.5088080632486</v>
      </c>
      <c r="AJ110" s="29">
        <f>AJ109+(AVERAGE($AE$3:AE110)/(AJ109*AJ109))</f>
        <v>95.506913524147265</v>
      </c>
      <c r="AK110" s="30">
        <f>AK109+(AVERAGE($AG$3:AG110)/(AK109*AK109))</f>
        <v>81.4510012769898</v>
      </c>
      <c r="AL110" s="36">
        <f>AL109+(AVERAGE($AH$3:AH110)/(AL109*AL109))</f>
        <v>97.674329944655227</v>
      </c>
      <c r="AM110" s="37">
        <f>AM109+(AVERAGE($AI$3:AI110)/(AM109*AM109))</f>
        <v>95.898091858421978</v>
      </c>
      <c r="AN110" s="38">
        <f t="shared" si="30"/>
        <v>110.09653764446789</v>
      </c>
      <c r="AO110" s="39">
        <f t="shared" si="40"/>
        <v>108.76758389407448</v>
      </c>
      <c r="AP110" s="39">
        <f t="shared" si="40"/>
        <v>108.50214815136388</v>
      </c>
      <c r="AQ110" s="36">
        <f t="shared" si="36"/>
        <v>108.15964112398574</v>
      </c>
      <c r="AR110" s="40">
        <f t="shared" si="41"/>
        <v>106.34665739450371</v>
      </c>
      <c r="AS110" s="41">
        <f t="shared" si="41"/>
        <v>104.22481098901912</v>
      </c>
      <c r="AT110" s="20">
        <f>POWER((AO110-H110),2)</f>
        <v>1.5188494581446303</v>
      </c>
      <c r="AU110" s="20">
        <f>POWER((AP110-H110),2)</f>
        <v>2.2435601604626325</v>
      </c>
      <c r="AV110" s="29">
        <f t="shared" si="32"/>
        <v>101.08406826304444</v>
      </c>
      <c r="AW110" s="30">
        <f t="shared" si="35"/>
        <v>91.759275314310628</v>
      </c>
      <c r="AX110" s="36">
        <f t="shared" si="33"/>
        <v>102.16481697289258</v>
      </c>
      <c r="AY110" s="37">
        <f t="shared" si="34"/>
        <v>100.76536515728881</v>
      </c>
    </row>
    <row r="111" spans="1:51" thickTop="1" thickBot="1">
      <c r="A111" s="4">
        <v>112</v>
      </c>
      <c r="B111" s="4">
        <v>1357264153</v>
      </c>
      <c r="C111" s="4">
        <f t="shared" si="23"/>
        <v>0.67272727272727273</v>
      </c>
      <c r="D111" s="2">
        <f t="shared" si="22"/>
        <v>41278.075844907406</v>
      </c>
      <c r="E111" t="s">
        <v>329</v>
      </c>
      <c r="F111" t="s">
        <v>330</v>
      </c>
      <c r="G111" s="4">
        <v>110</v>
      </c>
      <c r="H111" s="4">
        <v>110</v>
      </c>
      <c r="I111" s="5">
        <f t="shared" si="24"/>
        <v>0.94117647058823528</v>
      </c>
      <c r="J111" s="4">
        <v>701</v>
      </c>
      <c r="K111" s="4">
        <v>701</v>
      </c>
      <c r="L111" s="5">
        <f t="shared" si="25"/>
        <v>0.95890476619330089</v>
      </c>
      <c r="M111" s="5">
        <f t="shared" si="26"/>
        <v>6.372727272727273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f>N111+P111+T111</f>
        <v>0</v>
      </c>
      <c r="X111" s="4">
        <f>O111+Q111+U111</f>
        <v>0</v>
      </c>
      <c r="Y111" s="60">
        <f>(N111+V111)/G111</f>
        <v>0</v>
      </c>
      <c r="Z111" s="62">
        <f>IF(AA111=0,0,(N111+V111)/ABS(AA111))</f>
        <v>0</v>
      </c>
      <c r="AA111" s="3">
        <f t="shared" si="27"/>
        <v>0</v>
      </c>
      <c r="AB111" s="3">
        <f t="shared" si="28"/>
        <v>0</v>
      </c>
      <c r="AC111" s="3">
        <f>N111+O111+P111+Q111+T111+U111</f>
        <v>0</v>
      </c>
      <c r="AD111" s="3">
        <f>AA111/G111</f>
        <v>0</v>
      </c>
      <c r="AE111" s="24">
        <f>(AA111)*(G111*G111)</f>
        <v>0</v>
      </c>
      <c r="AF111" s="25">
        <f t="shared" si="29"/>
        <v>8.264462809917356E-5</v>
      </c>
      <c r="AG111" s="26">
        <f>(H111-$H$2)/SUM($AF$2:AF110)</f>
        <v>3033.4051220721958</v>
      </c>
      <c r="AH111" s="35">
        <f>(H111-H106)/SUM(AF106:AF110)</f>
        <v>2393.5283540341643</v>
      </c>
      <c r="AI111" s="28">
        <f>(H111-H101)/SUM(AF101:AF110)</f>
        <v>1192.4163500937275</v>
      </c>
      <c r="AJ111" s="29">
        <f>AJ110+(AVERAGE($AE$3:AE111)/(AJ110*AJ110))</f>
        <v>95.85827644356074</v>
      </c>
      <c r="AK111" s="30">
        <f>AK110+(AVERAGE($AG$3:AG111)/(AK110*AK110))</f>
        <v>81.788405142153536</v>
      </c>
      <c r="AL111" s="36">
        <f>AL110+(AVERAGE($AH$3:AH111)/(AL110*AL110))</f>
        <v>98.041170132008986</v>
      </c>
      <c r="AM111" s="37">
        <f>AM110+(AVERAGE($AI$3:AI111)/(AM110*AM110))</f>
        <v>96.280067185094282</v>
      </c>
      <c r="AN111" s="38">
        <f t="shared" si="30"/>
        <v>110.09653764446789</v>
      </c>
      <c r="AO111" s="39">
        <f t="shared" si="40"/>
        <v>108.96990426551227</v>
      </c>
      <c r="AP111" s="39">
        <f t="shared" si="40"/>
        <v>108.60343457792426</v>
      </c>
      <c r="AQ111" s="36">
        <f t="shared" si="36"/>
        <v>108.28195691115705</v>
      </c>
      <c r="AR111" s="40">
        <f t="shared" si="41"/>
        <v>107.01402012906907</v>
      </c>
      <c r="AS111" s="41">
        <f t="shared" si="41"/>
        <v>105.00477895128508</v>
      </c>
      <c r="AT111" s="20">
        <f>POWER((AO111-H111),2)</f>
        <v>1.0610972222098167</v>
      </c>
      <c r="AU111" s="20">
        <f>POWER((AP111-H111),2)</f>
        <v>1.950394978137586</v>
      </c>
      <c r="AV111" s="29">
        <f t="shared" si="32"/>
        <v>101.36072657672395</v>
      </c>
      <c r="AW111" s="30">
        <f t="shared" si="35"/>
        <v>92.000486297169076</v>
      </c>
      <c r="AX111" s="36">
        <f t="shared" si="33"/>
        <v>102.44545791645434</v>
      </c>
      <c r="AY111" s="37">
        <f t="shared" si="34"/>
        <v>101.04084462746438</v>
      </c>
    </row>
    <row r="112" spans="1:51" thickTop="1" thickBot="1">
      <c r="A112" s="4">
        <v>113</v>
      </c>
      <c r="B112" s="4">
        <v>1357283233</v>
      </c>
      <c r="C112" s="4">
        <f t="shared" si="23"/>
        <v>0.67878787878787883</v>
      </c>
      <c r="D112" s="2">
        <f t="shared" si="22"/>
        <v>41278.296678240738</v>
      </c>
      <c r="E112" t="s">
        <v>330</v>
      </c>
      <c r="F112" t="s">
        <v>331</v>
      </c>
      <c r="G112" s="4">
        <v>110</v>
      </c>
      <c r="H112" s="4">
        <v>110</v>
      </c>
      <c r="I112" s="5">
        <f t="shared" si="24"/>
        <v>0.94117647058823528</v>
      </c>
      <c r="J112" s="4">
        <v>701</v>
      </c>
      <c r="K112" s="4">
        <v>702</v>
      </c>
      <c r="L112" s="5">
        <f t="shared" si="25"/>
        <v>0.96027460732019088</v>
      </c>
      <c r="M112" s="5">
        <f t="shared" si="26"/>
        <v>6.3818181818181818</v>
      </c>
      <c r="N112" s="4">
        <v>0</v>
      </c>
      <c r="O112" s="4">
        <v>0</v>
      </c>
      <c r="P112" s="4">
        <v>1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1</v>
      </c>
      <c r="W112" s="4">
        <f>N112+P112+T112</f>
        <v>1</v>
      </c>
      <c r="X112" s="4">
        <f>O112+Q112+U112</f>
        <v>0</v>
      </c>
      <c r="Y112" s="60">
        <f>(N112+V112)/G112</f>
        <v>9.0909090909090905E-3</v>
      </c>
      <c r="Z112" s="62">
        <f>IF(AA112=0,0,(N112+V112)/ABS(AA112))</f>
        <v>0</v>
      </c>
      <c r="AA112" s="3">
        <f t="shared" si="27"/>
        <v>0</v>
      </c>
      <c r="AB112" s="3">
        <f t="shared" si="28"/>
        <v>1</v>
      </c>
      <c r="AC112" s="3">
        <f>N112+O112+P112+Q112+T112+U112</f>
        <v>1</v>
      </c>
      <c r="AD112" s="3">
        <f>AA112/G112</f>
        <v>0</v>
      </c>
      <c r="AE112" s="24">
        <f>(AA112)*(G112*G112)</f>
        <v>0</v>
      </c>
      <c r="AF112" s="25">
        <f t="shared" si="29"/>
        <v>8.264462809917356E-5</v>
      </c>
      <c r="AG112" s="26">
        <f>(H112-$H$2)/SUM($AF$2:AF111)</f>
        <v>3021.5693216370846</v>
      </c>
      <c r="AH112" s="35">
        <f>(H112-H107)/SUM(AF107:AF111)</f>
        <v>2402.2876526912082</v>
      </c>
      <c r="AI112" s="28">
        <f>(H112-H102)/SUM(AF102:AF111)</f>
        <v>1194.5863074711447</v>
      </c>
      <c r="AJ112" s="29">
        <f>AJ111+(AVERAGE($AE$3:AE112)/(AJ111*AJ111))</f>
        <v>96.203897448230933</v>
      </c>
      <c r="AK112" s="30">
        <f>AK111+(AVERAGE($AG$3:AG112)/(AK111*AK111))</f>
        <v>82.124095248571052</v>
      </c>
      <c r="AL112" s="36">
        <f>AL111+(AVERAGE($AH$3:AH112)/(AL111*AL111))</f>
        <v>98.40423228251349</v>
      </c>
      <c r="AM112" s="37">
        <f>AM111+(AVERAGE($AI$3:AI112)/(AM111*AM111))</f>
        <v>96.656744197367928</v>
      </c>
      <c r="AN112" s="38">
        <f t="shared" si="30"/>
        <v>110.09653764446789</v>
      </c>
      <c r="AO112" s="39">
        <f t="shared" si="40"/>
        <v>109.17221171289354</v>
      </c>
      <c r="AP112" s="39">
        <f t="shared" si="40"/>
        <v>108.70471614503211</v>
      </c>
      <c r="AQ112" s="36">
        <f t="shared" si="36"/>
        <v>108.44497376781408</v>
      </c>
      <c r="AR112" s="40">
        <f t="shared" si="41"/>
        <v>107.54680109471734</v>
      </c>
      <c r="AS112" s="41">
        <f t="shared" si="41"/>
        <v>105.69992494354436</v>
      </c>
      <c r="AT112" s="20">
        <f>POWER((AO112-H112),2)</f>
        <v>0.68523344827064325</v>
      </c>
      <c r="AU112" s="20">
        <f>POWER((AP112-H112),2)</f>
        <v>1.6777602649404819</v>
      </c>
      <c r="AV112" s="29">
        <f t="shared" si="32"/>
        <v>101.63587670533863</v>
      </c>
      <c r="AW112" s="30">
        <f t="shared" si="35"/>
        <v>92.240434102678364</v>
      </c>
      <c r="AX112" s="36">
        <f t="shared" si="33"/>
        <v>102.72456338029016</v>
      </c>
      <c r="AY112" s="37">
        <f t="shared" si="34"/>
        <v>101.31482400158821</v>
      </c>
    </row>
    <row r="113" spans="1:51" thickTop="1" thickBot="1">
      <c r="A113" s="4">
        <v>114</v>
      </c>
      <c r="B113" s="4">
        <v>1357779035</v>
      </c>
      <c r="C113" s="4">
        <f t="shared" si="23"/>
        <v>0.68484848484848482</v>
      </c>
      <c r="D113" s="2">
        <f t="shared" si="22"/>
        <v>41284.035127314812</v>
      </c>
      <c r="E113" t="s">
        <v>331</v>
      </c>
      <c r="F113" t="s">
        <v>332</v>
      </c>
      <c r="G113" s="4">
        <v>110</v>
      </c>
      <c r="H113" s="4">
        <v>110</v>
      </c>
      <c r="I113" s="5">
        <f t="shared" si="24"/>
        <v>0.94117647058823528</v>
      </c>
      <c r="J113" s="4">
        <v>702</v>
      </c>
      <c r="K113" s="4">
        <v>702</v>
      </c>
      <c r="L113" s="5">
        <f t="shared" si="25"/>
        <v>0.96027460732019088</v>
      </c>
      <c r="M113" s="5">
        <f t="shared" si="26"/>
        <v>6.3818181818181818</v>
      </c>
      <c r="N113" s="4">
        <v>0</v>
      </c>
      <c r="O113" s="4">
        <v>0</v>
      </c>
      <c r="P113" s="4">
        <v>0</v>
      </c>
      <c r="Q113" s="4">
        <v>0</v>
      </c>
      <c r="R113" s="4">
        <v>19</v>
      </c>
      <c r="S113" s="4">
        <v>0</v>
      </c>
      <c r="T113" s="4">
        <v>0</v>
      </c>
      <c r="U113" s="4">
        <v>0</v>
      </c>
      <c r="V113" s="4">
        <v>15</v>
      </c>
      <c r="W113" s="4">
        <f>N113+P113+T113</f>
        <v>0</v>
      </c>
      <c r="X113" s="4">
        <f>O113+Q113+U113</f>
        <v>0</v>
      </c>
      <c r="Y113" s="60">
        <f>(N113+V113)/G113</f>
        <v>0.13636363636363635</v>
      </c>
      <c r="Z113" s="62">
        <f>IF(AA113=0,0,(N113+V113)/ABS(AA113))</f>
        <v>0</v>
      </c>
      <c r="AA113" s="3">
        <f t="shared" si="27"/>
        <v>0</v>
      </c>
      <c r="AB113" s="3">
        <f t="shared" si="28"/>
        <v>0</v>
      </c>
      <c r="AC113" s="3">
        <f>N113+O113+P113+Q113+T113+U113</f>
        <v>0</v>
      </c>
      <c r="AD113" s="3">
        <f>AA113/G113</f>
        <v>0</v>
      </c>
      <c r="AE113" s="24">
        <f>(AA113)*(G113*G113)</f>
        <v>0</v>
      </c>
      <c r="AF113" s="25">
        <f t="shared" si="29"/>
        <v>8.264462809917356E-5</v>
      </c>
      <c r="AG113" s="26">
        <f>(H113-$H$2)/SUM($AF$2:AF112)</f>
        <v>3009.8255245445689</v>
      </c>
      <c r="AH113" s="35">
        <f>(H113-H108)/SUM(AF108:AF112)</f>
        <v>2411.1112974641078</v>
      </c>
      <c r="AI113" s="28">
        <f>(H113-H103)/SUM(AF103:AF112)</f>
        <v>1196.7641770170821</v>
      </c>
      <c r="AJ113" s="29">
        <f>AJ112+(AVERAGE($AE$3:AE113)/(AJ112*AJ112))</f>
        <v>96.543948195282269</v>
      </c>
      <c r="AK113" s="30">
        <f>AK112+(AVERAGE($AG$3:AG113)/(AK112*AK112))</f>
        <v>82.458067543854554</v>
      </c>
      <c r="AL113" s="36">
        <f>AL112+(AVERAGE($AH$3:AH113)/(AL112*AL112))</f>
        <v>98.763616795664461</v>
      </c>
      <c r="AM113" s="37">
        <f>AM112+(AVERAGE($AI$3:AI113)/(AM112*AM112))</f>
        <v>97.028278017558904</v>
      </c>
      <c r="AN113" s="38">
        <f t="shared" si="30"/>
        <v>110.09653764446789</v>
      </c>
      <c r="AO113" s="39">
        <f t="shared" si="40"/>
        <v>109.37451038892983</v>
      </c>
      <c r="AP113" s="39">
        <f t="shared" si="40"/>
        <v>108.8059933735513</v>
      </c>
      <c r="AQ113" s="36">
        <f t="shared" si="36"/>
        <v>108.64850509696505</v>
      </c>
      <c r="AR113" s="40">
        <f t="shared" si="41"/>
        <v>107.94496790181105</v>
      </c>
      <c r="AS113" s="41">
        <f t="shared" si="41"/>
        <v>106.31228315293997</v>
      </c>
      <c r="AT113" s="20">
        <f>POWER((AO113-H113),2)</f>
        <v>0.39123725355670641</v>
      </c>
      <c r="AU113" s="20">
        <f>POWER((AP113-H113),2)</f>
        <v>1.4256518240033988</v>
      </c>
      <c r="AV113" s="29">
        <f t="shared" si="32"/>
        <v>101.90953906964455</v>
      </c>
      <c r="AW113" s="30">
        <f t="shared" si="35"/>
        <v>92.479135165060143</v>
      </c>
      <c r="AX113" s="36">
        <f t="shared" si="33"/>
        <v>103.00215423010667</v>
      </c>
      <c r="AY113" s="37">
        <f t="shared" si="34"/>
        <v>101.58732356855077</v>
      </c>
    </row>
    <row r="114" spans="1:51" thickTop="1" thickBot="1">
      <c r="A114" s="4">
        <v>115</v>
      </c>
      <c r="B114" s="4">
        <v>1358168652</v>
      </c>
      <c r="C114" s="4">
        <f t="shared" si="23"/>
        <v>0.69090909090909092</v>
      </c>
      <c r="D114" s="2">
        <f t="shared" si="22"/>
        <v>41288.544583333336</v>
      </c>
      <c r="E114" t="s">
        <v>332</v>
      </c>
      <c r="F114" t="s">
        <v>333</v>
      </c>
      <c r="G114" s="4">
        <v>110</v>
      </c>
      <c r="H114" s="4">
        <v>110</v>
      </c>
      <c r="I114" s="5">
        <f t="shared" si="24"/>
        <v>0.94117647058823528</v>
      </c>
      <c r="J114" s="4">
        <v>702</v>
      </c>
      <c r="K114" s="4">
        <v>702</v>
      </c>
      <c r="L114" s="5">
        <f t="shared" si="25"/>
        <v>0.96027460732019088</v>
      </c>
      <c r="M114" s="5">
        <f t="shared" si="26"/>
        <v>6.3818181818181818</v>
      </c>
      <c r="N114" s="4">
        <v>0</v>
      </c>
      <c r="O114" s="4">
        <v>0</v>
      </c>
      <c r="P114" s="4">
        <v>0</v>
      </c>
      <c r="Q114" s="4">
        <v>0</v>
      </c>
      <c r="R114" s="4">
        <v>19</v>
      </c>
      <c r="S114" s="4">
        <v>0</v>
      </c>
      <c r="T114" s="4">
        <v>0</v>
      </c>
      <c r="U114" s="4">
        <v>0</v>
      </c>
      <c r="V114" s="4">
        <v>15</v>
      </c>
      <c r="W114" s="4">
        <f>N114+P114+T114</f>
        <v>0</v>
      </c>
      <c r="X114" s="4">
        <f>O114+Q114+U114</f>
        <v>0</v>
      </c>
      <c r="Y114" s="60">
        <f>(N114+V114)/G114</f>
        <v>0.13636363636363635</v>
      </c>
      <c r="Z114" s="62">
        <f>IF(AA114=0,0,(N114+V114)/ABS(AA114))</f>
        <v>0</v>
      </c>
      <c r="AA114" s="3">
        <f t="shared" si="27"/>
        <v>0</v>
      </c>
      <c r="AB114" s="3">
        <f t="shared" si="28"/>
        <v>0</v>
      </c>
      <c r="AC114" s="3">
        <f>N114+O114+P114+Q114+T114+U114</f>
        <v>0</v>
      </c>
      <c r="AD114" s="3">
        <f>AA114/G114</f>
        <v>0</v>
      </c>
      <c r="AE114" s="24">
        <f>(AA114)*(G114*G114)</f>
        <v>0</v>
      </c>
      <c r="AF114" s="25">
        <f t="shared" si="29"/>
        <v>8.264462809917356E-5</v>
      </c>
      <c r="AG114" s="26">
        <f>(H114-$H$2)/SUM($AF$2:AF113)</f>
        <v>2998.1726621922217</v>
      </c>
      <c r="AH114" s="35">
        <f>(H114-H109)/SUM(AF109:AF113)</f>
        <v>0</v>
      </c>
      <c r="AI114" s="28">
        <f>(H114-H104)/SUM(AF104:AF113)</f>
        <v>1198.9500020849839</v>
      </c>
      <c r="AJ114" s="29">
        <f>AJ113+(AVERAGE($AE$3:AE114)/(AJ113*AJ113))</f>
        <v>96.87859286499905</v>
      </c>
      <c r="AK114" s="30">
        <f>AK113+(AVERAGE($AG$3:AG114)/(AK113*AK113))</f>
        <v>82.790319276103375</v>
      </c>
      <c r="AL114" s="36">
        <f>AL113+(AVERAGE($AH$3:AH114)/(AL113*AL113))</f>
        <v>99.117205105257213</v>
      </c>
      <c r="AM114" s="37">
        <f>AM113+(AVERAGE($AI$3:AI114)/(AM113*AM113))</f>
        <v>97.394817140706991</v>
      </c>
      <c r="AN114" s="38">
        <f t="shared" si="30"/>
        <v>110.09653764446789</v>
      </c>
      <c r="AO114" s="39">
        <f t="shared" si="40"/>
        <v>109.37451038892983</v>
      </c>
      <c r="AP114" s="39">
        <f t="shared" si="40"/>
        <v>108.90726678417978</v>
      </c>
      <c r="AQ114" s="36">
        <f t="shared" si="36"/>
        <v>108.81101535840612</v>
      </c>
      <c r="AR114" s="40">
        <f t="shared" si="41"/>
        <v>108.18648736334885</v>
      </c>
      <c r="AS114" s="41">
        <f t="shared" si="41"/>
        <v>106.84339169104292</v>
      </c>
      <c r="AT114" s="20">
        <f>POWER((AO114-H114),2)</f>
        <v>0.39123725355670641</v>
      </c>
      <c r="AU114" s="20">
        <f>POWER((AP114-H114),2)</f>
        <v>1.1940658809567943</v>
      </c>
      <c r="AV114" s="29">
        <f t="shared" si="32"/>
        <v>102.18173365112897</v>
      </c>
      <c r="AW114" s="30">
        <f t="shared" si="35"/>
        <v>92.716605578757921</v>
      </c>
      <c r="AX114" s="36">
        <f t="shared" si="33"/>
        <v>103.27825088115452</v>
      </c>
      <c r="AY114" s="37">
        <f t="shared" si="34"/>
        <v>101.85836318128693</v>
      </c>
    </row>
    <row r="115" spans="1:51" thickTop="1" thickBot="1">
      <c r="A115" s="4">
        <v>116</v>
      </c>
      <c r="B115" s="4">
        <v>1358500805</v>
      </c>
      <c r="C115" s="4">
        <f t="shared" si="23"/>
        <v>0.69696969696969702</v>
      </c>
      <c r="D115" s="2">
        <f t="shared" si="22"/>
        <v>41292.38894675926</v>
      </c>
      <c r="E115" t="s">
        <v>333</v>
      </c>
      <c r="F115" t="s">
        <v>334</v>
      </c>
      <c r="G115" s="4">
        <v>110</v>
      </c>
      <c r="H115" s="4">
        <v>109</v>
      </c>
      <c r="I115" s="5">
        <f t="shared" si="24"/>
        <v>0.92647058823529416</v>
      </c>
      <c r="J115" s="4">
        <v>702</v>
      </c>
      <c r="K115" s="4">
        <v>700</v>
      </c>
      <c r="L115" s="5">
        <f t="shared" si="25"/>
        <v>0.95753492506641091</v>
      </c>
      <c r="M115" s="5">
        <f t="shared" si="26"/>
        <v>6.4220183486238529</v>
      </c>
      <c r="N115" s="4">
        <v>0</v>
      </c>
      <c r="O115" s="4">
        <v>1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2</v>
      </c>
      <c r="V115" s="4">
        <v>0</v>
      </c>
      <c r="W115" s="4">
        <f>N115+P115+T115</f>
        <v>0</v>
      </c>
      <c r="X115" s="4">
        <f>O115+Q115+U115</f>
        <v>3</v>
      </c>
      <c r="Y115" s="60">
        <f>(N115+V115)/G115</f>
        <v>0</v>
      </c>
      <c r="Z115" s="62">
        <f>IF(AA115=0,0,(N115+V115)/ABS(AA115))</f>
        <v>0</v>
      </c>
      <c r="AA115" s="3">
        <f t="shared" si="27"/>
        <v>-1</v>
      </c>
      <c r="AB115" s="3">
        <f t="shared" si="28"/>
        <v>-2</v>
      </c>
      <c r="AC115" s="3">
        <f>N115+O115+P115+Q115+T115+U115</f>
        <v>3</v>
      </c>
      <c r="AD115" s="3">
        <f>AA115/G115</f>
        <v>-9.0909090909090905E-3</v>
      </c>
      <c r="AE115" s="24">
        <f>(AA115)*(G115*G115)</f>
        <v>-12100</v>
      </c>
      <c r="AF115" s="25">
        <f t="shared" si="29"/>
        <v>8.4167999326656008E-5</v>
      </c>
      <c r="AG115" s="26">
        <f>(H115-$H$2)/SUM($AF$2:AF114)</f>
        <v>2939.9439061741487</v>
      </c>
      <c r="AH115" s="35">
        <f>(H115-H110)/SUM(AF110:AF114)</f>
        <v>-2419.9999999999995</v>
      </c>
      <c r="AI115" s="28">
        <f>(H115-H105)/SUM(AF105:AF114)</f>
        <v>0</v>
      </c>
      <c r="AJ115" s="29">
        <f>AJ114+(AVERAGE($AE$3:AE115)/(AJ114*AJ114))</f>
        <v>97.196579492101762</v>
      </c>
      <c r="AK115" s="30">
        <f>AK114+(AVERAGE($AG$3:AG115)/(AK114*AK114))</f>
        <v>83.120788648708981</v>
      </c>
      <c r="AL115" s="36">
        <f>AL114+(AVERAGE($AH$3:AH115)/(AL114*AL114))</f>
        <v>99.462988424102278</v>
      </c>
      <c r="AM115" s="37">
        <f>AM114+(AVERAGE($AI$3:AI115)/(AM114*AM114))</f>
        <v>97.755383222518844</v>
      </c>
      <c r="AN115" s="38">
        <f t="shared" si="30"/>
        <v>109.09829056644412</v>
      </c>
      <c r="AO115" s="39">
        <f t="shared" si="40"/>
        <v>109.17221633291987</v>
      </c>
      <c r="AP115" s="39">
        <f t="shared" si="40"/>
        <v>108.90726678417978</v>
      </c>
      <c r="AQ115" s="36">
        <f t="shared" si="36"/>
        <v>108.8918767297001</v>
      </c>
      <c r="AR115" s="40">
        <f t="shared" si="41"/>
        <v>108.26806376614935</v>
      </c>
      <c r="AS115" s="41">
        <f t="shared" si="41"/>
        <v>107.29330155436072</v>
      </c>
      <c r="AT115" s="20">
        <f>POWER((AO115-H115),2)</f>
        <v>2.9658465324368739E-2</v>
      </c>
      <c r="AU115" s="20">
        <f>POWER((AP115-H115),2)</f>
        <v>8.599449316359066E-3</v>
      </c>
      <c r="AV115" s="29">
        <f t="shared" si="32"/>
        <v>102.45248000490815</v>
      </c>
      <c r="AW115" s="30">
        <f t="shared" si="35"/>
        <v>92.952861108028685</v>
      </c>
      <c r="AX115" s="36">
        <f t="shared" si="33"/>
        <v>103.552873311502</v>
      </c>
      <c r="AY115" s="37">
        <f t="shared" si="34"/>
        <v>102.1279622695626</v>
      </c>
    </row>
    <row r="116" spans="1:51" thickTop="1" thickBot="1">
      <c r="A116" s="4">
        <v>117</v>
      </c>
      <c r="B116" s="4">
        <v>1358607874</v>
      </c>
      <c r="C116" s="4">
        <f t="shared" si="23"/>
        <v>0.70303030303030301</v>
      </c>
      <c r="D116" s="2">
        <f t="shared" si="22"/>
        <v>41293.628171296295</v>
      </c>
      <c r="E116" t="s">
        <v>334</v>
      </c>
      <c r="F116" t="s">
        <v>335</v>
      </c>
      <c r="G116" s="4">
        <v>109</v>
      </c>
      <c r="H116" s="4">
        <v>109</v>
      </c>
      <c r="I116" s="5">
        <f t="shared" si="24"/>
        <v>0.92647058823529416</v>
      </c>
      <c r="J116" s="4">
        <v>700</v>
      </c>
      <c r="K116" s="4">
        <v>700</v>
      </c>
      <c r="L116" s="5">
        <f t="shared" si="25"/>
        <v>0.95753492506641091</v>
      </c>
      <c r="M116" s="5">
        <f t="shared" si="26"/>
        <v>6.4220183486238529</v>
      </c>
      <c r="N116" s="4">
        <v>1</v>
      </c>
      <c r="O116" s="4">
        <v>1</v>
      </c>
      <c r="P116" s="4">
        <v>0</v>
      </c>
      <c r="Q116" s="4">
        <v>0</v>
      </c>
      <c r="R116" s="4">
        <v>0</v>
      </c>
      <c r="S116" s="4">
        <v>0</v>
      </c>
      <c r="T116" s="4">
        <v>2</v>
      </c>
      <c r="U116" s="4">
        <v>2</v>
      </c>
      <c r="V116" s="4">
        <v>0</v>
      </c>
      <c r="W116" s="4">
        <f>N116+P116+T116</f>
        <v>3</v>
      </c>
      <c r="X116" s="4">
        <f>O116+Q116+U116</f>
        <v>3</v>
      </c>
      <c r="Y116" s="60">
        <f>(N116+V116)/G116</f>
        <v>9.1743119266055051E-3</v>
      </c>
      <c r="Z116" s="62">
        <f>IF(AA116=0,0,(N116+V116)/ABS(AA116))</f>
        <v>0</v>
      </c>
      <c r="AA116" s="3">
        <f t="shared" si="27"/>
        <v>0</v>
      </c>
      <c r="AB116" s="3">
        <f t="shared" si="28"/>
        <v>0</v>
      </c>
      <c r="AC116" s="3">
        <f>N116+O116+P116+Q116+T116+U116</f>
        <v>6</v>
      </c>
      <c r="AD116" s="3">
        <f>AA116/G116</f>
        <v>0</v>
      </c>
      <c r="AE116" s="24">
        <f>(AA116)*(G116*G116)</f>
        <v>0</v>
      </c>
      <c r="AF116" s="25">
        <f t="shared" si="29"/>
        <v>8.4167999326656008E-5</v>
      </c>
      <c r="AG116" s="26">
        <f>(H116-$H$2)/SUM($AF$2:AF115)</f>
        <v>2928.4416753773289</v>
      </c>
      <c r="AH116" s="35">
        <f>(H116-H111)/SUM(AF111:AF115)</f>
        <v>-2411.1112974641082</v>
      </c>
      <c r="AI116" s="28">
        <f>(H116-H106)/SUM(AF106:AF115)</f>
        <v>0</v>
      </c>
      <c r="AJ116" s="29">
        <f>AJ115+(AVERAGE($AE$3:AE116)/(AJ115*AJ115))</f>
        <v>97.509717748721513</v>
      </c>
      <c r="AK116" s="30">
        <f>AK115+(AVERAGE($AG$3:AG116)/(AK115*AK115))</f>
        <v>83.449477679024838</v>
      </c>
      <c r="AL116" s="36">
        <f>AL115+(AVERAGE($AH$3:AH116)/(AL115*AL115))</f>
        <v>99.801221645219726</v>
      </c>
      <c r="AM116" s="37">
        <f>AM115+(AVERAGE($AI$3:AI116)/(AM115*AM115))</f>
        <v>98.110154776752182</v>
      </c>
      <c r="AN116" s="38">
        <f t="shared" si="30"/>
        <v>109.09829056644412</v>
      </c>
      <c r="AO116" s="39">
        <f t="shared" ref="AO116:AP131" si="42">AO115+(AH116/(AO115*AO115))</f>
        <v>108.96991767400561</v>
      </c>
      <c r="AP116" s="39">
        <f t="shared" si="42"/>
        <v>108.90726678417978</v>
      </c>
      <c r="AQ116" s="36">
        <f t="shared" si="36"/>
        <v>108.89157797472285</v>
      </c>
      <c r="AR116" s="40">
        <f t="shared" si="41"/>
        <v>108.32894812684805</v>
      </c>
      <c r="AS116" s="41">
        <f t="shared" si="41"/>
        <v>107.66300187527992</v>
      </c>
      <c r="AT116" s="20">
        <f>POWER((AO116-H116),2)</f>
        <v>9.0494633723247719E-4</v>
      </c>
      <c r="AU116" s="20">
        <f>POWER((AP116-H116),2)</f>
        <v>8.599449316359066E-3</v>
      </c>
      <c r="AV116" s="29">
        <f t="shared" si="32"/>
        <v>102.72179727214679</v>
      </c>
      <c r="AW116" s="30">
        <f t="shared" si="35"/>
        <v>93.187917196192345</v>
      </c>
      <c r="AX116" s="36">
        <f t="shared" si="33"/>
        <v>103.82604107481443</v>
      </c>
      <c r="AY116" s="37">
        <f t="shared" si="34"/>
        <v>102.3961398522876</v>
      </c>
    </row>
    <row r="117" spans="1:51" thickTop="1" thickBot="1">
      <c r="A117" s="4">
        <v>118</v>
      </c>
      <c r="B117" s="4">
        <v>1359021839</v>
      </c>
      <c r="C117" s="4">
        <f t="shared" si="23"/>
        <v>0.70909090909090911</v>
      </c>
      <c r="D117" s="2">
        <f t="shared" si="22"/>
        <v>41298.419432870374</v>
      </c>
      <c r="E117" t="s">
        <v>335</v>
      </c>
      <c r="F117" t="s">
        <v>336</v>
      </c>
      <c r="G117" s="4">
        <v>109</v>
      </c>
      <c r="H117" s="4">
        <v>110</v>
      </c>
      <c r="I117" s="5">
        <f t="shared" si="24"/>
        <v>0.94117647058823528</v>
      </c>
      <c r="J117" s="4">
        <v>700</v>
      </c>
      <c r="K117" s="4">
        <v>698</v>
      </c>
      <c r="L117" s="5">
        <f t="shared" si="25"/>
        <v>0.95479524281263095</v>
      </c>
      <c r="M117" s="5">
        <f t="shared" si="26"/>
        <v>6.3454545454545457</v>
      </c>
      <c r="N117" s="4">
        <v>1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3</v>
      </c>
      <c r="U117" s="4">
        <v>0</v>
      </c>
      <c r="V117" s="4">
        <v>2</v>
      </c>
      <c r="W117" s="4">
        <f>N117+P117+T117</f>
        <v>4</v>
      </c>
      <c r="X117" s="4">
        <f>O117+Q117+U117</f>
        <v>0</v>
      </c>
      <c r="Y117" s="60">
        <f>(N117+V117)/G117</f>
        <v>2.7522935779816515E-2</v>
      </c>
      <c r="Z117" s="62">
        <f>IF(AA117=0,0,(N117+V117)/ABS(AA117))</f>
        <v>3</v>
      </c>
      <c r="AA117" s="3">
        <f t="shared" si="27"/>
        <v>1</v>
      </c>
      <c r="AB117" s="3">
        <f t="shared" si="28"/>
        <v>-2</v>
      </c>
      <c r="AC117" s="3">
        <f>N117+O117+P117+Q117+T117+U117</f>
        <v>4</v>
      </c>
      <c r="AD117" s="3">
        <f>AA117/G117</f>
        <v>9.1743119266055051E-3</v>
      </c>
      <c r="AE117" s="24">
        <f>(AA117)*(G117*G117)</f>
        <v>11881</v>
      </c>
      <c r="AF117" s="25">
        <f t="shared" si="29"/>
        <v>8.264462809917356E-5</v>
      </c>
      <c r="AG117" s="26">
        <f>(H117-$H$2)/SUM($AF$2:AF116)</f>
        <v>2963.3311455871703</v>
      </c>
      <c r="AH117" s="35">
        <f>(H117-H112)/SUM(AF112:AF116)</f>
        <v>0</v>
      </c>
      <c r="AI117" s="28">
        <f>(H117-H107)/SUM(AF107:AF116)</f>
        <v>1201.1438263456041</v>
      </c>
      <c r="AJ117" s="29">
        <f>AJ116+(AVERAGE($AE$3:AE117)/(AJ116*AJ116))</f>
        <v>97.829008299282663</v>
      </c>
      <c r="AK117" s="30">
        <f>AK116+(AVERAGE($AG$3:AG117)/(AK116*AK116))</f>
        <v>83.776447131770198</v>
      </c>
      <c r="AL117" s="36">
        <f>AL116+(AVERAGE($AH$3:AH117)/(AL116*AL116))</f>
        <v>100.13424490315099</v>
      </c>
      <c r="AM117" s="37">
        <f>AM116+(AVERAGE($AI$3:AI117)/(AM116*AM116))</f>
        <v>98.460387623362763</v>
      </c>
      <c r="AN117" s="38">
        <f t="shared" si="30"/>
        <v>110.09648950633247</v>
      </c>
      <c r="AO117" s="39">
        <f t="shared" si="42"/>
        <v>108.96991767400561</v>
      </c>
      <c r="AP117" s="39">
        <f t="shared" si="42"/>
        <v>109.00853689746921</v>
      </c>
      <c r="AQ117" s="36">
        <f t="shared" si="36"/>
        <v>108.85075949936638</v>
      </c>
      <c r="AR117" s="40">
        <f t="shared" si="41"/>
        <v>108.38976406883242</v>
      </c>
      <c r="AS117" s="41">
        <f t="shared" si="41"/>
        <v>107.96343426702578</v>
      </c>
      <c r="AT117" s="20">
        <f>POWER((AO117-H117),2)</f>
        <v>1.0610695983260032</v>
      </c>
      <c r="AU117" s="20">
        <f>POWER((AP117-H117),2)</f>
        <v>0.9829990836799738</v>
      </c>
      <c r="AV117" s="29">
        <f t="shared" si="32"/>
        <v>102.98970419202024</v>
      </c>
      <c r="AW117" s="30">
        <f t="shared" si="35"/>
        <v>93.421788974553792</v>
      </c>
      <c r="AX117" s="36">
        <f t="shared" si="33"/>
        <v>104.09777331266164</v>
      </c>
      <c r="AY117" s="37">
        <f t="shared" si="34"/>
        <v>102.66291454937587</v>
      </c>
    </row>
    <row r="118" spans="1:51" thickTop="1" thickBot="1">
      <c r="A118" s="4">
        <v>119</v>
      </c>
      <c r="B118" s="4">
        <v>1359140232</v>
      </c>
      <c r="C118" s="4">
        <f t="shared" si="23"/>
        <v>0.7151515151515152</v>
      </c>
      <c r="D118" s="2">
        <f t="shared" si="22"/>
        <v>41299.789722222224</v>
      </c>
      <c r="E118" t="s">
        <v>336</v>
      </c>
      <c r="F118" t="s">
        <v>337</v>
      </c>
      <c r="G118" s="4">
        <v>110</v>
      </c>
      <c r="H118" s="4">
        <v>110</v>
      </c>
      <c r="I118" s="5">
        <f t="shared" si="24"/>
        <v>0.94117647058823528</v>
      </c>
      <c r="J118" s="4">
        <v>698</v>
      </c>
      <c r="K118" s="4">
        <v>698</v>
      </c>
      <c r="L118" s="5">
        <f t="shared" si="25"/>
        <v>0.95479524281263095</v>
      </c>
      <c r="M118" s="5">
        <f t="shared" si="26"/>
        <v>6.3454545454545457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f>N118+P118+T118</f>
        <v>0</v>
      </c>
      <c r="X118" s="4">
        <f>O118+Q118+U118</f>
        <v>0</v>
      </c>
      <c r="Y118" s="60">
        <f>(N118+V118)/G118</f>
        <v>0</v>
      </c>
      <c r="Z118" s="62">
        <f>IF(AA118=0,0,(N118+V118)/ABS(AA118))</f>
        <v>0</v>
      </c>
      <c r="AA118" s="3">
        <f t="shared" si="27"/>
        <v>0</v>
      </c>
      <c r="AB118" s="3">
        <f t="shared" si="28"/>
        <v>0</v>
      </c>
      <c r="AC118" s="3">
        <f>N118+O118+P118+Q118+T118+U118</f>
        <v>0</v>
      </c>
      <c r="AD118" s="3">
        <f>AA118/G118</f>
        <v>0</v>
      </c>
      <c r="AE118" s="24">
        <f>(AA118)*(G118*G118)</f>
        <v>0</v>
      </c>
      <c r="AF118" s="25">
        <f t="shared" si="29"/>
        <v>8.264462809917356E-5</v>
      </c>
      <c r="AG118" s="26">
        <f>(H118-$H$2)/SUM($AF$2:AF117)</f>
        <v>2952.0348429104461</v>
      </c>
      <c r="AH118" s="35">
        <f>(H118-H113)/SUM(AF113:AF117)</f>
        <v>0</v>
      </c>
      <c r="AI118" s="28">
        <f>(H118-H108)/SUM(AF108:AF117)</f>
        <v>1203.3456937899166</v>
      </c>
      <c r="AJ118" s="29">
        <f>AJ117+(AVERAGE($AE$3:AE118)/(AJ117*AJ117))</f>
        <v>98.143483507532466</v>
      </c>
      <c r="AK118" s="30">
        <f>AK117+(AVERAGE($AG$3:AG118)/(AK117*AK117))</f>
        <v>84.101698508386917</v>
      </c>
      <c r="AL118" s="36">
        <f>AL117+(AVERAGE($AH$3:AH118)/(AL117*AL117))</f>
        <v>100.46220490235729</v>
      </c>
      <c r="AM118" s="37">
        <f>AM117+(AVERAGE($AI$3:AI118)/(AM117*AM117))</f>
        <v>98.806205534774151</v>
      </c>
      <c r="AN118" s="38">
        <f t="shared" si="30"/>
        <v>110.09648950633247</v>
      </c>
      <c r="AO118" s="39">
        <f t="shared" si="42"/>
        <v>108.96991767400561</v>
      </c>
      <c r="AP118" s="39">
        <f t="shared" si="42"/>
        <v>109.10980423384464</v>
      </c>
      <c r="AQ118" s="36">
        <f t="shared" si="36"/>
        <v>108.76921134974189</v>
      </c>
      <c r="AR118" s="40">
        <f t="shared" si="41"/>
        <v>108.45051178405717</v>
      </c>
      <c r="AS118" s="41">
        <f t="shared" si="41"/>
        <v>108.1946476364901</v>
      </c>
      <c r="AT118" s="20">
        <f>POWER((AO118-H118),2)</f>
        <v>1.0610695983260032</v>
      </c>
      <c r="AU118" s="20">
        <f>POWER((AP118-H118),2)</f>
        <v>0.79244850208092499</v>
      </c>
      <c r="AV118" s="29">
        <f t="shared" si="32"/>
        <v>103.25621911324022</v>
      </c>
      <c r="AW118" s="30">
        <f t="shared" si="35"/>
        <v>93.654491271011381</v>
      </c>
      <c r="AX118" s="36">
        <f t="shared" si="33"/>
        <v>104.36808876637457</v>
      </c>
      <c r="AY118" s="37">
        <f t="shared" si="34"/>
        <v>102.92830459317308</v>
      </c>
    </row>
    <row r="119" spans="1:51" thickTop="1" thickBot="1">
      <c r="A119" s="4">
        <v>120</v>
      </c>
      <c r="B119" s="4">
        <v>1359141776</v>
      </c>
      <c r="C119" s="4">
        <f t="shared" si="23"/>
        <v>0.72121212121212119</v>
      </c>
      <c r="D119" s="2">
        <f t="shared" si="22"/>
        <v>41299.807592592595</v>
      </c>
      <c r="E119" t="s">
        <v>337</v>
      </c>
      <c r="F119" t="s">
        <v>338</v>
      </c>
      <c r="G119" s="4">
        <v>110</v>
      </c>
      <c r="H119" s="4">
        <v>110</v>
      </c>
      <c r="I119" s="5">
        <f t="shared" si="24"/>
        <v>0.94117647058823528</v>
      </c>
      <c r="J119" s="4">
        <v>698</v>
      </c>
      <c r="K119" s="4">
        <v>698</v>
      </c>
      <c r="L119" s="5">
        <f t="shared" si="25"/>
        <v>0.95479524281263095</v>
      </c>
      <c r="M119" s="5">
        <f t="shared" si="26"/>
        <v>6.3454545454545457</v>
      </c>
      <c r="N119" s="4">
        <v>0</v>
      </c>
      <c r="O119" s="4">
        <v>0</v>
      </c>
      <c r="P119" s="4">
        <v>0</v>
      </c>
      <c r="Q119" s="4">
        <v>5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f>N119+P119+T119</f>
        <v>0</v>
      </c>
      <c r="X119" s="4">
        <f>O119+Q119+U119</f>
        <v>5</v>
      </c>
      <c r="Y119" s="60">
        <f>(N119+V119)/G119</f>
        <v>0</v>
      </c>
      <c r="Z119" s="62">
        <f>IF(AA119=0,0,(N119+V119)/ABS(AA119))</f>
        <v>0</v>
      </c>
      <c r="AA119" s="3">
        <f t="shared" si="27"/>
        <v>0</v>
      </c>
      <c r="AB119" s="3">
        <f t="shared" si="28"/>
        <v>0</v>
      </c>
      <c r="AC119" s="3">
        <f>N119+O119+P119+Q119+T119+U119</f>
        <v>5</v>
      </c>
      <c r="AD119" s="3">
        <f>AA119/G119</f>
        <v>0</v>
      </c>
      <c r="AE119" s="24">
        <f>(AA119)*(G119*G119)</f>
        <v>0</v>
      </c>
      <c r="AF119" s="25">
        <f t="shared" si="29"/>
        <v>8.264462809917356E-5</v>
      </c>
      <c r="AG119" s="26">
        <f>(H119-$H$2)/SUM($AF$2:AF118)</f>
        <v>2940.8243368293524</v>
      </c>
      <c r="AH119" s="35">
        <f>(H119-H114)/SUM(AF114:AF118)</f>
        <v>0</v>
      </c>
      <c r="AI119" s="28">
        <f>(H119-H109)/SUM(AF109:AF118)</f>
        <v>0</v>
      </c>
      <c r="AJ119" s="29">
        <f>AJ118+(AVERAGE($AE$3:AE119)/(AJ118*AJ118))</f>
        <v>98.453276011857994</v>
      </c>
      <c r="AK119" s="30">
        <f>AK118+(AVERAGE($AG$3:AG119)/(AK118*AK118))</f>
        <v>84.425234198767583</v>
      </c>
      <c r="AL119" s="36">
        <f>AL118+(AVERAGE($AH$3:AH119)/(AL118*AL118))</f>
        <v>100.7852423329868</v>
      </c>
      <c r="AM119" s="37">
        <f>AM118+(AVERAGE($AI$3:AI119)/(AM118*AM118))</f>
        <v>99.146671928518714</v>
      </c>
      <c r="AN119" s="38">
        <f t="shared" si="30"/>
        <v>110.09648950633247</v>
      </c>
      <c r="AO119" s="39">
        <f t="shared" si="42"/>
        <v>108.96991767400561</v>
      </c>
      <c r="AP119" s="39">
        <f t="shared" si="42"/>
        <v>109.10980423384464</v>
      </c>
      <c r="AQ119" s="36">
        <f t="shared" si="36"/>
        <v>108.6875408751776</v>
      </c>
      <c r="AR119" s="40">
        <f t="shared" si="41"/>
        <v>108.49098828144328</v>
      </c>
      <c r="AS119" s="41">
        <f t="shared" si="41"/>
        <v>108.33624681100785</v>
      </c>
      <c r="AT119" s="20">
        <f>POWER((AO119-H119),2)</f>
        <v>1.0610695983260032</v>
      </c>
      <c r="AU119" s="20">
        <f>POWER((AP119-H119),2)</f>
        <v>0.79244850208092499</v>
      </c>
      <c r="AV119" s="29">
        <f t="shared" si="32"/>
        <v>103.52136000516275</v>
      </c>
      <c r="AW119" s="30">
        <f t="shared" si="35"/>
        <v>93.886038618365319</v>
      </c>
      <c r="AX119" s="36">
        <f t="shared" si="33"/>
        <v>104.63700578847077</v>
      </c>
      <c r="AY119" s="37">
        <f t="shared" si="34"/>
        <v>103.19232783947075</v>
      </c>
    </row>
    <row r="120" spans="1:51" thickTop="1" thickBot="1">
      <c r="A120" s="4">
        <v>121</v>
      </c>
      <c r="B120" s="4">
        <v>1359142072</v>
      </c>
      <c r="C120" s="4">
        <f t="shared" si="23"/>
        <v>0.72727272727272729</v>
      </c>
      <c r="D120" s="2">
        <f t="shared" si="22"/>
        <v>41299.811018518521</v>
      </c>
      <c r="E120" t="s">
        <v>338</v>
      </c>
      <c r="F120" t="s">
        <v>339</v>
      </c>
      <c r="G120" s="4">
        <v>110</v>
      </c>
      <c r="H120" s="4">
        <v>110</v>
      </c>
      <c r="I120" s="5">
        <f t="shared" si="24"/>
        <v>0.94117647058823528</v>
      </c>
      <c r="J120" s="4">
        <v>698</v>
      </c>
      <c r="K120" s="4">
        <v>698</v>
      </c>
      <c r="L120" s="5">
        <f t="shared" si="25"/>
        <v>0.95479524281263095</v>
      </c>
      <c r="M120" s="5">
        <f t="shared" si="26"/>
        <v>6.3454545454545457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f>N120+P120+T120</f>
        <v>0</v>
      </c>
      <c r="X120" s="4">
        <f>O120+Q120+U120</f>
        <v>0</v>
      </c>
      <c r="Y120" s="60">
        <f>(N120+V120)/G120</f>
        <v>0</v>
      </c>
      <c r="Z120" s="62">
        <f>IF(AA120=0,0,(N120+V120)/ABS(AA120))</f>
        <v>0</v>
      </c>
      <c r="AA120" s="3">
        <f t="shared" si="27"/>
        <v>0</v>
      </c>
      <c r="AB120" s="3">
        <f t="shared" si="28"/>
        <v>0</v>
      </c>
      <c r="AC120" s="3">
        <f>N120+O120+P120+Q120+T120+U120</f>
        <v>0</v>
      </c>
      <c r="AD120" s="3">
        <f>AA120/G120</f>
        <v>0</v>
      </c>
      <c r="AE120" s="24">
        <f>(AA120)*(G120*G120)</f>
        <v>0</v>
      </c>
      <c r="AF120" s="25">
        <f t="shared" si="29"/>
        <v>8.264462809917356E-5</v>
      </c>
      <c r="AG120" s="26">
        <f>(H120-$H$2)/SUM($AF$2:AF119)</f>
        <v>2929.698653590644</v>
      </c>
      <c r="AH120" s="35">
        <f>(H120-H115)/SUM(AF115:AF119)</f>
        <v>2402.2876526912082</v>
      </c>
      <c r="AI120" s="28">
        <f>(H120-H110)/SUM(AF110:AF119)</f>
        <v>0</v>
      </c>
      <c r="AJ120" s="29">
        <f>AJ119+(AVERAGE($AE$3:AE120)/(AJ119*AJ119))</f>
        <v>98.758513136566251</v>
      </c>
      <c r="AK120" s="30">
        <f>AK119+(AVERAGE($AG$3:AG120)/(AK119*AK119))</f>
        <v>84.747057414227541</v>
      </c>
      <c r="AL120" s="36">
        <f>AL119+(AVERAGE($AH$3:AH120)/(AL119*AL119))</f>
        <v>101.10549643236097</v>
      </c>
      <c r="AM120" s="37">
        <f>AM119+(AVERAGE($AI$3:AI120)/(AM119*AM119))</f>
        <v>99.48193851006738</v>
      </c>
      <c r="AN120" s="38">
        <f t="shared" si="30"/>
        <v>110.09648950633247</v>
      </c>
      <c r="AO120" s="39">
        <f t="shared" si="42"/>
        <v>109.17222507159997</v>
      </c>
      <c r="AP120" s="39">
        <f t="shared" si="42"/>
        <v>109.10980423384464</v>
      </c>
      <c r="AQ120" s="36">
        <f t="shared" si="36"/>
        <v>108.68739148622373</v>
      </c>
      <c r="AR120" s="40">
        <f t="shared" si="41"/>
        <v>108.53158287866322</v>
      </c>
      <c r="AS120" s="41">
        <f t="shared" si="41"/>
        <v>108.39748361870399</v>
      </c>
      <c r="AT120" s="20">
        <f>POWER((AO120-H120),2)</f>
        <v>0.68521133208767848</v>
      </c>
      <c r="AU120" s="20">
        <f>POWER((AP120-H120),2)</f>
        <v>0.79244850208092499</v>
      </c>
      <c r="AV120" s="29">
        <f t="shared" si="32"/>
        <v>103.7851444684969</v>
      </c>
      <c r="AW120" s="30">
        <f t="shared" si="35"/>
        <v>94.116445262338488</v>
      </c>
      <c r="AX120" s="36">
        <f t="shared" si="33"/>
        <v>104.90454235366785</v>
      </c>
      <c r="AY120" s="37">
        <f t="shared" si="34"/>
        <v>103.45500177812481</v>
      </c>
    </row>
    <row r="121" spans="1:51" thickTop="1" thickBot="1">
      <c r="A121" s="4">
        <v>122</v>
      </c>
      <c r="B121" s="4">
        <v>1359143993</v>
      </c>
      <c r="C121" s="4">
        <f t="shared" si="23"/>
        <v>0.73333333333333328</v>
      </c>
      <c r="D121" s="2">
        <f t="shared" si="22"/>
        <v>41299.833252314813</v>
      </c>
      <c r="E121" t="s">
        <v>339</v>
      </c>
      <c r="F121" t="s">
        <v>340</v>
      </c>
      <c r="G121" s="4">
        <v>110</v>
      </c>
      <c r="H121" s="4">
        <v>110</v>
      </c>
      <c r="I121" s="5">
        <f t="shared" si="24"/>
        <v>0.94117647058823528</v>
      </c>
      <c r="J121" s="4">
        <v>698</v>
      </c>
      <c r="K121" s="4">
        <v>698</v>
      </c>
      <c r="L121" s="5">
        <f t="shared" si="25"/>
        <v>0.95479524281263095</v>
      </c>
      <c r="M121" s="5">
        <f t="shared" si="26"/>
        <v>6.3454545454545457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f>N121+P121+T121</f>
        <v>0</v>
      </c>
      <c r="X121" s="4">
        <f>O121+Q121+U121</f>
        <v>0</v>
      </c>
      <c r="Y121" s="60">
        <f>(N121+V121)/G121</f>
        <v>0</v>
      </c>
      <c r="Z121" s="62">
        <f>IF(AA121=0,0,(N121+V121)/ABS(AA121))</f>
        <v>0</v>
      </c>
      <c r="AA121" s="3">
        <f t="shared" si="27"/>
        <v>0</v>
      </c>
      <c r="AB121" s="3">
        <f t="shared" si="28"/>
        <v>0</v>
      </c>
      <c r="AC121" s="3">
        <f>N121+O121+P121+Q121+T121+U121</f>
        <v>0</v>
      </c>
      <c r="AD121" s="3">
        <f>AA121/G121</f>
        <v>0</v>
      </c>
      <c r="AE121" s="24">
        <f>(AA121)*(G121*G121)</f>
        <v>0</v>
      </c>
      <c r="AF121" s="25">
        <f t="shared" si="29"/>
        <v>8.264462809917356E-5</v>
      </c>
      <c r="AG121" s="26">
        <f>(H121-$H$2)/SUM($AF$2:AF120)</f>
        <v>2918.6568341210964</v>
      </c>
      <c r="AH121" s="35">
        <f>(H121-H116)/SUM(AF116:AF120)</f>
        <v>2411.1112974641078</v>
      </c>
      <c r="AI121" s="28">
        <f>(H121-H111)/SUM(AF111:AF120)</f>
        <v>0</v>
      </c>
      <c r="AJ121" s="29">
        <f>AJ120+(AVERAGE($AE$3:AE121)/(AJ120*AJ120))</f>
        <v>99.059317171719442</v>
      </c>
      <c r="AK121" s="30">
        <f>AK120+(AVERAGE($AG$3:AG121)/(AK120*AK120))</f>
        <v>85.06717212494388</v>
      </c>
      <c r="AL121" s="36">
        <f>AL120+(AVERAGE($AH$3:AH121)/(AL120*AL120))</f>
        <v>101.42303280887623</v>
      </c>
      <c r="AM121" s="37">
        <f>AM120+(AVERAGE($AI$3:AI121)/(AM120*AM120))</f>
        <v>99.812150710343488</v>
      </c>
      <c r="AN121" s="38">
        <f t="shared" si="30"/>
        <v>110.09648950633247</v>
      </c>
      <c r="AO121" s="39">
        <f t="shared" si="42"/>
        <v>109.37452369812827</v>
      </c>
      <c r="AP121" s="39">
        <f t="shared" si="42"/>
        <v>109.10980423384464</v>
      </c>
      <c r="AQ121" s="36">
        <f t="shared" si="36"/>
        <v>108.76888508993632</v>
      </c>
      <c r="AR121" s="40">
        <f t="shared" si="41"/>
        <v>108.57229638629968</v>
      </c>
      <c r="AS121" s="41">
        <f t="shared" si="41"/>
        <v>108.44850304535861</v>
      </c>
      <c r="AT121" s="20">
        <f>POWER((AO121-H121),2)</f>
        <v>0.39122060420313354</v>
      </c>
      <c r="AU121" s="20">
        <f>POWER((AP121-H121),2)</f>
        <v>0.79244850208092499</v>
      </c>
      <c r="AV121" s="29">
        <f t="shared" si="32"/>
        <v>104.04758974563151</v>
      </c>
      <c r="AW121" s="30">
        <f t="shared" si="35"/>
        <v>94.345725169321611</v>
      </c>
      <c r="AX121" s="36">
        <f t="shared" si="33"/>
        <v>105.17071606950257</v>
      </c>
      <c r="AY121" s="37">
        <f t="shared" si="34"/>
        <v>103.71634354329572</v>
      </c>
    </row>
    <row r="122" spans="1:51" thickTop="1" thickBot="1">
      <c r="A122" s="4">
        <v>123</v>
      </c>
      <c r="B122" s="4">
        <v>1359168600</v>
      </c>
      <c r="C122" s="4">
        <f t="shared" si="23"/>
        <v>0.73939393939393938</v>
      </c>
      <c r="D122" s="2">
        <f t="shared" si="22"/>
        <v>41300.118055555555</v>
      </c>
      <c r="E122" t="s">
        <v>340</v>
      </c>
      <c r="F122" t="s">
        <v>341</v>
      </c>
      <c r="G122" s="4">
        <v>110</v>
      </c>
      <c r="H122" s="4">
        <v>110</v>
      </c>
      <c r="I122" s="5">
        <f t="shared" si="24"/>
        <v>0.94117647058823528</v>
      </c>
      <c r="J122" s="4">
        <v>698</v>
      </c>
      <c r="K122" s="4">
        <v>698</v>
      </c>
      <c r="L122" s="5">
        <f t="shared" si="25"/>
        <v>0.95479524281263095</v>
      </c>
      <c r="M122" s="5">
        <f t="shared" si="26"/>
        <v>6.3454545454545457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f>N122+P122+T122</f>
        <v>0</v>
      </c>
      <c r="X122" s="4">
        <f>O122+Q122+U122</f>
        <v>0</v>
      </c>
      <c r="Y122" s="60">
        <f>(N122+V122)/G122</f>
        <v>0</v>
      </c>
      <c r="Z122" s="62">
        <f>IF(AA122=0,0,(N122+V122)/ABS(AA122))</f>
        <v>0</v>
      </c>
      <c r="AA122" s="3">
        <f t="shared" si="27"/>
        <v>0</v>
      </c>
      <c r="AB122" s="3">
        <f t="shared" si="28"/>
        <v>0</v>
      </c>
      <c r="AC122" s="3">
        <f>N122+O122+P122+Q122+T122+U122</f>
        <v>0</v>
      </c>
      <c r="AD122" s="3">
        <f>AA122/G122</f>
        <v>0</v>
      </c>
      <c r="AE122" s="24">
        <f>(AA122)*(G122*G122)</f>
        <v>0</v>
      </c>
      <c r="AF122" s="25">
        <f t="shared" si="29"/>
        <v>8.264462809917356E-5</v>
      </c>
      <c r="AG122" s="26">
        <f>(H122-$H$2)/SUM($AF$2:AF121)</f>
        <v>2907.6979337519015</v>
      </c>
      <c r="AH122" s="35">
        <f>(H122-H117)/SUM(AF117:AF121)</f>
        <v>0</v>
      </c>
      <c r="AI122" s="28">
        <f>(H122-H112)/SUM(AF112:AF121)</f>
        <v>0</v>
      </c>
      <c r="AJ122" s="29">
        <f>AJ121+(AVERAGE($AE$3:AE122)/(AJ121*AJ121))</f>
        <v>99.355805634709313</v>
      </c>
      <c r="AK122" s="30">
        <f>AK121+(AVERAGE($AG$3:AG122)/(AK121*AK121))</f>
        <v>85.385583001560633</v>
      </c>
      <c r="AL122" s="36">
        <f>AL121+(AVERAGE($AH$3:AH122)/(AL121*AL121))</f>
        <v>101.73595441162882</v>
      </c>
      <c r="AM122" s="37">
        <f>AM121+(AVERAGE($AI$3:AI122)/(AM121*AM121))</f>
        <v>100.13744802764555</v>
      </c>
      <c r="AN122" s="38">
        <f t="shared" si="30"/>
        <v>110.09648950633247</v>
      </c>
      <c r="AO122" s="39">
        <f t="shared" si="42"/>
        <v>109.37452369812827</v>
      </c>
      <c r="AP122" s="39">
        <f t="shared" si="42"/>
        <v>109.10980423384464</v>
      </c>
      <c r="AQ122" s="36">
        <f t="shared" si="36"/>
        <v>108.85025662345349</v>
      </c>
      <c r="AR122" s="40">
        <f t="shared" si="41"/>
        <v>108.59260017331314</v>
      </c>
      <c r="AS122" s="41">
        <f t="shared" si="41"/>
        <v>108.48931736336287</v>
      </c>
      <c r="AT122" s="20">
        <f>POWER((AO122-H122),2)</f>
        <v>0.39122060420313354</v>
      </c>
      <c r="AU122" s="20">
        <f>POWER((AP122-H122),2)</f>
        <v>0.79244850208092499</v>
      </c>
      <c r="AV122" s="29">
        <f t="shared" si="32"/>
        <v>104.30871273059637</v>
      </c>
      <c r="AW122" s="30">
        <f t="shared" si="35"/>
        <v>94.573892033854378</v>
      </c>
      <c r="AX122" s="36">
        <f t="shared" si="33"/>
        <v>105.43554418657297</v>
      </c>
      <c r="AY122" s="37">
        <f t="shared" si="34"/>
        <v>103.97636992332653</v>
      </c>
    </row>
    <row r="123" spans="1:51" thickTop="1" thickBot="1">
      <c r="A123" s="4">
        <v>124</v>
      </c>
      <c r="B123" s="4">
        <v>1359283394</v>
      </c>
      <c r="C123" s="4">
        <f t="shared" si="23"/>
        <v>0.74545454545454548</v>
      </c>
      <c r="D123" s="2">
        <f t="shared" si="22"/>
        <v>41301.446689814817</v>
      </c>
      <c r="E123" t="s">
        <v>341</v>
      </c>
      <c r="F123" t="s">
        <v>342</v>
      </c>
      <c r="G123" s="4">
        <v>110</v>
      </c>
      <c r="H123" s="4">
        <v>110</v>
      </c>
      <c r="I123" s="5">
        <f t="shared" si="24"/>
        <v>0.94117647058823528</v>
      </c>
      <c r="J123" s="4">
        <v>698</v>
      </c>
      <c r="K123" s="4">
        <v>698</v>
      </c>
      <c r="L123" s="5">
        <f t="shared" si="25"/>
        <v>0.95479524281263095</v>
      </c>
      <c r="M123" s="5">
        <f t="shared" si="26"/>
        <v>6.3454545454545457</v>
      </c>
      <c r="N123" s="4">
        <v>0</v>
      </c>
      <c r="O123" s="4">
        <v>0</v>
      </c>
      <c r="P123" s="4">
        <v>0</v>
      </c>
      <c r="Q123" s="4">
        <v>0</v>
      </c>
      <c r="R123" s="4">
        <v>1</v>
      </c>
      <c r="S123" s="4">
        <v>0</v>
      </c>
      <c r="T123" s="4">
        <v>0</v>
      </c>
      <c r="U123" s="4">
        <v>0</v>
      </c>
      <c r="V123" s="4">
        <v>1</v>
      </c>
      <c r="W123" s="4">
        <f>N123+P123+T123</f>
        <v>0</v>
      </c>
      <c r="X123" s="4">
        <f>O123+Q123+U123</f>
        <v>0</v>
      </c>
      <c r="Y123" s="60">
        <f>(N123+V123)/G123</f>
        <v>9.0909090909090905E-3</v>
      </c>
      <c r="Z123" s="62">
        <f>IF(AA123=0,0,(N123+V123)/ABS(AA123))</f>
        <v>0</v>
      </c>
      <c r="AA123" s="3">
        <f t="shared" si="27"/>
        <v>0</v>
      </c>
      <c r="AB123" s="3">
        <f t="shared" si="28"/>
        <v>0</v>
      </c>
      <c r="AC123" s="3">
        <f>N123+O123+P123+Q123+T123+U123</f>
        <v>0</v>
      </c>
      <c r="AD123" s="3">
        <f>AA123/G123</f>
        <v>0</v>
      </c>
      <c r="AE123" s="24">
        <f>(AA123)*(G123*G123)</f>
        <v>0</v>
      </c>
      <c r="AF123" s="25">
        <f t="shared" si="29"/>
        <v>8.264462809917356E-5</v>
      </c>
      <c r="AG123" s="26">
        <f>(H123-$H$2)/SUM($AF$2:AF122)</f>
        <v>2896.821021949253</v>
      </c>
      <c r="AH123" s="35">
        <f>(H123-H118)/SUM(AF118:AF122)</f>
        <v>0</v>
      </c>
      <c r="AI123" s="28">
        <f>(H123-H113)/SUM(AF113:AF122)</f>
        <v>0</v>
      </c>
      <c r="AJ123" s="29">
        <f>AJ122+(AVERAGE($AE$3:AE123)/(AJ122*AJ122))</f>
        <v>99.648091514990952</v>
      </c>
      <c r="AK123" s="30">
        <f>AK122+(AVERAGE($AG$3:AG123)/(AK122*AK122))</f>
        <v>85.70229536068031</v>
      </c>
      <c r="AL123" s="36">
        <f>AL122+(AVERAGE($AH$3:AH123)/(AL122*AL122))</f>
        <v>102.04438374857355</v>
      </c>
      <c r="AM123" s="37">
        <f>AM122+(AVERAGE($AI$3:AI123)/(AM122*AM122))</f>
        <v>100.45796434644248</v>
      </c>
      <c r="AN123" s="38">
        <f t="shared" si="30"/>
        <v>110.09648950633247</v>
      </c>
      <c r="AO123" s="39">
        <f t="shared" si="42"/>
        <v>109.37452369812827</v>
      </c>
      <c r="AP123" s="39">
        <f t="shared" si="42"/>
        <v>109.10980423384464</v>
      </c>
      <c r="AQ123" s="36">
        <f t="shared" si="36"/>
        <v>108.93150654308072</v>
      </c>
      <c r="AR123" s="40">
        <f t="shared" si="41"/>
        <v>108.59244997133402</v>
      </c>
      <c r="AS123" s="41">
        <f t="shared" si="41"/>
        <v>108.51993299927089</v>
      </c>
      <c r="AT123" s="20">
        <f>POWER((AO123-H123),2)</f>
        <v>0.39122060420313354</v>
      </c>
      <c r="AU123" s="20">
        <f>POWER((AP123-H123),2)</f>
        <v>0.79244850208092499</v>
      </c>
      <c r="AV123" s="29">
        <f t="shared" si="32"/>
        <v>104.5685299786733</v>
      </c>
      <c r="AW123" s="30">
        <f t="shared" si="35"/>
        <v>94.800959285853239</v>
      </c>
      <c r="AX123" s="36">
        <f t="shared" si="33"/>
        <v>105.69904360841917</v>
      </c>
      <c r="AY123" s="37">
        <f t="shared" si="34"/>
        <v>104.23509737027419</v>
      </c>
    </row>
    <row r="124" spans="1:51" thickTop="1" thickBot="1">
      <c r="A124" s="4">
        <v>125</v>
      </c>
      <c r="B124" s="4">
        <v>1359378239</v>
      </c>
      <c r="C124" s="4">
        <f t="shared" si="23"/>
        <v>0.75151515151515147</v>
      </c>
      <c r="D124" s="2">
        <f t="shared" si="22"/>
        <v>41302.544432870374</v>
      </c>
      <c r="E124" t="s">
        <v>342</v>
      </c>
      <c r="F124" t="s">
        <v>343</v>
      </c>
      <c r="G124" s="4">
        <v>110</v>
      </c>
      <c r="H124" s="4">
        <v>110</v>
      </c>
      <c r="I124" s="5">
        <f t="shared" si="24"/>
        <v>0.94117647058823528</v>
      </c>
      <c r="J124" s="4">
        <v>698</v>
      </c>
      <c r="K124" s="4">
        <v>698</v>
      </c>
      <c r="L124" s="5">
        <f t="shared" si="25"/>
        <v>0.95479524281263095</v>
      </c>
      <c r="M124" s="5">
        <f t="shared" si="26"/>
        <v>6.3454545454545457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f>N124+P124+T124</f>
        <v>0</v>
      </c>
      <c r="X124" s="4">
        <f>O124+Q124+U124</f>
        <v>0</v>
      </c>
      <c r="Y124" s="60">
        <f>(N124+V124)/G124</f>
        <v>0</v>
      </c>
      <c r="Z124" s="62">
        <f>IF(AA124=0,0,(N124+V124)/ABS(AA124))</f>
        <v>0</v>
      </c>
      <c r="AA124" s="3">
        <f t="shared" si="27"/>
        <v>0</v>
      </c>
      <c r="AB124" s="3">
        <f t="shared" si="28"/>
        <v>0</v>
      </c>
      <c r="AC124" s="3">
        <f>N124+O124+P124+Q124+T124+U124</f>
        <v>0</v>
      </c>
      <c r="AD124" s="3">
        <f>AA124/G124</f>
        <v>0</v>
      </c>
      <c r="AE124" s="24">
        <f>(AA124)*(G124*G124)</f>
        <v>0</v>
      </c>
      <c r="AF124" s="25">
        <f t="shared" si="29"/>
        <v>8.264462809917356E-5</v>
      </c>
      <c r="AG124" s="26">
        <f>(H124-$H$2)/SUM($AF$2:AF123)</f>
        <v>2886.0251820509575</v>
      </c>
      <c r="AH124" s="35">
        <f>(H124-H119)/SUM(AF119:AF123)</f>
        <v>0</v>
      </c>
      <c r="AI124" s="28">
        <f>(H124-H114)/SUM(AF114:AF123)</f>
        <v>0</v>
      </c>
      <c r="AJ124" s="29">
        <f>AJ123+(AVERAGE($AE$3:AE124)/(AJ123*AJ123))</f>
        <v>99.936283503267902</v>
      </c>
      <c r="AK124" s="30">
        <f>AK123+(AVERAGE($AG$3:AG124)/(AK123*AK123))</f>
        <v>86.017315113980914</v>
      </c>
      <c r="AL124" s="36">
        <f>AL123+(AVERAGE($AH$3:AH124)/(AL123*AL123))</f>
        <v>102.34843859672249</v>
      </c>
      <c r="AM124" s="37">
        <f>AM123+(AVERAGE($AI$3:AI124)/(AM123*AM123))</f>
        <v>100.77382823490736</v>
      </c>
      <c r="AN124" s="38">
        <f t="shared" si="30"/>
        <v>110.09648950633247</v>
      </c>
      <c r="AO124" s="39">
        <f t="shared" si="42"/>
        <v>109.37452369812827</v>
      </c>
      <c r="AP124" s="39">
        <f t="shared" si="42"/>
        <v>109.10980423384464</v>
      </c>
      <c r="AQ124" s="36">
        <f t="shared" si="36"/>
        <v>109.0126353023997</v>
      </c>
      <c r="AR124" s="40">
        <f t="shared" ref="AR124:AS139" si="43">AR123+(AVERAGE(AH115:AH124)/(AR123*AR123))</f>
        <v>108.5922997689394</v>
      </c>
      <c r="AS124" s="41">
        <f t="shared" si="43"/>
        <v>108.54035055993619</v>
      </c>
      <c r="AT124" s="20">
        <f>POWER((AO124-H124),2)</f>
        <v>0.39122060420313354</v>
      </c>
      <c r="AU124" s="20">
        <f>POWER((AP124-H124),2)</f>
        <v>0.79244850208092499</v>
      </c>
      <c r="AV124" s="29">
        <f t="shared" si="32"/>
        <v>104.82705771567225</v>
      </c>
      <c r="AW124" s="30">
        <f t="shared" si="35"/>
        <v>95.026940097596253</v>
      </c>
      <c r="AX124" s="36">
        <f t="shared" si="33"/>
        <v>105.96123090105871</v>
      </c>
      <c r="AY124" s="37">
        <f t="shared" si="34"/>
        <v>104.49254200910889</v>
      </c>
    </row>
    <row r="125" spans="1:51" thickTop="1" thickBot="1">
      <c r="A125" s="4">
        <v>126</v>
      </c>
      <c r="B125" s="4">
        <v>1359392592</v>
      </c>
      <c r="C125" s="4">
        <f t="shared" si="23"/>
        <v>0.75757575757575757</v>
      </c>
      <c r="D125" s="2">
        <f t="shared" si="22"/>
        <v>41302.710555555554</v>
      </c>
      <c r="E125" t="s">
        <v>343</v>
      </c>
      <c r="F125" t="s">
        <v>344</v>
      </c>
      <c r="G125" s="4">
        <v>110</v>
      </c>
      <c r="H125" s="4">
        <v>110</v>
      </c>
      <c r="I125" s="5">
        <f t="shared" si="24"/>
        <v>0.94117647058823528</v>
      </c>
      <c r="J125" s="4">
        <v>698</v>
      </c>
      <c r="K125" s="4">
        <v>698</v>
      </c>
      <c r="L125" s="5">
        <f t="shared" si="25"/>
        <v>0.95479524281263095</v>
      </c>
      <c r="M125" s="5">
        <f t="shared" si="26"/>
        <v>6.3454545454545457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f>N125+P125+T125</f>
        <v>0</v>
      </c>
      <c r="X125" s="4">
        <f>O125+Q125+U125</f>
        <v>0</v>
      </c>
      <c r="Y125" s="60">
        <f>(N125+V125)/G125</f>
        <v>0</v>
      </c>
      <c r="Z125" s="62">
        <f>IF(AA125=0,0,(N125+V125)/ABS(AA125))</f>
        <v>0</v>
      </c>
      <c r="AA125" s="3">
        <f t="shared" si="27"/>
        <v>0</v>
      </c>
      <c r="AB125" s="3">
        <f t="shared" si="28"/>
        <v>0</v>
      </c>
      <c r="AC125" s="3">
        <f>N125+O125+P125+Q125+T125+U125</f>
        <v>0</v>
      </c>
      <c r="AD125" s="3">
        <f>AA125/G125</f>
        <v>0</v>
      </c>
      <c r="AE125" s="24">
        <f>(AA125)*(G125*G125)</f>
        <v>0</v>
      </c>
      <c r="AF125" s="25">
        <f t="shared" si="29"/>
        <v>8.264462809917356E-5</v>
      </c>
      <c r="AG125" s="26">
        <f>(H125-$H$2)/SUM($AF$2:AF124)</f>
        <v>2875.3095110089089</v>
      </c>
      <c r="AH125" s="35">
        <f>(H125-H120)/SUM(AF120:AF124)</f>
        <v>0</v>
      </c>
      <c r="AI125" s="28">
        <f>(H125-H115)/SUM(AF115:AF124)</f>
        <v>1205.5556487320539</v>
      </c>
      <c r="AJ125" s="29">
        <f>AJ124+(AVERAGE($AE$3:AE125)/(AJ124*AJ124))</f>
        <v>100.22048620630601</v>
      </c>
      <c r="AK125" s="30">
        <f>AK124+(AVERAGE($AG$3:AG125)/(AK124*AK124))</f>
        <v>86.33064872071607</v>
      </c>
      <c r="AL125" s="36">
        <f>AL124+(AVERAGE($AH$3:AH125)/(AL124*AL124))</f>
        <v>102.64823224231958</v>
      </c>
      <c r="AM125" s="37">
        <f>AM124+(AVERAGE($AI$3:AI125)/(AM124*AM124))</f>
        <v>101.08612835470677</v>
      </c>
      <c r="AN125" s="38">
        <f t="shared" si="30"/>
        <v>110.09648950633247</v>
      </c>
      <c r="AO125" s="39">
        <f t="shared" si="42"/>
        <v>109.37452369812827</v>
      </c>
      <c r="AP125" s="39">
        <f t="shared" si="42"/>
        <v>109.21106931362421</v>
      </c>
      <c r="AQ125" s="36">
        <f t="shared" si="36"/>
        <v>109.05321357698287</v>
      </c>
      <c r="AR125" s="40">
        <f t="shared" si="43"/>
        <v>108.61267145372585</v>
      </c>
      <c r="AS125" s="41">
        <f t="shared" si="43"/>
        <v>108.57099348336766</v>
      </c>
      <c r="AT125" s="20">
        <f>POWER((AO125-H125),2)</f>
        <v>0.39122060420313354</v>
      </c>
      <c r="AU125" s="20">
        <f>POWER((AP125-H125),2)</f>
        <v>0.62241162790537885</v>
      </c>
      <c r="AV125" s="29">
        <f t="shared" si="32"/>
        <v>105.08431184688628</v>
      </c>
      <c r="AW125" s="30">
        <f t="shared" si="35"/>
        <v>95.251847390474865</v>
      </c>
      <c r="AX125" s="36">
        <f t="shared" si="33"/>
        <v>106.22212230219061</v>
      </c>
      <c r="AY125" s="37">
        <f t="shared" si="34"/>
        <v>104.74871964659521</v>
      </c>
    </row>
    <row r="126" spans="1:51" thickTop="1" thickBot="1">
      <c r="A126" s="4">
        <v>127</v>
      </c>
      <c r="B126" s="4">
        <v>1359462435</v>
      </c>
      <c r="C126" s="4">
        <f t="shared" si="23"/>
        <v>0.76363636363636367</v>
      </c>
      <c r="D126" s="2">
        <f t="shared" si="22"/>
        <v>41303.518923611111</v>
      </c>
      <c r="E126" t="s">
        <v>344</v>
      </c>
      <c r="F126" t="s">
        <v>345</v>
      </c>
      <c r="G126" s="4">
        <v>110</v>
      </c>
      <c r="H126" s="4">
        <v>110</v>
      </c>
      <c r="I126" s="5">
        <f t="shared" si="24"/>
        <v>0.94117647058823528</v>
      </c>
      <c r="J126" s="4">
        <v>698</v>
      </c>
      <c r="K126" s="4">
        <v>698</v>
      </c>
      <c r="L126" s="5">
        <f t="shared" si="25"/>
        <v>0.95479524281263095</v>
      </c>
      <c r="M126" s="5">
        <f t="shared" si="26"/>
        <v>6.3454545454545457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f>N126+P126+T126</f>
        <v>0</v>
      </c>
      <c r="X126" s="4">
        <f>O126+Q126+U126</f>
        <v>0</v>
      </c>
      <c r="Y126" s="60">
        <f>(N126+V126)/G126</f>
        <v>0</v>
      </c>
      <c r="Z126" s="62">
        <f>IF(AA126=0,0,(N126+V126)/ABS(AA126))</f>
        <v>0</v>
      </c>
      <c r="AA126" s="3">
        <f t="shared" si="27"/>
        <v>0</v>
      </c>
      <c r="AB126" s="3">
        <f t="shared" si="28"/>
        <v>0</v>
      </c>
      <c r="AC126" s="3">
        <f>N126+O126+P126+Q126+T126+U126</f>
        <v>0</v>
      </c>
      <c r="AD126" s="3">
        <f>AA126/G126</f>
        <v>0</v>
      </c>
      <c r="AE126" s="24">
        <f>(AA126)*(G126*G126)</f>
        <v>0</v>
      </c>
      <c r="AF126" s="25">
        <f t="shared" si="29"/>
        <v>8.264462809917356E-5</v>
      </c>
      <c r="AG126" s="26">
        <f>(H126-$H$2)/SUM($AF$2:AF125)</f>
        <v>2864.6731191372833</v>
      </c>
      <c r="AH126" s="35">
        <f>(H126-H121)/SUM(AF121:AF125)</f>
        <v>0</v>
      </c>
      <c r="AI126" s="28">
        <f>(H126-H116)/SUM(AF116:AF125)</f>
        <v>1207.7737358122808</v>
      </c>
      <c r="AJ126" s="29">
        <f>AJ125+(AVERAGE($AE$3:AE126)/(AJ125*AJ125))</f>
        <v>100.50080034844987</v>
      </c>
      <c r="AK126" s="30">
        <f>AK125+(AVERAGE($AG$3:AG126)/(AK125*AK125))</f>
        <v>86.64230314337226</v>
      </c>
      <c r="AL126" s="36">
        <f>AL125+(AVERAGE($AH$3:AH126)/(AL125*AL125))</f>
        <v>102.94387370590181</v>
      </c>
      <c r="AM126" s="37">
        <f>AM125+(AVERAGE($AI$3:AI126)/(AM125*AM125))</f>
        <v>101.39495196797894</v>
      </c>
      <c r="AN126" s="38">
        <f t="shared" si="30"/>
        <v>110.09648950633247</v>
      </c>
      <c r="AO126" s="39">
        <f t="shared" si="42"/>
        <v>109.37452369812827</v>
      </c>
      <c r="AP126" s="39">
        <f t="shared" si="42"/>
        <v>109.3123326570387</v>
      </c>
      <c r="AQ126" s="36">
        <f t="shared" si="36"/>
        <v>109.05321357698287</v>
      </c>
      <c r="AR126" s="40">
        <f t="shared" si="43"/>
        <v>108.65347433835011</v>
      </c>
      <c r="AS126" s="41">
        <f t="shared" si="43"/>
        <v>108.61186519708214</v>
      </c>
      <c r="AT126" s="20">
        <f>POWER((AO126-H126),2)</f>
        <v>0.39122060420313354</v>
      </c>
      <c r="AU126" s="20">
        <f>POWER((AP126-H126),2)</f>
        <v>0.47288637457546101</v>
      </c>
      <c r="AV126" s="29">
        <f t="shared" si="32"/>
        <v>105.34030796573879</v>
      </c>
      <c r="AW126" s="30">
        <f t="shared" si="35"/>
        <v>95.475693841521959</v>
      </c>
      <c r="AX126" s="36">
        <f t="shared" si="33"/>
        <v>106.48173373008228</v>
      </c>
      <c r="AY126" s="37">
        <f t="shared" si="34"/>
        <v>105.00364577986859</v>
      </c>
    </row>
    <row r="127" spans="1:51" thickTop="1" thickBot="1">
      <c r="A127" s="4">
        <v>128</v>
      </c>
      <c r="B127" s="4">
        <v>1359542842</v>
      </c>
      <c r="C127" s="4">
        <f t="shared" si="23"/>
        <v>0.76969696969696966</v>
      </c>
      <c r="D127" s="2">
        <f t="shared" si="22"/>
        <v>41304.449560185181</v>
      </c>
      <c r="E127" t="s">
        <v>345</v>
      </c>
      <c r="F127" t="s">
        <v>346</v>
      </c>
      <c r="G127" s="4">
        <v>110</v>
      </c>
      <c r="H127" s="4">
        <v>110</v>
      </c>
      <c r="I127" s="5">
        <f t="shared" si="24"/>
        <v>0.94117647058823528</v>
      </c>
      <c r="J127" s="4">
        <v>698</v>
      </c>
      <c r="K127" s="4">
        <v>698</v>
      </c>
      <c r="L127" s="5">
        <f t="shared" si="25"/>
        <v>0.95479524281263095</v>
      </c>
      <c r="M127" s="5">
        <f t="shared" si="26"/>
        <v>6.3454545454545457</v>
      </c>
      <c r="N127" s="4">
        <v>0</v>
      </c>
      <c r="O127" s="4">
        <v>0</v>
      </c>
      <c r="P127" s="4">
        <v>1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1</v>
      </c>
      <c r="W127" s="4">
        <f>N127+P127+T127</f>
        <v>1</v>
      </c>
      <c r="X127" s="4">
        <f>O127+Q127+U127</f>
        <v>0</v>
      </c>
      <c r="Y127" s="60">
        <f>(N127+V127)/G127</f>
        <v>9.0909090909090905E-3</v>
      </c>
      <c r="Z127" s="62">
        <f>IF(AA127=0,0,(N127+V127)/ABS(AA127))</f>
        <v>0</v>
      </c>
      <c r="AA127" s="3">
        <f t="shared" si="27"/>
        <v>0</v>
      </c>
      <c r="AB127" s="3">
        <f t="shared" si="28"/>
        <v>0</v>
      </c>
      <c r="AC127" s="3">
        <f>N127+O127+P127+Q127+T127+U127</f>
        <v>1</v>
      </c>
      <c r="AD127" s="3">
        <f>AA127/G127</f>
        <v>0</v>
      </c>
      <c r="AE127" s="24">
        <f>(AA127)*(G127*G127)</f>
        <v>0</v>
      </c>
      <c r="AF127" s="25">
        <f t="shared" si="29"/>
        <v>8.264462809917356E-5</v>
      </c>
      <c r="AG127" s="26">
        <f>(H127-$H$2)/SUM($AF$2:AF126)</f>
        <v>2854.115129866298</v>
      </c>
      <c r="AH127" s="35">
        <f>(H127-H122)/SUM(AF122:AF126)</f>
        <v>0</v>
      </c>
      <c r="AI127" s="28">
        <f>(H127-H117)/SUM(AF117:AF126)</f>
        <v>0</v>
      </c>
      <c r="AJ127" s="29">
        <f>AJ126+(AVERAGE($AE$3:AE127)/(AJ126*AJ126))</f>
        <v>100.77732296082279</v>
      </c>
      <c r="AK127" s="30">
        <f>AK126+(AVERAGE($AG$3:AG127)/(AK126*AK126))</f>
        <v>86.952285806272812</v>
      </c>
      <c r="AL127" s="36">
        <f>AL126+(AVERAGE($AH$3:AH127)/(AL126*AL126))</f>
        <v>103.23546795338081</v>
      </c>
      <c r="AM127" s="37">
        <f>AM126+(AVERAGE($AI$3:AI127)/(AM126*AM126))</f>
        <v>101.69944168518096</v>
      </c>
      <c r="AN127" s="38">
        <f t="shared" si="30"/>
        <v>110.09648950633247</v>
      </c>
      <c r="AO127" s="39">
        <f t="shared" si="42"/>
        <v>109.37452369812827</v>
      </c>
      <c r="AP127" s="39">
        <f t="shared" si="42"/>
        <v>109.3123326570387</v>
      </c>
      <c r="AQ127" s="36">
        <f t="shared" si="36"/>
        <v>109.05321357698287</v>
      </c>
      <c r="AR127" s="40">
        <f t="shared" si="43"/>
        <v>108.69424658312973</v>
      </c>
      <c r="AS127" s="41">
        <f t="shared" si="43"/>
        <v>108.64252398277605</v>
      </c>
      <c r="AT127" s="20">
        <f>POWER((AO127-H127),2)</f>
        <v>0.39122060420313354</v>
      </c>
      <c r="AU127" s="20">
        <f>POWER((AP127-H127),2)</f>
        <v>0.47288637457546101</v>
      </c>
      <c r="AV127" s="29">
        <f t="shared" si="32"/>
        <v>105.59506136213599</v>
      </c>
      <c r="AW127" s="30">
        <f t="shared" si="35"/>
        <v>95.698491889725133</v>
      </c>
      <c r="AX127" s="36">
        <f t="shared" si="33"/>
        <v>106.74008079215228</v>
      </c>
      <c r="AY127" s="37">
        <f t="shared" si="34"/>
        <v>105.25733560471951</v>
      </c>
    </row>
    <row r="128" spans="1:51" thickTop="1" thickBot="1">
      <c r="A128" s="4">
        <v>129</v>
      </c>
      <c r="B128" s="4">
        <v>1359545918</v>
      </c>
      <c r="C128" s="4">
        <f t="shared" si="23"/>
        <v>0.77575757575757576</v>
      </c>
      <c r="D128" s="2">
        <f t="shared" si="22"/>
        <v>41304.485162037039</v>
      </c>
      <c r="E128" t="s">
        <v>346</v>
      </c>
      <c r="F128" t="s">
        <v>347</v>
      </c>
      <c r="G128" s="4">
        <v>110</v>
      </c>
      <c r="H128" s="4">
        <v>110</v>
      </c>
      <c r="I128" s="5">
        <f t="shared" si="24"/>
        <v>0.94117647058823528</v>
      </c>
      <c r="J128" s="4">
        <v>698</v>
      </c>
      <c r="K128" s="4">
        <v>698</v>
      </c>
      <c r="L128" s="5">
        <f t="shared" si="25"/>
        <v>0.95479524281263095</v>
      </c>
      <c r="M128" s="5">
        <f t="shared" si="26"/>
        <v>6.3454545454545457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f>N128+P128+T128</f>
        <v>0</v>
      </c>
      <c r="X128" s="4">
        <f>O128+Q128+U128</f>
        <v>0</v>
      </c>
      <c r="Y128" s="60">
        <f>(N128+V128)/G128</f>
        <v>0</v>
      </c>
      <c r="Z128" s="62">
        <f>IF(AA128=0,0,(N128+V128)/ABS(AA128))</f>
        <v>0</v>
      </c>
      <c r="AA128" s="3">
        <f t="shared" si="27"/>
        <v>0</v>
      </c>
      <c r="AB128" s="3">
        <f t="shared" si="28"/>
        <v>0</v>
      </c>
      <c r="AC128" s="3">
        <f>N128+O128+P128+Q128+T128+U128</f>
        <v>0</v>
      </c>
      <c r="AD128" s="3">
        <f>AA128/G128</f>
        <v>0</v>
      </c>
      <c r="AE128" s="24">
        <f>(AA128)*(G128*G128)</f>
        <v>0</v>
      </c>
      <c r="AF128" s="25">
        <f t="shared" si="29"/>
        <v>8.264462809917356E-5</v>
      </c>
      <c r="AG128" s="26">
        <f>(H128-$H$2)/SUM($AF$2:AF127)</f>
        <v>2843.6346795013997</v>
      </c>
      <c r="AH128" s="35">
        <f>(H128-H123)/SUM(AF123:AF127)</f>
        <v>0</v>
      </c>
      <c r="AI128" s="28">
        <f>(H128-H118)/SUM(AF118:AF127)</f>
        <v>0</v>
      </c>
      <c r="AJ128" s="29">
        <f>AJ127+(AVERAGE($AE$3:AE128)/(AJ127*AJ127))</f>
        <v>101.05014755910726</v>
      </c>
      <c r="AK128" s="30">
        <f>AK127+(AVERAGE($AG$3:AG128)/(AK127*AK127))</f>
        <v>87.260604556932947</v>
      </c>
      <c r="AL128" s="36">
        <f>AL127+(AVERAGE($AH$3:AH128)/(AL127*AL127))</f>
        <v>103.52311609417997</v>
      </c>
      <c r="AM128" s="37">
        <f>AM127+(AVERAGE($AI$3:AI128)/(AM127*AM127))</f>
        <v>101.99970870179496</v>
      </c>
      <c r="AN128" s="38">
        <f t="shared" si="30"/>
        <v>110.09648950633247</v>
      </c>
      <c r="AO128" s="39">
        <f t="shared" si="42"/>
        <v>109.37452369812827</v>
      </c>
      <c r="AP128" s="39">
        <f t="shared" si="42"/>
        <v>109.3123326570387</v>
      </c>
      <c r="AQ128" s="36">
        <f t="shared" si="36"/>
        <v>109.05321357698287</v>
      </c>
      <c r="AR128" s="40">
        <f t="shared" si="43"/>
        <v>108.73498824553336</v>
      </c>
      <c r="AS128" s="41">
        <f t="shared" si="43"/>
        <v>108.66297038536116</v>
      </c>
      <c r="AT128" s="20">
        <f>POWER((AO128-H128),2)</f>
        <v>0.39122060420313354</v>
      </c>
      <c r="AU128" s="20">
        <f>POWER((AP128-H128),2)</f>
        <v>0.47288637457546101</v>
      </c>
      <c r="AV128" s="29">
        <f t="shared" si="32"/>
        <v>105.84858703053654</v>
      </c>
      <c r="AW128" s="30">
        <f t="shared" si="35"/>
        <v>95.920253742133767</v>
      </c>
      <c r="AX128" s="36">
        <f t="shared" si="33"/>
        <v>106.99717879326164</v>
      </c>
      <c r="AY128" s="37">
        <f t="shared" si="34"/>
        <v>105.50980402359751</v>
      </c>
    </row>
    <row r="129" spans="1:51" thickTop="1" thickBot="1">
      <c r="A129" s="4">
        <v>130</v>
      </c>
      <c r="B129" s="4">
        <v>1359906971</v>
      </c>
      <c r="C129" s="4">
        <f t="shared" si="23"/>
        <v>0.78181818181818186</v>
      </c>
      <c r="D129" s="2">
        <f t="shared" ref="D129:D165" si="44">(B129/86400)+25569</f>
        <v>41308.664016203707</v>
      </c>
      <c r="E129" t="s">
        <v>347</v>
      </c>
      <c r="F129" t="s">
        <v>348</v>
      </c>
      <c r="G129" s="4">
        <v>110</v>
      </c>
      <c r="H129" s="4">
        <v>110</v>
      </c>
      <c r="I129" s="5">
        <f t="shared" si="24"/>
        <v>0.94117647058823528</v>
      </c>
      <c r="J129" s="4">
        <v>698</v>
      </c>
      <c r="K129" s="4">
        <v>694</v>
      </c>
      <c r="L129" s="5">
        <f t="shared" si="25"/>
        <v>0.94931587830507103</v>
      </c>
      <c r="M129" s="5">
        <f t="shared" si="26"/>
        <v>6.3090909090909095</v>
      </c>
      <c r="N129" s="4">
        <v>0</v>
      </c>
      <c r="O129" s="4">
        <v>0</v>
      </c>
      <c r="P129" s="4">
        <v>0</v>
      </c>
      <c r="Q129" s="4">
        <v>1</v>
      </c>
      <c r="R129" s="4">
        <v>0</v>
      </c>
      <c r="S129" s="4">
        <v>0</v>
      </c>
      <c r="T129" s="4">
        <v>0</v>
      </c>
      <c r="U129" s="4">
        <v>0</v>
      </c>
      <c r="V129" s="4">
        <v>2</v>
      </c>
      <c r="W129" s="4">
        <f>N129+P129+T129</f>
        <v>0</v>
      </c>
      <c r="X129" s="4">
        <f>O129+Q129+U129</f>
        <v>1</v>
      </c>
      <c r="Y129" s="60">
        <f>(N129+V129)/G129</f>
        <v>1.8181818181818181E-2</v>
      </c>
      <c r="Z129" s="62">
        <f>IF(AA129=0,0,(N129+V129)/ABS(AA129))</f>
        <v>0</v>
      </c>
      <c r="AA129" s="3">
        <f t="shared" si="27"/>
        <v>0</v>
      </c>
      <c r="AB129" s="3">
        <f t="shared" si="28"/>
        <v>-4</v>
      </c>
      <c r="AC129" s="3">
        <f>N129+O129+P129+Q129+T129+U129</f>
        <v>1</v>
      </c>
      <c r="AD129" s="3">
        <f>AA129/G129</f>
        <v>0</v>
      </c>
      <c r="AE129" s="24">
        <f>(AA129)*(G129*G129)</f>
        <v>0</v>
      </c>
      <c r="AF129" s="25">
        <f t="shared" si="29"/>
        <v>8.264462809917356E-5</v>
      </c>
      <c r="AG129" s="26">
        <f>(H129-$H$2)/SUM($AF$2:AF128)</f>
        <v>2833.2309169877349</v>
      </c>
      <c r="AH129" s="35">
        <f>(H129-H124)/SUM(AF124:AF128)</f>
        <v>0</v>
      </c>
      <c r="AI129" s="28">
        <f>(H129-H119)/SUM(AF119:AF128)</f>
        <v>0</v>
      </c>
      <c r="AJ129" s="29">
        <f>AJ128+(AVERAGE($AE$3:AE129)/(AJ128*AJ128))</f>
        <v>101.31936431072735</v>
      </c>
      <c r="AK129" s="30">
        <f>AK128+(AVERAGE($AG$3:AG129)/(AK128*AK128))</f>
        <v>87.567267629983192</v>
      </c>
      <c r="AL129" s="36">
        <f>AL128+(AVERAGE($AH$3:AH129)/(AL128*AL128))</f>
        <v>103.80691556737345</v>
      </c>
      <c r="AM129" s="37">
        <f>AM128+(AVERAGE($AI$3:AI129)/(AM128*AM128))</f>
        <v>102.29586005921558</v>
      </c>
      <c r="AN129" s="38">
        <f t="shared" si="30"/>
        <v>110.09648950633247</v>
      </c>
      <c r="AO129" s="39">
        <f t="shared" si="42"/>
        <v>109.37452369812827</v>
      </c>
      <c r="AP129" s="39">
        <f t="shared" si="42"/>
        <v>109.3123326570387</v>
      </c>
      <c r="AQ129" s="36">
        <f t="shared" si="36"/>
        <v>109.05321357698287</v>
      </c>
      <c r="AR129" s="40">
        <f t="shared" si="43"/>
        <v>108.77569938285738</v>
      </c>
      <c r="AS129" s="41">
        <f t="shared" si="43"/>
        <v>108.68340909413769</v>
      </c>
      <c r="AT129" s="20">
        <f>POWER((AO129-H129),2)</f>
        <v>0.39122060420313354</v>
      </c>
      <c r="AU129" s="20">
        <f>POWER((AP129-H129),2)</f>
        <v>0.47288637457546101</v>
      </c>
      <c r="AV129" s="29">
        <f t="shared" si="32"/>
        <v>106.10089967774988</v>
      </c>
      <c r="AW129" s="30">
        <f t="shared" si="35"/>
        <v>96.140991379767925</v>
      </c>
      <c r="AX129" s="36">
        <f t="shared" si="33"/>
        <v>107.25304274372553</v>
      </c>
      <c r="AY129" s="37">
        <f t="shared" si="34"/>
        <v>105.76106565334638</v>
      </c>
    </row>
    <row r="130" spans="1:51" thickTop="1" thickBot="1">
      <c r="A130" s="4">
        <v>131</v>
      </c>
      <c r="B130" s="4">
        <v>1359953298</v>
      </c>
      <c r="C130" s="4">
        <f t="shared" si="23"/>
        <v>0.78787878787878785</v>
      </c>
      <c r="D130" s="2">
        <f t="shared" si="44"/>
        <v>41309.200208333335</v>
      </c>
      <c r="E130" t="s">
        <v>348</v>
      </c>
      <c r="F130" t="s">
        <v>349</v>
      </c>
      <c r="G130" s="4">
        <v>110</v>
      </c>
      <c r="H130" s="4">
        <v>110</v>
      </c>
      <c r="I130" s="5">
        <f t="shared" si="24"/>
        <v>0.94117647058823528</v>
      </c>
      <c r="J130" s="4">
        <v>694</v>
      </c>
      <c r="K130" s="4">
        <v>694</v>
      </c>
      <c r="L130" s="5">
        <f t="shared" si="25"/>
        <v>0.94931587830507103</v>
      </c>
      <c r="M130" s="5">
        <f t="shared" si="26"/>
        <v>6.3090909090909095</v>
      </c>
      <c r="N130" s="4">
        <v>0</v>
      </c>
      <c r="O130" s="4">
        <v>0</v>
      </c>
      <c r="P130" s="4">
        <v>0</v>
      </c>
      <c r="Q130" s="4">
        <v>0</v>
      </c>
      <c r="R130" s="4">
        <v>4</v>
      </c>
      <c r="S130" s="4">
        <v>0</v>
      </c>
      <c r="T130" s="4">
        <v>0</v>
      </c>
      <c r="U130" s="4">
        <v>0</v>
      </c>
      <c r="V130" s="4">
        <v>3</v>
      </c>
      <c r="W130" s="4">
        <f>N130+P130+T130</f>
        <v>0</v>
      </c>
      <c r="X130" s="4">
        <f>O130+Q130+U130</f>
        <v>0</v>
      </c>
      <c r="Y130" s="60">
        <f>(N130+V130)/G130</f>
        <v>2.7272727272727271E-2</v>
      </c>
      <c r="Z130" s="62">
        <f>IF(AA130=0,0,(N130+V130)/ABS(AA130))</f>
        <v>0</v>
      </c>
      <c r="AA130" s="3">
        <f t="shared" si="27"/>
        <v>0</v>
      </c>
      <c r="AB130" s="3">
        <f t="shared" si="28"/>
        <v>0</v>
      </c>
      <c r="AC130" s="3">
        <f>N130+O130+P130+Q130+T130+U130</f>
        <v>0</v>
      </c>
      <c r="AD130" s="3">
        <f>AA130/G130</f>
        <v>0</v>
      </c>
      <c r="AE130" s="24">
        <f>(AA130)*(G130*G130)</f>
        <v>0</v>
      </c>
      <c r="AF130" s="25">
        <f t="shared" si="29"/>
        <v>8.264462809917356E-5</v>
      </c>
      <c r="AG130" s="26">
        <f>(H130-$H$2)/SUM($AF$2:AF129)</f>
        <v>2822.9030036797767</v>
      </c>
      <c r="AH130" s="35">
        <f>(H130-H125)/SUM(AF125:AF129)</f>
        <v>0</v>
      </c>
      <c r="AI130" s="28">
        <f>(H130-H120)/SUM(AF120:AF129)</f>
        <v>0</v>
      </c>
      <c r="AJ130" s="29">
        <f>AJ129+(AVERAGE($AE$3:AE130)/(AJ129*AJ129))</f>
        <v>101.58506019218576</v>
      </c>
      <c r="AK130" s="30">
        <f>AK129+(AVERAGE($AG$3:AG130)/(AK129*AK129))</f>
        <v>87.87228361349149</v>
      </c>
      <c r="AL130" s="36">
        <f>AL129+(AVERAGE($AH$3:AH130)/(AL129*AL129))</f>
        <v>104.08696031669305</v>
      </c>
      <c r="AM130" s="37">
        <f>AM129+(AVERAGE($AI$3:AI130)/(AM129*AM129))</f>
        <v>102.58799884894013</v>
      </c>
      <c r="AN130" s="38">
        <f t="shared" si="30"/>
        <v>110.09648950633247</v>
      </c>
      <c r="AO130" s="39">
        <f t="shared" si="42"/>
        <v>109.37452369812827</v>
      </c>
      <c r="AP130" s="39">
        <f t="shared" si="42"/>
        <v>109.3123326570387</v>
      </c>
      <c r="AQ130" s="36">
        <f t="shared" si="36"/>
        <v>109.05321357698287</v>
      </c>
      <c r="AR130" s="40">
        <f t="shared" si="43"/>
        <v>108.79607700426799</v>
      </c>
      <c r="AS130" s="41">
        <f t="shared" si="43"/>
        <v>108.70384011634015</v>
      </c>
      <c r="AT130" s="20">
        <f>POWER((AO130-H130),2)</f>
        <v>0.39122060420313354</v>
      </c>
      <c r="AU130" s="20">
        <f>POWER((AP130-H130),2)</f>
        <v>0.47288637457546101</v>
      </c>
      <c r="AV130" s="29">
        <f t="shared" si="32"/>
        <v>106.35201373047445</v>
      </c>
      <c r="AW130" s="30">
        <f t="shared" si="35"/>
        <v>96.360716563336936</v>
      </c>
      <c r="AX130" s="36">
        <f t="shared" si="33"/>
        <v>107.50768736705677</v>
      </c>
      <c r="AY130" s="37">
        <f t="shared" si="34"/>
        <v>106.01113483268161</v>
      </c>
    </row>
    <row r="131" spans="1:51" thickTop="1" thickBot="1">
      <c r="A131" s="4">
        <v>132</v>
      </c>
      <c r="B131" s="4">
        <v>1359987944</v>
      </c>
      <c r="C131" s="4">
        <f t="shared" ref="C131:C165" si="45">(A131-1)/(LARGE(A:A,1)-1)</f>
        <v>0.79393939393939394</v>
      </c>
      <c r="D131" s="2">
        <f t="shared" si="44"/>
        <v>41309.6012037037</v>
      </c>
      <c r="E131" t="s">
        <v>349</v>
      </c>
      <c r="F131" t="s">
        <v>350</v>
      </c>
      <c r="G131" s="4">
        <v>110</v>
      </c>
      <c r="H131" s="4">
        <v>110</v>
      </c>
      <c r="I131" s="5">
        <f t="shared" ref="I131:I165" si="46">(H131-SMALL(H:H,1))/(LARGE(H:H,1)-SMALL(H:H,1))</f>
        <v>0.94117647058823528</v>
      </c>
      <c r="J131" s="4">
        <v>694</v>
      </c>
      <c r="K131" s="4">
        <v>694</v>
      </c>
      <c r="L131" s="5">
        <f t="shared" ref="L131:L165" si="47">(K131-SMALL(K:K,1))/(LARGE(K:K,1)-SMALL(K:K,1))</f>
        <v>0.94931587830507103</v>
      </c>
      <c r="M131" s="5">
        <f t="shared" ref="M131:M165" si="48">K131/H131</f>
        <v>6.3090909090909095</v>
      </c>
      <c r="N131" s="4">
        <v>0</v>
      </c>
      <c r="O131" s="4">
        <v>0</v>
      </c>
      <c r="P131" s="4">
        <v>0</v>
      </c>
      <c r="Q131" s="4">
        <v>4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f>N131+P131+T131</f>
        <v>0</v>
      </c>
      <c r="X131" s="4">
        <f>O131+Q131+U131</f>
        <v>4</v>
      </c>
      <c r="Y131" s="60">
        <f>(N131+V131)/G131</f>
        <v>0</v>
      </c>
      <c r="Z131" s="62">
        <f>IF(AA131=0,0,(N131+V131)/ABS(AA131))</f>
        <v>0</v>
      </c>
      <c r="AA131" s="3">
        <f t="shared" ref="AA131:AA165" si="49">H131-G131</f>
        <v>0</v>
      </c>
      <c r="AB131" s="3">
        <f t="shared" ref="AB131:AB165" si="50">K131-J131</f>
        <v>0</v>
      </c>
      <c r="AC131" s="3">
        <f>N131+O131+P131+Q131+T131+U131</f>
        <v>4</v>
      </c>
      <c r="AD131" s="3">
        <f>AA131/G131</f>
        <v>0</v>
      </c>
      <c r="AE131" s="24">
        <f>(AA131)*(G131*G131)</f>
        <v>0</v>
      </c>
      <c r="AF131" s="25">
        <f t="shared" ref="AF131:AF165" si="51">1/(H131*H131)</f>
        <v>8.264462809917356E-5</v>
      </c>
      <c r="AG131" s="26">
        <f>(H131-$H$2)/SUM($AF$2:AF130)</f>
        <v>2812.6501131159657</v>
      </c>
      <c r="AH131" s="35">
        <f>(H131-H126)/SUM(AF126:AF130)</f>
        <v>0</v>
      </c>
      <c r="AI131" s="28">
        <f>(H131-H121)/SUM(AF121:AF130)</f>
        <v>0</v>
      </c>
      <c r="AJ131" s="29">
        <f>AJ130+(AVERAGE($AE$3:AE131)/(AJ130*AJ130))</f>
        <v>101.84731913724642</v>
      </c>
      <c r="AK131" s="30">
        <f>AK130+(AVERAGE($AG$3:AG131)/(AK130*AK130))</f>
        <v>88.175661417525461</v>
      </c>
      <c r="AL131" s="36">
        <f>AL130+(AVERAGE($AH$3:AH131)/(AL130*AL130))</f>
        <v>104.3633409551967</v>
      </c>
      <c r="AM131" s="37">
        <f>AM130+(AVERAGE($AI$3:AI131)/(AM130*AM130))</f>
        <v>102.87622440430853</v>
      </c>
      <c r="AN131" s="38">
        <f t="shared" si="30"/>
        <v>110.09648950633247</v>
      </c>
      <c r="AO131" s="39">
        <f t="shared" si="42"/>
        <v>109.37452369812827</v>
      </c>
      <c r="AP131" s="39">
        <f t="shared" si="42"/>
        <v>109.3123326570387</v>
      </c>
      <c r="AQ131" s="36">
        <f t="shared" si="36"/>
        <v>109.05321357698287</v>
      </c>
      <c r="AR131" s="40">
        <f t="shared" si="43"/>
        <v>108.79607700426799</v>
      </c>
      <c r="AS131" s="41">
        <f t="shared" si="43"/>
        <v>108.72426345919217</v>
      </c>
      <c r="AT131" s="20">
        <f>POWER((AO131-H131),2)</f>
        <v>0.39122060420313354</v>
      </c>
      <c r="AU131" s="20">
        <f>POWER((AP131-H131),2)</f>
        <v>0.47288637457546101</v>
      </c>
      <c r="AV131" s="29">
        <f t="shared" si="32"/>
        <v>106.60194334258605</v>
      </c>
      <c r="AW131" s="30">
        <f t="shared" si="35"/>
        <v>96.579440838774971</v>
      </c>
      <c r="AX131" s="36">
        <f t="shared" si="33"/>
        <v>107.76112710745195</v>
      </c>
      <c r="AY131" s="37">
        <f t="shared" si="34"/>
        <v>106.26002562942017</v>
      </c>
    </row>
    <row r="132" spans="1:51" thickTop="1" thickBot="1">
      <c r="A132" s="4">
        <v>133</v>
      </c>
      <c r="B132" s="4">
        <v>1359990053</v>
      </c>
      <c r="C132" s="4">
        <f t="shared" si="45"/>
        <v>0.8</v>
      </c>
      <c r="D132" s="2">
        <f t="shared" si="44"/>
        <v>41309.625613425924</v>
      </c>
      <c r="E132" t="s">
        <v>350</v>
      </c>
      <c r="F132" t="s">
        <v>351</v>
      </c>
      <c r="G132" s="4">
        <v>110</v>
      </c>
      <c r="H132" s="4">
        <v>110</v>
      </c>
      <c r="I132" s="5">
        <f t="shared" si="46"/>
        <v>0.94117647058823528</v>
      </c>
      <c r="J132" s="4">
        <v>694</v>
      </c>
      <c r="K132" s="4">
        <v>694</v>
      </c>
      <c r="L132" s="5">
        <f t="shared" si="47"/>
        <v>0.94931587830507103</v>
      </c>
      <c r="M132" s="5">
        <f t="shared" si="48"/>
        <v>6.3090909090909095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f>N132+P132+T132</f>
        <v>0</v>
      </c>
      <c r="X132" s="4">
        <f>O132+Q132+U132</f>
        <v>0</v>
      </c>
      <c r="Y132" s="60">
        <f>(N132+V132)/G132</f>
        <v>0</v>
      </c>
      <c r="Z132" s="62">
        <f>IF(AA132=0,0,(N132+V132)/ABS(AA132))</f>
        <v>0</v>
      </c>
      <c r="AA132" s="3">
        <f t="shared" si="49"/>
        <v>0</v>
      </c>
      <c r="AB132" s="3">
        <f t="shared" si="50"/>
        <v>0</v>
      </c>
      <c r="AC132" s="3">
        <f>N132+O132+P132+Q132+T132+U132</f>
        <v>0</v>
      </c>
      <c r="AD132" s="3">
        <f>AA132/G132</f>
        <v>0</v>
      </c>
      <c r="AE132" s="24">
        <f>(AA132)*(G132*G132)</f>
        <v>0</v>
      </c>
      <c r="AF132" s="25">
        <f t="shared" si="51"/>
        <v>8.264462809917356E-5</v>
      </c>
      <c r="AG132" s="26">
        <f>(H132-$H$2)/SUM($AF$2:AF131)</f>
        <v>2802.4714307982499</v>
      </c>
      <c r="AH132" s="35">
        <f>(H132-H127)/SUM(AF127:AF131)</f>
        <v>0</v>
      </c>
      <c r="AI132" s="28">
        <f>(H132-H122)/SUM(AF122:AF131)</f>
        <v>0</v>
      </c>
      <c r="AJ132" s="29">
        <f>AJ131+(AVERAGE($AE$3:AE132)/(AJ131*AJ131))</f>
        <v>102.10622217659727</v>
      </c>
      <c r="AK132" s="30">
        <f>AK131+(AVERAGE($AG$3:AG132)/(AK131*AK131))</f>
        <v>88.477410244807373</v>
      </c>
      <c r="AL132" s="36">
        <f>AL131+(AVERAGE($AH$3:AH132)/(AL131*AL131))</f>
        <v>104.63614492032639</v>
      </c>
      <c r="AM132" s="37">
        <f>AM131+(AVERAGE($AI$3:AI132)/(AM131*AM131))</f>
        <v>103.16063248069872</v>
      </c>
      <c r="AN132" s="38">
        <f t="shared" ref="AN132:AN165" si="52">AN131+(AE132/(AN131*AN131))</f>
        <v>110.09648950633247</v>
      </c>
      <c r="AO132" s="39">
        <f t="shared" ref="AO132:AP147" si="53">AO131+(AH132/(AO131*AO131))</f>
        <v>109.37452369812827</v>
      </c>
      <c r="AP132" s="39">
        <f t="shared" si="53"/>
        <v>109.3123326570387</v>
      </c>
      <c r="AQ132" s="36">
        <f t="shared" si="36"/>
        <v>109.05321357698287</v>
      </c>
      <c r="AR132" s="40">
        <f t="shared" si="43"/>
        <v>108.79607700426799</v>
      </c>
      <c r="AS132" s="41">
        <f t="shared" si="43"/>
        <v>108.74467912990657</v>
      </c>
      <c r="AT132" s="20">
        <f>POWER((AO132-H132),2)</f>
        <v>0.39122060420313354</v>
      </c>
      <c r="AU132" s="20">
        <f>POWER((AP132-H132),2)</f>
        <v>0.47288637457546101</v>
      </c>
      <c r="AV132" s="29">
        <f t="shared" ref="AV132:AV165" si="54">AV131+(AVERAGE($AE$3:$AE$85)/(AV131*AV131))</f>
        <v>106.85070240218647</v>
      </c>
      <c r="AW132" s="30">
        <f t="shared" si="35"/>
        <v>96.797175542600769</v>
      </c>
      <c r="AX132" s="36">
        <f t="shared" ref="AX132:AX165" si="55">AX131+(AVERAGE($AH$3:$AH$85)/(AX131*AX131))</f>
        <v>108.01337613703048</v>
      </c>
      <c r="AY132" s="37">
        <f t="shared" ref="AY132:AY165" si="56">AY131+(AVERAGE($AI$3:$AI$85)/(AY131*AY131))</f>
        <v>106.5077518474728</v>
      </c>
    </row>
    <row r="133" spans="1:51" thickTop="1" thickBot="1">
      <c r="A133" s="4">
        <v>134</v>
      </c>
      <c r="B133" s="4">
        <v>1360320633</v>
      </c>
      <c r="C133" s="4">
        <f t="shared" si="45"/>
        <v>0.80606060606060603</v>
      </c>
      <c r="D133" s="2">
        <f t="shared" si="44"/>
        <v>41313.45177083333</v>
      </c>
      <c r="E133" t="s">
        <v>351</v>
      </c>
      <c r="F133" t="s">
        <v>352</v>
      </c>
      <c r="G133" s="4">
        <v>110</v>
      </c>
      <c r="H133" s="4">
        <v>110</v>
      </c>
      <c r="I133" s="5">
        <f t="shared" si="46"/>
        <v>0.94117647058823528</v>
      </c>
      <c r="J133" s="4">
        <v>694</v>
      </c>
      <c r="K133" s="4">
        <v>695</v>
      </c>
      <c r="L133" s="5">
        <f t="shared" si="47"/>
        <v>0.95068571943196101</v>
      </c>
      <c r="M133" s="5">
        <f t="shared" si="48"/>
        <v>6.3181818181818183</v>
      </c>
      <c r="N133" s="4">
        <v>0</v>
      </c>
      <c r="O133" s="4">
        <v>0</v>
      </c>
      <c r="P133" s="4">
        <v>1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1</v>
      </c>
      <c r="W133" s="4">
        <f>N133+P133+T133</f>
        <v>1</v>
      </c>
      <c r="X133" s="4">
        <f>O133+Q133+U133</f>
        <v>0</v>
      </c>
      <c r="Y133" s="60">
        <f>(N133+V133)/G133</f>
        <v>9.0909090909090905E-3</v>
      </c>
      <c r="Z133" s="62">
        <f>IF(AA133=0,0,(N133+V133)/ABS(AA133))</f>
        <v>0</v>
      </c>
      <c r="AA133" s="3">
        <f t="shared" si="49"/>
        <v>0</v>
      </c>
      <c r="AB133" s="3">
        <f t="shared" si="50"/>
        <v>1</v>
      </c>
      <c r="AC133" s="3">
        <f>N133+O133+P133+Q133+T133+U133</f>
        <v>1</v>
      </c>
      <c r="AD133" s="3">
        <f>AA133/G133</f>
        <v>0</v>
      </c>
      <c r="AE133" s="24">
        <f>(AA133)*(G133*G133)</f>
        <v>0</v>
      </c>
      <c r="AF133" s="25">
        <f t="shared" si="51"/>
        <v>8.264462809917356E-5</v>
      </c>
      <c r="AG133" s="26">
        <f>(H133-$H$2)/SUM($AF$2:AF132)</f>
        <v>2792.3661539763921</v>
      </c>
      <c r="AH133" s="35">
        <f>(H133-H128)/SUM(AF128:AF132)</f>
        <v>0</v>
      </c>
      <c r="AI133" s="28">
        <f>(H133-H123)/SUM(AF123:AF132)</f>
        <v>0</v>
      </c>
      <c r="AJ133" s="29">
        <f>AJ132+(AVERAGE($AE$3:AE133)/(AJ132*AJ132))</f>
        <v>102.36184756957694</v>
      </c>
      <c r="AK133" s="30">
        <f>AK132+(AVERAGE($AG$3:AG133)/(AK132*AK132))</f>
        <v>88.777539563324268</v>
      </c>
      <c r="AL133" s="36">
        <f>AL132+(AVERAGE($AH$3:AH133)/(AL132*AL132))</f>
        <v>104.90545662002424</v>
      </c>
      <c r="AM133" s="37">
        <f>AM132+(AVERAGE($AI$3:AI133)/(AM132*AM132))</f>
        <v>103.44131542500671</v>
      </c>
      <c r="AN133" s="38">
        <f t="shared" si="52"/>
        <v>110.09648950633247</v>
      </c>
      <c r="AO133" s="39">
        <f t="shared" si="53"/>
        <v>109.37452369812827</v>
      </c>
      <c r="AP133" s="39">
        <f t="shared" si="53"/>
        <v>109.3123326570387</v>
      </c>
      <c r="AQ133" s="36">
        <f t="shared" si="36"/>
        <v>109.05321357698287</v>
      </c>
      <c r="AR133" s="40">
        <f t="shared" si="43"/>
        <v>108.79607700426799</v>
      </c>
      <c r="AS133" s="41">
        <f t="shared" si="43"/>
        <v>108.76508713568528</v>
      </c>
      <c r="AT133" s="20">
        <f>POWER((AO133-H133),2)</f>
        <v>0.39122060420313354</v>
      </c>
      <c r="AU133" s="20">
        <f>POWER((AP133-H133),2)</f>
        <v>0.47288637457546101</v>
      </c>
      <c r="AV133" s="29">
        <f t="shared" si="54"/>
        <v>107.09830453842183</v>
      </c>
      <c r="AW133" s="30">
        <f t="shared" ref="AW133:AW165" si="57">AW132+(AVERAGE($AG$3:$AG$85)/(AW132*AW132))</f>
        <v>97.013931807108122</v>
      </c>
      <c r="AX133" s="36">
        <f t="shared" si="55"/>
        <v>108.26444836283642</v>
      </c>
      <c r="AY133" s="37">
        <f t="shared" si="56"/>
        <v>106.75432703360796</v>
      </c>
    </row>
    <row r="134" spans="1:51" thickTop="1" thickBot="1">
      <c r="A134" s="4">
        <v>135</v>
      </c>
      <c r="B134" s="4">
        <v>1360502650</v>
      </c>
      <c r="C134" s="4">
        <f t="shared" si="45"/>
        <v>0.81212121212121213</v>
      </c>
      <c r="D134" s="2">
        <f t="shared" si="44"/>
        <v>41315.558449074073</v>
      </c>
      <c r="E134" t="s">
        <v>352</v>
      </c>
      <c r="F134" t="s">
        <v>353</v>
      </c>
      <c r="G134" s="4">
        <v>110</v>
      </c>
      <c r="H134" s="4">
        <v>110</v>
      </c>
      <c r="I134" s="5">
        <f t="shared" si="46"/>
        <v>0.94117647058823528</v>
      </c>
      <c r="J134" s="4">
        <v>695</v>
      </c>
      <c r="K134" s="4">
        <v>695</v>
      </c>
      <c r="L134" s="5">
        <f t="shared" si="47"/>
        <v>0.95068571943196101</v>
      </c>
      <c r="M134" s="5">
        <f t="shared" si="48"/>
        <v>6.3181818181818183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f>N134+P134+T134</f>
        <v>0</v>
      </c>
      <c r="X134" s="4">
        <f>O134+Q134+U134</f>
        <v>0</v>
      </c>
      <c r="Y134" s="60">
        <f>(N134+V134)/G134</f>
        <v>0</v>
      </c>
      <c r="Z134" s="62">
        <f>IF(AA134=0,0,(N134+V134)/ABS(AA134))</f>
        <v>0</v>
      </c>
      <c r="AA134" s="3">
        <f t="shared" si="49"/>
        <v>0</v>
      </c>
      <c r="AB134" s="3">
        <f t="shared" si="50"/>
        <v>0</v>
      </c>
      <c r="AC134" s="3">
        <f>N134+O134+P134+Q134+T134+U134</f>
        <v>0</v>
      </c>
      <c r="AD134" s="3">
        <f>AA134/G134</f>
        <v>0</v>
      </c>
      <c r="AE134" s="24">
        <f>(AA134)*(G134*G134)</f>
        <v>0</v>
      </c>
      <c r="AF134" s="25">
        <f t="shared" si="51"/>
        <v>8.264462809917356E-5</v>
      </c>
      <c r="AG134" s="26">
        <f>(H134-$H$2)/SUM($AF$2:AF133)</f>
        <v>2782.3334914369248</v>
      </c>
      <c r="AH134" s="35">
        <f>(H134-H129)/SUM(AF129:AF133)</f>
        <v>0</v>
      </c>
      <c r="AI134" s="28">
        <f>(H134-H124)/SUM(AF124:AF133)</f>
        <v>0</v>
      </c>
      <c r="AJ134" s="29">
        <f>AJ133+(AVERAGE($AE$3:AE134)/(AJ133*AJ133))</f>
        <v>102.61427092850251</v>
      </c>
      <c r="AK134" s="30">
        <f>AK133+(AVERAGE($AG$3:AG134)/(AK133*AK133))</f>
        <v>89.076059080765106</v>
      </c>
      <c r="AL134" s="36">
        <f>AL133+(AVERAGE($AH$3:AH134)/(AL133*AL133))</f>
        <v>105.17135757052132</v>
      </c>
      <c r="AM134" s="37">
        <f>AM133+(AVERAGE($AI$3:AI134)/(AM133*AM133))</f>
        <v>103.71836233517108</v>
      </c>
      <c r="AN134" s="38">
        <f t="shared" si="52"/>
        <v>110.09648950633247</v>
      </c>
      <c r="AO134" s="39">
        <f t="shared" si="53"/>
        <v>109.37452369812827</v>
      </c>
      <c r="AP134" s="39">
        <f t="shared" si="53"/>
        <v>109.3123326570387</v>
      </c>
      <c r="AQ134" s="36">
        <f t="shared" si="36"/>
        <v>109.05321357698287</v>
      </c>
      <c r="AR134" s="40">
        <f t="shared" si="43"/>
        <v>108.79607700426799</v>
      </c>
      <c r="AS134" s="41">
        <f t="shared" si="43"/>
        <v>108.78548748371944</v>
      </c>
      <c r="AT134" s="20">
        <f>POWER((AO134-H134),2)</f>
        <v>0.39122060420313354</v>
      </c>
      <c r="AU134" s="20">
        <f>POWER((AP134-H134),2)</f>
        <v>0.47288637457546101</v>
      </c>
      <c r="AV134" s="29">
        <f t="shared" si="54"/>
        <v>107.34476312807971</v>
      </c>
      <c r="AW134" s="30">
        <f t="shared" si="57"/>
        <v>97.229720565393734</v>
      </c>
      <c r="AX134" s="36">
        <f t="shared" si="55"/>
        <v>108.51435743361246</v>
      </c>
      <c r="AY134" s="37">
        <f t="shared" si="56"/>
        <v>106.99976448399669</v>
      </c>
    </row>
    <row r="135" spans="1:51" thickTop="1" thickBot="1">
      <c r="A135" s="4">
        <v>136</v>
      </c>
      <c r="B135" s="4">
        <v>1360502814</v>
      </c>
      <c r="C135" s="4">
        <f t="shared" si="45"/>
        <v>0.81818181818181823</v>
      </c>
      <c r="D135" s="2">
        <f t="shared" si="44"/>
        <v>41315.560347222221</v>
      </c>
      <c r="E135" t="s">
        <v>353</v>
      </c>
      <c r="F135" t="s">
        <v>354</v>
      </c>
      <c r="G135" s="4">
        <v>110</v>
      </c>
      <c r="H135" s="4">
        <v>110</v>
      </c>
      <c r="I135" s="5">
        <f t="shared" si="46"/>
        <v>0.94117647058823528</v>
      </c>
      <c r="J135" s="4">
        <v>695</v>
      </c>
      <c r="K135" s="4">
        <v>695</v>
      </c>
      <c r="L135" s="5">
        <f t="shared" si="47"/>
        <v>0.95068571943196101</v>
      </c>
      <c r="M135" s="5">
        <f t="shared" si="48"/>
        <v>6.3181818181818183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f>N135+P135+T135</f>
        <v>0</v>
      </c>
      <c r="X135" s="4">
        <f>O135+Q135+U135</f>
        <v>0</v>
      </c>
      <c r="Y135" s="60">
        <f>(N135+V135)/G135</f>
        <v>0</v>
      </c>
      <c r="Z135" s="62">
        <f>IF(AA135=0,0,(N135+V135)/ABS(AA135))</f>
        <v>0</v>
      </c>
      <c r="AA135" s="3">
        <f t="shared" si="49"/>
        <v>0</v>
      </c>
      <c r="AB135" s="3">
        <f t="shared" si="50"/>
        <v>0</v>
      </c>
      <c r="AC135" s="3">
        <f>N135+O135+P135+Q135+T135+U135</f>
        <v>0</v>
      </c>
      <c r="AD135" s="3">
        <f>AA135/G135</f>
        <v>0</v>
      </c>
      <c r="AE135" s="24">
        <f>(AA135)*(G135*G135)</f>
        <v>0</v>
      </c>
      <c r="AF135" s="25">
        <f t="shared" si="51"/>
        <v>8.264462809917356E-5</v>
      </c>
      <c r="AG135" s="26">
        <f>(H135-$H$2)/SUM($AF$2:AF134)</f>
        <v>2772.3726632966427</v>
      </c>
      <c r="AH135" s="35">
        <f>(H135-H130)/SUM(AF130:AF134)</f>
        <v>0</v>
      </c>
      <c r="AI135" s="28">
        <f>(H135-H125)/SUM(AF125:AF134)</f>
        <v>0</v>
      </c>
      <c r="AJ135" s="29">
        <f>AJ134+(AVERAGE($AE$3:AE135)/(AJ134*AJ134))</f>
        <v>102.8635653360935</v>
      </c>
      <c r="AK135" s="30">
        <f>AK134+(AVERAGE($AG$3:AG135)/(AK134*AK134))</f>
        <v>89.372978720665301</v>
      </c>
      <c r="AL135" s="36">
        <f>AL134+(AVERAGE($AH$3:AH135)/(AL134*AL134))</f>
        <v>105.43392652636477</v>
      </c>
      <c r="AM135" s="37">
        <f>AM134+(AVERAGE($AI$3:AI135)/(AM134*AM134))</f>
        <v>103.99185921043993</v>
      </c>
      <c r="AN135" s="38">
        <f t="shared" si="52"/>
        <v>110.09648950633247</v>
      </c>
      <c r="AO135" s="39">
        <f t="shared" si="53"/>
        <v>109.37452369812827</v>
      </c>
      <c r="AP135" s="39">
        <f t="shared" si="53"/>
        <v>109.3123326570387</v>
      </c>
      <c r="AQ135" s="36">
        <f t="shared" si="36"/>
        <v>109.05321357698287</v>
      </c>
      <c r="AR135" s="40">
        <f t="shared" si="43"/>
        <v>108.79607700426799</v>
      </c>
      <c r="AS135" s="41">
        <f t="shared" si="43"/>
        <v>108.79569320390182</v>
      </c>
      <c r="AT135" s="20">
        <f>POWER((AO135-H135),2)</f>
        <v>0.39122060420313354</v>
      </c>
      <c r="AU135" s="20">
        <f>POWER((AP135-H135),2)</f>
        <v>0.47288637457546101</v>
      </c>
      <c r="AV135" s="29">
        <f t="shared" si="54"/>
        <v>107.59009130197383</v>
      </c>
      <c r="AW135" s="30">
        <f t="shared" si="57"/>
        <v>97.444552556228473</v>
      </c>
      <c r="AX135" s="36">
        <f t="shared" si="55"/>
        <v>108.76311674635502</v>
      </c>
      <c r="AY135" s="37">
        <f t="shared" si="56"/>
        <v>107.24407725054668</v>
      </c>
    </row>
    <row r="136" spans="1:51" thickTop="1" thickBot="1">
      <c r="A136" s="4">
        <v>137</v>
      </c>
      <c r="B136" s="4">
        <v>1360877393</v>
      </c>
      <c r="C136" s="4">
        <f t="shared" si="45"/>
        <v>0.82424242424242422</v>
      </c>
      <c r="D136" s="2">
        <f t="shared" si="44"/>
        <v>41319.895752314813</v>
      </c>
      <c r="E136" t="s">
        <v>354</v>
      </c>
      <c r="F136" t="s">
        <v>355</v>
      </c>
      <c r="G136" s="4">
        <v>110</v>
      </c>
      <c r="H136" s="4">
        <v>110</v>
      </c>
      <c r="I136" s="5">
        <f t="shared" si="46"/>
        <v>0.94117647058823528</v>
      </c>
      <c r="J136" s="4">
        <v>695</v>
      </c>
      <c r="K136" s="4">
        <v>695</v>
      </c>
      <c r="L136" s="5">
        <f t="shared" si="47"/>
        <v>0.95068571943196101</v>
      </c>
      <c r="M136" s="5">
        <f t="shared" si="48"/>
        <v>6.3181818181818183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f>N136+P136+T136</f>
        <v>0</v>
      </c>
      <c r="X136" s="4">
        <f>O136+Q136+U136</f>
        <v>0</v>
      </c>
      <c r="Y136" s="60">
        <f>(N136+V136)/G136</f>
        <v>0</v>
      </c>
      <c r="Z136" s="62">
        <f>IF(AA136=0,0,(N136+V136)/ABS(AA136))</f>
        <v>0</v>
      </c>
      <c r="AA136" s="3">
        <f t="shared" si="49"/>
        <v>0</v>
      </c>
      <c r="AB136" s="3">
        <f t="shared" si="50"/>
        <v>0</v>
      </c>
      <c r="AC136" s="3">
        <f>N136+O136+P136+Q136+T136+U136</f>
        <v>0</v>
      </c>
      <c r="AD136" s="3">
        <f>AA136/G136</f>
        <v>0</v>
      </c>
      <c r="AE136" s="24">
        <f>(AA136)*(G136*G136)</f>
        <v>0</v>
      </c>
      <c r="AF136" s="25">
        <f t="shared" si="51"/>
        <v>8.264462809917356E-5</v>
      </c>
      <c r="AG136" s="26">
        <f>(H136-$H$2)/SUM($AF$2:AF135)</f>
        <v>2762.4829008005122</v>
      </c>
      <c r="AH136" s="35">
        <f>(H136-H131)/SUM(AF131:AF135)</f>
        <v>0</v>
      </c>
      <c r="AI136" s="28">
        <f>(H136-H126)/SUM(AF126:AF135)</f>
        <v>0</v>
      </c>
      <c r="AJ136" s="29">
        <f>AJ135+(AVERAGE($AE$3:AE136)/(AJ135*AJ135))</f>
        <v>103.10980145644896</v>
      </c>
      <c r="AK136" s="30">
        <f>AK135+(AVERAGE($AG$3:AG136)/(AK135*AK135))</f>
        <v>89.668308600147341</v>
      </c>
      <c r="AL136" s="36">
        <f>AL135+(AVERAGE($AH$3:AH136)/(AL135*AL135))</f>
        <v>105.69323960320442</v>
      </c>
      <c r="AM136" s="37">
        <f>AM135+(AVERAGE($AI$3:AI136)/(AM135*AM135))</f>
        <v>104.26188909302063</v>
      </c>
      <c r="AN136" s="38">
        <f t="shared" si="52"/>
        <v>110.09648950633247</v>
      </c>
      <c r="AO136" s="39">
        <f t="shared" si="53"/>
        <v>109.37452369812827</v>
      </c>
      <c r="AP136" s="39">
        <f t="shared" si="53"/>
        <v>109.3123326570387</v>
      </c>
      <c r="AQ136" s="36">
        <f t="shared" ref="AQ136:AQ165" si="58">AQ135+(AVERAGE(AH132:AH136)/(AQ135*AQ135))</f>
        <v>109.05321357698287</v>
      </c>
      <c r="AR136" s="40">
        <f t="shared" si="43"/>
        <v>108.79607700426799</v>
      </c>
      <c r="AS136" s="41">
        <f t="shared" si="43"/>
        <v>108.79569320390182</v>
      </c>
      <c r="AT136" s="20">
        <f>POWER((AO136-H136),2)</f>
        <v>0.39122060420313354</v>
      </c>
      <c r="AU136" s="20">
        <f>POWER((AP136-H136),2)</f>
        <v>0.47288637457546101</v>
      </c>
      <c r="AV136" s="29">
        <f t="shared" si="54"/>
        <v>107.83430195112435</v>
      </c>
      <c r="AW136" s="30">
        <f t="shared" si="57"/>
        <v>97.658438328777919</v>
      </c>
      <c r="AX136" s="36">
        <f t="shared" si="55"/>
        <v>109.01073945265895</v>
      </c>
      <c r="AY136" s="37">
        <f t="shared" si="56"/>
        <v>107.48727814703405</v>
      </c>
    </row>
    <row r="137" spans="1:51" thickTop="1" thickBot="1">
      <c r="A137" s="4">
        <v>138</v>
      </c>
      <c r="B137" s="4">
        <v>1361016236</v>
      </c>
      <c r="C137" s="4">
        <f t="shared" si="45"/>
        <v>0.83030303030303032</v>
      </c>
      <c r="D137" s="2">
        <f t="shared" si="44"/>
        <v>41321.50273148148</v>
      </c>
      <c r="E137" t="s">
        <v>355</v>
      </c>
      <c r="F137" t="s">
        <v>356</v>
      </c>
      <c r="G137" s="4">
        <v>110</v>
      </c>
      <c r="H137" s="4">
        <v>110</v>
      </c>
      <c r="I137" s="5">
        <f t="shared" si="46"/>
        <v>0.94117647058823528</v>
      </c>
      <c r="J137" s="4">
        <v>695</v>
      </c>
      <c r="K137" s="4">
        <v>695</v>
      </c>
      <c r="L137" s="5">
        <f t="shared" si="47"/>
        <v>0.95068571943196101</v>
      </c>
      <c r="M137" s="5">
        <f t="shared" si="48"/>
        <v>6.3181818181818183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f>N137+P137+T137</f>
        <v>0</v>
      </c>
      <c r="X137" s="4">
        <f>O137+Q137+U137</f>
        <v>0</v>
      </c>
      <c r="Y137" s="60">
        <f>(N137+V137)/G137</f>
        <v>0</v>
      </c>
      <c r="Z137" s="62">
        <f>IF(AA137=0,0,(N137+V137)/ABS(AA137))</f>
        <v>0</v>
      </c>
      <c r="AA137" s="3">
        <f t="shared" si="49"/>
        <v>0</v>
      </c>
      <c r="AB137" s="3">
        <f t="shared" si="50"/>
        <v>0</v>
      </c>
      <c r="AC137" s="3">
        <f>N137+O137+P137+Q137+T137+U137</f>
        <v>0</v>
      </c>
      <c r="AD137" s="3">
        <f>AA137/G137</f>
        <v>0</v>
      </c>
      <c r="AE137" s="24">
        <f>(AA137)*(G137*G137)</f>
        <v>0</v>
      </c>
      <c r="AF137" s="25">
        <f t="shared" si="51"/>
        <v>8.264462809917356E-5</v>
      </c>
      <c r="AG137" s="26">
        <f>(H137-$H$2)/SUM($AF$2:AF136)</f>
        <v>2752.6634461238905</v>
      </c>
      <c r="AH137" s="35">
        <f>(H137-H132)/SUM(AF132:AF136)</f>
        <v>0</v>
      </c>
      <c r="AI137" s="28">
        <f>(H137-H127)/SUM(AF127:AF136)</f>
        <v>0</v>
      </c>
      <c r="AJ137" s="29">
        <f>AJ136+(AVERAGE($AE$3:AE137)/(AJ136*AJ136))</f>
        <v>103.35304763999905</v>
      </c>
      <c r="AK137" s="30">
        <f>AK136+(AVERAGE($AG$3:AG137)/(AK136*AK136))</f>
        <v>89.962059009153393</v>
      </c>
      <c r="AL137" s="36">
        <f>AL136+(AVERAGE($AH$3:AH137)/(AL136*AL136))</f>
        <v>105.94937039381941</v>
      </c>
      <c r="AM137" s="37">
        <f>AM136+(AVERAGE($AI$3:AI137)/(AM136*AM136))</f>
        <v>104.52853220170212</v>
      </c>
      <c r="AN137" s="38">
        <f t="shared" si="52"/>
        <v>110.09648950633247</v>
      </c>
      <c r="AO137" s="39">
        <f t="shared" si="53"/>
        <v>109.37452369812827</v>
      </c>
      <c r="AP137" s="39">
        <f t="shared" si="53"/>
        <v>109.3123326570387</v>
      </c>
      <c r="AQ137" s="36">
        <f t="shared" si="58"/>
        <v>109.05321357698287</v>
      </c>
      <c r="AR137" s="40">
        <f t="shared" si="43"/>
        <v>108.79607700426799</v>
      </c>
      <c r="AS137" s="41">
        <f t="shared" si="43"/>
        <v>108.79569320390182</v>
      </c>
      <c r="AT137" s="20">
        <f>POWER((AO137-H137),2)</f>
        <v>0.39122060420313354</v>
      </c>
      <c r="AU137" s="20">
        <f>POWER((AP137-H137),2)</f>
        <v>0.47288637457546101</v>
      </c>
      <c r="AV137" s="29">
        <f t="shared" si="54"/>
        <v>108.07740773274186</v>
      </c>
      <c r="AW137" s="30">
        <f t="shared" si="57"/>
        <v>97.871388247177947</v>
      </c>
      <c r="AX137" s="36">
        <f t="shared" si="55"/>
        <v>109.25723846486001</v>
      </c>
      <c r="AY137" s="37">
        <f t="shared" si="56"/>
        <v>107.72937975504028</v>
      </c>
    </row>
    <row r="138" spans="1:51" thickTop="1" thickBot="1">
      <c r="A138" s="4">
        <v>139</v>
      </c>
      <c r="B138" s="4">
        <v>1361250368</v>
      </c>
      <c r="C138" s="4">
        <f t="shared" si="45"/>
        <v>0.83636363636363631</v>
      </c>
      <c r="D138" s="2">
        <f t="shared" si="44"/>
        <v>41324.212592592594</v>
      </c>
      <c r="E138" t="s">
        <v>356</v>
      </c>
      <c r="F138" t="s">
        <v>357</v>
      </c>
      <c r="G138" s="4">
        <v>110</v>
      </c>
      <c r="H138" s="4">
        <v>111</v>
      </c>
      <c r="I138" s="5">
        <f t="shared" si="46"/>
        <v>0.95588235294117652</v>
      </c>
      <c r="J138" s="4">
        <v>695</v>
      </c>
      <c r="K138" s="4">
        <v>707</v>
      </c>
      <c r="L138" s="5">
        <f t="shared" si="47"/>
        <v>0.96712381295464067</v>
      </c>
      <c r="M138" s="5">
        <f t="shared" si="48"/>
        <v>6.3693693693693696</v>
      </c>
      <c r="N138" s="4">
        <v>1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12</v>
      </c>
      <c r="U138" s="4">
        <v>0</v>
      </c>
      <c r="V138" s="4">
        <v>0</v>
      </c>
      <c r="W138" s="4">
        <f>N138+P138+T138</f>
        <v>13</v>
      </c>
      <c r="X138" s="4">
        <f>O138+Q138+U138</f>
        <v>0</v>
      </c>
      <c r="Y138" s="60">
        <f>(N138+V138)/G138</f>
        <v>9.0909090909090905E-3</v>
      </c>
      <c r="Z138" s="62">
        <f>IF(AA138=0,0,(N138+V138)/ABS(AA138))</f>
        <v>1</v>
      </c>
      <c r="AA138" s="3">
        <f t="shared" si="49"/>
        <v>1</v>
      </c>
      <c r="AB138" s="3">
        <f t="shared" si="50"/>
        <v>12</v>
      </c>
      <c r="AC138" s="3">
        <f>N138+O138+P138+Q138+T138+U138</f>
        <v>13</v>
      </c>
      <c r="AD138" s="3">
        <f>AA138/G138</f>
        <v>9.0909090909090905E-3</v>
      </c>
      <c r="AE138" s="24">
        <f>(AA138)*(G138*G138)</f>
        <v>12100</v>
      </c>
      <c r="AF138" s="25">
        <f t="shared" si="51"/>
        <v>8.1162243324405485E-5</v>
      </c>
      <c r="AG138" s="26">
        <f>(H138-$H$2)/SUM($AF$2:AF137)</f>
        <v>2785.7715764317472</v>
      </c>
      <c r="AH138" s="35">
        <f>(H138-H133)/SUM(AF133:AF137)</f>
        <v>2419.9999999999995</v>
      </c>
      <c r="AI138" s="28">
        <f>(H138-H128)/SUM(AF128:AF137)</f>
        <v>1209.9999999999998</v>
      </c>
      <c r="AJ138" s="29">
        <f>AJ137+(AVERAGE($AE$3:AE138)/(AJ137*AJ137))</f>
        <v>103.60169915754732</v>
      </c>
      <c r="AK138" s="30">
        <f>AK137+(AVERAGE($AG$3:AG138)/(AK137*AK137))</f>
        <v>90.254279329146812</v>
      </c>
      <c r="AL138" s="36">
        <f>AL137+(AVERAGE($AH$3:AH138)/(AL137*AL137))</f>
        <v>106.20397526189019</v>
      </c>
      <c r="AM138" s="37">
        <f>AM137+(AVERAGE($AI$3:AI138)/(AM137*AM137))</f>
        <v>104.79268034359814</v>
      </c>
      <c r="AN138" s="38">
        <f t="shared" si="52"/>
        <v>111.09473745729531</v>
      </c>
      <c r="AO138" s="39">
        <f t="shared" si="53"/>
        <v>109.57681770490608</v>
      </c>
      <c r="AP138" s="39">
        <f t="shared" si="53"/>
        <v>109.41359478425123</v>
      </c>
      <c r="AQ138" s="36">
        <f t="shared" si="58"/>
        <v>109.09391114202126</v>
      </c>
      <c r="AR138" s="40">
        <f t="shared" si="43"/>
        <v>108.81652208804503</v>
      </c>
      <c r="AS138" s="41">
        <f t="shared" si="43"/>
        <v>108.80591581791494</v>
      </c>
      <c r="AT138" s="20">
        <f>POWER((AO138-H138),2)</f>
        <v>2.0254478450688067</v>
      </c>
      <c r="AU138" s="20">
        <f>POWER((AP138-H138),2)</f>
        <v>2.5166815085548988</v>
      </c>
      <c r="AV138" s="29">
        <f t="shared" si="54"/>
        <v>108.31942107602246</v>
      </c>
      <c r="AW138" s="30">
        <f t="shared" si="57"/>
        <v>98.083412494970517</v>
      </c>
      <c r="AX138" s="36">
        <f t="shared" si="55"/>
        <v>109.50262646198294</v>
      </c>
      <c r="AY138" s="37">
        <f t="shared" si="56"/>
        <v>107.97039442970207</v>
      </c>
    </row>
    <row r="139" spans="1:51" thickTop="1" thickBot="1">
      <c r="A139" s="4">
        <v>140</v>
      </c>
      <c r="B139" s="4">
        <v>1361270644</v>
      </c>
      <c r="C139" s="4">
        <f t="shared" si="45"/>
        <v>0.84242424242424241</v>
      </c>
      <c r="D139" s="2">
        <f t="shared" si="44"/>
        <v>41324.447268518517</v>
      </c>
      <c r="E139" t="s">
        <v>357</v>
      </c>
      <c r="F139" t="s">
        <v>358</v>
      </c>
      <c r="G139" s="4">
        <v>111</v>
      </c>
      <c r="H139" s="4">
        <v>111</v>
      </c>
      <c r="I139" s="5">
        <f t="shared" si="46"/>
        <v>0.95588235294117652</v>
      </c>
      <c r="J139" s="4">
        <v>707</v>
      </c>
      <c r="K139" s="4">
        <v>707</v>
      </c>
      <c r="L139" s="5">
        <f t="shared" si="47"/>
        <v>0.96712381295464067</v>
      </c>
      <c r="M139" s="5">
        <f t="shared" si="48"/>
        <v>6.3693693693693696</v>
      </c>
      <c r="N139" s="4">
        <v>0</v>
      </c>
      <c r="O139" s="4">
        <v>0</v>
      </c>
      <c r="P139" s="4">
        <v>2</v>
      </c>
      <c r="Q139" s="4">
        <v>0</v>
      </c>
      <c r="R139" s="4">
        <v>0</v>
      </c>
      <c r="S139" s="4">
        <v>1</v>
      </c>
      <c r="T139" s="4">
        <v>0</v>
      </c>
      <c r="U139" s="4">
        <v>0</v>
      </c>
      <c r="V139" s="4">
        <v>1</v>
      </c>
      <c r="W139" s="4">
        <f>N139+P139+T139</f>
        <v>2</v>
      </c>
      <c r="X139" s="4">
        <f>O139+Q139+U139</f>
        <v>0</v>
      </c>
      <c r="Y139" s="60">
        <f>(N139+V139)/G139</f>
        <v>9.0090090090090089E-3</v>
      </c>
      <c r="Z139" s="62">
        <f>IF(AA139=0,0,(N139+V139)/ABS(AA139))</f>
        <v>0</v>
      </c>
      <c r="AA139" s="3">
        <f t="shared" si="49"/>
        <v>0</v>
      </c>
      <c r="AB139" s="3">
        <f t="shared" si="50"/>
        <v>0</v>
      </c>
      <c r="AC139" s="3">
        <f>N139+O139+P139+Q139+T139+U139</f>
        <v>2</v>
      </c>
      <c r="AD139" s="3">
        <f>AA139/G139</f>
        <v>0</v>
      </c>
      <c r="AE139" s="24">
        <f>(AA139)*(G139*G139)</f>
        <v>0</v>
      </c>
      <c r="AF139" s="25">
        <f t="shared" si="51"/>
        <v>8.1162243324405485E-5</v>
      </c>
      <c r="AG139" s="26">
        <f>(H139-$H$2)/SUM($AF$2:AF138)</f>
        <v>2776.114989826558</v>
      </c>
      <c r="AH139" s="35">
        <f>(H139-H134)/SUM(AF134:AF138)</f>
        <v>2428.7126938615925</v>
      </c>
      <c r="AI139" s="28">
        <f>(H139-H129)/SUM(AF129:AF138)</f>
        <v>1212.1742594866207</v>
      </c>
      <c r="AJ139" s="29">
        <f>AJ138+(AVERAGE($AE$3:AE139)/(AJ138*AJ138))</f>
        <v>103.84735227152193</v>
      </c>
      <c r="AK139" s="30">
        <f>AK138+(AVERAGE($AG$3:AG139)/(AK138*AK138))</f>
        <v>90.54497884183688</v>
      </c>
      <c r="AL139" s="36">
        <f>AL138+(AVERAGE($AH$3:AH139)/(AL138*AL138))</f>
        <v>106.45708304071056</v>
      </c>
      <c r="AM139" s="37">
        <f>AM138+(AVERAGE($AI$3:AI139)/(AM138*AM138))</f>
        <v>105.05438583775536</v>
      </c>
      <c r="AN139" s="38">
        <f t="shared" si="52"/>
        <v>111.09473745729531</v>
      </c>
      <c r="AO139" s="39">
        <f t="shared" si="53"/>
        <v>109.77909110530962</v>
      </c>
      <c r="AP139" s="39">
        <f t="shared" si="53"/>
        <v>109.51485118443321</v>
      </c>
      <c r="AQ139" s="36">
        <f t="shared" si="58"/>
        <v>109.17539196799976</v>
      </c>
      <c r="AR139" s="40">
        <f t="shared" si="43"/>
        <v>108.8574704721819</v>
      </c>
      <c r="AS139" s="41">
        <f t="shared" si="43"/>
        <v>108.82637557000344</v>
      </c>
      <c r="AT139" s="20">
        <f>POWER((AO139-H139),2)</f>
        <v>1.4906185291340901</v>
      </c>
      <c r="AU139" s="20">
        <f>POWER((AP139-H139),2)</f>
        <v>2.2056670043794333</v>
      </c>
      <c r="AV139" s="29">
        <f t="shared" si="54"/>
        <v>108.56035418776125</v>
      </c>
      <c r="AW139" s="30">
        <f t="shared" si="57"/>
        <v>98.29452107940503</v>
      </c>
      <c r="AX139" s="36">
        <f t="shared" si="55"/>
        <v>109.74691589550247</v>
      </c>
      <c r="AY139" s="37">
        <f t="shared" si="56"/>
        <v>108.21033430528101</v>
      </c>
    </row>
    <row r="140" spans="1:51" thickTop="1" thickBot="1">
      <c r="A140" s="4">
        <v>141</v>
      </c>
      <c r="B140" s="4">
        <v>1361273464</v>
      </c>
      <c r="C140" s="4">
        <f t="shared" si="45"/>
        <v>0.84848484848484851</v>
      </c>
      <c r="D140" s="2">
        <f t="shared" si="44"/>
        <v>41324.479907407411</v>
      </c>
      <c r="E140" t="s">
        <v>358</v>
      </c>
      <c r="F140" t="s">
        <v>359</v>
      </c>
      <c r="G140" s="4">
        <v>111</v>
      </c>
      <c r="H140" s="4">
        <v>111</v>
      </c>
      <c r="I140" s="5">
        <f t="shared" si="46"/>
        <v>0.95588235294117652</v>
      </c>
      <c r="J140" s="4">
        <v>707</v>
      </c>
      <c r="K140" s="4">
        <v>707</v>
      </c>
      <c r="L140" s="5">
        <f t="shared" si="47"/>
        <v>0.96712381295464067</v>
      </c>
      <c r="M140" s="5">
        <f t="shared" si="48"/>
        <v>6.3693693693693696</v>
      </c>
      <c r="N140" s="4">
        <v>0</v>
      </c>
      <c r="O140" s="4">
        <v>0</v>
      </c>
      <c r="P140" s="4">
        <v>1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1</v>
      </c>
      <c r="W140" s="4">
        <f>N140+P140+T140</f>
        <v>1</v>
      </c>
      <c r="X140" s="4">
        <f>O140+Q140+U140</f>
        <v>0</v>
      </c>
      <c r="Y140" s="60">
        <f>(N140+V140)/G140</f>
        <v>9.0090090090090089E-3</v>
      </c>
      <c r="Z140" s="62">
        <f>IF(AA140=0,0,(N140+V140)/ABS(AA140))</f>
        <v>0</v>
      </c>
      <c r="AA140" s="3">
        <f t="shared" si="49"/>
        <v>0</v>
      </c>
      <c r="AB140" s="3">
        <f t="shared" si="50"/>
        <v>0</v>
      </c>
      <c r="AC140" s="3">
        <f>N140+O140+P140+Q140+T140+U140</f>
        <v>1</v>
      </c>
      <c r="AD140" s="3">
        <f>AA140/G140</f>
        <v>0</v>
      </c>
      <c r="AE140" s="24">
        <f>(AA140)*(G140*G140)</f>
        <v>0</v>
      </c>
      <c r="AF140" s="25">
        <f t="shared" si="51"/>
        <v>8.1162243324405485E-5</v>
      </c>
      <c r="AG140" s="26">
        <f>(H140-$H$2)/SUM($AF$2:AF139)</f>
        <v>2766.525119058389</v>
      </c>
      <c r="AH140" s="35">
        <f>(H140-H135)/SUM(AF135:AF139)</f>
        <v>2437.4883508003204</v>
      </c>
      <c r="AI140" s="28">
        <f>(H140-H130)/SUM(AF130:AF139)</f>
        <v>1214.3563469307962</v>
      </c>
      <c r="AJ140" s="29">
        <f>AJ139+(AVERAGE($AE$3:AE140)/(AJ139*AJ139))</f>
        <v>104.09007288150995</v>
      </c>
      <c r="AK140" s="30">
        <f>AK139+(AVERAGE($AG$3:AG140)/(AK139*AK139))</f>
        <v>90.834166994272778</v>
      </c>
      <c r="AL140" s="36">
        <f>AL139+(AVERAGE($AH$3:AH140)/(AL139*AL139))</f>
        <v>106.70872181771281</v>
      </c>
      <c r="AM140" s="37">
        <f>AM139+(AVERAGE($AI$3:AI140)/(AM139*AM139))</f>
        <v>105.31369941556214</v>
      </c>
      <c r="AN140" s="38">
        <f t="shared" si="52"/>
        <v>111.09473745729531</v>
      </c>
      <c r="AO140" s="39">
        <f t="shared" si="53"/>
        <v>109.98134797768829</v>
      </c>
      <c r="AP140" s="39">
        <f t="shared" si="53"/>
        <v>109.61610236887857</v>
      </c>
      <c r="AQ140" s="36">
        <f t="shared" si="58"/>
        <v>109.29765118959033</v>
      </c>
      <c r="AR140" s="40">
        <f t="shared" ref="AR140:AS155" si="59">AR139+(AVERAGE(AH131:AH140)/(AR139*AR139))</f>
        <v>108.91895766609237</v>
      </c>
      <c r="AS140" s="41">
        <f t="shared" si="59"/>
        <v>108.85708126391646</v>
      </c>
      <c r="AT140" s="20">
        <f>POWER((AO140-H140),2)</f>
        <v>1.0376519425597424</v>
      </c>
      <c r="AU140" s="20">
        <f>POWER((AP140-H140),2)</f>
        <v>1.9151726534235005</v>
      </c>
      <c r="AV140" s="29">
        <f t="shared" si="54"/>
        <v>108.80021905779086</v>
      </c>
      <c r="AW140" s="30">
        <f t="shared" si="57"/>
        <v>98.504723835610037</v>
      </c>
      <c r="AX140" s="36">
        <f t="shared" si="55"/>
        <v>109.99011899492439</v>
      </c>
      <c r="AY140" s="37">
        <f t="shared" si="56"/>
        <v>108.44921130056009</v>
      </c>
    </row>
    <row r="141" spans="1:51" thickTop="1" thickBot="1">
      <c r="A141" s="4">
        <v>142</v>
      </c>
      <c r="B141" s="4">
        <v>1361295174</v>
      </c>
      <c r="C141" s="4">
        <f t="shared" si="45"/>
        <v>0.8545454545454545</v>
      </c>
      <c r="D141" s="2">
        <f t="shared" si="44"/>
        <v>41324.731180555558</v>
      </c>
      <c r="E141" t="s">
        <v>359</v>
      </c>
      <c r="F141" t="s">
        <v>360</v>
      </c>
      <c r="G141" s="4">
        <v>111</v>
      </c>
      <c r="H141" s="4">
        <v>111</v>
      </c>
      <c r="I141" s="5">
        <f t="shared" si="46"/>
        <v>0.95588235294117652</v>
      </c>
      <c r="J141" s="4">
        <v>707</v>
      </c>
      <c r="K141" s="4">
        <v>707</v>
      </c>
      <c r="L141" s="5">
        <f t="shared" si="47"/>
        <v>0.96712381295464067</v>
      </c>
      <c r="M141" s="5">
        <f t="shared" si="48"/>
        <v>6.3693693693693696</v>
      </c>
      <c r="N141" s="4">
        <v>0</v>
      </c>
      <c r="O141" s="4">
        <v>0</v>
      </c>
      <c r="P141" s="4">
        <v>0</v>
      </c>
      <c r="Q141" s="4">
        <v>2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f>N141+P141+T141</f>
        <v>0</v>
      </c>
      <c r="X141" s="4">
        <f>O141+Q141+U141</f>
        <v>2</v>
      </c>
      <c r="Y141" s="60">
        <f>(N141+V141)/G141</f>
        <v>0</v>
      </c>
      <c r="Z141" s="62">
        <f>IF(AA141=0,0,(N141+V141)/ABS(AA141))</f>
        <v>0</v>
      </c>
      <c r="AA141" s="3">
        <f t="shared" si="49"/>
        <v>0</v>
      </c>
      <c r="AB141" s="3">
        <f t="shared" si="50"/>
        <v>0</v>
      </c>
      <c r="AC141" s="3">
        <f>N141+O141+P141+Q141+T141+U141</f>
        <v>2</v>
      </c>
      <c r="AD141" s="3">
        <f>AA141/G141</f>
        <v>0</v>
      </c>
      <c r="AE141" s="24">
        <f>(AA141)*(G141*G141)</f>
        <v>0</v>
      </c>
      <c r="AF141" s="25">
        <f t="shared" si="51"/>
        <v>8.1162243324405485E-5</v>
      </c>
      <c r="AG141" s="26">
        <f>(H141-$H$2)/SUM($AF$2:AF140)</f>
        <v>2757.0012751135573</v>
      </c>
      <c r="AH141" s="35">
        <f>(H141-H136)/SUM(AF136:AF140)</f>
        <v>2446.3276558038792</v>
      </c>
      <c r="AI141" s="28">
        <f>(H141-H131)/SUM(AF131:AF140)</f>
        <v>1216.546304683101</v>
      </c>
      <c r="AJ141" s="29">
        <f>AJ140+(AVERAGE($AE$3:AE141)/(AJ140*AJ140))</f>
        <v>104.32992478640472</v>
      </c>
      <c r="AK141" s="30">
        <f>AK140+(AVERAGE($AG$3:AG141)/(AK140*AK140))</f>
        <v>91.12185338124182</v>
      </c>
      <c r="AL141" s="36">
        <f>AL140+(AVERAGE($AH$3:AH141)/(AL140*AL140))</f>
        <v>106.9589189606701</v>
      </c>
      <c r="AM141" s="37">
        <f>AM140+(AVERAGE($AI$3:AI141)/(AM140*AM140))</f>
        <v>105.5706702840626</v>
      </c>
      <c r="AN141" s="38">
        <f t="shared" si="52"/>
        <v>111.09473745729531</v>
      </c>
      <c r="AO141" s="39">
        <f t="shared" si="53"/>
        <v>110.18359239787669</v>
      </c>
      <c r="AP141" s="39">
        <f t="shared" si="53"/>
        <v>109.71734884868582</v>
      </c>
      <c r="AQ141" s="36">
        <f t="shared" si="58"/>
        <v>109.46059356027386</v>
      </c>
      <c r="AR141" s="40">
        <f t="shared" si="59"/>
        <v>109.00099636044561</v>
      </c>
      <c r="AS141" s="41">
        <f t="shared" si="59"/>
        <v>108.89803596899351</v>
      </c>
      <c r="AT141" s="20">
        <f>POWER((AO141-H141),2)</f>
        <v>0.6665213728047259</v>
      </c>
      <c r="AU141" s="20">
        <f>POWER((AP141-H141),2)</f>
        <v>1.6451939759676013</v>
      </c>
      <c r="AV141" s="29">
        <f t="shared" si="54"/>
        <v>109.03902746425199</v>
      </c>
      <c r="AW141" s="30">
        <f t="shared" si="57"/>
        <v>98.714030430640051</v>
      </c>
      <c r="AX141" s="36">
        <f t="shared" si="55"/>
        <v>110.23224777319356</v>
      </c>
      <c r="AY141" s="37">
        <f t="shared" si="56"/>
        <v>108.68703712407336</v>
      </c>
    </row>
    <row r="142" spans="1:51" thickTop="1" thickBot="1">
      <c r="A142" s="4">
        <v>143</v>
      </c>
      <c r="B142" s="4">
        <v>1361297656</v>
      </c>
      <c r="C142" s="4">
        <f t="shared" si="45"/>
        <v>0.8606060606060606</v>
      </c>
      <c r="D142" s="2">
        <f t="shared" si="44"/>
        <v>41324.75990740741</v>
      </c>
      <c r="E142" t="s">
        <v>360</v>
      </c>
      <c r="F142" t="s">
        <v>361</v>
      </c>
      <c r="G142" s="4">
        <v>111</v>
      </c>
      <c r="H142" s="4">
        <v>111</v>
      </c>
      <c r="I142" s="5">
        <f t="shared" si="46"/>
        <v>0.95588235294117652</v>
      </c>
      <c r="J142" s="4">
        <v>707</v>
      </c>
      <c r="K142" s="4">
        <v>707</v>
      </c>
      <c r="L142" s="5">
        <f t="shared" si="47"/>
        <v>0.96712381295464067</v>
      </c>
      <c r="M142" s="5">
        <f t="shared" si="48"/>
        <v>6.3693693693693696</v>
      </c>
      <c r="N142" s="4">
        <v>0</v>
      </c>
      <c r="O142" s="4">
        <v>0</v>
      </c>
      <c r="P142" s="4">
        <v>0</v>
      </c>
      <c r="Q142" s="4">
        <v>1</v>
      </c>
      <c r="R142" s="4">
        <v>0</v>
      </c>
      <c r="S142" s="4">
        <v>1</v>
      </c>
      <c r="T142" s="4">
        <v>0</v>
      </c>
      <c r="U142" s="4">
        <v>0</v>
      </c>
      <c r="V142" s="4">
        <v>1</v>
      </c>
      <c r="W142" s="4">
        <f>N142+P142+T142</f>
        <v>0</v>
      </c>
      <c r="X142" s="4">
        <f>O142+Q142+U142</f>
        <v>1</v>
      </c>
      <c r="Y142" s="60">
        <f>(N142+V142)/G142</f>
        <v>9.0090090090090089E-3</v>
      </c>
      <c r="Z142" s="62">
        <f>IF(AA142=0,0,(N142+V142)/ABS(AA142))</f>
        <v>0</v>
      </c>
      <c r="AA142" s="3">
        <f t="shared" si="49"/>
        <v>0</v>
      </c>
      <c r="AB142" s="3">
        <f t="shared" si="50"/>
        <v>0</v>
      </c>
      <c r="AC142" s="3">
        <f>N142+O142+P142+Q142+T142+U142</f>
        <v>1</v>
      </c>
      <c r="AD142" s="3">
        <f>AA142/G142</f>
        <v>0</v>
      </c>
      <c r="AE142" s="24">
        <f>(AA142)*(G142*G142)</f>
        <v>0</v>
      </c>
      <c r="AF142" s="25">
        <f t="shared" si="51"/>
        <v>8.1162243324405485E-5</v>
      </c>
      <c r="AG142" s="26">
        <f>(H142-$H$2)/SUM($AF$2:AF141)</f>
        <v>2747.5427784336293</v>
      </c>
      <c r="AH142" s="35">
        <f>(H142-H137)/SUM(AF137:AF141)</f>
        <v>2455.2313038322818</v>
      </c>
      <c r="AI142" s="28">
        <f>(H142-H132)/SUM(AF132:AF141)</f>
        <v>1218.74417540016</v>
      </c>
      <c r="AJ142" s="29">
        <f>AJ141+(AVERAGE($AE$3:AE142)/(AJ141*AJ141))</f>
        <v>104.56696977223534</v>
      </c>
      <c r="AK142" s="30">
        <f>AK141+(AVERAGE($AG$3:AG142)/(AK141*AK141))</f>
        <v>91.408047728819099</v>
      </c>
      <c r="AL142" s="36">
        <f>AL141+(AVERAGE($AH$3:AH142)/(AL141*AL141))</f>
        <v>107.2077011427707</v>
      </c>
      <c r="AM142" s="37">
        <f>AM141+(AVERAGE($AI$3:AI142)/(AM141*AM141))</f>
        <v>105.8253461861495</v>
      </c>
      <c r="AN142" s="38">
        <f t="shared" si="52"/>
        <v>111.09473745729531</v>
      </c>
      <c r="AO142" s="39">
        <f t="shared" si="53"/>
        <v>110.38582843979884</v>
      </c>
      <c r="AP142" s="39">
        <f t="shared" si="53"/>
        <v>109.81859113477707</v>
      </c>
      <c r="AQ142" s="36">
        <f t="shared" si="58"/>
        <v>109.66403447118894</v>
      </c>
      <c r="AR142" s="40">
        <f t="shared" si="59"/>
        <v>109.10357642266797</v>
      </c>
      <c r="AS142" s="41">
        <f t="shared" si="59"/>
        <v>108.94923701952881</v>
      </c>
      <c r="AT142" s="20">
        <f>POWER((AO142-H142),2)</f>
        <v>0.37720670535992373</v>
      </c>
      <c r="AU142" s="20">
        <f>POWER((AP142-H142),2)</f>
        <v>1.3957269068273417</v>
      </c>
      <c r="AV142" s="29">
        <f t="shared" si="54"/>
        <v>109.27679097870178</v>
      </c>
      <c r="AW142" s="30">
        <f t="shared" si="57"/>
        <v>98.922450367401993</v>
      </c>
      <c r="AX142" s="36">
        <f t="shared" si="55"/>
        <v>110.47331403193517</v>
      </c>
      <c r="AY142" s="37">
        <f t="shared" si="56"/>
        <v>108.92382327917498</v>
      </c>
    </row>
    <row r="143" spans="1:51" thickTop="1" thickBot="1">
      <c r="A143" s="4">
        <v>144</v>
      </c>
      <c r="B143" s="4">
        <v>1361320292</v>
      </c>
      <c r="C143" s="4">
        <f t="shared" si="45"/>
        <v>0.8666666666666667</v>
      </c>
      <c r="D143" s="2">
        <f t="shared" si="44"/>
        <v>41325.021898148145</v>
      </c>
      <c r="E143" t="s">
        <v>361</v>
      </c>
      <c r="F143" t="s">
        <v>362</v>
      </c>
      <c r="G143" s="4">
        <v>111</v>
      </c>
      <c r="H143" s="4">
        <v>111</v>
      </c>
      <c r="I143" s="5">
        <f t="shared" si="46"/>
        <v>0.95588235294117652</v>
      </c>
      <c r="J143" s="4">
        <v>707</v>
      </c>
      <c r="K143" s="4">
        <v>707</v>
      </c>
      <c r="L143" s="5">
        <f t="shared" si="47"/>
        <v>0.96712381295464067</v>
      </c>
      <c r="M143" s="5">
        <f t="shared" si="48"/>
        <v>6.3693693693693696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f>N143+P143+T143</f>
        <v>0</v>
      </c>
      <c r="X143" s="4">
        <f>O143+Q143+U143</f>
        <v>0</v>
      </c>
      <c r="Y143" s="60">
        <f>(N143+V143)/G143</f>
        <v>0</v>
      </c>
      <c r="Z143" s="62">
        <f>IF(AA143=0,0,(N143+V143)/ABS(AA143))</f>
        <v>0</v>
      </c>
      <c r="AA143" s="3">
        <f t="shared" si="49"/>
        <v>0</v>
      </c>
      <c r="AB143" s="3">
        <f t="shared" si="50"/>
        <v>0</v>
      </c>
      <c r="AC143" s="3">
        <f>N143+O143+P143+Q143+T143+U143</f>
        <v>0</v>
      </c>
      <c r="AD143" s="3">
        <f>AA143/G143</f>
        <v>0</v>
      </c>
      <c r="AE143" s="24">
        <f>(AA143)*(G143*G143)</f>
        <v>0</v>
      </c>
      <c r="AF143" s="25">
        <f t="shared" si="51"/>
        <v>8.1162243324405485E-5</v>
      </c>
      <c r="AG143" s="26">
        <f>(H143-$H$2)/SUM($AF$2:AF142)</f>
        <v>2738.148958753784</v>
      </c>
      <c r="AH143" s="35">
        <f>(H143-H138)/SUM(AF138:AF142)</f>
        <v>0</v>
      </c>
      <c r="AI143" s="28">
        <f>(H143-H133)/SUM(AF133:AF142)</f>
        <v>1220.9500020474181</v>
      </c>
      <c r="AJ143" s="29">
        <f>AJ142+(AVERAGE($AE$3:AE143)/(AJ142*AJ142))</f>
        <v>104.80126769545078</v>
      </c>
      <c r="AK143" s="30">
        <f>AK142+(AVERAGE($AG$3:AG143)/(AK142*AK142))</f>
        <v>91.692759878996029</v>
      </c>
      <c r="AL143" s="36">
        <f>AL142+(AVERAGE($AH$3:AH143)/(AL142*AL142))</f>
        <v>107.45357380202911</v>
      </c>
      <c r="AM143" s="37">
        <f>AM142+(AVERAGE($AI$3:AI143)/(AM142*AM142))</f>
        <v>106.07777345781899</v>
      </c>
      <c r="AN143" s="38">
        <f t="shared" si="52"/>
        <v>111.09473745729531</v>
      </c>
      <c r="AO143" s="39">
        <f t="shared" si="53"/>
        <v>110.38582843979884</v>
      </c>
      <c r="AP143" s="39">
        <f t="shared" si="53"/>
        <v>109.91982973791698</v>
      </c>
      <c r="AQ143" s="36">
        <f t="shared" si="58"/>
        <v>109.82647580150986</v>
      </c>
      <c r="AR143" s="40">
        <f t="shared" si="59"/>
        <v>109.20596368236704</v>
      </c>
      <c r="AS143" s="41">
        <f t="shared" si="59"/>
        <v>109.01067602759683</v>
      </c>
      <c r="AT143" s="20">
        <f>POWER((AO143-H143),2)</f>
        <v>0.37720670535992373</v>
      </c>
      <c r="AU143" s="20">
        <f>POWER((AP143-H143),2)</f>
        <v>1.1667677950884905</v>
      </c>
      <c r="AV143" s="29">
        <f t="shared" si="54"/>
        <v>109.5135209710664</v>
      </c>
      <c r="AW143" s="30">
        <f t="shared" si="57"/>
        <v>99.129992988465602</v>
      </c>
      <c r="AX143" s="36">
        <f t="shared" si="55"/>
        <v>110.71332936653559</v>
      </c>
      <c r="AY143" s="37">
        <f t="shared" si="56"/>
        <v>109.15958106895387</v>
      </c>
    </row>
    <row r="144" spans="1:51" thickTop="1" thickBot="1">
      <c r="A144" s="4">
        <v>145</v>
      </c>
      <c r="B144" s="4">
        <v>1361624230</v>
      </c>
      <c r="C144" s="4">
        <f t="shared" si="45"/>
        <v>0.87272727272727268</v>
      </c>
      <c r="D144" s="2">
        <f t="shared" si="44"/>
        <v>41328.53969907407</v>
      </c>
      <c r="E144" t="s">
        <v>362</v>
      </c>
      <c r="F144" t="s">
        <v>363</v>
      </c>
      <c r="G144" s="4">
        <v>111</v>
      </c>
      <c r="H144" s="4">
        <v>111</v>
      </c>
      <c r="I144" s="5">
        <f t="shared" si="46"/>
        <v>0.95588235294117652</v>
      </c>
      <c r="J144" s="4">
        <v>707</v>
      </c>
      <c r="K144" s="4">
        <v>707</v>
      </c>
      <c r="L144" s="5">
        <f t="shared" si="47"/>
        <v>0.96712381295464067</v>
      </c>
      <c r="M144" s="5">
        <f t="shared" si="48"/>
        <v>6.3693693693693696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f>N144+P144+T144</f>
        <v>0</v>
      </c>
      <c r="X144" s="4">
        <f>O144+Q144+U144</f>
        <v>0</v>
      </c>
      <c r="Y144" s="60">
        <f>(N144+V144)/G144</f>
        <v>0</v>
      </c>
      <c r="Z144" s="62">
        <f>IF(AA144=0,0,(N144+V144)/ABS(AA144))</f>
        <v>0</v>
      </c>
      <c r="AA144" s="3">
        <f t="shared" si="49"/>
        <v>0</v>
      </c>
      <c r="AB144" s="3">
        <f t="shared" si="50"/>
        <v>0</v>
      </c>
      <c r="AC144" s="3">
        <f>N144+O144+P144+Q144+T144+U144</f>
        <v>0</v>
      </c>
      <c r="AD144" s="3">
        <f>AA144/G144</f>
        <v>0</v>
      </c>
      <c r="AE144" s="24">
        <f>(AA144)*(G144*G144)</f>
        <v>0</v>
      </c>
      <c r="AF144" s="25">
        <f t="shared" si="51"/>
        <v>8.1162243324405485E-5</v>
      </c>
      <c r="AG144" s="26">
        <f>(H144-$H$2)/SUM($AF$2:AF143)</f>
        <v>2728.8191549444796</v>
      </c>
      <c r="AH144" s="35">
        <f>(H144-H139)/SUM(AF139:AF143)</f>
        <v>0</v>
      </c>
      <c r="AI144" s="28">
        <f>(H144-H134)/SUM(AF134:AF143)</f>
        <v>1223.1638279019394</v>
      </c>
      <c r="AJ144" s="29">
        <f>AJ143+(AVERAGE($AE$3:AE144)/(AJ143*AJ143))</f>
        <v>105.03287656193862</v>
      </c>
      <c r="AK144" s="30">
        <f>AK143+(AVERAGE($AG$3:AG144)/(AK143*AK143))</f>
        <v>91.975999775319778</v>
      </c>
      <c r="AL144" s="36">
        <f>AL143+(AVERAGE($AH$3:AH144)/(AL143*AL143))</f>
        <v>107.69659896618904</v>
      </c>
      <c r="AM144" s="37">
        <f>AM143+(AVERAGE($AI$3:AI144)/(AM143*AM143))</f>
        <v>106.32799708265779</v>
      </c>
      <c r="AN144" s="38">
        <f t="shared" si="52"/>
        <v>111.09473745729531</v>
      </c>
      <c r="AO144" s="39">
        <f t="shared" si="53"/>
        <v>110.38582843979884</v>
      </c>
      <c r="AP144" s="39">
        <f t="shared" si="53"/>
        <v>110.02106516873177</v>
      </c>
      <c r="AQ144" s="36">
        <f t="shared" si="58"/>
        <v>109.94816599659261</v>
      </c>
      <c r="AR144" s="40">
        <f t="shared" si="59"/>
        <v>109.30815904344999</v>
      </c>
      <c r="AS144" s="41">
        <f t="shared" si="59"/>
        <v>109.08233890926911</v>
      </c>
      <c r="AT144" s="20">
        <f>POWER((AO144-H144),2)</f>
        <v>0.37720670535992373</v>
      </c>
      <c r="AU144" s="20">
        <f>POWER((AP144-H144),2)</f>
        <v>0.95831340387016495</v>
      </c>
      <c r="AV144" s="29">
        <f t="shared" si="54"/>
        <v>109.74922861444333</v>
      </c>
      <c r="AW144" s="30">
        <f t="shared" si="57"/>
        <v>99.336667479761871</v>
      </c>
      <c r="AX144" s="36">
        <f t="shared" si="55"/>
        <v>110.95230517106862</v>
      </c>
      <c r="AY144" s="37">
        <f t="shared" si="56"/>
        <v>109.39432160099921</v>
      </c>
    </row>
    <row r="145" spans="1:51" thickTop="1" thickBot="1">
      <c r="A145" s="4">
        <v>146</v>
      </c>
      <c r="B145" s="4">
        <v>1361984122</v>
      </c>
      <c r="C145" s="4">
        <f t="shared" si="45"/>
        <v>0.87878787878787878</v>
      </c>
      <c r="D145" s="2">
        <f t="shared" si="44"/>
        <v>41332.70511574074</v>
      </c>
      <c r="E145" t="s">
        <v>363</v>
      </c>
      <c r="F145" t="s">
        <v>364</v>
      </c>
      <c r="G145" s="4">
        <v>111</v>
      </c>
      <c r="H145" s="4">
        <v>112</v>
      </c>
      <c r="I145" s="5">
        <f t="shared" si="46"/>
        <v>0.97058823529411764</v>
      </c>
      <c r="J145" s="4">
        <v>707</v>
      </c>
      <c r="K145" s="4">
        <v>714</v>
      </c>
      <c r="L145" s="5">
        <f t="shared" si="47"/>
        <v>0.97671270084287054</v>
      </c>
      <c r="M145" s="5">
        <f t="shared" si="48"/>
        <v>6.375</v>
      </c>
      <c r="N145" s="4">
        <v>1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7</v>
      </c>
      <c r="U145" s="4">
        <v>0</v>
      </c>
      <c r="V145" s="4">
        <v>0</v>
      </c>
      <c r="W145" s="4">
        <f>N145+P145+T145</f>
        <v>8</v>
      </c>
      <c r="X145" s="4">
        <f>O145+Q145+U145</f>
        <v>0</v>
      </c>
      <c r="Y145" s="60">
        <f>(N145+V145)/G145</f>
        <v>9.0090090090090089E-3</v>
      </c>
      <c r="Z145" s="62">
        <f>IF(AA145=0,0,(N145+V145)/ABS(AA145))</f>
        <v>1</v>
      </c>
      <c r="AA145" s="3">
        <f t="shared" si="49"/>
        <v>1</v>
      </c>
      <c r="AB145" s="3">
        <f t="shared" si="50"/>
        <v>7</v>
      </c>
      <c r="AC145" s="3">
        <f>N145+O145+P145+Q145+T145+U145</f>
        <v>8</v>
      </c>
      <c r="AD145" s="3">
        <f>AA145/G145</f>
        <v>9.0090090090090089E-3</v>
      </c>
      <c r="AE145" s="24">
        <f>(AA145)*(G145*G145)</f>
        <v>12321</v>
      </c>
      <c r="AF145" s="25">
        <f t="shared" si="51"/>
        <v>7.9719387755102034E-5</v>
      </c>
      <c r="AG145" s="26">
        <f>(H145-$H$2)/SUM($AF$2:AF144)</f>
        <v>2761.3919873925997</v>
      </c>
      <c r="AH145" s="35">
        <f>(H145-H140)/SUM(AF140:AF144)</f>
        <v>2464.1999999999998</v>
      </c>
      <c r="AI145" s="28">
        <f>(H145-H135)/SUM(AF135:AF144)</f>
        <v>2450.7713931104768</v>
      </c>
      <c r="AJ145" s="29">
        <f>AJ144+(AVERAGE($AE$3:AE145)/(AJ144*AJ144))</f>
        <v>105.26966275249984</v>
      </c>
      <c r="AK145" s="30">
        <f>AK144+(AVERAGE($AG$3:AG145)/(AK144*AK144))</f>
        <v>92.257812035377995</v>
      </c>
      <c r="AL145" s="36">
        <f>AL144+(AVERAGE($AH$3:AH145)/(AL144*AL144))</f>
        <v>107.93832246127543</v>
      </c>
      <c r="AM145" s="37">
        <f>AM144+(AVERAGE($AI$3:AI145)/(AM144*AM144))</f>
        <v>106.57681869537275</v>
      </c>
      <c r="AN145" s="38">
        <f t="shared" si="52"/>
        <v>112.09303265893719</v>
      </c>
      <c r="AO145" s="39">
        <f t="shared" si="53"/>
        <v>110.58806017607127</v>
      </c>
      <c r="AP145" s="39">
        <f t="shared" si="53"/>
        <v>110.2235307067243</v>
      </c>
      <c r="AQ145" s="36">
        <f t="shared" si="58"/>
        <v>110.0700288995495</v>
      </c>
      <c r="AR145" s="40">
        <f t="shared" si="59"/>
        <v>109.4307873030109</v>
      </c>
      <c r="AS145" s="41">
        <f t="shared" si="59"/>
        <v>109.17450418578163</v>
      </c>
      <c r="AT145" s="20">
        <f>POWER((AO145-H145),2)</f>
        <v>1.993574066395903</v>
      </c>
      <c r="AU145" s="20">
        <f>POWER((AP145-H145),2)</f>
        <v>3.1558431499514503</v>
      </c>
      <c r="AV145" s="29">
        <f t="shared" si="54"/>
        <v>109.983924889759</v>
      </c>
      <c r="AW145" s="30">
        <f t="shared" si="57"/>
        <v>99.542482874173615</v>
      </c>
      <c r="AX145" s="36">
        <f t="shared" si="55"/>
        <v>111.19025264307297</v>
      </c>
      <c r="AY145" s="37">
        <f t="shared" si="56"/>
        <v>109.62805579202261</v>
      </c>
    </row>
    <row r="146" spans="1:51" thickTop="1" thickBot="1">
      <c r="A146" s="4">
        <v>147</v>
      </c>
      <c r="B146" s="4">
        <v>1362113277</v>
      </c>
      <c r="C146" s="4">
        <f t="shared" si="45"/>
        <v>0.88484848484848488</v>
      </c>
      <c r="D146" s="2">
        <f t="shared" si="44"/>
        <v>41334.199965277774</v>
      </c>
      <c r="E146" t="s">
        <v>364</v>
      </c>
      <c r="F146" t="s">
        <v>365</v>
      </c>
      <c r="G146" s="4">
        <v>112</v>
      </c>
      <c r="H146" s="4">
        <v>112</v>
      </c>
      <c r="I146" s="5">
        <f t="shared" si="46"/>
        <v>0.97058823529411764</v>
      </c>
      <c r="J146" s="4">
        <v>714</v>
      </c>
      <c r="K146" s="4">
        <v>715</v>
      </c>
      <c r="L146" s="5">
        <f t="shared" si="47"/>
        <v>0.97808254196976041</v>
      </c>
      <c r="M146" s="5">
        <f t="shared" si="48"/>
        <v>6.3839285714285712</v>
      </c>
      <c r="N146" s="4">
        <v>0</v>
      </c>
      <c r="O146" s="4">
        <v>0</v>
      </c>
      <c r="P146" s="4">
        <v>1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1</v>
      </c>
      <c r="W146" s="4">
        <f>N146+P146+T146</f>
        <v>1</v>
      </c>
      <c r="X146" s="4">
        <f>O146+Q146+U146</f>
        <v>0</v>
      </c>
      <c r="Y146" s="60">
        <f>(N146+V146)/G146</f>
        <v>8.9285714285714281E-3</v>
      </c>
      <c r="Z146" s="62">
        <f>IF(AA146=0,0,(N146+V146)/ABS(AA146))</f>
        <v>0</v>
      </c>
      <c r="AA146" s="3">
        <f t="shared" si="49"/>
        <v>0</v>
      </c>
      <c r="AB146" s="3">
        <f t="shared" si="50"/>
        <v>1</v>
      </c>
      <c r="AC146" s="3">
        <f>N146+O146+P146+Q146+T146+U146</f>
        <v>1</v>
      </c>
      <c r="AD146" s="3">
        <f>AA146/G146</f>
        <v>0</v>
      </c>
      <c r="AE146" s="24">
        <f>(AA146)*(G146*G146)</f>
        <v>0</v>
      </c>
      <c r="AF146" s="25">
        <f t="shared" si="51"/>
        <v>7.9719387755102034E-5</v>
      </c>
      <c r="AG146" s="26">
        <f>(H146-$H$2)/SUM($AF$2:AF145)</f>
        <v>2752.212255358992</v>
      </c>
      <c r="AH146" s="35">
        <f>(H146-H141)/SUM(AF141:AF145)</f>
        <v>2472.9926876490072</v>
      </c>
      <c r="AI146" s="28">
        <f>(H146-H136)/SUM(AF136:AF145)</f>
        <v>2459.5879032143662</v>
      </c>
      <c r="AJ146" s="29">
        <f>AJ145+(AVERAGE($AE$3:AE146)/(AJ145*AJ145))</f>
        <v>105.50374796110218</v>
      </c>
      <c r="AK146" s="30">
        <f>AK145+(AVERAGE($AG$3:AG146)/(AK145*AK145))</f>
        <v>92.538205676500198</v>
      </c>
      <c r="AL146" s="36">
        <f>AL145+(AVERAGE($AH$3:AH146)/(AL145*AL145))</f>
        <v>108.1787674225211</v>
      </c>
      <c r="AM146" s="37">
        <f>AM145+(AVERAGE($AI$3:AI146)/(AM145*AM145))</f>
        <v>106.82426370857166</v>
      </c>
      <c r="AN146" s="38">
        <f t="shared" si="52"/>
        <v>112.09303265893719</v>
      </c>
      <c r="AO146" s="39">
        <f t="shared" si="53"/>
        <v>110.79027190937678</v>
      </c>
      <c r="AP146" s="39">
        <f t="shared" si="53"/>
        <v>110.42597880976864</v>
      </c>
      <c r="AQ146" s="36">
        <f t="shared" si="58"/>
        <v>110.19206229704051</v>
      </c>
      <c r="AR146" s="40">
        <f t="shared" si="59"/>
        <v>109.57379201012922</v>
      </c>
      <c r="AS146" s="41">
        <f t="shared" si="59"/>
        <v>109.28714964846955</v>
      </c>
      <c r="AT146" s="20">
        <f>POWER((AO146-H146),2)</f>
        <v>1.4634420532428913</v>
      </c>
      <c r="AU146" s="20">
        <f>POWER((AP146-H146),2)</f>
        <v>2.4775427072973573</v>
      </c>
      <c r="AV146" s="29">
        <f t="shared" si="54"/>
        <v>110.21762059028698</v>
      </c>
      <c r="AW146" s="30">
        <f t="shared" si="57"/>
        <v>99.74744805502182</v>
      </c>
      <c r="AX146" s="36">
        <f t="shared" si="55"/>
        <v>111.42718278818624</v>
      </c>
      <c r="AY146" s="37">
        <f t="shared" si="56"/>
        <v>109.860794372342</v>
      </c>
    </row>
    <row r="147" spans="1:51" thickTop="1" thickBot="1">
      <c r="A147" s="4">
        <v>148</v>
      </c>
      <c r="B147" s="4">
        <v>1362248254</v>
      </c>
      <c r="C147" s="4">
        <f t="shared" si="45"/>
        <v>0.89090909090909087</v>
      </c>
      <c r="D147" s="2">
        <f t="shared" si="44"/>
        <v>41335.762199074074</v>
      </c>
      <c r="E147" t="s">
        <v>365</v>
      </c>
      <c r="F147" t="s">
        <v>366</v>
      </c>
      <c r="G147" s="4">
        <v>112</v>
      </c>
      <c r="H147" s="4">
        <v>112</v>
      </c>
      <c r="I147" s="5">
        <f t="shared" si="46"/>
        <v>0.97058823529411764</v>
      </c>
      <c r="J147" s="4">
        <v>715</v>
      </c>
      <c r="K147" s="4">
        <v>715</v>
      </c>
      <c r="L147" s="5">
        <f t="shared" si="47"/>
        <v>0.97808254196976041</v>
      </c>
      <c r="M147" s="5">
        <f t="shared" si="48"/>
        <v>6.3839285714285712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f>N147+P147+T147</f>
        <v>0</v>
      </c>
      <c r="X147" s="4">
        <f>O147+Q147+U147</f>
        <v>0</v>
      </c>
      <c r="Y147" s="60">
        <f>(N147+V147)/G147</f>
        <v>0</v>
      </c>
      <c r="Z147" s="62">
        <f>IF(AA147=0,0,(N147+V147)/ABS(AA147))</f>
        <v>0</v>
      </c>
      <c r="AA147" s="3">
        <f t="shared" si="49"/>
        <v>0</v>
      </c>
      <c r="AB147" s="3">
        <f t="shared" si="50"/>
        <v>0</v>
      </c>
      <c r="AC147" s="3">
        <f>N147+O147+P147+Q147+T147+U147</f>
        <v>0</v>
      </c>
      <c r="AD147" s="3">
        <f>AA147/G147</f>
        <v>0</v>
      </c>
      <c r="AE147" s="24">
        <f>(AA147)*(G147*G147)</f>
        <v>0</v>
      </c>
      <c r="AF147" s="25">
        <f t="shared" si="51"/>
        <v>7.9719387755102034E-5</v>
      </c>
      <c r="AG147" s="26">
        <f>(H147-$H$2)/SUM($AF$2:AF146)</f>
        <v>2743.0933537161791</v>
      </c>
      <c r="AH147" s="35">
        <f>(H147-H142)/SUM(AF142:AF146)</f>
        <v>2481.8483476250121</v>
      </c>
      <c r="AI147" s="28">
        <f>(H147-H137)/SUM(AF137:AF146)</f>
        <v>2468.4680761246018</v>
      </c>
      <c r="AJ147" s="29">
        <f>AJ146+(AVERAGE($AE$3:AE147)/(AJ146*AJ146))</f>
        <v>105.73518834949436</v>
      </c>
      <c r="AK147" s="30">
        <f>AK146+(AVERAGE($AG$3:AG147)/(AK146*AK146))</f>
        <v>92.817189817287172</v>
      </c>
      <c r="AL147" s="36">
        <f>AL146+(AVERAGE($AH$3:AH147)/(AL146*AL146))</f>
        <v>108.41795642938011</v>
      </c>
      <c r="AM147" s="37">
        <f>AM146+(AVERAGE($AI$3:AI147)/(AM146*AM146))</f>
        <v>107.07035690937813</v>
      </c>
      <c r="AN147" s="38">
        <f t="shared" si="52"/>
        <v>112.09303265893719</v>
      </c>
      <c r="AO147" s="39">
        <f t="shared" si="53"/>
        <v>110.99246764134452</v>
      </c>
      <c r="AP147" s="39">
        <f t="shared" si="53"/>
        <v>110.62841352915342</v>
      </c>
      <c r="AQ147" s="36">
        <f t="shared" si="58"/>
        <v>110.31426396859963</v>
      </c>
      <c r="AR147" s="40">
        <f t="shared" si="59"/>
        <v>109.73709470770574</v>
      </c>
      <c r="AS147" s="41">
        <f t="shared" si="59"/>
        <v>109.4202305821006</v>
      </c>
      <c r="AT147" s="20">
        <f>POWER((AO147-H147),2)</f>
        <v>1.0151214537378781</v>
      </c>
      <c r="AU147" s="20">
        <f>POWER((AP147-H147),2)</f>
        <v>1.8812494470093766</v>
      </c>
      <c r="AV147" s="29">
        <f t="shared" si="54"/>
        <v>110.4503263260318</v>
      </c>
      <c r="AW147" s="30">
        <f t="shared" si="57"/>
        <v>99.951571759451511</v>
      </c>
      <c r="AX147" s="36">
        <f t="shared" si="55"/>
        <v>111.6631064246407</v>
      </c>
      <c r="AY147" s="37">
        <f t="shared" si="56"/>
        <v>110.09254789023225</v>
      </c>
    </row>
    <row r="148" spans="1:51" thickTop="1" thickBot="1">
      <c r="A148" s="4">
        <v>149</v>
      </c>
      <c r="B148" s="4">
        <v>1362968361</v>
      </c>
      <c r="C148" s="4">
        <f t="shared" si="45"/>
        <v>0.89696969696969697</v>
      </c>
      <c r="D148" s="2">
        <f t="shared" si="44"/>
        <v>41344.096770833334</v>
      </c>
      <c r="E148" t="s">
        <v>366</v>
      </c>
      <c r="F148" t="s">
        <v>367</v>
      </c>
      <c r="G148" s="4">
        <v>112</v>
      </c>
      <c r="H148" s="4">
        <v>112</v>
      </c>
      <c r="I148" s="5">
        <f t="shared" si="46"/>
        <v>0.97058823529411764</v>
      </c>
      <c r="J148" s="4">
        <v>715</v>
      </c>
      <c r="K148" s="4">
        <v>715</v>
      </c>
      <c r="L148" s="5">
        <f t="shared" si="47"/>
        <v>0.97808254196976041</v>
      </c>
      <c r="M148" s="5">
        <f t="shared" si="48"/>
        <v>6.3839285714285712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f>N148+P148+T148</f>
        <v>0</v>
      </c>
      <c r="X148" s="4">
        <f>O148+Q148+U148</f>
        <v>0</v>
      </c>
      <c r="Y148" s="60">
        <f>(N148+V148)/G148</f>
        <v>0</v>
      </c>
      <c r="Z148" s="62">
        <f>IF(AA148=0,0,(N148+V148)/ABS(AA148))</f>
        <v>0</v>
      </c>
      <c r="AA148" s="3">
        <f t="shared" si="49"/>
        <v>0</v>
      </c>
      <c r="AB148" s="3">
        <f t="shared" si="50"/>
        <v>0</v>
      </c>
      <c r="AC148" s="3">
        <f>N148+O148+P148+Q148+T148+U148</f>
        <v>0</v>
      </c>
      <c r="AD148" s="3">
        <f>AA148/G148</f>
        <v>0</v>
      </c>
      <c r="AE148" s="24">
        <f>(AA148)*(G148*G148)</f>
        <v>0</v>
      </c>
      <c r="AF148" s="25">
        <f t="shared" si="51"/>
        <v>7.9719387755102034E-5</v>
      </c>
      <c r="AG148" s="26">
        <f>(H148-$H$2)/SUM($AF$2:AF147)</f>
        <v>2734.0346798131363</v>
      </c>
      <c r="AH148" s="35">
        <f>(H148-H143)/SUM(AF143:AF147)</f>
        <v>2490.7676588612599</v>
      </c>
      <c r="AI148" s="28">
        <f>(H148-H138)/SUM(AF138:AF147)</f>
        <v>1238.7063019451634</v>
      </c>
      <c r="AJ148" s="29">
        <f>AJ147+(AVERAGE($AE$3:AE148)/(AJ147*AJ147))</f>
        <v>105.96403838563987</v>
      </c>
      <c r="AK148" s="30">
        <f>AK147+(AVERAGE($AG$3:AG148)/(AK147*AK147))</f>
        <v>93.094773665257165</v>
      </c>
      <c r="AL148" s="36">
        <f>AL147+(AVERAGE($AH$3:AH148)/(AL147*AL147))</f>
        <v>108.65591152382366</v>
      </c>
      <c r="AM148" s="37">
        <f>AM147+(AVERAGE($AI$3:AI148)/(AM147*AM147))</f>
        <v>107.314382403314</v>
      </c>
      <c r="AN148" s="38">
        <f t="shared" si="52"/>
        <v>112.09303265893719</v>
      </c>
      <c r="AO148" s="39">
        <f t="shared" ref="AO148:AP163" si="60">AO147+(AH148/(AO147*AO147))</f>
        <v>111.19465137121317</v>
      </c>
      <c r="AP148" s="39">
        <f t="shared" si="60"/>
        <v>110.7296262216435</v>
      </c>
      <c r="AQ148" s="36">
        <f t="shared" si="58"/>
        <v>110.47713052841031</v>
      </c>
      <c r="AR148" s="40">
        <f t="shared" si="59"/>
        <v>109.9004993991304</v>
      </c>
      <c r="AS148" s="41">
        <f t="shared" si="59"/>
        <v>109.55322775958476</v>
      </c>
      <c r="AT148" s="20">
        <f>POWER((AO148-H148),2)</f>
        <v>0.64858641388882887</v>
      </c>
      <c r="AU148" s="20">
        <f>POWER((AP148-H148),2)</f>
        <v>1.6138495367357706</v>
      </c>
      <c r="AV148" s="29">
        <f t="shared" si="54"/>
        <v>110.68205252798309</v>
      </c>
      <c r="AW148" s="30">
        <f t="shared" si="57"/>
        <v>100.15486258172068</v>
      </c>
      <c r="AX148" s="36">
        <f t="shared" si="55"/>
        <v>111.89803418762577</v>
      </c>
      <c r="AY148" s="37">
        <f t="shared" si="56"/>
        <v>110.32332671614729</v>
      </c>
    </row>
    <row r="149" spans="1:51" thickTop="1" thickBot="1">
      <c r="A149" s="4">
        <v>150</v>
      </c>
      <c r="B149" s="4">
        <v>1363327463</v>
      </c>
      <c r="C149" s="4">
        <f t="shared" si="45"/>
        <v>0.90303030303030307</v>
      </c>
      <c r="D149" s="2">
        <f t="shared" si="44"/>
        <v>41348.25304398148</v>
      </c>
      <c r="E149" t="s">
        <v>367</v>
      </c>
      <c r="F149" t="s">
        <v>368</v>
      </c>
      <c r="G149" s="4">
        <v>112</v>
      </c>
      <c r="H149" s="4">
        <v>112</v>
      </c>
      <c r="I149" s="5">
        <f t="shared" si="46"/>
        <v>0.97058823529411764</v>
      </c>
      <c r="J149" s="4">
        <v>715</v>
      </c>
      <c r="K149" s="4">
        <v>715</v>
      </c>
      <c r="L149" s="5">
        <f t="shared" si="47"/>
        <v>0.97808254196976041</v>
      </c>
      <c r="M149" s="5">
        <f t="shared" si="48"/>
        <v>6.3839285714285712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f>N149+P149+T149</f>
        <v>0</v>
      </c>
      <c r="X149" s="4">
        <f>O149+Q149+U149</f>
        <v>0</v>
      </c>
      <c r="Y149" s="60">
        <f>(N149+V149)/G149</f>
        <v>0</v>
      </c>
      <c r="Z149" s="62">
        <f>IF(AA149=0,0,(N149+V149)/ABS(AA149))</f>
        <v>0</v>
      </c>
      <c r="AA149" s="3">
        <f t="shared" si="49"/>
        <v>0</v>
      </c>
      <c r="AB149" s="3">
        <f t="shared" si="50"/>
        <v>0</v>
      </c>
      <c r="AC149" s="3">
        <f>N149+O149+P149+Q149+T149+U149</f>
        <v>0</v>
      </c>
      <c r="AD149" s="3">
        <f>AA149/G149</f>
        <v>0</v>
      </c>
      <c r="AE149" s="24">
        <f>(AA149)*(G149*G149)</f>
        <v>0</v>
      </c>
      <c r="AF149" s="25">
        <f t="shared" si="51"/>
        <v>7.9719387755102034E-5</v>
      </c>
      <c r="AG149" s="26">
        <f>(H149-$H$2)/SUM($AF$2:AF148)</f>
        <v>2725.0356389333115</v>
      </c>
      <c r="AH149" s="35">
        <f>(H149-H144)/SUM(AF144:AF148)</f>
        <v>2499.7513100860456</v>
      </c>
      <c r="AI149" s="28">
        <f>(H149-H139)/SUM(AF139:AF148)</f>
        <v>1240.9241738125061</v>
      </c>
      <c r="AJ149" s="29">
        <f>AJ148+(AVERAGE($AE$3:AE149)/(AJ148*AJ148))</f>
        <v>106.19035091072166</v>
      </c>
      <c r="AK149" s="30">
        <f>AK148+(AVERAGE($AG$3:AG149)/(AK148*AK148))</f>
        <v>93.37096650528494</v>
      </c>
      <c r="AL149" s="36">
        <f>AL148+(AVERAGE($AH$3:AH149)/(AL148*AL148))</f>
        <v>108.89265422789964</v>
      </c>
      <c r="AM149" s="37">
        <f>AM148+(AVERAGE($AI$3:AI149)/(AM148*AM148))</f>
        <v>107.55637988209978</v>
      </c>
      <c r="AN149" s="38">
        <f t="shared" si="52"/>
        <v>112.09303265893719</v>
      </c>
      <c r="AO149" s="39">
        <f t="shared" si="60"/>
        <v>111.39682709641276</v>
      </c>
      <c r="AP149" s="39">
        <f t="shared" si="60"/>
        <v>110.83083485886014</v>
      </c>
      <c r="AQ149" s="36">
        <f t="shared" si="58"/>
        <v>110.68047932556586</v>
      </c>
      <c r="AR149" s="40">
        <f t="shared" si="59"/>
        <v>110.06400669739952</v>
      </c>
      <c r="AS149" s="41">
        <f t="shared" si="59"/>
        <v>109.68614176149978</v>
      </c>
      <c r="AT149" s="20">
        <f>POWER((AO149-H149),2)</f>
        <v>0.36381755162185703</v>
      </c>
      <c r="AU149" s="20">
        <f>POWER((AP149-H149),2)</f>
        <v>1.366947127256581</v>
      </c>
      <c r="AV149" s="29">
        <f t="shared" si="54"/>
        <v>110.91280945224491</v>
      </c>
      <c r="AW149" s="30">
        <f t="shared" si="57"/>
        <v>100.35732897639546</v>
      </c>
      <c r="AX149" s="36">
        <f t="shared" si="55"/>
        <v>112.13197653352205</v>
      </c>
      <c r="AY149" s="37">
        <f t="shared" si="56"/>
        <v>110.55314104681837</v>
      </c>
    </row>
    <row r="150" spans="1:51" thickTop="1" thickBot="1">
      <c r="A150" s="4">
        <v>151</v>
      </c>
      <c r="B150" s="4">
        <v>1363449659</v>
      </c>
      <c r="C150" s="4">
        <f t="shared" si="45"/>
        <v>0.90909090909090906</v>
      </c>
      <c r="D150" s="2">
        <f t="shared" si="44"/>
        <v>41349.667349537034</v>
      </c>
      <c r="E150" t="s">
        <v>368</v>
      </c>
      <c r="F150" t="s">
        <v>369</v>
      </c>
      <c r="G150" s="4">
        <v>112</v>
      </c>
      <c r="H150" s="4">
        <v>112</v>
      </c>
      <c r="I150" s="5">
        <f t="shared" si="46"/>
        <v>0.97058823529411764</v>
      </c>
      <c r="J150" s="4">
        <v>715</v>
      </c>
      <c r="K150" s="4">
        <v>715</v>
      </c>
      <c r="L150" s="5">
        <f t="shared" si="47"/>
        <v>0.97808254196976041</v>
      </c>
      <c r="M150" s="5">
        <f t="shared" si="48"/>
        <v>6.3839285714285712</v>
      </c>
      <c r="N150" s="4">
        <v>0</v>
      </c>
      <c r="O150" s="4">
        <v>0</v>
      </c>
      <c r="P150" s="4">
        <v>1</v>
      </c>
      <c r="Q150" s="4">
        <v>0</v>
      </c>
      <c r="R150" s="4">
        <v>1</v>
      </c>
      <c r="S150" s="4">
        <v>0</v>
      </c>
      <c r="T150" s="4">
        <v>0</v>
      </c>
      <c r="U150" s="4">
        <v>0</v>
      </c>
      <c r="V150" s="4">
        <v>1</v>
      </c>
      <c r="W150" s="4">
        <f>N150+P150+T150</f>
        <v>1</v>
      </c>
      <c r="X150" s="4">
        <f>O150+Q150+U150</f>
        <v>0</v>
      </c>
      <c r="Y150" s="60">
        <f>(N150+V150)/G150</f>
        <v>8.9285714285714281E-3</v>
      </c>
      <c r="Z150" s="62">
        <f>IF(AA150=0,0,(N150+V150)/ABS(AA150))</f>
        <v>0</v>
      </c>
      <c r="AA150" s="3">
        <f t="shared" si="49"/>
        <v>0</v>
      </c>
      <c r="AB150" s="3">
        <f t="shared" si="50"/>
        <v>0</v>
      </c>
      <c r="AC150" s="3">
        <f>N150+O150+P150+Q150+T150+U150</f>
        <v>1</v>
      </c>
      <c r="AD150" s="3">
        <f>AA150/G150</f>
        <v>0</v>
      </c>
      <c r="AE150" s="24">
        <f>(AA150)*(G150*G150)</f>
        <v>0</v>
      </c>
      <c r="AF150" s="25">
        <f t="shared" si="51"/>
        <v>7.9719387755102034E-5</v>
      </c>
      <c r="AG150" s="26">
        <f>(H150-$H$2)/SUM($AF$2:AF149)</f>
        <v>2716.0956441644744</v>
      </c>
      <c r="AH150" s="35">
        <f>(H150-H145)/SUM(AF145:AF149)</f>
        <v>0</v>
      </c>
      <c r="AI150" s="28">
        <f>(H150-H140)/SUM(AF140:AF149)</f>
        <v>1243.1500020108588</v>
      </c>
      <c r="AJ150" s="29">
        <f>AJ149+(AVERAGE($AE$3:AE150)/(AJ149*AJ149))</f>
        <v>106.41417720286535</v>
      </c>
      <c r="AK150" s="30">
        <f>AK149+(AVERAGE($AG$3:AG150)/(AK149*AK149))</f>
        <v>93.645777688785316</v>
      </c>
      <c r="AL150" s="36">
        <f>AL149+(AVERAGE($AH$3:AH150)/(AL149*AL149))</f>
        <v>109.12677598488868</v>
      </c>
      <c r="AM150" s="37">
        <f>AM149+(AVERAGE($AI$3:AI150)/(AM149*AM149))</f>
        <v>107.79638793685845</v>
      </c>
      <c r="AN150" s="38">
        <f t="shared" si="52"/>
        <v>112.09303265893719</v>
      </c>
      <c r="AO150" s="39">
        <f t="shared" si="60"/>
        <v>111.39682709641276</v>
      </c>
      <c r="AP150" s="39">
        <f t="shared" si="60"/>
        <v>110.93203994192649</v>
      </c>
      <c r="AQ150" s="36">
        <f t="shared" si="58"/>
        <v>110.84285031664548</v>
      </c>
      <c r="AR150" s="40">
        <f t="shared" si="59"/>
        <v>110.20690744598198</v>
      </c>
      <c r="AS150" s="41">
        <f t="shared" si="59"/>
        <v>109.81897316496016</v>
      </c>
      <c r="AT150" s="20">
        <f>POWER((AO150-H150),2)</f>
        <v>0.36381755162185703</v>
      </c>
      <c r="AU150" s="20">
        <f>POWER((AP150-H150),2)</f>
        <v>1.1405386856403745</v>
      </c>
      <c r="AV150" s="29">
        <f t="shared" si="54"/>
        <v>111.14260718404451</v>
      </c>
      <c r="AW150" s="30">
        <f t="shared" si="57"/>
        <v>100.55897926145502</v>
      </c>
      <c r="AX150" s="36">
        <f t="shared" si="55"/>
        <v>112.36494374401141</v>
      </c>
      <c r="AY150" s="37">
        <f t="shared" si="56"/>
        <v>110.78200090923274</v>
      </c>
    </row>
    <row r="151" spans="1:51" thickTop="1" thickBot="1">
      <c r="A151" s="4">
        <v>152</v>
      </c>
      <c r="B151" s="4">
        <v>1363950938</v>
      </c>
      <c r="C151" s="4">
        <f t="shared" si="45"/>
        <v>0.91515151515151516</v>
      </c>
      <c r="D151" s="2">
        <f t="shared" si="44"/>
        <v>41355.469189814816</v>
      </c>
      <c r="E151" t="s">
        <v>369</v>
      </c>
      <c r="F151" t="s">
        <v>370</v>
      </c>
      <c r="G151" s="4">
        <v>112</v>
      </c>
      <c r="H151" s="4">
        <v>112</v>
      </c>
      <c r="I151" s="5">
        <f t="shared" si="46"/>
        <v>0.97058823529411764</v>
      </c>
      <c r="J151" s="4">
        <v>715</v>
      </c>
      <c r="K151" s="4">
        <v>716</v>
      </c>
      <c r="L151" s="5">
        <f t="shared" si="47"/>
        <v>0.97945238309665039</v>
      </c>
      <c r="M151" s="5">
        <f t="shared" si="48"/>
        <v>6.3928571428571432</v>
      </c>
      <c r="N151" s="4">
        <v>0</v>
      </c>
      <c r="O151" s="4">
        <v>0</v>
      </c>
      <c r="P151" s="4">
        <v>1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1</v>
      </c>
      <c r="W151" s="4">
        <f>N151+P151+T151</f>
        <v>1</v>
      </c>
      <c r="X151" s="4">
        <f>O151+Q151+U151</f>
        <v>0</v>
      </c>
      <c r="Y151" s="60">
        <f>(N151+V151)/G151</f>
        <v>8.9285714285714281E-3</v>
      </c>
      <c r="Z151" s="62">
        <f>IF(AA151=0,0,(N151+V151)/ABS(AA151))</f>
        <v>0</v>
      </c>
      <c r="AA151" s="3">
        <f t="shared" si="49"/>
        <v>0</v>
      </c>
      <c r="AB151" s="3">
        <f t="shared" si="50"/>
        <v>1</v>
      </c>
      <c r="AC151" s="3">
        <f>N151+O151+P151+Q151+T151+U151</f>
        <v>1</v>
      </c>
      <c r="AD151" s="3">
        <f>AA151/G151</f>
        <v>0</v>
      </c>
      <c r="AE151" s="24">
        <f>(AA151)*(G151*G151)</f>
        <v>0</v>
      </c>
      <c r="AF151" s="25">
        <f t="shared" si="51"/>
        <v>7.9719387755102034E-5</v>
      </c>
      <c r="AG151" s="26">
        <f>(H151-$H$2)/SUM($AF$2:AF150)</f>
        <v>2707.2141162711141</v>
      </c>
      <c r="AH151" s="35">
        <f>(H151-H146)/SUM(AF146:AF150)</f>
        <v>0</v>
      </c>
      <c r="AI151" s="28">
        <f>(H151-H141)/SUM(AF141:AF150)</f>
        <v>1245.3838294306299</v>
      </c>
      <c r="AJ151" s="29">
        <f>AJ150+(AVERAGE($AE$3:AE151)/(AJ150*AJ150))</f>
        <v>106.63556703777215</v>
      </c>
      <c r="AK151" s="30">
        <f>AK150+(AVERAGE($AG$3:AG151)/(AK150*AK150))</f>
        <v>93.919216623595986</v>
      </c>
      <c r="AL151" s="36">
        <f>AL150+(AVERAGE($AH$3:AH151)/(AL150*AL150))</f>
        <v>109.35832969274739</v>
      </c>
      <c r="AM151" s="37">
        <f>AM150+(AVERAGE($AI$3:AI151)/(AM150*AM150))</f>
        <v>108.03444409823845</v>
      </c>
      <c r="AN151" s="38">
        <f t="shared" si="52"/>
        <v>112.09303265893719</v>
      </c>
      <c r="AO151" s="39">
        <f t="shared" si="60"/>
        <v>111.39682709641276</v>
      </c>
      <c r="AP151" s="39">
        <f t="shared" si="60"/>
        <v>111.03324197183447</v>
      </c>
      <c r="AQ151" s="36">
        <f t="shared" si="58"/>
        <v>110.96448931567275</v>
      </c>
      <c r="AR151" s="40">
        <f t="shared" si="59"/>
        <v>110.32929610744338</v>
      </c>
      <c r="AS151" s="41">
        <f t="shared" si="59"/>
        <v>109.95172254365279</v>
      </c>
      <c r="AT151" s="20">
        <f>POWER((AO151-H151),2)</f>
        <v>0.36381755162185703</v>
      </c>
      <c r="AU151" s="20">
        <f>POWER((AP151-H151),2)</f>
        <v>0.93462108502250185</v>
      </c>
      <c r="AV151" s="29">
        <f t="shared" si="54"/>
        <v>111.37145564162471</v>
      </c>
      <c r="AW151" s="30">
        <f t="shared" si="57"/>
        <v>100.75982162130894</v>
      </c>
      <c r="AX151" s="36">
        <f t="shared" si="55"/>
        <v>112.59694593006756</v>
      </c>
      <c r="AY151" s="37">
        <f t="shared" si="56"/>
        <v>111.0099161644971</v>
      </c>
    </row>
    <row r="152" spans="1:51" thickTop="1" thickBot="1">
      <c r="A152" s="4">
        <v>153</v>
      </c>
      <c r="B152" s="4">
        <v>1368076870</v>
      </c>
      <c r="C152" s="4">
        <f t="shared" si="45"/>
        <v>0.92121212121212126</v>
      </c>
      <c r="D152" s="2">
        <f t="shared" si="44"/>
        <v>41403.223032407404</v>
      </c>
      <c r="E152" t="s">
        <v>370</v>
      </c>
      <c r="F152" t="s">
        <v>371</v>
      </c>
      <c r="G152" s="4">
        <v>112</v>
      </c>
      <c r="H152" s="4">
        <v>112</v>
      </c>
      <c r="I152" s="5">
        <f t="shared" si="46"/>
        <v>0.97058823529411764</v>
      </c>
      <c r="J152" s="4">
        <v>716</v>
      </c>
      <c r="K152" s="4">
        <v>717</v>
      </c>
      <c r="L152" s="5">
        <f t="shared" si="47"/>
        <v>0.98082222422354037</v>
      </c>
      <c r="M152" s="5">
        <f t="shared" si="48"/>
        <v>6.4017857142857144</v>
      </c>
      <c r="N152" s="4">
        <v>0</v>
      </c>
      <c r="O152" s="4">
        <v>0</v>
      </c>
      <c r="P152" s="4">
        <v>1</v>
      </c>
      <c r="Q152" s="4">
        <v>1</v>
      </c>
      <c r="R152" s="4">
        <v>0</v>
      </c>
      <c r="S152" s="4">
        <v>0</v>
      </c>
      <c r="T152" s="4">
        <v>0</v>
      </c>
      <c r="U152" s="4">
        <v>0</v>
      </c>
      <c r="V152" s="4">
        <v>1</v>
      </c>
      <c r="W152" s="4">
        <f>N152+P152+T152</f>
        <v>1</v>
      </c>
      <c r="X152" s="4">
        <f>O152+Q152+U152</f>
        <v>1</v>
      </c>
      <c r="Y152" s="60">
        <f>(N152+V152)/G152</f>
        <v>8.9285714285714281E-3</v>
      </c>
      <c r="Z152" s="62">
        <f>IF(AA152=0,0,(N152+V152)/ABS(AA152))</f>
        <v>0</v>
      </c>
      <c r="AA152" s="3">
        <f t="shared" si="49"/>
        <v>0</v>
      </c>
      <c r="AB152" s="3">
        <f t="shared" si="50"/>
        <v>1</v>
      </c>
      <c r="AC152" s="3">
        <f>N152+O152+P152+Q152+T152+U152</f>
        <v>2</v>
      </c>
      <c r="AD152" s="3">
        <f>AA152/G152</f>
        <v>0</v>
      </c>
      <c r="AE152" s="24">
        <f>(AA152)*(G152*G152)</f>
        <v>0</v>
      </c>
      <c r="AF152" s="25">
        <f t="shared" si="51"/>
        <v>7.9719387755102034E-5</v>
      </c>
      <c r="AG152" s="26">
        <f>(H152-$H$2)/SUM($AF$2:AF151)</f>
        <v>2698.3904835693388</v>
      </c>
      <c r="AH152" s="35">
        <f>(H152-H147)/SUM(AF147:AF151)</f>
        <v>0</v>
      </c>
      <c r="AI152" s="28">
        <f>(H152-H142)/SUM(AF142:AF151)</f>
        <v>1247.625699271063</v>
      </c>
      <c r="AJ152" s="29">
        <f>AJ151+(AVERAGE($AE$3:AE152)/(AJ151*AJ151))</f>
        <v>106.85456874644055</v>
      </c>
      <c r="AK152" s="30">
        <f>AK151+(AVERAGE($AG$3:AG152)/(AK151*AK151))</f>
        <v>94.191292764517172</v>
      </c>
      <c r="AL152" s="36">
        <f>AL151+(AVERAGE($AH$3:AH152)/(AL151*AL151))</f>
        <v>109.58736670082334</v>
      </c>
      <c r="AM152" s="37">
        <f>AM151+(AVERAGE($AI$3:AI152)/(AM151*AM151))</f>
        <v>108.27058487472875</v>
      </c>
      <c r="AN152" s="38">
        <f t="shared" si="52"/>
        <v>112.09303265893719</v>
      </c>
      <c r="AO152" s="39">
        <f t="shared" si="60"/>
        <v>111.39682709641276</v>
      </c>
      <c r="AP152" s="39">
        <f t="shared" si="60"/>
        <v>111.13444144946304</v>
      </c>
      <c r="AQ152" s="36">
        <f t="shared" si="58"/>
        <v>111.04554951527288</v>
      </c>
      <c r="AR152" s="40">
        <f t="shared" si="59"/>
        <v>110.43124316335987</v>
      </c>
      <c r="AS152" s="41">
        <f t="shared" si="59"/>
        <v>110.08439046787251</v>
      </c>
      <c r="AT152" s="20">
        <f>POWER((AO152-H152),2)</f>
        <v>0.36381755162185703</v>
      </c>
      <c r="AU152" s="20">
        <f>POWER((AP152-H152),2)</f>
        <v>0.74919160440764321</v>
      </c>
      <c r="AV152" s="29">
        <f t="shared" si="54"/>
        <v>111.59936458002426</v>
      </c>
      <c r="AW152" s="30">
        <f t="shared" si="57"/>
        <v>100.95986410973039</v>
      </c>
      <c r="AX152" s="36">
        <f t="shared" si="55"/>
        <v>112.8279930358312</v>
      </c>
      <c r="AY152" s="37">
        <f t="shared" si="56"/>
        <v>111.23689651158972</v>
      </c>
    </row>
    <row r="153" spans="1:51" thickTop="1" thickBot="1">
      <c r="A153" s="4">
        <v>154</v>
      </c>
      <c r="B153" s="4">
        <v>1371272304</v>
      </c>
      <c r="C153" s="4">
        <f t="shared" si="45"/>
        <v>0.92727272727272725</v>
      </c>
      <c r="D153" s="2">
        <f t="shared" si="44"/>
        <v>41440.20722222222</v>
      </c>
      <c r="E153" t="s">
        <v>371</v>
      </c>
      <c r="F153" t="s">
        <v>372</v>
      </c>
      <c r="G153" s="4">
        <v>112</v>
      </c>
      <c r="H153" s="4">
        <v>112</v>
      </c>
      <c r="I153" s="5">
        <f t="shared" si="46"/>
        <v>0.97058823529411764</v>
      </c>
      <c r="J153" s="4">
        <v>717</v>
      </c>
      <c r="K153" s="4">
        <v>718</v>
      </c>
      <c r="L153" s="5">
        <f t="shared" si="47"/>
        <v>0.98219206535043035</v>
      </c>
      <c r="M153" s="5">
        <f t="shared" si="48"/>
        <v>6.4107142857142856</v>
      </c>
      <c r="N153" s="4">
        <v>0</v>
      </c>
      <c r="O153" s="4">
        <v>0</v>
      </c>
      <c r="P153" s="4">
        <v>1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1</v>
      </c>
      <c r="W153" s="4">
        <f>N153+P153+T153</f>
        <v>1</v>
      </c>
      <c r="X153" s="4">
        <f>O153+Q153+U153</f>
        <v>0</v>
      </c>
      <c r="Y153" s="60">
        <f>(N153+V153)/G153</f>
        <v>8.9285714285714281E-3</v>
      </c>
      <c r="Z153" s="62">
        <f>IF(AA153=0,0,(N153+V153)/ABS(AA153))</f>
        <v>0</v>
      </c>
      <c r="AA153" s="3">
        <f t="shared" si="49"/>
        <v>0</v>
      </c>
      <c r="AB153" s="3">
        <f t="shared" si="50"/>
        <v>1</v>
      </c>
      <c r="AC153" s="3">
        <f>N153+O153+P153+Q153+T153+U153</f>
        <v>1</v>
      </c>
      <c r="AD153" s="3">
        <f>AA153/G153</f>
        <v>0</v>
      </c>
      <c r="AE153" s="24">
        <f>(AA153)*(G153*G153)</f>
        <v>0</v>
      </c>
      <c r="AF153" s="25">
        <f t="shared" si="51"/>
        <v>7.9719387755102034E-5</v>
      </c>
      <c r="AG153" s="26">
        <f>(H153-$H$2)/SUM($AF$2:AF152)</f>
        <v>2689.6241818042085</v>
      </c>
      <c r="AH153" s="35">
        <f>(H153-H148)/SUM(AF148:AF152)</f>
        <v>0</v>
      </c>
      <c r="AI153" s="28">
        <f>(H153-H143)/SUM(AF143:AF152)</f>
        <v>1249.8756550430228</v>
      </c>
      <c r="AJ153" s="29">
        <f>AJ152+(AVERAGE($AE$3:AE153)/(AJ152*AJ152))</f>
        <v>107.07122927014299</v>
      </c>
      <c r="AK153" s="30">
        <f>AK152+(AVERAGE($AG$3:AG153)/(AK152*AK152))</f>
        <v>94.462015604468135</v>
      </c>
      <c r="AL153" s="36">
        <f>AL152+(AVERAGE($AH$3:AH153)/(AL152*AL152))</f>
        <v>109.81393686932614</v>
      </c>
      <c r="AM153" s="37">
        <f>AM152+(AVERAGE($AI$3:AI153)/(AM152*AM152))</f>
        <v>108.50484578926316</v>
      </c>
      <c r="AN153" s="38">
        <f t="shared" si="52"/>
        <v>112.09303265893719</v>
      </c>
      <c r="AO153" s="39">
        <f t="shared" si="60"/>
        <v>111.39682709641276</v>
      </c>
      <c r="AP153" s="39">
        <f t="shared" si="60"/>
        <v>111.23563887559641</v>
      </c>
      <c r="AQ153" s="36">
        <f t="shared" si="58"/>
        <v>111.08609331847629</v>
      </c>
      <c r="AR153" s="40">
        <f t="shared" si="59"/>
        <v>110.53300207678053</v>
      </c>
      <c r="AS153" s="41">
        <f t="shared" si="59"/>
        <v>110.21697750455692</v>
      </c>
      <c r="AT153" s="20">
        <f>POWER((AO153-H153),2)</f>
        <v>0.36381755162185703</v>
      </c>
      <c r="AU153" s="20">
        <f>POWER((AP153-H153),2)</f>
        <v>0.58424792849952401</v>
      </c>
      <c r="AV153" s="29">
        <f t="shared" si="54"/>
        <v>111.82634359474977</v>
      </c>
      <c r="AW153" s="30">
        <f t="shared" si="57"/>
        <v>101.15911465270766</v>
      </c>
      <c r="AX153" s="36">
        <f t="shared" si="55"/>
        <v>113.05809484237395</v>
      </c>
      <c r="AY153" s="37">
        <f t="shared" si="56"/>
        <v>111.4629514910052</v>
      </c>
    </row>
    <row r="154" spans="1:51" thickTop="1" thickBot="1">
      <c r="A154" s="4">
        <v>155</v>
      </c>
      <c r="B154" s="4">
        <v>1371395916</v>
      </c>
      <c r="C154" s="4">
        <f t="shared" si="45"/>
        <v>0.93333333333333335</v>
      </c>
      <c r="D154" s="2">
        <f t="shared" si="44"/>
        <v>41441.637916666667</v>
      </c>
      <c r="E154" t="s">
        <v>372</v>
      </c>
      <c r="F154" t="s">
        <v>373</v>
      </c>
      <c r="G154" s="4">
        <v>112</v>
      </c>
      <c r="H154" s="4">
        <v>113</v>
      </c>
      <c r="I154" s="5">
        <f t="shared" si="46"/>
        <v>0.98529411764705888</v>
      </c>
      <c r="J154" s="4">
        <v>718</v>
      </c>
      <c r="K154" s="4">
        <v>725</v>
      </c>
      <c r="L154" s="5">
        <f t="shared" si="47"/>
        <v>0.99178095323866022</v>
      </c>
      <c r="M154" s="5">
        <f t="shared" si="48"/>
        <v>6.4159292035398234</v>
      </c>
      <c r="N154" s="4">
        <v>1</v>
      </c>
      <c r="O154" s="4">
        <v>0</v>
      </c>
      <c r="P154" s="4">
        <v>1</v>
      </c>
      <c r="Q154" s="4">
        <v>0</v>
      </c>
      <c r="R154" s="4">
        <v>0</v>
      </c>
      <c r="S154" s="4">
        <v>0</v>
      </c>
      <c r="T154" s="4">
        <v>6</v>
      </c>
      <c r="U154" s="4">
        <v>0</v>
      </c>
      <c r="V154" s="4">
        <v>1</v>
      </c>
      <c r="W154" s="4">
        <f>N154+P154+T154</f>
        <v>8</v>
      </c>
      <c r="X154" s="4">
        <f>O154+Q154+U154</f>
        <v>0</v>
      </c>
      <c r="Y154" s="60">
        <f>(N154+V154)/G154</f>
        <v>1.7857142857142856E-2</v>
      </c>
      <c r="Z154" s="62">
        <f>IF(AA154=0,0,(N154+V154)/ABS(AA154))</f>
        <v>2</v>
      </c>
      <c r="AA154" s="3">
        <f t="shared" si="49"/>
        <v>1</v>
      </c>
      <c r="AB154" s="3">
        <f t="shared" si="50"/>
        <v>7</v>
      </c>
      <c r="AC154" s="3">
        <f>N154+O154+P154+Q154+T154+U154</f>
        <v>8</v>
      </c>
      <c r="AD154" s="3">
        <f>AA154/G154</f>
        <v>8.9285714285714281E-3</v>
      </c>
      <c r="AE154" s="24">
        <f>(AA154)*(G154*G154)</f>
        <v>12544</v>
      </c>
      <c r="AF154" s="25">
        <f t="shared" si="51"/>
        <v>7.8314668337379589E-5</v>
      </c>
      <c r="AG154" s="26">
        <f>(H154-$H$2)/SUM($AF$2:AF153)</f>
        <v>2721.5345730298995</v>
      </c>
      <c r="AH154" s="35">
        <f>(H154-H149)/SUM(AF149:AF153)</f>
        <v>2508.8000000000002</v>
      </c>
      <c r="AI154" s="28">
        <f>(H154-H144)/SUM(AF144:AF153)</f>
        <v>2504.2674811436168</v>
      </c>
      <c r="AJ154" s="29">
        <f>AJ153+(AVERAGE($AE$3:AE154)/(AJ153*AJ153))</f>
        <v>107.2927927935489</v>
      </c>
      <c r="AK154" s="30">
        <f>AK153+(AVERAGE($AG$3:AG154)/(AK153*AK153))</f>
        <v>94.731424615135282</v>
      </c>
      <c r="AL154" s="36">
        <f>AL153+(AVERAGE($AH$3:AH154)/(AL153*AL153))</f>
        <v>110.03945732364778</v>
      </c>
      <c r="AM154" s="37">
        <f>AM153+(AVERAGE($AI$3:AI154)/(AM153*AM153))</f>
        <v>108.73796110935258</v>
      </c>
      <c r="AN154" s="38">
        <f t="shared" si="52"/>
        <v>113.09137342909803</v>
      </c>
      <c r="AO154" s="39">
        <f t="shared" si="60"/>
        <v>111.59899881314553</v>
      </c>
      <c r="AP154" s="39">
        <f t="shared" si="60"/>
        <v>111.438030626288</v>
      </c>
      <c r="AQ154" s="36">
        <f t="shared" si="58"/>
        <v>111.12675418682801</v>
      </c>
      <c r="AR154" s="40">
        <f t="shared" si="59"/>
        <v>110.65510811818257</v>
      </c>
      <c r="AS154" s="41">
        <f t="shared" si="59"/>
        <v>110.35979172635564</v>
      </c>
      <c r="AT154" s="20">
        <f>POWER((AO154-H154),2)</f>
        <v>1.96280432556764</v>
      </c>
      <c r="AU154" s="20">
        <f>POWER((AP154-H154),2)</f>
        <v>2.4397483244142673</v>
      </c>
      <c r="AV154" s="29">
        <f t="shared" si="54"/>
        <v>112.05240212534315</v>
      </c>
      <c r="AW154" s="30">
        <f t="shared" si="57"/>
        <v>101.357581051217</v>
      </c>
      <c r="AX154" s="36">
        <f t="shared" si="55"/>
        <v>113.28726097135475</v>
      </c>
      <c r="AY154" s="37">
        <f t="shared" si="56"/>
        <v>111.6880904882955</v>
      </c>
    </row>
    <row r="155" spans="1:51" thickTop="1" thickBot="1">
      <c r="A155" s="4">
        <v>156</v>
      </c>
      <c r="B155" s="4">
        <v>1371472419</v>
      </c>
      <c r="C155" s="4">
        <f t="shared" si="45"/>
        <v>0.93939393939393945</v>
      </c>
      <c r="D155" s="2">
        <f t="shared" si="44"/>
        <v>41442.523368055554</v>
      </c>
      <c r="E155" t="s">
        <v>373</v>
      </c>
      <c r="F155" t="s">
        <v>374</v>
      </c>
      <c r="G155" s="4">
        <v>113</v>
      </c>
      <c r="H155" s="4">
        <v>113</v>
      </c>
      <c r="I155" s="5">
        <f t="shared" si="46"/>
        <v>0.98529411764705888</v>
      </c>
      <c r="J155" s="4">
        <v>725</v>
      </c>
      <c r="K155" s="4">
        <v>725</v>
      </c>
      <c r="L155" s="5">
        <f t="shared" si="47"/>
        <v>0.99178095323866022</v>
      </c>
      <c r="M155" s="5">
        <f t="shared" si="48"/>
        <v>6.4159292035398234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f>N155+P155+T155</f>
        <v>0</v>
      </c>
      <c r="X155" s="4">
        <f>O155+Q155+U155</f>
        <v>0</v>
      </c>
      <c r="Y155" s="60">
        <f>(N155+V155)/G155</f>
        <v>0</v>
      </c>
      <c r="Z155" s="62">
        <f>IF(AA155=0,0,(N155+V155)/ABS(AA155))</f>
        <v>0</v>
      </c>
      <c r="AA155" s="3">
        <f t="shared" si="49"/>
        <v>0</v>
      </c>
      <c r="AB155" s="3">
        <f t="shared" si="50"/>
        <v>0</v>
      </c>
      <c r="AC155" s="3">
        <f>N155+O155+P155+Q155+T155+U155</f>
        <v>0</v>
      </c>
      <c r="AD155" s="3">
        <f>AA155/G155</f>
        <v>0</v>
      </c>
      <c r="AE155" s="24">
        <f>(AA155)*(G155*G155)</f>
        <v>0</v>
      </c>
      <c r="AF155" s="25">
        <f t="shared" si="51"/>
        <v>7.8314668337379589E-5</v>
      </c>
      <c r="AG155" s="26">
        <f>(H155-$H$2)/SUM($AF$2:AF154)</f>
        <v>2712.9044563978355</v>
      </c>
      <c r="AH155" s="35">
        <f>(H155-H150)/SUM(AF150:AF154)</f>
        <v>2517.6726815466836</v>
      </c>
      <c r="AI155" s="28">
        <f>(H155-H145)/SUM(AF145:AF154)</f>
        <v>1256.6142548935004</v>
      </c>
      <c r="AJ155" s="29">
        <f>AJ154+(AVERAGE($AE$3:AE155)/(AJ154*AJ154))</f>
        <v>107.51200003539306</v>
      </c>
      <c r="AK155" s="30">
        <f>AK154+(AVERAGE($AG$3:AG155)/(AK154*AK154))</f>
        <v>94.999528459363376</v>
      </c>
      <c r="AL155" s="36">
        <f>AL154+(AVERAGE($AH$3:AH155)/(AL154*AL154))</f>
        <v>110.26394535811161</v>
      </c>
      <c r="AM155" s="37">
        <f>AM154+(AVERAGE($AI$3:AI155)/(AM154*AM154))</f>
        <v>108.96925550093023</v>
      </c>
      <c r="AN155" s="38">
        <f t="shared" si="52"/>
        <v>113.09137342909803</v>
      </c>
      <c r="AO155" s="39">
        <f t="shared" si="60"/>
        <v>111.80115110558195</v>
      </c>
      <c r="AP155" s="39">
        <f t="shared" si="60"/>
        <v>111.53922005058338</v>
      </c>
      <c r="AQ155" s="36">
        <f t="shared" si="58"/>
        <v>111.20816012075012</v>
      </c>
      <c r="AR155" s="40">
        <f t="shared" si="59"/>
        <v>110.777381530235</v>
      </c>
      <c r="AS155" s="41">
        <f t="shared" si="59"/>
        <v>110.4924317392481</v>
      </c>
      <c r="AT155" s="20">
        <f>POWER((AO155-H155),2)</f>
        <v>1.4372386716473782</v>
      </c>
      <c r="AU155" s="20">
        <f>POWER((AP155-H155),2)</f>
        <v>2.1338780606176191</v>
      </c>
      <c r="AV155" s="29">
        <f t="shared" si="54"/>
        <v>112.27754945884803</v>
      </c>
      <c r="AW155" s="30">
        <f t="shared" si="57"/>
        <v>101.55527098391921</v>
      </c>
      <c r="AX155" s="36">
        <f t="shared" si="55"/>
        <v>113.51550088857255</v>
      </c>
      <c r="AY155" s="37">
        <f t="shared" si="56"/>
        <v>111.91232273751086</v>
      </c>
    </row>
    <row r="156" spans="1:51" thickTop="1" thickBot="1">
      <c r="A156" s="4">
        <v>157</v>
      </c>
      <c r="B156" s="4">
        <v>1371539740</v>
      </c>
      <c r="C156" s="4">
        <f t="shared" si="45"/>
        <v>0.94545454545454544</v>
      </c>
      <c r="D156" s="2">
        <f t="shared" si="44"/>
        <v>41443.302546296298</v>
      </c>
      <c r="E156" t="s">
        <v>374</v>
      </c>
      <c r="F156" t="s">
        <v>375</v>
      </c>
      <c r="G156" s="4">
        <v>113</v>
      </c>
      <c r="H156" s="4">
        <v>113</v>
      </c>
      <c r="I156" s="5">
        <f t="shared" si="46"/>
        <v>0.98529411764705888</v>
      </c>
      <c r="J156" s="4">
        <v>725</v>
      </c>
      <c r="K156" s="4">
        <v>725</v>
      </c>
      <c r="L156" s="5">
        <f t="shared" si="47"/>
        <v>0.99178095323866022</v>
      </c>
      <c r="M156" s="5">
        <f t="shared" si="48"/>
        <v>6.4159292035398234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f>N156+P156+T156</f>
        <v>0</v>
      </c>
      <c r="X156" s="4">
        <f>O156+Q156+U156</f>
        <v>0</v>
      </c>
      <c r="Y156" s="60">
        <f>(N156+V156)/G156</f>
        <v>0</v>
      </c>
      <c r="Z156" s="62">
        <f>IF(AA156=0,0,(N156+V156)/ABS(AA156))</f>
        <v>0</v>
      </c>
      <c r="AA156" s="3">
        <f t="shared" si="49"/>
        <v>0</v>
      </c>
      <c r="AB156" s="3">
        <f t="shared" si="50"/>
        <v>0</v>
      </c>
      <c r="AC156" s="3">
        <f>N156+O156+P156+Q156+T156+U156</f>
        <v>0</v>
      </c>
      <c r="AD156" s="3">
        <f>AA156/G156</f>
        <v>0</v>
      </c>
      <c r="AE156" s="24">
        <f>(AA156)*(G156*G156)</f>
        <v>0</v>
      </c>
      <c r="AF156" s="25">
        <f t="shared" si="51"/>
        <v>7.8314668337379589E-5</v>
      </c>
      <c r="AG156" s="26">
        <f>(H156-$H$2)/SUM($AF$2:AF155)</f>
        <v>2704.3288997806781</v>
      </c>
      <c r="AH156" s="35">
        <f>(H156-H151)/SUM(AF151:AF155)</f>
        <v>2526.6083445066647</v>
      </c>
      <c r="AI156" s="28">
        <f>(H156-H146)/SUM(AF146:AF155)</f>
        <v>1258.8363407733418</v>
      </c>
      <c r="AJ156" s="29">
        <f>AJ155+(AVERAGE($AE$3:AE156)/(AJ155*AJ155))</f>
        <v>107.72889667594298</v>
      </c>
      <c r="AK156" s="30">
        <f>AK155+(AVERAGE($AG$3:AG156)/(AK155*AK155))</f>
        <v>95.266335843298236</v>
      </c>
      <c r="AL156" s="36">
        <f>AL155+(AVERAGE($AH$3:AH156)/(AL155*AL155))</f>
        <v>110.48741789025327</v>
      </c>
      <c r="AM156" s="37">
        <f>AM155+(AVERAGE($AI$3:AI156)/(AM155*AM155))</f>
        <v>109.19876191649468</v>
      </c>
      <c r="AN156" s="38">
        <f t="shared" si="52"/>
        <v>113.09137342909803</v>
      </c>
      <c r="AO156" s="39">
        <f t="shared" si="60"/>
        <v>112.00328790084417</v>
      </c>
      <c r="AP156" s="39">
        <f t="shared" si="60"/>
        <v>111.6404045681186</v>
      </c>
      <c r="AQ156" s="36">
        <f t="shared" si="58"/>
        <v>111.33030656474118</v>
      </c>
      <c r="AR156" s="40">
        <f t="shared" ref="AR156:AS165" si="61">AR155+(AVERAGE(AH147:AH156)/(AR155*AR155))</f>
        <v>110.89982207378699</v>
      </c>
      <c r="AS156" s="41">
        <f t="shared" si="61"/>
        <v>110.61491817838625</v>
      </c>
      <c r="AT156" s="20">
        <f>POWER((AO156-H156),2)</f>
        <v>0.993435008603619</v>
      </c>
      <c r="AU156" s="20">
        <f>POWER((AP156-H156),2)</f>
        <v>1.8484997383927768</v>
      </c>
      <c r="AV156" s="29">
        <f t="shared" si="54"/>
        <v>112.50179473317874</v>
      </c>
      <c r="AW156" s="30">
        <f t="shared" si="57"/>
        <v>101.75219200978272</v>
      </c>
      <c r="AX156" s="36">
        <f t="shared" si="55"/>
        <v>113.74282390741871</v>
      </c>
      <c r="AY156" s="37">
        <f t="shared" si="56"/>
        <v>112.13565732454401</v>
      </c>
    </row>
    <row r="157" spans="1:51" thickTop="1" thickBot="1">
      <c r="A157" s="4">
        <v>158</v>
      </c>
      <c r="B157" s="4">
        <v>1371543094</v>
      </c>
      <c r="C157" s="4">
        <f t="shared" si="45"/>
        <v>0.95151515151515154</v>
      </c>
      <c r="D157" s="2">
        <f t="shared" si="44"/>
        <v>41443.341365740736</v>
      </c>
      <c r="E157" t="s">
        <v>375</v>
      </c>
      <c r="F157" t="s">
        <v>376</v>
      </c>
      <c r="G157" s="4">
        <v>113</v>
      </c>
      <c r="H157" s="4">
        <v>113</v>
      </c>
      <c r="I157" s="5">
        <f t="shared" si="46"/>
        <v>0.98529411764705888</v>
      </c>
      <c r="J157" s="4">
        <v>725</v>
      </c>
      <c r="K157" s="4">
        <v>725</v>
      </c>
      <c r="L157" s="5">
        <f t="shared" si="47"/>
        <v>0.99178095323866022</v>
      </c>
      <c r="M157" s="5">
        <f t="shared" si="48"/>
        <v>6.4159292035398234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f>N157+P157+T157</f>
        <v>0</v>
      </c>
      <c r="X157" s="4">
        <f>O157+Q157+U157</f>
        <v>0</v>
      </c>
      <c r="Y157" s="60">
        <f>(N157+V157)/G157</f>
        <v>0</v>
      </c>
      <c r="Z157" s="62">
        <f>IF(AA157=0,0,(N157+V157)/ABS(AA157))</f>
        <v>0</v>
      </c>
      <c r="AA157" s="3">
        <f t="shared" si="49"/>
        <v>0</v>
      </c>
      <c r="AB157" s="3">
        <f t="shared" si="50"/>
        <v>0</v>
      </c>
      <c r="AC157" s="3">
        <f>N157+O157+P157+Q157+T157+U157</f>
        <v>0</v>
      </c>
      <c r="AD157" s="3">
        <f>AA157/G157</f>
        <v>0</v>
      </c>
      <c r="AE157" s="24">
        <f>(AA157)*(G157*G157)</f>
        <v>0</v>
      </c>
      <c r="AF157" s="25">
        <f t="shared" si="51"/>
        <v>7.8314668337379589E-5</v>
      </c>
      <c r="AG157" s="26">
        <f>(H157-$H$2)/SUM($AF$2:AF156)</f>
        <v>2695.807387412196</v>
      </c>
      <c r="AH157" s="35">
        <f>(H157-H152)/SUM(AF152:AF156)</f>
        <v>2535.6076618648094</v>
      </c>
      <c r="AI157" s="28">
        <f>(H157-H147)/SUM(AF147:AF156)</f>
        <v>1261.0662992559935</v>
      </c>
      <c r="AJ157" s="29">
        <f>AJ156+(AVERAGE($AE$3:AE157)/(AJ156*AJ156))</f>
        <v>107.94352711119477</v>
      </c>
      <c r="AK157" s="30">
        <f>AK156+(AVERAGE($AG$3:AG157)/(AK156*AK156))</f>
        <v>95.531855508626123</v>
      </c>
      <c r="AL157" s="36">
        <f>AL156+(AVERAGE($AH$3:AH157)/(AL156*AL156))</f>
        <v>110.70989147224907</v>
      </c>
      <c r="AM157" s="37">
        <f>AM156+(AVERAGE($AI$3:AI157)/(AM156*AM156))</f>
        <v>109.42651244811036</v>
      </c>
      <c r="AN157" s="38">
        <f t="shared" si="52"/>
        <v>113.09137342909803</v>
      </c>
      <c r="AO157" s="39">
        <f t="shared" si="60"/>
        <v>112.20541312378079</v>
      </c>
      <c r="AP157" s="39">
        <f t="shared" si="60"/>
        <v>111.74158467095604</v>
      </c>
      <c r="AQ157" s="36">
        <f t="shared" si="58"/>
        <v>111.49310038196494</v>
      </c>
      <c r="AR157" s="40">
        <f t="shared" si="61"/>
        <v>111.02242951339024</v>
      </c>
      <c r="AS157" s="41">
        <f t="shared" si="61"/>
        <v>110.72726561120724</v>
      </c>
      <c r="AT157" s="20">
        <f>POWER((AO157-H157),2)</f>
        <v>0.63136830385980758</v>
      </c>
      <c r="AU157" s="20">
        <f>POWER((AP157-H157),2)</f>
        <v>1.5836091403728079</v>
      </c>
      <c r="AV157" s="29">
        <f t="shared" si="54"/>
        <v>112.72514694039508</v>
      </c>
      <c r="AW157" s="30">
        <f t="shared" si="57"/>
        <v>101.94835157063531</v>
      </c>
      <c r="AX157" s="36">
        <f t="shared" si="55"/>
        <v>113.96923919223275</v>
      </c>
      <c r="AY157" s="37">
        <f t="shared" si="56"/>
        <v>112.35810319038096</v>
      </c>
    </row>
    <row r="158" spans="1:51" thickTop="1" thickBot="1">
      <c r="A158" s="4">
        <v>159</v>
      </c>
      <c r="B158" s="4">
        <v>1371543249</v>
      </c>
      <c r="C158" s="4">
        <f t="shared" si="45"/>
        <v>0.95757575757575752</v>
      </c>
      <c r="D158" s="2">
        <f t="shared" si="44"/>
        <v>41443.343159722222</v>
      </c>
      <c r="E158" t="s">
        <v>376</v>
      </c>
      <c r="F158" t="s">
        <v>377</v>
      </c>
      <c r="G158" s="4">
        <v>113</v>
      </c>
      <c r="H158" s="4">
        <v>113</v>
      </c>
      <c r="I158" s="5">
        <f t="shared" si="46"/>
        <v>0.98529411764705888</v>
      </c>
      <c r="J158" s="4">
        <v>725</v>
      </c>
      <c r="K158" s="4">
        <v>725</v>
      </c>
      <c r="L158" s="5">
        <f t="shared" si="47"/>
        <v>0.99178095323866022</v>
      </c>
      <c r="M158" s="5">
        <f t="shared" si="48"/>
        <v>6.4159292035398234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f>N158+P158+T158</f>
        <v>0</v>
      </c>
      <c r="X158" s="4">
        <f>O158+Q158+U158</f>
        <v>0</v>
      </c>
      <c r="Y158" s="60">
        <f>(N158+V158)/G158</f>
        <v>0</v>
      </c>
      <c r="Z158" s="62">
        <f>IF(AA158=0,0,(N158+V158)/ABS(AA158))</f>
        <v>0</v>
      </c>
      <c r="AA158" s="3">
        <f t="shared" si="49"/>
        <v>0</v>
      </c>
      <c r="AB158" s="3">
        <f t="shared" si="50"/>
        <v>0</v>
      </c>
      <c r="AC158" s="3">
        <f>N158+O158+P158+Q158+T158+U158</f>
        <v>0</v>
      </c>
      <c r="AD158" s="3">
        <f>AA158/G158</f>
        <v>0</v>
      </c>
      <c r="AE158" s="24">
        <f>(AA158)*(G158*G158)</f>
        <v>0</v>
      </c>
      <c r="AF158" s="25">
        <f t="shared" si="51"/>
        <v>7.8314668337379589E-5</v>
      </c>
      <c r="AG158" s="26">
        <f>(H158-$H$2)/SUM($AF$2:AF157)</f>
        <v>2687.3394100065861</v>
      </c>
      <c r="AH158" s="35">
        <f>(H158-H153)/SUM(AF153:AF157)</f>
        <v>2544.6713162284536</v>
      </c>
      <c r="AI158" s="28">
        <f>(H158-H148)/SUM(AF148:AF157)</f>
        <v>1263.3041722533324</v>
      </c>
      <c r="AJ158" s="29">
        <f>AJ157+(AVERAGE($AE$3:AE158)/(AJ157*AJ157))</f>
        <v>108.15593450022827</v>
      </c>
      <c r="AK158" s="30">
        <f>AK157+(AVERAGE($AG$3:AG158)/(AK157*AK157))</f>
        <v>95.796096225306627</v>
      </c>
      <c r="AL158" s="36">
        <f>AL157+(AVERAGE($AH$3:AH158)/(AL157*AL157))</f>
        <v>110.9313823019224</v>
      </c>
      <c r="AM158" s="37">
        <f>AM157+(AVERAGE($AI$3:AI158)/(AM157*AM157))</f>
        <v>109.65253835695607</v>
      </c>
      <c r="AN158" s="38">
        <f t="shared" si="52"/>
        <v>113.09137342909803</v>
      </c>
      <c r="AO158" s="39">
        <f t="shared" si="60"/>
        <v>112.40753069752732</v>
      </c>
      <c r="AP158" s="39">
        <f t="shared" si="60"/>
        <v>111.84276085099859</v>
      </c>
      <c r="AQ158" s="36">
        <f t="shared" si="58"/>
        <v>111.69636083205999</v>
      </c>
      <c r="AR158" s="40">
        <f t="shared" si="61"/>
        <v>111.14520361729262</v>
      </c>
      <c r="AS158" s="41">
        <f t="shared" si="61"/>
        <v>110.83958580360245</v>
      </c>
      <c r="AT158" s="20">
        <f>POWER((AO158-H158),2)</f>
        <v>0.35101987437246313</v>
      </c>
      <c r="AU158" s="20">
        <f>POWER((AP158-H158),2)</f>
        <v>1.3392024479815139</v>
      </c>
      <c r="AV158" s="29">
        <f t="shared" si="54"/>
        <v>112.94761492988603</v>
      </c>
      <c r="AW158" s="30">
        <f t="shared" si="57"/>
        <v>102.1437569936471</v>
      </c>
      <c r="AX158" s="36">
        <f t="shared" si="55"/>
        <v>114.19475576156447</v>
      </c>
      <c r="AY158" s="37">
        <f t="shared" si="56"/>
        <v>112.57966913426147</v>
      </c>
    </row>
    <row r="159" spans="1:51" thickTop="1" thickBot="1">
      <c r="A159" s="4">
        <v>160</v>
      </c>
      <c r="B159" s="4">
        <v>1371561766</v>
      </c>
      <c r="C159" s="4">
        <f t="shared" si="45"/>
        <v>0.96363636363636362</v>
      </c>
      <c r="D159" s="2">
        <f t="shared" si="44"/>
        <v>41443.557476851856</v>
      </c>
      <c r="E159" t="s">
        <v>377</v>
      </c>
      <c r="F159" t="s">
        <v>378</v>
      </c>
      <c r="G159" s="4">
        <v>113</v>
      </c>
      <c r="H159" s="4">
        <v>113</v>
      </c>
      <c r="I159" s="5">
        <f t="shared" si="46"/>
        <v>0.98529411764705888</v>
      </c>
      <c r="J159" s="4">
        <v>725</v>
      </c>
      <c r="K159" s="4">
        <v>725</v>
      </c>
      <c r="L159" s="5">
        <f t="shared" si="47"/>
        <v>0.99178095323866022</v>
      </c>
      <c r="M159" s="5">
        <f t="shared" si="48"/>
        <v>6.4159292035398234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f>N159+P159+T159</f>
        <v>0</v>
      </c>
      <c r="X159" s="4">
        <f>O159+Q159+U159</f>
        <v>0</v>
      </c>
      <c r="Y159" s="60">
        <f>(N159+V159)/G159</f>
        <v>0</v>
      </c>
      <c r="Z159" s="62">
        <f>IF(AA159=0,0,(N159+V159)/ABS(AA159))</f>
        <v>0</v>
      </c>
      <c r="AA159" s="3">
        <f t="shared" si="49"/>
        <v>0</v>
      </c>
      <c r="AB159" s="3">
        <f t="shared" si="50"/>
        <v>0</v>
      </c>
      <c r="AC159" s="3">
        <f>N159+O159+P159+Q159+T159+U159</f>
        <v>0</v>
      </c>
      <c r="AD159" s="3">
        <f>AA159/G159</f>
        <v>0</v>
      </c>
      <c r="AE159" s="24">
        <f>(AA159)*(G159*G159)</f>
        <v>0</v>
      </c>
      <c r="AF159" s="25">
        <f t="shared" si="51"/>
        <v>7.8314668337379589E-5</v>
      </c>
      <c r="AG159" s="26">
        <f>(H159-$H$2)/SUM($AF$2:AF158)</f>
        <v>2678.9244646570123</v>
      </c>
      <c r="AH159" s="35">
        <f>(H159-H154)/SUM(AF154:AF158)</f>
        <v>0</v>
      </c>
      <c r="AI159" s="28">
        <f>(H159-H149)/SUM(AF149:AF158)</f>
        <v>1265.5500019752697</v>
      </c>
      <c r="AJ159" s="29">
        <f>AJ158+(AVERAGE($AE$3:AE159)/(AJ158*AJ158))</f>
        <v>108.36616081040036</v>
      </c>
      <c r="AK159" s="30">
        <f>AK158+(AVERAGE($AG$3:AG159)/(AK158*AK158))</f>
        <v>96.059066784770039</v>
      </c>
      <c r="AL159" s="36">
        <f>AL158+(AVERAGE($AH$3:AH159)/(AL158*AL158))</f>
        <v>111.15058439489637</v>
      </c>
      <c r="AM159" s="37">
        <f>AM158+(AVERAGE($AI$3:AI159)/(AM158*AM158))</f>
        <v>109.8768701016194</v>
      </c>
      <c r="AN159" s="38">
        <f t="shared" si="52"/>
        <v>113.09137342909803</v>
      </c>
      <c r="AO159" s="39">
        <f t="shared" si="60"/>
        <v>112.40753069752732</v>
      </c>
      <c r="AP159" s="39">
        <f t="shared" si="60"/>
        <v>111.94393360000714</v>
      </c>
      <c r="AQ159" s="36">
        <f t="shared" si="58"/>
        <v>111.85866441491508</v>
      </c>
      <c r="AR159" s="40">
        <f t="shared" si="61"/>
        <v>111.247471065733</v>
      </c>
      <c r="AS159" s="41">
        <f t="shared" si="61"/>
        <v>110.95187891787474</v>
      </c>
      <c r="AT159" s="20">
        <f>POWER((AO159-H159),2)</f>
        <v>0.35101987437246313</v>
      </c>
      <c r="AU159" s="20">
        <f>POWER((AP159-H159),2)</f>
        <v>1.115276241193875</v>
      </c>
      <c r="AV159" s="29">
        <f t="shared" si="54"/>
        <v>113.16920741146552</v>
      </c>
      <c r="AW159" s="30">
        <f t="shared" si="57"/>
        <v>102.33841549374685</v>
      </c>
      <c r="AX159" s="36">
        <f t="shared" si="55"/>
        <v>114.41938249134571</v>
      </c>
      <c r="AY159" s="37">
        <f t="shared" si="56"/>
        <v>112.80036381675234</v>
      </c>
    </row>
    <row r="160" spans="1:51" thickTop="1" thickBot="1">
      <c r="A160" s="4">
        <v>161</v>
      </c>
      <c r="B160" s="4">
        <v>1372137954</v>
      </c>
      <c r="C160" s="4">
        <f t="shared" si="45"/>
        <v>0.96969696969696972</v>
      </c>
      <c r="D160" s="2">
        <f t="shared" si="44"/>
        <v>41450.226319444446</v>
      </c>
      <c r="E160" t="s">
        <v>378</v>
      </c>
      <c r="F160" t="s">
        <v>379</v>
      </c>
      <c r="G160" s="4">
        <v>113</v>
      </c>
      <c r="H160" s="4">
        <v>113</v>
      </c>
      <c r="I160" s="5">
        <f t="shared" si="46"/>
        <v>0.98529411764705888</v>
      </c>
      <c r="J160" s="4">
        <v>725</v>
      </c>
      <c r="K160" s="4">
        <v>725</v>
      </c>
      <c r="L160" s="5">
        <f t="shared" si="47"/>
        <v>0.99178095323866022</v>
      </c>
      <c r="M160" s="5">
        <f t="shared" si="48"/>
        <v>6.4159292035398234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f>N160+P160+T160</f>
        <v>0</v>
      </c>
      <c r="X160" s="4">
        <f>O160+Q160+U160</f>
        <v>0</v>
      </c>
      <c r="Y160" s="60">
        <f>(N160+V160)/G160</f>
        <v>0</v>
      </c>
      <c r="Z160" s="62">
        <f>IF(AA160=0,0,(N160+V160)/ABS(AA160))</f>
        <v>0</v>
      </c>
      <c r="AA160" s="3">
        <f t="shared" si="49"/>
        <v>0</v>
      </c>
      <c r="AB160" s="3">
        <f t="shared" si="50"/>
        <v>0</v>
      </c>
      <c r="AC160" s="3">
        <f>N160+O160+P160+Q160+T160+U160</f>
        <v>0</v>
      </c>
      <c r="AD160" s="3">
        <f>AA160/G160</f>
        <v>0</v>
      </c>
      <c r="AE160" s="24">
        <f>(AA160)*(G160*G160)</f>
        <v>0</v>
      </c>
      <c r="AF160" s="25">
        <f t="shared" si="51"/>
        <v>7.8314668337379589E-5</v>
      </c>
      <c r="AG160" s="26">
        <f>(H160-$H$2)/SUM($AF$2:AF159)</f>
        <v>2670.5620547360436</v>
      </c>
      <c r="AH160" s="35">
        <f>(H160-H155)/SUM(AF155:AF159)</f>
        <v>0</v>
      </c>
      <c r="AI160" s="28">
        <f>(H160-H150)/SUM(AF150:AF159)</f>
        <v>1267.8038309324047</v>
      </c>
      <c r="AJ160" s="29">
        <f>AJ159+(AVERAGE($AE$3:AE160)/(AJ159*AJ159))</f>
        <v>108.57424686049409</v>
      </c>
      <c r="AK160" s="30">
        <f>AK159+(AVERAGE($AG$3:AG160)/(AK159*AK159))</f>
        <v>96.320775993551848</v>
      </c>
      <c r="AL160" s="36">
        <f>AL159+(AVERAGE($AH$3:AH160)/(AL159*AL159))</f>
        <v>111.36754086715968</v>
      </c>
      <c r="AM160" s="37">
        <f>AM159+(AVERAGE($AI$3:AI160)/(AM159*AM159))</f>
        <v>110.09953736520069</v>
      </c>
      <c r="AN160" s="38">
        <f t="shared" si="52"/>
        <v>113.09137342909803</v>
      </c>
      <c r="AO160" s="39">
        <f t="shared" si="60"/>
        <v>112.40753069752732</v>
      </c>
      <c r="AP160" s="39">
        <f t="shared" si="60"/>
        <v>112.04510340961826</v>
      </c>
      <c r="AQ160" s="36">
        <f t="shared" si="58"/>
        <v>111.9802543760957</v>
      </c>
      <c r="AR160" s="40">
        <f t="shared" si="61"/>
        <v>111.34955057598994</v>
      </c>
      <c r="AS160" s="41">
        <f t="shared" si="61"/>
        <v>111.06414511565691</v>
      </c>
      <c r="AT160" s="20">
        <f>POWER((AO160-H160),2)</f>
        <v>0.35101987437246313</v>
      </c>
      <c r="AU160" s="20">
        <f>POWER((AP160-H160),2)</f>
        <v>0.91182749832266519</v>
      </c>
      <c r="AV160" s="29">
        <f t="shared" si="54"/>
        <v>113.38993295838323</v>
      </c>
      <c r="AW160" s="30">
        <f t="shared" si="57"/>
        <v>102.53233417597379</v>
      </c>
      <c r="AX160" s="36">
        <f t="shared" si="55"/>
        <v>114.6431281179749</v>
      </c>
      <c r="AY160" s="37">
        <f t="shared" si="56"/>
        <v>113.02019576273629</v>
      </c>
    </row>
    <row r="161" spans="1:51" thickTop="1" thickBot="1">
      <c r="A161" s="4">
        <v>162</v>
      </c>
      <c r="B161" s="4">
        <v>1372573259</v>
      </c>
      <c r="C161" s="4">
        <f t="shared" si="45"/>
        <v>0.97575757575757571</v>
      </c>
      <c r="D161" s="2">
        <f t="shared" si="44"/>
        <v>41455.26457175926</v>
      </c>
      <c r="E161" t="s">
        <v>379</v>
      </c>
      <c r="F161" t="s">
        <v>380</v>
      </c>
      <c r="G161" s="4">
        <v>113</v>
      </c>
      <c r="H161" s="4">
        <v>113</v>
      </c>
      <c r="I161" s="5">
        <f t="shared" si="46"/>
        <v>0.98529411764705888</v>
      </c>
      <c r="J161" s="4">
        <v>725</v>
      </c>
      <c r="K161" s="4">
        <v>725</v>
      </c>
      <c r="L161" s="5">
        <f t="shared" si="47"/>
        <v>0.99178095323866022</v>
      </c>
      <c r="M161" s="5">
        <f t="shared" si="48"/>
        <v>6.4159292035398234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f>N161+P161+T161</f>
        <v>0</v>
      </c>
      <c r="X161" s="4">
        <f>O161+Q161+U161</f>
        <v>0</v>
      </c>
      <c r="Y161" s="60">
        <f>(N161+V161)/G161</f>
        <v>0</v>
      </c>
      <c r="Z161" s="62">
        <f>IF(AA161=0,0,(N161+V161)/ABS(AA161))</f>
        <v>0</v>
      </c>
      <c r="AA161" s="3">
        <f t="shared" si="49"/>
        <v>0</v>
      </c>
      <c r="AB161" s="3">
        <f t="shared" si="50"/>
        <v>0</v>
      </c>
      <c r="AC161" s="3">
        <f>N161+O161+P161+Q161+T161+U161</f>
        <v>0</v>
      </c>
      <c r="AD161" s="3">
        <f>AA161/G161</f>
        <v>0</v>
      </c>
      <c r="AE161" s="24">
        <f>(AA161)*(G161*G161)</f>
        <v>0</v>
      </c>
      <c r="AF161" s="25">
        <f t="shared" si="51"/>
        <v>7.8314668337379589E-5</v>
      </c>
      <c r="AG161" s="26">
        <f>(H161-$H$2)/SUM($AF$2:AF160)</f>
        <v>2662.2516897979517</v>
      </c>
      <c r="AH161" s="35">
        <f>(H161-H156)/SUM(AF156:AF160)</f>
        <v>0</v>
      </c>
      <c r="AI161" s="28">
        <f>(H161-H151)/SUM(AF151:AF160)</f>
        <v>1270.0657019387068</v>
      </c>
      <c r="AJ161" s="29">
        <f>AJ160+(AVERAGE($AE$3:AE161)/(AJ160*AJ160))</f>
        <v>108.78023236193386</v>
      </c>
      <c r="AK161" s="30">
        <f>AK160+(AVERAGE($AG$3:AG161)/(AK160*AK160))</f>
        <v>96.58123266733898</v>
      </c>
      <c r="AL161" s="36">
        <f>AL160+(AVERAGE($AH$3:AH161)/(AL160*AL160))</f>
        <v>111.58229365680322</v>
      </c>
      <c r="AM161" s="37">
        <f>AM160+(AVERAGE($AI$3:AI161)/(AM160*AM160))</f>
        <v>110.32056908128594</v>
      </c>
      <c r="AN161" s="38">
        <f t="shared" si="52"/>
        <v>113.09137342909803</v>
      </c>
      <c r="AO161" s="39">
        <f t="shared" si="60"/>
        <v>112.40753069752732</v>
      </c>
      <c r="AP161" s="39">
        <f t="shared" si="60"/>
        <v>112.14627077136171</v>
      </c>
      <c r="AQ161" s="36">
        <f t="shared" si="58"/>
        <v>112.06128229000599</v>
      </c>
      <c r="AR161" s="40">
        <f t="shared" si="61"/>
        <v>111.45144300960403</v>
      </c>
      <c r="AS161" s="41">
        <f t="shared" si="61"/>
        <v>111.17638455791509</v>
      </c>
      <c r="AT161" s="20">
        <f>POWER((AO161-H161),2)</f>
        <v>0.35101987437246313</v>
      </c>
      <c r="AU161" s="20">
        <f>POWER((AP161-H161),2)</f>
        <v>0.7288535958313237</v>
      </c>
      <c r="AV161" s="29">
        <f t="shared" si="54"/>
        <v>113.60980001025305</v>
      </c>
      <c r="AW161" s="30">
        <f t="shared" si="57"/>
        <v>102.7255200377671</v>
      </c>
      <c r="AX161" s="36">
        <f t="shared" si="55"/>
        <v>114.86600124131694</v>
      </c>
      <c r="AY161" s="37">
        <f t="shared" si="56"/>
        <v>113.23917336431936</v>
      </c>
    </row>
    <row r="162" spans="1:51" thickTop="1" thickBot="1">
      <c r="A162" s="4">
        <v>163</v>
      </c>
      <c r="B162" s="4">
        <v>1372919443</v>
      </c>
      <c r="C162" s="4">
        <f t="shared" si="45"/>
        <v>0.98181818181818181</v>
      </c>
      <c r="D162" s="2">
        <f t="shared" si="44"/>
        <v>41459.271331018521</v>
      </c>
      <c r="E162" t="s">
        <v>380</v>
      </c>
      <c r="F162" t="s">
        <v>381</v>
      </c>
      <c r="G162" s="4">
        <v>113</v>
      </c>
      <c r="H162" s="4">
        <v>113</v>
      </c>
      <c r="I162" s="5">
        <f t="shared" si="46"/>
        <v>0.98529411764705888</v>
      </c>
      <c r="J162" s="4">
        <v>725</v>
      </c>
      <c r="K162" s="4">
        <v>726</v>
      </c>
      <c r="L162" s="5">
        <f t="shared" si="47"/>
        <v>0.99315079436555009</v>
      </c>
      <c r="M162" s="5">
        <f t="shared" si="48"/>
        <v>6.4247787610619467</v>
      </c>
      <c r="N162" s="4">
        <v>0</v>
      </c>
      <c r="O162" s="4">
        <v>0</v>
      </c>
      <c r="P162" s="4">
        <v>3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3</v>
      </c>
      <c r="W162" s="4">
        <f>N162+P162+T162</f>
        <v>3</v>
      </c>
      <c r="X162" s="4">
        <f>O162+Q162+U162</f>
        <v>0</v>
      </c>
      <c r="Y162" s="60">
        <f>(N162+V162)/G162</f>
        <v>2.6548672566371681E-2</v>
      </c>
      <c r="Z162" s="62">
        <f>IF(AA162=0,0,(N162+V162)/ABS(AA162))</f>
        <v>0</v>
      </c>
      <c r="AA162" s="3">
        <f t="shared" si="49"/>
        <v>0</v>
      </c>
      <c r="AB162" s="3">
        <f t="shared" si="50"/>
        <v>1</v>
      </c>
      <c r="AC162" s="3">
        <f>N162+O162+P162+Q162+T162+U162</f>
        <v>3</v>
      </c>
      <c r="AD162" s="3">
        <f>AA162/G162</f>
        <v>0</v>
      </c>
      <c r="AE162" s="24">
        <f>(AA162)*(G162*G162)</f>
        <v>0</v>
      </c>
      <c r="AF162" s="25">
        <f t="shared" si="51"/>
        <v>7.8314668337379589E-5</v>
      </c>
      <c r="AG162" s="26">
        <f>(H162-$H$2)/SUM($AF$2:AF161)</f>
        <v>2653.9928854828272</v>
      </c>
      <c r="AH162" s="35">
        <f>(H162-H157)/SUM(AF157:AF161)</f>
        <v>0</v>
      </c>
      <c r="AI162" s="28">
        <f>(H162-H152)/SUM(AF152:AF161)</f>
        <v>1272.3356581142268</v>
      </c>
      <c r="AJ162" s="29">
        <f>AJ161+(AVERAGE($AE$3:AE162)/(AJ161*AJ161))</f>
        <v>108.98415595817001</v>
      </c>
      <c r="AK162" s="30">
        <f>AK161+(AVERAGE($AG$3:AG162)/(AK161*AK161))</f>
        <v>96.840445625403433</v>
      </c>
      <c r="AL162" s="36">
        <f>AL161+(AVERAGE($AH$3:AH162)/(AL161*AL161))</f>
        <v>111.79488356622534</v>
      </c>
      <c r="AM162" s="37">
        <f>AM161+(AVERAGE($AI$3:AI162)/(AM161*AM161))</f>
        <v>110.53999345884496</v>
      </c>
      <c r="AN162" s="38">
        <f t="shared" si="52"/>
        <v>113.09137342909803</v>
      </c>
      <c r="AO162" s="39">
        <f t="shared" si="60"/>
        <v>112.40753069752732</v>
      </c>
      <c r="AP162" s="39">
        <f t="shared" si="60"/>
        <v>112.24743617667798</v>
      </c>
      <c r="AQ162" s="36">
        <f t="shared" si="58"/>
        <v>112.101809855353</v>
      </c>
      <c r="AR162" s="40">
        <f t="shared" si="61"/>
        <v>111.55314922181194</v>
      </c>
      <c r="AS162" s="41">
        <f t="shared" si="61"/>
        <v>111.28859740495204</v>
      </c>
      <c r="AT162" s="20">
        <f>POWER((AO162-H162),2)</f>
        <v>0.35101987437246313</v>
      </c>
      <c r="AU162" s="20">
        <f>POWER((AP162-H162),2)</f>
        <v>0.56635230817305748</v>
      </c>
      <c r="AV162" s="29">
        <f t="shared" si="54"/>
        <v>113.82881687590223</v>
      </c>
      <c r="AW162" s="30">
        <f t="shared" si="57"/>
        <v>102.91797997119498</v>
      </c>
      <c r="AX162" s="36">
        <f t="shared" si="55"/>
        <v>115.08801032762169</v>
      </c>
      <c r="AY162" s="37">
        <f t="shared" si="56"/>
        <v>113.45730488365933</v>
      </c>
    </row>
    <row r="163" spans="1:51" thickTop="1" thickBot="1">
      <c r="A163" s="4">
        <v>164</v>
      </c>
      <c r="B163" s="4">
        <v>1372940024</v>
      </c>
      <c r="C163" s="4">
        <f t="shared" si="45"/>
        <v>0.98787878787878791</v>
      </c>
      <c r="D163" s="2">
        <f t="shared" si="44"/>
        <v>41459.50953703704</v>
      </c>
      <c r="E163" t="s">
        <v>381</v>
      </c>
      <c r="F163" t="s">
        <v>382</v>
      </c>
      <c r="G163" s="4">
        <v>113</v>
      </c>
      <c r="H163" s="4">
        <v>113</v>
      </c>
      <c r="I163" s="5">
        <f t="shared" si="46"/>
        <v>0.98529411764705888</v>
      </c>
      <c r="J163" s="4">
        <v>726</v>
      </c>
      <c r="K163" s="4">
        <v>726</v>
      </c>
      <c r="L163" s="5">
        <f t="shared" si="47"/>
        <v>0.99315079436555009</v>
      </c>
      <c r="M163" s="5">
        <f t="shared" si="48"/>
        <v>6.4247787610619467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f>N163+P163+T163</f>
        <v>0</v>
      </c>
      <c r="X163" s="4">
        <f>O163+Q163+U163</f>
        <v>0</v>
      </c>
      <c r="Y163" s="60">
        <f>(N163+V163)/G163</f>
        <v>0</v>
      </c>
      <c r="Z163" s="62">
        <f>IF(AA163=0,0,(N163+V163)/ABS(AA163))</f>
        <v>0</v>
      </c>
      <c r="AA163" s="3">
        <f t="shared" si="49"/>
        <v>0</v>
      </c>
      <c r="AB163" s="3">
        <f t="shared" si="50"/>
        <v>0</v>
      </c>
      <c r="AC163" s="3">
        <f>N163+O163+P163+Q163+T163+U163</f>
        <v>0</v>
      </c>
      <c r="AD163" s="3">
        <f>AA163/G163</f>
        <v>0</v>
      </c>
      <c r="AE163" s="24">
        <f>(AA163)*(G163*G163)</f>
        <v>0</v>
      </c>
      <c r="AF163" s="25">
        <f t="shared" si="51"/>
        <v>7.8314668337379589E-5</v>
      </c>
      <c r="AG163" s="26">
        <f>(H163-$H$2)/SUM($AF$2:AF162)</f>
        <v>2645.7851634224749</v>
      </c>
      <c r="AH163" s="35">
        <f>(H163-H158)/SUM(AF158:AF162)</f>
        <v>0</v>
      </c>
      <c r="AI163" s="28">
        <f>(H163-H153)/SUM(AF153:AF162)</f>
        <v>1274.6137428878367</v>
      </c>
      <c r="AJ163" s="29">
        <f>AJ162+(AVERAGE($AE$3:AE163)/(AJ162*AJ162))</f>
        <v>109.18605526232962</v>
      </c>
      <c r="AK163" s="30">
        <f>AK162+(AVERAGE($AG$3:AG163)/(AK162*AK162))</f>
        <v>97.09842368540086</v>
      </c>
      <c r="AL163" s="36">
        <f>AL162+(AVERAGE($AH$3:AH163)/(AL162*AL162))</f>
        <v>112.00535030246459</v>
      </c>
      <c r="AM163" s="37">
        <f>AM162+(AVERAGE($AI$3:AI163)/(AM162*AM162))</f>
        <v>110.75783800610758</v>
      </c>
      <c r="AN163" s="38">
        <f t="shared" si="52"/>
        <v>113.09137342909803</v>
      </c>
      <c r="AO163" s="39">
        <f t="shared" si="60"/>
        <v>112.40753069752732</v>
      </c>
      <c r="AP163" s="39">
        <f t="shared" si="60"/>
        <v>112.34860011693584</v>
      </c>
      <c r="AQ163" s="36">
        <f t="shared" si="58"/>
        <v>112.101809855353</v>
      </c>
      <c r="AR163" s="40">
        <f t="shared" si="61"/>
        <v>111.65467006160959</v>
      </c>
      <c r="AS163" s="41">
        <f t="shared" si="61"/>
        <v>111.40078381641059</v>
      </c>
      <c r="AT163" s="20">
        <f>POWER((AO163-H163),2)</f>
        <v>0.35101987437246313</v>
      </c>
      <c r="AU163" s="20">
        <f>POWER((AP163-H163),2)</f>
        <v>0.42432180765599908</v>
      </c>
      <c r="AV163" s="29">
        <f t="shared" si="54"/>
        <v>114.04699173614344</v>
      </c>
      <c r="AW163" s="30">
        <f t="shared" si="57"/>
        <v>103.10972076512523</v>
      </c>
      <c r="AX163" s="36">
        <f t="shared" si="55"/>
        <v>115.30916371236329</v>
      </c>
      <c r="AY163" s="37">
        <f t="shared" si="56"/>
        <v>113.67459845571807</v>
      </c>
    </row>
    <row r="164" spans="1:51" thickTop="1" thickBot="1">
      <c r="A164" s="4">
        <v>165</v>
      </c>
      <c r="B164" s="4">
        <v>1373256301</v>
      </c>
      <c r="C164" s="4">
        <f t="shared" si="45"/>
        <v>0.9939393939393939</v>
      </c>
      <c r="D164" s="2">
        <f t="shared" si="44"/>
        <v>41463.17015046296</v>
      </c>
      <c r="E164" t="s">
        <v>382</v>
      </c>
      <c r="F164" t="s">
        <v>383</v>
      </c>
      <c r="G164" s="4">
        <v>113</v>
      </c>
      <c r="H164" s="4">
        <v>114</v>
      </c>
      <c r="I164" s="5">
        <f t="shared" si="46"/>
        <v>1</v>
      </c>
      <c r="J164" s="4">
        <v>726</v>
      </c>
      <c r="K164" s="4">
        <v>731</v>
      </c>
      <c r="L164" s="5">
        <f t="shared" si="47"/>
        <v>1</v>
      </c>
      <c r="M164" s="5">
        <f t="shared" si="48"/>
        <v>6.4122807017543861</v>
      </c>
      <c r="N164" s="4">
        <v>1</v>
      </c>
      <c r="O164" s="4">
        <v>0</v>
      </c>
      <c r="P164" s="4">
        <v>0</v>
      </c>
      <c r="Q164" s="4">
        <v>2</v>
      </c>
      <c r="R164" s="4">
        <v>0</v>
      </c>
      <c r="S164" s="4">
        <v>0</v>
      </c>
      <c r="T164" s="4">
        <v>5</v>
      </c>
      <c r="U164" s="4">
        <v>0</v>
      </c>
      <c r="V164" s="4">
        <v>0</v>
      </c>
      <c r="W164" s="4">
        <f>N164+P164+T164</f>
        <v>6</v>
      </c>
      <c r="X164" s="4">
        <f>O164+Q164+U164</f>
        <v>2</v>
      </c>
      <c r="Y164" s="60">
        <f>(N164+V164)/G164</f>
        <v>8.8495575221238937E-3</v>
      </c>
      <c r="Z164" s="62">
        <f>IF(AA164=0,0,(N164+V164)/ABS(AA164))</f>
        <v>1</v>
      </c>
      <c r="AA164" s="3">
        <f t="shared" si="49"/>
        <v>1</v>
      </c>
      <c r="AB164" s="3">
        <f t="shared" si="50"/>
        <v>5</v>
      </c>
      <c r="AC164" s="3">
        <f>N164+O164+P164+Q164+T164+U164</f>
        <v>8</v>
      </c>
      <c r="AD164" s="3">
        <f>AA164/G164</f>
        <v>8.8495575221238937E-3</v>
      </c>
      <c r="AE164" s="24">
        <f>(AA164)*(G164*G164)</f>
        <v>12769</v>
      </c>
      <c r="AF164" s="25">
        <f t="shared" si="51"/>
        <v>7.6946752847029852E-5</v>
      </c>
      <c r="AG164" s="26">
        <f>(H164-$H$2)/SUM($AF$2:AF163)</f>
        <v>2676.995634001004</v>
      </c>
      <c r="AH164" s="35">
        <f>(H164-H159)/SUM(AF159:AF163)</f>
        <v>2553.8000000000002</v>
      </c>
      <c r="AI164" s="28">
        <f>(H164-H154)/SUM(AF154:AF163)</f>
        <v>1276.9000000000001</v>
      </c>
      <c r="AJ164" s="29">
        <f>AJ163+(AVERAGE($AE$3:AE164)/(AJ163*AJ163))</f>
        <v>109.39257850768368</v>
      </c>
      <c r="AK164" s="30">
        <f>AK163+(AVERAGE($AG$3:AG164)/(AK163*AK163))</f>
        <v>97.355201433554356</v>
      </c>
      <c r="AL164" s="36">
        <f>AL163+(AVERAGE($AH$3:AH164)/(AL163*AL163))</f>
        <v>112.21498910787581</v>
      </c>
      <c r="AM164" s="37">
        <f>AM163+(AVERAGE($AI$3:AI164)/(AM163*AM163))</f>
        <v>110.97412955346786</v>
      </c>
      <c r="AN164" s="38">
        <f t="shared" si="52"/>
        <v>114.08975815972352</v>
      </c>
      <c r="AO164" s="39">
        <f t="shared" ref="AO164:AP165" si="62">AO163+(AH164/(AO163*AO163))</f>
        <v>112.60964454406584</v>
      </c>
      <c r="AP164" s="39">
        <f t="shared" si="62"/>
        <v>112.44976308344984</v>
      </c>
      <c r="AQ164" s="36">
        <f t="shared" si="58"/>
        <v>112.14245340493885</v>
      </c>
      <c r="AR164" s="40">
        <f t="shared" si="61"/>
        <v>111.75636733152443</v>
      </c>
      <c r="AS164" s="41">
        <f t="shared" si="61"/>
        <v>111.5028543448591</v>
      </c>
      <c r="AT164" s="20">
        <f>POWER((AO164-H164),2)</f>
        <v>1.9330882938458742</v>
      </c>
      <c r="AU164" s="20">
        <f>POWER((AP164-H164),2)</f>
        <v>2.4032344974349535</v>
      </c>
      <c r="AV164" s="29">
        <f t="shared" si="54"/>
        <v>114.26433264647258</v>
      </c>
      <c r="AW164" s="30">
        <f t="shared" si="57"/>
        <v>103.30074910733926</v>
      </c>
      <c r="AX164" s="36">
        <f t="shared" si="55"/>
        <v>115.52946960300318</v>
      </c>
      <c r="AY164" s="37">
        <f t="shared" si="56"/>
        <v>113.89106209093987</v>
      </c>
    </row>
    <row r="165" spans="1:51" thickTop="1" thickBot="1">
      <c r="A165" s="4">
        <v>166</v>
      </c>
      <c r="B165" s="4">
        <v>1374047007</v>
      </c>
      <c r="C165" s="4">
        <f t="shared" si="45"/>
        <v>1</v>
      </c>
      <c r="D165" s="2">
        <f t="shared" si="44"/>
        <v>41472.321840277778</v>
      </c>
      <c r="E165" t="s">
        <v>383</v>
      </c>
      <c r="F165" t="s">
        <v>384</v>
      </c>
      <c r="G165" s="4">
        <v>114</v>
      </c>
      <c r="H165" s="4">
        <v>114</v>
      </c>
      <c r="I165" s="5">
        <f t="shared" si="46"/>
        <v>1</v>
      </c>
      <c r="J165" s="4">
        <v>731</v>
      </c>
      <c r="K165" s="4">
        <v>731</v>
      </c>
      <c r="L165" s="5">
        <f t="shared" si="47"/>
        <v>1</v>
      </c>
      <c r="M165" s="5">
        <f t="shared" si="48"/>
        <v>6.4122807017543861</v>
      </c>
      <c r="N165" s="4">
        <v>0</v>
      </c>
      <c r="O165" s="4">
        <v>0</v>
      </c>
      <c r="P165" s="4">
        <v>1</v>
      </c>
      <c r="Q165" s="4">
        <v>1</v>
      </c>
      <c r="R165" s="4">
        <v>0</v>
      </c>
      <c r="S165" s="4">
        <v>0</v>
      </c>
      <c r="T165" s="4">
        <v>0</v>
      </c>
      <c r="U165" s="4">
        <v>0</v>
      </c>
      <c r="V165" s="4">
        <v>1</v>
      </c>
      <c r="W165" s="4">
        <f>N165+P165+T165</f>
        <v>1</v>
      </c>
      <c r="X165" s="4">
        <f>O165+Q165+U165</f>
        <v>1</v>
      </c>
      <c r="Y165" s="60">
        <f>(N165+V165)/G165</f>
        <v>8.771929824561403E-3</v>
      </c>
      <c r="Z165" s="62">
        <f>IF(AA165=0,0,(N165+V165)/ABS(AA165))</f>
        <v>0</v>
      </c>
      <c r="AA165" s="3">
        <f t="shared" si="49"/>
        <v>0</v>
      </c>
      <c r="AB165" s="3">
        <f t="shared" si="50"/>
        <v>0</v>
      </c>
      <c r="AC165" s="3">
        <f>N165+O165+P165+Q165+T165+U165</f>
        <v>2</v>
      </c>
      <c r="AD165" s="3">
        <f>AA165/G165</f>
        <v>0</v>
      </c>
      <c r="AE165" s="24">
        <f>(AA165)*(G165*G165)</f>
        <v>0</v>
      </c>
      <c r="AF165" s="25">
        <f t="shared" si="51"/>
        <v>7.6946752847029852E-5</v>
      </c>
      <c r="AG165" s="26">
        <f>(H165-$H$2)/SUM($AF$2:AF164)</f>
        <v>2668.9109484907035</v>
      </c>
      <c r="AH165" s="35">
        <f>(H165-H160)/SUM(AF160:AF164)</f>
        <v>2562.7526755517119</v>
      </c>
      <c r="AI165" s="28">
        <f>(H165-H155)/SUM(AF155:AF164)</f>
        <v>1279.134252657381</v>
      </c>
      <c r="AJ165" s="29">
        <f>AJ164+(AVERAGE($AE$3:AE165)/(AJ164*AJ164))</f>
        <v>109.59706046061869</v>
      </c>
      <c r="AK165" s="30">
        <f>AK164+(AVERAGE($AG$3:AG165)/(AK164*AK164))</f>
        <v>97.610786962989764</v>
      </c>
      <c r="AL165" s="36">
        <f>AL164+(AVERAGE($AH$3:AH165)/(AL164*AL164))</f>
        <v>112.42381261127346</v>
      </c>
      <c r="AM165" s="37">
        <f>AM164+(AVERAGE($AI$3:AI165)/(AM164*AM164))</f>
        <v>111.18889424546386</v>
      </c>
      <c r="AN165" s="38">
        <f t="shared" si="52"/>
        <v>114.08975815972352</v>
      </c>
      <c r="AO165" s="39">
        <f t="shared" si="62"/>
        <v>112.81173952151629</v>
      </c>
      <c r="AP165" s="39">
        <f t="shared" si="62"/>
        <v>112.55092080505497</v>
      </c>
      <c r="AQ165" s="36">
        <f t="shared" si="58"/>
        <v>112.22382397131874</v>
      </c>
      <c r="AR165" s="40">
        <f t="shared" si="61"/>
        <v>111.85824054204545</v>
      </c>
      <c r="AS165" s="41">
        <f t="shared" si="61"/>
        <v>111.60491921911962</v>
      </c>
      <c r="AT165" s="20">
        <f>POWER((AO165-H165),2)</f>
        <v>1.4119629647263419</v>
      </c>
      <c r="AU165" s="20">
        <f>POWER((AP165-H165),2)</f>
        <v>2.0998305132225314</v>
      </c>
      <c r="AV165" s="29">
        <f t="shared" si="54"/>
        <v>114.48084753969461</v>
      </c>
      <c r="AW165" s="30">
        <f t="shared" si="57"/>
        <v>103.49107158659123</v>
      </c>
      <c r="AX165" s="36">
        <f t="shared" si="55"/>
        <v>115.74893608167928</v>
      </c>
      <c r="AY165" s="37">
        <f t="shared" si="56"/>
        <v>114.10670367785855</v>
      </c>
    </row>
    <row r="166" spans="1:51" thickTop="1" thickBot="1">
      <c r="AT166" s="43">
        <f>SUM(AT2:AT165)</f>
        <v>1242.8227204294403</v>
      </c>
      <c r="AU166" s="43">
        <f>SUM(AU2:AU165)</f>
        <v>3031.8256043799379</v>
      </c>
    </row>
    <row r="167" spans="1:51" thickTop="1" thickBot="1">
      <c r="K167" s="4">
        <f>PEARSON(H2:H165,K2:K165)</f>
        <v>0.98833633331093029</v>
      </c>
    </row>
  </sheetData>
  <pageMargins left="0.7" right="0.7" top="0.75" bottom="0.75" header="0.3" footer="0.3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6"/>
  <dimension ref="A1"/>
  <sheetViews>
    <sheetView zoomScale="70" zoomScaleNormal="70" workbookViewId="0">
      <selection activeCell="AA57" sqref="AA57"/>
    </sheetView>
  </sheetViews>
  <sheetFormatPr defaultRowHeight="1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7"/>
  <dimension ref="A1:AY166"/>
  <sheetViews>
    <sheetView zoomScale="85" zoomScaleNormal="85" workbookViewId="0">
      <pane ySplit="1" topLeftCell="A2" activePane="bottomLeft" state="frozen"/>
      <selection pane="bottomLeft" activeCell="W7" sqref="W7"/>
    </sheetView>
  </sheetViews>
  <sheetFormatPr defaultRowHeight="16.5" thickTop="1" thickBottom="1"/>
  <cols>
    <col min="1" max="1" width="4.5703125" style="4" bestFit="1" customWidth="1"/>
    <col min="2" max="2" width="11.28515625" style="4" hidden="1" customWidth="1"/>
    <col min="3" max="3" width="12.28515625" style="4" bestFit="1" customWidth="1"/>
    <col min="4" max="4" width="10.28515625" bestFit="1" customWidth="1"/>
    <col min="5" max="6" width="14.7109375" hidden="1" customWidth="1"/>
    <col min="7" max="7" width="6.140625" style="4" bestFit="1" customWidth="1"/>
    <col min="8" max="8" width="7" style="4" bestFit="1" customWidth="1"/>
    <col min="9" max="9" width="12.28515625" style="4" bestFit="1" customWidth="1"/>
    <col min="10" max="10" width="6.42578125" style="4" bestFit="1" customWidth="1"/>
    <col min="11" max="11" width="8.42578125" style="4" bestFit="1" customWidth="1"/>
    <col min="12" max="12" width="12.28515625" style="4" bestFit="1" customWidth="1"/>
    <col min="13" max="13" width="12.28515625" style="4" customWidth="1"/>
    <col min="14" max="14" width="4.7109375" style="4" bestFit="1" customWidth="1"/>
    <col min="15" max="15" width="5" style="4" bestFit="1" customWidth="1"/>
    <col min="16" max="16" width="5.140625" style="4" bestFit="1" customWidth="1"/>
    <col min="17" max="17" width="5.5703125" style="4" bestFit="1" customWidth="1"/>
    <col min="18" max="18" width="9" style="4" bestFit="1" customWidth="1"/>
    <col min="19" max="19" width="6.7109375" style="4" bestFit="1" customWidth="1"/>
    <col min="20" max="20" width="8.5703125" style="4" bestFit="1" customWidth="1"/>
    <col min="21" max="21" width="8.85546875" style="4" bestFit="1" customWidth="1"/>
    <col min="22" max="22" width="8.5703125" style="4" bestFit="1" customWidth="1"/>
    <col min="23" max="23" width="10.5703125" style="4" bestFit="1" customWidth="1"/>
    <col min="24" max="24" width="10" style="4" bestFit="1" customWidth="1"/>
    <col min="25" max="25" width="10.85546875" style="60" bestFit="1" customWidth="1"/>
    <col min="26" max="26" width="10.85546875" style="60" customWidth="1"/>
    <col min="27" max="27" width="8.85546875" style="4" bestFit="1" customWidth="1"/>
    <col min="28" max="28" width="9" bestFit="1" customWidth="1"/>
    <col min="29" max="29" width="8.7109375" bestFit="1" customWidth="1"/>
    <col min="30" max="30" width="12.85546875" bestFit="1" customWidth="1"/>
    <col min="31" max="31" width="10.42578125" style="24" bestFit="1" customWidth="1"/>
    <col min="32" max="32" width="11.140625" style="25" bestFit="1" customWidth="1"/>
    <col min="33" max="33" width="10.7109375" style="26" bestFit="1" customWidth="1"/>
    <col min="34" max="34" width="9.42578125" style="27" bestFit="1" customWidth="1"/>
    <col min="35" max="35" width="9.42578125" style="28" bestFit="1" customWidth="1"/>
    <col min="36" max="36" width="10.5703125" style="29" bestFit="1" customWidth="1"/>
    <col min="37" max="37" width="11" style="30" bestFit="1" customWidth="1"/>
    <col min="38" max="38" width="11.5703125" style="17" bestFit="1" customWidth="1"/>
    <col min="39" max="39" width="11.85546875" style="23" bestFit="1" customWidth="1"/>
    <col min="40" max="40" width="12.85546875" style="31" bestFit="1" customWidth="1"/>
    <col min="41" max="41" width="13.42578125" style="32" bestFit="1" customWidth="1"/>
    <col min="42" max="42" width="14.42578125" style="42" bestFit="1" customWidth="1"/>
    <col min="43" max="43" width="13.42578125" style="5" bestFit="1" customWidth="1"/>
    <col min="44" max="44" width="14.42578125" style="33" bestFit="1" customWidth="1"/>
    <col min="45" max="45" width="14.42578125" style="34" bestFit="1" customWidth="1"/>
    <col min="46" max="46" width="11.7109375" style="20" bestFit="1" customWidth="1"/>
    <col min="47" max="47" width="13.42578125" style="20" bestFit="1" customWidth="1"/>
    <col min="48" max="48" width="12.140625" style="21" bestFit="1" customWidth="1"/>
    <col min="49" max="49" width="11.5703125" style="22" bestFit="1" customWidth="1"/>
    <col min="50" max="50" width="13.140625" style="17" bestFit="1" customWidth="1"/>
    <col min="51" max="51" width="13.42578125" style="23" bestFit="1" customWidth="1"/>
  </cols>
  <sheetData>
    <row r="1" spans="1:51" thickTop="1" thickBot="1">
      <c r="A1" s="4" t="s">
        <v>1457</v>
      </c>
      <c r="B1" s="4" t="s">
        <v>0</v>
      </c>
      <c r="C1" s="4" t="s">
        <v>1579</v>
      </c>
      <c r="D1" s="2" t="s">
        <v>0</v>
      </c>
      <c r="E1" t="s">
        <v>1</v>
      </c>
      <c r="F1" t="s">
        <v>2</v>
      </c>
      <c r="G1" s="4" t="s">
        <v>3</v>
      </c>
      <c r="H1" s="4" t="s">
        <v>4</v>
      </c>
      <c r="I1" s="5" t="s">
        <v>1581</v>
      </c>
      <c r="J1" s="4" t="s">
        <v>5</v>
      </c>
      <c r="K1" s="4" t="s">
        <v>6</v>
      </c>
      <c r="L1" s="5" t="s">
        <v>1580</v>
      </c>
      <c r="M1" s="5" t="s">
        <v>1583</v>
      </c>
      <c r="N1" s="4" t="s">
        <v>7</v>
      </c>
      <c r="O1" s="4" t="s">
        <v>8</v>
      </c>
      <c r="P1" s="4" t="s">
        <v>9</v>
      </c>
      <c r="Q1" s="4" t="s">
        <v>10</v>
      </c>
      <c r="R1" s="4" t="s">
        <v>11</v>
      </c>
      <c r="S1" s="4" t="s">
        <v>12</v>
      </c>
      <c r="T1" s="4" t="s">
        <v>13</v>
      </c>
      <c r="U1" s="4" t="s">
        <v>14</v>
      </c>
      <c r="V1" s="4" t="s">
        <v>15</v>
      </c>
      <c r="W1" s="4" t="s">
        <v>1472</v>
      </c>
      <c r="X1" s="4" t="s">
        <v>1473</v>
      </c>
      <c r="Y1" s="60" t="s">
        <v>1584</v>
      </c>
      <c r="Z1" s="60" t="s">
        <v>1409</v>
      </c>
      <c r="AA1" s="3" t="s">
        <v>1458</v>
      </c>
      <c r="AB1" s="3" t="s">
        <v>1459</v>
      </c>
      <c r="AC1" s="3" t="s">
        <v>1460</v>
      </c>
      <c r="AD1" s="3" t="s">
        <v>1462</v>
      </c>
      <c r="AE1" s="8" t="s">
        <v>1474</v>
      </c>
      <c r="AF1" s="9" t="s">
        <v>1475</v>
      </c>
      <c r="AG1" s="10" t="s">
        <v>1476</v>
      </c>
      <c r="AH1" s="11" t="s">
        <v>1477</v>
      </c>
      <c r="AI1" s="12" t="s">
        <v>1478</v>
      </c>
      <c r="AJ1" s="13" t="s">
        <v>1479</v>
      </c>
      <c r="AK1" s="14" t="s">
        <v>1480</v>
      </c>
      <c r="AL1" s="11" t="s">
        <v>1481</v>
      </c>
      <c r="AM1" s="12" t="s">
        <v>1482</v>
      </c>
      <c r="AN1" s="15" t="s">
        <v>1483</v>
      </c>
      <c r="AO1" s="16" t="s">
        <v>1484</v>
      </c>
      <c r="AP1" s="16" t="s">
        <v>1485</v>
      </c>
      <c r="AQ1" s="17" t="s">
        <v>1486</v>
      </c>
      <c r="AR1" s="18" t="s">
        <v>1487</v>
      </c>
      <c r="AS1" s="19" t="s">
        <v>1487</v>
      </c>
      <c r="AT1" s="20" t="s">
        <v>1488</v>
      </c>
      <c r="AU1" s="20" t="s">
        <v>1489</v>
      </c>
      <c r="AV1" s="21" t="s">
        <v>1490</v>
      </c>
      <c r="AW1" s="22" t="s">
        <v>1491</v>
      </c>
      <c r="AX1" s="17" t="s">
        <v>1492</v>
      </c>
      <c r="AY1" s="23" t="s">
        <v>1493</v>
      </c>
    </row>
    <row r="2" spans="1:51" thickTop="1" thickBot="1">
      <c r="A2" s="4">
        <v>1</v>
      </c>
      <c r="B2" s="4">
        <v>1158530548</v>
      </c>
      <c r="C2" s="4">
        <f>(A2-1)/(LARGE(A:A,1)-1)</f>
        <v>0</v>
      </c>
      <c r="D2" s="2">
        <f>(B2/86400)+25569</f>
        <v>38977.918379629627</v>
      </c>
      <c r="E2" t="s">
        <v>385</v>
      </c>
      <c r="F2" t="s">
        <v>386</v>
      </c>
      <c r="G2" s="4">
        <v>61</v>
      </c>
      <c r="H2" s="4">
        <v>61</v>
      </c>
      <c r="I2" s="5">
        <f>(H2-SMALL(H:H,1))/(LARGE(H:H,1)-SMALL(H:H,1))</f>
        <v>0.33333333333333331</v>
      </c>
      <c r="J2" s="4">
        <v>613</v>
      </c>
      <c r="K2" s="4">
        <v>611</v>
      </c>
      <c r="L2" s="5">
        <f>(K2-SMALL(K:K,1))/(LARGE(K:K,1)-SMALL(K:K,1))</f>
        <v>0.9870743642688985</v>
      </c>
      <c r="M2" s="5">
        <f>K2/H2</f>
        <v>10.016393442622951</v>
      </c>
      <c r="N2" s="4">
        <v>0</v>
      </c>
      <c r="O2" s="4">
        <v>0</v>
      </c>
      <c r="P2" s="4">
        <v>0</v>
      </c>
      <c r="Q2" s="4">
        <v>2</v>
      </c>
      <c r="R2" s="4">
        <v>0</v>
      </c>
      <c r="S2" s="4">
        <v>0</v>
      </c>
      <c r="T2" s="4">
        <v>0</v>
      </c>
      <c r="U2" s="4">
        <v>0</v>
      </c>
      <c r="V2" s="4">
        <v>2</v>
      </c>
      <c r="W2" s="4">
        <f>N2+P2+T2</f>
        <v>0</v>
      </c>
      <c r="X2" s="4">
        <f>O2+Q2+U2</f>
        <v>2</v>
      </c>
      <c r="Y2" s="60">
        <f>(N2+V2)/G2</f>
        <v>3.2786885245901641E-2</v>
      </c>
      <c r="Z2" s="62">
        <f>IF(AA2=0,0,(N2+V2)/ABS(AA2))</f>
        <v>0</v>
      </c>
      <c r="AA2" s="3">
        <f>H2-G2</f>
        <v>0</v>
      </c>
      <c r="AB2" s="3">
        <f>K2-J2</f>
        <v>-2</v>
      </c>
      <c r="AC2" s="3">
        <f>N2+O2+P2+Q2+T2+U2</f>
        <v>2</v>
      </c>
      <c r="AD2" s="3">
        <f>AA2/G2</f>
        <v>0</v>
      </c>
      <c r="AF2" s="25">
        <f>1/(H2*H2)</f>
        <v>2.6874496103198063E-4</v>
      </c>
      <c r="AJ2" s="29">
        <f>G2</f>
        <v>61</v>
      </c>
      <c r="AK2" s="30">
        <f>G2</f>
        <v>61</v>
      </c>
      <c r="AL2" s="17">
        <f>G2</f>
        <v>61</v>
      </c>
      <c r="AM2" s="23">
        <f>G2</f>
        <v>61</v>
      </c>
      <c r="AN2" s="31">
        <f>G2</f>
        <v>61</v>
      </c>
      <c r="AO2" s="32">
        <f>G2</f>
        <v>61</v>
      </c>
      <c r="AP2" s="32">
        <f>G2</f>
        <v>61</v>
      </c>
      <c r="AQ2" s="17">
        <f>G2</f>
        <v>61</v>
      </c>
      <c r="AR2" s="33">
        <f>G2</f>
        <v>61</v>
      </c>
      <c r="AS2" s="34">
        <f>H2</f>
        <v>61</v>
      </c>
      <c r="AT2" s="20">
        <f>POWER((AO2-H2),2)</f>
        <v>0</v>
      </c>
      <c r="AU2" s="20">
        <f>POWER((AP2-H2),2)</f>
        <v>0</v>
      </c>
      <c r="AV2" s="21">
        <f>G2</f>
        <v>61</v>
      </c>
      <c r="AW2" s="22">
        <f>G2</f>
        <v>61</v>
      </c>
      <c r="AX2" s="17">
        <f>G2</f>
        <v>61</v>
      </c>
      <c r="AY2" s="23">
        <f>G2</f>
        <v>61</v>
      </c>
    </row>
    <row r="3" spans="1:51" thickTop="1" thickBot="1">
      <c r="A3" s="4">
        <v>2</v>
      </c>
      <c r="B3" s="4">
        <v>1159015188</v>
      </c>
      <c r="C3" s="4">
        <f t="shared" ref="C3:C66" si="0">(A3-1)/(LARGE(A:A,1)-1)</f>
        <v>7.575757575757576E-3</v>
      </c>
      <c r="D3" s="2">
        <f t="shared" ref="D3:D66" si="1">(B3/86400)+25569</f>
        <v>38983.527638888889</v>
      </c>
      <c r="E3" t="s">
        <v>386</v>
      </c>
      <c r="F3" t="s">
        <v>387</v>
      </c>
      <c r="G3" s="4">
        <v>61</v>
      </c>
      <c r="H3" s="4">
        <v>61</v>
      </c>
      <c r="I3" s="5">
        <f t="shared" ref="I3:I66" si="2">(H3-SMALL(H:H,1))/(LARGE(H:H,1)-SMALL(H:H,1))</f>
        <v>0.33333333333333331</v>
      </c>
      <c r="J3" s="4">
        <v>611</v>
      </c>
      <c r="K3" s="4">
        <v>613</v>
      </c>
      <c r="L3" s="5">
        <f t="shared" ref="L3:L66" si="3">(K3-SMALL(K:K,1))/(LARGE(K:K,1)-SMALL(K:K,1))</f>
        <v>0.9903057732016739</v>
      </c>
      <c r="M3" s="5">
        <f t="shared" ref="M3:M66" si="4">K3/H3</f>
        <v>10.049180327868852</v>
      </c>
      <c r="N3" s="4">
        <v>0</v>
      </c>
      <c r="O3" s="4">
        <v>0</v>
      </c>
      <c r="P3" s="4">
        <v>2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1</v>
      </c>
      <c r="W3" s="4">
        <f>N3+P3+T3</f>
        <v>2</v>
      </c>
      <c r="X3" s="4">
        <f>O3+Q3+U3</f>
        <v>0</v>
      </c>
      <c r="Y3" s="60">
        <f>(N3+V3)/G3</f>
        <v>1.6393442622950821E-2</v>
      </c>
      <c r="Z3" s="62">
        <f>IF(AA3=0,0,(N3+V3)/ABS(AA3))</f>
        <v>0</v>
      </c>
      <c r="AA3" s="3">
        <f t="shared" ref="AA3:AA66" si="5">H3-G3</f>
        <v>0</v>
      </c>
      <c r="AB3" s="3">
        <f t="shared" ref="AB3:AB66" si="6">K3-J3</f>
        <v>2</v>
      </c>
      <c r="AC3" s="3">
        <f>N3+O3+P3+Q3+T3+U3</f>
        <v>2</v>
      </c>
      <c r="AD3" s="3">
        <f>AA3/G3</f>
        <v>0</v>
      </c>
      <c r="AE3" s="24">
        <f>(AA3)*(G3*G3)</f>
        <v>0</v>
      </c>
      <c r="AF3" s="25">
        <f t="shared" ref="AF3:AF66" si="7">1/(H3*H3)</f>
        <v>2.6874496103198063E-4</v>
      </c>
      <c r="AG3" s="26">
        <f>(H3-$H$2)/SUM($AF$2:AF2)</f>
        <v>0</v>
      </c>
      <c r="AH3" s="35">
        <f>(H3-$H$2)/SUM($AF$2:AF2)</f>
        <v>0</v>
      </c>
      <c r="AI3" s="28">
        <f>(H3-$H$2)/SUM($AF$2:AF2)</f>
        <v>0</v>
      </c>
      <c r="AJ3" s="29">
        <f>AJ2+(AVERAGE(AE3:AE3)/(AJ2*AJ2))</f>
        <v>61</v>
      </c>
      <c r="AK3" s="30">
        <f>AK2+(AVERAGE($AG$3:AG3)/(AK2*AK2))</f>
        <v>61</v>
      </c>
      <c r="AL3" s="36">
        <f>AL2+(AVERAGE($AH$3:AH3)/(AL2*AL2))</f>
        <v>61</v>
      </c>
      <c r="AM3" s="37">
        <f>AM2+(AVERAGE($AI$3:AI3)/(AM2*AM2))</f>
        <v>61</v>
      </c>
      <c r="AN3" s="38">
        <f>AN2+(AE3/(AN2*AN2))</f>
        <v>61</v>
      </c>
      <c r="AO3" s="39">
        <f>AO2+(AH3/(AO2*AO2))</f>
        <v>61</v>
      </c>
      <c r="AP3" s="39">
        <f>AP2+(AI3/(AP2*AP2))</f>
        <v>61</v>
      </c>
      <c r="AQ3" s="36">
        <f>AQ2+(AVERAGE($AH$3:AH3)/(AQ2*AQ2))</f>
        <v>61</v>
      </c>
      <c r="AR3" s="40">
        <f>AR2+(AVERAGE($AH$3:AH3)/(AR2*AR2))</f>
        <v>61</v>
      </c>
      <c r="AS3" s="41">
        <f>AS2+(AVERAGE($AI$3:AI3)/(AS2*AS2))</f>
        <v>61</v>
      </c>
      <c r="AT3" s="20">
        <f>POWER((AO3-H3),2)</f>
        <v>0</v>
      </c>
      <c r="AU3" s="20">
        <f>POWER((AP3-H3),2)</f>
        <v>0</v>
      </c>
      <c r="AV3" s="29">
        <f>AV2+(AVERAGE($AE$3:$AE$85)/(AV2*AV2))</f>
        <v>61.01932373406553</v>
      </c>
      <c r="AW3" s="30">
        <f>AW2+(AVERAGE($AG$3:$AG$85)/(AW2*AW2))</f>
        <v>61.015862986553906</v>
      </c>
      <c r="AX3" s="36">
        <f>AX2+(AVERAGE($AH$3:$AH$85)/(AX2*AX2))</f>
        <v>61.006838850308689</v>
      </c>
      <c r="AY3" s="37">
        <f>AY2+(AVERAGE($AI$3:$AI$85)/(AY2*AY2))</f>
        <v>61.009696038116992</v>
      </c>
    </row>
    <row r="4" spans="1:51" thickTop="1" thickBot="1">
      <c r="A4" s="4">
        <v>3</v>
      </c>
      <c r="B4" s="4">
        <v>1159692512</v>
      </c>
      <c r="C4" s="4">
        <f t="shared" si="0"/>
        <v>1.5151515151515152E-2</v>
      </c>
      <c r="D4" s="2">
        <f t="shared" si="1"/>
        <v>38991.367037037038</v>
      </c>
      <c r="E4" t="s">
        <v>387</v>
      </c>
      <c r="F4" t="s">
        <v>388</v>
      </c>
      <c r="G4" s="4">
        <v>61</v>
      </c>
      <c r="H4" s="4">
        <v>61</v>
      </c>
      <c r="I4" s="5">
        <f t="shared" si="2"/>
        <v>0.33333333333333331</v>
      </c>
      <c r="J4" s="4">
        <v>613</v>
      </c>
      <c r="K4" s="4">
        <v>613</v>
      </c>
      <c r="L4" s="5">
        <f t="shared" si="3"/>
        <v>0.9903057732016739</v>
      </c>
      <c r="M4" s="5">
        <f t="shared" si="4"/>
        <v>10.049180327868852</v>
      </c>
      <c r="N4" s="4">
        <v>0</v>
      </c>
      <c r="O4" s="4">
        <v>0</v>
      </c>
      <c r="P4" s="4">
        <v>0</v>
      </c>
      <c r="Q4" s="4">
        <v>0</v>
      </c>
      <c r="R4" s="4">
        <v>28</v>
      </c>
      <c r="S4" s="4">
        <v>0</v>
      </c>
      <c r="T4" s="4">
        <v>0</v>
      </c>
      <c r="U4" s="4">
        <v>0</v>
      </c>
      <c r="V4" s="4">
        <v>15</v>
      </c>
      <c r="W4" s="4">
        <f>N4+P4+T4</f>
        <v>0</v>
      </c>
      <c r="X4" s="4">
        <f>O4+Q4+U4</f>
        <v>0</v>
      </c>
      <c r="Y4" s="60">
        <f>(N4+V4)/G4</f>
        <v>0.24590163934426229</v>
      </c>
      <c r="Z4" s="62">
        <f>IF(AA4=0,0,(N4+V4)/ABS(AA4))</f>
        <v>0</v>
      </c>
      <c r="AA4" s="3">
        <f t="shared" si="5"/>
        <v>0</v>
      </c>
      <c r="AB4" s="3">
        <f t="shared" si="6"/>
        <v>0</v>
      </c>
      <c r="AC4" s="3">
        <f>N4+O4+P4+Q4+T4+U4</f>
        <v>0</v>
      </c>
      <c r="AD4" s="3">
        <f>AA4/G4</f>
        <v>0</v>
      </c>
      <c r="AE4" s="24">
        <f>(AA4)*(G4*G4)</f>
        <v>0</v>
      </c>
      <c r="AF4" s="25">
        <f t="shared" si="7"/>
        <v>2.6874496103198063E-4</v>
      </c>
      <c r="AG4" s="26">
        <f>(H4-$H$2)/SUM($AF$2:AF3)</f>
        <v>0</v>
      </c>
      <c r="AH4" s="35">
        <f>(H4-$H$2)/SUM($AF$2:AF3)</f>
        <v>0</v>
      </c>
      <c r="AI4" s="28">
        <f>(H4-$H$2)/SUM($AF$2:AF3)</f>
        <v>0</v>
      </c>
      <c r="AJ4" s="29">
        <f>AJ3+(AVERAGE($AE$3:AE4)/(AJ3*AJ3))</f>
        <v>61</v>
      </c>
      <c r="AK4" s="30">
        <f>AK3+(AVERAGE($AG$3:AG4)/(AK3*AK3))</f>
        <v>61</v>
      </c>
      <c r="AL4" s="36">
        <f>AL3+(AVERAGE($AH$3:AH4)/(AL3*AL3))</f>
        <v>61</v>
      </c>
      <c r="AM4" s="37">
        <f>AM3+(AVERAGE($AI$3:AI4)/(AM3*AM3))</f>
        <v>61</v>
      </c>
      <c r="AN4" s="38">
        <f t="shared" ref="AN4:AN67" si="8">AN3+(AE4/(AN3*AN3))</f>
        <v>61</v>
      </c>
      <c r="AO4" s="39">
        <f t="shared" ref="AO4:AP19" si="9">AO3+(AH4/(AO3*AO3))</f>
        <v>61</v>
      </c>
      <c r="AP4" s="39">
        <f t="shared" si="9"/>
        <v>61</v>
      </c>
      <c r="AQ4" s="36">
        <f>AQ3+(AVERAGE($AH$3:AH4)/(AQ3*AQ3))</f>
        <v>61</v>
      </c>
      <c r="AR4" s="40">
        <f>AR3+(AVERAGE($AH$3:AH4)/(AR3*AR3))</f>
        <v>61</v>
      </c>
      <c r="AS4" s="41">
        <f>AS3+(AVERAGE($AI$3:AI4)/(AS3*AS3))</f>
        <v>61</v>
      </c>
      <c r="AT4" s="20">
        <f>POWER((AO4-H4),2)</f>
        <v>0</v>
      </c>
      <c r="AU4" s="20">
        <f>POWER((AP4-H4),2)</f>
        <v>0</v>
      </c>
      <c r="AV4" s="29">
        <f t="shared" ref="AV4:AV67" si="10">AV3+(AVERAGE($AE$3:$AE$85)/(AV3*AV3))</f>
        <v>61.038635231103513</v>
      </c>
      <c r="AW4" s="30">
        <f>AW3+(AVERAGE($AG$3:$AG$85)/(AW3*AW3))</f>
        <v>61.031717726018613</v>
      </c>
      <c r="AX4" s="36">
        <f t="shared" ref="AX4:AX67" si="11">AX3+(AVERAGE($AH$3:$AH$85)/(AX3*AX3))</f>
        <v>61.013676167436735</v>
      </c>
      <c r="AY4" s="37">
        <f t="shared" ref="AY4:AY67" si="12">AY3+(AVERAGE($AI$3:$AI$85)/(AY3*AY3))</f>
        <v>61.019388994570228</v>
      </c>
    </row>
    <row r="5" spans="1:51" thickTop="1" thickBot="1">
      <c r="A5" s="4">
        <v>4</v>
      </c>
      <c r="B5" s="4">
        <v>1159900559</v>
      </c>
      <c r="C5" s="4">
        <f t="shared" si="0"/>
        <v>2.2727272727272728E-2</v>
      </c>
      <c r="D5" s="2">
        <f t="shared" si="1"/>
        <v>38993.774988425925</v>
      </c>
      <c r="E5" t="s">
        <v>388</v>
      </c>
      <c r="F5" t="s">
        <v>389</v>
      </c>
      <c r="G5" s="4">
        <v>61</v>
      </c>
      <c r="H5" s="4">
        <v>61</v>
      </c>
      <c r="I5" s="5">
        <f t="shared" si="2"/>
        <v>0.33333333333333331</v>
      </c>
      <c r="J5" s="4">
        <v>613</v>
      </c>
      <c r="K5" s="4">
        <v>612</v>
      </c>
      <c r="L5" s="5">
        <f t="shared" si="3"/>
        <v>0.9886900687352862</v>
      </c>
      <c r="M5" s="5">
        <f t="shared" si="4"/>
        <v>10.032786885245901</v>
      </c>
      <c r="N5" s="4">
        <v>0</v>
      </c>
      <c r="O5" s="4">
        <v>0</v>
      </c>
      <c r="P5" s="4">
        <v>0</v>
      </c>
      <c r="Q5" s="4">
        <v>1</v>
      </c>
      <c r="R5" s="4">
        <v>0</v>
      </c>
      <c r="S5" s="4">
        <v>0</v>
      </c>
      <c r="T5" s="4">
        <v>0</v>
      </c>
      <c r="U5" s="4">
        <v>0</v>
      </c>
      <c r="V5" s="4">
        <v>1</v>
      </c>
      <c r="W5" s="4">
        <f>N5+P5+T5</f>
        <v>0</v>
      </c>
      <c r="X5" s="4">
        <f>O5+Q5+U5</f>
        <v>1</v>
      </c>
      <c r="Y5" s="60">
        <f>(N5+V5)/G5</f>
        <v>1.6393442622950821E-2</v>
      </c>
      <c r="Z5" s="62">
        <f>IF(AA5=0,0,(N5+V5)/ABS(AA5))</f>
        <v>0</v>
      </c>
      <c r="AA5" s="3">
        <f t="shared" si="5"/>
        <v>0</v>
      </c>
      <c r="AB5" s="3">
        <f t="shared" si="6"/>
        <v>-1</v>
      </c>
      <c r="AC5" s="3">
        <f>N5+O5+P5+Q5+T5+U5</f>
        <v>1</v>
      </c>
      <c r="AD5" s="3">
        <f>AA5/G5</f>
        <v>0</v>
      </c>
      <c r="AE5" s="24">
        <f>(AA5)*(G5*G5)</f>
        <v>0</v>
      </c>
      <c r="AF5" s="25">
        <f t="shared" si="7"/>
        <v>2.6874496103198063E-4</v>
      </c>
      <c r="AG5" s="26">
        <f>(H5-$H$2)/SUM($AF$2:AF4)</f>
        <v>0</v>
      </c>
      <c r="AH5" s="35">
        <f>(H5-$H$2)/SUM($AF$2:AF4)</f>
        <v>0</v>
      </c>
      <c r="AI5" s="28">
        <f>(H5-$H$2)/SUM($AF$2:AF4)</f>
        <v>0</v>
      </c>
      <c r="AJ5" s="29">
        <f>AJ4+(AVERAGE($AE$3:AE5)/(AJ4*AJ4))</f>
        <v>61</v>
      </c>
      <c r="AK5" s="30">
        <f>AK4+(AVERAGE($AG$3:AG5)/(AK4*AK4))</f>
        <v>61</v>
      </c>
      <c r="AL5" s="36">
        <f>AL4+(AVERAGE($AH$3:AH5)/(AL4*AL4))</f>
        <v>61</v>
      </c>
      <c r="AM5" s="37">
        <f>AM4+(AVERAGE($AI$3:AI5)/(AM4*AM4))</f>
        <v>61</v>
      </c>
      <c r="AN5" s="38">
        <f t="shared" si="8"/>
        <v>61</v>
      </c>
      <c r="AO5" s="39">
        <f t="shared" si="9"/>
        <v>61</v>
      </c>
      <c r="AP5" s="39">
        <f t="shared" si="9"/>
        <v>61</v>
      </c>
      <c r="AQ5" s="36">
        <f>AQ4+(AVERAGE($AH$3:AH5)/(AQ4*AQ4))</f>
        <v>61</v>
      </c>
      <c r="AR5" s="40">
        <f>AR4+(AVERAGE($AH$3:AH5)/(AR4*AR4))</f>
        <v>61</v>
      </c>
      <c r="AS5" s="41">
        <f>AS4+(AVERAGE($AI$3:AI5)/(AS4*AS4))</f>
        <v>61</v>
      </c>
      <c r="AT5" s="20">
        <f>POWER((AO5-H5),2)</f>
        <v>0</v>
      </c>
      <c r="AU5" s="20">
        <f>POWER((AP5-H5),2)</f>
        <v>0</v>
      </c>
      <c r="AV5" s="29">
        <f t="shared" si="10"/>
        <v>61.057934510472421</v>
      </c>
      <c r="AW5" s="30">
        <f t="shared" ref="AW5:AW68" si="13">AW4+(AVERAGE($AG$3:$AG$85)/(AW4*AW4))</f>
        <v>61.047564229106491</v>
      </c>
      <c r="AX5" s="36">
        <f t="shared" si="11"/>
        <v>61.020511952243211</v>
      </c>
      <c r="AY5" s="37">
        <f t="shared" si="12"/>
        <v>61.029078871807364</v>
      </c>
    </row>
    <row r="6" spans="1:51" thickTop="1" thickBot="1">
      <c r="A6" s="4">
        <v>5</v>
      </c>
      <c r="B6" s="4">
        <v>1160444819</v>
      </c>
      <c r="C6" s="4">
        <f t="shared" si="0"/>
        <v>3.0303030303030304E-2</v>
      </c>
      <c r="D6" s="2">
        <f t="shared" si="1"/>
        <v>39000.074293981481</v>
      </c>
      <c r="E6" t="s">
        <v>389</v>
      </c>
      <c r="F6" t="s">
        <v>390</v>
      </c>
      <c r="G6" s="4">
        <v>61</v>
      </c>
      <c r="H6" s="4">
        <v>61</v>
      </c>
      <c r="I6" s="5">
        <f t="shared" si="2"/>
        <v>0.33333333333333331</v>
      </c>
      <c r="J6" s="4">
        <v>612</v>
      </c>
      <c r="K6" s="4">
        <v>612</v>
      </c>
      <c r="L6" s="5">
        <f t="shared" si="3"/>
        <v>0.9886900687352862</v>
      </c>
      <c r="M6" s="5">
        <f t="shared" si="4"/>
        <v>10.032786885245901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f>N6+P6+T6</f>
        <v>0</v>
      </c>
      <c r="X6" s="4">
        <f>O6+Q6+U6</f>
        <v>0</v>
      </c>
      <c r="Y6" s="60">
        <f>(N6+V6)/G6</f>
        <v>0</v>
      </c>
      <c r="Z6" s="62">
        <f>IF(AA6=0,0,(N6+V6)/ABS(AA6))</f>
        <v>0</v>
      </c>
      <c r="AA6" s="3">
        <f t="shared" si="5"/>
        <v>0</v>
      </c>
      <c r="AB6" s="3">
        <f t="shared" si="6"/>
        <v>0</v>
      </c>
      <c r="AC6" s="3">
        <f>N6+O6+P6+Q6+T6+U6</f>
        <v>0</v>
      </c>
      <c r="AD6" s="3">
        <f>AA6/G6</f>
        <v>0</v>
      </c>
      <c r="AE6" s="24">
        <f>(AA6)*(G6*G6)</f>
        <v>0</v>
      </c>
      <c r="AF6" s="25">
        <f t="shared" si="7"/>
        <v>2.6874496103198063E-4</v>
      </c>
      <c r="AG6" s="26">
        <f>(H6-$H$2)/SUM($AF$2:AF5)</f>
        <v>0</v>
      </c>
      <c r="AH6" s="35">
        <f>(H6-$H$2)/SUM($AF$2:AF5)</f>
        <v>0</v>
      </c>
      <c r="AI6" s="28">
        <f>(H6-$H$2)/SUM($AF$2:AF5)</f>
        <v>0</v>
      </c>
      <c r="AJ6" s="29">
        <f>AJ5+(AVERAGE($AE$3:AE6)/(AJ5*AJ5))</f>
        <v>61</v>
      </c>
      <c r="AK6" s="30">
        <f>AK5+(AVERAGE($AG$3:AG6)/(AK5*AK5))</f>
        <v>61</v>
      </c>
      <c r="AL6" s="36">
        <f>AL5+(AVERAGE($AH$3:AH6)/(AL5*AL5))</f>
        <v>61</v>
      </c>
      <c r="AM6" s="37">
        <f>AM5+(AVERAGE($AI$3:AI6)/(AM5*AM5))</f>
        <v>61</v>
      </c>
      <c r="AN6" s="38">
        <f t="shared" si="8"/>
        <v>61</v>
      </c>
      <c r="AO6" s="39">
        <f t="shared" si="9"/>
        <v>61</v>
      </c>
      <c r="AP6" s="39">
        <f t="shared" si="9"/>
        <v>61</v>
      </c>
      <c r="AQ6" s="36">
        <f>AQ5+(AVERAGE($AH$3:AH6)/(AQ5*AQ5))</f>
        <v>61</v>
      </c>
      <c r="AR6" s="40">
        <f>AR5+(AVERAGE($AH$3:AH6)/(AR5*AR5))</f>
        <v>61</v>
      </c>
      <c r="AS6" s="41">
        <f>AS5+(AVERAGE($AI$3:AI6)/(AS5*AS5))</f>
        <v>61</v>
      </c>
      <c r="AT6" s="20">
        <f>POWER((AO6-H6),2)</f>
        <v>0</v>
      </c>
      <c r="AU6" s="20">
        <f>POWER((AP6-H6),2)</f>
        <v>0</v>
      </c>
      <c r="AV6" s="29">
        <f t="shared" si="10"/>
        <v>61.077221591481752</v>
      </c>
      <c r="AW6" s="30">
        <f t="shared" si="13"/>
        <v>61.063402506507664</v>
      </c>
      <c r="AX6" s="36">
        <f t="shared" si="11"/>
        <v>61.027346205586412</v>
      </c>
      <c r="AY6" s="37">
        <f t="shared" si="12"/>
        <v>61.038765672272945</v>
      </c>
    </row>
    <row r="7" spans="1:51" thickTop="1" thickBot="1">
      <c r="A7" s="4">
        <v>6</v>
      </c>
      <c r="B7" s="4">
        <v>1160596587</v>
      </c>
      <c r="C7" s="4">
        <f t="shared" si="0"/>
        <v>3.787878787878788E-2</v>
      </c>
      <c r="D7" s="2">
        <f t="shared" si="1"/>
        <v>39001.830868055556</v>
      </c>
      <c r="E7" t="s">
        <v>390</v>
      </c>
      <c r="F7" t="s">
        <v>391</v>
      </c>
      <c r="G7" s="4">
        <v>61</v>
      </c>
      <c r="H7" s="4">
        <v>61</v>
      </c>
      <c r="I7" s="5">
        <f t="shared" si="2"/>
        <v>0.33333333333333331</v>
      </c>
      <c r="J7" s="4">
        <v>612</v>
      </c>
      <c r="K7" s="4">
        <v>612</v>
      </c>
      <c r="L7" s="5">
        <f t="shared" si="3"/>
        <v>0.9886900687352862</v>
      </c>
      <c r="M7" s="5">
        <f t="shared" si="4"/>
        <v>10.032786885245901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f>N7+P7+T7</f>
        <v>0</v>
      </c>
      <c r="X7" s="4">
        <f>O7+Q7+U7</f>
        <v>0</v>
      </c>
      <c r="Y7" s="60">
        <f>(N7+V7)/G7</f>
        <v>0</v>
      </c>
      <c r="Z7" s="62">
        <f>IF(AA7=0,0,(N7+V7)/ABS(AA7))</f>
        <v>0</v>
      </c>
      <c r="AA7" s="3">
        <f t="shared" si="5"/>
        <v>0</v>
      </c>
      <c r="AB7" s="3">
        <f t="shared" si="6"/>
        <v>0</v>
      </c>
      <c r="AC7" s="3">
        <f>N7+O7+P7+Q7+T7+U7</f>
        <v>0</v>
      </c>
      <c r="AD7" s="3">
        <f>AA7/G7</f>
        <v>0</v>
      </c>
      <c r="AE7" s="24">
        <f>(AA7)*(G7*G7)</f>
        <v>0</v>
      </c>
      <c r="AF7" s="25">
        <f t="shared" si="7"/>
        <v>2.6874496103198063E-4</v>
      </c>
      <c r="AG7" s="26">
        <f>(H7-$H$2)/SUM($AF$2:AF6)</f>
        <v>0</v>
      </c>
      <c r="AH7" s="35">
        <f>(H7-H2)/SUM(AF2:AF6)</f>
        <v>0</v>
      </c>
      <c r="AI7" s="28">
        <f>(H7-$H$2)/SUM($AF$2:AF6)</f>
        <v>0</v>
      </c>
      <c r="AJ7" s="29">
        <f>AJ6+(AVERAGE($AE$3:AE7)/(AJ6*AJ6))</f>
        <v>61</v>
      </c>
      <c r="AK7" s="30">
        <f>AK6+(AVERAGE($AG$3:AG7)/(AK6*AK6))</f>
        <v>61</v>
      </c>
      <c r="AL7" s="36">
        <f>AL6+(AVERAGE($AH$3:AH7)/(AL6*AL6))</f>
        <v>61</v>
      </c>
      <c r="AM7" s="37">
        <f>AM6+(AVERAGE($AI$3:AI7)/(AM6*AM6))</f>
        <v>61</v>
      </c>
      <c r="AN7" s="38">
        <f t="shared" si="8"/>
        <v>61</v>
      </c>
      <c r="AO7" s="39">
        <f t="shared" si="9"/>
        <v>61</v>
      </c>
      <c r="AP7" s="39">
        <f t="shared" si="9"/>
        <v>61</v>
      </c>
      <c r="AQ7" s="36">
        <f>AQ6+(AVERAGE(AH3:AH7)/(AQ6*AQ6))</f>
        <v>61</v>
      </c>
      <c r="AR7" s="40">
        <f>AR6+(AVERAGE($AH$3:AH7)/(AR6*AR6))</f>
        <v>61</v>
      </c>
      <c r="AS7" s="41">
        <f>AS6+(AVERAGE($AI$3:AI7)/(AS6*AS6))</f>
        <v>61</v>
      </c>
      <c r="AT7" s="20">
        <f>POWER((AO7-H7),2)</f>
        <v>0</v>
      </c>
      <c r="AU7" s="20">
        <f>POWER((AP7-H7),2)</f>
        <v>0</v>
      </c>
      <c r="AV7" s="29">
        <f t="shared" si="10"/>
        <v>61.09649649339223</v>
      </c>
      <c r="AW7" s="30">
        <f t="shared" si="13"/>
        <v>61.079232568890063</v>
      </c>
      <c r="AX7" s="36">
        <f t="shared" si="11"/>
        <v>61.034178928323861</v>
      </c>
      <c r="AY7" s="37">
        <f t="shared" si="12"/>
        <v>61.048449398408415</v>
      </c>
    </row>
    <row r="8" spans="1:51" thickTop="1" thickBot="1">
      <c r="A8" s="4">
        <v>7</v>
      </c>
      <c r="B8" s="4">
        <v>1160777418</v>
      </c>
      <c r="C8" s="4">
        <f t="shared" si="0"/>
        <v>4.5454545454545456E-2</v>
      </c>
      <c r="D8" s="2">
        <f t="shared" si="1"/>
        <v>39003.923819444448</v>
      </c>
      <c r="E8" t="s">
        <v>391</v>
      </c>
      <c r="F8" t="s">
        <v>392</v>
      </c>
      <c r="G8" s="4">
        <v>61</v>
      </c>
      <c r="H8" s="4">
        <v>61</v>
      </c>
      <c r="I8" s="5">
        <f t="shared" si="2"/>
        <v>0.33333333333333331</v>
      </c>
      <c r="J8" s="4">
        <v>612</v>
      </c>
      <c r="K8" s="4">
        <v>613</v>
      </c>
      <c r="L8" s="5">
        <f t="shared" si="3"/>
        <v>0.9903057732016739</v>
      </c>
      <c r="M8" s="5">
        <f t="shared" si="4"/>
        <v>10.049180327868852</v>
      </c>
      <c r="N8" s="4">
        <v>0</v>
      </c>
      <c r="O8" s="4">
        <v>0</v>
      </c>
      <c r="P8" s="4">
        <v>1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1</v>
      </c>
      <c r="W8" s="4">
        <f>N8+P8+T8</f>
        <v>1</v>
      </c>
      <c r="X8" s="4">
        <f>O8+Q8+U8</f>
        <v>0</v>
      </c>
      <c r="Y8" s="60">
        <f>(N8+V8)/G8</f>
        <v>1.6393442622950821E-2</v>
      </c>
      <c r="Z8" s="62">
        <f>IF(AA8=0,0,(N8+V8)/ABS(AA8))</f>
        <v>0</v>
      </c>
      <c r="AA8" s="3">
        <f t="shared" si="5"/>
        <v>0</v>
      </c>
      <c r="AB8" s="3">
        <f t="shared" si="6"/>
        <v>1</v>
      </c>
      <c r="AC8" s="3">
        <f>N8+O8+P8+Q8+T8+U8</f>
        <v>1</v>
      </c>
      <c r="AD8" s="3">
        <f>AA8/G8</f>
        <v>0</v>
      </c>
      <c r="AE8" s="24">
        <f>(AA8)*(G8*G8)</f>
        <v>0</v>
      </c>
      <c r="AF8" s="25">
        <f t="shared" si="7"/>
        <v>2.6874496103198063E-4</v>
      </c>
      <c r="AG8" s="26">
        <f>(H8-$H$2)/SUM($AF$2:AF7)</f>
        <v>0</v>
      </c>
      <c r="AH8" s="35">
        <f>(H8-H3)/SUM(AF3:AF7)</f>
        <v>0</v>
      </c>
      <c r="AI8" s="28">
        <f>(H8-$H$2)/SUM($AF$2:AF7)</f>
        <v>0</v>
      </c>
      <c r="AJ8" s="29">
        <f>AJ7+(AVERAGE($AE$3:AE8)/(AJ7*AJ7))</f>
        <v>61</v>
      </c>
      <c r="AK8" s="30">
        <f>AK7+(AVERAGE($AG$3:AG8)/(AK7*AK7))</f>
        <v>61</v>
      </c>
      <c r="AL8" s="36">
        <f>AL7+(AVERAGE($AH$3:AH8)/(AL7*AL7))</f>
        <v>61</v>
      </c>
      <c r="AM8" s="37">
        <f>AM7+(AVERAGE($AI$3:AI8)/(AM7*AM7))</f>
        <v>61</v>
      </c>
      <c r="AN8" s="38">
        <f t="shared" si="8"/>
        <v>61</v>
      </c>
      <c r="AO8" s="39">
        <f t="shared" si="9"/>
        <v>61</v>
      </c>
      <c r="AP8" s="39">
        <f t="shared" si="9"/>
        <v>61</v>
      </c>
      <c r="AQ8" s="36">
        <f t="shared" ref="AQ8:AQ71" si="14">AQ7+(AVERAGE(AH4:AH8)/(AQ7*AQ7))</f>
        <v>61</v>
      </c>
      <c r="AR8" s="40">
        <f>AR7+(AVERAGE($AH$3:AH8)/(AR7*AR7))</f>
        <v>61</v>
      </c>
      <c r="AS8" s="41">
        <f>AS7+(AVERAGE($AI$3:AI8)/(AS7*AS7))</f>
        <v>61</v>
      </c>
      <c r="AT8" s="20">
        <f>POWER((AO8-H8),2)</f>
        <v>0</v>
      </c>
      <c r="AU8" s="20">
        <f>POWER((AP8-H8),2)</f>
        <v>0</v>
      </c>
      <c r="AV8" s="29">
        <f t="shared" si="10"/>
        <v>61.11575923541595</v>
      </c>
      <c r="AW8" s="30">
        <f t="shared" si="13"/>
        <v>61.095054426899509</v>
      </c>
      <c r="AX8" s="36">
        <f t="shared" si="11"/>
        <v>61.041010121312318</v>
      </c>
      <c r="AY8" s="37">
        <f t="shared" si="12"/>
        <v>61.058130052652125</v>
      </c>
    </row>
    <row r="9" spans="1:51" thickTop="1" thickBot="1">
      <c r="A9" s="4">
        <v>8</v>
      </c>
      <c r="B9" s="4">
        <v>1163166592</v>
      </c>
      <c r="C9" s="4">
        <f t="shared" si="0"/>
        <v>5.3030303030303032E-2</v>
      </c>
      <c r="D9" s="2">
        <f t="shared" si="1"/>
        <v>39031.576296296298</v>
      </c>
      <c r="E9" t="s">
        <v>392</v>
      </c>
      <c r="F9" t="s">
        <v>393</v>
      </c>
      <c r="G9" s="4">
        <v>61</v>
      </c>
      <c r="H9" s="4">
        <v>61</v>
      </c>
      <c r="I9" s="5">
        <f t="shared" si="2"/>
        <v>0.33333333333333331</v>
      </c>
      <c r="J9" s="4">
        <v>613</v>
      </c>
      <c r="K9" s="4">
        <v>613</v>
      </c>
      <c r="L9" s="5">
        <f t="shared" si="3"/>
        <v>0.9903057732016739</v>
      </c>
      <c r="M9" s="5">
        <f t="shared" si="4"/>
        <v>10.049180327868852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f>N9+P9+T9</f>
        <v>0</v>
      </c>
      <c r="X9" s="4">
        <f>O9+Q9+U9</f>
        <v>0</v>
      </c>
      <c r="Y9" s="60">
        <f>(N9+V9)/G9</f>
        <v>0</v>
      </c>
      <c r="Z9" s="62">
        <f>IF(AA9=0,0,(N9+V9)/ABS(AA9))</f>
        <v>0</v>
      </c>
      <c r="AA9" s="3">
        <f t="shared" si="5"/>
        <v>0</v>
      </c>
      <c r="AB9" s="3">
        <f t="shared" si="6"/>
        <v>0</v>
      </c>
      <c r="AC9" s="3">
        <f>N9+O9+P9+Q9+T9+U9</f>
        <v>0</v>
      </c>
      <c r="AD9" s="3">
        <f>AA9/G9</f>
        <v>0</v>
      </c>
      <c r="AE9" s="24">
        <f>(AA9)*(G9*G9)</f>
        <v>0</v>
      </c>
      <c r="AF9" s="25">
        <f t="shared" si="7"/>
        <v>2.6874496103198063E-4</v>
      </c>
      <c r="AG9" s="26">
        <f>(H9-$H$2)/SUM($AF$2:AF8)</f>
        <v>0</v>
      </c>
      <c r="AH9" s="35">
        <f>(H9-H4)/SUM(AF4:AF8)</f>
        <v>0</v>
      </c>
      <c r="AI9" s="28">
        <f>(H9-$H$2)/SUM($AF$2:AF8)</f>
        <v>0</v>
      </c>
      <c r="AJ9" s="29">
        <f>AJ8+(AVERAGE($AE$3:AE9)/(AJ8*AJ8))</f>
        <v>61</v>
      </c>
      <c r="AK9" s="30">
        <f>AK8+(AVERAGE($AG$3:AG9)/(AK8*AK8))</f>
        <v>61</v>
      </c>
      <c r="AL9" s="36">
        <f>AL8+(AVERAGE($AH$3:AH9)/(AL8*AL8))</f>
        <v>61</v>
      </c>
      <c r="AM9" s="37">
        <f>AM8+(AVERAGE($AI$3:AI9)/(AM8*AM8))</f>
        <v>61</v>
      </c>
      <c r="AN9" s="38">
        <f t="shared" si="8"/>
        <v>61</v>
      </c>
      <c r="AO9" s="39">
        <f t="shared" si="9"/>
        <v>61</v>
      </c>
      <c r="AP9" s="39">
        <f t="shared" si="9"/>
        <v>61</v>
      </c>
      <c r="AQ9" s="36">
        <f t="shared" si="14"/>
        <v>61</v>
      </c>
      <c r="AR9" s="40">
        <f>AR8+(AVERAGE($AH$3:AH9)/(AR8*AR8))</f>
        <v>61</v>
      </c>
      <c r="AS9" s="41">
        <f>AS8+(AVERAGE($AI$3:AI9)/(AS8*AS8))</f>
        <v>61</v>
      </c>
      <c r="AT9" s="20">
        <f>POWER((AO9-H9),2)</f>
        <v>0</v>
      </c>
      <c r="AU9" s="20">
        <f>POWER((AP9-H9),2)</f>
        <v>0</v>
      </c>
      <c r="AV9" s="29">
        <f t="shared" si="10"/>
        <v>61.13500983671657</v>
      </c>
      <c r="AW9" s="30">
        <f t="shared" si="13"/>
        <v>61.110868091159759</v>
      </c>
      <c r="AX9" s="36">
        <f t="shared" si="11"/>
        <v>61.047839785407781</v>
      </c>
      <c r="AY9" s="37">
        <f t="shared" si="12"/>
        <v>61.067807637439323</v>
      </c>
    </row>
    <row r="10" spans="1:51" thickTop="1" thickBot="1">
      <c r="A10" s="4">
        <v>9</v>
      </c>
      <c r="B10" s="4">
        <v>1164380366</v>
      </c>
      <c r="C10" s="4">
        <f t="shared" si="0"/>
        <v>6.0606060606060608E-2</v>
      </c>
      <c r="D10" s="2">
        <f t="shared" si="1"/>
        <v>39045.624606481484</v>
      </c>
      <c r="E10" t="s">
        <v>393</v>
      </c>
      <c r="F10" t="s">
        <v>394</v>
      </c>
      <c r="G10" s="4">
        <v>61</v>
      </c>
      <c r="H10" s="4">
        <v>61</v>
      </c>
      <c r="I10" s="5">
        <f t="shared" si="2"/>
        <v>0.33333333333333331</v>
      </c>
      <c r="J10" s="4">
        <v>613</v>
      </c>
      <c r="K10" s="4">
        <v>614</v>
      </c>
      <c r="L10" s="5">
        <f t="shared" si="3"/>
        <v>0.9919214776680616</v>
      </c>
      <c r="M10" s="5">
        <f t="shared" si="4"/>
        <v>10.065573770491802</v>
      </c>
      <c r="N10" s="4">
        <v>0</v>
      </c>
      <c r="O10" s="4">
        <v>0</v>
      </c>
      <c r="P10" s="4">
        <v>1</v>
      </c>
      <c r="Q10" s="4">
        <v>0</v>
      </c>
      <c r="R10" s="4">
        <v>1</v>
      </c>
      <c r="S10" s="4">
        <v>0</v>
      </c>
      <c r="T10" s="4">
        <v>0</v>
      </c>
      <c r="U10" s="4">
        <v>0</v>
      </c>
      <c r="V10" s="4">
        <v>2</v>
      </c>
      <c r="W10" s="4">
        <f>N10+P10+T10</f>
        <v>1</v>
      </c>
      <c r="X10" s="4">
        <f>O10+Q10+U10</f>
        <v>0</v>
      </c>
      <c r="Y10" s="60">
        <f>(N10+V10)/G10</f>
        <v>3.2786885245901641E-2</v>
      </c>
      <c r="Z10" s="62">
        <f>IF(AA10=0,0,(N10+V10)/ABS(AA10))</f>
        <v>0</v>
      </c>
      <c r="AA10" s="3">
        <f t="shared" si="5"/>
        <v>0</v>
      </c>
      <c r="AB10" s="3">
        <f t="shared" si="6"/>
        <v>1</v>
      </c>
      <c r="AC10" s="3">
        <f>N10+O10+P10+Q10+T10+U10</f>
        <v>1</v>
      </c>
      <c r="AD10" s="3">
        <f>AA10/G10</f>
        <v>0</v>
      </c>
      <c r="AE10" s="24">
        <f>(AA10)*(G10*G10)</f>
        <v>0</v>
      </c>
      <c r="AF10" s="25">
        <f t="shared" si="7"/>
        <v>2.6874496103198063E-4</v>
      </c>
      <c r="AG10" s="26">
        <f>(H10-$H$2)/SUM($AF$2:AF9)</f>
        <v>0</v>
      </c>
      <c r="AH10" s="35">
        <f>(H10-H5)/SUM(AF5:AF9)</f>
        <v>0</v>
      </c>
      <c r="AI10" s="28">
        <f>(H10-$H$2)/SUM($AF$2:AF9)</f>
        <v>0</v>
      </c>
      <c r="AJ10" s="29">
        <f>AJ9+(AVERAGE($AE$3:AE10)/(AJ9*AJ9))</f>
        <v>61</v>
      </c>
      <c r="AK10" s="30">
        <f>AK9+(AVERAGE($AG$3:AG10)/(AK9*AK9))</f>
        <v>61</v>
      </c>
      <c r="AL10" s="36">
        <f>AL9+(AVERAGE($AH$3:AH10)/(AL9*AL9))</f>
        <v>61</v>
      </c>
      <c r="AM10" s="37">
        <f>AM9+(AVERAGE($AI$3:AI10)/(AM9*AM9))</f>
        <v>61</v>
      </c>
      <c r="AN10" s="38">
        <f t="shared" si="8"/>
        <v>61</v>
      </c>
      <c r="AO10" s="39">
        <f t="shared" si="9"/>
        <v>61</v>
      </c>
      <c r="AP10" s="39">
        <f t="shared" si="9"/>
        <v>61</v>
      </c>
      <c r="AQ10" s="36">
        <f t="shared" si="14"/>
        <v>61</v>
      </c>
      <c r="AR10" s="40">
        <f>AR9+(AVERAGE($AH$3:AH10)/(AR9*AR9))</f>
        <v>61</v>
      </c>
      <c r="AS10" s="41">
        <f>AS9+(AVERAGE($AI$3:AI10)/(AS9*AS9))</f>
        <v>61</v>
      </c>
      <c r="AT10" s="20">
        <f>POWER((AO10-H10),2)</f>
        <v>0</v>
      </c>
      <c r="AU10" s="20">
        <f>POWER((AP10-H10),2)</f>
        <v>0</v>
      </c>
      <c r="AV10" s="29">
        <f t="shared" si="10"/>
        <v>61.154248316409451</v>
      </c>
      <c r="AW10" s="30">
        <f t="shared" si="13"/>
        <v>61.126673572272573</v>
      </c>
      <c r="AX10" s="36">
        <f t="shared" si="11"/>
        <v>61.054667921465473</v>
      </c>
      <c r="AY10" s="37">
        <f t="shared" si="12"/>
        <v>61.077482155202176</v>
      </c>
    </row>
    <row r="11" spans="1:51" thickTop="1" thickBot="1">
      <c r="A11" s="4">
        <v>10</v>
      </c>
      <c r="B11" s="4">
        <v>1164484856</v>
      </c>
      <c r="C11" s="4">
        <f t="shared" si="0"/>
        <v>6.8181818181818177E-2</v>
      </c>
      <c r="D11" s="2">
        <f t="shared" si="1"/>
        <v>39046.833981481483</v>
      </c>
      <c r="E11" t="s">
        <v>394</v>
      </c>
      <c r="F11" t="s">
        <v>395</v>
      </c>
      <c r="G11" s="4">
        <v>61</v>
      </c>
      <c r="H11" s="4">
        <v>61</v>
      </c>
      <c r="I11" s="5">
        <f t="shared" si="2"/>
        <v>0.33333333333333331</v>
      </c>
      <c r="J11" s="4">
        <v>614</v>
      </c>
      <c r="K11" s="4">
        <v>615</v>
      </c>
      <c r="L11" s="5">
        <f t="shared" si="3"/>
        <v>0.9935371821344493</v>
      </c>
      <c r="M11" s="5">
        <f t="shared" si="4"/>
        <v>10.081967213114755</v>
      </c>
      <c r="N11" s="4">
        <v>0</v>
      </c>
      <c r="O11" s="4">
        <v>0</v>
      </c>
      <c r="P11" s="4">
        <v>1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1</v>
      </c>
      <c r="W11" s="4">
        <f>N11+P11+T11</f>
        <v>1</v>
      </c>
      <c r="X11" s="4">
        <f>O11+Q11+U11</f>
        <v>0</v>
      </c>
      <c r="Y11" s="60">
        <f>(N11+V11)/G11</f>
        <v>1.6393442622950821E-2</v>
      </c>
      <c r="Z11" s="62">
        <f>IF(AA11=0,0,(N11+V11)/ABS(AA11))</f>
        <v>0</v>
      </c>
      <c r="AA11" s="3">
        <f t="shared" si="5"/>
        <v>0</v>
      </c>
      <c r="AB11" s="3">
        <f t="shared" si="6"/>
        <v>1</v>
      </c>
      <c r="AC11" s="3">
        <f>N11+O11+P11+Q11+T11+U11</f>
        <v>1</v>
      </c>
      <c r="AD11" s="3">
        <f>AA11/G11</f>
        <v>0</v>
      </c>
      <c r="AE11" s="24">
        <f>(AA11)*(G11*G11)</f>
        <v>0</v>
      </c>
      <c r="AF11" s="25">
        <f t="shared" si="7"/>
        <v>2.6874496103198063E-4</v>
      </c>
      <c r="AG11" s="26">
        <f>(H11-$H$2)/SUM($AF$2:AF10)</f>
        <v>0</v>
      </c>
      <c r="AH11" s="35">
        <f>(H11-H6)/SUM(AF6:AF10)</f>
        <v>0</v>
      </c>
      <c r="AI11" s="28">
        <f>(H11-$H$2)/SUM($AF$2:AF10)</f>
        <v>0</v>
      </c>
      <c r="AJ11" s="29">
        <f>AJ10+(AVERAGE($AE$3:AE11)/(AJ10*AJ10))</f>
        <v>61</v>
      </c>
      <c r="AK11" s="30">
        <f>AK10+(AVERAGE($AG$3:AG11)/(AK10*AK10))</f>
        <v>61</v>
      </c>
      <c r="AL11" s="36">
        <f>AL10+(AVERAGE($AH$3:AH11)/(AL10*AL10))</f>
        <v>61</v>
      </c>
      <c r="AM11" s="37">
        <f>AM10+(AVERAGE($AI$3:AI11)/(AM10*AM10))</f>
        <v>61</v>
      </c>
      <c r="AN11" s="38">
        <f t="shared" si="8"/>
        <v>61</v>
      </c>
      <c r="AO11" s="39">
        <f t="shared" si="9"/>
        <v>61</v>
      </c>
      <c r="AP11" s="39">
        <f t="shared" si="9"/>
        <v>61</v>
      </c>
      <c r="AQ11" s="36">
        <f t="shared" si="14"/>
        <v>61</v>
      </c>
      <c r="AR11" s="40">
        <f>AR10+(AVERAGE($AH$3:AH11)/(AR10*AR10))</f>
        <v>61</v>
      </c>
      <c r="AS11" s="41">
        <f>AS10+(AVERAGE($AI$3:AI11)/(AS10*AS10))</f>
        <v>61</v>
      </c>
      <c r="AT11" s="20">
        <f>POWER((AO11-H11),2)</f>
        <v>0</v>
      </c>
      <c r="AU11" s="20">
        <f>POWER((AP11-H11),2)</f>
        <v>0</v>
      </c>
      <c r="AV11" s="29">
        <f t="shared" si="10"/>
        <v>61.173474693561843</v>
      </c>
      <c r="AW11" s="30">
        <f t="shared" si="13"/>
        <v>61.142470880817783</v>
      </c>
      <c r="AX11" s="36">
        <f t="shared" si="11"/>
        <v>61.061494530339857</v>
      </c>
      <c r="AY11" s="37">
        <f t="shared" si="12"/>
        <v>61.087153608369768</v>
      </c>
    </row>
    <row r="12" spans="1:51" thickTop="1" thickBot="1">
      <c r="A12" s="4">
        <v>11</v>
      </c>
      <c r="B12" s="4">
        <v>1165167419</v>
      </c>
      <c r="C12" s="4">
        <f t="shared" si="0"/>
        <v>7.575757575757576E-2</v>
      </c>
      <c r="D12" s="2">
        <f t="shared" si="1"/>
        <v>39054.7340162037</v>
      </c>
      <c r="E12" t="s">
        <v>395</v>
      </c>
      <c r="F12" t="s">
        <v>396</v>
      </c>
      <c r="G12" s="4">
        <v>61</v>
      </c>
      <c r="H12" s="4">
        <v>61</v>
      </c>
      <c r="I12" s="5">
        <f t="shared" si="2"/>
        <v>0.33333333333333331</v>
      </c>
      <c r="J12" s="4">
        <v>615</v>
      </c>
      <c r="K12" s="4">
        <v>616</v>
      </c>
      <c r="L12" s="5">
        <f t="shared" si="3"/>
        <v>0.99515288660083701</v>
      </c>
      <c r="M12" s="5">
        <f t="shared" si="4"/>
        <v>10.098360655737705</v>
      </c>
      <c r="N12" s="4">
        <v>0</v>
      </c>
      <c r="O12" s="4">
        <v>0</v>
      </c>
      <c r="P12" s="4">
        <v>1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1</v>
      </c>
      <c r="W12" s="4">
        <f>N12+P12+T12</f>
        <v>1</v>
      </c>
      <c r="X12" s="4">
        <f>O12+Q12+U12</f>
        <v>0</v>
      </c>
      <c r="Y12" s="60">
        <f>(N12+V12)/G12</f>
        <v>1.6393442622950821E-2</v>
      </c>
      <c r="Z12" s="62">
        <f>IF(AA12=0,0,(N12+V12)/ABS(AA12))</f>
        <v>0</v>
      </c>
      <c r="AA12" s="3">
        <f t="shared" si="5"/>
        <v>0</v>
      </c>
      <c r="AB12" s="3">
        <f t="shared" si="6"/>
        <v>1</v>
      </c>
      <c r="AC12" s="3">
        <f>N12+O12+P12+Q12+T12+U12</f>
        <v>1</v>
      </c>
      <c r="AD12" s="3">
        <f>AA12/G12</f>
        <v>0</v>
      </c>
      <c r="AE12" s="24">
        <f>(AA12)*(G12*G12)</f>
        <v>0</v>
      </c>
      <c r="AF12" s="25">
        <f t="shared" si="7"/>
        <v>2.6874496103198063E-4</v>
      </c>
      <c r="AG12" s="26">
        <f>(H12-$H$2)/SUM($AF$2:AF11)</f>
        <v>0</v>
      </c>
      <c r="AH12" s="35">
        <f>(H12-H7)/SUM(AF7:AF11)</f>
        <v>0</v>
      </c>
      <c r="AI12" s="28">
        <f>(H12-$H$2)/SUM($AF$2:AF11)</f>
        <v>0</v>
      </c>
      <c r="AJ12" s="29">
        <f>AJ11+(AVERAGE($AE$3:AE12)/(AJ11*AJ11))</f>
        <v>61</v>
      </c>
      <c r="AK12" s="30">
        <f>AK11+(AVERAGE($AG$3:AG12)/(AK11*AK11))</f>
        <v>61</v>
      </c>
      <c r="AL12" s="36">
        <f>AL11+(AVERAGE($AH$3:AH12)/(AL11*AL11))</f>
        <v>61</v>
      </c>
      <c r="AM12" s="37">
        <f>AM11+(AVERAGE($AI$3:AI12)/(AM11*AM11))</f>
        <v>61</v>
      </c>
      <c r="AN12" s="38">
        <f t="shared" si="8"/>
        <v>61</v>
      </c>
      <c r="AO12" s="39">
        <f t="shared" si="9"/>
        <v>61</v>
      </c>
      <c r="AP12" s="39">
        <f t="shared" si="9"/>
        <v>61</v>
      </c>
      <c r="AQ12" s="36">
        <f t="shared" si="14"/>
        <v>61</v>
      </c>
      <c r="AR12" s="40">
        <f t="shared" ref="AR12:AS27" si="15">AR11+(AVERAGE(AH3:AH12)/(AR11*AR11))</f>
        <v>61</v>
      </c>
      <c r="AS12" s="41">
        <f t="shared" si="15"/>
        <v>61</v>
      </c>
      <c r="AT12" s="20">
        <f>POWER((AO12-H12),2)</f>
        <v>0</v>
      </c>
      <c r="AU12" s="20">
        <f>POWER((AP12-H12),2)</f>
        <v>0</v>
      </c>
      <c r="AV12" s="29">
        <f t="shared" si="10"/>
        <v>61.192688987193051</v>
      </c>
      <c r="AW12" s="30">
        <f t="shared" si="13"/>
        <v>61.158260027353343</v>
      </c>
      <c r="AX12" s="36">
        <f t="shared" si="11"/>
        <v>61.068319612884622</v>
      </c>
      <c r="AY12" s="37">
        <f t="shared" si="12"/>
        <v>61.096821999368096</v>
      </c>
    </row>
    <row r="13" spans="1:51" thickTop="1" thickBot="1">
      <c r="A13" s="4">
        <v>12</v>
      </c>
      <c r="B13" s="4">
        <v>1165772685</v>
      </c>
      <c r="C13" s="4">
        <f t="shared" si="0"/>
        <v>8.3333333333333329E-2</v>
      </c>
      <c r="D13" s="2">
        <f t="shared" si="1"/>
        <v>39061.73940972222</v>
      </c>
      <c r="E13" t="s">
        <v>396</v>
      </c>
      <c r="F13" t="s">
        <v>397</v>
      </c>
      <c r="G13" s="4">
        <v>61</v>
      </c>
      <c r="H13" s="4">
        <v>61</v>
      </c>
      <c r="I13" s="5">
        <f t="shared" si="2"/>
        <v>0.33333333333333331</v>
      </c>
      <c r="J13" s="4">
        <v>616</v>
      </c>
      <c r="K13" s="4">
        <v>617</v>
      </c>
      <c r="L13" s="5">
        <f t="shared" si="3"/>
        <v>0.9967685910672246</v>
      </c>
      <c r="M13" s="5">
        <f t="shared" si="4"/>
        <v>10.114754098360656</v>
      </c>
      <c r="N13" s="4">
        <v>0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4">
        <f>N13+P13+T13</f>
        <v>1</v>
      </c>
      <c r="X13" s="4">
        <f>O13+Q13+U13</f>
        <v>0</v>
      </c>
      <c r="Y13" s="60">
        <f>(N13+V13)/G13</f>
        <v>1.6393442622950821E-2</v>
      </c>
      <c r="Z13" s="62">
        <f>IF(AA13=0,0,(N13+V13)/ABS(AA13))</f>
        <v>0</v>
      </c>
      <c r="AA13" s="3">
        <f t="shared" si="5"/>
        <v>0</v>
      </c>
      <c r="AB13" s="3">
        <f t="shared" si="6"/>
        <v>1</v>
      </c>
      <c r="AC13" s="3">
        <f>N13+O13+P13+Q13+T13+U13</f>
        <v>1</v>
      </c>
      <c r="AD13" s="3">
        <f>AA13/G13</f>
        <v>0</v>
      </c>
      <c r="AE13" s="24">
        <f>(AA13)*(G13*G13)</f>
        <v>0</v>
      </c>
      <c r="AF13" s="25">
        <f t="shared" si="7"/>
        <v>2.6874496103198063E-4</v>
      </c>
      <c r="AG13" s="26">
        <f>(H13-$H$2)/SUM($AF$2:AF12)</f>
        <v>0</v>
      </c>
      <c r="AH13" s="35">
        <f>(H13-H8)/SUM(AF8:AF12)</f>
        <v>0</v>
      </c>
      <c r="AI13" s="28">
        <f>(H13-H3)/SUM(AF3:AF12)</f>
        <v>0</v>
      </c>
      <c r="AJ13" s="29">
        <f>AJ12+(AVERAGE($AE$3:AE13)/(AJ12*AJ12))</f>
        <v>61</v>
      </c>
      <c r="AK13" s="30">
        <f>AK12+(AVERAGE($AG$3:AG13)/(AK12*AK12))</f>
        <v>61</v>
      </c>
      <c r="AL13" s="36">
        <f>AL12+(AVERAGE($AH$3:AH13)/(AL12*AL12))</f>
        <v>61</v>
      </c>
      <c r="AM13" s="37">
        <f>AM12+(AVERAGE($AI$3:AI13)/(AM12*AM12))</f>
        <v>61</v>
      </c>
      <c r="AN13" s="38">
        <f t="shared" si="8"/>
        <v>61</v>
      </c>
      <c r="AO13" s="39">
        <f t="shared" si="9"/>
        <v>61</v>
      </c>
      <c r="AP13" s="39">
        <f t="shared" si="9"/>
        <v>61</v>
      </c>
      <c r="AQ13" s="36">
        <f t="shared" si="14"/>
        <v>61</v>
      </c>
      <c r="AR13" s="40">
        <f t="shared" si="15"/>
        <v>61</v>
      </c>
      <c r="AS13" s="41">
        <f t="shared" si="15"/>
        <v>61</v>
      </c>
      <c r="AT13" s="20">
        <f>POWER((AO13-H13),2)</f>
        <v>0</v>
      </c>
      <c r="AU13" s="20">
        <f>POWER((AP13-H13),2)</f>
        <v>0</v>
      </c>
      <c r="AV13" s="29">
        <f t="shared" si="10"/>
        <v>61.211891216274594</v>
      </c>
      <c r="AW13" s="30">
        <f t="shared" si="13"/>
        <v>61.174041022415402</v>
      </c>
      <c r="AX13" s="36">
        <f t="shared" si="11"/>
        <v>61.07514316995271</v>
      </c>
      <c r="AY13" s="37">
        <f t="shared" si="12"/>
        <v>61.106487330620105</v>
      </c>
    </row>
    <row r="14" spans="1:51" thickTop="1" thickBot="1">
      <c r="A14" s="4">
        <v>13</v>
      </c>
      <c r="B14" s="4">
        <v>1166896248</v>
      </c>
      <c r="C14" s="4">
        <f t="shared" si="0"/>
        <v>9.0909090909090912E-2</v>
      </c>
      <c r="D14" s="2">
        <f t="shared" si="1"/>
        <v>39074.743611111109</v>
      </c>
      <c r="E14" t="s">
        <v>397</v>
      </c>
      <c r="F14" t="s">
        <v>398</v>
      </c>
      <c r="G14" s="4">
        <v>61</v>
      </c>
      <c r="H14" s="4">
        <v>61</v>
      </c>
      <c r="I14" s="5">
        <f t="shared" si="2"/>
        <v>0.33333333333333331</v>
      </c>
      <c r="J14" s="4">
        <v>617</v>
      </c>
      <c r="K14" s="4">
        <v>617</v>
      </c>
      <c r="L14" s="5">
        <f t="shared" si="3"/>
        <v>0.9967685910672246</v>
      </c>
      <c r="M14" s="5">
        <f t="shared" si="4"/>
        <v>10.114754098360656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2</v>
      </c>
      <c r="T14" s="4">
        <v>0</v>
      </c>
      <c r="U14" s="4">
        <v>0</v>
      </c>
      <c r="V14" s="4">
        <v>1</v>
      </c>
      <c r="W14" s="4">
        <f>N14+P14+T14</f>
        <v>0</v>
      </c>
      <c r="X14" s="4">
        <f>O14+Q14+U14</f>
        <v>0</v>
      </c>
      <c r="Y14" s="60">
        <f>(N14+V14)/G14</f>
        <v>1.6393442622950821E-2</v>
      </c>
      <c r="Z14" s="62">
        <f>IF(AA14=0,0,(N14+V14)/ABS(AA14))</f>
        <v>0</v>
      </c>
      <c r="AA14" s="3">
        <f t="shared" si="5"/>
        <v>0</v>
      </c>
      <c r="AB14" s="3">
        <f t="shared" si="6"/>
        <v>0</v>
      </c>
      <c r="AC14" s="3">
        <f>N14+O14+P14+Q14+T14+U14</f>
        <v>0</v>
      </c>
      <c r="AD14" s="3">
        <f>AA14/G14</f>
        <v>0</v>
      </c>
      <c r="AE14" s="24">
        <f>(AA14)*(G14*G14)</f>
        <v>0</v>
      </c>
      <c r="AF14" s="25">
        <f t="shared" si="7"/>
        <v>2.6874496103198063E-4</v>
      </c>
      <c r="AG14" s="26">
        <f>(H14-$H$2)/SUM($AF$2:AF13)</f>
        <v>0</v>
      </c>
      <c r="AH14" s="35">
        <f>(H14-H9)/SUM(AF9:AF13)</f>
        <v>0</v>
      </c>
      <c r="AI14" s="28">
        <f>(H14-H4)/SUM(AF4:AF13)</f>
        <v>0</v>
      </c>
      <c r="AJ14" s="29">
        <f>AJ13+(AVERAGE($AE$3:AE14)/(AJ13*AJ13))</f>
        <v>61</v>
      </c>
      <c r="AK14" s="30">
        <f>AK13+(AVERAGE($AG$3:AG14)/(AK13*AK13))</f>
        <v>61</v>
      </c>
      <c r="AL14" s="36">
        <f>AL13+(AVERAGE($AH$3:AH14)/(AL13*AL13))</f>
        <v>61</v>
      </c>
      <c r="AM14" s="37">
        <f>AM13+(AVERAGE($AI$3:AI14)/(AM13*AM13))</f>
        <v>61</v>
      </c>
      <c r="AN14" s="38">
        <f t="shared" si="8"/>
        <v>61</v>
      </c>
      <c r="AO14" s="39">
        <f t="shared" si="9"/>
        <v>61</v>
      </c>
      <c r="AP14" s="39">
        <f t="shared" si="9"/>
        <v>61</v>
      </c>
      <c r="AQ14" s="36">
        <f t="shared" si="14"/>
        <v>61</v>
      </c>
      <c r="AR14" s="40">
        <f t="shared" si="15"/>
        <v>61</v>
      </c>
      <c r="AS14" s="41">
        <f t="shared" si="15"/>
        <v>61</v>
      </c>
      <c r="AT14" s="20">
        <f>POWER((AO14-H14),2)</f>
        <v>0</v>
      </c>
      <c r="AU14" s="20">
        <f>POWER((AP14-H14),2)</f>
        <v>0</v>
      </c>
      <c r="AV14" s="29">
        <f t="shared" si="10"/>
        <v>61.231081399730371</v>
      </c>
      <c r="AW14" s="30">
        <f t="shared" si="13"/>
        <v>61.189813876518365</v>
      </c>
      <c r="AX14" s="36">
        <f t="shared" si="11"/>
        <v>61.08196520239629</v>
      </c>
      <c r="AY14" s="37">
        <f t="shared" si="12"/>
        <v>61.116149604545662</v>
      </c>
    </row>
    <row r="15" spans="1:51" thickTop="1" thickBot="1">
      <c r="A15" s="4">
        <v>14</v>
      </c>
      <c r="B15" s="4">
        <v>1167177999</v>
      </c>
      <c r="C15" s="4">
        <f t="shared" si="0"/>
        <v>9.8484848484848481E-2</v>
      </c>
      <c r="D15" s="2">
        <f t="shared" si="1"/>
        <v>39078.004618055558</v>
      </c>
      <c r="E15" t="s">
        <v>398</v>
      </c>
      <c r="F15" t="s">
        <v>399</v>
      </c>
      <c r="G15" s="4">
        <v>61</v>
      </c>
      <c r="H15" s="4">
        <v>61</v>
      </c>
      <c r="I15" s="5">
        <f t="shared" si="2"/>
        <v>0.33333333333333331</v>
      </c>
      <c r="J15" s="4">
        <v>617</v>
      </c>
      <c r="K15" s="4">
        <v>617</v>
      </c>
      <c r="L15" s="5">
        <f t="shared" si="3"/>
        <v>0.9967685910672246</v>
      </c>
      <c r="M15" s="5">
        <f t="shared" si="4"/>
        <v>10.114754098360656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f>N15+P15+T15</f>
        <v>0</v>
      </c>
      <c r="X15" s="4">
        <f>O15+Q15+U15</f>
        <v>0</v>
      </c>
      <c r="Y15" s="60">
        <f>(N15+V15)/G15</f>
        <v>0</v>
      </c>
      <c r="Z15" s="62">
        <f>IF(AA15=0,0,(N15+V15)/ABS(AA15))</f>
        <v>0</v>
      </c>
      <c r="AA15" s="3">
        <f t="shared" si="5"/>
        <v>0</v>
      </c>
      <c r="AB15" s="3">
        <f t="shared" si="6"/>
        <v>0</v>
      </c>
      <c r="AC15" s="3">
        <f>N15+O15+P15+Q15+T15+U15</f>
        <v>0</v>
      </c>
      <c r="AD15" s="3">
        <f>AA15/G15</f>
        <v>0</v>
      </c>
      <c r="AE15" s="24">
        <f>(AA15)*(G15*G15)</f>
        <v>0</v>
      </c>
      <c r="AF15" s="25">
        <f t="shared" si="7"/>
        <v>2.6874496103198063E-4</v>
      </c>
      <c r="AG15" s="26">
        <f>(H15-$H$2)/SUM($AF$2:AF14)</f>
        <v>0</v>
      </c>
      <c r="AH15" s="35">
        <f>(H15-H10)/SUM(AF10:AF14)</f>
        <v>0</v>
      </c>
      <c r="AI15" s="28">
        <f>(H15-H5)/SUM(AF5:AF14)</f>
        <v>0</v>
      </c>
      <c r="AJ15" s="29">
        <f>AJ14+(AVERAGE($AE$3:AE15)/(AJ14*AJ14))</f>
        <v>61</v>
      </c>
      <c r="AK15" s="30">
        <f>AK14+(AVERAGE($AG$3:AG15)/(AK14*AK14))</f>
        <v>61</v>
      </c>
      <c r="AL15" s="36">
        <f>AL14+(AVERAGE($AH$3:AH15)/(AL14*AL14))</f>
        <v>61</v>
      </c>
      <c r="AM15" s="37">
        <f>AM14+(AVERAGE($AI$3:AI15)/(AM14*AM14))</f>
        <v>61</v>
      </c>
      <c r="AN15" s="38">
        <f t="shared" si="8"/>
        <v>61</v>
      </c>
      <c r="AO15" s="39">
        <f t="shared" si="9"/>
        <v>61</v>
      </c>
      <c r="AP15" s="39">
        <f t="shared" si="9"/>
        <v>61</v>
      </c>
      <c r="AQ15" s="36">
        <f t="shared" si="14"/>
        <v>61</v>
      </c>
      <c r="AR15" s="40">
        <f t="shared" si="15"/>
        <v>61</v>
      </c>
      <c r="AS15" s="41">
        <f t="shared" si="15"/>
        <v>61</v>
      </c>
      <c r="AT15" s="20">
        <f>POWER((AO15-H15),2)</f>
        <v>0</v>
      </c>
      <c r="AU15" s="20">
        <f>POWER((AP15-H15),2)</f>
        <v>0</v>
      </c>
      <c r="AV15" s="29">
        <f t="shared" si="10"/>
        <v>61.250259556436831</v>
      </c>
      <c r="AW15" s="30">
        <f t="shared" si="13"/>
        <v>61.205578600154944</v>
      </c>
      <c r="AX15" s="36">
        <f t="shared" si="11"/>
        <v>61.08878571106677</v>
      </c>
      <c r="AY15" s="37">
        <f t="shared" si="12"/>
        <v>61.12580882356157</v>
      </c>
    </row>
    <row r="16" spans="1:51" thickTop="1" thickBot="1">
      <c r="A16" s="4">
        <v>15</v>
      </c>
      <c r="B16" s="4">
        <v>1168351844</v>
      </c>
      <c r="C16" s="4">
        <f t="shared" si="0"/>
        <v>0.10606060606060606</v>
      </c>
      <c r="D16" s="2">
        <f t="shared" si="1"/>
        <v>39091.590787037036</v>
      </c>
      <c r="E16" t="s">
        <v>399</v>
      </c>
      <c r="F16" t="s">
        <v>400</v>
      </c>
      <c r="G16" s="4">
        <v>61</v>
      </c>
      <c r="H16" s="4">
        <v>61</v>
      </c>
      <c r="I16" s="5">
        <f t="shared" si="2"/>
        <v>0.33333333333333331</v>
      </c>
      <c r="J16" s="4">
        <v>617</v>
      </c>
      <c r="K16" s="4">
        <v>617</v>
      </c>
      <c r="L16" s="5">
        <f t="shared" si="3"/>
        <v>0.9967685910672246</v>
      </c>
      <c r="M16" s="5">
        <f t="shared" si="4"/>
        <v>10.114754098360656</v>
      </c>
      <c r="N16" s="4">
        <v>0</v>
      </c>
      <c r="O16" s="4">
        <v>0</v>
      </c>
      <c r="P16" s="4">
        <v>0</v>
      </c>
      <c r="Q16" s="4">
        <v>0</v>
      </c>
      <c r="R16" s="4">
        <v>3</v>
      </c>
      <c r="S16" s="4">
        <v>0</v>
      </c>
      <c r="T16" s="4">
        <v>0</v>
      </c>
      <c r="U16" s="4">
        <v>0</v>
      </c>
      <c r="V16" s="4">
        <v>1</v>
      </c>
      <c r="W16" s="4">
        <f>N16+P16+T16</f>
        <v>0</v>
      </c>
      <c r="X16" s="4">
        <f>O16+Q16+U16</f>
        <v>0</v>
      </c>
      <c r="Y16" s="60">
        <f>(N16+V16)/G16</f>
        <v>1.6393442622950821E-2</v>
      </c>
      <c r="Z16" s="62">
        <f>IF(AA16=0,0,(N16+V16)/ABS(AA16))</f>
        <v>0</v>
      </c>
      <c r="AA16" s="3">
        <f t="shared" si="5"/>
        <v>0</v>
      </c>
      <c r="AB16" s="3">
        <f t="shared" si="6"/>
        <v>0</v>
      </c>
      <c r="AC16" s="3">
        <f>N16+O16+P16+Q16+T16+U16</f>
        <v>0</v>
      </c>
      <c r="AD16" s="3">
        <f>AA16/G16</f>
        <v>0</v>
      </c>
      <c r="AE16" s="24">
        <f>(AA16)*(G16*G16)</f>
        <v>0</v>
      </c>
      <c r="AF16" s="25">
        <f t="shared" si="7"/>
        <v>2.6874496103198063E-4</v>
      </c>
      <c r="AG16" s="26">
        <f>(H16-$H$2)/SUM($AF$2:AF15)</f>
        <v>0</v>
      </c>
      <c r="AH16" s="35">
        <f>(H16-H11)/SUM(AF11:AF15)</f>
        <v>0</v>
      </c>
      <c r="AI16" s="28">
        <f>(H16-H6)/SUM(AF6:AF15)</f>
        <v>0</v>
      </c>
      <c r="AJ16" s="29">
        <f>AJ15+(AVERAGE($AE$3:AE16)/(AJ15*AJ15))</f>
        <v>61</v>
      </c>
      <c r="AK16" s="30">
        <f>AK15+(AVERAGE($AG$3:AG16)/(AK15*AK15))</f>
        <v>61</v>
      </c>
      <c r="AL16" s="36">
        <f>AL15+(AVERAGE($AH$3:AH16)/(AL15*AL15))</f>
        <v>61</v>
      </c>
      <c r="AM16" s="37">
        <f>AM15+(AVERAGE($AI$3:AI16)/(AM15*AM15))</f>
        <v>61</v>
      </c>
      <c r="AN16" s="38">
        <f t="shared" si="8"/>
        <v>61</v>
      </c>
      <c r="AO16" s="39">
        <f t="shared" si="9"/>
        <v>61</v>
      </c>
      <c r="AP16" s="39">
        <f t="shared" si="9"/>
        <v>61</v>
      </c>
      <c r="AQ16" s="36">
        <f t="shared" si="14"/>
        <v>61</v>
      </c>
      <c r="AR16" s="40">
        <f t="shared" si="15"/>
        <v>61</v>
      </c>
      <c r="AS16" s="41">
        <f t="shared" si="15"/>
        <v>61</v>
      </c>
      <c r="AT16" s="20">
        <f>POWER((AO16-H16),2)</f>
        <v>0</v>
      </c>
      <c r="AU16" s="20">
        <f>POWER((AP16-H16),2)</f>
        <v>0</v>
      </c>
      <c r="AV16" s="29">
        <f t="shared" si="10"/>
        <v>61.269425705223135</v>
      </c>
      <c r="AW16" s="30">
        <f t="shared" si="13"/>
        <v>61.221335203796237</v>
      </c>
      <c r="AX16" s="36">
        <f t="shared" si="11"/>
        <v>61.095604696814803</v>
      </c>
      <c r="AY16" s="37">
        <f t="shared" si="12"/>
        <v>61.135464990081587</v>
      </c>
    </row>
    <row r="17" spans="1:51" thickTop="1" thickBot="1">
      <c r="A17" s="4">
        <v>16</v>
      </c>
      <c r="B17" s="4">
        <v>1169059309</v>
      </c>
      <c r="C17" s="4">
        <f t="shared" si="0"/>
        <v>0.11363636363636363</v>
      </c>
      <c r="D17" s="2">
        <f t="shared" si="1"/>
        <v>39099.779039351852</v>
      </c>
      <c r="E17" t="s">
        <v>400</v>
      </c>
      <c r="F17" t="s">
        <v>401</v>
      </c>
      <c r="G17" s="4">
        <v>61</v>
      </c>
      <c r="H17" s="4">
        <v>61</v>
      </c>
      <c r="I17" s="5">
        <f t="shared" si="2"/>
        <v>0.33333333333333331</v>
      </c>
      <c r="J17" s="4">
        <v>617</v>
      </c>
      <c r="K17" s="4">
        <v>617</v>
      </c>
      <c r="L17" s="5">
        <f t="shared" si="3"/>
        <v>0.9967685910672246</v>
      </c>
      <c r="M17" s="5">
        <f t="shared" si="4"/>
        <v>10.114754098360656</v>
      </c>
      <c r="N17" s="4">
        <v>0</v>
      </c>
      <c r="O17" s="4">
        <v>0</v>
      </c>
      <c r="P17" s="4">
        <v>0</v>
      </c>
      <c r="Q17" s="4">
        <v>0</v>
      </c>
      <c r="R17" s="4">
        <v>2</v>
      </c>
      <c r="S17" s="4">
        <v>0</v>
      </c>
      <c r="T17" s="4">
        <v>0</v>
      </c>
      <c r="U17" s="4">
        <v>0</v>
      </c>
      <c r="V17" s="4">
        <v>2</v>
      </c>
      <c r="W17" s="4">
        <f>N17+P17+T17</f>
        <v>0</v>
      </c>
      <c r="X17" s="4">
        <f>O17+Q17+U17</f>
        <v>0</v>
      </c>
      <c r="Y17" s="60">
        <f>(N17+V17)/G17</f>
        <v>3.2786885245901641E-2</v>
      </c>
      <c r="Z17" s="62">
        <f>IF(AA17=0,0,(N17+V17)/ABS(AA17))</f>
        <v>0</v>
      </c>
      <c r="AA17" s="3">
        <f t="shared" si="5"/>
        <v>0</v>
      </c>
      <c r="AB17" s="3">
        <f t="shared" si="6"/>
        <v>0</v>
      </c>
      <c r="AC17" s="3">
        <f>N17+O17+P17+Q17+T17+U17</f>
        <v>0</v>
      </c>
      <c r="AD17" s="3">
        <f>AA17/G17</f>
        <v>0</v>
      </c>
      <c r="AE17" s="24">
        <f>(AA17)*(G17*G17)</f>
        <v>0</v>
      </c>
      <c r="AF17" s="25">
        <f t="shared" si="7"/>
        <v>2.6874496103198063E-4</v>
      </c>
      <c r="AG17" s="26">
        <f>(H17-$H$2)/SUM($AF$2:AF16)</f>
        <v>0</v>
      </c>
      <c r="AH17" s="35">
        <f>(H17-H12)/SUM(AF12:AF16)</f>
        <v>0</v>
      </c>
      <c r="AI17" s="28">
        <f>(H17-H7)/SUM(AF7:AF16)</f>
        <v>0</v>
      </c>
      <c r="AJ17" s="29">
        <f>AJ16+(AVERAGE($AE$3:AE17)/(AJ16*AJ16))</f>
        <v>61</v>
      </c>
      <c r="AK17" s="30">
        <f>AK16+(AVERAGE($AG$3:AG17)/(AK16*AK16))</f>
        <v>61</v>
      </c>
      <c r="AL17" s="36">
        <f>AL16+(AVERAGE($AH$3:AH17)/(AL16*AL16))</f>
        <v>61</v>
      </c>
      <c r="AM17" s="37">
        <f>AM16+(AVERAGE($AI$3:AI17)/(AM16*AM16))</f>
        <v>61</v>
      </c>
      <c r="AN17" s="38">
        <f t="shared" si="8"/>
        <v>61</v>
      </c>
      <c r="AO17" s="39">
        <f t="shared" si="9"/>
        <v>61</v>
      </c>
      <c r="AP17" s="39">
        <f t="shared" si="9"/>
        <v>61</v>
      </c>
      <c r="AQ17" s="36">
        <f t="shared" si="14"/>
        <v>61</v>
      </c>
      <c r="AR17" s="40">
        <f t="shared" si="15"/>
        <v>61</v>
      </c>
      <c r="AS17" s="41">
        <f t="shared" si="15"/>
        <v>61</v>
      </c>
      <c r="AT17" s="20">
        <f>POWER((AO17-H17),2)</f>
        <v>0</v>
      </c>
      <c r="AU17" s="20">
        <f>POWER((AP17-H17),2)</f>
        <v>0</v>
      </c>
      <c r="AV17" s="29">
        <f t="shared" si="10"/>
        <v>61.288579864871309</v>
      </c>
      <c r="AW17" s="30">
        <f t="shared" si="13"/>
        <v>61.237083697891777</v>
      </c>
      <c r="AX17" s="36">
        <f t="shared" si="11"/>
        <v>61.102422160490271</v>
      </c>
      <c r="AY17" s="37">
        <f t="shared" si="12"/>
        <v>61.145118106516406</v>
      </c>
    </row>
    <row r="18" spans="1:51" thickTop="1" thickBot="1">
      <c r="A18" s="4">
        <v>17</v>
      </c>
      <c r="B18" s="4">
        <v>1169114439</v>
      </c>
      <c r="C18" s="4">
        <f t="shared" si="0"/>
        <v>0.12121212121212122</v>
      </c>
      <c r="D18" s="2">
        <f t="shared" si="1"/>
        <v>39100.417118055557</v>
      </c>
      <c r="E18" t="s">
        <v>401</v>
      </c>
      <c r="F18" t="s">
        <v>402</v>
      </c>
      <c r="G18" s="4">
        <v>61</v>
      </c>
      <c r="H18" s="4">
        <v>61</v>
      </c>
      <c r="I18" s="5">
        <f t="shared" si="2"/>
        <v>0.33333333333333331</v>
      </c>
      <c r="J18" s="4">
        <v>617</v>
      </c>
      <c r="K18" s="4">
        <v>617</v>
      </c>
      <c r="L18" s="5">
        <f t="shared" si="3"/>
        <v>0.9967685910672246</v>
      </c>
      <c r="M18" s="5">
        <f t="shared" si="4"/>
        <v>10.114754098360656</v>
      </c>
      <c r="N18" s="4">
        <v>0</v>
      </c>
      <c r="O18" s="4">
        <v>0</v>
      </c>
      <c r="P18" s="4">
        <v>0</v>
      </c>
      <c r="Q18" s="4">
        <v>0</v>
      </c>
      <c r="R18" s="4">
        <v>2</v>
      </c>
      <c r="S18" s="4">
        <v>0</v>
      </c>
      <c r="T18" s="4">
        <v>0</v>
      </c>
      <c r="U18" s="4">
        <v>0</v>
      </c>
      <c r="V18" s="4">
        <v>2</v>
      </c>
      <c r="W18" s="4">
        <f>N18+P18+T18</f>
        <v>0</v>
      </c>
      <c r="X18" s="4">
        <f>O18+Q18+U18</f>
        <v>0</v>
      </c>
      <c r="Y18" s="60">
        <f>(N18+V18)/G18</f>
        <v>3.2786885245901641E-2</v>
      </c>
      <c r="Z18" s="62">
        <f>IF(AA18=0,0,(N18+V18)/ABS(AA18))</f>
        <v>0</v>
      </c>
      <c r="AA18" s="3">
        <f t="shared" si="5"/>
        <v>0</v>
      </c>
      <c r="AB18" s="3">
        <f t="shared" si="6"/>
        <v>0</v>
      </c>
      <c r="AC18" s="3">
        <f>N18+O18+P18+Q18+T18+U18</f>
        <v>0</v>
      </c>
      <c r="AD18" s="3">
        <f>AA18/G18</f>
        <v>0</v>
      </c>
      <c r="AE18" s="24">
        <f>(AA18)*(G18*G18)</f>
        <v>0</v>
      </c>
      <c r="AF18" s="25">
        <f t="shared" si="7"/>
        <v>2.6874496103198063E-4</v>
      </c>
      <c r="AG18" s="26">
        <f>(H18-$H$2)/SUM($AF$2:AF17)</f>
        <v>0</v>
      </c>
      <c r="AH18" s="35">
        <f>(H18-H13)/SUM(AF13:AF17)</f>
        <v>0</v>
      </c>
      <c r="AI18" s="28">
        <f>(H18-H8)/SUM(AF8:AF17)</f>
        <v>0</v>
      </c>
      <c r="AJ18" s="29">
        <f>AJ17+(AVERAGE($AE$3:AE18)/(AJ17*AJ17))</f>
        <v>61</v>
      </c>
      <c r="AK18" s="30">
        <f>AK17+(AVERAGE($AG$3:AG18)/(AK17*AK17))</f>
        <v>61</v>
      </c>
      <c r="AL18" s="36">
        <f>AL17+(AVERAGE($AH$3:AH18)/(AL17*AL17))</f>
        <v>61</v>
      </c>
      <c r="AM18" s="37">
        <f>AM17+(AVERAGE($AI$3:AI18)/(AM17*AM17))</f>
        <v>61</v>
      </c>
      <c r="AN18" s="38">
        <f t="shared" si="8"/>
        <v>61</v>
      </c>
      <c r="AO18" s="39">
        <f t="shared" si="9"/>
        <v>61</v>
      </c>
      <c r="AP18" s="39">
        <f t="shared" si="9"/>
        <v>61</v>
      </c>
      <c r="AQ18" s="36">
        <f t="shared" si="14"/>
        <v>61</v>
      </c>
      <c r="AR18" s="40">
        <f t="shared" si="15"/>
        <v>61</v>
      </c>
      <c r="AS18" s="41">
        <f t="shared" si="15"/>
        <v>61</v>
      </c>
      <c r="AT18" s="20">
        <f>POWER((AO18-H18),2)</f>
        <v>0</v>
      </c>
      <c r="AU18" s="20">
        <f>POWER((AP18-H18),2)</f>
        <v>0</v>
      </c>
      <c r="AV18" s="29">
        <f t="shared" si="10"/>
        <v>61.307722054116418</v>
      </c>
      <c r="AW18" s="30">
        <f t="shared" si="13"/>
        <v>61.252824092869595</v>
      </c>
      <c r="AX18" s="36">
        <f t="shared" si="11"/>
        <v>61.109238102942314</v>
      </c>
      <c r="AY18" s="37">
        <f t="shared" si="12"/>
        <v>61.154768175273695</v>
      </c>
    </row>
    <row r="19" spans="1:51" thickTop="1" thickBot="1">
      <c r="A19" s="4">
        <v>18</v>
      </c>
      <c r="B19" s="4">
        <v>1172174285</v>
      </c>
      <c r="C19" s="4">
        <f t="shared" si="0"/>
        <v>0.12878787878787878</v>
      </c>
      <c r="D19" s="2">
        <f t="shared" si="1"/>
        <v>39135.832002314812</v>
      </c>
      <c r="E19" t="s">
        <v>402</v>
      </c>
      <c r="F19" t="s">
        <v>403</v>
      </c>
      <c r="G19" s="4">
        <v>61</v>
      </c>
      <c r="H19" s="4">
        <v>61</v>
      </c>
      <c r="I19" s="5">
        <f t="shared" si="2"/>
        <v>0.33333333333333331</v>
      </c>
      <c r="J19" s="4">
        <v>617</v>
      </c>
      <c r="K19" s="4">
        <v>617</v>
      </c>
      <c r="L19" s="5">
        <f t="shared" si="3"/>
        <v>0.9967685910672246</v>
      </c>
      <c r="M19" s="5">
        <f t="shared" si="4"/>
        <v>10.114754098360656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1</v>
      </c>
      <c r="W19" s="4">
        <f>N19+P19+T19</f>
        <v>0</v>
      </c>
      <c r="X19" s="4">
        <f>O19+Q19+U19</f>
        <v>0</v>
      </c>
      <c r="Y19" s="60">
        <f>(N19+V19)/G19</f>
        <v>1.6393442622950821E-2</v>
      </c>
      <c r="Z19" s="62">
        <f>IF(AA19=0,0,(N19+V19)/ABS(AA19))</f>
        <v>0</v>
      </c>
      <c r="AA19" s="3">
        <f t="shared" si="5"/>
        <v>0</v>
      </c>
      <c r="AB19" s="3">
        <f t="shared" si="6"/>
        <v>0</v>
      </c>
      <c r="AC19" s="3">
        <f>N19+O19+P19+Q19+T19+U19</f>
        <v>0</v>
      </c>
      <c r="AD19" s="3">
        <f>AA19/G19</f>
        <v>0</v>
      </c>
      <c r="AE19" s="24">
        <f>(AA19)*(G19*G19)</f>
        <v>0</v>
      </c>
      <c r="AF19" s="25">
        <f t="shared" si="7"/>
        <v>2.6874496103198063E-4</v>
      </c>
      <c r="AG19" s="26">
        <f>(H19-$H$2)/SUM($AF$2:AF18)</f>
        <v>0</v>
      </c>
      <c r="AH19" s="35">
        <f>(H19-H14)/SUM(AF14:AF18)</f>
        <v>0</v>
      </c>
      <c r="AI19" s="28">
        <f>(H19-H9)/SUM(AF9:AF18)</f>
        <v>0</v>
      </c>
      <c r="AJ19" s="29">
        <f>AJ18+(AVERAGE($AE$3:AE19)/(AJ18*AJ18))</f>
        <v>61</v>
      </c>
      <c r="AK19" s="30">
        <f>AK18+(AVERAGE($AG$3:AG19)/(AK18*AK18))</f>
        <v>61</v>
      </c>
      <c r="AL19" s="36">
        <f>AL18+(AVERAGE($AH$3:AH19)/(AL18*AL18))</f>
        <v>61</v>
      </c>
      <c r="AM19" s="37">
        <f>AM18+(AVERAGE($AI$3:AI19)/(AM18*AM18))</f>
        <v>61</v>
      </c>
      <c r="AN19" s="38">
        <f t="shared" si="8"/>
        <v>61</v>
      </c>
      <c r="AO19" s="39">
        <f t="shared" si="9"/>
        <v>61</v>
      </c>
      <c r="AP19" s="39">
        <f t="shared" si="9"/>
        <v>61</v>
      </c>
      <c r="AQ19" s="36">
        <f t="shared" si="14"/>
        <v>61</v>
      </c>
      <c r="AR19" s="40">
        <f t="shared" si="15"/>
        <v>61</v>
      </c>
      <c r="AS19" s="41">
        <f t="shared" si="15"/>
        <v>61</v>
      </c>
      <c r="AT19" s="20">
        <f>POWER((AO19-H19),2)</f>
        <v>0</v>
      </c>
      <c r="AU19" s="20">
        <f>POWER((AP19-H19),2)</f>
        <v>0</v>
      </c>
      <c r="AV19" s="29">
        <f t="shared" si="10"/>
        <v>61.326852291646723</v>
      </c>
      <c r="AW19" s="30">
        <f t="shared" si="13"/>
        <v>61.26855639913628</v>
      </c>
      <c r="AX19" s="36">
        <f t="shared" si="11"/>
        <v>61.116052525019299</v>
      </c>
      <c r="AY19" s="37">
        <f t="shared" si="12"/>
        <v>61.164415198758064</v>
      </c>
    </row>
    <row r="20" spans="1:51" thickTop="1" thickBot="1">
      <c r="A20" s="4">
        <v>19</v>
      </c>
      <c r="B20" s="4">
        <v>1172437394</v>
      </c>
      <c r="C20" s="4">
        <f t="shared" si="0"/>
        <v>0.13636363636363635</v>
      </c>
      <c r="D20" s="2">
        <f t="shared" si="1"/>
        <v>39138.877245370371</v>
      </c>
      <c r="E20" t="s">
        <v>403</v>
      </c>
      <c r="F20" t="s">
        <v>404</v>
      </c>
      <c r="G20" s="4">
        <v>61</v>
      </c>
      <c r="H20" s="4">
        <v>61</v>
      </c>
      <c r="I20" s="5">
        <f t="shared" si="2"/>
        <v>0.33333333333333331</v>
      </c>
      <c r="J20" s="4">
        <v>617</v>
      </c>
      <c r="K20" s="4">
        <v>617</v>
      </c>
      <c r="L20" s="5">
        <f t="shared" si="3"/>
        <v>0.9967685910672246</v>
      </c>
      <c r="M20" s="5">
        <f t="shared" si="4"/>
        <v>10.114754098360656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f>N20+P20+T20</f>
        <v>0</v>
      </c>
      <c r="X20" s="4">
        <f>O20+Q20+U20</f>
        <v>0</v>
      </c>
      <c r="Y20" s="60">
        <f>(N20+V20)/G20</f>
        <v>0</v>
      </c>
      <c r="Z20" s="62">
        <f>IF(AA20=0,0,(N20+V20)/ABS(AA20))</f>
        <v>0</v>
      </c>
      <c r="AA20" s="3">
        <f t="shared" si="5"/>
        <v>0</v>
      </c>
      <c r="AB20" s="3">
        <f t="shared" si="6"/>
        <v>0</v>
      </c>
      <c r="AC20" s="3">
        <f>N20+O20+P20+Q20+T20+U20</f>
        <v>0</v>
      </c>
      <c r="AD20" s="3">
        <f>AA20/G20</f>
        <v>0</v>
      </c>
      <c r="AE20" s="24">
        <f>(AA20)*(G20*G20)</f>
        <v>0</v>
      </c>
      <c r="AF20" s="25">
        <f t="shared" si="7"/>
        <v>2.6874496103198063E-4</v>
      </c>
      <c r="AG20" s="26">
        <f>(H20-$H$2)/SUM($AF$2:AF19)</f>
        <v>0</v>
      </c>
      <c r="AH20" s="35">
        <f>(H20-H15)/SUM(AF15:AF19)</f>
        <v>0</v>
      </c>
      <c r="AI20" s="28">
        <f>(H20-H10)/SUM(AF10:AF19)</f>
        <v>0</v>
      </c>
      <c r="AJ20" s="29">
        <f>AJ19+(AVERAGE($AE$3:AE20)/(AJ19*AJ19))</f>
        <v>61</v>
      </c>
      <c r="AK20" s="30">
        <f>AK19+(AVERAGE($AG$3:AG20)/(AK19*AK19))</f>
        <v>61</v>
      </c>
      <c r="AL20" s="36">
        <f>AL19+(AVERAGE($AH$3:AH20)/(AL19*AL19))</f>
        <v>61</v>
      </c>
      <c r="AM20" s="37">
        <f>AM19+(AVERAGE($AI$3:AI20)/(AM19*AM19))</f>
        <v>61</v>
      </c>
      <c r="AN20" s="38">
        <f t="shared" si="8"/>
        <v>61</v>
      </c>
      <c r="AO20" s="39">
        <f t="shared" ref="AO20:AP35" si="16">AO19+(AH20/(AO19*AO19))</f>
        <v>61</v>
      </c>
      <c r="AP20" s="39">
        <f t="shared" si="16"/>
        <v>61</v>
      </c>
      <c r="AQ20" s="36">
        <f t="shared" si="14"/>
        <v>61</v>
      </c>
      <c r="AR20" s="40">
        <f t="shared" si="15"/>
        <v>61</v>
      </c>
      <c r="AS20" s="41">
        <f t="shared" si="15"/>
        <v>61</v>
      </c>
      <c r="AT20" s="20">
        <f>POWER((AO20-H20),2)</f>
        <v>0</v>
      </c>
      <c r="AU20" s="20">
        <f>POWER((AP20-H20),2)</f>
        <v>0</v>
      </c>
      <c r="AV20" s="29">
        <f t="shared" si="10"/>
        <v>61.34597059610384</v>
      </c>
      <c r="AW20" s="30">
        <f t="shared" si="13"/>
        <v>61.284280627077038</v>
      </c>
      <c r="AX20" s="36">
        <f t="shared" si="11"/>
        <v>61.12286542756884</v>
      </c>
      <c r="AY20" s="37">
        <f t="shared" si="12"/>
        <v>61.174059179371099</v>
      </c>
    </row>
    <row r="21" spans="1:51" thickTop="1" thickBot="1">
      <c r="A21" s="4">
        <v>20</v>
      </c>
      <c r="B21" s="4">
        <v>1173024317</v>
      </c>
      <c r="C21" s="4">
        <f t="shared" si="0"/>
        <v>0.14393939393939395</v>
      </c>
      <c r="D21" s="2">
        <f t="shared" si="1"/>
        <v>39145.670335648145</v>
      </c>
      <c r="E21" t="s">
        <v>404</v>
      </c>
      <c r="F21" t="s">
        <v>405</v>
      </c>
      <c r="G21" s="4">
        <v>61</v>
      </c>
      <c r="H21" s="4">
        <v>61</v>
      </c>
      <c r="I21" s="5">
        <f t="shared" si="2"/>
        <v>0.33333333333333331</v>
      </c>
      <c r="J21" s="4">
        <v>617</v>
      </c>
      <c r="K21" s="4">
        <v>617</v>
      </c>
      <c r="L21" s="5">
        <f t="shared" si="3"/>
        <v>0.9967685910672246</v>
      </c>
      <c r="M21" s="5">
        <f t="shared" si="4"/>
        <v>10.114754098360656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f>N21+P21+T21</f>
        <v>0</v>
      </c>
      <c r="X21" s="4">
        <f>O21+Q21+U21</f>
        <v>0</v>
      </c>
      <c r="Y21" s="60">
        <f>(N21+V21)/G21</f>
        <v>0</v>
      </c>
      <c r="Z21" s="62">
        <f>IF(AA21=0,0,(N21+V21)/ABS(AA21))</f>
        <v>0</v>
      </c>
      <c r="AA21" s="3">
        <f t="shared" si="5"/>
        <v>0</v>
      </c>
      <c r="AB21" s="3">
        <f t="shared" si="6"/>
        <v>0</v>
      </c>
      <c r="AC21" s="3">
        <f>N21+O21+P21+Q21+T21+U21</f>
        <v>0</v>
      </c>
      <c r="AD21" s="3">
        <f>AA21/G21</f>
        <v>0</v>
      </c>
      <c r="AE21" s="24">
        <f>(AA21)*(G21*G21)</f>
        <v>0</v>
      </c>
      <c r="AF21" s="25">
        <f t="shared" si="7"/>
        <v>2.6874496103198063E-4</v>
      </c>
      <c r="AG21" s="26">
        <f>(H21-$H$2)/SUM($AF$2:AF20)</f>
        <v>0</v>
      </c>
      <c r="AH21" s="35">
        <f>(H21-H16)/SUM(AF16:AF20)</f>
        <v>0</v>
      </c>
      <c r="AI21" s="28">
        <f>(H21-H11)/SUM(AF11:AF20)</f>
        <v>0</v>
      </c>
      <c r="AJ21" s="29">
        <f>AJ20+(AVERAGE($AE$3:AE21)/(AJ20*AJ20))</f>
        <v>61</v>
      </c>
      <c r="AK21" s="30">
        <f>AK20+(AVERAGE($AG$3:AG21)/(AK20*AK20))</f>
        <v>61</v>
      </c>
      <c r="AL21" s="36">
        <f>AL20+(AVERAGE($AH$3:AH21)/(AL20*AL20))</f>
        <v>61</v>
      </c>
      <c r="AM21" s="37">
        <f>AM20+(AVERAGE($AI$3:AI21)/(AM20*AM20))</f>
        <v>61</v>
      </c>
      <c r="AN21" s="38">
        <f t="shared" si="8"/>
        <v>61</v>
      </c>
      <c r="AO21" s="39">
        <f t="shared" si="16"/>
        <v>61</v>
      </c>
      <c r="AP21" s="39">
        <f t="shared" si="16"/>
        <v>61</v>
      </c>
      <c r="AQ21" s="36">
        <f t="shared" si="14"/>
        <v>61</v>
      </c>
      <c r="AR21" s="40">
        <f t="shared" si="15"/>
        <v>61</v>
      </c>
      <c r="AS21" s="41">
        <f t="shared" si="15"/>
        <v>61</v>
      </c>
      <c r="AT21" s="20">
        <f>POWER((AO21-H21),2)</f>
        <v>0</v>
      </c>
      <c r="AU21" s="20">
        <f>POWER((AP21-H21),2)</f>
        <v>0</v>
      </c>
      <c r="AV21" s="29">
        <f t="shared" si="10"/>
        <v>61.365076986082897</v>
      </c>
      <c r="AW21" s="30">
        <f t="shared" si="13"/>
        <v>61.299996787055768</v>
      </c>
      <c r="AX21" s="36">
        <f t="shared" si="11"/>
        <v>61.129676811437804</v>
      </c>
      <c r="AY21" s="37">
        <f t="shared" si="12"/>
        <v>61.18370011951135</v>
      </c>
    </row>
    <row r="22" spans="1:51" thickTop="1" thickBot="1">
      <c r="A22" s="4">
        <v>21</v>
      </c>
      <c r="B22" s="4">
        <v>1173823255</v>
      </c>
      <c r="C22" s="4">
        <f t="shared" si="0"/>
        <v>0.15151515151515152</v>
      </c>
      <c r="D22" s="2">
        <f t="shared" si="1"/>
        <v>39154.917303240742</v>
      </c>
      <c r="E22" t="s">
        <v>405</v>
      </c>
      <c r="F22" t="s">
        <v>406</v>
      </c>
      <c r="G22" s="4">
        <v>61</v>
      </c>
      <c r="H22" s="4">
        <v>61</v>
      </c>
      <c r="I22" s="5">
        <f t="shared" si="2"/>
        <v>0.33333333333333331</v>
      </c>
      <c r="J22" s="4">
        <v>617</v>
      </c>
      <c r="K22" s="4">
        <v>618</v>
      </c>
      <c r="L22" s="5">
        <f t="shared" si="3"/>
        <v>0.9983842955336123</v>
      </c>
      <c r="M22" s="5">
        <f t="shared" si="4"/>
        <v>10.131147540983607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4">
        <f>N22+P22+T22</f>
        <v>1</v>
      </c>
      <c r="X22" s="4">
        <f>O22+Q22+U22</f>
        <v>0</v>
      </c>
      <c r="Y22" s="60">
        <f>(N22+V22)/G22</f>
        <v>1.6393442622950821E-2</v>
      </c>
      <c r="Z22" s="62">
        <f>IF(AA22=0,0,(N22+V22)/ABS(AA22))</f>
        <v>0</v>
      </c>
      <c r="AA22" s="3">
        <f t="shared" si="5"/>
        <v>0</v>
      </c>
      <c r="AB22" s="3">
        <f t="shared" si="6"/>
        <v>1</v>
      </c>
      <c r="AC22" s="3">
        <f>N22+O22+P22+Q22+T22+U22</f>
        <v>1</v>
      </c>
      <c r="AD22" s="3">
        <f>AA22/G22</f>
        <v>0</v>
      </c>
      <c r="AE22" s="24">
        <f>(AA22)*(G22*G22)</f>
        <v>0</v>
      </c>
      <c r="AF22" s="25">
        <f t="shared" si="7"/>
        <v>2.6874496103198063E-4</v>
      </c>
      <c r="AG22" s="26">
        <f>(H22-$H$2)/SUM($AF$2:AF21)</f>
        <v>0</v>
      </c>
      <c r="AH22" s="35">
        <f>(H22-H17)/SUM(AF17:AF21)</f>
        <v>0</v>
      </c>
      <c r="AI22" s="28">
        <f>(H22-H12)/SUM(AF12:AF21)</f>
        <v>0</v>
      </c>
      <c r="AJ22" s="29">
        <f>AJ21+(AVERAGE($AE$3:AE22)/(AJ21*AJ21))</f>
        <v>61</v>
      </c>
      <c r="AK22" s="30">
        <f>AK21+(AVERAGE($AG$3:AG22)/(AK21*AK21))</f>
        <v>61</v>
      </c>
      <c r="AL22" s="36">
        <f>AL21+(AVERAGE($AH$3:AH22)/(AL21*AL21))</f>
        <v>61</v>
      </c>
      <c r="AM22" s="37">
        <f>AM21+(AVERAGE($AI$3:AI22)/(AM21*AM21))</f>
        <v>61</v>
      </c>
      <c r="AN22" s="38">
        <f t="shared" si="8"/>
        <v>61</v>
      </c>
      <c r="AO22" s="39">
        <f t="shared" si="16"/>
        <v>61</v>
      </c>
      <c r="AP22" s="39">
        <f t="shared" si="16"/>
        <v>61</v>
      </c>
      <c r="AQ22" s="36">
        <f t="shared" si="14"/>
        <v>61</v>
      </c>
      <c r="AR22" s="40">
        <f t="shared" si="15"/>
        <v>61</v>
      </c>
      <c r="AS22" s="41">
        <f t="shared" si="15"/>
        <v>61</v>
      </c>
      <c r="AT22" s="20">
        <f>POWER((AO22-H22),2)</f>
        <v>0</v>
      </c>
      <c r="AU22" s="20">
        <f>POWER((AP22-H22),2)</f>
        <v>0</v>
      </c>
      <c r="AV22" s="29">
        <f t="shared" si="10"/>
        <v>61.384171480132707</v>
      </c>
      <c r="AW22" s="30">
        <f t="shared" si="13"/>
        <v>61.315704889415095</v>
      </c>
      <c r="AX22" s="36">
        <f t="shared" si="11"/>
        <v>61.136486677472291</v>
      </c>
      <c r="AY22" s="37">
        <f t="shared" si="12"/>
        <v>61.193338021574348</v>
      </c>
    </row>
    <row r="23" spans="1:51" thickTop="1" thickBot="1">
      <c r="A23" s="4">
        <v>22</v>
      </c>
      <c r="B23" s="4">
        <v>1174098728</v>
      </c>
      <c r="C23" s="4">
        <f t="shared" si="0"/>
        <v>0.15909090909090909</v>
      </c>
      <c r="D23" s="2">
        <f t="shared" si="1"/>
        <v>39158.10564814815</v>
      </c>
      <c r="E23" t="s">
        <v>406</v>
      </c>
      <c r="F23" t="s">
        <v>407</v>
      </c>
      <c r="G23" s="4">
        <v>61</v>
      </c>
      <c r="H23" s="4">
        <v>61</v>
      </c>
      <c r="I23" s="5">
        <f t="shared" si="2"/>
        <v>0.33333333333333331</v>
      </c>
      <c r="J23" s="4">
        <v>618</v>
      </c>
      <c r="K23" s="4">
        <v>619</v>
      </c>
      <c r="L23" s="5">
        <f t="shared" si="3"/>
        <v>1</v>
      </c>
      <c r="M23" s="5">
        <f t="shared" si="4"/>
        <v>10.147540983606557</v>
      </c>
      <c r="N23" s="4">
        <v>0</v>
      </c>
      <c r="O23" s="4">
        <v>0</v>
      </c>
      <c r="P23" s="4">
        <v>1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f>N23+P23+T23</f>
        <v>1</v>
      </c>
      <c r="X23" s="4">
        <f>O23+Q23+U23</f>
        <v>0</v>
      </c>
      <c r="Y23" s="60">
        <f>(N23+V23)/G23</f>
        <v>1.6393442622950821E-2</v>
      </c>
      <c r="Z23" s="62">
        <f>IF(AA23=0,0,(N23+V23)/ABS(AA23))</f>
        <v>0</v>
      </c>
      <c r="AA23" s="3">
        <f t="shared" si="5"/>
        <v>0</v>
      </c>
      <c r="AB23" s="3">
        <f t="shared" si="6"/>
        <v>1</v>
      </c>
      <c r="AC23" s="3">
        <f>N23+O23+P23+Q23+T23+U23</f>
        <v>1</v>
      </c>
      <c r="AD23" s="3">
        <f>AA23/G23</f>
        <v>0</v>
      </c>
      <c r="AE23" s="24">
        <f>(AA23)*(G23*G23)</f>
        <v>0</v>
      </c>
      <c r="AF23" s="25">
        <f t="shared" si="7"/>
        <v>2.6874496103198063E-4</v>
      </c>
      <c r="AG23" s="26">
        <f>(H23-$H$2)/SUM($AF$2:AF22)</f>
        <v>0</v>
      </c>
      <c r="AH23" s="35">
        <f>(H23-H18)/SUM(AF18:AF22)</f>
        <v>0</v>
      </c>
      <c r="AI23" s="28">
        <f>(H23-H13)/SUM(AF13:AF22)</f>
        <v>0</v>
      </c>
      <c r="AJ23" s="29">
        <f>AJ22+(AVERAGE($AE$3:AE23)/(AJ22*AJ22))</f>
        <v>61</v>
      </c>
      <c r="AK23" s="30">
        <f>AK22+(AVERAGE($AG$3:AG23)/(AK22*AK22))</f>
        <v>61</v>
      </c>
      <c r="AL23" s="36">
        <f>AL22+(AVERAGE($AH$3:AH23)/(AL22*AL22))</f>
        <v>61</v>
      </c>
      <c r="AM23" s="37">
        <f>AM22+(AVERAGE($AI$3:AI23)/(AM22*AM22))</f>
        <v>61</v>
      </c>
      <c r="AN23" s="38">
        <f t="shared" si="8"/>
        <v>61</v>
      </c>
      <c r="AO23" s="39">
        <f t="shared" si="16"/>
        <v>61</v>
      </c>
      <c r="AP23" s="39">
        <f t="shared" si="16"/>
        <v>61</v>
      </c>
      <c r="AQ23" s="36">
        <f t="shared" si="14"/>
        <v>61</v>
      </c>
      <c r="AR23" s="40">
        <f t="shared" si="15"/>
        <v>61</v>
      </c>
      <c r="AS23" s="41">
        <f t="shared" si="15"/>
        <v>61</v>
      </c>
      <c r="AT23" s="20">
        <f>POWER((AO23-H23),2)</f>
        <v>0</v>
      </c>
      <c r="AU23" s="20">
        <f>POWER((AP23-H23),2)</f>
        <v>0</v>
      </c>
      <c r="AV23" s="29">
        <f t="shared" si="10"/>
        <v>61.403254096755909</v>
      </c>
      <c r="AW23" s="30">
        <f t="shared" si="13"/>
        <v>61.331404944476454</v>
      </c>
      <c r="AX23" s="36">
        <f t="shared" si="11"/>
        <v>61.143295026517656</v>
      </c>
      <c r="AY23" s="37">
        <f t="shared" si="12"/>
        <v>61.202972887952612</v>
      </c>
    </row>
    <row r="24" spans="1:51" thickTop="1" thickBot="1">
      <c r="A24" s="4">
        <v>23</v>
      </c>
      <c r="B24" s="4">
        <v>1174219551</v>
      </c>
      <c r="C24" s="4">
        <f t="shared" si="0"/>
        <v>0.16666666666666666</v>
      </c>
      <c r="D24" s="2">
        <f t="shared" si="1"/>
        <v>39159.504062499997</v>
      </c>
      <c r="E24" t="s">
        <v>407</v>
      </c>
      <c r="F24" t="s">
        <v>408</v>
      </c>
      <c r="G24" s="4">
        <v>61</v>
      </c>
      <c r="H24" s="4">
        <v>61</v>
      </c>
      <c r="I24" s="5">
        <f t="shared" si="2"/>
        <v>0.33333333333333331</v>
      </c>
      <c r="J24" s="4">
        <v>619</v>
      </c>
      <c r="K24" s="4">
        <v>619</v>
      </c>
      <c r="L24" s="5">
        <f t="shared" si="3"/>
        <v>1</v>
      </c>
      <c r="M24" s="5">
        <f t="shared" si="4"/>
        <v>10.147540983606557</v>
      </c>
      <c r="N24" s="4">
        <v>0</v>
      </c>
      <c r="O24" s="4">
        <v>0</v>
      </c>
      <c r="P24" s="4">
        <v>0</v>
      </c>
      <c r="Q24" s="4">
        <v>0</v>
      </c>
      <c r="R24" s="4">
        <v>1</v>
      </c>
      <c r="S24" s="4">
        <v>0</v>
      </c>
      <c r="T24" s="4">
        <v>0</v>
      </c>
      <c r="U24" s="4">
        <v>0</v>
      </c>
      <c r="V24" s="4">
        <v>1</v>
      </c>
      <c r="W24" s="4">
        <f>N24+P24+T24</f>
        <v>0</v>
      </c>
      <c r="X24" s="4">
        <f>O24+Q24+U24</f>
        <v>0</v>
      </c>
      <c r="Y24" s="60">
        <f>(N24+V24)/G24</f>
        <v>1.6393442622950821E-2</v>
      </c>
      <c r="Z24" s="62">
        <f>IF(AA24=0,0,(N24+V24)/ABS(AA24))</f>
        <v>0</v>
      </c>
      <c r="AA24" s="3">
        <f t="shared" si="5"/>
        <v>0</v>
      </c>
      <c r="AB24" s="3">
        <f t="shared" si="6"/>
        <v>0</v>
      </c>
      <c r="AC24" s="3">
        <f>N24+O24+P24+Q24+T24+U24</f>
        <v>0</v>
      </c>
      <c r="AD24" s="3">
        <f>AA24/G24</f>
        <v>0</v>
      </c>
      <c r="AE24" s="24">
        <f>(AA24)*(G24*G24)</f>
        <v>0</v>
      </c>
      <c r="AF24" s="25">
        <f t="shared" si="7"/>
        <v>2.6874496103198063E-4</v>
      </c>
      <c r="AG24" s="26">
        <f>(H24-$H$2)/SUM($AF$2:AF23)</f>
        <v>0</v>
      </c>
      <c r="AH24" s="35">
        <f>(H24-H19)/SUM(AF19:AF23)</f>
        <v>0</v>
      </c>
      <c r="AI24" s="28">
        <f>(H24-H14)/SUM(AF14:AF23)</f>
        <v>0</v>
      </c>
      <c r="AJ24" s="29">
        <f>AJ23+(AVERAGE($AE$3:AE24)/(AJ23*AJ23))</f>
        <v>61</v>
      </c>
      <c r="AK24" s="30">
        <f>AK23+(AVERAGE($AG$3:AG24)/(AK23*AK23))</f>
        <v>61</v>
      </c>
      <c r="AL24" s="36">
        <f>AL23+(AVERAGE($AH$3:AH24)/(AL23*AL23))</f>
        <v>61</v>
      </c>
      <c r="AM24" s="37">
        <f>AM23+(AVERAGE($AI$3:AI24)/(AM23*AM23))</f>
        <v>61</v>
      </c>
      <c r="AN24" s="38">
        <f t="shared" si="8"/>
        <v>61</v>
      </c>
      <c r="AO24" s="39">
        <f t="shared" si="16"/>
        <v>61</v>
      </c>
      <c r="AP24" s="39">
        <f t="shared" si="16"/>
        <v>61</v>
      </c>
      <c r="AQ24" s="36">
        <f t="shared" si="14"/>
        <v>61</v>
      </c>
      <c r="AR24" s="40">
        <f t="shared" si="15"/>
        <v>61</v>
      </c>
      <c r="AS24" s="41">
        <f t="shared" si="15"/>
        <v>61</v>
      </c>
      <c r="AT24" s="20">
        <f>POWER((AO24-H24),2)</f>
        <v>0</v>
      </c>
      <c r="AU24" s="20">
        <f>POWER((AP24-H24),2)</f>
        <v>0</v>
      </c>
      <c r="AV24" s="29">
        <f t="shared" si="10"/>
        <v>61.422324854409133</v>
      </c>
      <c r="AW24" s="30">
        <f t="shared" si="13"/>
        <v>61.347096962540135</v>
      </c>
      <c r="AX24" s="36">
        <f t="shared" si="11"/>
        <v>61.150101859418498</v>
      </c>
      <c r="AY24" s="37">
        <f t="shared" si="12"/>
        <v>61.212604721035632</v>
      </c>
    </row>
    <row r="25" spans="1:51" thickTop="1" thickBot="1">
      <c r="A25" s="4">
        <v>24</v>
      </c>
      <c r="B25" s="4">
        <v>1176054036</v>
      </c>
      <c r="C25" s="4">
        <f t="shared" si="0"/>
        <v>0.17424242424242425</v>
      </c>
      <c r="D25" s="2">
        <f t="shared" si="1"/>
        <v>39180.736527777779</v>
      </c>
      <c r="E25" t="s">
        <v>408</v>
      </c>
      <c r="F25" t="s">
        <v>409</v>
      </c>
      <c r="G25" s="4">
        <v>61</v>
      </c>
      <c r="H25" s="4">
        <v>62</v>
      </c>
      <c r="I25" s="5">
        <f t="shared" si="2"/>
        <v>0.5</v>
      </c>
      <c r="J25" s="4">
        <v>619</v>
      </c>
      <c r="K25" s="4">
        <v>532</v>
      </c>
      <c r="L25" s="5">
        <f t="shared" si="3"/>
        <v>0.85943371142427161</v>
      </c>
      <c r="M25" s="5">
        <f t="shared" si="4"/>
        <v>8.5806451612903221</v>
      </c>
      <c r="N25" s="4">
        <v>1</v>
      </c>
      <c r="O25" s="4">
        <v>0</v>
      </c>
      <c r="P25" s="4">
        <v>0</v>
      </c>
      <c r="Q25" s="4">
        <v>94</v>
      </c>
      <c r="R25" s="4">
        <v>0</v>
      </c>
      <c r="S25" s="4">
        <v>0</v>
      </c>
      <c r="T25" s="4">
        <v>7</v>
      </c>
      <c r="U25" s="4">
        <v>0</v>
      </c>
      <c r="V25" s="4">
        <v>1</v>
      </c>
      <c r="W25" s="4">
        <f>N25+P25+T25</f>
        <v>8</v>
      </c>
      <c r="X25" s="4">
        <f>O25+Q25+U25</f>
        <v>94</v>
      </c>
      <c r="Y25" s="60">
        <f>(N25+V25)/G25</f>
        <v>3.2786885245901641E-2</v>
      </c>
      <c r="Z25" s="62">
        <f>IF(AA25=0,0,(N25+V25)/ABS(AA25))</f>
        <v>2</v>
      </c>
      <c r="AA25" s="3">
        <f t="shared" si="5"/>
        <v>1</v>
      </c>
      <c r="AB25" s="3">
        <f t="shared" si="6"/>
        <v>-87</v>
      </c>
      <c r="AC25" s="3">
        <f>N25+O25+P25+Q25+T25+U25</f>
        <v>102</v>
      </c>
      <c r="AD25" s="3">
        <f>AA25/G25</f>
        <v>1.6393442622950821E-2</v>
      </c>
      <c r="AE25" s="24">
        <f>(AA25)*(G25*G25)</f>
        <v>3721</v>
      </c>
      <c r="AF25" s="25">
        <f t="shared" si="7"/>
        <v>2.6014568158168577E-4</v>
      </c>
      <c r="AG25" s="26">
        <f>(H25-$H$2)/SUM($AF$2:AF24)</f>
        <v>161.78260869565213</v>
      </c>
      <c r="AH25" s="35">
        <f>(H25-H20)/SUM(AF20:AF24)</f>
        <v>744.2</v>
      </c>
      <c r="AI25" s="28">
        <f>(H25-H15)/SUM(AF15:AF24)</f>
        <v>372.1</v>
      </c>
      <c r="AJ25" s="29">
        <f>AJ24+(AVERAGE($AE$3:AE25)/(AJ24*AJ24))</f>
        <v>61.043478260869563</v>
      </c>
      <c r="AK25" s="30">
        <f>AK24+(AVERAGE($AG$3:AG25)/(AK24*AK24))</f>
        <v>61.001890359168243</v>
      </c>
      <c r="AL25" s="36">
        <f>AL24+(AVERAGE($AH$3:AH25)/(AL24*AL24))</f>
        <v>61.008695652173913</v>
      </c>
      <c r="AM25" s="37">
        <f>AM24+(AVERAGE($AI$3:AI25)/(AM24*AM24))</f>
        <v>61.004347826086956</v>
      </c>
      <c r="AN25" s="38">
        <f t="shared" si="8"/>
        <v>62</v>
      </c>
      <c r="AO25" s="39">
        <f t="shared" si="16"/>
        <v>61.2</v>
      </c>
      <c r="AP25" s="39">
        <f t="shared" si="16"/>
        <v>61.1</v>
      </c>
      <c r="AQ25" s="36">
        <f t="shared" si="14"/>
        <v>61.04</v>
      </c>
      <c r="AR25" s="40">
        <f t="shared" si="15"/>
        <v>61.02</v>
      </c>
      <c r="AS25" s="41">
        <f t="shared" si="15"/>
        <v>61.01</v>
      </c>
      <c r="AT25" s="20">
        <f>POWER((AO25-H25),2)</f>
        <v>0.63999999999999546</v>
      </c>
      <c r="AU25" s="20">
        <f>POWER((AP25-H25),2)</f>
        <v>0.80999999999999739</v>
      </c>
      <c r="AV25" s="29">
        <f t="shared" si="10"/>
        <v>61.441383771503169</v>
      </c>
      <c r="AW25" s="30">
        <f t="shared" si="13"/>
        <v>61.362780953885348</v>
      </c>
      <c r="AX25" s="36">
        <f t="shared" si="11"/>
        <v>61.156907177018667</v>
      </c>
      <c r="AY25" s="37">
        <f t="shared" si="12"/>
        <v>61.222233523209901</v>
      </c>
    </row>
    <row r="26" spans="1:51" thickTop="1" thickBot="1">
      <c r="A26" s="4">
        <v>25</v>
      </c>
      <c r="B26" s="4">
        <v>1176095400</v>
      </c>
      <c r="C26" s="4">
        <f t="shared" si="0"/>
        <v>0.18181818181818182</v>
      </c>
      <c r="D26" s="2">
        <f t="shared" si="1"/>
        <v>39181.215277777781</v>
      </c>
      <c r="E26" t="s">
        <v>409</v>
      </c>
      <c r="F26" t="s">
        <v>410</v>
      </c>
      <c r="G26" s="4">
        <v>62</v>
      </c>
      <c r="H26" s="4">
        <v>62</v>
      </c>
      <c r="I26" s="5">
        <f t="shared" si="2"/>
        <v>0.5</v>
      </c>
      <c r="J26" s="4">
        <v>532</v>
      </c>
      <c r="K26" s="4">
        <v>532</v>
      </c>
      <c r="L26" s="5">
        <f t="shared" si="3"/>
        <v>0.85943371142427161</v>
      </c>
      <c r="M26" s="5">
        <f t="shared" si="4"/>
        <v>8.5806451612903221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f>N26+P26+T26</f>
        <v>0</v>
      </c>
      <c r="X26" s="4">
        <f>O26+Q26+U26</f>
        <v>0</v>
      </c>
      <c r="Y26" s="60">
        <f>(N26+V26)/G26</f>
        <v>0</v>
      </c>
      <c r="Z26" s="62">
        <f>IF(AA26=0,0,(N26+V26)/ABS(AA26))</f>
        <v>0</v>
      </c>
      <c r="AA26" s="3">
        <f t="shared" si="5"/>
        <v>0</v>
      </c>
      <c r="AB26" s="3">
        <f t="shared" si="6"/>
        <v>0</v>
      </c>
      <c r="AC26" s="3">
        <f>N26+O26+P26+Q26+T26+U26</f>
        <v>0</v>
      </c>
      <c r="AD26" s="3">
        <f>AA26/G26</f>
        <v>0</v>
      </c>
      <c r="AE26" s="24">
        <f>(AA26)*(G26*G26)</f>
        <v>0</v>
      </c>
      <c r="AF26" s="25">
        <f t="shared" si="7"/>
        <v>2.6014568158168577E-4</v>
      </c>
      <c r="AG26" s="26">
        <f>(H26-$H$2)/SUM($AF$2:AF25)</f>
        <v>155.24865140611936</v>
      </c>
      <c r="AH26" s="35">
        <f>(H26-H21)/SUM(AF21:AF25)</f>
        <v>748.99324501230569</v>
      </c>
      <c r="AI26" s="28">
        <f>(H26-H16)/SUM(AF16:AF25)</f>
        <v>373.29446459795918</v>
      </c>
      <c r="AJ26" s="29">
        <f>AJ25+(AVERAGE($AE$3:AE26)/(AJ25*AJ25))</f>
        <v>61.085085594447754</v>
      </c>
      <c r="AK26" s="30">
        <f>AK25+(AVERAGE($AG$3:AG26)/(AK25*AK25))</f>
        <v>61.005440162220047</v>
      </c>
      <c r="AL26" s="36">
        <f>AL25+(AVERAGE($AH$3:AH26)/(AL25*AL25))</f>
        <v>61.025411226186591</v>
      </c>
      <c r="AM26" s="37">
        <f>AM25+(AVERAGE($AI$3:AI26)/(AM25*AM25))</f>
        <v>61.012693344974437</v>
      </c>
      <c r="AN26" s="38">
        <f t="shared" si="8"/>
        <v>62</v>
      </c>
      <c r="AO26" s="39">
        <f t="shared" si="16"/>
        <v>61.399974701239991</v>
      </c>
      <c r="AP26" s="39">
        <f t="shared" si="16"/>
        <v>61.199992892068209</v>
      </c>
      <c r="AQ26" s="36">
        <f t="shared" si="14"/>
        <v>61.120152479617836</v>
      </c>
      <c r="AR26" s="40">
        <f t="shared" si="15"/>
        <v>61.06010251500232</v>
      </c>
      <c r="AS26" s="41">
        <f t="shared" si="15"/>
        <v>61.03002553434704</v>
      </c>
      <c r="AT26" s="20">
        <f>POWER((AO26-H26),2)</f>
        <v>0.36003035915203829</v>
      </c>
      <c r="AU26" s="20">
        <f>POWER((AP26-H26),2)</f>
        <v>0.64001137274138753</v>
      </c>
      <c r="AV26" s="29">
        <f t="shared" si="10"/>
        <v>61.460430866403101</v>
      </c>
      <c r="AW26" s="30">
        <f t="shared" si="13"/>
        <v>61.378456928770284</v>
      </c>
      <c r="AX26" s="36">
        <f t="shared" si="11"/>
        <v>61.163710980161248</v>
      </c>
      <c r="AY26" s="37">
        <f t="shared" si="12"/>
        <v>61.231859296858907</v>
      </c>
    </row>
    <row r="27" spans="1:51" thickTop="1" thickBot="1">
      <c r="A27" s="4">
        <v>26</v>
      </c>
      <c r="B27" s="4">
        <v>1177880206</v>
      </c>
      <c r="C27" s="4">
        <f t="shared" si="0"/>
        <v>0.18939393939393939</v>
      </c>
      <c r="D27" s="2">
        <f t="shared" si="1"/>
        <v>39201.872754629629</v>
      </c>
      <c r="E27" t="s">
        <v>410</v>
      </c>
      <c r="F27" t="s">
        <v>411</v>
      </c>
      <c r="G27" s="4">
        <v>62</v>
      </c>
      <c r="H27" s="4">
        <v>62</v>
      </c>
      <c r="I27" s="5">
        <f t="shared" si="2"/>
        <v>0.5</v>
      </c>
      <c r="J27" s="4">
        <v>532</v>
      </c>
      <c r="K27" s="4">
        <v>532</v>
      </c>
      <c r="L27" s="5">
        <f t="shared" si="3"/>
        <v>0.85943371142427161</v>
      </c>
      <c r="M27" s="5">
        <f t="shared" si="4"/>
        <v>8.5806451612903221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f>N27+P27+T27</f>
        <v>0</v>
      </c>
      <c r="X27" s="4">
        <f>O27+Q27+U27</f>
        <v>0</v>
      </c>
      <c r="Y27" s="60">
        <f>(N27+V27)/G27</f>
        <v>0</v>
      </c>
      <c r="Z27" s="62">
        <f>IF(AA27=0,0,(N27+V27)/ABS(AA27))</f>
        <v>0</v>
      </c>
      <c r="AA27" s="3">
        <f t="shared" si="5"/>
        <v>0</v>
      </c>
      <c r="AB27" s="3">
        <f t="shared" si="6"/>
        <v>0</v>
      </c>
      <c r="AC27" s="3">
        <f>N27+O27+P27+Q27+T27+U27</f>
        <v>0</v>
      </c>
      <c r="AD27" s="3">
        <f>AA27/G27</f>
        <v>0</v>
      </c>
      <c r="AE27" s="24">
        <f>(AA27)*(G27*G27)</f>
        <v>0</v>
      </c>
      <c r="AF27" s="25">
        <f t="shared" si="7"/>
        <v>2.6014568158168577E-4</v>
      </c>
      <c r="AG27" s="26">
        <f>(H27-$H$2)/SUM($AF$2:AF26)</f>
        <v>149.22198343313784</v>
      </c>
      <c r="AH27" s="35">
        <f>(H27-H22)/SUM(AF22:AF26)</f>
        <v>753.84863497417518</v>
      </c>
      <c r="AI27" s="28">
        <f>(H27-H17)/SUM(AF17:AF26)</f>
        <v>374.49662250615279</v>
      </c>
      <c r="AJ27" s="29">
        <f>AJ26+(AVERAGE($AE$3:AE27)/(AJ26*AJ26))</f>
        <v>61.12497423982083</v>
      </c>
      <c r="AK27" s="30">
        <f>AK26+(AVERAGE($AG$3:AG27)/(AK26*AK26))</f>
        <v>61.010451396737054</v>
      </c>
      <c r="AL27" s="36">
        <f>AL26+(AVERAGE($AH$3:AH27)/(AL26*AL26))</f>
        <v>61.049546360990028</v>
      </c>
      <c r="AM27" s="37">
        <f>AM26+(AVERAGE($AI$3:AI27)/(AM26*AM26))</f>
        <v>61.024726939831645</v>
      </c>
      <c r="AN27" s="38">
        <f t="shared" si="8"/>
        <v>62</v>
      </c>
      <c r="AO27" s="39">
        <f t="shared" si="16"/>
        <v>61.599936837759735</v>
      </c>
      <c r="AP27" s="39">
        <f t="shared" si="16"/>
        <v>61.299980265913803</v>
      </c>
      <c r="AQ27" s="36">
        <f t="shared" si="14"/>
        <v>61.240454329188097</v>
      </c>
      <c r="AR27" s="40">
        <f t="shared" si="15"/>
        <v>61.120371809620082</v>
      </c>
      <c r="AS27" s="41">
        <f t="shared" si="15"/>
        <v>61.060092436544821</v>
      </c>
      <c r="AT27" s="20">
        <f>POWER((AO27-H27),2)</f>
        <v>0.16005053378168063</v>
      </c>
      <c r="AU27" s="20">
        <f>POWER((AP27-H27),2)</f>
        <v>0.49002762811011041</v>
      </c>
      <c r="AV27" s="29">
        <f t="shared" si="10"/>
        <v>61.479466157428476</v>
      </c>
      <c r="AW27" s="30">
        <f t="shared" si="13"/>
        <v>61.394124897432171</v>
      </c>
      <c r="AX27" s="36">
        <f t="shared" si="11"/>
        <v>61.170513269688591</v>
      </c>
      <c r="AY27" s="37">
        <f t="shared" si="12"/>
        <v>61.241482044363138</v>
      </c>
    </row>
    <row r="28" spans="1:51" thickTop="1" thickBot="1">
      <c r="A28" s="4">
        <v>27</v>
      </c>
      <c r="B28" s="4">
        <v>1178340823</v>
      </c>
      <c r="C28" s="4">
        <f t="shared" si="0"/>
        <v>0.19696969696969696</v>
      </c>
      <c r="D28" s="2">
        <f t="shared" si="1"/>
        <v>39207.203969907408</v>
      </c>
      <c r="E28" t="s">
        <v>411</v>
      </c>
      <c r="F28" t="s">
        <v>412</v>
      </c>
      <c r="G28" s="4">
        <v>62</v>
      </c>
      <c r="H28" s="4">
        <v>62</v>
      </c>
      <c r="I28" s="5">
        <f t="shared" si="2"/>
        <v>0.5</v>
      </c>
      <c r="J28" s="4">
        <v>532</v>
      </c>
      <c r="K28" s="4">
        <v>532</v>
      </c>
      <c r="L28" s="5">
        <f t="shared" si="3"/>
        <v>0.85943371142427161</v>
      </c>
      <c r="M28" s="5">
        <f t="shared" si="4"/>
        <v>8.5806451612903221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f>N28+P28+T28</f>
        <v>0</v>
      </c>
      <c r="X28" s="4">
        <f>O28+Q28+U28</f>
        <v>0</v>
      </c>
      <c r="Y28" s="60">
        <f>(N28+V28)/G28</f>
        <v>0</v>
      </c>
      <c r="Z28" s="62">
        <f>IF(AA28=0,0,(N28+V28)/ABS(AA28))</f>
        <v>0</v>
      </c>
      <c r="AA28" s="3">
        <f t="shared" si="5"/>
        <v>0</v>
      </c>
      <c r="AB28" s="3">
        <f t="shared" si="6"/>
        <v>0</v>
      </c>
      <c r="AC28" s="3">
        <f>N28+O28+P28+Q28+T28+U28</f>
        <v>0</v>
      </c>
      <c r="AD28" s="3">
        <f>AA28/G28</f>
        <v>0</v>
      </c>
      <c r="AE28" s="24">
        <f>(AA28)*(G28*G28)</f>
        <v>0</v>
      </c>
      <c r="AF28" s="25">
        <f t="shared" si="7"/>
        <v>2.6014568158168577E-4</v>
      </c>
      <c r="AG28" s="26">
        <f>(H28-$H$2)/SUM($AF$2:AF27)</f>
        <v>143.64573437107703</v>
      </c>
      <c r="AH28" s="35">
        <f>(H28-H23)/SUM(AF23:AF27)</f>
        <v>758.76738634555181</v>
      </c>
      <c r="AI28" s="28">
        <f>(H28-H18)/SUM(AF18:AF27)</f>
        <v>375.70654829135037</v>
      </c>
      <c r="AJ28" s="29">
        <f>AJ27+(AVERAGE($AE$3:AE28)/(AJ27*AJ27))</f>
        <v>61.1632786645077</v>
      </c>
      <c r="AK28" s="30">
        <f>AK27+(AVERAGE($AG$3:AG28)/(AK27*AK27))</f>
        <v>61.016753363105565</v>
      </c>
      <c r="AL28" s="36">
        <f>AL27+(AVERAGE($AH$3:AH28)/(AL27*AL27))</f>
        <v>61.080565032143262</v>
      </c>
      <c r="AM28" s="37">
        <f>AM27+(AVERAGE($AI$3:AI28)/(AM27*AM27))</f>
        <v>61.040173427152311</v>
      </c>
      <c r="AN28" s="38">
        <f t="shared" si="8"/>
        <v>62</v>
      </c>
      <c r="AO28" s="39">
        <f t="shared" si="16"/>
        <v>61.799899137043177</v>
      </c>
      <c r="AP28" s="39">
        <f t="shared" si="16"/>
        <v>61.399963710580913</v>
      </c>
      <c r="AQ28" s="36">
        <f t="shared" si="14"/>
        <v>61.400747347483225</v>
      </c>
      <c r="AR28" s="40">
        <f t="shared" ref="AR28:AS43" si="17">AR27+(AVERAGE(AH19:AH28)/(AR27*AR27))</f>
        <v>61.200833554056388</v>
      </c>
      <c r="AS28" s="41">
        <f t="shared" si="17"/>
        <v>61.100206795372003</v>
      </c>
      <c r="AT28" s="20">
        <f>POWER((AO28-H28),2)</f>
        <v>4.0040355356065371E-2</v>
      </c>
      <c r="AU28" s="20">
        <f>POWER((AP28-H28),2)</f>
        <v>0.36004354861982651</v>
      </c>
      <c r="AV28" s="29">
        <f t="shared" si="10"/>
        <v>61.498489662853459</v>
      </c>
      <c r="AW28" s="30">
        <f t="shared" si="13"/>
        <v>61.409784870087336</v>
      </c>
      <c r="AX28" s="36">
        <f t="shared" si="11"/>
        <v>61.177314046442291</v>
      </c>
      <c r="AY28" s="37">
        <f t="shared" si="12"/>
        <v>61.251101768100092</v>
      </c>
    </row>
    <row r="29" spans="1:51" thickTop="1" thickBot="1">
      <c r="A29" s="4">
        <v>28</v>
      </c>
      <c r="B29" s="4">
        <v>1178543999</v>
      </c>
      <c r="C29" s="4">
        <f t="shared" si="0"/>
        <v>0.20454545454545456</v>
      </c>
      <c r="D29" s="2">
        <f t="shared" si="1"/>
        <v>39209.555543981478</v>
      </c>
      <c r="E29" t="s">
        <v>412</v>
      </c>
      <c r="F29" t="s">
        <v>413</v>
      </c>
      <c r="G29" s="4">
        <v>62</v>
      </c>
      <c r="H29" s="4">
        <v>62</v>
      </c>
      <c r="I29" s="5">
        <f t="shared" si="2"/>
        <v>0.5</v>
      </c>
      <c r="J29" s="4">
        <v>532</v>
      </c>
      <c r="K29" s="4">
        <v>531</v>
      </c>
      <c r="L29" s="5">
        <f t="shared" si="3"/>
        <v>0.85781800695788391</v>
      </c>
      <c r="M29" s="5">
        <f t="shared" si="4"/>
        <v>8.564516129032258</v>
      </c>
      <c r="N29" s="4">
        <v>0</v>
      </c>
      <c r="O29" s="4">
        <v>0</v>
      </c>
      <c r="P29" s="4">
        <v>0</v>
      </c>
      <c r="Q29" s="4">
        <v>1</v>
      </c>
      <c r="R29" s="4">
        <v>0</v>
      </c>
      <c r="S29" s="4">
        <v>2</v>
      </c>
      <c r="T29" s="4">
        <v>0</v>
      </c>
      <c r="U29" s="4">
        <v>0</v>
      </c>
      <c r="V29" s="4">
        <v>1</v>
      </c>
      <c r="W29" s="4">
        <f>N29+P29+T29</f>
        <v>0</v>
      </c>
      <c r="X29" s="4">
        <f>O29+Q29+U29</f>
        <v>1</v>
      </c>
      <c r="Y29" s="60">
        <f>(N29+V29)/G29</f>
        <v>1.6129032258064516E-2</v>
      </c>
      <c r="Z29" s="62">
        <f>IF(AA29=0,0,(N29+V29)/ABS(AA29))</f>
        <v>0</v>
      </c>
      <c r="AA29" s="3">
        <f t="shared" si="5"/>
        <v>0</v>
      </c>
      <c r="AB29" s="3">
        <f t="shared" si="6"/>
        <v>-1</v>
      </c>
      <c r="AC29" s="3">
        <f>N29+O29+P29+Q29+T29+U29</f>
        <v>1</v>
      </c>
      <c r="AD29" s="3">
        <f>AA29/G29</f>
        <v>0</v>
      </c>
      <c r="AE29" s="24">
        <f>(AA29)*(G29*G29)</f>
        <v>0</v>
      </c>
      <c r="AF29" s="25">
        <f t="shared" si="7"/>
        <v>2.6014568158168577E-4</v>
      </c>
      <c r="AG29" s="26">
        <f>(H29-$H$2)/SUM($AF$2:AF28)</f>
        <v>138.47122831474593</v>
      </c>
      <c r="AH29" s="35">
        <f>(H29-H24)/SUM(AF24:AF28)</f>
        <v>763.75074754378466</v>
      </c>
      <c r="AI29" s="28">
        <f>(H29-H19)/SUM(AF19:AF28)</f>
        <v>376.92431748708759</v>
      </c>
      <c r="AJ29" s="29">
        <f>AJ28+(AVERAGE($AE$3:AE29)/(AJ28*AJ28))</f>
        <v>61.200118220762057</v>
      </c>
      <c r="AK29" s="30">
        <f>AK28+(AVERAGE($AG$3:AG29)/(AK28*AK28))</f>
        <v>61.024198188797513</v>
      </c>
      <c r="AL29" s="36">
        <f>AL28+(AVERAGE($AH$3:AH29)/(AL28*AL28))</f>
        <v>61.117986498907776</v>
      </c>
      <c r="AM29" s="37">
        <f>AM28+(AVERAGE($AI$3:AI29)/(AM28*AM28))</f>
        <v>61.058787081121608</v>
      </c>
      <c r="AN29" s="38">
        <f t="shared" si="8"/>
        <v>62</v>
      </c>
      <c r="AO29" s="39">
        <f t="shared" si="16"/>
        <v>61.999874325972058</v>
      </c>
      <c r="AP29" s="39">
        <f t="shared" si="16"/>
        <v>61.499944814634226</v>
      </c>
      <c r="AQ29" s="36">
        <f t="shared" si="14"/>
        <v>61.600721259727244</v>
      </c>
      <c r="AR29" s="40">
        <f t="shared" si="17"/>
        <v>61.301474795991112</v>
      </c>
      <c r="AS29" s="41">
        <f t="shared" si="17"/>
        <v>61.150364950892246</v>
      </c>
      <c r="AT29" s="20">
        <f>POWER((AO29-H29),2)</f>
        <v>1.579396129906946E-8</v>
      </c>
      <c r="AU29" s="20">
        <f>POWER((AP29-H29),2)</f>
        <v>0.25005518841119856</v>
      </c>
      <c r="AV29" s="29">
        <f t="shared" si="10"/>
        <v>61.517501400906987</v>
      </c>
      <c r="AW29" s="30">
        <f t="shared" si="13"/>
        <v>61.425436856931263</v>
      </c>
      <c r="AX29" s="36">
        <f t="shared" si="11"/>
        <v>61.184113311263197</v>
      </c>
      <c r="AY29" s="37">
        <f t="shared" si="12"/>
        <v>61.260718470444274</v>
      </c>
    </row>
    <row r="30" spans="1:51" thickTop="1" thickBot="1">
      <c r="A30" s="4">
        <v>29</v>
      </c>
      <c r="B30" s="4">
        <v>1179963424</v>
      </c>
      <c r="C30" s="4">
        <f t="shared" si="0"/>
        <v>0.21212121212121213</v>
      </c>
      <c r="D30" s="2">
        <f t="shared" si="1"/>
        <v>39225.984074074076</v>
      </c>
      <c r="E30" t="s">
        <v>413</v>
      </c>
      <c r="F30" t="s">
        <v>414</v>
      </c>
      <c r="G30" s="4">
        <v>62</v>
      </c>
      <c r="H30" s="4">
        <v>62</v>
      </c>
      <c r="I30" s="5">
        <f t="shared" si="2"/>
        <v>0.5</v>
      </c>
      <c r="J30" s="4">
        <v>531</v>
      </c>
      <c r="K30" s="4">
        <v>531</v>
      </c>
      <c r="L30" s="5">
        <f t="shared" si="3"/>
        <v>0.85781800695788391</v>
      </c>
      <c r="M30" s="5">
        <f t="shared" si="4"/>
        <v>8.564516129032258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f>N30+P30+T30</f>
        <v>0</v>
      </c>
      <c r="X30" s="4">
        <f>O30+Q30+U30</f>
        <v>0</v>
      </c>
      <c r="Y30" s="60">
        <f>(N30+V30)/G30</f>
        <v>0</v>
      </c>
      <c r="Z30" s="62">
        <f>IF(AA30=0,0,(N30+V30)/ABS(AA30))</f>
        <v>0</v>
      </c>
      <c r="AA30" s="3">
        <f t="shared" si="5"/>
        <v>0</v>
      </c>
      <c r="AB30" s="3">
        <f t="shared" si="6"/>
        <v>0</v>
      </c>
      <c r="AC30" s="3">
        <f>N30+O30+P30+Q30+T30+U30</f>
        <v>0</v>
      </c>
      <c r="AD30" s="3">
        <f>AA30/G30</f>
        <v>0</v>
      </c>
      <c r="AE30" s="24">
        <f>(AA30)*(G30*G30)</f>
        <v>0</v>
      </c>
      <c r="AF30" s="25">
        <f t="shared" si="7"/>
        <v>2.6014568158168577E-4</v>
      </c>
      <c r="AG30" s="26">
        <f>(H30-$H$2)/SUM($AF$2:AF29)</f>
        <v>133.65655923825182</v>
      </c>
      <c r="AH30" s="35">
        <f>(H30-H25)/SUM(AF25:AF29)</f>
        <v>0</v>
      </c>
      <c r="AI30" s="28">
        <f>(H30-H20)/SUM(AF20:AF29)</f>
        <v>378.15000660938529</v>
      </c>
      <c r="AJ30" s="29">
        <f>AJ29+(AVERAGE($AE$3:AE30)/(AJ29*AJ29))</f>
        <v>61.235599324109849</v>
      </c>
      <c r="AK30" s="30">
        <f>AK29+(AVERAGE($AG$3:AG30)/(AK29*AK29))</f>
        <v>61.032657199397441</v>
      </c>
      <c r="AL30" s="36">
        <f>AL29+(AVERAGE($AH$3:AH30)/(AL29*AL29))</f>
        <v>61.154027309841688</v>
      </c>
      <c r="AM30" s="37">
        <f>AM29+(AVERAGE($AI$3:AI30)/(AM29*AM29))</f>
        <v>61.0803475312253</v>
      </c>
      <c r="AN30" s="38">
        <f t="shared" si="8"/>
        <v>62</v>
      </c>
      <c r="AO30" s="39">
        <f t="shared" si="16"/>
        <v>61.999874325972058</v>
      </c>
      <c r="AP30" s="39">
        <f t="shared" si="16"/>
        <v>61.599925166344377</v>
      </c>
      <c r="AQ30" s="36">
        <f t="shared" si="14"/>
        <v>61.7601752764607</v>
      </c>
      <c r="AR30" s="40">
        <f t="shared" si="17"/>
        <v>61.401785855159893</v>
      </c>
      <c r="AS30" s="41">
        <f t="shared" si="17"/>
        <v>61.210553530378121</v>
      </c>
      <c r="AT30" s="20">
        <f>POWER((AO30-H30),2)</f>
        <v>1.579396129906946E-8</v>
      </c>
      <c r="AU30" s="20">
        <f>POWER((AP30-H30),2)</f>
        <v>0.16005987252457426</v>
      </c>
      <c r="AV30" s="29">
        <f t="shared" si="10"/>
        <v>61.53650138977293</v>
      </c>
      <c r="AW30" s="30">
        <f t="shared" si="13"/>
        <v>61.441080868138641</v>
      </c>
      <c r="AX30" s="36">
        <f t="shared" si="11"/>
        <v>61.190911064991404</v>
      </c>
      <c r="AY30" s="37">
        <f t="shared" si="12"/>
        <v>61.270332153767221</v>
      </c>
    </row>
    <row r="31" spans="1:51" thickTop="1" thickBot="1">
      <c r="A31" s="4">
        <v>30</v>
      </c>
      <c r="B31" s="4">
        <v>1180095724</v>
      </c>
      <c r="C31" s="4">
        <f t="shared" si="0"/>
        <v>0.2196969696969697</v>
      </c>
      <c r="D31" s="2">
        <f t="shared" si="1"/>
        <v>39227.515324074076</v>
      </c>
      <c r="E31" t="s">
        <v>414</v>
      </c>
      <c r="F31" t="s">
        <v>415</v>
      </c>
      <c r="G31" s="4">
        <v>62</v>
      </c>
      <c r="H31" s="4">
        <v>62</v>
      </c>
      <c r="I31" s="5">
        <f t="shared" si="2"/>
        <v>0.5</v>
      </c>
      <c r="J31" s="4">
        <v>531</v>
      </c>
      <c r="K31" s="4">
        <v>532</v>
      </c>
      <c r="L31" s="5">
        <f t="shared" si="3"/>
        <v>0.85943371142427161</v>
      </c>
      <c r="M31" s="5">
        <f t="shared" si="4"/>
        <v>8.5806451612903221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f>N31+P31+T31</f>
        <v>1</v>
      </c>
      <c r="X31" s="4">
        <f>O31+Q31+U31</f>
        <v>0</v>
      </c>
      <c r="Y31" s="60">
        <f>(N31+V31)/G31</f>
        <v>1.6129032258064516E-2</v>
      </c>
      <c r="Z31" s="62">
        <f>IF(AA31=0,0,(N31+V31)/ABS(AA31))</f>
        <v>0</v>
      </c>
      <c r="AA31" s="3">
        <f t="shared" si="5"/>
        <v>0</v>
      </c>
      <c r="AB31" s="3">
        <f t="shared" si="6"/>
        <v>1</v>
      </c>
      <c r="AC31" s="3">
        <f>N31+O31+P31+Q31+T31+U31</f>
        <v>1</v>
      </c>
      <c r="AD31" s="3">
        <f>AA31/G31</f>
        <v>0</v>
      </c>
      <c r="AE31" s="24">
        <f>(AA31)*(G31*G31)</f>
        <v>0</v>
      </c>
      <c r="AF31" s="25">
        <f t="shared" si="7"/>
        <v>2.6014568158168577E-4</v>
      </c>
      <c r="AG31" s="26">
        <f>(H31-$H$2)/SUM($AF$2:AF30)</f>
        <v>129.16545359316581</v>
      </c>
      <c r="AH31" s="35">
        <f>(H31-H26)/SUM(AF26:AF30)</f>
        <v>0</v>
      </c>
      <c r="AI31" s="28">
        <f>(H31-H21)/SUM(AF21:AF30)</f>
        <v>379.38369317277591</v>
      </c>
      <c r="AJ31" s="29">
        <f>AJ30+(AVERAGE($AE$3:AE31)/(AJ30*AJ30))</f>
        <v>61.269817253570487</v>
      </c>
      <c r="AK31" s="30">
        <f>AK30+(AVERAGE($AG$3:AG31)/(AK30*AK30))</f>
        <v>61.042017960559434</v>
      </c>
      <c r="AL31" s="36">
        <f>AL30+(AVERAGE($AH$3:AH31)/(AL30*AL30))</f>
        <v>61.18878433020523</v>
      </c>
      <c r="AM31" s="37">
        <f>AM30+(AVERAGE($AI$3:AI31)/(AM30*AM30))</f>
        <v>61.104656354798387</v>
      </c>
      <c r="AN31" s="38">
        <f t="shared" si="8"/>
        <v>62</v>
      </c>
      <c r="AO31" s="39">
        <f t="shared" si="16"/>
        <v>61.999874325972058</v>
      </c>
      <c r="AP31" s="39">
        <f t="shared" si="16"/>
        <v>61.69990635387321</v>
      </c>
      <c r="AQ31" s="36">
        <f t="shared" si="14"/>
        <v>61.879534282330837</v>
      </c>
      <c r="AR31" s="40">
        <f t="shared" si="17"/>
        <v>61.501769429088959</v>
      </c>
      <c r="AS31" s="41">
        <f t="shared" si="17"/>
        <v>61.280749523806143</v>
      </c>
      <c r="AT31" s="20">
        <f>POWER((AO31-H31),2)</f>
        <v>1.579396129906946E-8</v>
      </c>
      <c r="AU31" s="20">
        <f>POWER((AP31-H31),2)</f>
        <v>9.0056196445670936E-2</v>
      </c>
      <c r="AV31" s="29">
        <f t="shared" si="10"/>
        <v>61.555489647590214</v>
      </c>
      <c r="AW31" s="30">
        <f t="shared" si="13"/>
        <v>61.456716913863438</v>
      </c>
      <c r="AX31" s="36">
        <f t="shared" si="11"/>
        <v>61.197707308466271</v>
      </c>
      <c r="AY31" s="37">
        <f t="shared" si="12"/>
        <v>61.279942820437476</v>
      </c>
    </row>
    <row r="32" spans="1:51" thickTop="1" thickBot="1">
      <c r="A32" s="4">
        <v>31</v>
      </c>
      <c r="B32" s="4">
        <v>1180119664</v>
      </c>
      <c r="C32" s="4">
        <f t="shared" si="0"/>
        <v>0.22727272727272727</v>
      </c>
      <c r="D32" s="2">
        <f t="shared" si="1"/>
        <v>39227.792407407411</v>
      </c>
      <c r="E32" t="s">
        <v>415</v>
      </c>
      <c r="F32" t="s">
        <v>416</v>
      </c>
      <c r="G32" s="4">
        <v>62</v>
      </c>
      <c r="H32" s="4">
        <v>62</v>
      </c>
      <c r="I32" s="5">
        <f t="shared" si="2"/>
        <v>0.5</v>
      </c>
      <c r="J32" s="4">
        <v>532</v>
      </c>
      <c r="K32" s="4">
        <v>532</v>
      </c>
      <c r="L32" s="5">
        <f t="shared" si="3"/>
        <v>0.85943371142427161</v>
      </c>
      <c r="M32" s="5">
        <f t="shared" si="4"/>
        <v>8.5806451612903221</v>
      </c>
      <c r="N32" s="4">
        <v>0</v>
      </c>
      <c r="O32" s="4">
        <v>0</v>
      </c>
      <c r="P32" s="4">
        <v>1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2</v>
      </c>
      <c r="W32" s="4">
        <f>N32+P32+T32</f>
        <v>1</v>
      </c>
      <c r="X32" s="4">
        <f>O32+Q32+U32</f>
        <v>1</v>
      </c>
      <c r="Y32" s="60">
        <f>(N32+V32)/G32</f>
        <v>3.2258064516129031E-2</v>
      </c>
      <c r="Z32" s="62">
        <f>IF(AA32=0,0,(N32+V32)/ABS(AA32))</f>
        <v>0</v>
      </c>
      <c r="AA32" s="3">
        <f t="shared" si="5"/>
        <v>0</v>
      </c>
      <c r="AB32" s="3">
        <f t="shared" si="6"/>
        <v>0</v>
      </c>
      <c r="AC32" s="3">
        <f>N32+O32+P32+Q32+T32+U32</f>
        <v>2</v>
      </c>
      <c r="AD32" s="3">
        <f>AA32/G32</f>
        <v>0</v>
      </c>
      <c r="AE32" s="24">
        <f>(AA32)*(G32*G32)</f>
        <v>0</v>
      </c>
      <c r="AF32" s="25">
        <f t="shared" si="7"/>
        <v>2.6014568158168577E-4</v>
      </c>
      <c r="AG32" s="26">
        <f>(H32-$H$2)/SUM($AF$2:AF31)</f>
        <v>124.96635476458815</v>
      </c>
      <c r="AH32" s="35">
        <f>(H32-H27)/SUM(AF27:AF31)</f>
        <v>0</v>
      </c>
      <c r="AI32" s="28">
        <f>(H32-H22)/SUM(AF22:AF31)</f>
        <v>380.62545570664457</v>
      </c>
      <c r="AJ32" s="29">
        <f>AJ31+(AVERAGE($AE$3:AE32)/(AJ31*AJ31))</f>
        <v>61.302857649683808</v>
      </c>
      <c r="AK32" s="30">
        <f>AK31+(AVERAGE($AG$3:AG32)/(AK31*AK31))</f>
        <v>61.052181849964384</v>
      </c>
      <c r="AL32" s="36">
        <f>AL31+(AVERAGE($AH$3:AH32)/(AL31*AL31))</f>
        <v>61.222344624254774</v>
      </c>
      <c r="AM32" s="37">
        <f>AM31+(AVERAGE($AI$3:AI32)/(AM31*AM31))</f>
        <v>61.131534227373791</v>
      </c>
      <c r="AN32" s="38">
        <f t="shared" si="8"/>
        <v>62</v>
      </c>
      <c r="AO32" s="39">
        <f t="shared" si="16"/>
        <v>61.999874325972058</v>
      </c>
      <c r="AP32" s="39">
        <f t="shared" si="16"/>
        <v>61.799889965458938</v>
      </c>
      <c r="AQ32" s="36">
        <f t="shared" si="14"/>
        <v>61.959058315309335</v>
      </c>
      <c r="AR32" s="40">
        <f t="shared" si="17"/>
        <v>61.601428180194013</v>
      </c>
      <c r="AS32" s="41">
        <f t="shared" si="17"/>
        <v>61.360920398221012</v>
      </c>
      <c r="AT32" s="20">
        <f>POWER((AO32-H32),2)</f>
        <v>1.579396129906946E-8</v>
      </c>
      <c r="AU32" s="20">
        <f>POWER((AP32-H32),2)</f>
        <v>4.0044025924025034E-2</v>
      </c>
      <c r="AV32" s="29">
        <f t="shared" si="10"/>
        <v>61.574466192453016</v>
      </c>
      <c r="AW32" s="30">
        <f t="shared" si="13"/>
        <v>61.472345004238953</v>
      </c>
      <c r="AX32" s="36">
        <f t="shared" si="11"/>
        <v>61.2045020425264</v>
      </c>
      <c r="AY32" s="37">
        <f t="shared" si="12"/>
        <v>61.289550472820615</v>
      </c>
    </row>
    <row r="33" spans="1:51" thickTop="1" thickBot="1">
      <c r="A33" s="4">
        <v>32</v>
      </c>
      <c r="B33" s="4">
        <v>1183439579</v>
      </c>
      <c r="C33" s="4">
        <f t="shared" si="0"/>
        <v>0.23484848484848486</v>
      </c>
      <c r="D33" s="2">
        <f t="shared" si="1"/>
        <v>39266.217349537037</v>
      </c>
      <c r="E33" t="s">
        <v>416</v>
      </c>
      <c r="F33" t="s">
        <v>417</v>
      </c>
      <c r="G33" s="4">
        <v>62</v>
      </c>
      <c r="H33" s="4">
        <v>62</v>
      </c>
      <c r="I33" s="5">
        <f t="shared" si="2"/>
        <v>0.5</v>
      </c>
      <c r="J33" s="4">
        <v>532</v>
      </c>
      <c r="K33" s="4">
        <v>532</v>
      </c>
      <c r="L33" s="5">
        <f t="shared" si="3"/>
        <v>0.85943371142427161</v>
      </c>
      <c r="M33" s="5">
        <f t="shared" si="4"/>
        <v>8.5806451612903221</v>
      </c>
      <c r="N33" s="4">
        <v>0</v>
      </c>
      <c r="O33" s="4">
        <v>0</v>
      </c>
      <c r="P33" s="4">
        <v>0</v>
      </c>
      <c r="Q33" s="4">
        <v>0</v>
      </c>
      <c r="R33" s="4">
        <v>2</v>
      </c>
      <c r="S33" s="4">
        <v>0</v>
      </c>
      <c r="T33" s="4">
        <v>0</v>
      </c>
      <c r="U33" s="4">
        <v>0</v>
      </c>
      <c r="V33" s="4">
        <v>1</v>
      </c>
      <c r="W33" s="4">
        <f>N33+P33+T33</f>
        <v>0</v>
      </c>
      <c r="X33" s="4">
        <f>O33+Q33+U33</f>
        <v>0</v>
      </c>
      <c r="Y33" s="60">
        <f>(N33+V33)/G33</f>
        <v>1.6129032258064516E-2</v>
      </c>
      <c r="Z33" s="62">
        <f>IF(AA33=0,0,(N33+V33)/ABS(AA33))</f>
        <v>0</v>
      </c>
      <c r="AA33" s="3">
        <f t="shared" si="5"/>
        <v>0</v>
      </c>
      <c r="AB33" s="3">
        <f t="shared" si="6"/>
        <v>0</v>
      </c>
      <c r="AC33" s="3">
        <f>N33+O33+P33+Q33+T33+U33</f>
        <v>0</v>
      </c>
      <c r="AD33" s="3">
        <f>AA33/G33</f>
        <v>0</v>
      </c>
      <c r="AE33" s="24">
        <f>(AA33)*(G33*G33)</f>
        <v>0</v>
      </c>
      <c r="AF33" s="25">
        <f t="shared" si="7"/>
        <v>2.6014568158168577E-4</v>
      </c>
      <c r="AG33" s="26">
        <f>(H33-$H$2)/SUM($AF$2:AF32)</f>
        <v>121.03168048739208</v>
      </c>
      <c r="AH33" s="35">
        <f>(H33-H28)/SUM(AF28:AF32)</f>
        <v>0</v>
      </c>
      <c r="AI33" s="28">
        <f>(H33-H23)/SUM(AF23:AF32)</f>
        <v>381.87537377189221</v>
      </c>
      <c r="AJ33" s="29">
        <f>AJ32+(AVERAGE($AE$3:AE33)/(AJ32*AJ32))</f>
        <v>61.334797769185805</v>
      </c>
      <c r="AK33" s="30">
        <f>AK32+(AVERAGE($AG$3:AG33)/(AK32*AK32))</f>
        <v>61.063062051341383</v>
      </c>
      <c r="AL33" s="36">
        <f>AL32+(AVERAGE($AH$3:AH33)/(AL32*AL32))</f>
        <v>61.254786731283112</v>
      </c>
      <c r="AM33" s="37">
        <f>AM32+(AVERAGE($AI$3:AI33)/(AM32*AM32))</f>
        <v>61.16081852432648</v>
      </c>
      <c r="AN33" s="38">
        <f t="shared" si="8"/>
        <v>62</v>
      </c>
      <c r="AO33" s="39">
        <f t="shared" si="16"/>
        <v>61.999874325972058</v>
      </c>
      <c r="AP33" s="39">
        <f t="shared" si="16"/>
        <v>61.899877589601253</v>
      </c>
      <c r="AQ33" s="36">
        <f t="shared" si="14"/>
        <v>61.998848140116145</v>
      </c>
      <c r="AR33" s="40">
        <f t="shared" si="17"/>
        <v>61.70076473640583</v>
      </c>
      <c r="AS33" s="41">
        <f t="shared" si="17"/>
        <v>61.451024249918888</v>
      </c>
      <c r="AT33" s="20">
        <f>POWER((AO33-H33),2)</f>
        <v>1.579396129906946E-8</v>
      </c>
      <c r="AU33" s="20">
        <f>POWER((AP33-H33),2)</f>
        <v>1.0024497064055083E-2</v>
      </c>
      <c r="AV33" s="29">
        <f t="shared" si="10"/>
        <v>61.593431042410892</v>
      </c>
      <c r="AW33" s="30">
        <f t="shared" si="13"/>
        <v>61.487965149377871</v>
      </c>
      <c r="AX33" s="36">
        <f t="shared" si="11"/>
        <v>61.211295268009657</v>
      </c>
      <c r="AY33" s="37">
        <f t="shared" si="12"/>
        <v>61.299155113279255</v>
      </c>
    </row>
    <row r="34" spans="1:51" thickTop="1" thickBot="1">
      <c r="A34" s="4">
        <v>33</v>
      </c>
      <c r="B34" s="4">
        <v>1184261208</v>
      </c>
      <c r="C34" s="4">
        <f t="shared" si="0"/>
        <v>0.24242424242424243</v>
      </c>
      <c r="D34" s="2">
        <f t="shared" si="1"/>
        <v>39275.726944444446</v>
      </c>
      <c r="E34" t="s">
        <v>417</v>
      </c>
      <c r="F34" t="s">
        <v>418</v>
      </c>
      <c r="G34" s="4">
        <v>62</v>
      </c>
      <c r="H34" s="4">
        <v>62</v>
      </c>
      <c r="I34" s="5">
        <f t="shared" si="2"/>
        <v>0.5</v>
      </c>
      <c r="J34" s="4">
        <v>532</v>
      </c>
      <c r="K34" s="4">
        <v>532</v>
      </c>
      <c r="L34" s="5">
        <f t="shared" si="3"/>
        <v>0.85943371142427161</v>
      </c>
      <c r="M34" s="5">
        <f t="shared" si="4"/>
        <v>8.5806451612903221</v>
      </c>
      <c r="N34" s="4">
        <v>0</v>
      </c>
      <c r="O34" s="4">
        <v>0</v>
      </c>
      <c r="P34" s="4">
        <v>0</v>
      </c>
      <c r="Q34" s="4">
        <v>0</v>
      </c>
      <c r="R34" s="4">
        <v>11</v>
      </c>
      <c r="S34" s="4">
        <v>0</v>
      </c>
      <c r="T34" s="4">
        <v>0</v>
      </c>
      <c r="U34" s="4">
        <v>0</v>
      </c>
      <c r="V34" s="4">
        <v>8</v>
      </c>
      <c r="W34" s="4">
        <f>N34+P34+T34</f>
        <v>0</v>
      </c>
      <c r="X34" s="4">
        <f>O34+Q34+U34</f>
        <v>0</v>
      </c>
      <c r="Y34" s="60">
        <f>(N34+V34)/G34</f>
        <v>0.12903225806451613</v>
      </c>
      <c r="Z34" s="62">
        <f>IF(AA34=0,0,(N34+V34)/ABS(AA34))</f>
        <v>0</v>
      </c>
      <c r="AA34" s="3">
        <f t="shared" si="5"/>
        <v>0</v>
      </c>
      <c r="AB34" s="3">
        <f t="shared" si="6"/>
        <v>0</v>
      </c>
      <c r="AC34" s="3">
        <f>N34+O34+P34+Q34+T34+U34</f>
        <v>0</v>
      </c>
      <c r="AD34" s="3">
        <f>AA34/G34</f>
        <v>0</v>
      </c>
      <c r="AE34" s="24">
        <f>(AA34)*(G34*G34)</f>
        <v>0</v>
      </c>
      <c r="AF34" s="25">
        <f t="shared" si="7"/>
        <v>2.6014568158168577E-4</v>
      </c>
      <c r="AG34" s="26">
        <f>(H34-$H$2)/SUM($AF$2:AF33)</f>
        <v>117.33721626565817</v>
      </c>
      <c r="AH34" s="35">
        <f>(H34-H29)/SUM(AF29:AF33)</f>
        <v>0</v>
      </c>
      <c r="AI34" s="28">
        <f>(H34-H24)/SUM(AF24:AF33)</f>
        <v>383.13352797792828</v>
      </c>
      <c r="AJ34" s="29">
        <f>AJ33+(AVERAGE($AE$3:AE34)/(AJ33*AJ33))</f>
        <v>61.365707542237082</v>
      </c>
      <c r="AK34" s="30">
        <f>AK33+(AVERAGE($AG$3:AG34)/(AK33*AK33))</f>
        <v>61.074581887131998</v>
      </c>
      <c r="AL34" s="36">
        <f>AL33+(AVERAGE($AH$3:AH34)/(AL33*AL33))</f>
        <v>61.286181740823451</v>
      </c>
      <c r="AM34" s="37">
        <f>AM33+(AVERAGE($AI$3:AI34)/(AM33*AM33))</f>
        <v>61.192361290353347</v>
      </c>
      <c r="AN34" s="38">
        <f t="shared" si="8"/>
        <v>62</v>
      </c>
      <c r="AO34" s="39">
        <f t="shared" si="16"/>
        <v>61.999874325972058</v>
      </c>
      <c r="AP34" s="39">
        <f t="shared" si="16"/>
        <v>61.999870815246481</v>
      </c>
      <c r="AQ34" s="36">
        <f t="shared" si="14"/>
        <v>61.998848140116145</v>
      </c>
      <c r="AR34" s="40">
        <f t="shared" si="17"/>
        <v>61.799781691781703</v>
      </c>
      <c r="AS34" s="41">
        <f t="shared" si="17"/>
        <v>61.55100999306817</v>
      </c>
      <c r="AT34" s="20">
        <f>POWER((AO34-H34),2)</f>
        <v>1.579396129906946E-8</v>
      </c>
      <c r="AU34" s="20">
        <f>POWER((AP34-H34),2)</f>
        <v>1.6688700541643287E-8</v>
      </c>
      <c r="AV34" s="29">
        <f t="shared" si="10"/>
        <v>61.612384215468921</v>
      </c>
      <c r="AW34" s="30">
        <f t="shared" si="13"/>
        <v>61.503577359372322</v>
      </c>
      <c r="AX34" s="36">
        <f t="shared" si="11"/>
        <v>61.218086985753153</v>
      </c>
      <c r="AY34" s="37">
        <f t="shared" si="12"/>
        <v>61.308756744173046</v>
      </c>
    </row>
    <row r="35" spans="1:51" thickTop="1" thickBot="1">
      <c r="A35" s="4">
        <v>34</v>
      </c>
      <c r="B35" s="4">
        <v>1185623222</v>
      </c>
      <c r="C35" s="4">
        <f t="shared" si="0"/>
        <v>0.25</v>
      </c>
      <c r="D35" s="2">
        <f t="shared" si="1"/>
        <v>39291.490995370368</v>
      </c>
      <c r="E35" t="s">
        <v>418</v>
      </c>
      <c r="F35" t="s">
        <v>419</v>
      </c>
      <c r="G35" s="4">
        <v>62</v>
      </c>
      <c r="H35" s="4">
        <v>62</v>
      </c>
      <c r="I35" s="5">
        <f t="shared" si="2"/>
        <v>0.5</v>
      </c>
      <c r="J35" s="4">
        <v>532</v>
      </c>
      <c r="K35" s="4">
        <v>532</v>
      </c>
      <c r="L35" s="5">
        <f t="shared" si="3"/>
        <v>0.85943371142427161</v>
      </c>
      <c r="M35" s="5">
        <f t="shared" si="4"/>
        <v>8.5806451612903221</v>
      </c>
      <c r="N35" s="4">
        <v>0</v>
      </c>
      <c r="O35" s="4">
        <v>0</v>
      </c>
      <c r="P35" s="4">
        <v>0</v>
      </c>
      <c r="Q35" s="4">
        <v>0</v>
      </c>
      <c r="R35" s="4">
        <v>3</v>
      </c>
      <c r="S35" s="4">
        <v>0</v>
      </c>
      <c r="T35" s="4">
        <v>0</v>
      </c>
      <c r="U35" s="4">
        <v>0</v>
      </c>
      <c r="V35" s="4">
        <v>1</v>
      </c>
      <c r="W35" s="4">
        <f>N35+P35+T35</f>
        <v>0</v>
      </c>
      <c r="X35" s="4">
        <f>O35+Q35+U35</f>
        <v>0</v>
      </c>
      <c r="Y35" s="60">
        <f>(N35+V35)/G35</f>
        <v>1.6129032258064516E-2</v>
      </c>
      <c r="Z35" s="62">
        <f>IF(AA35=0,0,(N35+V35)/ABS(AA35))</f>
        <v>0</v>
      </c>
      <c r="AA35" s="3">
        <f t="shared" si="5"/>
        <v>0</v>
      </c>
      <c r="AB35" s="3">
        <f t="shared" si="6"/>
        <v>0</v>
      </c>
      <c r="AC35" s="3">
        <f>N35+O35+P35+Q35+T35+U35</f>
        <v>0</v>
      </c>
      <c r="AD35" s="3">
        <f>AA35/G35</f>
        <v>0</v>
      </c>
      <c r="AE35" s="24">
        <f>(AA35)*(G35*G35)</f>
        <v>0</v>
      </c>
      <c r="AF35" s="25">
        <f t="shared" si="7"/>
        <v>2.6014568158168577E-4</v>
      </c>
      <c r="AG35" s="26">
        <f>(H35-$H$2)/SUM($AF$2:AF34)</f>
        <v>113.8616165958192</v>
      </c>
      <c r="AH35" s="35">
        <f>(H35-H30)/SUM(AF30:AF34)</f>
        <v>0</v>
      </c>
      <c r="AI35" s="28">
        <f>(H35-H25)/SUM(AF25:AF34)</f>
        <v>0</v>
      </c>
      <c r="AJ35" s="29">
        <f>AJ34+(AVERAGE($AE$3:AE35)/(AJ34*AJ34))</f>
        <v>61.395650468319893</v>
      </c>
      <c r="AK35" s="30">
        <f>AK34+(AVERAGE($AG$3:AG35)/(AK34*AK34))</f>
        <v>61.086673424774979</v>
      </c>
      <c r="AL35" s="36">
        <f>AL34+(AVERAGE($AH$3:AH35)/(AL34*AL34))</f>
        <v>61.31659420375702</v>
      </c>
      <c r="AM35" s="37">
        <f>AM34+(AVERAGE($AI$3:AI35)/(AM34*AM34))</f>
        <v>61.222916689889011</v>
      </c>
      <c r="AN35" s="38">
        <f t="shared" si="8"/>
        <v>62</v>
      </c>
      <c r="AO35" s="39">
        <f t="shared" si="16"/>
        <v>61.999874325972058</v>
      </c>
      <c r="AP35" s="39">
        <f t="shared" si="16"/>
        <v>61.999870815246481</v>
      </c>
      <c r="AQ35" s="36">
        <f t="shared" si="14"/>
        <v>61.998848140116145</v>
      </c>
      <c r="AR35" s="40">
        <f t="shared" si="17"/>
        <v>61.878995917337832</v>
      </c>
      <c r="AS35" s="41">
        <f t="shared" si="17"/>
        <v>61.640849399301779</v>
      </c>
      <c r="AT35" s="20">
        <f>POWER((AO35-H35),2)</f>
        <v>1.579396129906946E-8</v>
      </c>
      <c r="AU35" s="20">
        <f>POWER((AP35-H35),2)</f>
        <v>1.6688700541643287E-8</v>
      </c>
      <c r="AV35" s="29">
        <f t="shared" si="10"/>
        <v>61.631325729587871</v>
      </c>
      <c r="AW35" s="30">
        <f t="shared" si="13"/>
        <v>61.519181644293944</v>
      </c>
      <c r="AX35" s="36">
        <f t="shared" si="11"/>
        <v>61.224877196593269</v>
      </c>
      <c r="AY35" s="37">
        <f t="shared" si="12"/>
        <v>61.318355367858679</v>
      </c>
    </row>
    <row r="36" spans="1:51" thickTop="1" thickBot="1">
      <c r="A36" s="4">
        <v>35</v>
      </c>
      <c r="B36" s="4">
        <v>1185913659</v>
      </c>
      <c r="C36" s="4">
        <f t="shared" si="0"/>
        <v>0.25757575757575757</v>
      </c>
      <c r="D36" s="2">
        <f t="shared" si="1"/>
        <v>39294.852534722224</v>
      </c>
      <c r="E36" t="s">
        <v>419</v>
      </c>
      <c r="F36" t="s">
        <v>420</v>
      </c>
      <c r="G36" s="4">
        <v>62</v>
      </c>
      <c r="H36" s="4">
        <v>62</v>
      </c>
      <c r="I36" s="5">
        <f t="shared" si="2"/>
        <v>0.5</v>
      </c>
      <c r="J36" s="4">
        <v>532</v>
      </c>
      <c r="K36" s="4">
        <v>532</v>
      </c>
      <c r="L36" s="5">
        <f t="shared" si="3"/>
        <v>0.85943371142427161</v>
      </c>
      <c r="M36" s="5">
        <f t="shared" si="4"/>
        <v>8.5806451612903221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f>N36+P36+T36</f>
        <v>0</v>
      </c>
      <c r="X36" s="4">
        <f>O36+Q36+U36</f>
        <v>0</v>
      </c>
      <c r="Y36" s="60">
        <f>(N36+V36)/G36</f>
        <v>0</v>
      </c>
      <c r="Z36" s="62">
        <f>IF(AA36=0,0,(N36+V36)/ABS(AA36))</f>
        <v>0</v>
      </c>
      <c r="AA36" s="3">
        <f t="shared" si="5"/>
        <v>0</v>
      </c>
      <c r="AB36" s="3">
        <f t="shared" si="6"/>
        <v>0</v>
      </c>
      <c r="AC36" s="3">
        <f>N36+O36+P36+Q36+T36+U36</f>
        <v>0</v>
      </c>
      <c r="AD36" s="3">
        <f>AA36/G36</f>
        <v>0</v>
      </c>
      <c r="AE36" s="24">
        <f>(AA36)*(G36*G36)</f>
        <v>0</v>
      </c>
      <c r="AF36" s="25">
        <f t="shared" si="7"/>
        <v>2.6014568158168577E-4</v>
      </c>
      <c r="AG36" s="26">
        <f>(H36-$H$2)/SUM($AF$2:AF35)</f>
        <v>110.58599228408185</v>
      </c>
      <c r="AH36" s="35">
        <f>(H36-H31)/SUM(AF31:AF35)</f>
        <v>0</v>
      </c>
      <c r="AI36" s="28">
        <f>(H36-H26)/SUM(AF26:AF35)</f>
        <v>0</v>
      </c>
      <c r="AJ36" s="29">
        <f>AJ35+(AVERAGE($AE$3:AE36)/(AJ35*AJ35))</f>
        <v>61.424684379445267</v>
      </c>
      <c r="AK36" s="30">
        <f>AK35+(AVERAGE($AG$3:AG36)/(AK35*AK35))</f>
        <v>61.099276305527695</v>
      </c>
      <c r="AL36" s="36">
        <f>AL35+(AVERAGE($AH$3:AH36)/(AL35*AL35))</f>
        <v>61.346082908460062</v>
      </c>
      <c r="AM36" s="37">
        <f>AM35+(AVERAGE($AI$3:AI36)/(AM35*AM35))</f>
        <v>61.252543806189152</v>
      </c>
      <c r="AN36" s="38">
        <f t="shared" si="8"/>
        <v>62</v>
      </c>
      <c r="AO36" s="39">
        <f t="shared" ref="AO36:AP51" si="18">AO35+(AH36/(AO35*AO35))</f>
        <v>61.999874325972058</v>
      </c>
      <c r="AP36" s="39">
        <f t="shared" si="18"/>
        <v>61.999870815246481</v>
      </c>
      <c r="AQ36" s="36">
        <f t="shared" si="14"/>
        <v>61.998848140116145</v>
      </c>
      <c r="AR36" s="40">
        <f t="shared" si="17"/>
        <v>61.938446446016698</v>
      </c>
      <c r="AS36" s="41">
        <f t="shared" si="17"/>
        <v>61.720602533309417</v>
      </c>
      <c r="AT36" s="20">
        <f>POWER((AO36-H36),2)</f>
        <v>1.579396129906946E-8</v>
      </c>
      <c r="AU36" s="20">
        <f>POWER((AP36-H36),2)</f>
        <v>1.6688700541643287E-8</v>
      </c>
      <c r="AV36" s="29">
        <f t="shared" si="10"/>
        <v>61.650255602684346</v>
      </c>
      <c r="AW36" s="30">
        <f t="shared" si="13"/>
        <v>61.534778014193925</v>
      </c>
      <c r="AX36" s="36">
        <f t="shared" si="11"/>
        <v>61.231665901365638</v>
      </c>
      <c r="AY36" s="37">
        <f t="shared" si="12"/>
        <v>61.327950986689892</v>
      </c>
    </row>
    <row r="37" spans="1:51" thickTop="1" thickBot="1">
      <c r="A37" s="4">
        <v>36</v>
      </c>
      <c r="B37" s="4">
        <v>1191423954</v>
      </c>
      <c r="C37" s="4">
        <f t="shared" si="0"/>
        <v>0.26515151515151514</v>
      </c>
      <c r="D37" s="2">
        <f t="shared" si="1"/>
        <v>39358.62909722222</v>
      </c>
      <c r="E37" t="s">
        <v>420</v>
      </c>
      <c r="F37" t="s">
        <v>421</v>
      </c>
      <c r="G37" s="4">
        <v>62</v>
      </c>
      <c r="H37" s="4">
        <v>62</v>
      </c>
      <c r="I37" s="5">
        <f t="shared" si="2"/>
        <v>0.5</v>
      </c>
      <c r="J37" s="4">
        <v>532</v>
      </c>
      <c r="K37" s="4">
        <v>533</v>
      </c>
      <c r="L37" s="5">
        <f t="shared" si="3"/>
        <v>0.86104941589065931</v>
      </c>
      <c r="M37" s="5">
        <f t="shared" si="4"/>
        <v>8.5967741935483879</v>
      </c>
      <c r="N37" s="4">
        <v>0</v>
      </c>
      <c r="O37" s="4">
        <v>0</v>
      </c>
      <c r="P37" s="4">
        <v>1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1</v>
      </c>
      <c r="W37" s="4">
        <f>N37+P37+T37</f>
        <v>1</v>
      </c>
      <c r="X37" s="4">
        <f>O37+Q37+U37</f>
        <v>0</v>
      </c>
      <c r="Y37" s="60">
        <f>(N37+V37)/G37</f>
        <v>1.6129032258064516E-2</v>
      </c>
      <c r="Z37" s="62">
        <f>IF(AA37=0,0,(N37+V37)/ABS(AA37))</f>
        <v>0</v>
      </c>
      <c r="AA37" s="3">
        <f t="shared" si="5"/>
        <v>0</v>
      </c>
      <c r="AB37" s="3">
        <f t="shared" si="6"/>
        <v>1</v>
      </c>
      <c r="AC37" s="3">
        <f>N37+O37+P37+Q37+T37+U37</f>
        <v>1</v>
      </c>
      <c r="AD37" s="3">
        <f>AA37/G37</f>
        <v>0</v>
      </c>
      <c r="AE37" s="24">
        <f>(AA37)*(G37*G37)</f>
        <v>0</v>
      </c>
      <c r="AF37" s="25">
        <f t="shared" si="7"/>
        <v>2.6014568158168577E-4</v>
      </c>
      <c r="AG37" s="26">
        <f>(H37-$H$2)/SUM($AF$2:AF36)</f>
        <v>107.49356700535081</v>
      </c>
      <c r="AH37" s="35">
        <f>(H37-H32)/SUM(AF32:AF36)</f>
        <v>0</v>
      </c>
      <c r="AI37" s="28">
        <f>(H37-H27)/SUM(AF27:AF36)</f>
        <v>0</v>
      </c>
      <c r="AJ37" s="29">
        <f>AJ36+(AVERAGE($AE$3:AE37)/(AJ36*AJ36))</f>
        <v>61.452862093553733</v>
      </c>
      <c r="AK37" s="30">
        <f>AK36+(AVERAGE($AG$3:AG37)/(AK36*AK36))</f>
        <v>61.112336755393009</v>
      </c>
      <c r="AL37" s="36">
        <f>AL36+(AVERAGE($AH$3:AH37)/(AL36*AL36))</f>
        <v>61.374701545267826</v>
      </c>
      <c r="AM37" s="37">
        <f>AM36+(AVERAGE($AI$3:AI37)/(AM36*AM36))</f>
        <v>61.281296598501271</v>
      </c>
      <c r="AN37" s="38">
        <f t="shared" si="8"/>
        <v>62</v>
      </c>
      <c r="AO37" s="39">
        <f t="shared" si="18"/>
        <v>61.999874325972058</v>
      </c>
      <c r="AP37" s="39">
        <f t="shared" si="18"/>
        <v>61.999870815246481</v>
      </c>
      <c r="AQ37" s="36">
        <f t="shared" si="14"/>
        <v>61.998848140116145</v>
      </c>
      <c r="AR37" s="40">
        <f t="shared" si="17"/>
        <v>61.978132859950477</v>
      </c>
      <c r="AS37" s="41">
        <f t="shared" si="17"/>
        <v>61.790318920982664</v>
      </c>
      <c r="AT37" s="20">
        <f>POWER((AO37-H37),2)</f>
        <v>1.579396129906946E-8</v>
      </c>
      <c r="AU37" s="20">
        <f>POWER((AP37-H37),2)</f>
        <v>1.6688700541643287E-8</v>
      </c>
      <c r="AV37" s="29">
        <f t="shared" si="10"/>
        <v>61.669173852630934</v>
      </c>
      <c r="AW37" s="30">
        <f t="shared" si="13"/>
        <v>61.550366479103083</v>
      </c>
      <c r="AX37" s="36">
        <f t="shared" si="11"/>
        <v>61.238453100905147</v>
      </c>
      <c r="AY37" s="37">
        <f t="shared" si="12"/>
        <v>61.337543603017487</v>
      </c>
    </row>
    <row r="38" spans="1:51" thickTop="1" thickBot="1">
      <c r="A38" s="4">
        <v>37</v>
      </c>
      <c r="B38" s="4">
        <v>1191472959</v>
      </c>
      <c r="C38" s="4">
        <f t="shared" si="0"/>
        <v>0.27272727272727271</v>
      </c>
      <c r="D38" s="2">
        <f t="shared" si="1"/>
        <v>39359.196284722224</v>
      </c>
      <c r="E38" t="s">
        <v>421</v>
      </c>
      <c r="F38" t="s">
        <v>422</v>
      </c>
      <c r="G38" s="4">
        <v>62</v>
      </c>
      <c r="H38" s="4">
        <v>62</v>
      </c>
      <c r="I38" s="5">
        <f t="shared" si="2"/>
        <v>0.5</v>
      </c>
      <c r="J38" s="4">
        <v>533</v>
      </c>
      <c r="K38" s="4">
        <v>533</v>
      </c>
      <c r="L38" s="5">
        <f t="shared" si="3"/>
        <v>0.86104941589065931</v>
      </c>
      <c r="M38" s="5">
        <f t="shared" si="4"/>
        <v>8.5967741935483879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0</v>
      </c>
      <c r="U38" s="4">
        <v>0</v>
      </c>
      <c r="V38" s="4">
        <v>1</v>
      </c>
      <c r="W38" s="4">
        <f>N38+P38+T38</f>
        <v>0</v>
      </c>
      <c r="X38" s="4">
        <f>O38+Q38+U38</f>
        <v>0</v>
      </c>
      <c r="Y38" s="60">
        <f>(N38+V38)/G38</f>
        <v>1.6129032258064516E-2</v>
      </c>
      <c r="Z38" s="62">
        <f>IF(AA38=0,0,(N38+V38)/ABS(AA38))</f>
        <v>0</v>
      </c>
      <c r="AA38" s="3">
        <f t="shared" si="5"/>
        <v>0</v>
      </c>
      <c r="AB38" s="3">
        <f t="shared" si="6"/>
        <v>0</v>
      </c>
      <c r="AC38" s="3">
        <f>N38+O38+P38+Q38+T38+U38</f>
        <v>0</v>
      </c>
      <c r="AD38" s="3">
        <f>AA38/G38</f>
        <v>0</v>
      </c>
      <c r="AE38" s="24">
        <f>(AA38)*(G38*G38)</f>
        <v>0</v>
      </c>
      <c r="AF38" s="25">
        <f t="shared" si="7"/>
        <v>2.6014568158168577E-4</v>
      </c>
      <c r="AG38" s="26">
        <f>(H38-$H$2)/SUM($AF$2:AF37)</f>
        <v>104.56938991848523</v>
      </c>
      <c r="AH38" s="35">
        <f>(H38-H33)/SUM(AF33:AF37)</f>
        <v>0</v>
      </c>
      <c r="AI38" s="28">
        <f>(H38-H28)/SUM(AF28:AF37)</f>
        <v>0</v>
      </c>
      <c r="AJ38" s="29">
        <f>AJ37+(AVERAGE($AE$3:AE38)/(AJ37*AJ37))</f>
        <v>61.480231976520379</v>
      </c>
      <c r="AK38" s="30">
        <f>AK37+(AVERAGE($AG$3:AG38)/(AK37*AK37))</f>
        <v>61.125806745928465</v>
      </c>
      <c r="AL38" s="36">
        <f>AL37+(AVERAGE($AH$3:AH38)/(AL37*AL37))</f>
        <v>61.402499277983189</v>
      </c>
      <c r="AM38" s="37">
        <f>AM37+(AVERAGE($AI$3:AI38)/(AM37*AM37))</f>
        <v>61.309224476518764</v>
      </c>
      <c r="AN38" s="38">
        <f t="shared" si="8"/>
        <v>62</v>
      </c>
      <c r="AO38" s="39">
        <f t="shared" si="18"/>
        <v>61.999874325972058</v>
      </c>
      <c r="AP38" s="39">
        <f t="shared" si="18"/>
        <v>61.999870815246481</v>
      </c>
      <c r="AQ38" s="36">
        <f t="shared" si="14"/>
        <v>61.998848140116145</v>
      </c>
      <c r="AR38" s="40">
        <f t="shared" si="17"/>
        <v>61.998015528422627</v>
      </c>
      <c r="AS38" s="41">
        <f t="shared" si="17"/>
        <v>61.850037789228836</v>
      </c>
      <c r="AT38" s="20">
        <f>POWER((AO38-H38),2)</f>
        <v>1.579396129906946E-8</v>
      </c>
      <c r="AU38" s="20">
        <f>POWER((AP38-H38),2)</f>
        <v>1.6688700541643287E-8</v>
      </c>
      <c r="AV38" s="29">
        <f t="shared" si="10"/>
        <v>61.688080497256344</v>
      </c>
      <c r="AW38" s="30">
        <f t="shared" si="13"/>
        <v>61.565947049031898</v>
      </c>
      <c r="AX38" s="36">
        <f t="shared" si="11"/>
        <v>61.245238796045953</v>
      </c>
      <c r="AY38" s="37">
        <f t="shared" si="12"/>
        <v>61.34713321918931</v>
      </c>
    </row>
    <row r="39" spans="1:51" thickTop="1" thickBot="1">
      <c r="A39" s="4">
        <v>38</v>
      </c>
      <c r="B39" s="4">
        <v>1191669642</v>
      </c>
      <c r="C39" s="4">
        <f t="shared" si="0"/>
        <v>0.28030303030303028</v>
      </c>
      <c r="D39" s="2">
        <f t="shared" si="1"/>
        <v>39361.472708333335</v>
      </c>
      <c r="E39" t="s">
        <v>422</v>
      </c>
      <c r="F39" t="s">
        <v>423</v>
      </c>
      <c r="G39" s="4">
        <v>62</v>
      </c>
      <c r="H39" s="4">
        <v>62</v>
      </c>
      <c r="I39" s="5">
        <f t="shared" si="2"/>
        <v>0.5</v>
      </c>
      <c r="J39" s="4">
        <v>533</v>
      </c>
      <c r="K39" s="4">
        <v>533</v>
      </c>
      <c r="L39" s="5">
        <f t="shared" si="3"/>
        <v>0.86104941589065931</v>
      </c>
      <c r="M39" s="5">
        <f t="shared" si="4"/>
        <v>8.5967741935483879</v>
      </c>
      <c r="N39" s="4">
        <v>0</v>
      </c>
      <c r="O39" s="4">
        <v>0</v>
      </c>
      <c r="P39" s="4">
        <v>0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2</v>
      </c>
      <c r="W39" s="4">
        <f>N39+P39+T39</f>
        <v>0</v>
      </c>
      <c r="X39" s="4">
        <f>O39+Q39+U39</f>
        <v>0</v>
      </c>
      <c r="Y39" s="60">
        <f>(N39+V39)/G39</f>
        <v>3.2258064516129031E-2</v>
      </c>
      <c r="Z39" s="62">
        <f>IF(AA39=0,0,(N39+V39)/ABS(AA39))</f>
        <v>0</v>
      </c>
      <c r="AA39" s="3">
        <f t="shared" si="5"/>
        <v>0</v>
      </c>
      <c r="AB39" s="3">
        <f t="shared" si="6"/>
        <v>0</v>
      </c>
      <c r="AC39" s="3">
        <f>N39+O39+P39+Q39+T39+U39</f>
        <v>0</v>
      </c>
      <c r="AD39" s="3">
        <f>AA39/G39</f>
        <v>0</v>
      </c>
      <c r="AE39" s="24">
        <f>(AA39)*(G39*G39)</f>
        <v>0</v>
      </c>
      <c r="AF39" s="25">
        <f t="shared" si="7"/>
        <v>2.6014568158168577E-4</v>
      </c>
      <c r="AG39" s="26">
        <f>(H39-$H$2)/SUM($AF$2:AF38)</f>
        <v>101.80009394616602</v>
      </c>
      <c r="AH39" s="35">
        <f>(H39-H34)/SUM(AF34:AF38)</f>
        <v>0</v>
      </c>
      <c r="AI39" s="28">
        <f>(H39-H29)/SUM(AF29:AF38)</f>
        <v>0</v>
      </c>
      <c r="AJ39" s="29">
        <f>AJ38+(AVERAGE($AE$3:AE39)/(AJ38*AJ38))</f>
        <v>61.506838427673905</v>
      </c>
      <c r="AK39" s="30">
        <f>AK38+(AVERAGE($AG$3:AG39)/(AK38*AK38))</f>
        <v>61.139643279088141</v>
      </c>
      <c r="AL39" s="36">
        <f>AL38+(AVERAGE($AH$3:AH39)/(AL38*AL38))</f>
        <v>61.429521237595623</v>
      </c>
      <c r="AM39" s="37">
        <f>AM38+(AVERAGE($AI$3:AI39)/(AM38*AM38))</f>
        <v>61.33637279664061</v>
      </c>
      <c r="AN39" s="38">
        <f t="shared" si="8"/>
        <v>62</v>
      </c>
      <c r="AO39" s="39">
        <f t="shared" si="18"/>
        <v>61.999874325972058</v>
      </c>
      <c r="AP39" s="39">
        <f t="shared" si="18"/>
        <v>61.999870815246481</v>
      </c>
      <c r="AQ39" s="36">
        <f t="shared" si="14"/>
        <v>61.998848140116145</v>
      </c>
      <c r="AR39" s="40">
        <f t="shared" si="17"/>
        <v>61.998015528422627</v>
      </c>
      <c r="AS39" s="41">
        <f t="shared" si="17"/>
        <v>61.899788260755535</v>
      </c>
      <c r="AT39" s="20">
        <f>POWER((AO39-H39),2)</f>
        <v>1.579396129906946E-8</v>
      </c>
      <c r="AU39" s="20">
        <f>POWER((AP39-H39),2)</f>
        <v>1.6688700541643287E-8</v>
      </c>
      <c r="AV39" s="29">
        <f t="shared" si="10"/>
        <v>61.706975554345576</v>
      </c>
      <c r="AW39" s="30">
        <f t="shared" si="13"/>
        <v>61.581519733970588</v>
      </c>
      <c r="AX39" s="36">
        <f t="shared" si="11"/>
        <v>61.252022987621466</v>
      </c>
      <c r="AY39" s="37">
        <f t="shared" si="12"/>
        <v>61.356719837550287</v>
      </c>
    </row>
    <row r="40" spans="1:51" thickTop="1" thickBot="1">
      <c r="A40" s="4">
        <v>39</v>
      </c>
      <c r="B40" s="4">
        <v>1192363952</v>
      </c>
      <c r="C40" s="4">
        <f t="shared" si="0"/>
        <v>0.2878787878787879</v>
      </c>
      <c r="D40" s="2">
        <f t="shared" si="1"/>
        <v>39369.508703703701</v>
      </c>
      <c r="E40" t="s">
        <v>423</v>
      </c>
      <c r="F40" t="s">
        <v>424</v>
      </c>
      <c r="G40" s="4">
        <v>62</v>
      </c>
      <c r="H40" s="4">
        <v>62</v>
      </c>
      <c r="I40" s="5">
        <f t="shared" si="2"/>
        <v>0.5</v>
      </c>
      <c r="J40" s="4">
        <v>533</v>
      </c>
      <c r="K40" s="4">
        <v>533</v>
      </c>
      <c r="L40" s="5">
        <f t="shared" si="3"/>
        <v>0.86104941589065931</v>
      </c>
      <c r="M40" s="5">
        <f t="shared" si="4"/>
        <v>8.5967741935483879</v>
      </c>
      <c r="N40" s="4">
        <v>0</v>
      </c>
      <c r="O40" s="4">
        <v>0</v>
      </c>
      <c r="P40" s="4">
        <v>0</v>
      </c>
      <c r="Q40" s="4">
        <v>0</v>
      </c>
      <c r="R40" s="4">
        <v>3</v>
      </c>
      <c r="S40" s="4">
        <v>0</v>
      </c>
      <c r="T40" s="4">
        <v>0</v>
      </c>
      <c r="U40" s="4">
        <v>0</v>
      </c>
      <c r="V40" s="4">
        <v>2</v>
      </c>
      <c r="W40" s="4">
        <f>N40+P40+T40</f>
        <v>0</v>
      </c>
      <c r="X40" s="4">
        <f>O40+Q40+U40</f>
        <v>0</v>
      </c>
      <c r="Y40" s="60">
        <f>(N40+V40)/G40</f>
        <v>3.2258064516129031E-2</v>
      </c>
      <c r="Z40" s="62">
        <f>IF(AA40=0,0,(N40+V40)/ABS(AA40))</f>
        <v>0</v>
      </c>
      <c r="AA40" s="3">
        <f t="shared" si="5"/>
        <v>0</v>
      </c>
      <c r="AB40" s="3">
        <f t="shared" si="6"/>
        <v>0</v>
      </c>
      <c r="AC40" s="3">
        <f>N40+O40+P40+Q40+T40+U40</f>
        <v>0</v>
      </c>
      <c r="AD40" s="3">
        <f>AA40/G40</f>
        <v>0</v>
      </c>
      <c r="AE40" s="24">
        <f>(AA40)*(G40*G40)</f>
        <v>0</v>
      </c>
      <c r="AF40" s="25">
        <f t="shared" si="7"/>
        <v>2.6014568158168577E-4</v>
      </c>
      <c r="AG40" s="26">
        <f>(H40-$H$2)/SUM($AF$2:AF39)</f>
        <v>99.173691472470509</v>
      </c>
      <c r="AH40" s="35">
        <f>(H40-H35)/SUM(AF35:AF39)</f>
        <v>0</v>
      </c>
      <c r="AI40" s="28">
        <f>(H40-H30)/SUM(AF30:AF39)</f>
        <v>0</v>
      </c>
      <c r="AJ40" s="29">
        <f>AJ39+(AVERAGE($AE$3:AE40)/(AJ39*AJ39))</f>
        <v>61.532722300978605</v>
      </c>
      <c r="AK40" s="30">
        <f>AK39+(AVERAGE($AG$3:AG40)/(AK39*AK39))</f>
        <v>61.15380777523265</v>
      </c>
      <c r="AL40" s="36">
        <f>AL39+(AVERAGE($AH$3:AH40)/(AL39*AL39))</f>
        <v>61.455808950567906</v>
      </c>
      <c r="AM40" s="37">
        <f>AM39+(AVERAGE($AI$3:AI40)/(AM39*AM39))</f>
        <v>61.362783292458815</v>
      </c>
      <c r="AN40" s="38">
        <f t="shared" si="8"/>
        <v>62</v>
      </c>
      <c r="AO40" s="39">
        <f t="shared" si="18"/>
        <v>61.999874325972058</v>
      </c>
      <c r="AP40" s="39">
        <f t="shared" si="18"/>
        <v>61.999870815246481</v>
      </c>
      <c r="AQ40" s="36">
        <f t="shared" si="14"/>
        <v>61.998848140116145</v>
      </c>
      <c r="AR40" s="40">
        <f t="shared" si="17"/>
        <v>61.998015528422627</v>
      </c>
      <c r="AS40" s="41">
        <f t="shared" si="17"/>
        <v>61.939589505763209</v>
      </c>
      <c r="AT40" s="20">
        <f>POWER((AO40-H40),2)</f>
        <v>1.579396129906946E-8</v>
      </c>
      <c r="AU40" s="20">
        <f>POWER((AP40-H40),2)</f>
        <v>1.6688700541643287E-8</v>
      </c>
      <c r="AV40" s="29">
        <f t="shared" si="10"/>
        <v>61.725859041640057</v>
      </c>
      <c r="AW40" s="30">
        <f t="shared" si="13"/>
        <v>61.597084543889153</v>
      </c>
      <c r="AX40" s="36">
        <f t="shared" si="11"/>
        <v>61.258805676464355</v>
      </c>
      <c r="AY40" s="37">
        <f t="shared" si="12"/>
        <v>61.366303460442396</v>
      </c>
    </row>
    <row r="41" spans="1:51" thickTop="1" thickBot="1">
      <c r="A41" s="4">
        <v>40</v>
      </c>
      <c r="B41" s="4">
        <v>1192376804</v>
      </c>
      <c r="C41" s="4">
        <f t="shared" si="0"/>
        <v>0.29545454545454547</v>
      </c>
      <c r="D41" s="2">
        <f t="shared" si="1"/>
        <v>39369.657453703701</v>
      </c>
      <c r="E41" t="s">
        <v>424</v>
      </c>
      <c r="F41" t="s">
        <v>425</v>
      </c>
      <c r="G41" s="4">
        <v>62</v>
      </c>
      <c r="H41" s="4">
        <v>62</v>
      </c>
      <c r="I41" s="5">
        <f t="shared" si="2"/>
        <v>0.5</v>
      </c>
      <c r="J41" s="4">
        <v>533</v>
      </c>
      <c r="K41" s="4">
        <v>533</v>
      </c>
      <c r="L41" s="5">
        <f t="shared" si="3"/>
        <v>0.86104941589065931</v>
      </c>
      <c r="M41" s="5">
        <f t="shared" si="4"/>
        <v>8.5967741935483879</v>
      </c>
      <c r="N41" s="4">
        <v>0</v>
      </c>
      <c r="O41" s="4">
        <v>0</v>
      </c>
      <c r="P41" s="4">
        <v>0</v>
      </c>
      <c r="Q41" s="4">
        <v>0</v>
      </c>
      <c r="R41" s="4">
        <v>1</v>
      </c>
      <c r="S41" s="4">
        <v>0</v>
      </c>
      <c r="T41" s="4">
        <v>0</v>
      </c>
      <c r="U41" s="4">
        <v>0</v>
      </c>
      <c r="V41" s="4">
        <v>1</v>
      </c>
      <c r="W41" s="4">
        <f>N41+P41+T41</f>
        <v>0</v>
      </c>
      <c r="X41" s="4">
        <f>O41+Q41+U41</f>
        <v>0</v>
      </c>
      <c r="Y41" s="60">
        <f>(N41+V41)/G41</f>
        <v>1.6129032258064516E-2</v>
      </c>
      <c r="Z41" s="62">
        <f>IF(AA41=0,0,(N41+V41)/ABS(AA41))</f>
        <v>0</v>
      </c>
      <c r="AA41" s="3">
        <f t="shared" si="5"/>
        <v>0</v>
      </c>
      <c r="AB41" s="3">
        <f t="shared" si="6"/>
        <v>0</v>
      </c>
      <c r="AC41" s="3">
        <f>N41+O41+P41+Q41+T41+U41</f>
        <v>0</v>
      </c>
      <c r="AD41" s="3">
        <f>AA41/G41</f>
        <v>0</v>
      </c>
      <c r="AE41" s="24">
        <f>(AA41)*(G41*G41)</f>
        <v>0</v>
      </c>
      <c r="AF41" s="25">
        <f t="shared" si="7"/>
        <v>2.6014568158168577E-4</v>
      </c>
      <c r="AG41" s="26">
        <f>(H41-$H$2)/SUM($AF$2:AF40)</f>
        <v>96.679400870576188</v>
      </c>
      <c r="AH41" s="35">
        <f>(H41-H36)/SUM(AF36:AF40)</f>
        <v>0</v>
      </c>
      <c r="AI41" s="28">
        <f>(H41-H31)/SUM(AF31:AF40)</f>
        <v>0</v>
      </c>
      <c r="AJ41" s="29">
        <f>AJ40+(AVERAGE($AE$3:AE41)/(AJ40*AJ40))</f>
        <v>61.5579212718363</v>
      </c>
      <c r="AK41" s="30">
        <f>AK40+(AVERAGE($AG$3:AG41)/(AK40*AK40))</f>
        <v>61.168265547368271</v>
      </c>
      <c r="AL41" s="36">
        <f>AL40+(AVERAGE($AH$3:AH41)/(AL40*AL40))</f>
        <v>61.481400711818239</v>
      </c>
      <c r="AM41" s="37">
        <f>AM40+(AVERAGE($AI$3:AI41)/(AM40*AM40))</f>
        <v>61.388494449654402</v>
      </c>
      <c r="AN41" s="38">
        <f t="shared" si="8"/>
        <v>62</v>
      </c>
      <c r="AO41" s="39">
        <f t="shared" si="18"/>
        <v>61.999874325972058</v>
      </c>
      <c r="AP41" s="39">
        <f t="shared" si="18"/>
        <v>61.999870815246481</v>
      </c>
      <c r="AQ41" s="36">
        <f t="shared" si="14"/>
        <v>61.998848140116145</v>
      </c>
      <c r="AR41" s="40">
        <f t="shared" si="17"/>
        <v>61.998015528422627</v>
      </c>
      <c r="AS41" s="41">
        <f t="shared" si="17"/>
        <v>61.969450852060341</v>
      </c>
      <c r="AT41" s="20">
        <f>POWER((AO41-H41),2)</f>
        <v>1.579396129906946E-8</v>
      </c>
      <c r="AU41" s="20">
        <f>POWER((AP41-H41),2)</f>
        <v>1.6688700541643287E-8</v>
      </c>
      <c r="AV41" s="29">
        <f t="shared" si="10"/>
        <v>61.744730976837779</v>
      </c>
      <c r="AW41" s="30">
        <f t="shared" si="13"/>
        <v>61.612641488737445</v>
      </c>
      <c r="AX41" s="36">
        <f t="shared" si="11"/>
        <v>61.265586863406561</v>
      </c>
      <c r="AY41" s="37">
        <f t="shared" si="12"/>
        <v>61.3758840902047</v>
      </c>
    </row>
    <row r="42" spans="1:51" thickTop="1" thickBot="1">
      <c r="A42" s="4">
        <v>41</v>
      </c>
      <c r="B42" s="4">
        <v>1196867901</v>
      </c>
      <c r="C42" s="4">
        <f t="shared" si="0"/>
        <v>0.30303030303030304</v>
      </c>
      <c r="D42" s="2">
        <f t="shared" si="1"/>
        <v>39421.637743055559</v>
      </c>
      <c r="E42" t="s">
        <v>425</v>
      </c>
      <c r="F42" t="s">
        <v>426</v>
      </c>
      <c r="G42" s="4">
        <v>62</v>
      </c>
      <c r="H42" s="4">
        <v>62</v>
      </c>
      <c r="I42" s="5">
        <f t="shared" si="2"/>
        <v>0.5</v>
      </c>
      <c r="J42" s="4">
        <v>533</v>
      </c>
      <c r="K42" s="4">
        <v>533</v>
      </c>
      <c r="L42" s="5">
        <f t="shared" si="3"/>
        <v>0.86104941589065931</v>
      </c>
      <c r="M42" s="5">
        <f t="shared" si="4"/>
        <v>8.5967741935483879</v>
      </c>
      <c r="N42" s="4">
        <v>0</v>
      </c>
      <c r="O42" s="4">
        <v>0</v>
      </c>
      <c r="P42" s="4">
        <v>0</v>
      </c>
      <c r="Q42" s="4">
        <v>0</v>
      </c>
      <c r="R42" s="4">
        <v>2</v>
      </c>
      <c r="S42" s="4">
        <v>0</v>
      </c>
      <c r="T42" s="4">
        <v>0</v>
      </c>
      <c r="U42" s="4">
        <v>0</v>
      </c>
      <c r="V42" s="4">
        <v>1</v>
      </c>
      <c r="W42" s="4">
        <f>N42+P42+T42</f>
        <v>0</v>
      </c>
      <c r="X42" s="4">
        <f>O42+Q42+U42</f>
        <v>0</v>
      </c>
      <c r="Y42" s="60">
        <f>(N42+V42)/G42</f>
        <v>1.6129032258064516E-2</v>
      </c>
      <c r="Z42" s="62">
        <f>IF(AA42=0,0,(N42+V42)/ABS(AA42))</f>
        <v>0</v>
      </c>
      <c r="AA42" s="3">
        <f t="shared" si="5"/>
        <v>0</v>
      </c>
      <c r="AB42" s="3">
        <f t="shared" si="6"/>
        <v>0</v>
      </c>
      <c r="AC42" s="3">
        <f>N42+O42+P42+Q42+T42+U42</f>
        <v>0</v>
      </c>
      <c r="AD42" s="3">
        <f>AA42/G42</f>
        <v>0</v>
      </c>
      <c r="AE42" s="24">
        <f>(AA42)*(G42*G42)</f>
        <v>0</v>
      </c>
      <c r="AF42" s="25">
        <f t="shared" si="7"/>
        <v>2.6014568158168577E-4</v>
      </c>
      <c r="AG42" s="26">
        <f>(H42-$H$2)/SUM($AF$2:AF41)</f>
        <v>94.307498565956166</v>
      </c>
      <c r="AH42" s="35">
        <f>(H42-H37)/SUM(AF37:AF41)</f>
        <v>0</v>
      </c>
      <c r="AI42" s="28">
        <f>(H42-H32)/SUM(AF32:AF41)</f>
        <v>0</v>
      </c>
      <c r="AJ42" s="29">
        <f>AJ41+(AVERAGE($AE$3:AE42)/(AJ41*AJ41))</f>
        <v>61.582470157713871</v>
      </c>
      <c r="AK42" s="30">
        <f>AK41+(AVERAGE($AG$3:AG42)/(AK41*AK41))</f>
        <v>61.182985347787827</v>
      </c>
      <c r="AL42" s="36">
        <f>AL41+(AVERAGE($AH$3:AH42)/(AL41*AL41))</f>
        <v>61.50633191074386</v>
      </c>
      <c r="AM42" s="37">
        <f>AM41+(AVERAGE($AI$3:AI42)/(AM41*AM41))</f>
        <v>61.41354183369161</v>
      </c>
      <c r="AN42" s="38">
        <f t="shared" si="8"/>
        <v>62</v>
      </c>
      <c r="AO42" s="39">
        <f t="shared" si="18"/>
        <v>61.999874325972058</v>
      </c>
      <c r="AP42" s="39">
        <f t="shared" si="18"/>
        <v>61.999870815246481</v>
      </c>
      <c r="AQ42" s="36">
        <f t="shared" si="14"/>
        <v>61.998848140116145</v>
      </c>
      <c r="AR42" s="40">
        <f t="shared" si="17"/>
        <v>61.998015528422627</v>
      </c>
      <c r="AS42" s="41">
        <f t="shared" si="17"/>
        <v>61.989371854719344</v>
      </c>
      <c r="AT42" s="20">
        <f>POWER((AO42-H42),2)</f>
        <v>1.579396129906946E-8</v>
      </c>
      <c r="AU42" s="20">
        <f>POWER((AP42-H42),2)</f>
        <v>1.6688700541643287E-8</v>
      </c>
      <c r="AV42" s="29">
        <f t="shared" si="10"/>
        <v>61.763591377593457</v>
      </c>
      <c r="AW42" s="30">
        <f t="shared" si="13"/>
        <v>61.628190578445206</v>
      </c>
      <c r="AX42" s="36">
        <f t="shared" si="11"/>
        <v>61.272366549279283</v>
      </c>
      <c r="AY42" s="37">
        <f t="shared" si="12"/>
        <v>61.385461729173343</v>
      </c>
    </row>
    <row r="43" spans="1:51" thickTop="1" thickBot="1">
      <c r="A43" s="4">
        <v>42</v>
      </c>
      <c r="B43" s="4">
        <v>1202079310</v>
      </c>
      <c r="C43" s="4">
        <f t="shared" si="0"/>
        <v>0.31060606060606061</v>
      </c>
      <c r="D43" s="2">
        <f t="shared" si="1"/>
        <v>39481.954976851848</v>
      </c>
      <c r="E43" t="s">
        <v>426</v>
      </c>
      <c r="F43" t="s">
        <v>427</v>
      </c>
      <c r="G43" s="4">
        <v>62</v>
      </c>
      <c r="H43" s="4">
        <v>62</v>
      </c>
      <c r="I43" s="5">
        <f t="shared" si="2"/>
        <v>0.5</v>
      </c>
      <c r="J43" s="4">
        <v>533</v>
      </c>
      <c r="K43" s="4">
        <v>534</v>
      </c>
      <c r="L43" s="5">
        <f t="shared" si="3"/>
        <v>0.86266512035704701</v>
      </c>
      <c r="M43" s="5">
        <f t="shared" si="4"/>
        <v>8.612903225806452</v>
      </c>
      <c r="N43" s="4">
        <v>0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f>N43+P43+T43</f>
        <v>1</v>
      </c>
      <c r="X43" s="4">
        <f>O43+Q43+U43</f>
        <v>0</v>
      </c>
      <c r="Y43" s="60">
        <f>(N43+V43)/G43</f>
        <v>1.6129032258064516E-2</v>
      </c>
      <c r="Z43" s="62">
        <f>IF(AA43=0,0,(N43+V43)/ABS(AA43))</f>
        <v>0</v>
      </c>
      <c r="AA43" s="3">
        <f t="shared" si="5"/>
        <v>0</v>
      </c>
      <c r="AB43" s="3">
        <f t="shared" si="6"/>
        <v>1</v>
      </c>
      <c r="AC43" s="3">
        <f>N43+O43+P43+Q43+T43+U43</f>
        <v>1</v>
      </c>
      <c r="AD43" s="3">
        <f>AA43/G43</f>
        <v>0</v>
      </c>
      <c r="AE43" s="24">
        <f>(AA43)*(G43*G43)</f>
        <v>0</v>
      </c>
      <c r="AF43" s="25">
        <f t="shared" si="7"/>
        <v>2.6014568158168577E-4</v>
      </c>
      <c r="AG43" s="26">
        <f>(H43-$H$2)/SUM($AF$2:AF42)</f>
        <v>92.049192354720418</v>
      </c>
      <c r="AH43" s="35">
        <f>(H43-H38)/SUM(AF38:AF42)</f>
        <v>0</v>
      </c>
      <c r="AI43" s="28">
        <f>(H43-H33)/SUM(AF33:AF42)</f>
        <v>0</v>
      </c>
      <c r="AJ43" s="29">
        <f>AJ42+(AVERAGE($AE$3:AE43)/(AJ42*AJ42))</f>
        <v>61.606401199393822</v>
      </c>
      <c r="AK43" s="30">
        <f>AK42+(AVERAGE($AG$3:AG43)/(AK42*AK42))</f>
        <v>61.19793897576703</v>
      </c>
      <c r="AL43" s="36">
        <f>AL42+(AVERAGE($AH$3:AH43)/(AL42*AL42))</f>
        <v>61.530635317199767</v>
      </c>
      <c r="AM43" s="37">
        <f>AM42+(AVERAGE($AI$3:AI43)/(AM42*AM42))</f>
        <v>61.437958377260053</v>
      </c>
      <c r="AN43" s="38">
        <f t="shared" si="8"/>
        <v>62</v>
      </c>
      <c r="AO43" s="39">
        <f t="shared" si="18"/>
        <v>61.999874325972058</v>
      </c>
      <c r="AP43" s="39">
        <f t="shared" si="18"/>
        <v>61.999870815246481</v>
      </c>
      <c r="AQ43" s="36">
        <f t="shared" si="14"/>
        <v>61.998848140116145</v>
      </c>
      <c r="AR43" s="40">
        <f t="shared" si="17"/>
        <v>61.998015528422627</v>
      </c>
      <c r="AS43" s="41">
        <f t="shared" si="17"/>
        <v>61.99934232601386</v>
      </c>
      <c r="AT43" s="20">
        <f>POWER((AO43-H43),2)</f>
        <v>1.579396129906946E-8</v>
      </c>
      <c r="AU43" s="20">
        <f>POWER((AP43-H43),2)</f>
        <v>1.6688700541643287E-8</v>
      </c>
      <c r="AV43" s="29">
        <f t="shared" si="10"/>
        <v>61.782440261518666</v>
      </c>
      <c r="AW43" s="30">
        <f t="shared" si="13"/>
        <v>61.643731822922142</v>
      </c>
      <c r="AX43" s="36">
        <f t="shared" si="11"/>
        <v>61.279144734912983</v>
      </c>
      <c r="AY43" s="37">
        <f t="shared" si="12"/>
        <v>61.395036379681542</v>
      </c>
    </row>
    <row r="44" spans="1:51" thickTop="1" thickBot="1">
      <c r="A44" s="4">
        <v>43</v>
      </c>
      <c r="B44" s="4">
        <v>1206189077</v>
      </c>
      <c r="C44" s="4">
        <f t="shared" si="0"/>
        <v>0.31818181818181818</v>
      </c>
      <c r="D44" s="2">
        <f t="shared" si="1"/>
        <v>39529.521724537037</v>
      </c>
      <c r="E44" t="s">
        <v>427</v>
      </c>
      <c r="F44" t="s">
        <v>428</v>
      </c>
      <c r="G44" s="4">
        <v>62</v>
      </c>
      <c r="H44" s="4">
        <v>62</v>
      </c>
      <c r="I44" s="5">
        <f t="shared" si="2"/>
        <v>0.5</v>
      </c>
      <c r="J44" s="4">
        <v>534</v>
      </c>
      <c r="K44" s="4">
        <v>535</v>
      </c>
      <c r="L44" s="5">
        <f t="shared" si="3"/>
        <v>0.86428082482343471</v>
      </c>
      <c r="M44" s="5">
        <f t="shared" si="4"/>
        <v>8.629032258064516</v>
      </c>
      <c r="N44" s="4">
        <v>0</v>
      </c>
      <c r="O44" s="4">
        <v>0</v>
      </c>
      <c r="P44" s="4">
        <v>1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1</v>
      </c>
      <c r="W44" s="4">
        <f>N44+P44+T44</f>
        <v>1</v>
      </c>
      <c r="X44" s="4">
        <f>O44+Q44+U44</f>
        <v>0</v>
      </c>
      <c r="Y44" s="60">
        <f>(N44+V44)/G44</f>
        <v>1.6129032258064516E-2</v>
      </c>
      <c r="Z44" s="62">
        <f>IF(AA44=0,0,(N44+V44)/ABS(AA44))</f>
        <v>0</v>
      </c>
      <c r="AA44" s="3">
        <f t="shared" si="5"/>
        <v>0</v>
      </c>
      <c r="AB44" s="3">
        <f t="shared" si="6"/>
        <v>1</v>
      </c>
      <c r="AC44" s="3">
        <f>N44+O44+P44+Q44+T44+U44</f>
        <v>1</v>
      </c>
      <c r="AD44" s="3">
        <f>AA44/G44</f>
        <v>0</v>
      </c>
      <c r="AE44" s="24">
        <f>(AA44)*(G44*G44)</f>
        <v>0</v>
      </c>
      <c r="AF44" s="25">
        <f t="shared" si="7"/>
        <v>2.6014568158168577E-4</v>
      </c>
      <c r="AG44" s="26">
        <f>(H44-$H$2)/SUM($AF$2:AF43)</f>
        <v>89.896512497564643</v>
      </c>
      <c r="AH44" s="35">
        <f>(H44-H39)/SUM(AF39:AF43)</f>
        <v>0</v>
      </c>
      <c r="AI44" s="28">
        <f>(H44-H34)/SUM(AF34:AF43)</f>
        <v>0</v>
      </c>
      <c r="AJ44" s="29">
        <f>AJ43+(AVERAGE($AE$3:AE44)/(AJ43*AJ43))</f>
        <v>61.629744308506545</v>
      </c>
      <c r="AK44" s="30">
        <f>AK43+(AVERAGE($AG$3:AG44)/(AK43*AK43))</f>
        <v>61.213100936960132</v>
      </c>
      <c r="AL44" s="36">
        <f>AL43+(AVERAGE($AH$3:AH44)/(AL43*AL43))</f>
        <v>61.554341333187843</v>
      </c>
      <c r="AM44" s="37">
        <f>AM43+(AVERAGE($AI$3:AI44)/(AM43*AM43))</f>
        <v>61.461774633250144</v>
      </c>
      <c r="AN44" s="38">
        <f t="shared" si="8"/>
        <v>62</v>
      </c>
      <c r="AO44" s="39">
        <f t="shared" si="18"/>
        <v>61.999874325972058</v>
      </c>
      <c r="AP44" s="39">
        <f t="shared" si="18"/>
        <v>61.999870815246481</v>
      </c>
      <c r="AQ44" s="36">
        <f t="shared" si="14"/>
        <v>61.998848140116145</v>
      </c>
      <c r="AR44" s="40">
        <f t="shared" ref="AR44:AS59" si="19">AR43+(AVERAGE(AH35:AH44)/(AR43*AR43))</f>
        <v>61.998015528422627</v>
      </c>
      <c r="AS44" s="41">
        <f t="shared" si="19"/>
        <v>61.99934232601386</v>
      </c>
      <c r="AT44" s="20">
        <f>POWER((AO44-H44),2)</f>
        <v>1.579396129906946E-8</v>
      </c>
      <c r="AU44" s="20">
        <f>POWER((AP44-H44),2)</f>
        <v>1.6688700541643287E-8</v>
      </c>
      <c r="AV44" s="29">
        <f t="shared" si="10"/>
        <v>61.801277646182001</v>
      </c>
      <c r="AW44" s="30">
        <f t="shared" si="13"/>
        <v>61.659265232057955</v>
      </c>
      <c r="AX44" s="36">
        <f t="shared" si="11"/>
        <v>61.285921421137395</v>
      </c>
      <c r="AY44" s="37">
        <f t="shared" si="12"/>
        <v>61.404608044059607</v>
      </c>
    </row>
    <row r="45" spans="1:51" thickTop="1" thickBot="1">
      <c r="A45" s="4">
        <v>44</v>
      </c>
      <c r="B45" s="4">
        <v>1214064253</v>
      </c>
      <c r="C45" s="4">
        <f t="shared" si="0"/>
        <v>0.32575757575757575</v>
      </c>
      <c r="D45" s="2">
        <f t="shared" si="1"/>
        <v>39620.669594907406</v>
      </c>
      <c r="E45" t="s">
        <v>428</v>
      </c>
      <c r="F45" t="s">
        <v>429</v>
      </c>
      <c r="G45" s="4">
        <v>62</v>
      </c>
      <c r="H45" s="4">
        <v>62</v>
      </c>
      <c r="I45" s="5">
        <f t="shared" si="2"/>
        <v>0.5</v>
      </c>
      <c r="J45" s="4">
        <v>535</v>
      </c>
      <c r="K45" s="4">
        <v>535</v>
      </c>
      <c r="L45" s="5">
        <f t="shared" si="3"/>
        <v>0.86428082482343471</v>
      </c>
      <c r="M45" s="5">
        <f t="shared" si="4"/>
        <v>8.629032258064516</v>
      </c>
      <c r="N45" s="4">
        <v>0</v>
      </c>
      <c r="O45" s="4">
        <v>0</v>
      </c>
      <c r="P45" s="4">
        <v>0</v>
      </c>
      <c r="Q45" s="4">
        <v>0</v>
      </c>
      <c r="R45" s="4">
        <v>6</v>
      </c>
      <c r="S45" s="4">
        <v>0</v>
      </c>
      <c r="T45" s="4">
        <v>0</v>
      </c>
      <c r="U45" s="4">
        <v>0</v>
      </c>
      <c r="V45" s="4">
        <v>5</v>
      </c>
      <c r="W45" s="4">
        <f>N45+P45+T45</f>
        <v>0</v>
      </c>
      <c r="X45" s="4">
        <f>O45+Q45+U45</f>
        <v>0</v>
      </c>
      <c r="Y45" s="60">
        <f>(N45+V45)/G45</f>
        <v>8.0645161290322578E-2</v>
      </c>
      <c r="Z45" s="62">
        <f>IF(AA45=0,0,(N45+V45)/ABS(AA45))</f>
        <v>0</v>
      </c>
      <c r="AA45" s="3">
        <f t="shared" si="5"/>
        <v>0</v>
      </c>
      <c r="AB45" s="3">
        <f t="shared" si="6"/>
        <v>0</v>
      </c>
      <c r="AC45" s="3">
        <f>N45+O45+P45+Q45+T45+U45</f>
        <v>0</v>
      </c>
      <c r="AD45" s="3">
        <f>AA45/G45</f>
        <v>0</v>
      </c>
      <c r="AE45" s="24">
        <f>(AA45)*(G45*G45)</f>
        <v>0</v>
      </c>
      <c r="AF45" s="25">
        <f t="shared" si="7"/>
        <v>2.6014568158168577E-4</v>
      </c>
      <c r="AG45" s="26">
        <f>(H45-$H$2)/SUM($AF$2:AF44)</f>
        <v>87.842217745897656</v>
      </c>
      <c r="AH45" s="35">
        <f>(H45-H40)/SUM(AF40:AF44)</f>
        <v>0</v>
      </c>
      <c r="AI45" s="28">
        <f>(H45-H35)/SUM(AF35:AF44)</f>
        <v>0</v>
      </c>
      <c r="AJ45" s="29">
        <f>AJ44+(AVERAGE($AE$3:AE45)/(AJ44*AJ44))</f>
        <v>61.652527286077103</v>
      </c>
      <c r="AK45" s="30">
        <f>AK44+(AVERAGE($AG$3:AG45)/(AK44*AK44))</f>
        <v>61.228448146743567</v>
      </c>
      <c r="AL45" s="36">
        <f>AL44+(AVERAGE($AH$3:AH45)/(AL44*AL44))</f>
        <v>61.577478215069938</v>
      </c>
      <c r="AM45" s="37">
        <f>AM44+(AVERAGE($AI$3:AI45)/(AM44*AM44))</f>
        <v>61.485018998100408</v>
      </c>
      <c r="AN45" s="38">
        <f t="shared" si="8"/>
        <v>62</v>
      </c>
      <c r="AO45" s="39">
        <f t="shared" si="18"/>
        <v>61.999874325972058</v>
      </c>
      <c r="AP45" s="39">
        <f t="shared" si="18"/>
        <v>61.999870815246481</v>
      </c>
      <c r="AQ45" s="36">
        <f t="shared" si="14"/>
        <v>61.998848140116145</v>
      </c>
      <c r="AR45" s="40">
        <f t="shared" si="19"/>
        <v>61.998015528422627</v>
      </c>
      <c r="AS45" s="41">
        <f t="shared" si="19"/>
        <v>61.99934232601386</v>
      </c>
      <c r="AT45" s="20">
        <f>POWER((AO45-H45),2)</f>
        <v>1.579396129906946E-8</v>
      </c>
      <c r="AU45" s="20">
        <f>POWER((AP45-H45),2)</f>
        <v>1.6688700541643287E-8</v>
      </c>
      <c r="AV45" s="29">
        <f t="shared" si="10"/>
        <v>61.820103549109206</v>
      </c>
      <c r="AW45" s="30">
        <f t="shared" si="13"/>
        <v>61.674790815722424</v>
      </c>
      <c r="AX45" s="36">
        <f t="shared" si="11"/>
        <v>61.292696608781505</v>
      </c>
      <c r="AY45" s="37">
        <f t="shared" si="12"/>
        <v>61.414176724634949</v>
      </c>
    </row>
    <row r="46" spans="1:51" thickTop="1" thickBot="1">
      <c r="A46" s="4">
        <v>45</v>
      </c>
      <c r="B46" s="4">
        <v>1217334967</v>
      </c>
      <c r="C46" s="4">
        <f t="shared" si="0"/>
        <v>0.33333333333333331</v>
      </c>
      <c r="D46" s="2">
        <f t="shared" si="1"/>
        <v>39658.525081018517</v>
      </c>
      <c r="E46" t="s">
        <v>429</v>
      </c>
      <c r="F46" t="s">
        <v>430</v>
      </c>
      <c r="G46" s="4">
        <v>62</v>
      </c>
      <c r="H46" s="4">
        <v>62</v>
      </c>
      <c r="I46" s="5">
        <f t="shared" si="2"/>
        <v>0.5</v>
      </c>
      <c r="J46" s="4">
        <v>535</v>
      </c>
      <c r="K46" s="4">
        <v>537</v>
      </c>
      <c r="L46" s="5">
        <f t="shared" si="3"/>
        <v>0.86751223375621</v>
      </c>
      <c r="M46" s="5">
        <f t="shared" si="4"/>
        <v>8.6612903225806459</v>
      </c>
      <c r="N46" s="4">
        <v>0</v>
      </c>
      <c r="O46" s="4">
        <v>0</v>
      </c>
      <c r="P46" s="4">
        <v>2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1</v>
      </c>
      <c r="W46" s="4">
        <f>N46+P46+T46</f>
        <v>2</v>
      </c>
      <c r="X46" s="4">
        <f>O46+Q46+U46</f>
        <v>0</v>
      </c>
      <c r="Y46" s="60">
        <f>(N46+V46)/G46</f>
        <v>1.6129032258064516E-2</v>
      </c>
      <c r="Z46" s="62">
        <f>IF(AA46=0,0,(N46+V46)/ABS(AA46))</f>
        <v>0</v>
      </c>
      <c r="AA46" s="3">
        <f t="shared" si="5"/>
        <v>0</v>
      </c>
      <c r="AB46" s="3">
        <f t="shared" si="6"/>
        <v>2</v>
      </c>
      <c r="AC46" s="3">
        <f>N46+O46+P46+Q46+T46+U46</f>
        <v>2</v>
      </c>
      <c r="AD46" s="3">
        <f>AA46/G46</f>
        <v>0</v>
      </c>
      <c r="AE46" s="24">
        <f>(AA46)*(G46*G46)</f>
        <v>0</v>
      </c>
      <c r="AF46" s="25">
        <f t="shared" si="7"/>
        <v>2.6014568158168577E-4</v>
      </c>
      <c r="AG46" s="26">
        <f>(H46-$H$2)/SUM($AF$2:AF45)</f>
        <v>85.879713964924136</v>
      </c>
      <c r="AH46" s="35">
        <f>(H46-H41)/SUM(AF41:AF45)</f>
        <v>0</v>
      </c>
      <c r="AI46" s="28">
        <f>(H46-H36)/SUM(AF36:AF45)</f>
        <v>0</v>
      </c>
      <c r="AJ46" s="29">
        <f>AJ45+(AVERAGE($AE$3:AE46)/(AJ45*AJ45))</f>
        <v>61.674776016062523</v>
      </c>
      <c r="AK46" s="30">
        <f>AK45+(AVERAGE($AG$3:AG46)/(AK45*AK45))</f>
        <v>61.243959671057382</v>
      </c>
      <c r="AL46" s="36">
        <f>AL45+(AVERAGE($AH$3:AH46)/(AL45*AL45))</f>
        <v>61.600072270348619</v>
      </c>
      <c r="AM46" s="37">
        <f>AM45+(AVERAGE($AI$3:AI46)/(AM45*AM45))</f>
        <v>61.507717909581395</v>
      </c>
      <c r="AN46" s="38">
        <f t="shared" si="8"/>
        <v>62</v>
      </c>
      <c r="AO46" s="39">
        <f t="shared" si="18"/>
        <v>61.999874325972058</v>
      </c>
      <c r="AP46" s="39">
        <f t="shared" si="18"/>
        <v>61.999870815246481</v>
      </c>
      <c r="AQ46" s="36">
        <f t="shared" si="14"/>
        <v>61.998848140116145</v>
      </c>
      <c r="AR46" s="40">
        <f t="shared" si="19"/>
        <v>61.998015528422627</v>
      </c>
      <c r="AS46" s="41">
        <f t="shared" si="19"/>
        <v>61.99934232601386</v>
      </c>
      <c r="AT46" s="20">
        <f>POWER((AO46-H46),2)</f>
        <v>1.579396129906946E-8</v>
      </c>
      <c r="AU46" s="20">
        <f>POWER((AP46-H46),2)</f>
        <v>1.6688700541643287E-8</v>
      </c>
      <c r="AV46" s="29">
        <f t="shared" si="10"/>
        <v>61.838917987783326</v>
      </c>
      <c r="AW46" s="30">
        <f t="shared" si="13"/>
        <v>61.690308583765457</v>
      </c>
      <c r="AX46" s="36">
        <f t="shared" si="11"/>
        <v>61.299470298673583</v>
      </c>
      <c r="AY46" s="37">
        <f t="shared" si="12"/>
        <v>61.423742423732072</v>
      </c>
    </row>
    <row r="47" spans="1:51" thickTop="1" thickBot="1">
      <c r="A47" s="4">
        <v>46</v>
      </c>
      <c r="B47" s="4">
        <v>1217427783</v>
      </c>
      <c r="C47" s="4">
        <f t="shared" si="0"/>
        <v>0.34090909090909088</v>
      </c>
      <c r="D47" s="2">
        <f t="shared" si="1"/>
        <v>39659.599340277782</v>
      </c>
      <c r="E47" t="s">
        <v>430</v>
      </c>
      <c r="F47" t="s">
        <v>431</v>
      </c>
      <c r="G47" s="4">
        <v>62</v>
      </c>
      <c r="H47" s="4">
        <v>62</v>
      </c>
      <c r="I47" s="5">
        <f t="shared" si="2"/>
        <v>0.5</v>
      </c>
      <c r="J47" s="4">
        <v>537</v>
      </c>
      <c r="K47" s="4">
        <v>537</v>
      </c>
      <c r="L47" s="5">
        <f t="shared" si="3"/>
        <v>0.86751223375621</v>
      </c>
      <c r="M47" s="5">
        <f t="shared" si="4"/>
        <v>8.6612903225806459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f>N47+P47+T47</f>
        <v>0</v>
      </c>
      <c r="X47" s="4">
        <f>O47+Q47+U47</f>
        <v>0</v>
      </c>
      <c r="Y47" s="60">
        <f>(N47+V47)/G47</f>
        <v>0</v>
      </c>
      <c r="Z47" s="62">
        <f>IF(AA47=0,0,(N47+V47)/ABS(AA47))</f>
        <v>0</v>
      </c>
      <c r="AA47" s="3">
        <f t="shared" si="5"/>
        <v>0</v>
      </c>
      <c r="AB47" s="3">
        <f t="shared" si="6"/>
        <v>0</v>
      </c>
      <c r="AC47" s="3">
        <f>N47+O47+P47+Q47+T47+U47</f>
        <v>0</v>
      </c>
      <c r="AD47" s="3">
        <f>AA47/G47</f>
        <v>0</v>
      </c>
      <c r="AE47" s="24">
        <f>(AA47)*(G47*G47)</f>
        <v>0</v>
      </c>
      <c r="AF47" s="25">
        <f t="shared" si="7"/>
        <v>2.6014568158168577E-4</v>
      </c>
      <c r="AG47" s="26">
        <f>(H47-$H$2)/SUM($AF$2:AF46)</f>
        <v>84.002983426712291</v>
      </c>
      <c r="AH47" s="35">
        <f>(H47-H42)/SUM(AF42:AF46)</f>
        <v>0</v>
      </c>
      <c r="AI47" s="28">
        <f>(H47-H37)/SUM(AF37:AF46)</f>
        <v>0</v>
      </c>
      <c r="AJ47" s="29">
        <f>AJ46+(AVERAGE($AE$3:AE47)/(AJ46*AJ46))</f>
        <v>61.696514637233925</v>
      </c>
      <c r="AK47" s="30">
        <f>AK46+(AVERAGE($AG$3:AG47)/(AK46*AK46))</f>
        <v>61.259616499354209</v>
      </c>
      <c r="AL47" s="36">
        <f>AL46+(AVERAGE($AH$3:AH47)/(AL46*AL46))</f>
        <v>61.622148032426992</v>
      </c>
      <c r="AM47" s="37">
        <f>AM46+(AVERAGE($AI$3:AI47)/(AM46*AM46))</f>
        <v>61.52989602244535</v>
      </c>
      <c r="AN47" s="38">
        <f t="shared" si="8"/>
        <v>62</v>
      </c>
      <c r="AO47" s="39">
        <f t="shared" si="18"/>
        <v>61.999874325972058</v>
      </c>
      <c r="AP47" s="39">
        <f t="shared" si="18"/>
        <v>61.999870815246481</v>
      </c>
      <c r="AQ47" s="36">
        <f t="shared" si="14"/>
        <v>61.998848140116145</v>
      </c>
      <c r="AR47" s="40">
        <f t="shared" si="19"/>
        <v>61.998015528422627</v>
      </c>
      <c r="AS47" s="41">
        <f t="shared" si="19"/>
        <v>61.99934232601386</v>
      </c>
      <c r="AT47" s="20">
        <f>POWER((AO47-H47),2)</f>
        <v>1.579396129906946E-8</v>
      </c>
      <c r="AU47" s="20">
        <f>POWER((AP47-H47),2)</f>
        <v>1.6688700541643287E-8</v>
      </c>
      <c r="AV47" s="29">
        <f t="shared" si="10"/>
        <v>61.857720979644832</v>
      </c>
      <c r="AW47" s="30">
        <f t="shared" si="13"/>
        <v>61.70581854601712</v>
      </c>
      <c r="AX47" s="36">
        <f t="shared" si="11"/>
        <v>61.30624249164115</v>
      </c>
      <c r="AY47" s="37">
        <f t="shared" si="12"/>
        <v>61.433305143672577</v>
      </c>
    </row>
    <row r="48" spans="1:51" thickTop="1" thickBot="1">
      <c r="A48" s="4">
        <v>47</v>
      </c>
      <c r="B48" s="4">
        <v>1222175013</v>
      </c>
      <c r="C48" s="4">
        <f t="shared" si="0"/>
        <v>0.34848484848484851</v>
      </c>
      <c r="D48" s="2">
        <f t="shared" si="1"/>
        <v>39714.544131944444</v>
      </c>
      <c r="E48" t="s">
        <v>431</v>
      </c>
      <c r="F48" t="s">
        <v>432</v>
      </c>
      <c r="G48" s="4">
        <v>62</v>
      </c>
      <c r="H48" s="4">
        <v>62</v>
      </c>
      <c r="I48" s="5">
        <f t="shared" si="2"/>
        <v>0.5</v>
      </c>
      <c r="J48" s="4">
        <v>537</v>
      </c>
      <c r="K48" s="4">
        <v>538</v>
      </c>
      <c r="L48" s="5">
        <f t="shared" si="3"/>
        <v>0.86912793822259771</v>
      </c>
      <c r="M48" s="5">
        <f t="shared" si="4"/>
        <v>8.67741935483871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1</v>
      </c>
      <c r="W48" s="4">
        <f>N48+P48+T48</f>
        <v>1</v>
      </c>
      <c r="X48" s="4">
        <f>O48+Q48+U48</f>
        <v>0</v>
      </c>
      <c r="Y48" s="60">
        <f>(N48+V48)/G48</f>
        <v>1.6129032258064516E-2</v>
      </c>
      <c r="Z48" s="62">
        <f>IF(AA48=0,0,(N48+V48)/ABS(AA48))</f>
        <v>0</v>
      </c>
      <c r="AA48" s="3">
        <f t="shared" si="5"/>
        <v>0</v>
      </c>
      <c r="AB48" s="3">
        <f t="shared" si="6"/>
        <v>1</v>
      </c>
      <c r="AC48" s="3">
        <f>N48+O48+P48+Q48+T48+U48</f>
        <v>1</v>
      </c>
      <c r="AD48" s="3">
        <f>AA48/G48</f>
        <v>0</v>
      </c>
      <c r="AE48" s="24">
        <f>(AA48)*(G48*G48)</f>
        <v>0</v>
      </c>
      <c r="AF48" s="25">
        <f t="shared" si="7"/>
        <v>2.6014568158168577E-4</v>
      </c>
      <c r="AG48" s="26">
        <f>(H48-$H$2)/SUM($AF$2:AF47)</f>
        <v>82.206523175953393</v>
      </c>
      <c r="AH48" s="35">
        <f>(H48-H43)/SUM(AF43:AF47)</f>
        <v>0</v>
      </c>
      <c r="AI48" s="28">
        <f>(H48-H38)/SUM(AF38:AF47)</f>
        <v>0</v>
      </c>
      <c r="AJ48" s="29">
        <f>AJ47+(AVERAGE($AE$3:AE48)/(AJ47*AJ47))</f>
        <v>61.717765696244733</v>
      </c>
      <c r="AK48" s="30">
        <f>AK47+(AVERAGE($AG$3:AG48)/(AK47*AK47))</f>
        <v>61.275401345133112</v>
      </c>
      <c r="AL48" s="36">
        <f>AL47+(AVERAGE($AH$3:AH48)/(AL47*AL47))</f>
        <v>61.643728416237202</v>
      </c>
      <c r="AM48" s="37">
        <f>AM47+(AVERAGE($AI$3:AI48)/(AM47*AM47))</f>
        <v>61.551576364846213</v>
      </c>
      <c r="AN48" s="38">
        <f t="shared" si="8"/>
        <v>62</v>
      </c>
      <c r="AO48" s="39">
        <f t="shared" si="18"/>
        <v>61.999874325972058</v>
      </c>
      <c r="AP48" s="39">
        <f t="shared" si="18"/>
        <v>61.999870815246481</v>
      </c>
      <c r="AQ48" s="36">
        <f t="shared" si="14"/>
        <v>61.998848140116145</v>
      </c>
      <c r="AR48" s="40">
        <f t="shared" si="19"/>
        <v>61.998015528422627</v>
      </c>
      <c r="AS48" s="41">
        <f t="shared" si="19"/>
        <v>61.99934232601386</v>
      </c>
      <c r="AT48" s="20">
        <f>POWER((AO48-H48),2)</f>
        <v>1.579396129906946E-8</v>
      </c>
      <c r="AU48" s="20">
        <f>POWER((AP48-H48),2)</f>
        <v>1.6688700541643287E-8</v>
      </c>
      <c r="AV48" s="29">
        <f t="shared" si="10"/>
        <v>61.876512542091795</v>
      </c>
      <c r="AW48" s="30">
        <f t="shared" si="13"/>
        <v>61.721320712287721</v>
      </c>
      <c r="AX48" s="36">
        <f t="shared" si="11"/>
        <v>61.313013188511007</v>
      </c>
      <c r="AY48" s="37">
        <f t="shared" si="12"/>
        <v>61.44286488677519</v>
      </c>
    </row>
    <row r="49" spans="1:51" thickTop="1" thickBot="1">
      <c r="A49" s="4">
        <v>48</v>
      </c>
      <c r="B49" s="4">
        <v>1227729515</v>
      </c>
      <c r="C49" s="4">
        <f t="shared" si="0"/>
        <v>0.35606060606060608</v>
      </c>
      <c r="D49" s="2">
        <f t="shared" si="1"/>
        <v>39778.832349537035</v>
      </c>
      <c r="E49" t="s">
        <v>432</v>
      </c>
      <c r="F49" t="s">
        <v>433</v>
      </c>
      <c r="G49" s="4">
        <v>62</v>
      </c>
      <c r="H49" s="4">
        <v>62</v>
      </c>
      <c r="I49" s="5">
        <f t="shared" si="2"/>
        <v>0.5</v>
      </c>
      <c r="J49" s="4">
        <v>538</v>
      </c>
      <c r="K49" s="4">
        <v>539</v>
      </c>
      <c r="L49" s="5">
        <f t="shared" si="3"/>
        <v>0.87074364268898541</v>
      </c>
      <c r="M49" s="5">
        <f t="shared" si="4"/>
        <v>8.693548387096774</v>
      </c>
      <c r="N49" s="4">
        <v>0</v>
      </c>
      <c r="O49" s="4">
        <v>0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f>N49+P49+T49</f>
        <v>1</v>
      </c>
      <c r="X49" s="4">
        <f>O49+Q49+U49</f>
        <v>0</v>
      </c>
      <c r="Y49" s="60">
        <f>(N49+V49)/G49</f>
        <v>1.6129032258064516E-2</v>
      </c>
      <c r="Z49" s="62">
        <f>IF(AA49=0,0,(N49+V49)/ABS(AA49))</f>
        <v>0</v>
      </c>
      <c r="AA49" s="3">
        <f t="shared" si="5"/>
        <v>0</v>
      </c>
      <c r="AB49" s="3">
        <f t="shared" si="6"/>
        <v>1</v>
      </c>
      <c r="AC49" s="3">
        <f>N49+O49+P49+Q49+T49+U49</f>
        <v>1</v>
      </c>
      <c r="AD49" s="3">
        <f>AA49/G49</f>
        <v>0</v>
      </c>
      <c r="AE49" s="24">
        <f>(AA49)*(G49*G49)</f>
        <v>0</v>
      </c>
      <c r="AF49" s="25">
        <f t="shared" si="7"/>
        <v>2.6014568158168577E-4</v>
      </c>
      <c r="AG49" s="26">
        <f>(H49-$H$2)/SUM($AF$2:AF48)</f>
        <v>80.485291138670746</v>
      </c>
      <c r="AH49" s="35">
        <f>(H49-H44)/SUM(AF44:AF48)</f>
        <v>0</v>
      </c>
      <c r="AI49" s="28">
        <f>(H49-H39)/SUM(AF39:AF48)</f>
        <v>0</v>
      </c>
      <c r="AJ49" s="29">
        <f>AJ48+(AVERAGE($AE$3:AE49)/(AJ48*AJ48))</f>
        <v>61.738550284300985</v>
      </c>
      <c r="AK49" s="30">
        <f>AK48+(AVERAGE($AG$3:AG49)/(AK48*AK48))</f>
        <v>61.291298470248989</v>
      </c>
      <c r="AL49" s="36">
        <f>AL48+(AVERAGE($AH$3:AH49)/(AL48*AL48))</f>
        <v>61.664834857194556</v>
      </c>
      <c r="AM49" s="37">
        <f>AM48+(AVERAGE($AI$3:AI49)/(AM48*AM48))</f>
        <v>61.572780477999679</v>
      </c>
      <c r="AN49" s="38">
        <f t="shared" si="8"/>
        <v>62</v>
      </c>
      <c r="AO49" s="39">
        <f t="shared" si="18"/>
        <v>61.999874325972058</v>
      </c>
      <c r="AP49" s="39">
        <f t="shared" si="18"/>
        <v>61.999870815246481</v>
      </c>
      <c r="AQ49" s="36">
        <f t="shared" si="14"/>
        <v>61.998848140116145</v>
      </c>
      <c r="AR49" s="40">
        <f t="shared" si="19"/>
        <v>61.998015528422627</v>
      </c>
      <c r="AS49" s="41">
        <f t="shared" si="19"/>
        <v>61.99934232601386</v>
      </c>
      <c r="AT49" s="20">
        <f>POWER((AO49-H49),2)</f>
        <v>1.579396129906946E-8</v>
      </c>
      <c r="AU49" s="20">
        <f>POWER((AP49-H49),2)</f>
        <v>1.6688700541643287E-8</v>
      </c>
      <c r="AV49" s="29">
        <f t="shared" si="10"/>
        <v>61.895292692479998</v>
      </c>
      <c r="AW49" s="30">
        <f t="shared" si="13"/>
        <v>61.736815092367848</v>
      </c>
      <c r="AX49" s="36">
        <f t="shared" si="11"/>
        <v>61.319782390109225</v>
      </c>
      <c r="AY49" s="37">
        <f t="shared" si="12"/>
        <v>61.452421655355735</v>
      </c>
    </row>
    <row r="50" spans="1:51" thickTop="1" thickBot="1">
      <c r="A50" s="4">
        <v>49</v>
      </c>
      <c r="B50" s="4">
        <v>1227793464</v>
      </c>
      <c r="C50" s="4">
        <f t="shared" si="0"/>
        <v>0.36363636363636365</v>
      </c>
      <c r="D50" s="2">
        <f t="shared" si="1"/>
        <v>39779.572500000002</v>
      </c>
      <c r="E50" t="s">
        <v>433</v>
      </c>
      <c r="F50" t="s">
        <v>434</v>
      </c>
      <c r="G50" s="4">
        <v>62</v>
      </c>
      <c r="H50" s="4">
        <v>62</v>
      </c>
      <c r="I50" s="5">
        <f t="shared" si="2"/>
        <v>0.5</v>
      </c>
      <c r="J50" s="4">
        <v>539</v>
      </c>
      <c r="K50" s="4">
        <v>539</v>
      </c>
      <c r="L50" s="5">
        <f t="shared" si="3"/>
        <v>0.87074364268898541</v>
      </c>
      <c r="M50" s="5">
        <f t="shared" si="4"/>
        <v>8.693548387096774</v>
      </c>
      <c r="N50" s="4">
        <v>0</v>
      </c>
      <c r="O50" s="4">
        <v>0</v>
      </c>
      <c r="P50" s="4">
        <v>0</v>
      </c>
      <c r="Q50" s="4">
        <v>0</v>
      </c>
      <c r="R50" s="4">
        <v>12</v>
      </c>
      <c r="S50" s="4">
        <v>0</v>
      </c>
      <c r="T50" s="4">
        <v>0</v>
      </c>
      <c r="U50" s="4">
        <v>0</v>
      </c>
      <c r="V50" s="4">
        <v>8</v>
      </c>
      <c r="W50" s="4">
        <f>N50+P50+T50</f>
        <v>0</v>
      </c>
      <c r="X50" s="4">
        <f>O50+Q50+U50</f>
        <v>0</v>
      </c>
      <c r="Y50" s="60">
        <f>(N50+V50)/G50</f>
        <v>0.12903225806451613</v>
      </c>
      <c r="Z50" s="62">
        <f>IF(AA50=0,0,(N50+V50)/ABS(AA50))</f>
        <v>0</v>
      </c>
      <c r="AA50" s="3">
        <f t="shared" si="5"/>
        <v>0</v>
      </c>
      <c r="AB50" s="3">
        <f t="shared" si="6"/>
        <v>0</v>
      </c>
      <c r="AC50" s="3">
        <f>N50+O50+P50+Q50+T50+U50</f>
        <v>0</v>
      </c>
      <c r="AD50" s="3">
        <f>AA50/G50</f>
        <v>0</v>
      </c>
      <c r="AE50" s="24">
        <f>(AA50)*(G50*G50)</f>
        <v>0</v>
      </c>
      <c r="AF50" s="25">
        <f t="shared" si="7"/>
        <v>2.6014568158168577E-4</v>
      </c>
      <c r="AG50" s="26">
        <f>(H50-$H$2)/SUM($AF$2:AF49)</f>
        <v>78.834658862304892</v>
      </c>
      <c r="AH50" s="35">
        <f>(H50-H45)/SUM(AF45:AF49)</f>
        <v>0</v>
      </c>
      <c r="AI50" s="28">
        <f>(H50-H40)/SUM(AF40:AF49)</f>
        <v>0</v>
      </c>
      <c r="AJ50" s="29">
        <f>AJ49+(AVERAGE($AE$3:AE50)/(AJ49*AJ49))</f>
        <v>61.758888159495505</v>
      </c>
      <c r="AK50" s="30">
        <f>AK49+(AVERAGE($AG$3:AG50)/(AK49*AK49))</f>
        <v>61.307293529777326</v>
      </c>
      <c r="AL50" s="36">
        <f>AL49+(AVERAGE($AH$3:AH50)/(AL49*AL49))</f>
        <v>61.685487435574146</v>
      </c>
      <c r="AM50" s="37">
        <f>AM49+(AVERAGE($AI$3:AI50)/(AM49*AM49))</f>
        <v>61.593528541190921</v>
      </c>
      <c r="AN50" s="38">
        <f t="shared" si="8"/>
        <v>62</v>
      </c>
      <c r="AO50" s="39">
        <f t="shared" si="18"/>
        <v>61.999874325972058</v>
      </c>
      <c r="AP50" s="39">
        <f t="shared" si="18"/>
        <v>61.999870815246481</v>
      </c>
      <c r="AQ50" s="36">
        <f t="shared" si="14"/>
        <v>61.998848140116145</v>
      </c>
      <c r="AR50" s="40">
        <f t="shared" si="19"/>
        <v>61.998015528422627</v>
      </c>
      <c r="AS50" s="41">
        <f t="shared" si="19"/>
        <v>61.99934232601386</v>
      </c>
      <c r="AT50" s="20">
        <f>POWER((AO50-H50),2)</f>
        <v>1.579396129906946E-8</v>
      </c>
      <c r="AU50" s="20">
        <f>POWER((AP50-H50),2)</f>
        <v>1.6688700541643287E-8</v>
      </c>
      <c r="AV50" s="29">
        <f t="shared" si="10"/>
        <v>61.914061448123093</v>
      </c>
      <c r="AW50" s="30">
        <f t="shared" si="13"/>
        <v>61.752301696028439</v>
      </c>
      <c r="AX50" s="36">
        <f t="shared" si="11"/>
        <v>61.326550097261133</v>
      </c>
      <c r="AY50" s="37">
        <f t="shared" si="12"/>
        <v>61.461975451727163</v>
      </c>
    </row>
    <row r="51" spans="1:51" thickTop="1" thickBot="1">
      <c r="A51" s="4">
        <v>50</v>
      </c>
      <c r="B51" s="4">
        <v>1237555339</v>
      </c>
      <c r="C51" s="4">
        <f t="shared" si="0"/>
        <v>0.37121212121212122</v>
      </c>
      <c r="D51" s="2">
        <f t="shared" si="1"/>
        <v>39892.557164351849</v>
      </c>
      <c r="E51" t="s">
        <v>434</v>
      </c>
      <c r="F51" t="s">
        <v>435</v>
      </c>
      <c r="G51" s="4">
        <v>62</v>
      </c>
      <c r="H51" s="4">
        <v>62</v>
      </c>
      <c r="I51" s="5">
        <f t="shared" si="2"/>
        <v>0.5</v>
      </c>
      <c r="J51" s="4">
        <v>539</v>
      </c>
      <c r="K51" s="4">
        <v>539</v>
      </c>
      <c r="L51" s="5">
        <f t="shared" si="3"/>
        <v>0.87074364268898541</v>
      </c>
      <c r="M51" s="5">
        <f t="shared" si="4"/>
        <v>8.693548387096774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f>N51+P51+T51</f>
        <v>0</v>
      </c>
      <c r="X51" s="4">
        <f>O51+Q51+U51</f>
        <v>0</v>
      </c>
      <c r="Y51" s="60">
        <f>(N51+V51)/G51</f>
        <v>0</v>
      </c>
      <c r="Z51" s="62">
        <f>IF(AA51=0,0,(N51+V51)/ABS(AA51))</f>
        <v>0</v>
      </c>
      <c r="AA51" s="3">
        <f t="shared" si="5"/>
        <v>0</v>
      </c>
      <c r="AB51" s="3">
        <f t="shared" si="6"/>
        <v>0</v>
      </c>
      <c r="AC51" s="3">
        <f>N51+O51+P51+Q51+T51+U51</f>
        <v>0</v>
      </c>
      <c r="AD51" s="3">
        <f>AA51/G51</f>
        <v>0</v>
      </c>
      <c r="AE51" s="24">
        <f>(AA51)*(G51*G51)</f>
        <v>0</v>
      </c>
      <c r="AF51" s="25">
        <f t="shared" si="7"/>
        <v>2.6014568158168577E-4</v>
      </c>
      <c r="AG51" s="26">
        <f>(H51-$H$2)/SUM($AF$2:AF50)</f>
        <v>77.250369954309363</v>
      </c>
      <c r="AH51" s="35">
        <f>(H51-H46)/SUM(AF46:AF50)</f>
        <v>0</v>
      </c>
      <c r="AI51" s="28">
        <f>(H51-H41)/SUM(AF41:AF50)</f>
        <v>0</v>
      </c>
      <c r="AJ51" s="29">
        <f>AJ50+(AVERAGE($AE$3:AE51)/(AJ50*AJ50))</f>
        <v>61.778797856571757</v>
      </c>
      <c r="AK51" s="30">
        <f>AK50+(AVERAGE($AG$3:AG51)/(AK50*AK50))</f>
        <v>61.323373434702511</v>
      </c>
      <c r="AL51" s="36">
        <f>AL50+(AVERAGE($AH$3:AH51)/(AL50*AL50))</f>
        <v>61.705704988105609</v>
      </c>
      <c r="AM51" s="37">
        <f>AM50+(AVERAGE($AI$3:AI51)/(AM50*AM50))</f>
        <v>61.613839483935067</v>
      </c>
      <c r="AN51" s="38">
        <f t="shared" si="8"/>
        <v>62</v>
      </c>
      <c r="AO51" s="39">
        <f t="shared" si="18"/>
        <v>61.999874325972058</v>
      </c>
      <c r="AP51" s="39">
        <f t="shared" si="18"/>
        <v>61.999870815246481</v>
      </c>
      <c r="AQ51" s="36">
        <f t="shared" si="14"/>
        <v>61.998848140116145</v>
      </c>
      <c r="AR51" s="40">
        <f t="shared" si="19"/>
        <v>61.998015528422627</v>
      </c>
      <c r="AS51" s="41">
        <f t="shared" si="19"/>
        <v>61.99934232601386</v>
      </c>
      <c r="AT51" s="20">
        <f>POWER((AO51-H51),2)</f>
        <v>1.579396129906946E-8</v>
      </c>
      <c r="AU51" s="20">
        <f>POWER((AP51-H51),2)</f>
        <v>1.6688700541643287E-8</v>
      </c>
      <c r="AV51" s="29">
        <f t="shared" si="10"/>
        <v>61.932818826292745</v>
      </c>
      <c r="AW51" s="30">
        <f t="shared" si="13"/>
        <v>61.767780533020819</v>
      </c>
      <c r="AX51" s="36">
        <f t="shared" si="11"/>
        <v>61.333316310791353</v>
      </c>
      <c r="AY51" s="37">
        <f t="shared" si="12"/>
        <v>61.471526278199548</v>
      </c>
    </row>
    <row r="52" spans="1:51" thickTop="1" thickBot="1">
      <c r="A52" s="4">
        <v>51</v>
      </c>
      <c r="B52" s="4">
        <v>1244464586</v>
      </c>
      <c r="C52" s="4">
        <f t="shared" si="0"/>
        <v>0.37878787878787878</v>
      </c>
      <c r="D52" s="2">
        <f t="shared" si="1"/>
        <v>39972.525300925925</v>
      </c>
      <c r="E52" t="s">
        <v>435</v>
      </c>
      <c r="F52" t="s">
        <v>436</v>
      </c>
      <c r="G52" s="4">
        <v>62</v>
      </c>
      <c r="H52" s="4">
        <v>62</v>
      </c>
      <c r="I52" s="5">
        <f t="shared" si="2"/>
        <v>0.5</v>
      </c>
      <c r="J52" s="4">
        <v>539</v>
      </c>
      <c r="K52" s="4">
        <v>539</v>
      </c>
      <c r="L52" s="5">
        <f t="shared" si="3"/>
        <v>0.87074364268898541</v>
      </c>
      <c r="M52" s="5">
        <f t="shared" si="4"/>
        <v>8.693548387096774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f>N52+P52+T52</f>
        <v>0</v>
      </c>
      <c r="X52" s="4">
        <f>O52+Q52+U52</f>
        <v>0</v>
      </c>
      <c r="Y52" s="60">
        <f>(N52+V52)/G52</f>
        <v>0</v>
      </c>
      <c r="Z52" s="62">
        <f>IF(AA52=0,0,(N52+V52)/ABS(AA52))</f>
        <v>0</v>
      </c>
      <c r="AA52" s="3">
        <f t="shared" si="5"/>
        <v>0</v>
      </c>
      <c r="AB52" s="3">
        <f t="shared" si="6"/>
        <v>0</v>
      </c>
      <c r="AC52" s="3">
        <f>N52+O52+P52+Q52+T52+U52</f>
        <v>0</v>
      </c>
      <c r="AD52" s="3">
        <f>AA52/G52</f>
        <v>0</v>
      </c>
      <c r="AE52" s="24">
        <f>(AA52)*(G52*G52)</f>
        <v>0</v>
      </c>
      <c r="AF52" s="25">
        <f t="shared" si="7"/>
        <v>2.6014568158168577E-4</v>
      </c>
      <c r="AG52" s="26">
        <f>(H52-$H$2)/SUM($AF$2:AF51)</f>
        <v>75.728503433415113</v>
      </c>
      <c r="AH52" s="35">
        <f>(H52-H47)/SUM(AF47:AF51)</f>
        <v>0</v>
      </c>
      <c r="AI52" s="28">
        <f>(H52-H42)/SUM(AF42:AF51)</f>
        <v>0</v>
      </c>
      <c r="AJ52" s="29">
        <f>AJ51+(AVERAGE($AE$3:AE52)/(AJ51*AJ51))</f>
        <v>61.798296785634669</v>
      </c>
      <c r="AK52" s="30">
        <f>AK51+(AVERAGE($AG$3:AG52)/(AK51*AK51))</f>
        <v>61.33952623010439</v>
      </c>
      <c r="AL52" s="36">
        <f>AL51+(AVERAGE($AH$3:AH52)/(AL51*AL51))</f>
        <v>61.725505208329075</v>
      </c>
      <c r="AM52" s="37">
        <f>AM51+(AVERAGE($AI$3:AI52)/(AM51*AM51))</f>
        <v>61.633731086841287</v>
      </c>
      <c r="AN52" s="38">
        <f t="shared" si="8"/>
        <v>62</v>
      </c>
      <c r="AO52" s="39">
        <f t="shared" ref="AO52:AP67" si="20">AO51+(AH52/(AO51*AO51))</f>
        <v>61.999874325972058</v>
      </c>
      <c r="AP52" s="39">
        <f t="shared" si="20"/>
        <v>61.999870815246481</v>
      </c>
      <c r="AQ52" s="36">
        <f t="shared" si="14"/>
        <v>61.998848140116145</v>
      </c>
      <c r="AR52" s="40">
        <f t="shared" si="19"/>
        <v>61.998015528422627</v>
      </c>
      <c r="AS52" s="41">
        <f t="shared" si="19"/>
        <v>61.99934232601386</v>
      </c>
      <c r="AT52" s="20">
        <f>POWER((AO52-H52),2)</f>
        <v>1.579396129906946E-8</v>
      </c>
      <c r="AU52" s="20">
        <f>POWER((AP52-H52),2)</f>
        <v>1.6688700541643287E-8</v>
      </c>
      <c r="AV52" s="29">
        <f t="shared" si="10"/>
        <v>61.951564844218751</v>
      </c>
      <c r="AW52" s="30">
        <f t="shared" si="13"/>
        <v>61.783251613076757</v>
      </c>
      <c r="AX52" s="36">
        <f t="shared" si="11"/>
        <v>61.340081031523759</v>
      </c>
      <c r="AY52" s="37">
        <f t="shared" si="12"/>
        <v>61.481074137080086</v>
      </c>
    </row>
    <row r="53" spans="1:51" thickTop="1" thickBot="1">
      <c r="A53" s="4">
        <v>52</v>
      </c>
      <c r="B53" s="4">
        <v>1245405110</v>
      </c>
      <c r="C53" s="4">
        <f t="shared" si="0"/>
        <v>0.38636363636363635</v>
      </c>
      <c r="D53" s="2">
        <f t="shared" si="1"/>
        <v>39983.410995370374</v>
      </c>
      <c r="E53" t="s">
        <v>436</v>
      </c>
      <c r="F53" t="s">
        <v>437</v>
      </c>
      <c r="G53" s="4">
        <v>62</v>
      </c>
      <c r="H53" s="4">
        <v>62</v>
      </c>
      <c r="I53" s="5">
        <f t="shared" si="2"/>
        <v>0.5</v>
      </c>
      <c r="J53" s="4">
        <v>539</v>
      </c>
      <c r="K53" s="4">
        <v>540</v>
      </c>
      <c r="L53" s="5">
        <f t="shared" si="3"/>
        <v>0.87235934715537311</v>
      </c>
      <c r="M53" s="5">
        <f t="shared" si="4"/>
        <v>8.7096774193548381</v>
      </c>
      <c r="N53" s="4">
        <v>0</v>
      </c>
      <c r="O53" s="4">
        <v>0</v>
      </c>
      <c r="P53" s="4">
        <v>1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1</v>
      </c>
      <c r="W53" s="4">
        <f>N53+P53+T53</f>
        <v>1</v>
      </c>
      <c r="X53" s="4">
        <f>O53+Q53+U53</f>
        <v>0</v>
      </c>
      <c r="Y53" s="60">
        <f>(N53+V53)/G53</f>
        <v>1.6129032258064516E-2</v>
      </c>
      <c r="Z53" s="62">
        <f>IF(AA53=0,0,(N53+V53)/ABS(AA53))</f>
        <v>0</v>
      </c>
      <c r="AA53" s="3">
        <f t="shared" si="5"/>
        <v>0</v>
      </c>
      <c r="AB53" s="3">
        <f t="shared" si="6"/>
        <v>1</v>
      </c>
      <c r="AC53" s="3">
        <f>N53+O53+P53+Q53+T53+U53</f>
        <v>1</v>
      </c>
      <c r="AD53" s="3">
        <f>AA53/G53</f>
        <v>0</v>
      </c>
      <c r="AE53" s="24">
        <f>(AA53)*(G53*G53)</f>
        <v>0</v>
      </c>
      <c r="AF53" s="25">
        <f t="shared" si="7"/>
        <v>2.6014568158168577E-4</v>
      </c>
      <c r="AG53" s="26">
        <f>(H53-$H$2)/SUM($AF$2:AF52)</f>
        <v>74.265441329179708</v>
      </c>
      <c r="AH53" s="35">
        <f>(H53-H48)/SUM(AF48:AF52)</f>
        <v>0</v>
      </c>
      <c r="AI53" s="28">
        <f>(H53-H43)/SUM(AF43:AF52)</f>
        <v>0</v>
      </c>
      <c r="AJ53" s="29">
        <f>AJ52+(AVERAGE($AE$3:AE53)/(AJ52*AJ52))</f>
        <v>61.817401321116449</v>
      </c>
      <c r="AK53" s="30">
        <f>AK52+(AVERAGE($AG$3:AG53)/(AK52*AK52))</f>
        <v>61.355740986857555</v>
      </c>
      <c r="AL53" s="36">
        <f>AL52+(AVERAGE($AH$3:AH53)/(AL52*AL52))</f>
        <v>61.74490473704244</v>
      </c>
      <c r="AM53" s="37">
        <f>AM52+(AVERAGE($AI$3:AI53)/(AM52*AM52))</f>
        <v>61.653220072517605</v>
      </c>
      <c r="AN53" s="38">
        <f t="shared" si="8"/>
        <v>62</v>
      </c>
      <c r="AO53" s="39">
        <f t="shared" si="20"/>
        <v>61.999874325972058</v>
      </c>
      <c r="AP53" s="39">
        <f t="shared" si="20"/>
        <v>61.999870815246481</v>
      </c>
      <c r="AQ53" s="36">
        <f t="shared" si="14"/>
        <v>61.998848140116145</v>
      </c>
      <c r="AR53" s="40">
        <f t="shared" si="19"/>
        <v>61.998015528422627</v>
      </c>
      <c r="AS53" s="41">
        <f t="shared" si="19"/>
        <v>61.99934232601386</v>
      </c>
      <c r="AT53" s="20">
        <f>POWER((AO53-H53),2)</f>
        <v>1.579396129906946E-8</v>
      </c>
      <c r="AU53" s="20">
        <f>POWER((AP53-H53),2)</f>
        <v>1.6688700541643287E-8</v>
      </c>
      <c r="AV53" s="29">
        <f t="shared" si="10"/>
        <v>61.97029951908921</v>
      </c>
      <c r="AW53" s="30">
        <f t="shared" si="13"/>
        <v>61.798714945908536</v>
      </c>
      <c r="AX53" s="36">
        <f t="shared" si="11"/>
        <v>61.3468442602815</v>
      </c>
      <c r="AY53" s="37">
        <f t="shared" si="12"/>
        <v>61.490619030673116</v>
      </c>
    </row>
    <row r="54" spans="1:51" thickTop="1" thickBot="1">
      <c r="A54" s="4">
        <v>53</v>
      </c>
      <c r="B54" s="4">
        <v>1245744594</v>
      </c>
      <c r="C54" s="4">
        <f t="shared" si="0"/>
        <v>0.39393939393939392</v>
      </c>
      <c r="D54" s="2">
        <f t="shared" si="1"/>
        <v>39987.340208333335</v>
      </c>
      <c r="E54" t="s">
        <v>437</v>
      </c>
      <c r="F54" t="s">
        <v>438</v>
      </c>
      <c r="G54" s="4">
        <v>62</v>
      </c>
      <c r="H54" s="4">
        <v>62</v>
      </c>
      <c r="I54" s="5">
        <f t="shared" si="2"/>
        <v>0.5</v>
      </c>
      <c r="J54" s="4">
        <v>540</v>
      </c>
      <c r="K54" s="4">
        <v>542</v>
      </c>
      <c r="L54" s="5">
        <f t="shared" si="3"/>
        <v>0.8755907560881484</v>
      </c>
      <c r="M54" s="5">
        <f t="shared" si="4"/>
        <v>8.741935483870968</v>
      </c>
      <c r="N54" s="4">
        <v>0</v>
      </c>
      <c r="O54" s="4">
        <v>0</v>
      </c>
      <c r="P54" s="4">
        <v>2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2</v>
      </c>
      <c r="W54" s="4">
        <f>N54+P54+T54</f>
        <v>2</v>
      </c>
      <c r="X54" s="4">
        <f>O54+Q54+U54</f>
        <v>0</v>
      </c>
      <c r="Y54" s="60">
        <f>(N54+V54)/G54</f>
        <v>3.2258064516129031E-2</v>
      </c>
      <c r="Z54" s="62">
        <f>IF(AA54=0,0,(N54+V54)/ABS(AA54))</f>
        <v>0</v>
      </c>
      <c r="AA54" s="3">
        <f t="shared" si="5"/>
        <v>0</v>
      </c>
      <c r="AB54" s="3">
        <f t="shared" si="6"/>
        <v>2</v>
      </c>
      <c r="AC54" s="3">
        <f>N54+O54+P54+Q54+T54+U54</f>
        <v>2</v>
      </c>
      <c r="AD54" s="3">
        <f>AA54/G54</f>
        <v>0</v>
      </c>
      <c r="AE54" s="24">
        <f>(AA54)*(G54*G54)</f>
        <v>0</v>
      </c>
      <c r="AF54" s="25">
        <f t="shared" si="7"/>
        <v>2.6014568158168577E-4</v>
      </c>
      <c r="AG54" s="26">
        <f>(H54-$H$2)/SUM($AF$2:AF53)</f>
        <v>72.857839966177906</v>
      </c>
      <c r="AH54" s="35">
        <f>(H54-H49)/SUM(AF49:AF53)</f>
        <v>0</v>
      </c>
      <c r="AI54" s="28">
        <f>(H54-H44)/SUM(AF44:AF53)</f>
        <v>0</v>
      </c>
      <c r="AJ54" s="29">
        <f>AJ53+(AVERAGE($AE$3:AE54)/(AJ53*AJ53))</f>
        <v>61.83612688212839</v>
      </c>
      <c r="AK54" s="30">
        <f>AK53+(AVERAGE($AG$3:AG54)/(AK53*AK53))</f>
        <v>61.372007705142586</v>
      </c>
      <c r="AL54" s="36">
        <f>AL53+(AVERAGE($AH$3:AH54)/(AL53*AL53))</f>
        <v>61.763919243990067</v>
      </c>
      <c r="AM54" s="37">
        <f>AM53+(AVERAGE($AI$3:AI54)/(AM53*AM53))</f>
        <v>61.672322187672371</v>
      </c>
      <c r="AN54" s="38">
        <f t="shared" si="8"/>
        <v>62</v>
      </c>
      <c r="AO54" s="39">
        <f t="shared" si="20"/>
        <v>61.999874325972058</v>
      </c>
      <c r="AP54" s="39">
        <f t="shared" si="20"/>
        <v>61.999870815246481</v>
      </c>
      <c r="AQ54" s="36">
        <f t="shared" si="14"/>
        <v>61.998848140116145</v>
      </c>
      <c r="AR54" s="40">
        <f t="shared" si="19"/>
        <v>61.998015528422627</v>
      </c>
      <c r="AS54" s="41">
        <f t="shared" si="19"/>
        <v>61.99934232601386</v>
      </c>
      <c r="AT54" s="20">
        <f>POWER((AO54-H54),2)</f>
        <v>1.579396129906946E-8</v>
      </c>
      <c r="AU54" s="20">
        <f>POWER((AP54-H54),2)</f>
        <v>1.6688700541643287E-8</v>
      </c>
      <c r="AV54" s="29">
        <f t="shared" si="10"/>
        <v>61.989022868050633</v>
      </c>
      <c r="AW54" s="30">
        <f t="shared" si="13"/>
        <v>61.814170541208981</v>
      </c>
      <c r="AX54" s="36">
        <f t="shared" si="11"/>
        <v>61.353605997887016</v>
      </c>
      <c r="AY54" s="37">
        <f t="shared" si="12"/>
        <v>61.500160961280109</v>
      </c>
    </row>
    <row r="55" spans="1:51" thickTop="1" thickBot="1">
      <c r="A55" s="4">
        <v>54</v>
      </c>
      <c r="B55" s="4">
        <v>1246091800</v>
      </c>
      <c r="C55" s="4">
        <f t="shared" si="0"/>
        <v>0.40151515151515149</v>
      </c>
      <c r="D55" s="2">
        <f t="shared" si="1"/>
        <v>39991.358796296292</v>
      </c>
      <c r="E55" t="s">
        <v>438</v>
      </c>
      <c r="F55" t="s">
        <v>439</v>
      </c>
      <c r="G55" s="4">
        <v>62</v>
      </c>
      <c r="H55" s="4">
        <v>62</v>
      </c>
      <c r="I55" s="5">
        <f t="shared" si="2"/>
        <v>0.5</v>
      </c>
      <c r="J55" s="4">
        <v>542</v>
      </c>
      <c r="K55" s="4">
        <v>542</v>
      </c>
      <c r="L55" s="5">
        <f t="shared" si="3"/>
        <v>0.8755907560881484</v>
      </c>
      <c r="M55" s="5">
        <f t="shared" si="4"/>
        <v>8.741935483870968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f>N55+P55+T55</f>
        <v>0</v>
      </c>
      <c r="X55" s="4">
        <f>O55+Q55+U55</f>
        <v>0</v>
      </c>
      <c r="Y55" s="60">
        <f>(N55+V55)/G55</f>
        <v>0</v>
      </c>
      <c r="Z55" s="62">
        <f>IF(AA55=0,0,(N55+V55)/ABS(AA55))</f>
        <v>0</v>
      </c>
      <c r="AA55" s="3">
        <f t="shared" si="5"/>
        <v>0</v>
      </c>
      <c r="AB55" s="3">
        <f t="shared" si="6"/>
        <v>0</v>
      </c>
      <c r="AC55" s="3">
        <f>N55+O55+P55+Q55+T55+U55</f>
        <v>0</v>
      </c>
      <c r="AD55" s="3">
        <f>AA55/G55</f>
        <v>0</v>
      </c>
      <c r="AE55" s="24">
        <f>(AA55)*(G55*G55)</f>
        <v>0</v>
      </c>
      <c r="AF55" s="25">
        <f t="shared" si="7"/>
        <v>2.6014568158168577E-4</v>
      </c>
      <c r="AG55" s="26">
        <f>(H55-$H$2)/SUM($AF$2:AF54)</f>
        <v>71.502604453064933</v>
      </c>
      <c r="AH55" s="35">
        <f>(H55-H50)/SUM(AF50:AF54)</f>
        <v>0</v>
      </c>
      <c r="AI55" s="28">
        <f>(H55-H45)/SUM(AF45:AF54)</f>
        <v>0</v>
      </c>
      <c r="AJ55" s="29">
        <f>AJ54+(AVERAGE($AE$3:AE55)/(AJ54*AJ54))</f>
        <v>61.854488005179547</v>
      </c>
      <c r="AK55" s="30">
        <f>AK54+(AVERAGE($AG$3:AG55)/(AK54*AK54))</f>
        <v>61.38831722830821</v>
      </c>
      <c r="AL55" s="36">
        <f>AL54+(AVERAGE($AH$3:AH55)/(AL54*AL54))</f>
        <v>61.782563501790399</v>
      </c>
      <c r="AM55" s="37">
        <f>AM54+(AVERAGE($AI$3:AI55)/(AM54*AM54))</f>
        <v>61.691052277415118</v>
      </c>
      <c r="AN55" s="38">
        <f t="shared" si="8"/>
        <v>62</v>
      </c>
      <c r="AO55" s="39">
        <f t="shared" si="20"/>
        <v>61.999874325972058</v>
      </c>
      <c r="AP55" s="39">
        <f t="shared" si="20"/>
        <v>61.999870815246481</v>
      </c>
      <c r="AQ55" s="36">
        <f t="shared" si="14"/>
        <v>61.998848140116145</v>
      </c>
      <c r="AR55" s="40">
        <f t="shared" si="19"/>
        <v>61.998015528422627</v>
      </c>
      <c r="AS55" s="41">
        <f t="shared" si="19"/>
        <v>61.99934232601386</v>
      </c>
      <c r="AT55" s="20">
        <f>POWER((AO55-H55),2)</f>
        <v>1.579396129906946E-8</v>
      </c>
      <c r="AU55" s="20">
        <f>POWER((AP55-H55),2)</f>
        <v>1.6688700541643287E-8</v>
      </c>
      <c r="AV55" s="29">
        <f t="shared" si="10"/>
        <v>62.007734908208093</v>
      </c>
      <c r="AW55" s="30">
        <f t="shared" si="13"/>
        <v>61.829618408651541</v>
      </c>
      <c r="AX55" s="36">
        <f t="shared" si="11"/>
        <v>61.360366245161998</v>
      </c>
      <c r="AY55" s="37">
        <f t="shared" si="12"/>
        <v>61.509699931199677</v>
      </c>
    </row>
    <row r="56" spans="1:51" thickTop="1" thickBot="1">
      <c r="A56" s="4">
        <v>55</v>
      </c>
      <c r="B56" s="4">
        <v>1248209951</v>
      </c>
      <c r="C56" s="4">
        <f t="shared" si="0"/>
        <v>0.40909090909090912</v>
      </c>
      <c r="D56" s="2">
        <f t="shared" si="1"/>
        <v>40015.874432870369</v>
      </c>
      <c r="E56" t="s">
        <v>439</v>
      </c>
      <c r="F56" t="s">
        <v>440</v>
      </c>
      <c r="G56" s="4">
        <v>62</v>
      </c>
      <c r="H56" s="4">
        <v>62</v>
      </c>
      <c r="I56" s="5">
        <f t="shared" si="2"/>
        <v>0.5</v>
      </c>
      <c r="J56" s="4">
        <v>542</v>
      </c>
      <c r="K56" s="4">
        <v>544</v>
      </c>
      <c r="L56" s="5">
        <f t="shared" si="3"/>
        <v>0.87882216502092381</v>
      </c>
      <c r="M56" s="5">
        <f t="shared" si="4"/>
        <v>8.7741935483870961</v>
      </c>
      <c r="N56" s="4">
        <v>0</v>
      </c>
      <c r="O56" s="4">
        <v>0</v>
      </c>
      <c r="P56" s="4">
        <v>2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2</v>
      </c>
      <c r="W56" s="4">
        <f>N56+P56+T56</f>
        <v>2</v>
      </c>
      <c r="X56" s="4">
        <f>O56+Q56+U56</f>
        <v>0</v>
      </c>
      <c r="Y56" s="60">
        <f>(N56+V56)/G56</f>
        <v>3.2258064516129031E-2</v>
      </c>
      <c r="Z56" s="62">
        <f>IF(AA56=0,0,(N56+V56)/ABS(AA56))</f>
        <v>0</v>
      </c>
      <c r="AA56" s="3">
        <f t="shared" si="5"/>
        <v>0</v>
      </c>
      <c r="AB56" s="3">
        <f t="shared" si="6"/>
        <v>2</v>
      </c>
      <c r="AC56" s="3">
        <f>N56+O56+P56+Q56+T56+U56</f>
        <v>2</v>
      </c>
      <c r="AD56" s="3">
        <f>AA56/G56</f>
        <v>0</v>
      </c>
      <c r="AE56" s="24">
        <f>(AA56)*(G56*G56)</f>
        <v>0</v>
      </c>
      <c r="AF56" s="25">
        <f t="shared" si="7"/>
        <v>2.6014568158168577E-4</v>
      </c>
      <c r="AG56" s="26">
        <f>(H56-$H$2)/SUM($AF$2:AF55)</f>
        <v>70.196865966834096</v>
      </c>
      <c r="AH56" s="35">
        <f>(H56-H51)/SUM(AF51:AF55)</f>
        <v>0</v>
      </c>
      <c r="AI56" s="28">
        <f>(H56-H46)/SUM(AF46:AF55)</f>
        <v>0</v>
      </c>
      <c r="AJ56" s="29">
        <f>AJ55+(AVERAGE($AE$3:AE56)/(AJ55*AJ55))</f>
        <v>61.872498410115433</v>
      </c>
      <c r="AK56" s="30">
        <f>AK55+(AVERAGE($AG$3:AG56)/(AK55*AK55))</f>
        <v>61.404661165825587</v>
      </c>
      <c r="AL56" s="36">
        <f>AL55+(AVERAGE($AH$3:AH56)/(AL55*AL55))</f>
        <v>61.800851452969965</v>
      </c>
      <c r="AM56" s="37">
        <f>AM55+(AVERAGE($AI$3:AI56)/(AM55*AM55))</f>
        <v>61.709424352628631</v>
      </c>
      <c r="AN56" s="38">
        <f t="shared" si="8"/>
        <v>62</v>
      </c>
      <c r="AO56" s="39">
        <f t="shared" si="20"/>
        <v>61.999874325972058</v>
      </c>
      <c r="AP56" s="39">
        <f t="shared" si="20"/>
        <v>61.999870815246481</v>
      </c>
      <c r="AQ56" s="36">
        <f t="shared" si="14"/>
        <v>61.998848140116145</v>
      </c>
      <c r="AR56" s="40">
        <f t="shared" si="19"/>
        <v>61.998015528422627</v>
      </c>
      <c r="AS56" s="41">
        <f t="shared" si="19"/>
        <v>61.99934232601386</v>
      </c>
      <c r="AT56" s="20">
        <f>POWER((AO56-H56),2)</f>
        <v>1.579396129906946E-8</v>
      </c>
      <c r="AU56" s="20">
        <f>POWER((AP56-H56),2)</f>
        <v>1.6688700541643287E-8</v>
      </c>
      <c r="AV56" s="29">
        <f t="shared" si="10"/>
        <v>62.026435656625367</v>
      </c>
      <c r="AW56" s="30">
        <f t="shared" si="13"/>
        <v>61.845058557890319</v>
      </c>
      <c r="AX56" s="36">
        <f t="shared" si="11"/>
        <v>61.367125002927438</v>
      </c>
      <c r="AY56" s="37">
        <f t="shared" si="12"/>
        <v>61.51923594272759</v>
      </c>
    </row>
    <row r="57" spans="1:51" thickTop="1" thickBot="1">
      <c r="A57" s="4">
        <v>56</v>
      </c>
      <c r="B57" s="4">
        <v>1249314416</v>
      </c>
      <c r="C57" s="4">
        <f t="shared" si="0"/>
        <v>0.41666666666666669</v>
      </c>
      <c r="D57" s="2">
        <f t="shared" si="1"/>
        <v>40028.657592592594</v>
      </c>
      <c r="E57" t="s">
        <v>440</v>
      </c>
      <c r="F57" t="s">
        <v>441</v>
      </c>
      <c r="G57" s="4">
        <v>62</v>
      </c>
      <c r="H57" s="4">
        <v>62</v>
      </c>
      <c r="I57" s="5">
        <f t="shared" si="2"/>
        <v>0.5</v>
      </c>
      <c r="J57" s="4">
        <v>544</v>
      </c>
      <c r="K57" s="4">
        <v>547</v>
      </c>
      <c r="L57" s="5">
        <f t="shared" si="3"/>
        <v>0.88366927842008691</v>
      </c>
      <c r="M57" s="5">
        <f t="shared" si="4"/>
        <v>8.82258064516129</v>
      </c>
      <c r="N57" s="4">
        <v>0</v>
      </c>
      <c r="O57" s="4">
        <v>0</v>
      </c>
      <c r="P57" s="4">
        <v>3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2</v>
      </c>
      <c r="W57" s="4">
        <f>N57+P57+T57</f>
        <v>3</v>
      </c>
      <c r="X57" s="4">
        <f>O57+Q57+U57</f>
        <v>0</v>
      </c>
      <c r="Y57" s="60">
        <f>(N57+V57)/G57</f>
        <v>3.2258064516129031E-2</v>
      </c>
      <c r="Z57" s="62">
        <f>IF(AA57=0,0,(N57+V57)/ABS(AA57))</f>
        <v>0</v>
      </c>
      <c r="AA57" s="3">
        <f t="shared" si="5"/>
        <v>0</v>
      </c>
      <c r="AB57" s="3">
        <f t="shared" si="6"/>
        <v>3</v>
      </c>
      <c r="AC57" s="3">
        <f>N57+O57+P57+Q57+T57+U57</f>
        <v>3</v>
      </c>
      <c r="AD57" s="3">
        <f>AA57/G57</f>
        <v>0</v>
      </c>
      <c r="AE57" s="24">
        <f>(AA57)*(G57*G57)</f>
        <v>0</v>
      </c>
      <c r="AF57" s="25">
        <f t="shared" si="7"/>
        <v>2.6014568158168577E-4</v>
      </c>
      <c r="AG57" s="26">
        <f>(H57-$H$2)/SUM($AF$2:AF56)</f>
        <v>68.93796148136731</v>
      </c>
      <c r="AH57" s="35">
        <f>(H57-H52)/SUM(AF52:AF56)</f>
        <v>0</v>
      </c>
      <c r="AI57" s="28">
        <f>(H57-H47)/SUM(AF47:AF56)</f>
        <v>0</v>
      </c>
      <c r="AJ57" s="29">
        <f>AJ56+(AVERAGE($AE$3:AE57)/(AJ56*AJ56))</f>
        <v>61.890171060020599</v>
      </c>
      <c r="AK57" s="30">
        <f>AK56+(AVERAGE($AG$3:AG57)/(AK56*AK56))</f>
        <v>61.421031824247358</v>
      </c>
      <c r="AL57" s="36">
        <f>AL56+(AVERAGE($AH$3:AH57)/(AL56*AL56))</f>
        <v>61.818796270860304</v>
      </c>
      <c r="AM57" s="37">
        <f>AM56+(AVERAGE($AI$3:AI57)/(AM56*AM56))</f>
        <v>61.727451651172707</v>
      </c>
      <c r="AN57" s="38">
        <f t="shared" si="8"/>
        <v>62</v>
      </c>
      <c r="AO57" s="39">
        <f t="shared" si="20"/>
        <v>61.999874325972058</v>
      </c>
      <c r="AP57" s="39">
        <f t="shared" si="20"/>
        <v>61.999870815246481</v>
      </c>
      <c r="AQ57" s="36">
        <f t="shared" si="14"/>
        <v>61.998848140116145</v>
      </c>
      <c r="AR57" s="40">
        <f t="shared" si="19"/>
        <v>61.998015528422627</v>
      </c>
      <c r="AS57" s="41">
        <f t="shared" si="19"/>
        <v>61.99934232601386</v>
      </c>
      <c r="AT57" s="20">
        <f>POWER((AO57-H57),2)</f>
        <v>1.579396129906946E-8</v>
      </c>
      <c r="AU57" s="20">
        <f>POWER((AP57-H57),2)</f>
        <v>1.6688700541643287E-8</v>
      </c>
      <c r="AV57" s="29">
        <f t="shared" si="10"/>
        <v>62.045125130325069</v>
      </c>
      <c r="AW57" s="30">
        <f t="shared" si="13"/>
        <v>61.860490998560131</v>
      </c>
      <c r="AX57" s="36">
        <f t="shared" si="11"/>
        <v>61.373882272003584</v>
      </c>
      <c r="AY57" s="37">
        <f t="shared" si="12"/>
        <v>61.528768998156757</v>
      </c>
    </row>
    <row r="58" spans="1:51" thickTop="1" thickBot="1">
      <c r="A58" s="4">
        <v>57</v>
      </c>
      <c r="B58" s="4">
        <v>1249486126</v>
      </c>
      <c r="C58" s="4">
        <f t="shared" si="0"/>
        <v>0.42424242424242425</v>
      </c>
      <c r="D58" s="2">
        <f t="shared" si="1"/>
        <v>40030.644976851851</v>
      </c>
      <c r="E58" t="s">
        <v>441</v>
      </c>
      <c r="F58" t="s">
        <v>442</v>
      </c>
      <c r="G58" s="4">
        <v>62</v>
      </c>
      <c r="H58" s="4">
        <v>62</v>
      </c>
      <c r="I58" s="5">
        <f t="shared" si="2"/>
        <v>0.5</v>
      </c>
      <c r="J58" s="4">
        <v>547</v>
      </c>
      <c r="K58" s="4">
        <v>547</v>
      </c>
      <c r="L58" s="5">
        <f t="shared" si="3"/>
        <v>0.88366927842008691</v>
      </c>
      <c r="M58" s="5">
        <f t="shared" si="4"/>
        <v>8.82258064516129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f>N58+P58+T58</f>
        <v>0</v>
      </c>
      <c r="X58" s="4">
        <f>O58+Q58+U58</f>
        <v>0</v>
      </c>
      <c r="Y58" s="60">
        <f>(N58+V58)/G58</f>
        <v>0</v>
      </c>
      <c r="Z58" s="62">
        <f>IF(AA58=0,0,(N58+V58)/ABS(AA58))</f>
        <v>0</v>
      </c>
      <c r="AA58" s="3">
        <f t="shared" si="5"/>
        <v>0</v>
      </c>
      <c r="AB58" s="3">
        <f t="shared" si="6"/>
        <v>0</v>
      </c>
      <c r="AC58" s="3">
        <f>N58+O58+P58+Q58+T58+U58</f>
        <v>0</v>
      </c>
      <c r="AD58" s="3">
        <f>AA58/G58</f>
        <v>0</v>
      </c>
      <c r="AE58" s="24">
        <f>(AA58)*(G58*G58)</f>
        <v>0</v>
      </c>
      <c r="AF58" s="25">
        <f t="shared" si="7"/>
        <v>2.6014568158168577E-4</v>
      </c>
      <c r="AG58" s="26">
        <f>(H58-$H$2)/SUM($AF$2:AF57)</f>
        <v>67.723415638834382</v>
      </c>
      <c r="AH58" s="35">
        <f>(H58-H53)/SUM(AF53:AF57)</f>
        <v>0</v>
      </c>
      <c r="AI58" s="28">
        <f>(H58-H48)/SUM(AF48:AF57)</f>
        <v>0</v>
      </c>
      <c r="AJ58" s="29">
        <f>AJ57+(AVERAGE($AE$3:AE58)/(AJ57*AJ57))</f>
        <v>61.90751821573572</v>
      </c>
      <c r="AK58" s="30">
        <f>AK57+(AVERAGE($AG$3:AG58)/(AK57*AK57))</f>
        <v>61.437422145229661</v>
      </c>
      <c r="AL58" s="36">
        <f>AL57+(AVERAGE($AH$3:AH58)/(AL57*AL57))</f>
        <v>61.836410415019223</v>
      </c>
      <c r="AM58" s="37">
        <f>AM57+(AVERAGE($AI$3:AI58)/(AM57*AM57))</f>
        <v>61.74514669358441</v>
      </c>
      <c r="AN58" s="38">
        <f t="shared" si="8"/>
        <v>62</v>
      </c>
      <c r="AO58" s="39">
        <f t="shared" si="20"/>
        <v>61.999874325972058</v>
      </c>
      <c r="AP58" s="39">
        <f t="shared" si="20"/>
        <v>61.999870815246481</v>
      </c>
      <c r="AQ58" s="36">
        <f t="shared" si="14"/>
        <v>61.998848140116145</v>
      </c>
      <c r="AR58" s="40">
        <f t="shared" si="19"/>
        <v>61.998015528422627</v>
      </c>
      <c r="AS58" s="41">
        <f t="shared" si="19"/>
        <v>61.99934232601386</v>
      </c>
      <c r="AT58" s="20">
        <f>POWER((AO58-H58),2)</f>
        <v>1.579396129906946E-8</v>
      </c>
      <c r="AU58" s="20">
        <f>POWER((AP58-H58),2)</f>
        <v>1.6688700541643287E-8</v>
      </c>
      <c r="AV58" s="29">
        <f t="shared" si="10"/>
        <v>62.063803346288786</v>
      </c>
      <c r="AW58" s="30">
        <f t="shared" si="13"/>
        <v>61.875915740276568</v>
      </c>
      <c r="AX58" s="36">
        <f t="shared" si="11"/>
        <v>61.380638053209971</v>
      </c>
      <c r="AY58" s="37">
        <f t="shared" si="12"/>
        <v>61.538299099777262</v>
      </c>
    </row>
    <row r="59" spans="1:51" thickTop="1" thickBot="1">
      <c r="A59" s="4">
        <v>58</v>
      </c>
      <c r="B59" s="4">
        <v>1250089247</v>
      </c>
      <c r="C59" s="4">
        <f t="shared" si="0"/>
        <v>0.43181818181818182</v>
      </c>
      <c r="D59" s="2">
        <f t="shared" si="1"/>
        <v>40037.625543981485</v>
      </c>
      <c r="E59" t="s">
        <v>442</v>
      </c>
      <c r="F59" t="s">
        <v>443</v>
      </c>
      <c r="G59" s="4">
        <v>62</v>
      </c>
      <c r="H59" s="4">
        <v>62</v>
      </c>
      <c r="I59" s="5">
        <f t="shared" si="2"/>
        <v>0.5</v>
      </c>
      <c r="J59" s="4">
        <v>547</v>
      </c>
      <c r="K59" s="4">
        <v>548</v>
      </c>
      <c r="L59" s="5">
        <f t="shared" si="3"/>
        <v>0.8852849828864745</v>
      </c>
      <c r="M59" s="5">
        <f t="shared" si="4"/>
        <v>8.8387096774193541</v>
      </c>
      <c r="N59" s="4">
        <v>0</v>
      </c>
      <c r="O59" s="4">
        <v>0</v>
      </c>
      <c r="P59" s="4">
        <v>1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1</v>
      </c>
      <c r="W59" s="4">
        <f>N59+P59+T59</f>
        <v>1</v>
      </c>
      <c r="X59" s="4">
        <f>O59+Q59+U59</f>
        <v>0</v>
      </c>
      <c r="Y59" s="60">
        <f>(N59+V59)/G59</f>
        <v>1.6129032258064516E-2</v>
      </c>
      <c r="Z59" s="62">
        <f>IF(AA59=0,0,(N59+V59)/ABS(AA59))</f>
        <v>0</v>
      </c>
      <c r="AA59" s="3">
        <f t="shared" si="5"/>
        <v>0</v>
      </c>
      <c r="AB59" s="3">
        <f t="shared" si="6"/>
        <v>1</v>
      </c>
      <c r="AC59" s="3">
        <f>N59+O59+P59+Q59+T59+U59</f>
        <v>1</v>
      </c>
      <c r="AD59" s="3">
        <f>AA59/G59</f>
        <v>0</v>
      </c>
      <c r="AE59" s="24">
        <f>(AA59)*(G59*G59)</f>
        <v>0</v>
      </c>
      <c r="AF59" s="25">
        <f t="shared" si="7"/>
        <v>2.6014568158168577E-4</v>
      </c>
      <c r="AG59" s="26">
        <f>(H59-$H$2)/SUM($AF$2:AF58)</f>
        <v>66.550924504248044</v>
      </c>
      <c r="AH59" s="35">
        <f>(H59-H54)/SUM(AF54:AF58)</f>
        <v>0</v>
      </c>
      <c r="AI59" s="28">
        <f>(H59-H49)/SUM(AF49:AF58)</f>
        <v>0</v>
      </c>
      <c r="AJ59" s="29">
        <f>AJ58+(AVERAGE($AE$3:AE59)/(AJ58*AJ58))</f>
        <v>61.924551485559299</v>
      </c>
      <c r="AK59" s="30">
        <f>AK58+(AVERAGE($AG$3:AG59)/(AK58*AK58))</f>
        <v>61.453825649799228</v>
      </c>
      <c r="AL59" s="36">
        <f>AL58+(AVERAGE($AH$3:AH59)/(AL58*AL58))</f>
        <v>61.853705681756253</v>
      </c>
      <c r="AM59" s="37">
        <f>AM58+(AVERAGE($AI$3:AI59)/(AM58*AM58))</f>
        <v>61.762521333857649</v>
      </c>
      <c r="AN59" s="38">
        <f t="shared" si="8"/>
        <v>62</v>
      </c>
      <c r="AO59" s="39">
        <f t="shared" si="20"/>
        <v>61.999874325972058</v>
      </c>
      <c r="AP59" s="39">
        <f t="shared" si="20"/>
        <v>61.999870815246481</v>
      </c>
      <c r="AQ59" s="36">
        <f t="shared" si="14"/>
        <v>61.998848140116145</v>
      </c>
      <c r="AR59" s="40">
        <f t="shared" si="19"/>
        <v>61.998015528422627</v>
      </c>
      <c r="AS59" s="41">
        <f t="shared" si="19"/>
        <v>61.99934232601386</v>
      </c>
      <c r="AT59" s="20">
        <f>POWER((AO59-H59),2)</f>
        <v>1.579396129906946E-8</v>
      </c>
      <c r="AU59" s="20">
        <f>POWER((AP59-H59),2)</f>
        <v>1.6688700541643287E-8</v>
      </c>
      <c r="AV59" s="29">
        <f t="shared" si="10"/>
        <v>62.082470321457215</v>
      </c>
      <c r="AW59" s="30">
        <f t="shared" si="13"/>
        <v>61.891332792636042</v>
      </c>
      <c r="AX59" s="36">
        <f t="shared" si="11"/>
        <v>61.387392347365406</v>
      </c>
      <c r="AY59" s="37">
        <f t="shared" si="12"/>
        <v>61.547826249876337</v>
      </c>
    </row>
    <row r="60" spans="1:51" thickTop="1" thickBot="1">
      <c r="A60" s="4">
        <v>59</v>
      </c>
      <c r="B60" s="4">
        <v>1252079050</v>
      </c>
      <c r="C60" s="4">
        <f t="shared" si="0"/>
        <v>0.43939393939393939</v>
      </c>
      <c r="D60" s="2">
        <f t="shared" si="1"/>
        <v>40060.655671296292</v>
      </c>
      <c r="E60" t="s">
        <v>443</v>
      </c>
      <c r="F60" t="s">
        <v>444</v>
      </c>
      <c r="G60" s="4">
        <v>62</v>
      </c>
      <c r="H60" s="4">
        <v>62</v>
      </c>
      <c r="I60" s="5">
        <f t="shared" si="2"/>
        <v>0.5</v>
      </c>
      <c r="J60" s="4">
        <v>548</v>
      </c>
      <c r="K60" s="4">
        <v>548</v>
      </c>
      <c r="L60" s="5">
        <f t="shared" si="3"/>
        <v>0.8852849828864745</v>
      </c>
      <c r="M60" s="5">
        <f t="shared" si="4"/>
        <v>8.8387096774193541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f>N60+P60+T60</f>
        <v>0</v>
      </c>
      <c r="X60" s="4">
        <f>O60+Q60+U60</f>
        <v>0</v>
      </c>
      <c r="Y60" s="60">
        <f>(N60+V60)/G60</f>
        <v>0</v>
      </c>
      <c r="Z60" s="62">
        <f>IF(AA60=0,0,(N60+V60)/ABS(AA60))</f>
        <v>0</v>
      </c>
      <c r="AA60" s="3">
        <f t="shared" si="5"/>
        <v>0</v>
      </c>
      <c r="AB60" s="3">
        <f t="shared" si="6"/>
        <v>0</v>
      </c>
      <c r="AC60" s="3">
        <f>N60+O60+P60+Q60+T60+U60</f>
        <v>0</v>
      </c>
      <c r="AD60" s="3">
        <f>AA60/G60</f>
        <v>0</v>
      </c>
      <c r="AE60" s="24">
        <f>(AA60)*(G60*G60)</f>
        <v>0</v>
      </c>
      <c r="AF60" s="25">
        <f t="shared" si="7"/>
        <v>2.6014568158168577E-4</v>
      </c>
      <c r="AG60" s="26">
        <f>(H60-$H$2)/SUM($AF$2:AF59)</f>
        <v>65.418340978838117</v>
      </c>
      <c r="AH60" s="35">
        <f>(H60-H55)/SUM(AF55:AF59)</f>
        <v>0</v>
      </c>
      <c r="AI60" s="28">
        <f>(H60-H50)/SUM(AF50:AF59)</f>
        <v>0</v>
      </c>
      <c r="AJ60" s="29">
        <f>AJ59+(AVERAGE($AE$3:AE60)/(AJ59*AJ59))</f>
        <v>61.941281870635059</v>
      </c>
      <c r="AK60" s="30">
        <f>AK59+(AVERAGE($AG$3:AG60)/(AK59*AK59))</f>
        <v>61.470236388153751</v>
      </c>
      <c r="AL60" s="36">
        <f>AL59+(AVERAGE($AH$3:AH60)/(AL59*AL59))</f>
        <v>61.870693250271735</v>
      </c>
      <c r="AM60" s="37">
        <f>AM59+(AVERAGE($AI$3:AI60)/(AM59*AM59))</f>
        <v>61.779586805814091</v>
      </c>
      <c r="AN60" s="38">
        <f t="shared" si="8"/>
        <v>62</v>
      </c>
      <c r="AO60" s="39">
        <f t="shared" si="20"/>
        <v>61.999874325972058</v>
      </c>
      <c r="AP60" s="39">
        <f t="shared" si="20"/>
        <v>61.999870815246481</v>
      </c>
      <c r="AQ60" s="36">
        <f t="shared" si="14"/>
        <v>61.998848140116145</v>
      </c>
      <c r="AR60" s="40">
        <f t="shared" ref="AR60:AS75" si="21">AR59+(AVERAGE(AH51:AH60)/(AR59*AR59))</f>
        <v>61.998015528422627</v>
      </c>
      <c r="AS60" s="41">
        <f t="shared" si="21"/>
        <v>61.99934232601386</v>
      </c>
      <c r="AT60" s="20">
        <f>POWER((AO60-H60),2)</f>
        <v>1.579396129906946E-8</v>
      </c>
      <c r="AU60" s="20">
        <f>POWER((AP60-H60),2)</f>
        <v>1.6688700541643287E-8</v>
      </c>
      <c r="AV60" s="29">
        <f t="shared" si="10"/>
        <v>62.101126072730288</v>
      </c>
      <c r="AW60" s="30">
        <f t="shared" si="13"/>
        <v>61.906742165215846</v>
      </c>
      <c r="AX60" s="36">
        <f t="shared" si="11"/>
        <v>61.39414515528798</v>
      </c>
      <c r="AY60" s="37">
        <f t="shared" si="12"/>
        <v>61.557350450738383</v>
      </c>
    </row>
    <row r="61" spans="1:51" thickTop="1" thickBot="1">
      <c r="A61" s="4">
        <v>60</v>
      </c>
      <c r="B61" s="4">
        <v>1252085233</v>
      </c>
      <c r="C61" s="4">
        <f t="shared" si="0"/>
        <v>0.44696969696969696</v>
      </c>
      <c r="D61" s="2">
        <f t="shared" si="1"/>
        <v>40060.727233796293</v>
      </c>
      <c r="E61" t="s">
        <v>444</v>
      </c>
      <c r="F61" t="s">
        <v>445</v>
      </c>
      <c r="G61" s="4">
        <v>62</v>
      </c>
      <c r="H61" s="4">
        <v>62</v>
      </c>
      <c r="I61" s="5">
        <f t="shared" si="2"/>
        <v>0.5</v>
      </c>
      <c r="J61" s="4">
        <v>548</v>
      </c>
      <c r="K61" s="4">
        <v>548</v>
      </c>
      <c r="L61" s="5">
        <f t="shared" si="3"/>
        <v>0.8852849828864745</v>
      </c>
      <c r="M61" s="5">
        <f t="shared" si="4"/>
        <v>8.8387096774193541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f>N61+P61+T61</f>
        <v>0</v>
      </c>
      <c r="X61" s="4">
        <f>O61+Q61+U61</f>
        <v>0</v>
      </c>
      <c r="Y61" s="60">
        <f>(N61+V61)/G61</f>
        <v>0</v>
      </c>
      <c r="Z61" s="62">
        <f>IF(AA61=0,0,(N61+V61)/ABS(AA61))</f>
        <v>0</v>
      </c>
      <c r="AA61" s="3">
        <f t="shared" si="5"/>
        <v>0</v>
      </c>
      <c r="AB61" s="3">
        <f t="shared" si="6"/>
        <v>0</v>
      </c>
      <c r="AC61" s="3">
        <f>N61+O61+P61+Q61+T61+U61</f>
        <v>0</v>
      </c>
      <c r="AD61" s="3">
        <f>AA61/G61</f>
        <v>0</v>
      </c>
      <c r="AE61" s="24">
        <f>(AA61)*(G61*G61)</f>
        <v>0</v>
      </c>
      <c r="AF61" s="25">
        <f t="shared" si="7"/>
        <v>2.6014568158168577E-4</v>
      </c>
      <c r="AG61" s="26">
        <f>(H61-$H$2)/SUM($AF$2:AF60)</f>
        <v>64.323661677939342</v>
      </c>
      <c r="AH61" s="35">
        <f>(H61-H56)/SUM(AF56:AF60)</f>
        <v>0</v>
      </c>
      <c r="AI61" s="28">
        <f>(H61-H51)/SUM(AF51:AF60)</f>
        <v>0</v>
      </c>
      <c r="AJ61" s="29">
        <f>AJ60+(AVERAGE($AE$3:AE61)/(AJ60*AJ60))</f>
        <v>61.957719806466386</v>
      </c>
      <c r="AK61" s="30">
        <f>AK60+(AVERAGE($AG$3:AG61)/(AK60*AK60))</f>
        <v>61.486648894374454</v>
      </c>
      <c r="AL61" s="36">
        <f>AL60+(AVERAGE($AH$3:AH61)/(AL60*AL60))</f>
        <v>61.887383724858275</v>
      </c>
      <c r="AM61" s="37">
        <f>AM60+(AVERAGE($AI$3:AI61)/(AM60*AM60))</f>
        <v>61.796353765516528</v>
      </c>
      <c r="AN61" s="38">
        <f t="shared" si="8"/>
        <v>62</v>
      </c>
      <c r="AO61" s="39">
        <f t="shared" si="20"/>
        <v>61.999874325972058</v>
      </c>
      <c r="AP61" s="39">
        <f t="shared" si="20"/>
        <v>61.999870815246481</v>
      </c>
      <c r="AQ61" s="36">
        <f t="shared" si="14"/>
        <v>61.998848140116145</v>
      </c>
      <c r="AR61" s="40">
        <f t="shared" si="21"/>
        <v>61.998015528422627</v>
      </c>
      <c r="AS61" s="41">
        <f t="shared" si="21"/>
        <v>61.99934232601386</v>
      </c>
      <c r="AT61" s="20">
        <f>POWER((AO61-H61),2)</f>
        <v>1.579396129906946E-8</v>
      </c>
      <c r="AU61" s="20">
        <f>POWER((AP61-H61),2)</f>
        <v>1.6688700541643287E-8</v>
      </c>
      <c r="AV61" s="29">
        <f t="shared" si="10"/>
        <v>62.11977061696733</v>
      </c>
      <c r="AW61" s="30">
        <f t="shared" si="13"/>
        <v>61.922143867574185</v>
      </c>
      <c r="AX61" s="36">
        <f t="shared" si="11"/>
        <v>61.400896477795072</v>
      </c>
      <c r="AY61" s="37">
        <f t="shared" si="12"/>
        <v>61.566871704644981</v>
      </c>
    </row>
    <row r="62" spans="1:51" thickTop="1" thickBot="1">
      <c r="A62" s="4">
        <v>61</v>
      </c>
      <c r="B62" s="4">
        <v>1254680099</v>
      </c>
      <c r="C62" s="4">
        <f t="shared" si="0"/>
        <v>0.45454545454545453</v>
      </c>
      <c r="D62" s="2">
        <f t="shared" si="1"/>
        <v>40090.760405092595</v>
      </c>
      <c r="E62" t="s">
        <v>445</v>
      </c>
      <c r="F62" t="s">
        <v>446</v>
      </c>
      <c r="G62" s="4">
        <v>62</v>
      </c>
      <c r="H62" s="4">
        <v>62</v>
      </c>
      <c r="I62" s="5">
        <f t="shared" si="2"/>
        <v>0.5</v>
      </c>
      <c r="J62" s="4">
        <v>548</v>
      </c>
      <c r="K62" s="4">
        <v>548</v>
      </c>
      <c r="L62" s="5">
        <f t="shared" si="3"/>
        <v>0.8852849828864745</v>
      </c>
      <c r="M62" s="5">
        <f t="shared" si="4"/>
        <v>8.8387096774193541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f>N62+P62+T62</f>
        <v>0</v>
      </c>
      <c r="X62" s="4">
        <f>O62+Q62+U62</f>
        <v>0</v>
      </c>
      <c r="Y62" s="60">
        <f>(N62+V62)/G62</f>
        <v>0</v>
      </c>
      <c r="Z62" s="62">
        <f>IF(AA62=0,0,(N62+V62)/ABS(AA62))</f>
        <v>0</v>
      </c>
      <c r="AA62" s="3">
        <f t="shared" si="5"/>
        <v>0</v>
      </c>
      <c r="AB62" s="3">
        <f t="shared" si="6"/>
        <v>0</v>
      </c>
      <c r="AC62" s="3">
        <f>N62+O62+P62+Q62+T62+U62</f>
        <v>0</v>
      </c>
      <c r="AD62" s="3">
        <f>AA62/G62</f>
        <v>0</v>
      </c>
      <c r="AE62" s="24">
        <f>(AA62)*(G62*G62)</f>
        <v>0</v>
      </c>
      <c r="AF62" s="25">
        <f t="shared" si="7"/>
        <v>2.6014568158168577E-4</v>
      </c>
      <c r="AG62" s="26">
        <f>(H62-$H$2)/SUM($AF$2:AF61)</f>
        <v>63.265015104671235</v>
      </c>
      <c r="AH62" s="35">
        <f>(H62-H57)/SUM(AF57:AF61)</f>
        <v>0</v>
      </c>
      <c r="AI62" s="28">
        <f>(H62-H52)/SUM(AF52:AF61)</f>
        <v>0</v>
      </c>
      <c r="AJ62" s="29">
        <f>AJ61+(AVERAGE($AE$3:AE62)/(AJ61*AJ61))</f>
        <v>61.973875200947262</v>
      </c>
      <c r="AK62" s="30">
        <f>AK61+(AVERAGE($AG$3:AG62)/(AK61*AK61))</f>
        <v>61.503058145507715</v>
      </c>
      <c r="AL62" s="36">
        <f>AL61+(AVERAGE($AH$3:AH62)/(AL61*AL61))</f>
        <v>61.903787173560666</v>
      </c>
      <c r="AM62" s="37">
        <f>AM61+(AVERAGE($AI$3:AI62)/(AM61*AM61))</f>
        <v>61.812832330122703</v>
      </c>
      <c r="AN62" s="38">
        <f t="shared" si="8"/>
        <v>62</v>
      </c>
      <c r="AO62" s="39">
        <f t="shared" si="20"/>
        <v>61.999874325972058</v>
      </c>
      <c r="AP62" s="39">
        <f t="shared" si="20"/>
        <v>61.999870815246481</v>
      </c>
      <c r="AQ62" s="36">
        <f t="shared" si="14"/>
        <v>61.998848140116145</v>
      </c>
      <c r="AR62" s="40">
        <f t="shared" si="21"/>
        <v>61.998015528422627</v>
      </c>
      <c r="AS62" s="41">
        <f t="shared" si="21"/>
        <v>61.99934232601386</v>
      </c>
      <c r="AT62" s="20">
        <f>POWER((AO62-H62),2)</f>
        <v>1.579396129906946E-8</v>
      </c>
      <c r="AU62" s="20">
        <f>POWER((AP62-H62),2)</f>
        <v>1.6688700541643287E-8</v>
      </c>
      <c r="AV62" s="29">
        <f t="shared" si="10"/>
        <v>62.13840397098717</v>
      </c>
      <c r="AW62" s="30">
        <f t="shared" si="13"/>
        <v>61.937537909250246</v>
      </c>
      <c r="AX62" s="36">
        <f t="shared" si="11"/>
        <v>61.407646315703325</v>
      </c>
      <c r="AY62" s="37">
        <f t="shared" si="12"/>
        <v>61.576390013874885</v>
      </c>
    </row>
    <row r="63" spans="1:51" thickTop="1" thickBot="1">
      <c r="A63" s="4">
        <v>62</v>
      </c>
      <c r="B63" s="4">
        <v>1264444924</v>
      </c>
      <c r="C63" s="4">
        <f t="shared" si="0"/>
        <v>0.4621212121212121</v>
      </c>
      <c r="D63" s="2">
        <f t="shared" si="1"/>
        <v>40203.779212962967</v>
      </c>
      <c r="E63" t="s">
        <v>446</v>
      </c>
      <c r="F63" t="s">
        <v>447</v>
      </c>
      <c r="G63" s="4">
        <v>62</v>
      </c>
      <c r="H63" s="4">
        <v>62</v>
      </c>
      <c r="I63" s="5">
        <f t="shared" si="2"/>
        <v>0.5</v>
      </c>
      <c r="J63" s="4">
        <v>548</v>
      </c>
      <c r="K63" s="4">
        <v>548</v>
      </c>
      <c r="L63" s="5">
        <f t="shared" si="3"/>
        <v>0.8852849828864745</v>
      </c>
      <c r="M63" s="5">
        <f t="shared" si="4"/>
        <v>8.8387096774193541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f>N63+P63+T63</f>
        <v>0</v>
      </c>
      <c r="X63" s="4">
        <f>O63+Q63+U63</f>
        <v>0</v>
      </c>
      <c r="Y63" s="60">
        <f>(N63+V63)/G63</f>
        <v>0</v>
      </c>
      <c r="Z63" s="62">
        <f>IF(AA63=0,0,(N63+V63)/ABS(AA63))</f>
        <v>0</v>
      </c>
      <c r="AA63" s="3">
        <f t="shared" si="5"/>
        <v>0</v>
      </c>
      <c r="AB63" s="3">
        <f t="shared" si="6"/>
        <v>0</v>
      </c>
      <c r="AC63" s="3">
        <f>N63+O63+P63+Q63+T63+U63</f>
        <v>0</v>
      </c>
      <c r="AD63" s="3">
        <f>AA63/G63</f>
        <v>0</v>
      </c>
      <c r="AE63" s="24">
        <f>(AA63)*(G63*G63)</f>
        <v>0</v>
      </c>
      <c r="AF63" s="25">
        <f t="shared" si="7"/>
        <v>2.6014568158168577E-4</v>
      </c>
      <c r="AG63" s="26">
        <f>(H63-$H$2)/SUM($AF$2:AF62)</f>
        <v>62.240650972542596</v>
      </c>
      <c r="AH63" s="35">
        <f>(H63-H58)/SUM(AF58:AF62)</f>
        <v>0</v>
      </c>
      <c r="AI63" s="28">
        <f>(H63-H53)/SUM(AF53:AF62)</f>
        <v>0</v>
      </c>
      <c r="AJ63" s="29">
        <f>AJ62+(AVERAGE($AE$3:AE63)/(AJ62*AJ62))</f>
        <v>61.989757469254414</v>
      </c>
      <c r="AK63" s="30">
        <f>AK62+(AVERAGE($AG$3:AG63)/(AK62*AK62))</f>
        <v>61.51945952453984</v>
      </c>
      <c r="AL63" s="36">
        <f>AL62+(AVERAGE($AH$3:AH63)/(AL62*AL62))</f>
        <v>61.919913163644694</v>
      </c>
      <c r="AM63" s="37">
        <f>AM62+(AVERAGE($AI$3:AI63)/(AM62*AM62))</f>
        <v>61.829032113531873</v>
      </c>
      <c r="AN63" s="38">
        <f t="shared" si="8"/>
        <v>62</v>
      </c>
      <c r="AO63" s="39">
        <f t="shared" si="20"/>
        <v>61.999874325972058</v>
      </c>
      <c r="AP63" s="39">
        <f t="shared" si="20"/>
        <v>61.999870815246481</v>
      </c>
      <c r="AQ63" s="36">
        <f t="shared" si="14"/>
        <v>61.998848140116145</v>
      </c>
      <c r="AR63" s="40">
        <f t="shared" si="21"/>
        <v>61.998015528422627</v>
      </c>
      <c r="AS63" s="41">
        <f t="shared" si="21"/>
        <v>61.99934232601386</v>
      </c>
      <c r="AT63" s="20">
        <f>POWER((AO63-H63),2)</f>
        <v>1.579396129906946E-8</v>
      </c>
      <c r="AU63" s="20">
        <f>POWER((AP63-H63),2)</f>
        <v>1.6688700541643287E-8</v>
      </c>
      <c r="AV63" s="29">
        <f t="shared" si="10"/>
        <v>62.157026151568289</v>
      </c>
      <c r="AW63" s="30">
        <f t="shared" si="13"/>
        <v>61.952924299764256</v>
      </c>
      <c r="AX63" s="36">
        <f t="shared" si="11"/>
        <v>61.414394669828674</v>
      </c>
      <c r="AY63" s="37">
        <f t="shared" si="12"/>
        <v>61.585905380704027</v>
      </c>
    </row>
    <row r="64" spans="1:51" thickTop="1" thickBot="1">
      <c r="A64" s="4">
        <v>63</v>
      </c>
      <c r="B64" s="4">
        <v>1264720525</v>
      </c>
      <c r="C64" s="4">
        <f t="shared" si="0"/>
        <v>0.46969696969696972</v>
      </c>
      <c r="D64" s="2">
        <f t="shared" si="1"/>
        <v>40206.969039351854</v>
      </c>
      <c r="E64" t="s">
        <v>447</v>
      </c>
      <c r="F64" t="s">
        <v>448</v>
      </c>
      <c r="G64" s="4">
        <v>62</v>
      </c>
      <c r="H64" s="4">
        <v>62</v>
      </c>
      <c r="I64" s="5">
        <f t="shared" si="2"/>
        <v>0.5</v>
      </c>
      <c r="J64" s="4">
        <v>548</v>
      </c>
      <c r="K64" s="4">
        <v>548</v>
      </c>
      <c r="L64" s="5">
        <f t="shared" si="3"/>
        <v>0.8852849828864745</v>
      </c>
      <c r="M64" s="5">
        <f t="shared" si="4"/>
        <v>8.8387096774193541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f>N64+P64+T64</f>
        <v>0</v>
      </c>
      <c r="X64" s="4">
        <f>O64+Q64+U64</f>
        <v>0</v>
      </c>
      <c r="Y64" s="60">
        <f>(N64+V64)/G64</f>
        <v>0</v>
      </c>
      <c r="Z64" s="62">
        <f>IF(AA64=0,0,(N64+V64)/ABS(AA64))</f>
        <v>0</v>
      </c>
      <c r="AA64" s="3">
        <f t="shared" si="5"/>
        <v>0</v>
      </c>
      <c r="AB64" s="3">
        <f t="shared" si="6"/>
        <v>0</v>
      </c>
      <c r="AC64" s="3">
        <f>N64+O64+P64+Q64+T64+U64</f>
        <v>0</v>
      </c>
      <c r="AD64" s="3">
        <f>AA64/G64</f>
        <v>0</v>
      </c>
      <c r="AE64" s="24">
        <f>(AA64)*(G64*G64)</f>
        <v>0</v>
      </c>
      <c r="AF64" s="25">
        <f t="shared" si="7"/>
        <v>2.6014568158168577E-4</v>
      </c>
      <c r="AG64" s="26">
        <f>(H64-$H$2)/SUM($AF$2:AF63)</f>
        <v>61.248930548835112</v>
      </c>
      <c r="AH64" s="35">
        <f>(H64-H59)/SUM(AF59:AF63)</f>
        <v>0</v>
      </c>
      <c r="AI64" s="28">
        <f>(H64-H54)/SUM(AF54:AF63)</f>
        <v>0</v>
      </c>
      <c r="AJ64" s="29">
        <f>AJ63+(AVERAGE($AE$3:AE64)/(AJ63*AJ63))</f>
        <v>62.005375565906164</v>
      </c>
      <c r="AK64" s="30">
        <f>AK63+(AVERAGE($AG$3:AG64)/(AK63*AK63))</f>
        <v>61.535848786847005</v>
      </c>
      <c r="AL64" s="36">
        <f>AL63+(AVERAGE($AH$3:AH64)/(AL63*AL63))</f>
        <v>61.935770794185416</v>
      </c>
      <c r="AM64" s="37">
        <f>AM63+(AVERAGE($AI$3:AI64)/(AM63*AM63))</f>
        <v>61.844962259136338</v>
      </c>
      <c r="AN64" s="38">
        <f t="shared" si="8"/>
        <v>62</v>
      </c>
      <c r="AO64" s="39">
        <f t="shared" si="20"/>
        <v>61.999874325972058</v>
      </c>
      <c r="AP64" s="39">
        <f t="shared" si="20"/>
        <v>61.999870815246481</v>
      </c>
      <c r="AQ64" s="36">
        <f t="shared" si="14"/>
        <v>61.998848140116145</v>
      </c>
      <c r="AR64" s="40">
        <f t="shared" si="21"/>
        <v>61.998015528422627</v>
      </c>
      <c r="AS64" s="41">
        <f t="shared" si="21"/>
        <v>61.99934232601386</v>
      </c>
      <c r="AT64" s="20">
        <f>POWER((AO64-H64),2)</f>
        <v>1.579396129906946E-8</v>
      </c>
      <c r="AU64" s="20">
        <f>POWER((AP64-H64),2)</f>
        <v>1.6688700541643287E-8</v>
      </c>
      <c r="AV64" s="29">
        <f t="shared" si="10"/>
        <v>62.175637175448941</v>
      </c>
      <c r="AW64" s="30">
        <f t="shared" si="13"/>
        <v>61.968303048617514</v>
      </c>
      <c r="AX64" s="36">
        <f t="shared" si="11"/>
        <v>61.421141540986341</v>
      </c>
      <c r="AY64" s="37">
        <f t="shared" si="12"/>
        <v>61.595417807405532</v>
      </c>
    </row>
    <row r="65" spans="1:51" thickTop="1" thickBot="1">
      <c r="A65" s="4">
        <v>64</v>
      </c>
      <c r="B65" s="4">
        <v>1267655529</v>
      </c>
      <c r="C65" s="4">
        <f t="shared" si="0"/>
        <v>0.47727272727272729</v>
      </c>
      <c r="D65" s="2">
        <f t="shared" si="1"/>
        <v>40240.938993055555</v>
      </c>
      <c r="E65" t="s">
        <v>448</v>
      </c>
      <c r="F65" t="s">
        <v>449</v>
      </c>
      <c r="G65" s="4">
        <v>62</v>
      </c>
      <c r="H65" s="4">
        <v>62</v>
      </c>
      <c r="I65" s="5">
        <f t="shared" si="2"/>
        <v>0.5</v>
      </c>
      <c r="J65" s="4">
        <v>548</v>
      </c>
      <c r="K65" s="4">
        <v>548</v>
      </c>
      <c r="L65" s="5">
        <f t="shared" si="3"/>
        <v>0.8852849828864745</v>
      </c>
      <c r="M65" s="5">
        <f t="shared" si="4"/>
        <v>8.8387096774193541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f>N65+P65+T65</f>
        <v>0</v>
      </c>
      <c r="X65" s="4">
        <f>O65+Q65+U65</f>
        <v>0</v>
      </c>
      <c r="Y65" s="60">
        <f>(N65+V65)/G65</f>
        <v>0</v>
      </c>
      <c r="Z65" s="62">
        <f>IF(AA65=0,0,(N65+V65)/ABS(AA65))</f>
        <v>0</v>
      </c>
      <c r="AA65" s="3">
        <f t="shared" si="5"/>
        <v>0</v>
      </c>
      <c r="AB65" s="3">
        <f t="shared" si="6"/>
        <v>0</v>
      </c>
      <c r="AC65" s="3">
        <f>N65+O65+P65+Q65+T65+U65</f>
        <v>0</v>
      </c>
      <c r="AD65" s="3">
        <f>AA65/G65</f>
        <v>0</v>
      </c>
      <c r="AE65" s="24">
        <f>(AA65)*(G65*G65)</f>
        <v>0</v>
      </c>
      <c r="AF65" s="25">
        <f t="shared" si="7"/>
        <v>2.6014568158168577E-4</v>
      </c>
      <c r="AG65" s="26">
        <f>(H65-$H$2)/SUM($AF$2:AF64)</f>
        <v>60.288317906698417</v>
      </c>
      <c r="AH65" s="35">
        <f>(H65-H60)/SUM(AF60:AF64)</f>
        <v>0</v>
      </c>
      <c r="AI65" s="28">
        <f>(H65-H55)/SUM(AF55:AF64)</f>
        <v>0</v>
      </c>
      <c r="AJ65" s="29">
        <f>AJ64+(AVERAGE($AE$3:AE65)/(AJ64*AJ64))</f>
        <v>62.020738014259372</v>
      </c>
      <c r="AK65" s="30">
        <f>AK64+(AVERAGE($AG$3:AG65)/(AK64*AK64))</f>
        <v>61.552222029752521</v>
      </c>
      <c r="AL65" s="36">
        <f>AL64+(AVERAGE($AH$3:AH65)/(AL64*AL64))</f>
        <v>61.951368726050973</v>
      </c>
      <c r="AM65" s="37">
        <f>AM64+(AVERAGE($AI$3:AI65)/(AM64*AM64))</f>
        <v>61.860631469955244</v>
      </c>
      <c r="AN65" s="38">
        <f t="shared" si="8"/>
        <v>62</v>
      </c>
      <c r="AO65" s="39">
        <f t="shared" si="20"/>
        <v>61.999874325972058</v>
      </c>
      <c r="AP65" s="39">
        <f t="shared" si="20"/>
        <v>61.999870815246481</v>
      </c>
      <c r="AQ65" s="36">
        <f t="shared" si="14"/>
        <v>61.998848140116145</v>
      </c>
      <c r="AR65" s="40">
        <f t="shared" si="21"/>
        <v>61.998015528422627</v>
      </c>
      <c r="AS65" s="41">
        <f t="shared" si="21"/>
        <v>61.99934232601386</v>
      </c>
      <c r="AT65" s="20">
        <f>POWER((AO65-H65),2)</f>
        <v>1.579396129906946E-8</v>
      </c>
      <c r="AU65" s="20">
        <f>POWER((AP65-H65),2)</f>
        <v>1.6688700541643287E-8</v>
      </c>
      <c r="AV65" s="29">
        <f t="shared" si="10"/>
        <v>62.1942370593273</v>
      </c>
      <c r="AW65" s="30">
        <f t="shared" si="13"/>
        <v>61.983674165292456</v>
      </c>
      <c r="AX65" s="36">
        <f t="shared" si="11"/>
        <v>61.427886929990819</v>
      </c>
      <c r="AY65" s="37">
        <f t="shared" si="12"/>
        <v>61.604927296249713</v>
      </c>
    </row>
    <row r="66" spans="1:51" thickTop="1" thickBot="1">
      <c r="A66" s="4">
        <v>65</v>
      </c>
      <c r="B66" s="4">
        <v>1278541391</v>
      </c>
      <c r="C66" s="4">
        <f t="shared" si="0"/>
        <v>0.48484848484848486</v>
      </c>
      <c r="D66" s="2">
        <f t="shared" si="1"/>
        <v>40366.932766203703</v>
      </c>
      <c r="E66" t="s">
        <v>449</v>
      </c>
      <c r="F66" t="s">
        <v>450</v>
      </c>
      <c r="G66" s="4">
        <v>62</v>
      </c>
      <c r="H66" s="4">
        <v>61</v>
      </c>
      <c r="I66" s="5">
        <f t="shared" si="2"/>
        <v>0.33333333333333331</v>
      </c>
      <c r="J66" s="4">
        <v>548</v>
      </c>
      <c r="K66" s="4">
        <v>538</v>
      </c>
      <c r="L66" s="5">
        <f t="shared" si="3"/>
        <v>0.86912793822259771</v>
      </c>
      <c r="M66" s="5">
        <f t="shared" si="4"/>
        <v>8.8196721311475414</v>
      </c>
      <c r="N66" s="4">
        <v>2</v>
      </c>
      <c r="O66" s="4">
        <v>3</v>
      </c>
      <c r="P66" s="4">
        <v>2</v>
      </c>
      <c r="Q66" s="4">
        <v>6</v>
      </c>
      <c r="R66" s="4">
        <v>3</v>
      </c>
      <c r="S66" s="4">
        <v>0</v>
      </c>
      <c r="T66" s="4">
        <v>10</v>
      </c>
      <c r="U66" s="4">
        <v>16</v>
      </c>
      <c r="V66" s="4">
        <v>7</v>
      </c>
      <c r="W66" s="4">
        <f>N66+P66+T66</f>
        <v>14</v>
      </c>
      <c r="X66" s="4">
        <f>O66+Q66+U66</f>
        <v>25</v>
      </c>
      <c r="Y66" s="60">
        <f>(N66+V66)/G66</f>
        <v>0.14516129032258066</v>
      </c>
      <c r="Z66" s="62">
        <f>IF(AA66=0,0,(N66+V66)/ABS(AA66))</f>
        <v>9</v>
      </c>
      <c r="AA66" s="3">
        <f t="shared" si="5"/>
        <v>-1</v>
      </c>
      <c r="AB66" s="3">
        <f t="shared" si="6"/>
        <v>-10</v>
      </c>
      <c r="AC66" s="3">
        <f>N66+O66+P66+Q66+T66+U66</f>
        <v>39</v>
      </c>
      <c r="AD66" s="3">
        <f>AA66/G66</f>
        <v>-1.6129032258064516E-2</v>
      </c>
      <c r="AE66" s="24">
        <f>(AA66)*(G66*G66)</f>
        <v>-3844</v>
      </c>
      <c r="AF66" s="25">
        <f t="shared" si="7"/>
        <v>2.6874496103198063E-4</v>
      </c>
      <c r="AG66" s="26">
        <f>(H66-$H$2)/SUM($AF$2:AF65)</f>
        <v>0</v>
      </c>
      <c r="AH66" s="35">
        <f>(H66-H61)/SUM(AF61:AF65)</f>
        <v>-768.79999999999984</v>
      </c>
      <c r="AI66" s="28">
        <f>(H66-H56)/SUM(AF56:AF65)</f>
        <v>-384.39999999999986</v>
      </c>
      <c r="AJ66" s="29">
        <f>AJ65+(AVERAGE($AE$3:AE66)/(AJ65*AJ65))</f>
        <v>62.020238381072197</v>
      </c>
      <c r="AK66" s="30">
        <f>AK65+(AVERAGE($AG$3:AG66)/(AK65*AK65))</f>
        <v>61.56833086723119</v>
      </c>
      <c r="AL66" s="36">
        <f>AL65+(AVERAGE($AH$3:AH66)/(AL65*AL65))</f>
        <v>61.963585301407328</v>
      </c>
      <c r="AM66" s="37">
        <f>AM65+(AVERAGE($AI$3:AI66)/(AM65*AM65))</f>
        <v>61.874478488017139</v>
      </c>
      <c r="AN66" s="38">
        <f t="shared" si="8"/>
        <v>61</v>
      </c>
      <c r="AO66" s="39">
        <f t="shared" si="20"/>
        <v>61.799873515169416</v>
      </c>
      <c r="AP66" s="39">
        <f t="shared" si="20"/>
        <v>61.899870398520164</v>
      </c>
      <c r="AQ66" s="36">
        <f t="shared" si="14"/>
        <v>61.95884665380391</v>
      </c>
      <c r="AR66" s="40">
        <f t="shared" si="21"/>
        <v>61.978014248056908</v>
      </c>
      <c r="AS66" s="41">
        <f t="shared" si="21"/>
        <v>61.989342113857589</v>
      </c>
      <c r="AT66" s="20">
        <f>POWER((AO66-H66),2)</f>
        <v>0.63979764026947838</v>
      </c>
      <c r="AU66" s="20">
        <f>POWER((AP66-H66),2)</f>
        <v>0.80976673413283939</v>
      </c>
      <c r="AV66" s="29">
        <f t="shared" si="10"/>
        <v>62.212825819861578</v>
      </c>
      <c r="AW66" s="30">
        <f t="shared" si="13"/>
        <v>61.999037659252707</v>
      </c>
      <c r="AX66" s="36">
        <f t="shared" si="11"/>
        <v>61.434630837655895</v>
      </c>
      <c r="AY66" s="37">
        <f t="shared" si="12"/>
        <v>61.614433849504081</v>
      </c>
    </row>
    <row r="67" spans="1:51" thickTop="1" thickBot="1">
      <c r="A67" s="4">
        <v>66</v>
      </c>
      <c r="B67" s="4">
        <v>1287500783</v>
      </c>
      <c r="C67" s="4">
        <f t="shared" ref="C67:C130" si="22">(A67-1)/(LARGE(A:A,1)-1)</f>
        <v>0.49242424242424243</v>
      </c>
      <c r="D67" s="2">
        <f t="shared" ref="D67:D130" si="23">(B67/86400)+25569</f>
        <v>40470.629432870366</v>
      </c>
      <c r="E67" t="s">
        <v>450</v>
      </c>
      <c r="F67" t="s">
        <v>451</v>
      </c>
      <c r="G67" s="4">
        <v>61</v>
      </c>
      <c r="H67" s="4">
        <v>62</v>
      </c>
      <c r="I67" s="5">
        <f t="shared" ref="I67:I130" si="24">(H67-SMALL(H:H,1))/(LARGE(H:H,1)-SMALL(H:H,1))</f>
        <v>0.5</v>
      </c>
      <c r="J67" s="4">
        <v>538</v>
      </c>
      <c r="K67" s="4">
        <v>550</v>
      </c>
      <c r="L67" s="5">
        <f t="shared" ref="L67:L130" si="25">(K67-SMALL(K:K,1))/(LARGE(K:K,1)-SMALL(K:K,1))</f>
        <v>0.88851639181924991</v>
      </c>
      <c r="M67" s="5">
        <f t="shared" ref="M67:M130" si="26">K67/H67</f>
        <v>8.870967741935484</v>
      </c>
      <c r="N67" s="4">
        <v>3</v>
      </c>
      <c r="O67" s="4">
        <v>2</v>
      </c>
      <c r="P67" s="4">
        <v>6</v>
      </c>
      <c r="Q67" s="4">
        <v>0</v>
      </c>
      <c r="R67" s="4">
        <v>1</v>
      </c>
      <c r="S67" s="4">
        <v>0</v>
      </c>
      <c r="T67" s="4">
        <v>16</v>
      </c>
      <c r="U67" s="4">
        <v>10</v>
      </c>
      <c r="V67" s="4">
        <v>4</v>
      </c>
      <c r="W67" s="4">
        <f>N67+P67+T67</f>
        <v>25</v>
      </c>
      <c r="X67" s="4">
        <f>O67+Q67+U67</f>
        <v>12</v>
      </c>
      <c r="Y67" s="60">
        <f>(N67+V67)/G67</f>
        <v>0.11475409836065574</v>
      </c>
      <c r="Z67" s="62">
        <f>IF(AA67=0,0,(N67+V67)/ABS(AA67))</f>
        <v>7</v>
      </c>
      <c r="AA67" s="3">
        <f t="shared" ref="AA67:AA130" si="27">H67-G67</f>
        <v>1</v>
      </c>
      <c r="AB67" s="3">
        <f t="shared" ref="AB67:AB130" si="28">K67-J67</f>
        <v>12</v>
      </c>
      <c r="AC67" s="3">
        <f>N67+O67+P67+Q67+T67+U67</f>
        <v>37</v>
      </c>
      <c r="AD67" s="3">
        <f>AA67/G67</f>
        <v>1.6393442622950821E-2</v>
      </c>
      <c r="AE67" s="24">
        <f>(AA67)*(G67*G67)</f>
        <v>3721</v>
      </c>
      <c r="AF67" s="25">
        <f t="shared" ref="AF67:AF130" si="29">1/(H67*H67)</f>
        <v>2.6014568158168577E-4</v>
      </c>
      <c r="AG67" s="26">
        <f>(H67-$H$2)/SUM($AF$2:AF66)</f>
        <v>58.42537078715943</v>
      </c>
      <c r="AH67" s="35">
        <f>(H67-H62)/SUM(AF62:AF66)</f>
        <v>0</v>
      </c>
      <c r="AI67" s="28">
        <f>(H67-H57)/SUM(AF57:AF66)</f>
        <v>0</v>
      </c>
      <c r="AJ67" s="29">
        <f>AJ66+(AVERAGE($AE$3:AE67)/(AJ66*AJ66))</f>
        <v>62.034629048612949</v>
      </c>
      <c r="AK67" s="30">
        <f>AK66+(AVERAGE($AG$3:AG67)/(AK66*AK66))</f>
        <v>61.584420700551853</v>
      </c>
      <c r="AL67" s="36">
        <f>AL66+(AVERAGE($AH$3:AH67)/(AL66*AL66))</f>
        <v>61.975609186853575</v>
      </c>
      <c r="AM67" s="37">
        <f>AM66+(AVERAGE($AI$3:AI67)/(AM66*AM66))</f>
        <v>61.888106373358212</v>
      </c>
      <c r="AN67" s="38">
        <f t="shared" si="8"/>
        <v>62</v>
      </c>
      <c r="AO67" s="39">
        <f t="shared" si="20"/>
        <v>61.799873515169416</v>
      </c>
      <c r="AP67" s="39">
        <f t="shared" si="20"/>
        <v>61.899870398520164</v>
      </c>
      <c r="AQ67" s="36">
        <f t="shared" si="14"/>
        <v>61.918793499795356</v>
      </c>
      <c r="AR67" s="40">
        <f t="shared" si="21"/>
        <v>61.9580000561524</v>
      </c>
      <c r="AS67" s="41">
        <f t="shared" si="21"/>
        <v>61.979338674943094</v>
      </c>
      <c r="AT67" s="20">
        <f>POWER((AO67-H67),2)</f>
        <v>4.0050609930645853E-2</v>
      </c>
      <c r="AU67" s="20">
        <f>POWER((AP67-H67),2)</f>
        <v>1.0025937092510701E-2</v>
      </c>
      <c r="AV67" s="29">
        <f t="shared" si="10"/>
        <v>62.231403473670163</v>
      </c>
      <c r="AW67" s="30">
        <f t="shared" si="13"/>
        <v>62.014393539943129</v>
      </c>
      <c r="AX67" s="36">
        <f t="shared" si="11"/>
        <v>61.441373264794642</v>
      </c>
      <c r="AY67" s="37">
        <f t="shared" si="12"/>
        <v>61.623937469433343</v>
      </c>
    </row>
    <row r="68" spans="1:51" thickTop="1" thickBot="1">
      <c r="A68" s="4">
        <v>67</v>
      </c>
      <c r="B68" s="4">
        <v>1294765945</v>
      </c>
      <c r="C68" s="4">
        <f t="shared" si="22"/>
        <v>0.5</v>
      </c>
      <c r="D68" s="2">
        <f t="shared" si="23"/>
        <v>40554.716956018521</v>
      </c>
      <c r="E68" t="s">
        <v>451</v>
      </c>
      <c r="F68" t="s">
        <v>452</v>
      </c>
      <c r="G68" s="4">
        <v>62</v>
      </c>
      <c r="H68" s="4">
        <v>62</v>
      </c>
      <c r="I68" s="5">
        <f t="shared" si="24"/>
        <v>0.5</v>
      </c>
      <c r="J68" s="4">
        <v>550</v>
      </c>
      <c r="K68" s="4">
        <v>548</v>
      </c>
      <c r="L68" s="5">
        <f t="shared" si="25"/>
        <v>0.8852849828864745</v>
      </c>
      <c r="M68" s="5">
        <f t="shared" si="26"/>
        <v>8.8387096774193541</v>
      </c>
      <c r="N68" s="4">
        <v>0</v>
      </c>
      <c r="O68" s="4">
        <v>0</v>
      </c>
      <c r="P68" s="4">
        <v>0</v>
      </c>
      <c r="Q68" s="4">
        <v>2</v>
      </c>
      <c r="R68" s="4">
        <v>1</v>
      </c>
      <c r="S68" s="4">
        <v>0</v>
      </c>
      <c r="T68" s="4">
        <v>0</v>
      </c>
      <c r="U68" s="4">
        <v>0</v>
      </c>
      <c r="V68" s="4">
        <v>2</v>
      </c>
      <c r="W68" s="4">
        <f>N68+P68+T68</f>
        <v>0</v>
      </c>
      <c r="X68" s="4">
        <f>O68+Q68+U68</f>
        <v>2</v>
      </c>
      <c r="Y68" s="60">
        <f>(N68+V68)/G68</f>
        <v>3.2258064516129031E-2</v>
      </c>
      <c r="Z68" s="62">
        <f>IF(AA68=0,0,(N68+V68)/ABS(AA68))</f>
        <v>0</v>
      </c>
      <c r="AA68" s="3">
        <f t="shared" si="27"/>
        <v>0</v>
      </c>
      <c r="AB68" s="3">
        <f t="shared" si="28"/>
        <v>-2</v>
      </c>
      <c r="AC68" s="3">
        <f>N68+O68+P68+Q68+T68+U68</f>
        <v>2</v>
      </c>
      <c r="AD68" s="3">
        <f>AA68/G68</f>
        <v>0</v>
      </c>
      <c r="AE68" s="24">
        <f>(AA68)*(G68*G68)</f>
        <v>0</v>
      </c>
      <c r="AF68" s="25">
        <f t="shared" si="29"/>
        <v>2.6014568158168577E-4</v>
      </c>
      <c r="AG68" s="26">
        <f>(H68-$H$2)/SUM($AF$2:AF67)</f>
        <v>57.550652214148379</v>
      </c>
      <c r="AH68" s="35">
        <f>(H68-H63)/SUM(AF63:AF67)</f>
        <v>0</v>
      </c>
      <c r="AI68" s="28">
        <f>(H68-H58)/SUM(AF58:AF67)</f>
        <v>0</v>
      </c>
      <c r="AJ68" s="29">
        <f>AJ67+(AVERAGE($AE$3:AE68)/(AJ67*AJ67))</f>
        <v>62.04879510102446</v>
      </c>
      <c r="AK68" s="30">
        <f>AK67+(AVERAGE($AG$3:AG68)/(AK67*AK67))</f>
        <v>61.600488383139556</v>
      </c>
      <c r="AL68" s="36">
        <f>AL67+(AVERAGE($AH$3:AH68)/(AL67*AL67))</f>
        <v>61.987446297845459</v>
      </c>
      <c r="AM68" s="37">
        <f>AM67+(AVERAGE($AI$3:AI68)/(AM67*AM67))</f>
        <v>61.901521865399381</v>
      </c>
      <c r="AN68" s="38">
        <f t="shared" ref="AN68:AN131" si="30">AN67+(AE68/(AN67*AN67))</f>
        <v>62</v>
      </c>
      <c r="AO68" s="39">
        <f t="shared" ref="AO68:AP83" si="31">AO67+(AH68/(AO67*AO67))</f>
        <v>61.799873515169416</v>
      </c>
      <c r="AP68" s="39">
        <f t="shared" si="31"/>
        <v>61.899870398520164</v>
      </c>
      <c r="AQ68" s="36">
        <f t="shared" si="14"/>
        <v>61.878688510990791</v>
      </c>
      <c r="AR68" s="40">
        <f t="shared" si="21"/>
        <v>61.937972931855796</v>
      </c>
      <c r="AS68" s="41">
        <f t="shared" si="21"/>
        <v>61.969332006666434</v>
      </c>
      <c r="AT68" s="20">
        <f>POWER((AO68-H68),2)</f>
        <v>4.0050609930645853E-2</v>
      </c>
      <c r="AU68" s="20">
        <f>POWER((AP68-H68),2)</f>
        <v>1.0025937092510701E-2</v>
      </c>
      <c r="AV68" s="29">
        <f t="shared" ref="AV68:AV131" si="32">AV67+(AVERAGE($AE$3:$AE$85)/(AV67*AV67))</f>
        <v>62.249970037331757</v>
      </c>
      <c r="AW68" s="30">
        <f t="shared" si="13"/>
        <v>62.029741816789873</v>
      </c>
      <c r="AX68" s="36">
        <f t="shared" ref="AX68:AX131" si="33">AX67+(AVERAGE($AH$3:$AH$85)/(AX67*AX67))</f>
        <v>61.448114212219416</v>
      </c>
      <c r="AY68" s="37">
        <f t="shared" ref="AY68:AY131" si="34">AY67+(AVERAGE($AI$3:$AI$85)/(AY67*AY67))</f>
        <v>61.63343815829942</v>
      </c>
    </row>
    <row r="69" spans="1:51" thickTop="1" thickBot="1">
      <c r="A69" s="4">
        <v>68</v>
      </c>
      <c r="B69" s="4">
        <v>1297281817</v>
      </c>
      <c r="C69" s="4">
        <f t="shared" si="22"/>
        <v>0.50757575757575757</v>
      </c>
      <c r="D69" s="2">
        <f t="shared" si="23"/>
        <v>40583.835844907408</v>
      </c>
      <c r="E69" t="s">
        <v>452</v>
      </c>
      <c r="F69" t="s">
        <v>453</v>
      </c>
      <c r="G69" s="4">
        <v>62</v>
      </c>
      <c r="H69" s="4">
        <v>62</v>
      </c>
      <c r="I69" s="5">
        <f t="shared" si="24"/>
        <v>0.5</v>
      </c>
      <c r="J69" s="4">
        <v>548</v>
      </c>
      <c r="K69" s="4">
        <v>549</v>
      </c>
      <c r="L69" s="5">
        <f t="shared" si="25"/>
        <v>0.8869006873528622</v>
      </c>
      <c r="M69" s="5">
        <f t="shared" si="26"/>
        <v>8.8548387096774199</v>
      </c>
      <c r="N69" s="4">
        <v>0</v>
      </c>
      <c r="O69" s="4">
        <v>0</v>
      </c>
      <c r="P69" s="4">
        <v>1</v>
      </c>
      <c r="Q69" s="4">
        <v>0</v>
      </c>
      <c r="R69" s="4">
        <v>2</v>
      </c>
      <c r="S69" s="4">
        <v>0</v>
      </c>
      <c r="T69" s="4">
        <v>0</v>
      </c>
      <c r="U69" s="4">
        <v>0</v>
      </c>
      <c r="V69" s="4">
        <v>2</v>
      </c>
      <c r="W69" s="4">
        <f>N69+P69+T69</f>
        <v>1</v>
      </c>
      <c r="X69" s="4">
        <f>O69+Q69+U69</f>
        <v>0</v>
      </c>
      <c r="Y69" s="60">
        <f>(N69+V69)/G69</f>
        <v>3.2258064516129031E-2</v>
      </c>
      <c r="Z69" s="62">
        <f>IF(AA69=0,0,(N69+V69)/ABS(AA69))</f>
        <v>0</v>
      </c>
      <c r="AA69" s="3">
        <f t="shared" si="27"/>
        <v>0</v>
      </c>
      <c r="AB69" s="3">
        <f t="shared" si="28"/>
        <v>1</v>
      </c>
      <c r="AC69" s="3">
        <f>N69+O69+P69+Q69+T69+U69</f>
        <v>1</v>
      </c>
      <c r="AD69" s="3">
        <f>AA69/G69</f>
        <v>0</v>
      </c>
      <c r="AE69" s="24">
        <f>(AA69)*(G69*G69)</f>
        <v>0</v>
      </c>
      <c r="AF69" s="25">
        <f t="shared" si="29"/>
        <v>2.6014568158168577E-4</v>
      </c>
      <c r="AG69" s="26">
        <f>(H69-$H$2)/SUM($AF$2:AF68)</f>
        <v>56.70173908562235</v>
      </c>
      <c r="AH69" s="35">
        <f>(H69-H64)/SUM(AF64:AF68)</f>
        <v>0</v>
      </c>
      <c r="AI69" s="28">
        <f>(H69-H59)/SUM(AF59:AF68)</f>
        <v>0</v>
      </c>
      <c r="AJ69" s="29">
        <f>AJ68+(AVERAGE($AE$3:AE69)/(AJ68*AJ68))</f>
        <v>62.062743348725753</v>
      </c>
      <c r="AK69" s="30">
        <f>AK68+(AVERAGE($AG$3:AG69)/(AK68*AK68))</f>
        <v>61.616531018516824</v>
      </c>
      <c r="AL69" s="36">
        <f>AL68+(AVERAGE($AH$3:AH69)/(AL68*AL68))</f>
        <v>61.999102282614217</v>
      </c>
      <c r="AM69" s="37">
        <f>AM68+(AVERAGE($AI$3:AI69)/(AM68*AM68))</f>
        <v>61.914731398731185</v>
      </c>
      <c r="AN69" s="38">
        <f t="shared" si="30"/>
        <v>62</v>
      </c>
      <c r="AO69" s="39">
        <f t="shared" si="31"/>
        <v>61.799873515169416</v>
      </c>
      <c r="AP69" s="39">
        <f t="shared" si="31"/>
        <v>61.899870398520164</v>
      </c>
      <c r="AQ69" s="36">
        <f t="shared" si="14"/>
        <v>61.838531519424393</v>
      </c>
      <c r="AR69" s="40">
        <f t="shared" si="21"/>
        <v>61.917932854259874</v>
      </c>
      <c r="AS69" s="41">
        <f t="shared" si="21"/>
        <v>61.959322106420302</v>
      </c>
      <c r="AT69" s="20">
        <f>POWER((AO69-H69),2)</f>
        <v>4.0050609930645853E-2</v>
      </c>
      <c r="AU69" s="20">
        <f>POWER((AP69-H69),2)</f>
        <v>1.0025937092510701E-2</v>
      </c>
      <c r="AV69" s="29">
        <f t="shared" si="32"/>
        <v>62.268525527385485</v>
      </c>
      <c r="AW69" s="30">
        <f t="shared" ref="AW69:AW132" si="35">AW68+(AVERAGE($AG$3:$AG$85)/(AW68*AW68))</f>
        <v>62.045082499200419</v>
      </c>
      <c r="AX69" s="36">
        <f t="shared" si="33"/>
        <v>61.454853680741856</v>
      </c>
      <c r="AY69" s="37">
        <f t="shared" si="34"/>
        <v>61.642935918361431</v>
      </c>
    </row>
    <row r="70" spans="1:51" thickTop="1" thickBot="1">
      <c r="A70" s="4">
        <v>69</v>
      </c>
      <c r="B70" s="4">
        <v>1298516622</v>
      </c>
      <c r="C70" s="4">
        <f t="shared" si="22"/>
        <v>0.51515151515151514</v>
      </c>
      <c r="D70" s="2">
        <f t="shared" si="23"/>
        <v>40598.127569444448</v>
      </c>
      <c r="E70" t="s">
        <v>453</v>
      </c>
      <c r="F70" t="s">
        <v>454</v>
      </c>
      <c r="G70" s="4">
        <v>62</v>
      </c>
      <c r="H70" s="4">
        <v>62</v>
      </c>
      <c r="I70" s="5">
        <f t="shared" si="24"/>
        <v>0.5</v>
      </c>
      <c r="J70" s="4">
        <v>549</v>
      </c>
      <c r="K70" s="4">
        <v>548</v>
      </c>
      <c r="L70" s="5">
        <f t="shared" si="25"/>
        <v>0.8852849828864745</v>
      </c>
      <c r="M70" s="5">
        <f t="shared" si="26"/>
        <v>8.8387096774193541</v>
      </c>
      <c r="N70" s="4">
        <v>0</v>
      </c>
      <c r="O70" s="4">
        <v>0</v>
      </c>
      <c r="P70" s="4">
        <v>0</v>
      </c>
      <c r="Q70" s="4">
        <v>1</v>
      </c>
      <c r="R70" s="4">
        <v>2</v>
      </c>
      <c r="S70" s="4">
        <v>0</v>
      </c>
      <c r="T70" s="4">
        <v>0</v>
      </c>
      <c r="U70" s="4">
        <v>0</v>
      </c>
      <c r="V70" s="4">
        <v>2</v>
      </c>
      <c r="W70" s="4">
        <f>N70+P70+T70</f>
        <v>0</v>
      </c>
      <c r="X70" s="4">
        <f>O70+Q70+U70</f>
        <v>1</v>
      </c>
      <c r="Y70" s="60">
        <f>(N70+V70)/G70</f>
        <v>3.2258064516129031E-2</v>
      </c>
      <c r="Z70" s="62">
        <f>IF(AA70=0,0,(N70+V70)/ABS(AA70))</f>
        <v>0</v>
      </c>
      <c r="AA70" s="3">
        <f t="shared" si="27"/>
        <v>0</v>
      </c>
      <c r="AB70" s="3">
        <f t="shared" si="28"/>
        <v>-1</v>
      </c>
      <c r="AC70" s="3">
        <f>N70+O70+P70+Q70+T70+U70</f>
        <v>1</v>
      </c>
      <c r="AD70" s="3">
        <f>AA70/G70</f>
        <v>0</v>
      </c>
      <c r="AE70" s="24">
        <f>(AA70)*(G70*G70)</f>
        <v>0</v>
      </c>
      <c r="AF70" s="25">
        <f t="shared" si="29"/>
        <v>2.6014568158168577E-4</v>
      </c>
      <c r="AG70" s="26">
        <f>(H70-$H$2)/SUM($AF$2:AF69)</f>
        <v>55.877506055160588</v>
      </c>
      <c r="AH70" s="35">
        <f>(H70-H65)/SUM(AF65:AF69)</f>
        <v>0</v>
      </c>
      <c r="AI70" s="28">
        <f>(H70-H60)/SUM(AF60:AF69)</f>
        <v>0</v>
      </c>
      <c r="AJ70" s="29">
        <f>AJ69+(AVERAGE($AE$3:AE70)/(AJ69*AJ69))</f>
        <v>62.076480298452886</v>
      </c>
      <c r="AK70" s="30">
        <f>AK69+(AVERAGE($AG$3:AG70)/(AK69*AK69))</f>
        <v>61.632545940955595</v>
      </c>
      <c r="AL70" s="36">
        <f>AL69+(AVERAGE($AH$3:AH70)/(AL69*AL69))</f>
        <v>62.010582537991766</v>
      </c>
      <c r="AM70" s="37">
        <f>AM69+(AVERAGE($AI$3:AI70)/(AM69*AM69))</f>
        <v>61.927741121183587</v>
      </c>
      <c r="AN70" s="38">
        <f t="shared" si="30"/>
        <v>62</v>
      </c>
      <c r="AO70" s="39">
        <f t="shared" si="31"/>
        <v>61.799873515169416</v>
      </c>
      <c r="AP70" s="39">
        <f t="shared" si="31"/>
        <v>61.899870398520164</v>
      </c>
      <c r="AQ70" s="36">
        <f t="shared" si="14"/>
        <v>61.798322356258005</v>
      </c>
      <c r="AR70" s="40">
        <f t="shared" si="21"/>
        <v>61.897879802403267</v>
      </c>
      <c r="AS70" s="41">
        <f t="shared" si="21"/>
        <v>61.949308971594022</v>
      </c>
      <c r="AT70" s="20">
        <f>POWER((AO70-H70),2)</f>
        <v>4.0050609930645853E-2</v>
      </c>
      <c r="AU70" s="20">
        <f>POWER((AP70-H70),2)</f>
        <v>1.0025937092510701E-2</v>
      </c>
      <c r="AV70" s="29">
        <f t="shared" si="32"/>
        <v>62.287069960331053</v>
      </c>
      <c r="AW70" s="30">
        <f t="shared" si="35"/>
        <v>62.060415596563651</v>
      </c>
      <c r="AX70" s="36">
        <f t="shared" si="33"/>
        <v>61.46159167117289</v>
      </c>
      <c r="AY70" s="37">
        <f t="shared" si="34"/>
        <v>61.652430751875727</v>
      </c>
    </row>
    <row r="71" spans="1:51" thickTop="1" thickBot="1">
      <c r="A71" s="4">
        <v>70</v>
      </c>
      <c r="B71" s="4">
        <v>1299016620</v>
      </c>
      <c r="C71" s="4">
        <f t="shared" si="22"/>
        <v>0.52272727272727271</v>
      </c>
      <c r="D71" s="2">
        <f t="shared" si="23"/>
        <v>40603.914583333331</v>
      </c>
      <c r="E71" t="s">
        <v>454</v>
      </c>
      <c r="F71" t="s">
        <v>455</v>
      </c>
      <c r="G71" s="4">
        <v>62</v>
      </c>
      <c r="H71" s="4">
        <v>62</v>
      </c>
      <c r="I71" s="5">
        <f t="shared" si="24"/>
        <v>0.5</v>
      </c>
      <c r="J71" s="4">
        <v>548</v>
      </c>
      <c r="K71" s="4">
        <v>549</v>
      </c>
      <c r="L71" s="5">
        <f t="shared" si="25"/>
        <v>0.8869006873528622</v>
      </c>
      <c r="M71" s="5">
        <f t="shared" si="26"/>
        <v>8.8548387096774199</v>
      </c>
      <c r="N71" s="4">
        <v>0</v>
      </c>
      <c r="O71" s="4">
        <v>0</v>
      </c>
      <c r="P71" s="4">
        <v>1</v>
      </c>
      <c r="Q71" s="4">
        <v>0</v>
      </c>
      <c r="R71" s="4">
        <v>1</v>
      </c>
      <c r="S71" s="4">
        <v>0</v>
      </c>
      <c r="T71" s="4">
        <v>0</v>
      </c>
      <c r="U71" s="4">
        <v>0</v>
      </c>
      <c r="V71" s="4">
        <v>1</v>
      </c>
      <c r="W71" s="4">
        <f>N71+P71+T71</f>
        <v>1</v>
      </c>
      <c r="X71" s="4">
        <f>O71+Q71+U71</f>
        <v>0</v>
      </c>
      <c r="Y71" s="60">
        <f>(N71+V71)/G71</f>
        <v>1.6129032258064516E-2</v>
      </c>
      <c r="Z71" s="62">
        <f>IF(AA71=0,0,(N71+V71)/ABS(AA71))</f>
        <v>0</v>
      </c>
      <c r="AA71" s="3">
        <f t="shared" si="27"/>
        <v>0</v>
      </c>
      <c r="AB71" s="3">
        <f t="shared" si="28"/>
        <v>1</v>
      </c>
      <c r="AC71" s="3">
        <f>N71+O71+P71+Q71+T71+U71</f>
        <v>1</v>
      </c>
      <c r="AD71" s="3">
        <f>AA71/G71</f>
        <v>0</v>
      </c>
      <c r="AE71" s="24">
        <f>(AA71)*(G71*G71)</f>
        <v>0</v>
      </c>
      <c r="AF71" s="25">
        <f t="shared" si="29"/>
        <v>2.6014568158168577E-4</v>
      </c>
      <c r="AG71" s="26">
        <f>(H71-$H$2)/SUM($AF$2:AF70)</f>
        <v>55.076892272266981</v>
      </c>
      <c r="AH71" s="35">
        <f>(H71-H66)/SUM(AF66:AF70)</f>
        <v>763.75074754378466</v>
      </c>
      <c r="AI71" s="28">
        <f>(H71-H61)/SUM(AF61:AF70)</f>
        <v>0</v>
      </c>
      <c r="AJ71" s="29">
        <f>AJ70+(AVERAGE($AE$3:AE71)/(AJ70*AJ70))</f>
        <v>62.090012171007601</v>
      </c>
      <c r="AK71" s="30">
        <f>AK70+(AVERAGE($AG$3:AG71)/(AK70*AK70))</f>
        <v>61.648530697788097</v>
      </c>
      <c r="AL71" s="36">
        <f>AL70+(AVERAGE($AH$3:AH71)/(AL70*AL70))</f>
        <v>62.024770755243843</v>
      </c>
      <c r="AM71" s="37">
        <f>AM70+(AVERAGE($AI$3:AI71)/(AM70*AM70))</f>
        <v>61.940556910578181</v>
      </c>
      <c r="AN71" s="38">
        <f t="shared" si="30"/>
        <v>62</v>
      </c>
      <c r="AO71" s="39">
        <f t="shared" si="31"/>
        <v>61.999848869915468</v>
      </c>
      <c r="AP71" s="39">
        <f t="shared" si="31"/>
        <v>61.899870398520164</v>
      </c>
      <c r="AQ71" s="36">
        <f t="shared" si="14"/>
        <v>61.838319435012181</v>
      </c>
      <c r="AR71" s="40">
        <f t="shared" si="21"/>
        <v>61.897748014502938</v>
      </c>
      <c r="AS71" s="41">
        <f t="shared" si="21"/>
        <v>61.939292599573534</v>
      </c>
      <c r="AT71" s="20">
        <f>POWER((AO71-H71),2)</f>
        <v>2.2840302450730893E-8</v>
      </c>
      <c r="AU71" s="20">
        <f>POWER((AP71-H71),2)</f>
        <v>1.0025937092510701E-2</v>
      </c>
      <c r="AV71" s="29">
        <f t="shared" si="32"/>
        <v>62.30560335262885</v>
      </c>
      <c r="AW71" s="30">
        <f t="shared" si="35"/>
        <v>62.07574111824988</v>
      </c>
      <c r="AX71" s="36">
        <f t="shared" si="33"/>
        <v>61.468328184322743</v>
      </c>
      <c r="AY71" s="37">
        <f t="shared" si="34"/>
        <v>61.661922661095865</v>
      </c>
    </row>
    <row r="72" spans="1:51" thickTop="1" thickBot="1">
      <c r="A72" s="4">
        <v>71</v>
      </c>
      <c r="B72" s="4">
        <v>1307589206</v>
      </c>
      <c r="C72" s="4">
        <f t="shared" si="22"/>
        <v>0.53030303030303028</v>
      </c>
      <c r="D72" s="2">
        <f t="shared" si="23"/>
        <v>40703.134328703702</v>
      </c>
      <c r="E72" t="s">
        <v>455</v>
      </c>
      <c r="F72" t="s">
        <v>456</v>
      </c>
      <c r="G72" s="4">
        <v>62</v>
      </c>
      <c r="H72" s="4">
        <v>61</v>
      </c>
      <c r="I72" s="5">
        <f t="shared" si="24"/>
        <v>0.33333333333333331</v>
      </c>
      <c r="J72" s="4">
        <v>549</v>
      </c>
      <c r="K72" s="4">
        <v>538</v>
      </c>
      <c r="L72" s="5">
        <f t="shared" si="25"/>
        <v>0.86912793822259771</v>
      </c>
      <c r="M72" s="5">
        <f t="shared" si="26"/>
        <v>8.8196721311475414</v>
      </c>
      <c r="N72" s="4">
        <v>2</v>
      </c>
      <c r="O72" s="4">
        <v>3</v>
      </c>
      <c r="P72" s="4">
        <v>1</v>
      </c>
      <c r="Q72" s="4">
        <v>5</v>
      </c>
      <c r="R72" s="4">
        <v>0</v>
      </c>
      <c r="S72" s="4">
        <v>0</v>
      </c>
      <c r="T72" s="4">
        <v>9</v>
      </c>
      <c r="U72" s="4">
        <v>16</v>
      </c>
      <c r="V72" s="4">
        <v>4</v>
      </c>
      <c r="W72" s="4">
        <f>N72+P72+T72</f>
        <v>12</v>
      </c>
      <c r="X72" s="4">
        <f>O72+Q72+U72</f>
        <v>24</v>
      </c>
      <c r="Y72" s="60">
        <f>(N72+V72)/G72</f>
        <v>9.6774193548387094E-2</v>
      </c>
      <c r="Z72" s="62">
        <f>IF(AA72=0,0,(N72+V72)/ABS(AA72))</f>
        <v>6</v>
      </c>
      <c r="AA72" s="3">
        <f t="shared" si="27"/>
        <v>-1</v>
      </c>
      <c r="AB72" s="3">
        <f t="shared" si="28"/>
        <v>-11</v>
      </c>
      <c r="AC72" s="3">
        <f>N72+O72+P72+Q72+T72+U72</f>
        <v>36</v>
      </c>
      <c r="AD72" s="3">
        <f>AA72/G72</f>
        <v>-1.6129032258064516E-2</v>
      </c>
      <c r="AE72" s="24">
        <f>(AA72)*(G72*G72)</f>
        <v>-3844</v>
      </c>
      <c r="AF72" s="25">
        <f t="shared" si="29"/>
        <v>2.6874496103198063E-4</v>
      </c>
      <c r="AG72" s="26">
        <f>(H72-$H$2)/SUM($AF$2:AF71)</f>
        <v>0</v>
      </c>
      <c r="AH72" s="35">
        <f>(H72-H67)/SUM(AF67:AF71)</f>
        <v>-768.79999999999984</v>
      </c>
      <c r="AI72" s="28">
        <f>(H72-H62)/SUM(AF62:AF71)</f>
        <v>-383.13352797792828</v>
      </c>
      <c r="AJ72" s="29">
        <f>AJ71+(AVERAGE($AE$3:AE72)/(AJ71*AJ71))</f>
        <v>62.089100593549659</v>
      </c>
      <c r="AK72" s="30">
        <f>AK71+(AVERAGE($AG$3:AG72)/(AK71*AK71))</f>
        <v>61.664278931101684</v>
      </c>
      <c r="AL72" s="36">
        <f>AL71+(AVERAGE($AH$3:AH72)/(AL71*AL71))</f>
        <v>62.035895024801931</v>
      </c>
      <c r="AM72" s="37">
        <f>AM71+(AVERAGE($AI$3:AI72)/(AM71*AM71))</f>
        <v>61.951757791303173</v>
      </c>
      <c r="AN72" s="38">
        <f t="shared" si="30"/>
        <v>61</v>
      </c>
      <c r="AO72" s="39">
        <f t="shared" si="31"/>
        <v>61.7998478948791</v>
      </c>
      <c r="AP72" s="39">
        <f t="shared" si="31"/>
        <v>61.799877149641951</v>
      </c>
      <c r="AQ72" s="36">
        <f t="shared" ref="AQ72:AQ134" si="36">AQ71+(AVERAGE(AH68:AH72)/(AQ71*AQ71))</f>
        <v>61.83805535123421</v>
      </c>
      <c r="AR72" s="40">
        <f t="shared" si="21"/>
        <v>61.877550093462219</v>
      </c>
      <c r="AS72" s="41">
        <f t="shared" si="21"/>
        <v>61.919286387246572</v>
      </c>
      <c r="AT72" s="20">
        <f>POWER((AO72-H72),2)</f>
        <v>0.63975665494252831</v>
      </c>
      <c r="AU72" s="20">
        <f>POWER((AP72-H72),2)</f>
        <v>0.63980345451933174</v>
      </c>
      <c r="AV72" s="29">
        <f t="shared" si="32"/>
        <v>62.324125720700096</v>
      </c>
      <c r="AW72" s="30">
        <f t="shared" si="35"/>
        <v>62.091059073610921</v>
      </c>
      <c r="AX72" s="36">
        <f t="shared" si="33"/>
        <v>61.475063221000923</v>
      </c>
      <c r="AY72" s="37">
        <f t="shared" si="34"/>
        <v>61.671411648272631</v>
      </c>
    </row>
    <row r="73" spans="1:51" thickTop="1" thickBot="1">
      <c r="A73" s="4">
        <v>72</v>
      </c>
      <c r="B73" s="4">
        <v>1307700179</v>
      </c>
      <c r="C73" s="4">
        <f t="shared" si="22"/>
        <v>0.53787878787878785</v>
      </c>
      <c r="D73" s="2">
        <f t="shared" si="23"/>
        <v>40704.418738425928</v>
      </c>
      <c r="E73" t="s">
        <v>456</v>
      </c>
      <c r="F73" t="s">
        <v>457</v>
      </c>
      <c r="G73" s="4">
        <v>61</v>
      </c>
      <c r="H73" s="4">
        <v>63</v>
      </c>
      <c r="I73" s="5">
        <f t="shared" si="24"/>
        <v>0.66666666666666663</v>
      </c>
      <c r="J73" s="4">
        <v>538</v>
      </c>
      <c r="K73" s="4">
        <v>556</v>
      </c>
      <c r="L73" s="5">
        <f t="shared" si="25"/>
        <v>0.89821061861757601</v>
      </c>
      <c r="M73" s="5">
        <f t="shared" si="26"/>
        <v>8.825396825396826</v>
      </c>
      <c r="N73" s="4">
        <v>3</v>
      </c>
      <c r="O73" s="4">
        <v>1</v>
      </c>
      <c r="P73" s="4">
        <v>6</v>
      </c>
      <c r="Q73" s="4">
        <v>2</v>
      </c>
      <c r="R73" s="4">
        <v>1</v>
      </c>
      <c r="S73" s="4">
        <v>0</v>
      </c>
      <c r="T73" s="4">
        <v>16</v>
      </c>
      <c r="U73" s="4">
        <v>2</v>
      </c>
      <c r="V73" s="4">
        <v>6</v>
      </c>
      <c r="W73" s="4">
        <f>N73+P73+T73</f>
        <v>25</v>
      </c>
      <c r="X73" s="4">
        <f>O73+Q73+U73</f>
        <v>5</v>
      </c>
      <c r="Y73" s="60">
        <f>(N73+V73)/G73</f>
        <v>0.14754098360655737</v>
      </c>
      <c r="Z73" s="62">
        <f>IF(AA73=0,0,(N73+V73)/ABS(AA73))</f>
        <v>4.5</v>
      </c>
      <c r="AA73" s="3">
        <f t="shared" si="27"/>
        <v>2</v>
      </c>
      <c r="AB73" s="3">
        <f t="shared" si="28"/>
        <v>18</v>
      </c>
      <c r="AC73" s="3">
        <f>N73+O73+P73+Q73+T73+U73</f>
        <v>30</v>
      </c>
      <c r="AD73" s="3">
        <f>AA73/G73</f>
        <v>3.2786885245901641E-2</v>
      </c>
      <c r="AE73" s="24">
        <f>(AA73)*(G73*G73)</f>
        <v>7442</v>
      </c>
      <c r="AF73" s="25">
        <f t="shared" si="29"/>
        <v>2.5195263290501388E-4</v>
      </c>
      <c r="AG73" s="26">
        <f>(H73-$H$2)/SUM($AF$2:AF72)</f>
        <v>107.03586688916664</v>
      </c>
      <c r="AH73" s="35">
        <f>(H73-H68)/SUM(AF68:AF72)</f>
        <v>763.75074754378466</v>
      </c>
      <c r="AI73" s="28">
        <f>(H73-H63)/SUM(AF63:AF72)</f>
        <v>381.87537377189227</v>
      </c>
      <c r="AJ73" s="29">
        <f>AJ72+(AVERAGE($AE$3:AE73)/(AJ72*AJ72))</f>
        <v>62.115391288634434</v>
      </c>
      <c r="AK73" s="30">
        <f>AK72+(AVERAGE($AG$3:AG73)/(AK72*AK72))</f>
        <v>61.68019389275738</v>
      </c>
      <c r="AL73" s="36">
        <f>AL72+(AVERAGE($AH$3:AH73)/(AL72*AL72))</f>
        <v>62.049653844805967</v>
      </c>
      <c r="AM73" s="37">
        <f>AM72+(AVERAGE($AI$3:AI73)/(AM72*AM72))</f>
        <v>61.964198300705846</v>
      </c>
      <c r="AN73" s="38">
        <f t="shared" si="30"/>
        <v>63</v>
      </c>
      <c r="AO73" s="39">
        <f t="shared" si="31"/>
        <v>61.999823415432282</v>
      </c>
      <c r="AP73" s="39">
        <f t="shared" si="31"/>
        <v>61.899864815254354</v>
      </c>
      <c r="AQ73" s="36">
        <f t="shared" si="36"/>
        <v>61.877736961576709</v>
      </c>
      <c r="AR73" s="40">
        <f t="shared" si="21"/>
        <v>61.877286344438815</v>
      </c>
      <c r="AS73" s="41">
        <f t="shared" si="21"/>
        <v>61.90922748394199</v>
      </c>
      <c r="AT73" s="20">
        <f>POWER((AO73-H73),2)</f>
        <v>1.0003532003175464</v>
      </c>
      <c r="AU73" s="20">
        <f>POWER((AP73-H73),2)</f>
        <v>1.2102974247153371</v>
      </c>
      <c r="AV73" s="29">
        <f t="shared" si="32"/>
        <v>62.342637080926956</v>
      </c>
      <c r="AW73" s="30">
        <f t="shared" si="35"/>
        <v>62.106369471980116</v>
      </c>
      <c r="AX73" s="36">
        <f t="shared" si="33"/>
        <v>61.481796782016225</v>
      </c>
      <c r="AY73" s="37">
        <f t="shared" si="34"/>
        <v>61.680897715654041</v>
      </c>
    </row>
    <row r="74" spans="1:51" thickTop="1" thickBot="1">
      <c r="A74" s="4">
        <v>73</v>
      </c>
      <c r="B74" s="4">
        <v>1307814124</v>
      </c>
      <c r="C74" s="4">
        <f t="shared" si="22"/>
        <v>0.54545454545454541</v>
      </c>
      <c r="D74" s="2">
        <f t="shared" si="23"/>
        <v>40705.737546296295</v>
      </c>
      <c r="E74" t="s">
        <v>457</v>
      </c>
      <c r="F74" t="s">
        <v>458</v>
      </c>
      <c r="G74" s="4">
        <v>63</v>
      </c>
      <c r="H74" s="4">
        <v>63</v>
      </c>
      <c r="I74" s="5">
        <f t="shared" si="24"/>
        <v>0.66666666666666663</v>
      </c>
      <c r="J74" s="4">
        <v>556</v>
      </c>
      <c r="K74" s="4">
        <v>558</v>
      </c>
      <c r="L74" s="5">
        <f t="shared" si="25"/>
        <v>0.90144202755035141</v>
      </c>
      <c r="M74" s="5">
        <f t="shared" si="26"/>
        <v>8.8571428571428577</v>
      </c>
      <c r="N74" s="4">
        <v>0</v>
      </c>
      <c r="O74" s="4">
        <v>0</v>
      </c>
      <c r="P74" s="4">
        <v>2</v>
      </c>
      <c r="Q74" s="4">
        <v>0</v>
      </c>
      <c r="R74" s="4">
        <v>1</v>
      </c>
      <c r="S74" s="4">
        <v>0</v>
      </c>
      <c r="T74" s="4">
        <v>0</v>
      </c>
      <c r="U74" s="4">
        <v>0</v>
      </c>
      <c r="V74" s="4">
        <v>2</v>
      </c>
      <c r="W74" s="4">
        <f>N74+P74+T74</f>
        <v>2</v>
      </c>
      <c r="X74" s="4">
        <f>O74+Q74+U74</f>
        <v>0</v>
      </c>
      <c r="Y74" s="60">
        <f>(N74+V74)/G74</f>
        <v>3.1746031746031744E-2</v>
      </c>
      <c r="Z74" s="62">
        <f>IF(AA74=0,0,(N74+V74)/ABS(AA74))</f>
        <v>0</v>
      </c>
      <c r="AA74" s="3">
        <f t="shared" si="27"/>
        <v>0</v>
      </c>
      <c r="AB74" s="3">
        <f t="shared" si="28"/>
        <v>2</v>
      </c>
      <c r="AC74" s="3">
        <f>N74+O74+P74+Q74+T74+U74</f>
        <v>2</v>
      </c>
      <c r="AD74" s="3">
        <f>AA74/G74</f>
        <v>0</v>
      </c>
      <c r="AE74" s="24">
        <f>(AA74)*(G74*G74)</f>
        <v>0</v>
      </c>
      <c r="AF74" s="25">
        <f t="shared" si="29"/>
        <v>2.5195263290501388E-4</v>
      </c>
      <c r="AG74" s="26">
        <f>(H74-$H$2)/SUM($AF$2:AF73)</f>
        <v>105.61179905525339</v>
      </c>
      <c r="AH74" s="35">
        <f>(H74-H69)/SUM(AF69:AF73)</f>
        <v>768.55997086736704</v>
      </c>
      <c r="AI74" s="28">
        <f>(H74-H64)/SUM(AF64:AF73)</f>
        <v>383.07390611404668</v>
      </c>
      <c r="AJ74" s="29">
        <f>AJ73+(AVERAGE($AE$3:AE74)/(AJ73*AJ73))</f>
        <v>62.141294893548718</v>
      </c>
      <c r="AK74" s="30">
        <f>AK73+(AVERAGE($AG$3:AG74)/(AK73*AK73))</f>
        <v>61.696265272415516</v>
      </c>
      <c r="AL74" s="36">
        <f>AL73+(AVERAGE($AH$3:AH74)/(AL73*AL73))</f>
        <v>62.065988021748396</v>
      </c>
      <c r="AM74" s="37">
        <f>AM73+(AVERAGE($AI$3:AI74)/(AM73*AM73))</f>
        <v>61.977846797189258</v>
      </c>
      <c r="AN74" s="38">
        <f t="shared" si="30"/>
        <v>63</v>
      </c>
      <c r="AO74" s="39">
        <f t="shared" si="31"/>
        <v>62.199762111794428</v>
      </c>
      <c r="AP74" s="39">
        <f t="shared" si="31"/>
        <v>61.999842521577875</v>
      </c>
      <c r="AQ74" s="36">
        <f t="shared" si="36"/>
        <v>61.957513382079085</v>
      </c>
      <c r="AR74" s="40">
        <f t="shared" si="21"/>
        <v>61.89709572988987</v>
      </c>
      <c r="AS74" s="41">
        <f t="shared" si="21"/>
        <v>61.909160058557042</v>
      </c>
      <c r="AT74" s="20">
        <f>POWER((AO74-H74),2)</f>
        <v>0.64038067771971396</v>
      </c>
      <c r="AU74" s="20">
        <f>POWER((AP74-H74),2)</f>
        <v>1.0003149816437029</v>
      </c>
      <c r="AV74" s="29">
        <f t="shared" si="32"/>
        <v>62.361137449652688</v>
      </c>
      <c r="AW74" s="30">
        <f t="shared" si="35"/>
        <v>62.12167232267241</v>
      </c>
      <c r="AX74" s="36">
        <f t="shared" si="33"/>
        <v>61.488528868176743</v>
      </c>
      <c r="AY74" s="37">
        <f t="shared" si="34"/>
        <v>61.690380865485345</v>
      </c>
    </row>
    <row r="75" spans="1:51" thickTop="1" thickBot="1">
      <c r="A75" s="4">
        <v>74</v>
      </c>
      <c r="B75" s="4">
        <v>1307922738</v>
      </c>
      <c r="C75" s="4">
        <f t="shared" si="22"/>
        <v>0.55303030303030298</v>
      </c>
      <c r="D75" s="2">
        <f t="shared" si="23"/>
        <v>40706.994652777779</v>
      </c>
      <c r="E75" t="s">
        <v>458</v>
      </c>
      <c r="F75" t="s">
        <v>459</v>
      </c>
      <c r="G75" s="4">
        <v>63</v>
      </c>
      <c r="H75" s="4">
        <v>63</v>
      </c>
      <c r="I75" s="5">
        <f t="shared" si="24"/>
        <v>0.66666666666666663</v>
      </c>
      <c r="J75" s="4">
        <v>558</v>
      </c>
      <c r="K75" s="4">
        <v>556</v>
      </c>
      <c r="L75" s="5">
        <f t="shared" si="25"/>
        <v>0.89821061861757601</v>
      </c>
      <c r="M75" s="5">
        <f t="shared" si="26"/>
        <v>8.825396825396826</v>
      </c>
      <c r="N75" s="4">
        <v>0</v>
      </c>
      <c r="O75" s="4">
        <v>0</v>
      </c>
      <c r="P75" s="4">
        <v>0</v>
      </c>
      <c r="Q75" s="4">
        <v>2</v>
      </c>
      <c r="R75" s="4">
        <v>1</v>
      </c>
      <c r="S75" s="4">
        <v>0</v>
      </c>
      <c r="T75" s="4">
        <v>0</v>
      </c>
      <c r="U75" s="4">
        <v>0</v>
      </c>
      <c r="V75" s="4">
        <v>2</v>
      </c>
      <c r="W75" s="4">
        <f>N75+P75+T75</f>
        <v>0</v>
      </c>
      <c r="X75" s="4">
        <f>O75+Q75+U75</f>
        <v>2</v>
      </c>
      <c r="Y75" s="60">
        <f>(N75+V75)/G75</f>
        <v>3.1746031746031744E-2</v>
      </c>
      <c r="Z75" s="62">
        <f>IF(AA75=0,0,(N75+V75)/ABS(AA75))</f>
        <v>0</v>
      </c>
      <c r="AA75" s="3">
        <f t="shared" si="27"/>
        <v>0</v>
      </c>
      <c r="AB75" s="3">
        <f t="shared" si="28"/>
        <v>-2</v>
      </c>
      <c r="AC75" s="3">
        <f>N75+O75+P75+Q75+T75+U75</f>
        <v>2</v>
      </c>
      <c r="AD75" s="3">
        <f>AA75/G75</f>
        <v>0</v>
      </c>
      <c r="AE75" s="24">
        <f>(AA75)*(G75*G75)</f>
        <v>0</v>
      </c>
      <c r="AF75" s="25">
        <f t="shared" si="29"/>
        <v>2.5195263290501388E-4</v>
      </c>
      <c r="AG75" s="26">
        <f>(H75-$H$2)/SUM($AF$2:AF74)</f>
        <v>104.2251269509386</v>
      </c>
      <c r="AH75" s="35">
        <f>(H75-H70)/SUM(AF70:AF74)</f>
        <v>773.43014389059829</v>
      </c>
      <c r="AI75" s="28">
        <f>(H75-H65)/SUM(AF65:AF74)</f>
        <v>384.27998543368358</v>
      </c>
      <c r="AJ75" s="29">
        <f>AJ74+(AVERAGE($AE$3:AE75)/(AJ74*AJ74))</f>
        <v>62.16682235899242</v>
      </c>
      <c r="AK75" s="30">
        <f>AK74+(AVERAGE($AG$3:AG75)/(AK74*AK74))</f>
        <v>61.71248332586736</v>
      </c>
      <c r="AL75" s="36">
        <f>AL74+(AVERAGE($AH$3:AH75)/(AL74*AL74))</f>
        <v>62.084840332773261</v>
      </c>
      <c r="AM75" s="37">
        <f>AM74+(AVERAGE($AI$3:AI75)/(AM74*AM74))</f>
        <v>61.992672814213627</v>
      </c>
      <c r="AN75" s="38">
        <f t="shared" si="30"/>
        <v>63</v>
      </c>
      <c r="AO75" s="39">
        <f t="shared" si="31"/>
        <v>62.399676313466969</v>
      </c>
      <c r="AP75" s="39">
        <f t="shared" si="31"/>
        <v>62.099811808144963</v>
      </c>
      <c r="AQ75" s="36">
        <f t="shared" si="36"/>
        <v>62.077380605533264</v>
      </c>
      <c r="AR75" s="40">
        <f t="shared" si="21"/>
        <v>61.937079845413535</v>
      </c>
      <c r="AS75" s="41">
        <f t="shared" si="21"/>
        <v>61.919118869462935</v>
      </c>
      <c r="AT75" s="20">
        <f>POWER((AO75-H75),2)</f>
        <v>0.36038852861260862</v>
      </c>
      <c r="AU75" s="20">
        <f>POWER((AP75-H75),2)</f>
        <v>0.81033878075524046</v>
      </c>
      <c r="AV75" s="29">
        <f t="shared" si="32"/>
        <v>62.379626843181747</v>
      </c>
      <c r="AW75" s="30">
        <f t="shared" si="35"/>
        <v>62.13696763498438</v>
      </c>
      <c r="AX75" s="36">
        <f t="shared" si="33"/>
        <v>61.49525948028986</v>
      </c>
      <c r="AY75" s="37">
        <f t="shared" si="34"/>
        <v>61.699861100009038</v>
      </c>
    </row>
    <row r="76" spans="1:51" thickTop="1" thickBot="1">
      <c r="A76" s="4">
        <v>75</v>
      </c>
      <c r="B76" s="4">
        <v>1307924435</v>
      </c>
      <c r="C76" s="4">
        <f t="shared" si="22"/>
        <v>0.56060606060606055</v>
      </c>
      <c r="D76" s="2">
        <f t="shared" si="23"/>
        <v>40707.014293981483</v>
      </c>
      <c r="E76" t="s">
        <v>459</v>
      </c>
      <c r="F76" t="s">
        <v>460</v>
      </c>
      <c r="G76" s="4">
        <v>63</v>
      </c>
      <c r="H76" s="4">
        <v>63</v>
      </c>
      <c r="I76" s="5">
        <f t="shared" si="24"/>
        <v>0.66666666666666663</v>
      </c>
      <c r="J76" s="4">
        <v>556</v>
      </c>
      <c r="K76" s="4">
        <v>558</v>
      </c>
      <c r="L76" s="5">
        <f t="shared" si="25"/>
        <v>0.90144202755035141</v>
      </c>
      <c r="M76" s="5">
        <f t="shared" si="26"/>
        <v>8.8571428571428577</v>
      </c>
      <c r="N76" s="4">
        <v>0</v>
      </c>
      <c r="O76" s="4">
        <v>0</v>
      </c>
      <c r="P76" s="4">
        <v>2</v>
      </c>
      <c r="Q76" s="4">
        <v>0</v>
      </c>
      <c r="R76" s="4">
        <v>1</v>
      </c>
      <c r="S76" s="4">
        <v>0</v>
      </c>
      <c r="T76" s="4">
        <v>0</v>
      </c>
      <c r="U76" s="4">
        <v>0</v>
      </c>
      <c r="V76" s="4">
        <v>2</v>
      </c>
      <c r="W76" s="4">
        <f>N76+P76+T76</f>
        <v>2</v>
      </c>
      <c r="X76" s="4">
        <f>O76+Q76+U76</f>
        <v>0</v>
      </c>
      <c r="Y76" s="60">
        <f>(N76+V76)/G76</f>
        <v>3.1746031746031744E-2</v>
      </c>
      <c r="Z76" s="62">
        <f>IF(AA76=0,0,(N76+V76)/ABS(AA76))</f>
        <v>0</v>
      </c>
      <c r="AA76" s="3">
        <f t="shared" si="27"/>
        <v>0</v>
      </c>
      <c r="AB76" s="3">
        <f t="shared" si="28"/>
        <v>2</v>
      </c>
      <c r="AC76" s="3">
        <f>N76+O76+P76+Q76+T76+U76</f>
        <v>2</v>
      </c>
      <c r="AD76" s="3">
        <f>AA76/G76</f>
        <v>0</v>
      </c>
      <c r="AE76" s="24">
        <f>(AA76)*(G76*G76)</f>
        <v>0</v>
      </c>
      <c r="AF76" s="25">
        <f t="shared" si="29"/>
        <v>2.5195263290501388E-4</v>
      </c>
      <c r="AG76" s="26">
        <f>(H76-$H$2)/SUM($AF$2:AF75)</f>
        <v>102.8743966596992</v>
      </c>
      <c r="AH76" s="35">
        <f>(H76-H71)/SUM(AF71:AF75)</f>
        <v>778.36243267167549</v>
      </c>
      <c r="AI76" s="28">
        <f>(H76-H66)/SUM(AF66:AF75)</f>
        <v>770.98736647842225</v>
      </c>
      <c r="AJ76" s="29">
        <f>AJ75+(AVERAGE($AE$3:AE76)/(AJ75*AJ75))</f>
        <v>62.191984181631788</v>
      </c>
      <c r="AK76" s="30">
        <f>AK75+(AVERAGE($AG$3:AG76)/(AK75*AK75))</f>
        <v>61.728838839337513</v>
      </c>
      <c r="AL76" s="36">
        <f>AL75+(AVERAGE($AH$3:AH76)/(AL75*AL75))</f>
        <v>62.106155436001977</v>
      </c>
      <c r="AM76" s="37">
        <f>AM75+(AVERAGE($AI$3:AI76)/(AM75*AM75))</f>
        <v>62.01000251791065</v>
      </c>
      <c r="AN76" s="38">
        <f t="shared" si="30"/>
        <v>63</v>
      </c>
      <c r="AO76" s="39">
        <f t="shared" si="31"/>
        <v>62.599578338221647</v>
      </c>
      <c r="AP76" s="39">
        <f t="shared" si="31"/>
        <v>62.299736618888531</v>
      </c>
      <c r="AQ76" s="36">
        <f t="shared" si="36"/>
        <v>62.197543704158043</v>
      </c>
      <c r="AR76" s="40">
        <f t="shared" ref="AR76:AS91" si="37">AR75+(AVERAGE(AH67:AH76)/(AR75*AR75))</f>
        <v>62.017342932577989</v>
      </c>
      <c r="AS76" s="41">
        <f t="shared" si="37"/>
        <v>61.959209954801615</v>
      </c>
      <c r="AT76" s="20">
        <f>POWER((AO76-H76),2)</f>
        <v>0.16033750722133749</v>
      </c>
      <c r="AU76" s="20">
        <f>POWER((AP76-H76),2)</f>
        <v>0.49036880292566665</v>
      </c>
      <c r="AV76" s="29">
        <f t="shared" si="32"/>
        <v>62.398105277779919</v>
      </c>
      <c r="AW76" s="30">
        <f t="shared" si="35"/>
        <v>62.152255418194301</v>
      </c>
      <c r="AX76" s="36">
        <f t="shared" si="33"/>
        <v>61.501988619162255</v>
      </c>
      <c r="AY76" s="37">
        <f t="shared" si="34"/>
        <v>61.709338421464842</v>
      </c>
    </row>
    <row r="77" spans="1:51" thickTop="1" thickBot="1">
      <c r="A77" s="4">
        <v>76</v>
      </c>
      <c r="B77" s="4">
        <v>1309673740</v>
      </c>
      <c r="C77" s="4">
        <f t="shared" si="22"/>
        <v>0.56818181818181823</v>
      </c>
      <c r="D77" s="2">
        <f t="shared" si="23"/>
        <v>40727.260879629626</v>
      </c>
      <c r="E77" t="s">
        <v>460</v>
      </c>
      <c r="F77" t="s">
        <v>461</v>
      </c>
      <c r="G77" s="4">
        <v>63</v>
      </c>
      <c r="H77" s="4">
        <v>63</v>
      </c>
      <c r="I77" s="5">
        <f t="shared" si="24"/>
        <v>0.66666666666666663</v>
      </c>
      <c r="J77" s="4">
        <v>558</v>
      </c>
      <c r="K77" s="4">
        <v>555</v>
      </c>
      <c r="L77" s="5">
        <f t="shared" si="25"/>
        <v>0.8965949141511883</v>
      </c>
      <c r="M77" s="5">
        <f t="shared" si="26"/>
        <v>8.8095238095238102</v>
      </c>
      <c r="N77" s="4">
        <v>0</v>
      </c>
      <c r="O77" s="4">
        <v>0</v>
      </c>
      <c r="P77" s="4">
        <v>0</v>
      </c>
      <c r="Q77" s="4">
        <v>3</v>
      </c>
      <c r="R77" s="4">
        <v>1</v>
      </c>
      <c r="S77" s="4">
        <v>0</v>
      </c>
      <c r="T77" s="4">
        <v>0</v>
      </c>
      <c r="U77" s="4">
        <v>0</v>
      </c>
      <c r="V77" s="4">
        <v>3</v>
      </c>
      <c r="W77" s="4">
        <f>N77+P77+T77</f>
        <v>0</v>
      </c>
      <c r="X77" s="4">
        <f>O77+Q77+U77</f>
        <v>3</v>
      </c>
      <c r="Y77" s="60">
        <f>(N77+V77)/G77</f>
        <v>4.7619047619047616E-2</v>
      </c>
      <c r="Z77" s="62">
        <f>IF(AA77=0,0,(N77+V77)/ABS(AA77))</f>
        <v>0</v>
      </c>
      <c r="AA77" s="3">
        <f t="shared" si="27"/>
        <v>0</v>
      </c>
      <c r="AB77" s="3">
        <f t="shared" si="28"/>
        <v>-3</v>
      </c>
      <c r="AC77" s="3">
        <f>N77+O77+P77+Q77+T77+U77</f>
        <v>3</v>
      </c>
      <c r="AD77" s="3">
        <f>AA77/G77</f>
        <v>0</v>
      </c>
      <c r="AE77" s="24">
        <f>(AA77)*(G77*G77)</f>
        <v>0</v>
      </c>
      <c r="AF77" s="25">
        <f t="shared" si="29"/>
        <v>2.5195263290501388E-4</v>
      </c>
      <c r="AG77" s="26">
        <f>(H77-$H$2)/SUM($AF$2:AF76)</f>
        <v>101.55822867024602</v>
      </c>
      <c r="AH77" s="35">
        <f>(H77-H72)/SUM(AF72:AF76)</f>
        <v>1566.7160664085288</v>
      </c>
      <c r="AI77" s="28">
        <f>(H77-H67)/SUM(AF67:AF76)</f>
        <v>388.0053725484168</v>
      </c>
      <c r="AJ77" s="29">
        <f>AJ76+(AVERAGE($AE$3:AE77)/(AJ76*AJ76))</f>
        <v>62.216790428740424</v>
      </c>
      <c r="AK77" s="30">
        <f>AK76+(AVERAGE($AG$3:AG77)/(AK76*AK76))</f>
        <v>61.745323096403055</v>
      </c>
      <c r="AL77" s="36">
        <f>AL76+(AVERAGE($AH$3:AH77)/(AL76*AL76))</f>
        <v>62.132587668672038</v>
      </c>
      <c r="AM77" s="37">
        <f>AM76+(AVERAGE($AI$3:AI77)/(AM76*AM76))</f>
        <v>62.028437008056002</v>
      </c>
      <c r="AN77" s="38">
        <f t="shared" si="30"/>
        <v>63</v>
      </c>
      <c r="AO77" s="39">
        <f t="shared" si="31"/>
        <v>62.999382657146228</v>
      </c>
      <c r="AP77" s="39">
        <f t="shared" si="31"/>
        <v>62.399705611994577</v>
      </c>
      <c r="AQ77" s="36">
        <f t="shared" si="36"/>
        <v>62.437987181144585</v>
      </c>
      <c r="AR77" s="40">
        <f t="shared" si="37"/>
        <v>62.138133050309008</v>
      </c>
      <c r="AS77" s="41">
        <f t="shared" si="37"/>
        <v>62.009356261382237</v>
      </c>
      <c r="AT77" s="20">
        <f>POWER((AO77-H77),2)</f>
        <v>3.8111219910351657E-7</v>
      </c>
      <c r="AU77" s="20">
        <f>POWER((AP77-H77),2)</f>
        <v>0.36035335227080562</v>
      </c>
      <c r="AV77" s="29">
        <f t="shared" si="32"/>
        <v>62.41657276967446</v>
      </c>
      <c r="AW77" s="30">
        <f t="shared" si="35"/>
        <v>62.167535681562185</v>
      </c>
      <c r="AX77" s="36">
        <f t="shared" si="33"/>
        <v>61.508716285599895</v>
      </c>
      <c r="AY77" s="37">
        <f t="shared" si="34"/>
        <v>61.718812832089739</v>
      </c>
    </row>
    <row r="78" spans="1:51" thickTop="1" thickBot="1">
      <c r="A78" s="4">
        <v>77</v>
      </c>
      <c r="B78" s="4">
        <v>1309820842</v>
      </c>
      <c r="C78" s="4">
        <f t="shared" si="22"/>
        <v>0.5757575757575758</v>
      </c>
      <c r="D78" s="2">
        <f t="shared" si="23"/>
        <v>40728.963449074072</v>
      </c>
      <c r="E78" t="s">
        <v>461</v>
      </c>
      <c r="F78" t="s">
        <v>462</v>
      </c>
      <c r="G78" s="4">
        <v>63</v>
      </c>
      <c r="H78" s="4">
        <v>63</v>
      </c>
      <c r="I78" s="5">
        <f t="shared" si="24"/>
        <v>0.66666666666666663</v>
      </c>
      <c r="J78" s="4">
        <v>555</v>
      </c>
      <c r="K78" s="4">
        <v>557</v>
      </c>
      <c r="L78" s="5">
        <f t="shared" si="25"/>
        <v>0.89982632308396371</v>
      </c>
      <c r="M78" s="5">
        <f t="shared" si="26"/>
        <v>8.8412698412698418</v>
      </c>
      <c r="N78" s="4">
        <v>0</v>
      </c>
      <c r="O78" s="4">
        <v>0</v>
      </c>
      <c r="P78" s="4">
        <v>2</v>
      </c>
      <c r="Q78" s="4">
        <v>0</v>
      </c>
      <c r="R78" s="4">
        <v>1</v>
      </c>
      <c r="S78" s="4">
        <v>0</v>
      </c>
      <c r="T78" s="4">
        <v>0</v>
      </c>
      <c r="U78" s="4">
        <v>0</v>
      </c>
      <c r="V78" s="4">
        <v>2</v>
      </c>
      <c r="W78" s="4">
        <f>N78+P78+T78</f>
        <v>2</v>
      </c>
      <c r="X78" s="4">
        <f>O78+Q78+U78</f>
        <v>0</v>
      </c>
      <c r="Y78" s="60">
        <f>(N78+V78)/G78</f>
        <v>3.1746031746031744E-2</v>
      </c>
      <c r="Z78" s="62">
        <f>IF(AA78=0,0,(N78+V78)/ABS(AA78))</f>
        <v>0</v>
      </c>
      <c r="AA78" s="3">
        <f t="shared" si="27"/>
        <v>0</v>
      </c>
      <c r="AB78" s="3">
        <f t="shared" si="28"/>
        <v>2</v>
      </c>
      <c r="AC78" s="3">
        <f>N78+O78+P78+Q78+T78+U78</f>
        <v>2</v>
      </c>
      <c r="AD78" s="3">
        <f>AA78/G78</f>
        <v>0</v>
      </c>
      <c r="AE78" s="24">
        <f>(AA78)*(G78*G78)</f>
        <v>0</v>
      </c>
      <c r="AF78" s="25">
        <f t="shared" si="29"/>
        <v>2.5195263290501388E-4</v>
      </c>
      <c r="AG78" s="26">
        <f>(H78-$H$2)/SUM($AF$2:AF77)</f>
        <v>100.27531317697222</v>
      </c>
      <c r="AH78" s="35">
        <f>(H78-H73)/SUM(AF73:AF77)</f>
        <v>0</v>
      </c>
      <c r="AI78" s="28">
        <f>(H78-H68)/SUM(AF68:AF77)</f>
        <v>389.24275459808956</v>
      </c>
      <c r="AJ78" s="29">
        <f>AJ77+(AVERAGE($AE$3:AE78)/(AJ77*AJ77))</f>
        <v>62.241250761195772</v>
      </c>
      <c r="AK78" s="30">
        <f>AK77+(AVERAGE($AG$3:AG78)/(AK77*AK77))</f>
        <v>61.761927847309359</v>
      </c>
      <c r="AL78" s="36">
        <f>AL77+(AVERAGE($AH$3:AH78)/(AL77*AL77))</f>
        <v>62.158649920021318</v>
      </c>
      <c r="AM78" s="37">
        <f>AM77+(AVERAGE($AI$3:AI78)/(AM77*AM77))</f>
        <v>62.047949272360874</v>
      </c>
      <c r="AN78" s="38">
        <f t="shared" si="30"/>
        <v>63</v>
      </c>
      <c r="AO78" s="39">
        <f t="shared" si="31"/>
        <v>62.999382657146228</v>
      </c>
      <c r="AP78" s="39">
        <f t="shared" si="31"/>
        <v>62.499672334989611</v>
      </c>
      <c r="AQ78" s="36">
        <f t="shared" si="36"/>
        <v>62.637400615911005</v>
      </c>
      <c r="AR78" s="40">
        <f t="shared" si="37"/>
        <v>62.258454017428207</v>
      </c>
      <c r="AS78" s="41">
        <f t="shared" si="37"/>
        <v>62.069544421877495</v>
      </c>
      <c r="AT78" s="20">
        <f>POWER((AO78-H78),2)</f>
        <v>3.8111219910351657E-7</v>
      </c>
      <c r="AU78" s="20">
        <f>POWER((AP78-H78),2)</f>
        <v>0.25032777237474751</v>
      </c>
      <c r="AV78" s="29">
        <f t="shared" si="32"/>
        <v>62.435029335054196</v>
      </c>
      <c r="AW78" s="30">
        <f t="shared" si="35"/>
        <v>62.182808434329836</v>
      </c>
      <c r="AX78" s="36">
        <f t="shared" si="33"/>
        <v>61.515442480408041</v>
      </c>
      <c r="AY78" s="37">
        <f t="shared" si="34"/>
        <v>61.728284334117966</v>
      </c>
    </row>
    <row r="79" spans="1:51" thickTop="1" thickBot="1">
      <c r="A79" s="4">
        <v>78</v>
      </c>
      <c r="B79" s="4">
        <v>1310745473</v>
      </c>
      <c r="C79" s="4">
        <f t="shared" si="22"/>
        <v>0.58333333333333337</v>
      </c>
      <c r="D79" s="2">
        <f t="shared" si="23"/>
        <v>40739.665196759262</v>
      </c>
      <c r="E79" t="s">
        <v>462</v>
      </c>
      <c r="F79" t="s">
        <v>463</v>
      </c>
      <c r="G79" s="4">
        <v>63</v>
      </c>
      <c r="H79" s="4">
        <v>60</v>
      </c>
      <c r="I79" s="5">
        <f t="shared" si="24"/>
        <v>0.16666666666666666</v>
      </c>
      <c r="J79" s="4">
        <v>557</v>
      </c>
      <c r="K79" s="4">
        <v>539</v>
      </c>
      <c r="L79" s="5">
        <f t="shared" si="25"/>
        <v>0.87074364268898541</v>
      </c>
      <c r="M79" s="5">
        <f t="shared" si="26"/>
        <v>8.9833333333333325</v>
      </c>
      <c r="N79" s="4">
        <v>2</v>
      </c>
      <c r="O79" s="4">
        <v>5</v>
      </c>
      <c r="P79" s="4">
        <v>8</v>
      </c>
      <c r="Q79" s="4">
        <v>4</v>
      </c>
      <c r="R79" s="4">
        <v>1</v>
      </c>
      <c r="S79" s="4">
        <v>0</v>
      </c>
      <c r="T79" s="4">
        <v>9</v>
      </c>
      <c r="U79" s="4">
        <v>31</v>
      </c>
      <c r="V79" s="4">
        <v>4</v>
      </c>
      <c r="W79" s="4">
        <f>N79+P79+T79</f>
        <v>19</v>
      </c>
      <c r="X79" s="4">
        <f>O79+Q79+U79</f>
        <v>40</v>
      </c>
      <c r="Y79" s="60">
        <f>(N79+V79)/G79</f>
        <v>9.5238095238095233E-2</v>
      </c>
      <c r="Z79" s="62">
        <f>IF(AA79=0,0,(N79+V79)/ABS(AA79))</f>
        <v>2</v>
      </c>
      <c r="AA79" s="3">
        <f t="shared" si="27"/>
        <v>-3</v>
      </c>
      <c r="AB79" s="3">
        <f t="shared" si="28"/>
        <v>-18</v>
      </c>
      <c r="AC79" s="3">
        <f>N79+O79+P79+Q79+T79+U79</f>
        <v>59</v>
      </c>
      <c r="AD79" s="3">
        <f>AA79/G79</f>
        <v>-4.7619047619047616E-2</v>
      </c>
      <c r="AE79" s="24">
        <f>(AA79)*(G79*G79)</f>
        <v>-11907</v>
      </c>
      <c r="AF79" s="25">
        <f t="shared" si="29"/>
        <v>2.7777777777777778E-4</v>
      </c>
      <c r="AG79" s="26">
        <f>(H79-$H$2)/SUM($AF$2:AF78)</f>
        <v>-49.512202866077736</v>
      </c>
      <c r="AH79" s="35">
        <f>(H79-H74)/SUM(AF74:AF78)</f>
        <v>-2381.3999999999996</v>
      </c>
      <c r="AI79" s="28">
        <f>(H79-H69)/SUM(AF69:AF78)</f>
        <v>-780.97610825989045</v>
      </c>
      <c r="AJ79" s="29">
        <f>AJ78+(AVERAGE($AE$3:AE79)/(AJ78*AJ78))</f>
        <v>62.225457720433212</v>
      </c>
      <c r="AK79" s="30">
        <f>AK78+(AVERAGE($AG$3:AG79)/(AK78*AK78))</f>
        <v>61.778139571007685</v>
      </c>
      <c r="AL79" s="36">
        <f>AL78+(AVERAGE($AH$3:AH79)/(AL78*AL78))</f>
        <v>62.176347555171034</v>
      </c>
      <c r="AM79" s="37">
        <f>AM78+(AVERAGE($AI$3:AI79)/(AM78*AM78))</f>
        <v>62.064561556513418</v>
      </c>
      <c r="AN79" s="38">
        <f t="shared" si="30"/>
        <v>60</v>
      </c>
      <c r="AO79" s="39">
        <f t="shared" si="31"/>
        <v>62.399370898061882</v>
      </c>
      <c r="AP79" s="39">
        <f t="shared" si="31"/>
        <v>62.299740354937718</v>
      </c>
      <c r="AQ79" s="36">
        <f t="shared" si="36"/>
        <v>62.674975188212919</v>
      </c>
      <c r="AR79" s="40">
        <f t="shared" si="37"/>
        <v>62.316872564155275</v>
      </c>
      <c r="AS79" s="41">
        <f t="shared" si="37"/>
        <v>62.109344656561447</v>
      </c>
      <c r="AT79" s="20">
        <f>POWER((AO79-H79),2)</f>
        <v>5.7569807064662823</v>
      </c>
      <c r="AU79" s="20">
        <f>POWER((AP79-H79),2)</f>
        <v>5.2888057001290623</v>
      </c>
      <c r="AV79" s="29">
        <f t="shared" si="32"/>
        <v>62.45347499006968</v>
      </c>
      <c r="AW79" s="30">
        <f t="shared" si="35"/>
        <v>62.198073685720892</v>
      </c>
      <c r="AX79" s="36">
        <f t="shared" si="33"/>
        <v>61.522167204391259</v>
      </c>
      <c r="AY79" s="37">
        <f t="shared" si="34"/>
        <v>61.73775292978101</v>
      </c>
    </row>
    <row r="80" spans="1:51" thickTop="1" thickBot="1">
      <c r="A80" s="4">
        <v>79</v>
      </c>
      <c r="B80" s="4">
        <v>1313910416</v>
      </c>
      <c r="C80" s="4">
        <f t="shared" si="22"/>
        <v>0.59090909090909094</v>
      </c>
      <c r="D80" s="2">
        <f t="shared" si="23"/>
        <v>40776.296481481484</v>
      </c>
      <c r="E80" t="s">
        <v>463</v>
      </c>
      <c r="F80" t="s">
        <v>464</v>
      </c>
      <c r="G80" s="4">
        <v>60</v>
      </c>
      <c r="H80" s="4">
        <v>61</v>
      </c>
      <c r="I80" s="5">
        <f t="shared" si="24"/>
        <v>0.33333333333333331</v>
      </c>
      <c r="J80" s="4">
        <v>539</v>
      </c>
      <c r="K80" s="4">
        <v>538</v>
      </c>
      <c r="L80" s="5">
        <f t="shared" si="25"/>
        <v>0.86912793822259771</v>
      </c>
      <c r="M80" s="5">
        <f t="shared" si="26"/>
        <v>8.8196721311475414</v>
      </c>
      <c r="N80" s="4">
        <v>2</v>
      </c>
      <c r="O80" s="4">
        <v>1</v>
      </c>
      <c r="P80" s="4">
        <v>3</v>
      </c>
      <c r="Q80" s="4">
        <v>9</v>
      </c>
      <c r="R80" s="4">
        <v>1</v>
      </c>
      <c r="S80" s="4">
        <v>0</v>
      </c>
      <c r="T80" s="4">
        <v>11</v>
      </c>
      <c r="U80" s="4">
        <v>6</v>
      </c>
      <c r="V80" s="4">
        <v>5</v>
      </c>
      <c r="W80" s="4">
        <f>N80+P80+T80</f>
        <v>16</v>
      </c>
      <c r="X80" s="4">
        <f>O80+Q80+U80</f>
        <v>16</v>
      </c>
      <c r="Y80" s="60">
        <f>(N80+V80)/G80</f>
        <v>0.11666666666666667</v>
      </c>
      <c r="Z80" s="62">
        <f>IF(AA80=0,0,(N80+V80)/ABS(AA80))</f>
        <v>7</v>
      </c>
      <c r="AA80" s="3">
        <f t="shared" si="27"/>
        <v>1</v>
      </c>
      <c r="AB80" s="3">
        <f t="shared" si="28"/>
        <v>-1</v>
      </c>
      <c r="AC80" s="3">
        <f>N80+O80+P80+Q80+T80+U80</f>
        <v>32</v>
      </c>
      <c r="AD80" s="3">
        <f>AA80/G80</f>
        <v>1.6666666666666666E-2</v>
      </c>
      <c r="AE80" s="24">
        <f>(AA80)*(G80*G80)</f>
        <v>3600</v>
      </c>
      <c r="AF80" s="25">
        <f t="shared" si="29"/>
        <v>2.6874496103198063E-4</v>
      </c>
      <c r="AG80" s="26">
        <f>(H80-$H$2)/SUM($AF$2:AF79)</f>
        <v>0</v>
      </c>
      <c r="AH80" s="35">
        <f>(H80-H75)/SUM(AF75:AF79)</f>
        <v>-1555.7079862812345</v>
      </c>
      <c r="AI80" s="28">
        <f>(H80-H70)/SUM(AF70:AF79)</f>
        <v>-387.81788034780772</v>
      </c>
      <c r="AJ80" s="29">
        <f>AJ79+(AVERAGE($AE$3:AE80)/(AJ79*AJ79))</f>
        <v>62.221779114589097</v>
      </c>
      <c r="AK80" s="30">
        <f>AK79+(AVERAGE($AG$3:AG80)/(AK79*AK79))</f>
        <v>61.794135053769203</v>
      </c>
      <c r="AL80" s="36">
        <f>AL79+(AVERAGE($AH$3:AH80)/(AL79*AL79))</f>
        <v>62.18864914503591</v>
      </c>
      <c r="AM80" s="37">
        <f>AM79+(AVERAGE($AI$3:AI80)/(AM79*AM79))</f>
        <v>62.079661323896339</v>
      </c>
      <c r="AN80" s="38">
        <f t="shared" si="30"/>
        <v>61</v>
      </c>
      <c r="AO80" s="39">
        <f t="shared" si="31"/>
        <v>61.999824096176198</v>
      </c>
      <c r="AP80" s="39">
        <f t="shared" si="31"/>
        <v>62.199819680895786</v>
      </c>
      <c r="AQ80" s="36">
        <f t="shared" si="36"/>
        <v>62.593917770957084</v>
      </c>
      <c r="AR80" s="40">
        <f t="shared" si="37"/>
        <v>62.335121095645945</v>
      </c>
      <c r="AS80" s="41">
        <f t="shared" si="37"/>
        <v>62.13904047637466</v>
      </c>
      <c r="AT80" s="20">
        <f>POWER((AO80-H80),2)</f>
        <v>0.99964822329455116</v>
      </c>
      <c r="AU80" s="20">
        <f>POWER((AP80-H80),2)</f>
        <v>1.4395672666648651</v>
      </c>
      <c r="AV80" s="29">
        <f t="shared" si="32"/>
        <v>62.471909750833284</v>
      </c>
      <c r="AW80" s="30">
        <f t="shared" si="35"/>
        <v>62.213331444940877</v>
      </c>
      <c r="AX80" s="36">
        <f t="shared" si="33"/>
        <v>61.528890458353402</v>
      </c>
      <c r="AY80" s="37">
        <f t="shared" si="34"/>
        <v>61.747218621307617</v>
      </c>
    </row>
    <row r="81" spans="1:51" thickTop="1" thickBot="1">
      <c r="A81" s="4">
        <v>80</v>
      </c>
      <c r="B81" s="4">
        <v>1314652660</v>
      </c>
      <c r="C81" s="4">
        <f t="shared" si="22"/>
        <v>0.59848484848484851</v>
      </c>
      <c r="D81" s="2">
        <f t="shared" si="23"/>
        <v>40784.88726851852</v>
      </c>
      <c r="E81" t="s">
        <v>464</v>
      </c>
      <c r="F81" t="s">
        <v>465</v>
      </c>
      <c r="G81" s="4">
        <v>61</v>
      </c>
      <c r="H81" s="4">
        <v>61</v>
      </c>
      <c r="I81" s="5">
        <f t="shared" si="24"/>
        <v>0.33333333333333331</v>
      </c>
      <c r="J81" s="4">
        <v>538</v>
      </c>
      <c r="K81" s="4">
        <v>539</v>
      </c>
      <c r="L81" s="5">
        <f t="shared" si="25"/>
        <v>0.87074364268898541</v>
      </c>
      <c r="M81" s="5">
        <f t="shared" si="26"/>
        <v>8.8360655737704921</v>
      </c>
      <c r="N81" s="4">
        <v>0</v>
      </c>
      <c r="O81" s="4">
        <v>0</v>
      </c>
      <c r="P81" s="4">
        <v>1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1</v>
      </c>
      <c r="W81" s="4">
        <f>N81+P81+T81</f>
        <v>1</v>
      </c>
      <c r="X81" s="4">
        <f>O81+Q81+U81</f>
        <v>0</v>
      </c>
      <c r="Y81" s="60">
        <f>(N81+V81)/G81</f>
        <v>1.6393442622950821E-2</v>
      </c>
      <c r="Z81" s="62">
        <f>IF(AA81=0,0,(N81+V81)/ABS(AA81))</f>
        <v>0</v>
      </c>
      <c r="AA81" s="3">
        <f t="shared" si="27"/>
        <v>0</v>
      </c>
      <c r="AB81" s="3">
        <f t="shared" si="28"/>
        <v>1</v>
      </c>
      <c r="AC81" s="3">
        <f>N81+O81+P81+Q81+T81+U81</f>
        <v>1</v>
      </c>
      <c r="AD81" s="3">
        <f>AA81/G81</f>
        <v>0</v>
      </c>
      <c r="AE81" s="24">
        <f>(AA81)*(G81*G81)</f>
        <v>0</v>
      </c>
      <c r="AF81" s="25">
        <f t="shared" si="29"/>
        <v>2.6874496103198063E-4</v>
      </c>
      <c r="AG81" s="26">
        <f>(H81-$H$2)/SUM($AF$2:AF80)</f>
        <v>0</v>
      </c>
      <c r="AH81" s="35">
        <f>(H81-H76)/SUM(AF76:AF80)</f>
        <v>-1535.6493657653259</v>
      </c>
      <c r="AI81" s="28">
        <f>(H81-H71)/SUM(AF71:AF80)</f>
        <v>-386.52882437171229</v>
      </c>
      <c r="AJ81" s="29">
        <f>AJ80+(AVERAGE($AE$3:AE81)/(AJ80*AJ80))</f>
        <v>62.218146643904333</v>
      </c>
      <c r="AK81" s="30">
        <f>AK80+(AVERAGE($AG$3:AG81)/(AK80*AK80))</f>
        <v>61.809919887046938</v>
      </c>
      <c r="AL81" s="36">
        <f>AL80+(AVERAGE($AH$3:AH81)/(AL80*AL80))</f>
        <v>62.195763979606937</v>
      </c>
      <c r="AM81" s="37">
        <f>AM80+(AVERAGE($AI$3:AI81)/(AM80*AM80))</f>
        <v>62.093293134913033</v>
      </c>
      <c r="AN81" s="38">
        <f t="shared" si="30"/>
        <v>61</v>
      </c>
      <c r="AO81" s="39">
        <f t="shared" si="31"/>
        <v>61.600329278391712</v>
      </c>
      <c r="AP81" s="39">
        <f t="shared" si="31"/>
        <v>62.09991090578702</v>
      </c>
      <c r="AQ81" s="36">
        <f t="shared" si="36"/>
        <v>62.394528146696196</v>
      </c>
      <c r="AR81" s="40">
        <f t="shared" si="37"/>
        <v>62.294182490797958</v>
      </c>
      <c r="AS81" s="41">
        <f t="shared" si="37"/>
        <v>62.158697488565686</v>
      </c>
      <c r="AT81" s="20">
        <f>POWER((AO81-H81),2)</f>
        <v>0.36039524249431343</v>
      </c>
      <c r="AU81" s="20">
        <f>POWER((AP81-H81),2)</f>
        <v>1.2098040006692228</v>
      </c>
      <c r="AV81" s="29">
        <f t="shared" si="32"/>
        <v>62.490333633419347</v>
      </c>
      <c r="AW81" s="30">
        <f t="shared" si="35"/>
        <v>62.228581721177264</v>
      </c>
      <c r="AX81" s="36">
        <f t="shared" si="33"/>
        <v>61.535612243097624</v>
      </c>
      <c r="AY81" s="37">
        <f t="shared" si="34"/>
        <v>61.756681410923811</v>
      </c>
    </row>
    <row r="82" spans="1:51" thickTop="1" thickBot="1">
      <c r="A82" s="4">
        <v>81</v>
      </c>
      <c r="B82" s="4">
        <v>1315065330</v>
      </c>
      <c r="C82" s="4">
        <f t="shared" si="22"/>
        <v>0.60606060606060608</v>
      </c>
      <c r="D82" s="2">
        <f t="shared" si="23"/>
        <v>40789.663541666669</v>
      </c>
      <c r="E82" t="s">
        <v>465</v>
      </c>
      <c r="F82" t="s">
        <v>466</v>
      </c>
      <c r="G82" s="4">
        <v>61</v>
      </c>
      <c r="H82" s="4">
        <v>61</v>
      </c>
      <c r="I82" s="5">
        <f t="shared" si="24"/>
        <v>0.33333333333333331</v>
      </c>
      <c r="J82" s="4">
        <v>539</v>
      </c>
      <c r="K82" s="4">
        <v>545</v>
      </c>
      <c r="L82" s="5">
        <f t="shared" si="25"/>
        <v>0.88043786948731151</v>
      </c>
      <c r="M82" s="5">
        <f t="shared" si="26"/>
        <v>8.9344262295081975</v>
      </c>
      <c r="N82" s="4">
        <v>1</v>
      </c>
      <c r="O82" s="4">
        <v>1</v>
      </c>
      <c r="P82" s="4">
        <v>4</v>
      </c>
      <c r="Q82" s="4">
        <v>0</v>
      </c>
      <c r="R82" s="4">
        <v>0</v>
      </c>
      <c r="S82" s="4">
        <v>0</v>
      </c>
      <c r="T82" s="4">
        <v>5</v>
      </c>
      <c r="U82" s="4">
        <v>3</v>
      </c>
      <c r="V82" s="4">
        <v>2</v>
      </c>
      <c r="W82" s="4">
        <f>N82+P82+T82</f>
        <v>10</v>
      </c>
      <c r="X82" s="4">
        <f>O82+Q82+U82</f>
        <v>4</v>
      </c>
      <c r="Y82" s="60">
        <f>(N82+V82)/G82</f>
        <v>4.9180327868852458E-2</v>
      </c>
      <c r="Z82" s="62">
        <f>IF(AA82=0,0,(N82+V82)/ABS(AA82))</f>
        <v>0</v>
      </c>
      <c r="AA82" s="3">
        <f t="shared" si="27"/>
        <v>0</v>
      </c>
      <c r="AB82" s="3">
        <f t="shared" si="28"/>
        <v>6</v>
      </c>
      <c r="AC82" s="3">
        <f>N82+O82+P82+Q82+T82+U82</f>
        <v>14</v>
      </c>
      <c r="AD82" s="3">
        <f>AA82/G82</f>
        <v>0</v>
      </c>
      <c r="AE82" s="24">
        <f>(AA82)*(G82*G82)</f>
        <v>0</v>
      </c>
      <c r="AF82" s="25">
        <f t="shared" si="29"/>
        <v>2.6874496103198063E-4</v>
      </c>
      <c r="AG82" s="26">
        <f>(H82-$H$2)/SUM($AF$2:AF81)</f>
        <v>0</v>
      </c>
      <c r="AH82" s="35">
        <f>(H82-H77)/SUM(AF77:AF81)</f>
        <v>-1516.10141511038</v>
      </c>
      <c r="AI82" s="28">
        <f>(H82-H72)/SUM(AF72:AF81)</f>
        <v>0</v>
      </c>
      <c r="AJ82" s="29">
        <f>AJ81+(AVERAGE($AE$3:AE82)/(AJ81*AJ81))</f>
        <v>62.214559160245003</v>
      </c>
      <c r="AK82" s="30">
        <f>AK81+(AVERAGE($AG$3:AG82)/(AK81*AK81))</f>
        <v>61.825499449534938</v>
      </c>
      <c r="AL82" s="36">
        <f>AL81+(AVERAGE($AH$3:AH82)/(AL81*AL81))</f>
        <v>62.19788916746645</v>
      </c>
      <c r="AM82" s="37">
        <f>AM81+(AVERAGE($AI$3:AI82)/(AM81*AM81))</f>
        <v>62.106748638368707</v>
      </c>
      <c r="AN82" s="38">
        <f t="shared" si="30"/>
        <v>61</v>
      </c>
      <c r="AO82" s="39">
        <f t="shared" si="31"/>
        <v>61.200787511542039</v>
      </c>
      <c r="AP82" s="39">
        <f t="shared" si="31"/>
        <v>62.09991090578702</v>
      </c>
      <c r="AQ82" s="36">
        <f t="shared" si="36"/>
        <v>62.035487803488316</v>
      </c>
      <c r="AR82" s="40">
        <f t="shared" si="37"/>
        <v>62.233932519414246</v>
      </c>
      <c r="AS82" s="41">
        <f t="shared" si="37"/>
        <v>62.188258294530343</v>
      </c>
      <c r="AT82" s="20">
        <f>POWER((AO82-H82),2)</f>
        <v>4.0315624791244446E-2</v>
      </c>
      <c r="AU82" s="20">
        <f>POWER((AP82-H82),2)</f>
        <v>1.2098040006692228</v>
      </c>
      <c r="AV82" s="29">
        <f t="shared" si="32"/>
        <v>62.508746653864279</v>
      </c>
      <c r="AW82" s="30">
        <f t="shared" si="35"/>
        <v>62.2438245235995</v>
      </c>
      <c r="AX82" s="36">
        <f t="shared" si="33"/>
        <v>61.542332559426377</v>
      </c>
      <c r="AY82" s="37">
        <f t="shared" si="34"/>
        <v>61.76614130085288</v>
      </c>
    </row>
    <row r="83" spans="1:51" thickTop="1" thickBot="1">
      <c r="A83" s="4">
        <v>82</v>
      </c>
      <c r="B83" s="4">
        <v>1316545707</v>
      </c>
      <c r="C83" s="4">
        <f t="shared" si="22"/>
        <v>0.61363636363636365</v>
      </c>
      <c r="D83" s="2">
        <f t="shared" si="23"/>
        <v>40806.797534722224</v>
      </c>
      <c r="E83" t="s">
        <v>466</v>
      </c>
      <c r="F83" t="s">
        <v>467</v>
      </c>
      <c r="G83" s="4">
        <v>61</v>
      </c>
      <c r="H83" s="4">
        <v>60</v>
      </c>
      <c r="I83" s="5">
        <f t="shared" si="24"/>
        <v>0.16666666666666666</v>
      </c>
      <c r="J83" s="4">
        <v>545</v>
      </c>
      <c r="K83" s="4">
        <v>536</v>
      </c>
      <c r="L83" s="5">
        <f t="shared" si="25"/>
        <v>0.86589652928982241</v>
      </c>
      <c r="M83" s="5">
        <f t="shared" si="26"/>
        <v>8.9333333333333336</v>
      </c>
      <c r="N83" s="4">
        <v>0</v>
      </c>
      <c r="O83" s="4">
        <v>1</v>
      </c>
      <c r="P83" s="4">
        <v>0</v>
      </c>
      <c r="Q83" s="4">
        <v>4</v>
      </c>
      <c r="R83" s="4">
        <v>0</v>
      </c>
      <c r="S83" s="4">
        <v>0</v>
      </c>
      <c r="T83" s="4">
        <v>0</v>
      </c>
      <c r="U83" s="4">
        <v>5</v>
      </c>
      <c r="V83" s="4">
        <v>2</v>
      </c>
      <c r="W83" s="4">
        <f>N83+P83+T83</f>
        <v>0</v>
      </c>
      <c r="X83" s="4">
        <f>O83+Q83+U83</f>
        <v>10</v>
      </c>
      <c r="Y83" s="60">
        <f>(N83+V83)/G83</f>
        <v>3.2786885245901641E-2</v>
      </c>
      <c r="Z83" s="62">
        <f>IF(AA83=0,0,(N83+V83)/ABS(AA83))</f>
        <v>2</v>
      </c>
      <c r="AA83" s="3">
        <f t="shared" si="27"/>
        <v>-1</v>
      </c>
      <c r="AB83" s="3">
        <f t="shared" si="28"/>
        <v>-9</v>
      </c>
      <c r="AC83" s="3">
        <f>N83+O83+P83+Q83+T83+U83</f>
        <v>10</v>
      </c>
      <c r="AD83" s="3">
        <f>AA83/G83</f>
        <v>-1.6393442622950821E-2</v>
      </c>
      <c r="AE83" s="24">
        <f>(AA83)*(G83*G83)</f>
        <v>-3721</v>
      </c>
      <c r="AF83" s="25">
        <f t="shared" si="29"/>
        <v>2.7777777777777778E-4</v>
      </c>
      <c r="AG83" s="26">
        <f>(H83-$H$2)/SUM($AF$2:AF82)</f>
        <v>-46.990154137381253</v>
      </c>
      <c r="AH83" s="35">
        <f>(H83-H78)/SUM(AF78:AF82)</f>
        <v>-2245.5673167336554</v>
      </c>
      <c r="AI83" s="28">
        <f>(H83-H73)/SUM(AF73:AF82)</f>
        <v>-1155.744927942259</v>
      </c>
      <c r="AJ83" s="29">
        <f>AJ82+(AVERAGE($AE$3:AE83)/(AJ82*AJ82))</f>
        <v>62.199147201052078</v>
      </c>
      <c r="AK83" s="30">
        <f>AK82+(AVERAGE($AG$3:AG83)/(AK82*AK82))</f>
        <v>61.840727147566007</v>
      </c>
      <c r="AL83" s="36">
        <f>AL82+(AVERAGE($AH$3:AH83)/(AL82*AL82))</f>
        <v>62.192821761097633</v>
      </c>
      <c r="AM83" s="37">
        <f>AM82+(AVERAGE($AI$3:AI83)/(AM82*AM82))</f>
        <v>62.116333138542956</v>
      </c>
      <c r="AN83" s="38">
        <f t="shared" si="30"/>
        <v>60</v>
      </c>
      <c r="AO83" s="39">
        <f t="shared" si="31"/>
        <v>60.601255940707439</v>
      </c>
      <c r="AP83" s="39">
        <f t="shared" si="31"/>
        <v>61.800215529979099</v>
      </c>
      <c r="AQ83" s="36">
        <f t="shared" si="36"/>
        <v>61.555578132360601</v>
      </c>
      <c r="AR83" s="40">
        <f t="shared" si="37"/>
        <v>62.095867159825566</v>
      </c>
      <c r="AS83" s="41">
        <f t="shared" si="37"/>
        <v>62.178032291138464</v>
      </c>
      <c r="AT83" s="20">
        <f>POWER((AO83-H83),2)</f>
        <v>0.36150870623598758</v>
      </c>
      <c r="AU83" s="20">
        <f>POWER((AP83-H83),2)</f>
        <v>3.2407759543779266</v>
      </c>
      <c r="AV83" s="29">
        <f t="shared" si="32"/>
        <v>62.527148828166709</v>
      </c>
      <c r="AW83" s="30">
        <f t="shared" si="35"/>
        <v>62.259059861359063</v>
      </c>
      <c r="AX83" s="36">
        <f t="shared" si="33"/>
        <v>61.549051408141416</v>
      </c>
      <c r="AY83" s="37">
        <f t="shared" si="34"/>
        <v>61.775598293315383</v>
      </c>
    </row>
    <row r="84" spans="1:51" thickTop="1" thickBot="1">
      <c r="A84" s="4">
        <v>83</v>
      </c>
      <c r="B84" s="4">
        <v>1318556462</v>
      </c>
      <c r="C84" s="4">
        <f t="shared" si="22"/>
        <v>0.62121212121212122</v>
      </c>
      <c r="D84" s="2">
        <f t="shared" si="23"/>
        <v>40830.070162037038</v>
      </c>
      <c r="E84" t="s">
        <v>467</v>
      </c>
      <c r="F84" t="s">
        <v>468</v>
      </c>
      <c r="G84" s="4">
        <v>60</v>
      </c>
      <c r="H84" s="4">
        <v>63</v>
      </c>
      <c r="I84" s="5">
        <f t="shared" si="24"/>
        <v>0.66666666666666663</v>
      </c>
      <c r="J84" s="4">
        <v>536</v>
      </c>
      <c r="K84" s="4">
        <v>555</v>
      </c>
      <c r="L84" s="5">
        <f t="shared" si="25"/>
        <v>0.8965949141511883</v>
      </c>
      <c r="M84" s="5">
        <f t="shared" si="26"/>
        <v>8.8095238095238102</v>
      </c>
      <c r="N84" s="4">
        <v>3</v>
      </c>
      <c r="O84" s="4">
        <v>0</v>
      </c>
      <c r="P84" s="4">
        <v>5</v>
      </c>
      <c r="Q84" s="4">
        <v>2</v>
      </c>
      <c r="R84" s="4">
        <v>1</v>
      </c>
      <c r="S84" s="4">
        <v>0</v>
      </c>
      <c r="T84" s="4">
        <v>16</v>
      </c>
      <c r="U84" s="4">
        <v>0</v>
      </c>
      <c r="V84" s="4">
        <v>5</v>
      </c>
      <c r="W84" s="4">
        <f>N84+P84+T84</f>
        <v>24</v>
      </c>
      <c r="X84" s="4">
        <f>O84+Q84+U84</f>
        <v>2</v>
      </c>
      <c r="Y84" s="60">
        <f>(N84+V84)/G84</f>
        <v>0.13333333333333333</v>
      </c>
      <c r="Z84" s="62">
        <f>IF(AA84=0,0,(N84+V84)/ABS(AA84))</f>
        <v>2.6666666666666665</v>
      </c>
      <c r="AA84" s="3">
        <f t="shared" si="27"/>
        <v>3</v>
      </c>
      <c r="AB84" s="3">
        <f t="shared" si="28"/>
        <v>19</v>
      </c>
      <c r="AC84" s="3">
        <f>N84+O84+P84+Q84+T84+U84</f>
        <v>26</v>
      </c>
      <c r="AD84" s="3">
        <f>AA84/G84</f>
        <v>0.05</v>
      </c>
      <c r="AE84" s="24">
        <f>(AA84)*(G84*G84)</f>
        <v>10800</v>
      </c>
      <c r="AF84" s="25">
        <f t="shared" si="29"/>
        <v>2.5195263290501388E-4</v>
      </c>
      <c r="AG84" s="26">
        <f>(H84-$H$2)/SUM($AF$2:AF83)</f>
        <v>92.769405863441293</v>
      </c>
      <c r="AH84" s="35">
        <f>(H84-H79)/SUM(AF79:AF83)</f>
        <v>2202.9821291525054</v>
      </c>
      <c r="AI84" s="28">
        <f>(H84-H74)/SUM(AF74:AF83)</f>
        <v>0</v>
      </c>
      <c r="AJ84" s="29">
        <f>AJ83+(AVERAGE($AE$3:AE84)/(AJ83*AJ83))</f>
        <v>62.217959683236238</v>
      </c>
      <c r="AK84" s="30">
        <f>AK83+(AVERAGE($AG$3:AG84)/(AK83*AK83))</f>
        <v>61.856057564657739</v>
      </c>
      <c r="AL84" s="36">
        <f>AL83+(AVERAGE($AH$3:AH84)/(AL83*AL83))</f>
        <v>62.194761045859707</v>
      </c>
      <c r="AM84" s="37">
        <f>AM83+(AVERAGE($AI$3:AI84)/(AM83*AM83))</f>
        <v>62.125797833103093</v>
      </c>
      <c r="AN84" s="38">
        <f t="shared" si="30"/>
        <v>63</v>
      </c>
      <c r="AO84" s="39">
        <f t="shared" ref="AO84:AP99" si="38">AO83+(AH84/(AO83*AO83))</f>
        <v>61.201112931298489</v>
      </c>
      <c r="AP84" s="39">
        <f t="shared" si="38"/>
        <v>61.800215529979099</v>
      </c>
      <c r="AQ84" s="36">
        <f t="shared" si="36"/>
        <v>61.310134242799563</v>
      </c>
      <c r="AR84" s="40">
        <f t="shared" si="37"/>
        <v>61.994387903569418</v>
      </c>
      <c r="AS84" s="41">
        <f t="shared" si="37"/>
        <v>62.157894407707438</v>
      </c>
      <c r="AT84" s="20">
        <f>POWER((AO84-H84),2)</f>
        <v>3.2359946859415141</v>
      </c>
      <c r="AU84" s="20">
        <f>POWER((AP84-H84),2)</f>
        <v>1.4394827745033354</v>
      </c>
      <c r="AV84" s="29">
        <f t="shared" si="32"/>
        <v>62.545540172287581</v>
      </c>
      <c r="AW84" s="30">
        <f t="shared" si="35"/>
        <v>62.274287743589525</v>
      </c>
      <c r="AX84" s="36">
        <f t="shared" si="33"/>
        <v>61.555768790043786</v>
      </c>
      <c r="AY84" s="37">
        <f t="shared" si="34"/>
        <v>61.785052390529174</v>
      </c>
    </row>
    <row r="85" spans="1:51" thickTop="1" thickBot="1">
      <c r="A85" s="4">
        <v>84</v>
      </c>
      <c r="B85" s="4">
        <v>1318559368</v>
      </c>
      <c r="C85" s="4">
        <f t="shared" si="22"/>
        <v>0.62878787878787878</v>
      </c>
      <c r="D85" s="2">
        <f t="shared" si="23"/>
        <v>40830.103796296295</v>
      </c>
      <c r="E85" t="s">
        <v>468</v>
      </c>
      <c r="F85" t="s">
        <v>469</v>
      </c>
      <c r="G85" s="4">
        <v>63</v>
      </c>
      <c r="H85" s="4">
        <v>63</v>
      </c>
      <c r="I85" s="5">
        <f t="shared" si="24"/>
        <v>0.66666666666666663</v>
      </c>
      <c r="J85" s="4">
        <v>555</v>
      </c>
      <c r="K85" s="4">
        <v>555</v>
      </c>
      <c r="L85" s="5">
        <f t="shared" si="25"/>
        <v>0.8965949141511883</v>
      </c>
      <c r="M85" s="5">
        <f t="shared" si="26"/>
        <v>8.8095238095238102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f>N85+P85+T85</f>
        <v>0</v>
      </c>
      <c r="X85" s="4">
        <f>O85+Q85+U85</f>
        <v>0</v>
      </c>
      <c r="Y85" s="60">
        <f>(N85+V85)/G85</f>
        <v>0</v>
      </c>
      <c r="Z85" s="62">
        <f>IF(AA85=0,0,(N85+V85)/ABS(AA85))</f>
        <v>0</v>
      </c>
      <c r="AA85" s="3">
        <f t="shared" si="27"/>
        <v>0</v>
      </c>
      <c r="AB85" s="3">
        <f t="shared" si="28"/>
        <v>0</v>
      </c>
      <c r="AC85" s="3">
        <f>N85+O85+P85+Q85+T85+U85</f>
        <v>0</v>
      </c>
      <c r="AD85" s="3">
        <f>AA85/G85</f>
        <v>0</v>
      </c>
      <c r="AE85" s="24">
        <f>(AA85)*(G85*G85)</f>
        <v>0</v>
      </c>
      <c r="AF85" s="25">
        <f t="shared" si="29"/>
        <v>2.5195263290501388E-4</v>
      </c>
      <c r="AG85" s="26">
        <f>(H85-$H$2)/SUM($AF$2:AF84)</f>
        <v>91.697757279188295</v>
      </c>
      <c r="AH85" s="35">
        <f>(H85-H80)/SUM(AF80:AF84)</f>
        <v>1497.0448778224365</v>
      </c>
      <c r="AI85" s="28">
        <f>(H85-H75)/SUM(AF75:AF84)</f>
        <v>0</v>
      </c>
      <c r="AJ85" s="29">
        <f>AJ84+(AVERAGE($AE$3:AE85)/(AJ84*AJ84))</f>
        <v>62.236534271331898</v>
      </c>
      <c r="AK85" s="30">
        <f>AK84+(AVERAGE($AG$3:AG85)/(AK84*AK84))</f>
        <v>61.871484517540758</v>
      </c>
      <c r="AL85" s="36">
        <f>AL84+(AVERAGE($AH$3:AH85)/(AL84*AL84))</f>
        <v>62.201339671307807</v>
      </c>
      <c r="AM85" s="37">
        <f>AM84+(AVERAGE($AI$3:AI85)/(AM84*AM84))</f>
        <v>62.135145646320332</v>
      </c>
      <c r="AN85" s="38">
        <f t="shared" si="30"/>
        <v>63</v>
      </c>
      <c r="AO85" s="39">
        <f t="shared" si="38"/>
        <v>61.60079639474484</v>
      </c>
      <c r="AP85" s="39">
        <f t="shared" si="38"/>
        <v>61.800215529979099</v>
      </c>
      <c r="AQ85" s="36">
        <f t="shared" si="36"/>
        <v>61.225147823662283</v>
      </c>
      <c r="AR85" s="40">
        <f t="shared" si="37"/>
        <v>61.91140408369256</v>
      </c>
      <c r="AS85" s="41">
        <f t="shared" si="37"/>
        <v>62.127797319695965</v>
      </c>
      <c r="AT85" s="20">
        <f>POWER((AO85-H85),2)</f>
        <v>1.9577707289590369</v>
      </c>
      <c r="AU85" s="20">
        <f>POWER((AP85-H85),2)</f>
        <v>1.4394827745033354</v>
      </c>
      <c r="AV85" s="29">
        <f t="shared" si="32"/>
        <v>62.563920702150298</v>
      </c>
      <c r="AW85" s="30">
        <f t="shared" si="35"/>
        <v>62.289508179406589</v>
      </c>
      <c r="AX85" s="36">
        <f t="shared" si="33"/>
        <v>61.562484705933841</v>
      </c>
      <c r="AY85" s="37">
        <f t="shared" si="34"/>
        <v>61.794503594709376</v>
      </c>
    </row>
    <row r="86" spans="1:51" thickTop="1" thickBot="1">
      <c r="A86" s="4">
        <v>85</v>
      </c>
      <c r="B86" s="4">
        <v>1318559960</v>
      </c>
      <c r="C86" s="4">
        <f t="shared" si="22"/>
        <v>0.63636363636363635</v>
      </c>
      <c r="D86" s="2">
        <f t="shared" si="23"/>
        <v>40830.110648148147</v>
      </c>
      <c r="E86" t="s">
        <v>469</v>
      </c>
      <c r="F86" t="s">
        <v>470</v>
      </c>
      <c r="G86" s="4">
        <v>63</v>
      </c>
      <c r="H86" s="4">
        <v>60</v>
      </c>
      <c r="I86" s="5">
        <f t="shared" si="24"/>
        <v>0.16666666666666666</v>
      </c>
      <c r="J86" s="4">
        <v>555</v>
      </c>
      <c r="K86" s="4">
        <v>536</v>
      </c>
      <c r="L86" s="5">
        <f t="shared" si="25"/>
        <v>0.86589652928982241</v>
      </c>
      <c r="M86" s="5">
        <f t="shared" si="26"/>
        <v>8.9333333333333336</v>
      </c>
      <c r="N86" s="4">
        <v>0</v>
      </c>
      <c r="O86" s="4">
        <v>3</v>
      </c>
      <c r="P86" s="4">
        <v>2</v>
      </c>
      <c r="Q86" s="4">
        <v>5</v>
      </c>
      <c r="R86" s="4">
        <v>1</v>
      </c>
      <c r="S86" s="4">
        <v>0</v>
      </c>
      <c r="T86" s="4">
        <v>0</v>
      </c>
      <c r="U86" s="4">
        <v>16</v>
      </c>
      <c r="V86" s="4">
        <v>5</v>
      </c>
      <c r="W86" s="4">
        <f>N86+P86+T86</f>
        <v>2</v>
      </c>
      <c r="X86" s="4">
        <f>O86+Q86+U86</f>
        <v>24</v>
      </c>
      <c r="Y86" s="60">
        <f>(N86+V86)/G86</f>
        <v>7.9365079365079361E-2</v>
      </c>
      <c r="Z86" s="62">
        <f>IF(AA86=0,0,(N86+V86)/ABS(AA86))</f>
        <v>1.6666666666666667</v>
      </c>
      <c r="AA86" s="3">
        <f t="shared" si="27"/>
        <v>-3</v>
      </c>
      <c r="AB86" s="3">
        <f t="shared" si="28"/>
        <v>-19</v>
      </c>
      <c r="AC86" s="3">
        <f>N86+O86+P86+Q86+T86+U86</f>
        <v>26</v>
      </c>
      <c r="AD86" s="3">
        <f>AA86/G86</f>
        <v>-4.7619047619047616E-2</v>
      </c>
      <c r="AE86" s="24">
        <f>(AA86)*(G86*G86)</f>
        <v>-11907</v>
      </c>
      <c r="AF86" s="25">
        <f t="shared" si="29"/>
        <v>2.7777777777777778E-4</v>
      </c>
      <c r="AG86" s="26">
        <f>(H86-$H$2)/SUM($AF$2:AF85)</f>
        <v>-45.325292388641529</v>
      </c>
      <c r="AH86" s="35">
        <f>(H86-H81)/SUM(AF81:AF85)</f>
        <v>-758.05070755518989</v>
      </c>
      <c r="AI86" s="28">
        <f>(H86-H76)/SUM(AF76:AF85)</f>
        <v>-1144.3595875227825</v>
      </c>
      <c r="AJ86" s="29">
        <f>AJ85+(AVERAGE($AE$3:AE86)/(AJ85*AJ85))</f>
        <v>62.218280893709256</v>
      </c>
      <c r="AK86" s="30">
        <f>AK85+(AVERAGE($AG$3:AG86)/(AK85*AK85))</f>
        <v>61.886579260757998</v>
      </c>
      <c r="AL86" s="36">
        <f>AL85+(AVERAGE($AH$3:AH86)/(AL85*AL85))</f>
        <v>62.205506116459553</v>
      </c>
      <c r="AM86" s="37">
        <f>AM85+(AVERAGE($AI$3:AI86)/(AM85*AM85))</f>
        <v>62.140850747097069</v>
      </c>
      <c r="AN86" s="38">
        <f t="shared" si="30"/>
        <v>60</v>
      </c>
      <c r="AO86" s="39">
        <f t="shared" si="38"/>
        <v>61.40102854101761</v>
      </c>
      <c r="AP86" s="39">
        <f t="shared" si="38"/>
        <v>61.500587434974697</v>
      </c>
      <c r="AQ86" s="36">
        <f t="shared" si="36"/>
        <v>61.181413618642445</v>
      </c>
      <c r="AR86" s="40">
        <f t="shared" si="37"/>
        <v>61.788114058934404</v>
      </c>
      <c r="AS86" s="41">
        <f t="shared" si="37"/>
        <v>62.04804891821221</v>
      </c>
      <c r="AT86" s="20">
        <f>POWER((AO86-H86),2)</f>
        <v>1.9628809727459315</v>
      </c>
      <c r="AU86" s="20">
        <f>POWER((AP86-H86),2)</f>
        <v>2.251762650003942</v>
      </c>
      <c r="AV86" s="29">
        <f t="shared" si="32"/>
        <v>62.582290433640821</v>
      </c>
      <c r="AW86" s="30">
        <f t="shared" si="35"/>
        <v>62.304721177908121</v>
      </c>
      <c r="AX86" s="36">
        <f t="shared" si="33"/>
        <v>61.569199156611234</v>
      </c>
      <c r="AY86" s="37">
        <f t="shared" si="34"/>
        <v>61.803951908068413</v>
      </c>
    </row>
    <row r="87" spans="1:51" thickTop="1" thickBot="1">
      <c r="A87" s="4">
        <v>86</v>
      </c>
      <c r="B87" s="4">
        <v>1321640046</v>
      </c>
      <c r="C87" s="4">
        <f t="shared" si="22"/>
        <v>0.64393939393939392</v>
      </c>
      <c r="D87" s="2">
        <f t="shared" si="23"/>
        <v>40865.759791666671</v>
      </c>
      <c r="E87" t="s">
        <v>470</v>
      </c>
      <c r="F87" t="s">
        <v>471</v>
      </c>
      <c r="G87" s="4">
        <v>60</v>
      </c>
      <c r="H87" s="4">
        <v>61</v>
      </c>
      <c r="I87" s="5">
        <f t="shared" si="24"/>
        <v>0.33333333333333331</v>
      </c>
      <c r="J87" s="4">
        <v>536</v>
      </c>
      <c r="K87" s="4">
        <v>539</v>
      </c>
      <c r="L87" s="5">
        <f t="shared" si="25"/>
        <v>0.87074364268898541</v>
      </c>
      <c r="M87" s="5">
        <f t="shared" si="26"/>
        <v>8.8360655737704921</v>
      </c>
      <c r="N87" s="4">
        <v>1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3</v>
      </c>
      <c r="U87" s="4">
        <v>0</v>
      </c>
      <c r="V87" s="4">
        <v>0</v>
      </c>
      <c r="W87" s="4">
        <f>N87+P87+T87</f>
        <v>4</v>
      </c>
      <c r="X87" s="4">
        <f>O87+Q87+U87</f>
        <v>0</v>
      </c>
      <c r="Y87" s="60">
        <f>(N87+V87)/G87</f>
        <v>1.6666666666666666E-2</v>
      </c>
      <c r="Z87" s="62">
        <f>IF(AA87=0,0,(N87+V87)/ABS(AA87))</f>
        <v>1</v>
      </c>
      <c r="AA87" s="3">
        <f t="shared" si="27"/>
        <v>1</v>
      </c>
      <c r="AB87" s="3">
        <f t="shared" si="28"/>
        <v>3</v>
      </c>
      <c r="AC87" s="3">
        <f>N87+O87+P87+Q87+T87+U87</f>
        <v>4</v>
      </c>
      <c r="AD87" s="3">
        <f>AA87/G87</f>
        <v>1.6666666666666666E-2</v>
      </c>
      <c r="AE87" s="24">
        <f>(AA87)*(G87*G87)</f>
        <v>3600</v>
      </c>
      <c r="AF87" s="25">
        <f t="shared" si="29"/>
        <v>2.6874496103198063E-4</v>
      </c>
      <c r="AG87" s="26">
        <f>(H87-$H$2)/SUM($AF$2:AF86)</f>
        <v>0</v>
      </c>
      <c r="AH87" s="35">
        <f>(H87-H82)/SUM(AF82:AF86)</f>
        <v>0</v>
      </c>
      <c r="AI87" s="28">
        <f>(H87-H77)/SUM(AF77:AF86)</f>
        <v>-755.46424986362877</v>
      </c>
      <c r="AJ87" s="29">
        <f>AJ86+(AVERAGE($AE$3:AE87)/(AJ86*AJ86))</f>
        <v>62.211172437676836</v>
      </c>
      <c r="AK87" s="30">
        <f>AK86+(AVERAGE($AG$3:AG87)/(AK86*AK86))</f>
        <v>61.901489142766295</v>
      </c>
      <c r="AL87" s="36">
        <f>AL86+(AVERAGE($AH$3:AH87)/(AL86*AL86))</f>
        <v>62.209622993067853</v>
      </c>
      <c r="AM87" s="37">
        <f>AM86+(AVERAGE($AI$3:AI87)/(AM86*AM86))</f>
        <v>62.144186036861861</v>
      </c>
      <c r="AN87" s="38">
        <f t="shared" si="30"/>
        <v>61</v>
      </c>
      <c r="AO87" s="39">
        <f t="shared" si="38"/>
        <v>61.40102854101761</v>
      </c>
      <c r="AP87" s="39">
        <f t="shared" si="38"/>
        <v>61.300851875981671</v>
      </c>
      <c r="AQ87" s="36">
        <f t="shared" si="36"/>
        <v>61.218623248108756</v>
      </c>
      <c r="AR87" s="40">
        <f t="shared" si="37"/>
        <v>61.62329407051034</v>
      </c>
      <c r="AS87" s="41">
        <f t="shared" si="37"/>
        <v>61.93839457341403</v>
      </c>
      <c r="AT87" s="20">
        <f>POWER((AO87-H87),2)</f>
        <v>0.16082389071071254</v>
      </c>
      <c r="AU87" s="20">
        <f>POWER((AP87-H87),2)</f>
        <v>9.0511851281690717E-2</v>
      </c>
      <c r="AV87" s="29">
        <f t="shared" si="32"/>
        <v>62.600649382607806</v>
      </c>
      <c r="AW87" s="30">
        <f t="shared" si="35"/>
        <v>62.319926748174225</v>
      </c>
      <c r="AX87" s="36">
        <f t="shared" si="33"/>
        <v>61.57591214287492</v>
      </c>
      <c r="AY87" s="37">
        <f t="shared" si="34"/>
        <v>61.813397332815995</v>
      </c>
    </row>
    <row r="88" spans="1:51" thickTop="1" thickBot="1">
      <c r="A88" s="4">
        <v>87</v>
      </c>
      <c r="B88" s="4">
        <v>1328302464</v>
      </c>
      <c r="C88" s="4">
        <f t="shared" si="22"/>
        <v>0.65151515151515149</v>
      </c>
      <c r="D88" s="2">
        <f t="shared" si="23"/>
        <v>40942.871111111112</v>
      </c>
      <c r="E88" t="s">
        <v>471</v>
      </c>
      <c r="F88" t="s">
        <v>472</v>
      </c>
      <c r="G88" s="4">
        <v>61</v>
      </c>
      <c r="H88" s="4">
        <v>61</v>
      </c>
      <c r="I88" s="5">
        <f t="shared" si="24"/>
        <v>0.33333333333333331</v>
      </c>
      <c r="J88" s="4">
        <v>539</v>
      </c>
      <c r="K88" s="4">
        <v>540</v>
      </c>
      <c r="L88" s="5">
        <f t="shared" si="25"/>
        <v>0.87235934715537311</v>
      </c>
      <c r="M88" s="5">
        <f t="shared" si="26"/>
        <v>8.8524590163934427</v>
      </c>
      <c r="N88" s="4">
        <v>0</v>
      </c>
      <c r="O88" s="4">
        <v>0</v>
      </c>
      <c r="P88" s="4">
        <v>1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1</v>
      </c>
      <c r="W88" s="4">
        <f>N88+P88+T88</f>
        <v>1</v>
      </c>
      <c r="X88" s="4">
        <f>O88+Q88+U88</f>
        <v>0</v>
      </c>
      <c r="Y88" s="60">
        <f>(N88+V88)/G88</f>
        <v>1.6393442622950821E-2</v>
      </c>
      <c r="Z88" s="62">
        <f>IF(AA88=0,0,(N88+V88)/ABS(AA88))</f>
        <v>0</v>
      </c>
      <c r="AA88" s="3">
        <f t="shared" si="27"/>
        <v>0</v>
      </c>
      <c r="AB88" s="3">
        <f t="shared" si="28"/>
        <v>1</v>
      </c>
      <c r="AC88" s="3">
        <f>N88+O88+P88+Q88+T88+U88</f>
        <v>1</v>
      </c>
      <c r="AD88" s="3">
        <f>AA88/G88</f>
        <v>0</v>
      </c>
      <c r="AE88" s="24">
        <f>(AA88)*(G88*G88)</f>
        <v>0</v>
      </c>
      <c r="AF88" s="25">
        <f t="shared" si="29"/>
        <v>2.6874496103198063E-4</v>
      </c>
      <c r="AG88" s="26">
        <f>(H88-$H$2)/SUM($AF$2:AF87)</f>
        <v>0</v>
      </c>
      <c r="AH88" s="35">
        <f>(H88-H83)/SUM(AF83:AF87)</f>
        <v>752.89538206563532</v>
      </c>
      <c r="AI88" s="28">
        <f>(H88-H78)/SUM(AF78:AF87)</f>
        <v>-750.70254229711975</v>
      </c>
      <c r="AJ88" s="29">
        <f>AJ87+(AVERAGE($AE$3:AE88)/(AJ87*AJ87))</f>
        <v>62.204145032435605</v>
      </c>
      <c r="AK88" s="30">
        <f>AK87+(AVERAGE($AG$3:AG88)/(AK87*AK87))</f>
        <v>61.916218555898539</v>
      </c>
      <c r="AL88" s="36">
        <f>AL87+(AVERAGE($AH$3:AH88)/(AL87*AL87))</f>
        <v>62.215953608629825</v>
      </c>
      <c r="AM88" s="37">
        <f>AM87+(AVERAGE($AI$3:AI88)/(AM87*AM87))</f>
        <v>62.145221878157948</v>
      </c>
      <c r="AN88" s="38">
        <f t="shared" si="30"/>
        <v>61</v>
      </c>
      <c r="AO88" s="39">
        <f t="shared" si="38"/>
        <v>61.600730967163244</v>
      </c>
      <c r="AP88" s="39">
        <f t="shared" si="38"/>
        <v>61.101079761210784</v>
      </c>
      <c r="AQ88" s="36">
        <f t="shared" si="36"/>
        <v>61.415802965202246</v>
      </c>
      <c r="AR88" s="40">
        <f t="shared" si="37"/>
        <v>61.477417678856028</v>
      </c>
      <c r="AS88" s="41">
        <f t="shared" si="37"/>
        <v>61.79863742025821</v>
      </c>
      <c r="AT88" s="20">
        <f>POWER((AO88-H88),2)</f>
        <v>0.36087769490888671</v>
      </c>
      <c r="AU88" s="20">
        <f>POWER((AP88-H88),2)</f>
        <v>1.0217118126429045E-2</v>
      </c>
      <c r="AV88" s="29">
        <f t="shared" si="32"/>
        <v>62.618997564862724</v>
      </c>
      <c r="AW88" s="30">
        <f t="shared" si="35"/>
        <v>62.335124899267285</v>
      </c>
      <c r="AX88" s="36">
        <f t="shared" si="33"/>
        <v>61.582623665523158</v>
      </c>
      <c r="AY88" s="37">
        <f t="shared" si="34"/>
        <v>61.82283987115914</v>
      </c>
    </row>
    <row r="89" spans="1:51" thickTop="1" thickBot="1">
      <c r="A89" s="4">
        <v>88</v>
      </c>
      <c r="B89" s="4">
        <v>1329343412</v>
      </c>
      <c r="C89" s="4">
        <f t="shared" si="22"/>
        <v>0.65909090909090906</v>
      </c>
      <c r="D89" s="2">
        <f t="shared" si="23"/>
        <v>40954.919120370367</v>
      </c>
      <c r="E89" t="s">
        <v>472</v>
      </c>
      <c r="F89" t="s">
        <v>473</v>
      </c>
      <c r="G89" s="4">
        <v>61</v>
      </c>
      <c r="H89" s="4">
        <v>61</v>
      </c>
      <c r="I89" s="5">
        <f t="shared" si="24"/>
        <v>0.33333333333333331</v>
      </c>
      <c r="J89" s="4">
        <v>540</v>
      </c>
      <c r="K89" s="4">
        <v>540</v>
      </c>
      <c r="L89" s="5">
        <f t="shared" si="25"/>
        <v>0.87235934715537311</v>
      </c>
      <c r="M89" s="5">
        <f t="shared" si="26"/>
        <v>8.8524590163934427</v>
      </c>
      <c r="N89" s="4">
        <v>0</v>
      </c>
      <c r="O89" s="4">
        <v>0</v>
      </c>
      <c r="P89" s="4">
        <v>1</v>
      </c>
      <c r="Q89" s="4">
        <v>1</v>
      </c>
      <c r="R89" s="4">
        <v>0</v>
      </c>
      <c r="S89" s="4">
        <v>0</v>
      </c>
      <c r="T89" s="4">
        <v>0</v>
      </c>
      <c r="U89" s="4">
        <v>0</v>
      </c>
      <c r="V89" s="4">
        <v>1</v>
      </c>
      <c r="W89" s="4">
        <f>N89+P89+T89</f>
        <v>1</v>
      </c>
      <c r="X89" s="4">
        <f>O89+Q89+U89</f>
        <v>1</v>
      </c>
      <c r="Y89" s="60">
        <f>(N89+V89)/G89</f>
        <v>1.6393442622950821E-2</v>
      </c>
      <c r="Z89" s="62">
        <f>IF(AA89=0,0,(N89+V89)/ABS(AA89))</f>
        <v>0</v>
      </c>
      <c r="AA89" s="3">
        <f t="shared" si="27"/>
        <v>0</v>
      </c>
      <c r="AB89" s="3">
        <f t="shared" si="28"/>
        <v>0</v>
      </c>
      <c r="AC89" s="3">
        <f>N89+O89+P89+Q89+T89+U89</f>
        <v>2</v>
      </c>
      <c r="AD89" s="3">
        <f>AA89/G89</f>
        <v>0</v>
      </c>
      <c r="AE89" s="24">
        <f>(AA89)*(G89*G89)</f>
        <v>0</v>
      </c>
      <c r="AF89" s="25">
        <f t="shared" si="29"/>
        <v>2.6874496103198063E-4</v>
      </c>
      <c r="AG89" s="26">
        <f>(H89-$H$2)/SUM($AF$2:AF88)</f>
        <v>0</v>
      </c>
      <c r="AH89" s="35">
        <f>(H89-H84)/SUM(AF84:AF88)</f>
        <v>-1516.10141511038</v>
      </c>
      <c r="AI89" s="28">
        <f>(H89-H79)/SUM(AF79:AF88)</f>
        <v>373.00024252284885</v>
      </c>
      <c r="AJ89" s="29">
        <f>AJ88+(AVERAGE($AE$3:AE89)/(AJ88*AJ88))</f>
        <v>62.197196832311583</v>
      </c>
      <c r="AK89" s="30">
        <f>AK88+(AVERAGE($AG$3:AG89)/(AK88*AK88))</f>
        <v>61.930771738769558</v>
      </c>
      <c r="AL89" s="36">
        <f>AL88+(AVERAGE($AH$3:AH89)/(AL88*AL88))</f>
        <v>62.217708185208714</v>
      </c>
      <c r="AM89" s="37">
        <f>AM88+(AVERAGE($AI$3:AI89)/(AM88*AM88))</f>
        <v>62.147355910470075</v>
      </c>
      <c r="AN89" s="38">
        <f t="shared" si="30"/>
        <v>61</v>
      </c>
      <c r="AO89" s="39">
        <f t="shared" si="38"/>
        <v>61.201194410995832</v>
      </c>
      <c r="AP89" s="39">
        <f t="shared" si="38"/>
        <v>61.200990309914765</v>
      </c>
      <c r="AQ89" s="36">
        <f t="shared" si="36"/>
        <v>61.414519163548093</v>
      </c>
      <c r="AR89" s="40">
        <f t="shared" si="37"/>
        <v>61.353742871272836</v>
      </c>
      <c r="AS89" s="41">
        <f t="shared" si="37"/>
        <v>61.688463581565465</v>
      </c>
      <c r="AT89" s="20">
        <f>POWER((AO89-H89),2)</f>
        <v>4.0479191015959815E-2</v>
      </c>
      <c r="AU89" s="20">
        <f>POWER((AP89-H89),2)</f>
        <v>4.0397104679633269E-2</v>
      </c>
      <c r="AV89" s="29">
        <f t="shared" si="32"/>
        <v>62.63733499617998</v>
      </c>
      <c r="AW89" s="30">
        <f t="shared" si="35"/>
        <v>62.35031564023199</v>
      </c>
      <c r="AX89" s="36">
        <f t="shared" si="33"/>
        <v>61.589333725353512</v>
      </c>
      <c r="AY89" s="37">
        <f t="shared" si="34"/>
        <v>61.832279525302155</v>
      </c>
    </row>
    <row r="90" spans="1:51" thickTop="1" thickBot="1">
      <c r="A90" s="4">
        <v>89</v>
      </c>
      <c r="B90" s="4">
        <v>1331759898</v>
      </c>
      <c r="C90" s="4">
        <f t="shared" si="22"/>
        <v>0.66666666666666663</v>
      </c>
      <c r="D90" s="2">
        <f t="shared" si="23"/>
        <v>40982.887708333335</v>
      </c>
      <c r="E90" t="s">
        <v>473</v>
      </c>
      <c r="F90" t="s">
        <v>474</v>
      </c>
      <c r="G90" s="4">
        <v>61</v>
      </c>
      <c r="H90" s="4">
        <v>59</v>
      </c>
      <c r="I90" s="5">
        <f t="shared" si="24"/>
        <v>0</v>
      </c>
      <c r="J90" s="4">
        <v>540</v>
      </c>
      <c r="K90" s="4">
        <v>530</v>
      </c>
      <c r="L90" s="5">
        <f t="shared" si="25"/>
        <v>0.85620230249149631</v>
      </c>
      <c r="M90" s="5">
        <f t="shared" si="26"/>
        <v>8.9830508474576263</v>
      </c>
      <c r="N90" s="4">
        <v>0</v>
      </c>
      <c r="O90" s="4">
        <v>2</v>
      </c>
      <c r="P90" s="4">
        <v>4</v>
      </c>
      <c r="Q90" s="4">
        <v>3</v>
      </c>
      <c r="R90" s="4">
        <v>0</v>
      </c>
      <c r="S90" s="4">
        <v>0</v>
      </c>
      <c r="T90" s="4">
        <v>0</v>
      </c>
      <c r="U90" s="4">
        <v>11</v>
      </c>
      <c r="V90" s="4">
        <v>2</v>
      </c>
      <c r="W90" s="4">
        <f>N90+P90+T90</f>
        <v>4</v>
      </c>
      <c r="X90" s="4">
        <f>O90+Q90+U90</f>
        <v>16</v>
      </c>
      <c r="Y90" s="60">
        <f>(N90+V90)/G90</f>
        <v>3.2786885245901641E-2</v>
      </c>
      <c r="Z90" s="62">
        <f>IF(AA90=0,0,(N90+V90)/ABS(AA90))</f>
        <v>1</v>
      </c>
      <c r="AA90" s="3">
        <f t="shared" si="27"/>
        <v>-2</v>
      </c>
      <c r="AB90" s="3">
        <f t="shared" si="28"/>
        <v>-10</v>
      </c>
      <c r="AC90" s="3">
        <f>N90+O90+P90+Q90+T90+U90</f>
        <v>20</v>
      </c>
      <c r="AD90" s="3">
        <f>AA90/G90</f>
        <v>-3.2786885245901641E-2</v>
      </c>
      <c r="AE90" s="24">
        <f>(AA90)*(G90*G90)</f>
        <v>-7442</v>
      </c>
      <c r="AF90" s="25">
        <f t="shared" si="29"/>
        <v>2.8727377190462512E-4</v>
      </c>
      <c r="AG90" s="26">
        <f>(H90-$H$2)/SUM($AF$2:AF89)</f>
        <v>-86.405220587432012</v>
      </c>
      <c r="AH90" s="35">
        <f>(H90-H85)/SUM(AF85:AF89)</f>
        <v>-2994.0897556448735</v>
      </c>
      <c r="AI90" s="28">
        <f>(H90-H80)/SUM(AF80:AF89)</f>
        <v>-748.52243891121827</v>
      </c>
      <c r="AJ90" s="29">
        <f>AJ89+(AVERAGE($AE$3:AE90)/(AJ89*AJ89))</f>
        <v>62.168465288453405</v>
      </c>
      <c r="AK90" s="30">
        <f>AK89+(AVERAGE($AG$3:AG90)/(AK89*AK89))</f>
        <v>61.944896780771913</v>
      </c>
      <c r="AL90" s="36">
        <f>AL89+(AVERAGE($AH$3:AH90)/(AL89*AL89))</f>
        <v>62.210653428909957</v>
      </c>
      <c r="AM90" s="37">
        <f>AM89+(AVERAGE($AI$3:AI90)/(AM89*AM89))</f>
        <v>62.147263245695193</v>
      </c>
      <c r="AN90" s="38">
        <f t="shared" si="30"/>
        <v>59</v>
      </c>
      <c r="AO90" s="39">
        <f t="shared" si="38"/>
        <v>60.401829612562629</v>
      </c>
      <c r="AP90" s="39">
        <f t="shared" si="38"/>
        <v>61.001147777391012</v>
      </c>
      <c r="AQ90" s="36">
        <f t="shared" si="36"/>
        <v>61.175088942570447</v>
      </c>
      <c r="AR90" s="40">
        <f t="shared" si="37"/>
        <v>61.191357641643435</v>
      </c>
      <c r="AS90" s="41">
        <f t="shared" si="37"/>
        <v>61.568417267099079</v>
      </c>
      <c r="AT90" s="20">
        <f>POWER((AO90-H90),2)</f>
        <v>1.9651262626574912</v>
      </c>
      <c r="AU90" s="20">
        <f>POWER((AP90-H90),2)</f>
        <v>4.0045924269569859</v>
      </c>
      <c r="AV90" s="29">
        <f t="shared" si="32"/>
        <v>62.655661692297016</v>
      </c>
      <c r="AW90" s="30">
        <f t="shared" si="35"/>
        <v>62.36549898009541</v>
      </c>
      <c r="AX90" s="36">
        <f t="shared" si="33"/>
        <v>61.596042323162848</v>
      </c>
      <c r="AY90" s="37">
        <f t="shared" si="34"/>
        <v>61.841716297446666</v>
      </c>
    </row>
    <row r="91" spans="1:51" thickTop="1" thickBot="1">
      <c r="A91" s="4">
        <v>90</v>
      </c>
      <c r="B91" s="4">
        <v>1332619774</v>
      </c>
      <c r="C91" s="4">
        <f t="shared" si="22"/>
        <v>0.6742424242424242</v>
      </c>
      <c r="D91" s="2">
        <f t="shared" si="23"/>
        <v>40992.83997685185</v>
      </c>
      <c r="E91" t="s">
        <v>474</v>
      </c>
      <c r="F91" t="s">
        <v>475</v>
      </c>
      <c r="G91" s="4">
        <v>59</v>
      </c>
      <c r="H91" s="4">
        <v>59</v>
      </c>
      <c r="I91" s="5">
        <f t="shared" si="24"/>
        <v>0</v>
      </c>
      <c r="J91" s="4">
        <v>530</v>
      </c>
      <c r="K91" s="4">
        <v>532</v>
      </c>
      <c r="L91" s="5">
        <f t="shared" si="25"/>
        <v>0.85943371142427161</v>
      </c>
      <c r="M91" s="5">
        <f t="shared" si="26"/>
        <v>9.0169491525423737</v>
      </c>
      <c r="N91" s="4">
        <v>0</v>
      </c>
      <c r="O91" s="4">
        <v>0</v>
      </c>
      <c r="P91" s="4">
        <v>2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2</v>
      </c>
      <c r="W91" s="4">
        <f>N91+P91+T91</f>
        <v>2</v>
      </c>
      <c r="X91" s="4">
        <f>O91+Q91+U91</f>
        <v>0</v>
      </c>
      <c r="Y91" s="60">
        <f>(N91+V91)/G91</f>
        <v>3.3898305084745763E-2</v>
      </c>
      <c r="Z91" s="62">
        <f>IF(AA91=0,0,(N91+V91)/ABS(AA91))</f>
        <v>0</v>
      </c>
      <c r="AA91" s="3">
        <f t="shared" si="27"/>
        <v>0</v>
      </c>
      <c r="AB91" s="3">
        <f t="shared" si="28"/>
        <v>2</v>
      </c>
      <c r="AC91" s="3">
        <f>N91+O91+P91+Q91+T91+U91</f>
        <v>2</v>
      </c>
      <c r="AD91" s="3">
        <f>AA91/G91</f>
        <v>0</v>
      </c>
      <c r="AE91" s="24">
        <f>(AA91)*(G91*G91)</f>
        <v>0</v>
      </c>
      <c r="AF91" s="25">
        <f t="shared" si="29"/>
        <v>2.8727377190462512E-4</v>
      </c>
      <c r="AG91" s="26">
        <f>(H91-$H$2)/SUM($AF$2:AF90)</f>
        <v>-85.345993441558491</v>
      </c>
      <c r="AH91" s="35">
        <f>(H91-H86)/SUM(AF86:AF90)</f>
        <v>-729.24224735011319</v>
      </c>
      <c r="AI91" s="28">
        <f>(H91-H81)/SUM(AF81:AF90)</f>
        <v>-743.36747143146044</v>
      </c>
      <c r="AJ91" s="29">
        <f>AJ90+(AVERAGE($AE$3:AE91)/(AJ90*AJ90))</f>
        <v>62.14003030633107</v>
      </c>
      <c r="AK91" s="30">
        <f>AK90+(AVERAGE($AG$3:AG91)/(AK90*AK90))</f>
        <v>61.958606836694869</v>
      </c>
      <c r="AL91" s="36">
        <f>AL90+(AVERAGE($AH$3:AH91)/(AL90*AL90))</f>
        <v>62.201559204175695</v>
      </c>
      <c r="AM91" s="37">
        <f>AM90+(AVERAGE($AI$3:AI91)/(AM90*AM90))</f>
        <v>62.145009055034045</v>
      </c>
      <c r="AN91" s="38">
        <f t="shared" si="30"/>
        <v>59</v>
      </c>
      <c r="AO91" s="39">
        <f t="shared" si="38"/>
        <v>60.201948557584117</v>
      </c>
      <c r="AP91" s="39">
        <f t="shared" si="38"/>
        <v>60.801379033025945</v>
      </c>
      <c r="AQ91" s="36">
        <f t="shared" si="36"/>
        <v>60.935320440130745</v>
      </c>
      <c r="AR91" s="40">
        <f t="shared" si="37"/>
        <v>61.049645868802266</v>
      </c>
      <c r="AS91" s="41">
        <f t="shared" si="37"/>
        <v>61.438488759230005</v>
      </c>
      <c r="AT91" s="20">
        <f>POWER((AO91-H91),2)</f>
        <v>1.4446803350785402</v>
      </c>
      <c r="AU91" s="20">
        <f>POWER((AP91-H91),2)</f>
        <v>3.2449664206254898</v>
      </c>
      <c r="AV91" s="29">
        <f t="shared" si="32"/>
        <v>62.673977668914453</v>
      </c>
      <c r="AW91" s="30">
        <f t="shared" si="35"/>
        <v>62.380674927867034</v>
      </c>
      <c r="AX91" s="36">
        <f t="shared" si="33"/>
        <v>61.602749459747336</v>
      </c>
      <c r="AY91" s="37">
        <f t="shared" si="34"/>
        <v>61.851150189791603</v>
      </c>
    </row>
    <row r="92" spans="1:51" thickTop="1" thickBot="1">
      <c r="A92" s="4">
        <v>91</v>
      </c>
      <c r="B92" s="4">
        <v>1333049887</v>
      </c>
      <c r="C92" s="4">
        <f t="shared" si="22"/>
        <v>0.68181818181818177</v>
      </c>
      <c r="D92" s="2">
        <f t="shared" si="23"/>
        <v>40997.818136574075</v>
      </c>
      <c r="E92" t="s">
        <v>475</v>
      </c>
      <c r="F92" t="s">
        <v>476</v>
      </c>
      <c r="G92" s="4">
        <v>59</v>
      </c>
      <c r="H92" s="4">
        <v>59</v>
      </c>
      <c r="I92" s="5">
        <f t="shared" si="24"/>
        <v>0</v>
      </c>
      <c r="J92" s="4">
        <v>532</v>
      </c>
      <c r="K92" s="4">
        <v>531</v>
      </c>
      <c r="L92" s="5">
        <f t="shared" si="25"/>
        <v>0.85781800695788391</v>
      </c>
      <c r="M92" s="5">
        <f t="shared" si="26"/>
        <v>9</v>
      </c>
      <c r="N92" s="4">
        <v>0</v>
      </c>
      <c r="O92" s="4">
        <v>0</v>
      </c>
      <c r="P92" s="4">
        <v>0</v>
      </c>
      <c r="Q92" s="4">
        <v>1</v>
      </c>
      <c r="R92" s="4">
        <v>0</v>
      </c>
      <c r="S92" s="4">
        <v>0</v>
      </c>
      <c r="T92" s="4">
        <v>0</v>
      </c>
      <c r="U92" s="4">
        <v>0</v>
      </c>
      <c r="V92" s="4">
        <v>1</v>
      </c>
      <c r="W92" s="4">
        <f>N92+P92+T92</f>
        <v>0</v>
      </c>
      <c r="X92" s="4">
        <f>O92+Q92+U92</f>
        <v>1</v>
      </c>
      <c r="Y92" s="60">
        <f>(N92+V92)/G92</f>
        <v>1.6949152542372881E-2</v>
      </c>
      <c r="Z92" s="62">
        <f>IF(AA92=0,0,(N92+V92)/ABS(AA92))</f>
        <v>0</v>
      </c>
      <c r="AA92" s="3">
        <f t="shared" si="27"/>
        <v>0</v>
      </c>
      <c r="AB92" s="3">
        <f t="shared" si="28"/>
        <v>-1</v>
      </c>
      <c r="AC92" s="3">
        <f>N92+O92+P92+Q92+T92+U92</f>
        <v>1</v>
      </c>
      <c r="AD92" s="3">
        <f>AA92/G92</f>
        <v>0</v>
      </c>
      <c r="AE92" s="24">
        <f>(AA92)*(G92*G92)</f>
        <v>0</v>
      </c>
      <c r="AF92" s="25">
        <f t="shared" si="29"/>
        <v>2.8727377190462512E-4</v>
      </c>
      <c r="AG92" s="26">
        <f>(H92-$H$2)/SUM($AF$2:AF91)</f>
        <v>-84.312421568784671</v>
      </c>
      <c r="AH92" s="35">
        <f>(H92-H87)/SUM(AF87:AF91)</f>
        <v>-1448.4541235672352</v>
      </c>
      <c r="AI92" s="28">
        <f>(H92-H82)/SUM(AF82:AF91)</f>
        <v>-738.28302136271145</v>
      </c>
      <c r="AJ92" s="29">
        <f>AJ91+(AVERAGE($AE$3:AE92)/(AJ91*AJ91))</f>
        <v>62.111885528290792</v>
      </c>
      <c r="AK92" s="30">
        <f>AK91+(AVERAGE($AG$3:AG92)/(AK91*AK91))</f>
        <v>61.97191452785431</v>
      </c>
      <c r="AL92" s="36">
        <f>AL91+(AVERAGE($AH$3:AH92)/(AL91*AL91))</f>
        <v>62.188403718681158</v>
      </c>
      <c r="AM92" s="37">
        <f>AM91+(AVERAGE($AI$3:AI92)/(AM91*AM91))</f>
        <v>62.140655683936323</v>
      </c>
      <c r="AN92" s="38">
        <f t="shared" si="30"/>
        <v>59</v>
      </c>
      <c r="AO92" s="39">
        <f t="shared" si="38"/>
        <v>59.802295032567351</v>
      </c>
      <c r="AP92" s="39">
        <f t="shared" si="38"/>
        <v>60.601670775845854</v>
      </c>
      <c r="AQ92" s="36">
        <f t="shared" si="36"/>
        <v>60.615643031087295</v>
      </c>
      <c r="AR92" s="40">
        <f t="shared" ref="AR92:AS107" si="39">AR91+(AVERAGE(AH83:AH92)/(AR91*AR91))</f>
        <v>60.909090465453829</v>
      </c>
      <c r="AS92" s="41">
        <f t="shared" si="39"/>
        <v>61.288451348315029</v>
      </c>
      <c r="AT92" s="20">
        <f>POWER((AO92-H92),2)</f>
        <v>0.64367731928224614</v>
      </c>
      <c r="AU92" s="20">
        <f>POWER((AP92-H92),2)</f>
        <v>2.5653492741986588</v>
      </c>
      <c r="AV92" s="29">
        <f t="shared" si="32"/>
        <v>62.692282941696206</v>
      </c>
      <c r="AW92" s="30">
        <f t="shared" si="35"/>
        <v>62.395843492538802</v>
      </c>
      <c r="AX92" s="36">
        <f t="shared" si="33"/>
        <v>61.609455135902458</v>
      </c>
      <c r="AY92" s="37">
        <f t="shared" si="34"/>
        <v>61.860581204533226</v>
      </c>
    </row>
    <row r="93" spans="1:51" thickTop="1" thickBot="1">
      <c r="A93" s="4">
        <v>92</v>
      </c>
      <c r="B93" s="4">
        <v>1333578516</v>
      </c>
      <c r="C93" s="4">
        <f t="shared" si="22"/>
        <v>0.68939393939393945</v>
      </c>
      <c r="D93" s="2">
        <f t="shared" si="23"/>
        <v>41003.936527777776</v>
      </c>
      <c r="E93" t="s">
        <v>476</v>
      </c>
      <c r="F93" t="s">
        <v>477</v>
      </c>
      <c r="G93" s="4">
        <v>59</v>
      </c>
      <c r="H93" s="4">
        <v>59</v>
      </c>
      <c r="I93" s="5">
        <f t="shared" si="24"/>
        <v>0</v>
      </c>
      <c r="J93" s="4">
        <v>531</v>
      </c>
      <c r="K93" s="4">
        <v>531</v>
      </c>
      <c r="L93" s="5">
        <f t="shared" si="25"/>
        <v>0.85781800695788391</v>
      </c>
      <c r="M93" s="5">
        <f t="shared" si="26"/>
        <v>9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f>N93+P93+T93</f>
        <v>0</v>
      </c>
      <c r="X93" s="4">
        <f>O93+Q93+U93</f>
        <v>0</v>
      </c>
      <c r="Y93" s="60">
        <f>(N93+V93)/G93</f>
        <v>0</v>
      </c>
      <c r="Z93" s="62">
        <f>IF(AA93=0,0,(N93+V93)/ABS(AA93))</f>
        <v>0</v>
      </c>
      <c r="AA93" s="3">
        <f t="shared" si="27"/>
        <v>0</v>
      </c>
      <c r="AB93" s="3">
        <f t="shared" si="28"/>
        <v>0</v>
      </c>
      <c r="AC93" s="3">
        <f>N93+O93+P93+Q93+T93+U93</f>
        <v>0</v>
      </c>
      <c r="AD93" s="3">
        <f>AA93/G93</f>
        <v>0</v>
      </c>
      <c r="AE93" s="24">
        <f>(AA93)*(G93*G93)</f>
        <v>0</v>
      </c>
      <c r="AF93" s="25">
        <f t="shared" si="29"/>
        <v>2.8727377190462512E-4</v>
      </c>
      <c r="AG93" s="26">
        <f>(H93-$H$2)/SUM($AF$2:AF92)</f>
        <v>-83.303584037108806</v>
      </c>
      <c r="AH93" s="35">
        <f>(H93-H88)/SUM(AF88:AF92)</f>
        <v>-1429.2745931034483</v>
      </c>
      <c r="AI93" s="28">
        <f>(H93-H83)/SUM(AF83:AF92)</f>
        <v>-366.63382578477632</v>
      </c>
      <c r="AJ93" s="29">
        <f>AJ92+(AVERAGE($AE$3:AE93)/(AJ92*AJ92))</f>
        <v>62.084024801597465</v>
      </c>
      <c r="AK93" s="30">
        <f>AK92+(AVERAGE($AG$3:AG93)/(AK92*AK92))</f>
        <v>61.98483196924127</v>
      </c>
      <c r="AL93" s="36">
        <f>AL92+(AVERAGE($AH$3:AH93)/(AL92*AL92))</f>
        <v>62.171326083506891</v>
      </c>
      <c r="AM93" s="37">
        <f>AM92+(AVERAGE($AI$3:AI93)/(AM92*AM92))</f>
        <v>62.135306176082246</v>
      </c>
      <c r="AN93" s="38">
        <f t="shared" si="30"/>
        <v>59</v>
      </c>
      <c r="AO93" s="39">
        <f t="shared" si="38"/>
        <v>59.402644890882257</v>
      </c>
      <c r="AP93" s="39">
        <f t="shared" si="38"/>
        <v>60.501840255411551</v>
      </c>
      <c r="AQ93" s="36">
        <f t="shared" si="36"/>
        <v>60.173803282470935</v>
      </c>
      <c r="AR93" s="40">
        <f t="shared" si="39"/>
        <v>60.789888604762574</v>
      </c>
      <c r="AS93" s="41">
        <f t="shared" si="39"/>
        <v>61.158686252744133</v>
      </c>
      <c r="AT93" s="20">
        <f>POWER((AO93-H93),2)</f>
        <v>0.16212290815358488</v>
      </c>
      <c r="AU93" s="20">
        <f>POWER((AP93-H93),2)</f>
        <v>2.2555241527746328</v>
      </c>
      <c r="AV93" s="29">
        <f t="shared" si="32"/>
        <v>62.710577526269581</v>
      </c>
      <c r="AW93" s="30">
        <f t="shared" si="35"/>
        <v>62.411004683085174</v>
      </c>
      <c r="AX93" s="36">
        <f t="shared" si="33"/>
        <v>61.616159352422997</v>
      </c>
      <c r="AY93" s="37">
        <f t="shared" si="34"/>
        <v>61.8700093438651</v>
      </c>
    </row>
    <row r="94" spans="1:51" thickTop="1" thickBot="1">
      <c r="A94" s="4">
        <v>93</v>
      </c>
      <c r="B94" s="4">
        <v>1333894266</v>
      </c>
      <c r="C94" s="4">
        <f t="shared" si="22"/>
        <v>0.69696969696969702</v>
      </c>
      <c r="D94" s="2">
        <f t="shared" si="23"/>
        <v>41007.591041666667</v>
      </c>
      <c r="E94" t="s">
        <v>477</v>
      </c>
      <c r="F94" t="s">
        <v>478</v>
      </c>
      <c r="G94" s="4">
        <v>59</v>
      </c>
      <c r="H94" s="4">
        <v>59</v>
      </c>
      <c r="I94" s="5">
        <f t="shared" si="24"/>
        <v>0</v>
      </c>
      <c r="J94" s="4">
        <v>531</v>
      </c>
      <c r="K94" s="4">
        <v>531</v>
      </c>
      <c r="L94" s="5">
        <f t="shared" si="25"/>
        <v>0.85781800695788391</v>
      </c>
      <c r="M94" s="5">
        <f t="shared" si="26"/>
        <v>9</v>
      </c>
      <c r="N94" s="4">
        <v>0</v>
      </c>
      <c r="O94" s="4">
        <v>0</v>
      </c>
      <c r="P94" s="4">
        <v>0</v>
      </c>
      <c r="Q94" s="4">
        <v>0</v>
      </c>
      <c r="R94" s="4">
        <v>2</v>
      </c>
      <c r="S94" s="4">
        <v>0</v>
      </c>
      <c r="T94" s="4">
        <v>0</v>
      </c>
      <c r="U94" s="4">
        <v>0</v>
      </c>
      <c r="V94" s="4">
        <v>2</v>
      </c>
      <c r="W94" s="4">
        <f>N94+P94+T94</f>
        <v>0</v>
      </c>
      <c r="X94" s="4">
        <f>O94+Q94+U94</f>
        <v>0</v>
      </c>
      <c r="Y94" s="60">
        <f>(N94+V94)/G94</f>
        <v>3.3898305084745763E-2</v>
      </c>
      <c r="Z94" s="62">
        <f>IF(AA94=0,0,(N94+V94)/ABS(AA94))</f>
        <v>0</v>
      </c>
      <c r="AA94" s="3">
        <f t="shared" si="27"/>
        <v>0</v>
      </c>
      <c r="AB94" s="3">
        <f t="shared" si="28"/>
        <v>0</v>
      </c>
      <c r="AC94" s="3">
        <f>N94+O94+P94+Q94+T94+U94</f>
        <v>0</v>
      </c>
      <c r="AD94" s="3">
        <f>AA94/G94</f>
        <v>0</v>
      </c>
      <c r="AE94" s="24">
        <f>(AA94)*(G94*G94)</f>
        <v>0</v>
      </c>
      <c r="AF94" s="25">
        <f t="shared" si="29"/>
        <v>2.8727377190462512E-4</v>
      </c>
      <c r="AG94" s="26">
        <f>(H94-$H$2)/SUM($AF$2:AF93)</f>
        <v>-82.318603470884398</v>
      </c>
      <c r="AH94" s="35">
        <f>(H94-H89)/SUM(AF89:AF93)</f>
        <v>-1410.5963517560576</v>
      </c>
      <c r="AI94" s="28">
        <f>(H94-H84)/SUM(AF84:AF93)</f>
        <v>-1461.4471977656008</v>
      </c>
      <c r="AJ94" s="29">
        <f>AJ93+(AVERAGE($AE$3:AE94)/(AJ93*AJ93))</f>
        <v>62.056442169669374</v>
      </c>
      <c r="AK94" s="30">
        <f>AK93+(AVERAGE($AG$3:AG94)/(AK93*AK93))</f>
        <v>61.997370795008273</v>
      </c>
      <c r="AL94" s="36">
        <f>AL93+(AVERAGE($AH$3:AH94)/(AL93*AL93))</f>
        <v>62.150458044996327</v>
      </c>
      <c r="AM94" s="37">
        <f>AM93+(AVERAGE($AI$3:AI94)/(AM93*AM93))</f>
        <v>62.125899391114352</v>
      </c>
      <c r="AN94" s="38">
        <f t="shared" si="30"/>
        <v>59</v>
      </c>
      <c r="AO94" s="39">
        <f t="shared" si="38"/>
        <v>59.002892387874724</v>
      </c>
      <c r="AP94" s="39">
        <f t="shared" si="38"/>
        <v>60.102589304016718</v>
      </c>
      <c r="AQ94" s="36">
        <f t="shared" si="36"/>
        <v>59.731278677135187</v>
      </c>
      <c r="AR94" s="40">
        <f t="shared" si="39"/>
        <v>60.572433228393315</v>
      </c>
      <c r="AS94" s="41">
        <f t="shared" si="39"/>
        <v>60.989297800626083</v>
      </c>
      <c r="AT94" s="20">
        <f>POWER((AO94-H94),2)</f>
        <v>8.3659076178479171E-6</v>
      </c>
      <c r="AU94" s="20">
        <f>POWER((AP94-H94),2)</f>
        <v>1.2157031733320698</v>
      </c>
      <c r="AV94" s="29">
        <f t="shared" si="32"/>
        <v>62.728861438225415</v>
      </c>
      <c r="AW94" s="30">
        <f t="shared" si="35"/>
        <v>62.426158508463161</v>
      </c>
      <c r="AX94" s="36">
        <f t="shared" si="33"/>
        <v>61.62286211010305</v>
      </c>
      <c r="AY94" s="37">
        <f t="shared" si="34"/>
        <v>61.879434609978127</v>
      </c>
    </row>
    <row r="95" spans="1:51" thickTop="1" thickBot="1">
      <c r="A95" s="4">
        <v>94</v>
      </c>
      <c r="B95" s="4">
        <v>1335433057</v>
      </c>
      <c r="C95" s="4">
        <f t="shared" si="22"/>
        <v>0.70454545454545459</v>
      </c>
      <c r="D95" s="2">
        <f t="shared" si="23"/>
        <v>41025.401122685187</v>
      </c>
      <c r="E95" t="s">
        <v>478</v>
      </c>
      <c r="F95" t="s">
        <v>479</v>
      </c>
      <c r="G95" s="4">
        <v>59</v>
      </c>
      <c r="H95" s="4">
        <v>59</v>
      </c>
      <c r="I95" s="5">
        <f t="shared" si="24"/>
        <v>0</v>
      </c>
      <c r="J95" s="4">
        <v>531</v>
      </c>
      <c r="K95" s="4">
        <v>533</v>
      </c>
      <c r="L95" s="5">
        <f t="shared" si="25"/>
        <v>0.86104941589065931</v>
      </c>
      <c r="M95" s="5">
        <f t="shared" si="26"/>
        <v>9.0338983050847457</v>
      </c>
      <c r="N95" s="4">
        <v>0</v>
      </c>
      <c r="O95" s="4">
        <v>0</v>
      </c>
      <c r="P95" s="4">
        <v>2</v>
      </c>
      <c r="Q95" s="4">
        <v>0</v>
      </c>
      <c r="R95" s="4">
        <v>2</v>
      </c>
      <c r="S95" s="4">
        <v>0</v>
      </c>
      <c r="T95" s="4">
        <v>0</v>
      </c>
      <c r="U95" s="4">
        <v>0</v>
      </c>
      <c r="V95" s="4">
        <v>3</v>
      </c>
      <c r="W95" s="4">
        <f>N95+P95+T95</f>
        <v>2</v>
      </c>
      <c r="X95" s="4">
        <f>O95+Q95+U95</f>
        <v>0</v>
      </c>
      <c r="Y95" s="60">
        <f>(N95+V95)/G95</f>
        <v>5.0847457627118647E-2</v>
      </c>
      <c r="Z95" s="62">
        <f>IF(AA95=0,0,(N95+V95)/ABS(AA95))</f>
        <v>0</v>
      </c>
      <c r="AA95" s="3">
        <f t="shared" si="27"/>
        <v>0</v>
      </c>
      <c r="AB95" s="3">
        <f t="shared" si="28"/>
        <v>2</v>
      </c>
      <c r="AC95" s="3">
        <f>N95+O95+P95+Q95+T95+U95</f>
        <v>2</v>
      </c>
      <c r="AD95" s="3">
        <f>AA95/G95</f>
        <v>0</v>
      </c>
      <c r="AE95" s="24">
        <f>(AA95)*(G95*G95)</f>
        <v>0</v>
      </c>
      <c r="AF95" s="25">
        <f t="shared" si="29"/>
        <v>2.8727377190462512E-4</v>
      </c>
      <c r="AG95" s="26">
        <f>(H95-$H$2)/SUM($AF$2:AF94)</f>
        <v>-81.356643505862692</v>
      </c>
      <c r="AH95" s="35">
        <f>(H95-H90)/SUM(AF90:AF94)</f>
        <v>0</v>
      </c>
      <c r="AI95" s="28">
        <f>(H95-H85)/SUM(AF85:AF94)</f>
        <v>-1442.8275160250748</v>
      </c>
      <c r="AJ95" s="29">
        <f>AJ94+(AVERAGE($AE$3:AE95)/(AJ94*AJ94))</f>
        <v>62.029131863778147</v>
      </c>
      <c r="AK95" s="30">
        <f>AK94+(AVERAGE($AG$3:AG95)/(AK94*AK94))</f>
        <v>62.009542182412218</v>
      </c>
      <c r="AL95" s="36">
        <f>AL94+(AVERAGE($AH$3:AH95)/(AL94*AL94))</f>
        <v>62.12980052877856</v>
      </c>
      <c r="AM95" s="37">
        <f>AM94+(AVERAGE($AI$3:AI95)/(AM94*AM94))</f>
        <v>62.112571306036607</v>
      </c>
      <c r="AN95" s="38">
        <f t="shared" si="30"/>
        <v>59</v>
      </c>
      <c r="AO95" s="39">
        <f t="shared" si="38"/>
        <v>59.002892387874724</v>
      </c>
      <c r="AP95" s="39">
        <f t="shared" si="38"/>
        <v>59.703170919065229</v>
      </c>
      <c r="AQ95" s="36">
        <f t="shared" si="36"/>
        <v>59.450011159906943</v>
      </c>
      <c r="AR95" s="40">
        <f t="shared" si="39"/>
        <v>60.312611404672339</v>
      </c>
      <c r="AS95" s="41">
        <f t="shared" si="39"/>
        <v>60.780178268876377</v>
      </c>
      <c r="AT95" s="20">
        <f>POWER((AO95-H95),2)</f>
        <v>8.3659076178479171E-6</v>
      </c>
      <c r="AU95" s="20">
        <f>POWER((AP95-H95),2)</f>
        <v>0.49444934141903929</v>
      </c>
      <c r="AV95" s="29">
        <f t="shared" si="32"/>
        <v>62.747134693118184</v>
      </c>
      <c r="AW95" s="30">
        <f t="shared" si="35"/>
        <v>62.441304977612383</v>
      </c>
      <c r="AX95" s="36">
        <f t="shared" si="33"/>
        <v>61.629563409736022</v>
      </c>
      <c r="AY95" s="37">
        <f t="shared" si="34"/>
        <v>61.888857005060537</v>
      </c>
    </row>
    <row r="96" spans="1:51" thickTop="1" thickBot="1">
      <c r="A96" s="4">
        <v>95</v>
      </c>
      <c r="B96" s="4">
        <v>1338826175</v>
      </c>
      <c r="C96" s="4">
        <f t="shared" si="22"/>
        <v>0.71212121212121215</v>
      </c>
      <c r="D96" s="2">
        <f t="shared" si="23"/>
        <v>41064.673321759255</v>
      </c>
      <c r="E96" t="s">
        <v>479</v>
      </c>
      <c r="F96" t="s">
        <v>480</v>
      </c>
      <c r="G96" s="4">
        <v>59</v>
      </c>
      <c r="H96" s="4">
        <v>59</v>
      </c>
      <c r="I96" s="5">
        <f t="shared" si="24"/>
        <v>0</v>
      </c>
      <c r="J96" s="4">
        <v>533</v>
      </c>
      <c r="K96" s="4">
        <v>530</v>
      </c>
      <c r="L96" s="5">
        <f t="shared" si="25"/>
        <v>0.85620230249149631</v>
      </c>
      <c r="M96" s="5">
        <f t="shared" si="26"/>
        <v>8.9830508474576263</v>
      </c>
      <c r="N96" s="4">
        <v>0</v>
      </c>
      <c r="O96" s="4">
        <v>0</v>
      </c>
      <c r="P96" s="4">
        <v>0</v>
      </c>
      <c r="Q96" s="4">
        <v>3</v>
      </c>
      <c r="R96" s="4">
        <v>1</v>
      </c>
      <c r="S96" s="4">
        <v>0</v>
      </c>
      <c r="T96" s="4">
        <v>0</v>
      </c>
      <c r="U96" s="4">
        <v>0</v>
      </c>
      <c r="V96" s="4">
        <v>2</v>
      </c>
      <c r="W96" s="4">
        <f>N96+P96+T96</f>
        <v>0</v>
      </c>
      <c r="X96" s="4">
        <f>O96+Q96+U96</f>
        <v>3</v>
      </c>
      <c r="Y96" s="60">
        <f>(N96+V96)/G96</f>
        <v>3.3898305084745763E-2</v>
      </c>
      <c r="Z96" s="62">
        <f>IF(AA96=0,0,(N96+V96)/ABS(AA96))</f>
        <v>0</v>
      </c>
      <c r="AA96" s="3">
        <f t="shared" si="27"/>
        <v>0</v>
      </c>
      <c r="AB96" s="3">
        <f t="shared" si="28"/>
        <v>-3</v>
      </c>
      <c r="AC96" s="3">
        <f>N96+O96+P96+Q96+T96+U96</f>
        <v>3</v>
      </c>
      <c r="AD96" s="3">
        <f>AA96/G96</f>
        <v>0</v>
      </c>
      <c r="AE96" s="24">
        <f>(AA96)*(G96*G96)</f>
        <v>0</v>
      </c>
      <c r="AF96" s="25">
        <f t="shared" si="29"/>
        <v>2.8727377190462512E-4</v>
      </c>
      <c r="AG96" s="26">
        <f>(H96-$H$2)/SUM($AF$2:AF95)</f>
        <v>-80.416906420613316</v>
      </c>
      <c r="AH96" s="35">
        <f>(H96-H91)/SUM(AF91:AF95)</f>
        <v>0</v>
      </c>
      <c r="AI96" s="28">
        <f>(H96-H86)/SUM(AF86:AF95)</f>
        <v>-356.16907913944362</v>
      </c>
      <c r="AJ96" s="29">
        <f>AJ95+(AVERAGE($AE$3:AE96)/(AJ95*AJ95))</f>
        <v>62.002088295184642</v>
      </c>
      <c r="AK96" s="30">
        <f>AK95+(AVERAGE($AG$3:AG96)/(AK95*AK95))</f>
        <v>62.02135687432289</v>
      </c>
      <c r="AL96" s="36">
        <f>AL95+(AVERAGE($AH$3:AH96)/(AL95*AL95))</f>
        <v>62.109349180427571</v>
      </c>
      <c r="AM96" s="37">
        <f>AM95+(AVERAGE($AI$3:AI96)/(AM95*AM95))</f>
        <v>62.098397218644806</v>
      </c>
      <c r="AN96" s="38">
        <f t="shared" si="30"/>
        <v>59</v>
      </c>
      <c r="AO96" s="39">
        <f t="shared" si="38"/>
        <v>59.002892387874724</v>
      </c>
      <c r="AP96" s="39">
        <f t="shared" si="38"/>
        <v>59.603248850075275</v>
      </c>
      <c r="AQ96" s="36">
        <f t="shared" si="36"/>
        <v>59.207342432008005</v>
      </c>
      <c r="AR96" s="40">
        <f t="shared" si="39"/>
        <v>60.071385422107788</v>
      </c>
      <c r="AS96" s="41">
        <f t="shared" si="39"/>
        <v>60.590952991434243</v>
      </c>
      <c r="AT96" s="20">
        <f>POWER((AO96-H96),2)</f>
        <v>8.3659076178479171E-6</v>
      </c>
      <c r="AU96" s="20">
        <f>POWER((AP96-H96),2)</f>
        <v>0.36390917511714144</v>
      </c>
      <c r="AV96" s="29">
        <f t="shared" si="32"/>
        <v>62.765397306466127</v>
      </c>
      <c r="AW96" s="30">
        <f t="shared" si="35"/>
        <v>62.456444099455112</v>
      </c>
      <c r="AX96" s="36">
        <f t="shared" si="33"/>
        <v>61.636263252114624</v>
      </c>
      <c r="AY96" s="37">
        <f t="shared" si="34"/>
        <v>61.898276531297888</v>
      </c>
    </row>
    <row r="97" spans="1:51" thickTop="1" thickBot="1">
      <c r="A97" s="4">
        <v>96</v>
      </c>
      <c r="B97" s="4">
        <v>1342543690</v>
      </c>
      <c r="C97" s="4">
        <f t="shared" si="22"/>
        <v>0.71969696969696972</v>
      </c>
      <c r="D97" s="2">
        <f t="shared" si="23"/>
        <v>41107.700115740743</v>
      </c>
      <c r="E97" t="s">
        <v>480</v>
      </c>
      <c r="F97" t="s">
        <v>481</v>
      </c>
      <c r="G97" s="4">
        <v>59</v>
      </c>
      <c r="H97" s="4">
        <v>63</v>
      </c>
      <c r="I97" s="5">
        <f t="shared" si="24"/>
        <v>0.66666666666666663</v>
      </c>
      <c r="J97" s="4">
        <v>530</v>
      </c>
      <c r="K97" s="4">
        <v>556</v>
      </c>
      <c r="L97" s="5">
        <f t="shared" si="25"/>
        <v>0.89821061861757601</v>
      </c>
      <c r="M97" s="5">
        <f t="shared" si="26"/>
        <v>8.825396825396826</v>
      </c>
      <c r="N97" s="4">
        <v>5</v>
      </c>
      <c r="O97" s="4">
        <v>1</v>
      </c>
      <c r="P97" s="4">
        <v>5</v>
      </c>
      <c r="Q97" s="4">
        <v>7</v>
      </c>
      <c r="R97" s="4">
        <v>2</v>
      </c>
      <c r="S97" s="4">
        <v>0</v>
      </c>
      <c r="T97" s="4">
        <v>31</v>
      </c>
      <c r="U97" s="4">
        <v>3</v>
      </c>
      <c r="V97" s="4">
        <v>5</v>
      </c>
      <c r="W97" s="4">
        <f>N97+P97+T97</f>
        <v>41</v>
      </c>
      <c r="X97" s="4">
        <f>O97+Q97+U97</f>
        <v>11</v>
      </c>
      <c r="Y97" s="60">
        <f>(N97+V97)/G97</f>
        <v>0.16949152542372881</v>
      </c>
      <c r="Z97" s="62">
        <f>IF(AA97=0,0,(N97+V97)/ABS(AA97))</f>
        <v>2.5</v>
      </c>
      <c r="AA97" s="3">
        <f t="shared" si="27"/>
        <v>4</v>
      </c>
      <c r="AB97" s="3">
        <f t="shared" si="28"/>
        <v>26</v>
      </c>
      <c r="AC97" s="3">
        <f>N97+O97+P97+Q97+T97+U97</f>
        <v>52</v>
      </c>
      <c r="AD97" s="3">
        <f>AA97/G97</f>
        <v>6.7796610169491525E-2</v>
      </c>
      <c r="AE97" s="24">
        <f>(AA97)*(G97*G97)</f>
        <v>13924</v>
      </c>
      <c r="AF97" s="25">
        <f t="shared" si="29"/>
        <v>2.5195263290501388E-4</v>
      </c>
      <c r="AG97" s="26">
        <f>(H97-$H$2)/SUM($AF$2:AF96)</f>
        <v>79.49863093022509</v>
      </c>
      <c r="AH97" s="35">
        <f>(H97-H92)/SUM(AF92:AF96)</f>
        <v>2784.7999999999997</v>
      </c>
      <c r="AI97" s="28">
        <f>(H97-H87)/SUM(AF87:AF96)</f>
        <v>709.93702384214851</v>
      </c>
      <c r="AJ97" s="29">
        <f>AJ96+(AVERAGE($AE$3:AE97)/(AJ96*AJ96))</f>
        <v>62.013432621061071</v>
      </c>
      <c r="AK97" s="30">
        <f>AK96+(AVERAGE($AG$3:AG97)/(AK96*AK96))</f>
        <v>62.033260294817147</v>
      </c>
      <c r="AL97" s="36">
        <f>AL96+(AVERAGE($AH$3:AH97)/(AL96*AL96))</f>
        <v>62.096698780640438</v>
      </c>
      <c r="AM97" s="37">
        <f>AM96+(AVERAGE($AI$3:AI97)/(AM96*AM96))</f>
        <v>62.086303847209507</v>
      </c>
      <c r="AN97" s="38">
        <f t="shared" si="30"/>
        <v>63</v>
      </c>
      <c r="AO97" s="39">
        <f t="shared" si="38"/>
        <v>59.802813956004996</v>
      </c>
      <c r="AP97" s="39">
        <f t="shared" si="38"/>
        <v>59.80308771756652</v>
      </c>
      <c r="AQ97" s="36">
        <f t="shared" si="36"/>
        <v>59.204200466683758</v>
      </c>
      <c r="AR97" s="40">
        <f t="shared" si="39"/>
        <v>59.905390003720839</v>
      </c>
      <c r="AS97" s="41">
        <f t="shared" si="39"/>
        <v>60.440459416148229</v>
      </c>
      <c r="AT97" s="20">
        <f>POWER((AO97-H97),2)</f>
        <v>10.22199859991642</v>
      </c>
      <c r="AU97" s="20">
        <f>POWER((AP97-H97),2)</f>
        <v>10.220248141574045</v>
      </c>
      <c r="AV97" s="29">
        <f t="shared" si="32"/>
        <v>62.783649293751346</v>
      </c>
      <c r="AW97" s="30">
        <f t="shared" si="35"/>
        <v>62.471575882896303</v>
      </c>
      <c r="AX97" s="36">
        <f t="shared" si="33"/>
        <v>61.642961638030883</v>
      </c>
      <c r="AY97" s="37">
        <f t="shared" si="34"/>
        <v>61.90769319087309</v>
      </c>
    </row>
    <row r="98" spans="1:51" thickTop="1" thickBot="1">
      <c r="A98" s="4">
        <v>97</v>
      </c>
      <c r="B98" s="4">
        <v>1342823868</v>
      </c>
      <c r="C98" s="4">
        <f t="shared" si="22"/>
        <v>0.72727272727272729</v>
      </c>
      <c r="D98" s="2">
        <f t="shared" si="23"/>
        <v>41110.942916666667</v>
      </c>
      <c r="E98" t="s">
        <v>481</v>
      </c>
      <c r="F98" t="s">
        <v>482</v>
      </c>
      <c r="G98" s="4">
        <v>63</v>
      </c>
      <c r="H98" s="4">
        <v>59</v>
      </c>
      <c r="I98" s="5">
        <f t="shared" si="24"/>
        <v>0</v>
      </c>
      <c r="J98" s="4">
        <v>556</v>
      </c>
      <c r="K98" s="4">
        <v>530</v>
      </c>
      <c r="L98" s="5">
        <f t="shared" si="25"/>
        <v>0.85620230249149631</v>
      </c>
      <c r="M98" s="5">
        <f t="shared" si="26"/>
        <v>8.9830508474576263</v>
      </c>
      <c r="N98" s="4">
        <v>1</v>
      </c>
      <c r="O98" s="4">
        <v>5</v>
      </c>
      <c r="P98" s="4">
        <v>7</v>
      </c>
      <c r="Q98" s="4">
        <v>5</v>
      </c>
      <c r="R98" s="4">
        <v>4</v>
      </c>
      <c r="S98" s="4">
        <v>0</v>
      </c>
      <c r="T98" s="4">
        <v>3</v>
      </c>
      <c r="U98" s="4">
        <v>31</v>
      </c>
      <c r="V98" s="4">
        <v>5</v>
      </c>
      <c r="W98" s="4">
        <f>N98+P98+T98</f>
        <v>11</v>
      </c>
      <c r="X98" s="4">
        <f>O98+Q98+U98</f>
        <v>41</v>
      </c>
      <c r="Y98" s="60">
        <f>(N98+V98)/G98</f>
        <v>9.5238095238095233E-2</v>
      </c>
      <c r="Z98" s="62">
        <f>IF(AA98=0,0,(N98+V98)/ABS(AA98))</f>
        <v>1.5</v>
      </c>
      <c r="AA98" s="3">
        <f t="shared" si="27"/>
        <v>-4</v>
      </c>
      <c r="AB98" s="3">
        <f t="shared" si="28"/>
        <v>-26</v>
      </c>
      <c r="AC98" s="3">
        <f>N98+O98+P98+Q98+T98+U98</f>
        <v>52</v>
      </c>
      <c r="AD98" s="3">
        <f>AA98/G98</f>
        <v>-6.3492063492063489E-2</v>
      </c>
      <c r="AE98" s="24">
        <f>(AA98)*(G98*G98)</f>
        <v>-15876</v>
      </c>
      <c r="AF98" s="25">
        <f t="shared" si="29"/>
        <v>2.8727377190462512E-4</v>
      </c>
      <c r="AG98" s="26">
        <f>(H98-$H$2)/SUM($AF$2:AF97)</f>
        <v>-78.710351117441789</v>
      </c>
      <c r="AH98" s="35">
        <f>(H98-H93)/SUM(AF93:AF97)</f>
        <v>0</v>
      </c>
      <c r="AI98" s="28">
        <f>(H98-H88)/SUM(AF88:AF97)</f>
        <v>-714.19415502831305</v>
      </c>
      <c r="AJ98" s="29">
        <f>AJ97+(AVERAGE($AE$3:AE98)/(AJ97*AJ97))</f>
        <v>61.981651713528422</v>
      </c>
      <c r="AK98" s="30">
        <f>AK97+(AVERAGE($AG$3:AG98)/(AK97*AK97))</f>
        <v>62.044822136476427</v>
      </c>
      <c r="AL98" s="36">
        <f>AL97+(AVERAGE($AH$3:AH98)/(AL97*AL97))</f>
        <v>62.084175054718735</v>
      </c>
      <c r="AM98" s="37">
        <f>AM97+(AVERAGE($AI$3:AI98)/(AM97*AM97))</f>
        <v>62.072401803006258</v>
      </c>
      <c r="AN98" s="38">
        <f t="shared" si="30"/>
        <v>59</v>
      </c>
      <c r="AO98" s="39">
        <f t="shared" si="38"/>
        <v>59.802813956004996</v>
      </c>
      <c r="AP98" s="39">
        <f t="shared" si="38"/>
        <v>59.60339185084414</v>
      </c>
      <c r="AQ98" s="36">
        <f t="shared" si="36"/>
        <v>59.282611296838944</v>
      </c>
      <c r="AR98" s="40">
        <f t="shared" si="39"/>
        <v>59.717493505604025</v>
      </c>
      <c r="AS98" s="41">
        <f t="shared" si="39"/>
        <v>60.290214860515327</v>
      </c>
      <c r="AT98" s="20">
        <f>POWER((AO98-H98),2)</f>
        <v>0.64451024795639245</v>
      </c>
      <c r="AU98" s="20">
        <f>POWER((AP98-H98),2)</f>
        <v>0.36408172566511721</v>
      </c>
      <c r="AV98" s="29">
        <f t="shared" si="32"/>
        <v>62.801890670419937</v>
      </c>
      <c r="AW98" s="30">
        <f t="shared" si="35"/>
        <v>62.486700336823667</v>
      </c>
      <c r="AX98" s="36">
        <f t="shared" si="33"/>
        <v>61.649658568276131</v>
      </c>
      <c r="AY98" s="37">
        <f t="shared" si="34"/>
        <v>61.917106985966377</v>
      </c>
    </row>
    <row r="99" spans="1:51" thickTop="1" thickBot="1">
      <c r="A99" s="4">
        <v>98</v>
      </c>
      <c r="B99" s="4">
        <v>1343051454</v>
      </c>
      <c r="C99" s="4">
        <f t="shared" si="22"/>
        <v>0.73484848484848486</v>
      </c>
      <c r="D99" s="2">
        <f t="shared" si="23"/>
        <v>41113.577013888891</v>
      </c>
      <c r="E99" t="s">
        <v>482</v>
      </c>
      <c r="F99" t="s">
        <v>483</v>
      </c>
      <c r="G99" s="4">
        <v>59</v>
      </c>
      <c r="H99" s="4">
        <v>59</v>
      </c>
      <c r="I99" s="5">
        <f t="shared" si="24"/>
        <v>0</v>
      </c>
      <c r="J99" s="4">
        <v>530</v>
      </c>
      <c r="K99" s="4">
        <v>531</v>
      </c>
      <c r="L99" s="5">
        <f t="shared" si="25"/>
        <v>0.85781800695788391</v>
      </c>
      <c r="M99" s="5">
        <f t="shared" si="26"/>
        <v>9</v>
      </c>
      <c r="N99" s="4">
        <v>0</v>
      </c>
      <c r="O99" s="4">
        <v>0</v>
      </c>
      <c r="P99" s="4">
        <v>1</v>
      </c>
      <c r="Q99" s="4">
        <v>0</v>
      </c>
      <c r="R99" s="4">
        <v>2</v>
      </c>
      <c r="S99" s="4">
        <v>0</v>
      </c>
      <c r="T99" s="4">
        <v>0</v>
      </c>
      <c r="U99" s="4">
        <v>0</v>
      </c>
      <c r="V99" s="4">
        <v>3</v>
      </c>
      <c r="W99" s="4">
        <f>N99+P99+T99</f>
        <v>1</v>
      </c>
      <c r="X99" s="4">
        <f>O99+Q99+U99</f>
        <v>0</v>
      </c>
      <c r="Y99" s="60">
        <f>(N99+V99)/G99</f>
        <v>5.0847457627118647E-2</v>
      </c>
      <c r="Z99" s="62">
        <f>IF(AA99=0,0,(N99+V99)/ABS(AA99))</f>
        <v>0</v>
      </c>
      <c r="AA99" s="3">
        <f t="shared" si="27"/>
        <v>0</v>
      </c>
      <c r="AB99" s="3">
        <f t="shared" si="28"/>
        <v>1</v>
      </c>
      <c r="AC99" s="3">
        <f>N99+O99+P99+Q99+T99+U99</f>
        <v>1</v>
      </c>
      <c r="AD99" s="3">
        <f>AA99/G99</f>
        <v>0</v>
      </c>
      <c r="AE99" s="24">
        <f>(AA99)*(G99*G99)</f>
        <v>0</v>
      </c>
      <c r="AF99" s="25">
        <f t="shared" si="29"/>
        <v>2.8727377190462512E-4</v>
      </c>
      <c r="AG99" s="26">
        <f>(H99-$H$2)/SUM($AF$2:AF98)</f>
        <v>-77.830422947687197</v>
      </c>
      <c r="AH99" s="35">
        <f>(H99-H94)/SUM(AF94:AF98)</f>
        <v>0</v>
      </c>
      <c r="AI99" s="28">
        <f>(H99-H89)/SUM(AF89:AF98)</f>
        <v>-709.4996905769151</v>
      </c>
      <c r="AJ99" s="29">
        <f>AJ98+(AVERAGE($AE$3:AE99)/(AJ98*AJ98))</f>
        <v>61.950166180807848</v>
      </c>
      <c r="AK99" s="30">
        <f>AK98+(AVERAGE($AG$3:AG99)/(AK98*AK98))</f>
        <v>62.056052086649544</v>
      </c>
      <c r="AL99" s="36">
        <f>AL98+(AVERAGE($AH$3:AH99)/(AL98*AL98))</f>
        <v>62.071775438343195</v>
      </c>
      <c r="AM99" s="37">
        <f>AM98+(AVERAGE($AI$3:AI99)/(AM98*AM98))</f>
        <v>62.0567385342232</v>
      </c>
      <c r="AN99" s="38">
        <f t="shared" si="30"/>
        <v>59</v>
      </c>
      <c r="AO99" s="39">
        <f t="shared" si="38"/>
        <v>59.802813956004996</v>
      </c>
      <c r="AP99" s="39">
        <f t="shared" si="38"/>
        <v>59.403677045806667</v>
      </c>
      <c r="AQ99" s="36">
        <f t="shared" si="36"/>
        <v>59.441089433154659</v>
      </c>
      <c r="AR99" s="40">
        <f t="shared" si="39"/>
        <v>59.570926072320837</v>
      </c>
      <c r="AS99" s="41">
        <f t="shared" si="39"/>
        <v>60.109439893381257</v>
      </c>
      <c r="AT99" s="20">
        <f>POWER((AO99-H99),2)</f>
        <v>0.64451024795639245</v>
      </c>
      <c r="AU99" s="20">
        <f>POWER((AP99-H99),2)</f>
        <v>0.16295515731119789</v>
      </c>
      <c r="AV99" s="29">
        <f t="shared" si="32"/>
        <v>62.820121451882095</v>
      </c>
      <c r="AW99" s="30">
        <f t="shared" si="35"/>
        <v>62.501817470107703</v>
      </c>
      <c r="AX99" s="36">
        <f t="shared" si="33"/>
        <v>61.656354043641016</v>
      </c>
      <c r="AY99" s="37">
        <f t="shared" si="34"/>
        <v>61.926517918755351</v>
      </c>
    </row>
    <row r="100" spans="1:51" thickTop="1" thickBot="1">
      <c r="A100" s="4">
        <v>99</v>
      </c>
      <c r="B100" s="4">
        <v>1349401699</v>
      </c>
      <c r="C100" s="4">
        <f t="shared" si="22"/>
        <v>0.74242424242424243</v>
      </c>
      <c r="D100" s="2">
        <f t="shared" si="23"/>
        <v>41187.075219907405</v>
      </c>
      <c r="E100" t="s">
        <v>483</v>
      </c>
      <c r="F100" t="s">
        <v>484</v>
      </c>
      <c r="G100" s="4">
        <v>59</v>
      </c>
      <c r="H100" s="4">
        <v>61</v>
      </c>
      <c r="I100" s="5">
        <f t="shared" si="24"/>
        <v>0.33333333333333331</v>
      </c>
      <c r="J100" s="4">
        <v>531</v>
      </c>
      <c r="K100" s="4">
        <v>543</v>
      </c>
      <c r="L100" s="5">
        <f t="shared" si="25"/>
        <v>0.8772064605545361</v>
      </c>
      <c r="M100" s="5">
        <f t="shared" si="26"/>
        <v>8.9016393442622945</v>
      </c>
      <c r="N100" s="4">
        <v>2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12</v>
      </c>
      <c r="U100" s="4">
        <v>0</v>
      </c>
      <c r="V100" s="4">
        <v>0</v>
      </c>
      <c r="W100" s="4">
        <f>N100+P100+T100</f>
        <v>14</v>
      </c>
      <c r="X100" s="4">
        <f>O100+Q100+U100</f>
        <v>0</v>
      </c>
      <c r="Y100" s="60">
        <f>(N100+V100)/G100</f>
        <v>3.3898305084745763E-2</v>
      </c>
      <c r="Z100" s="62">
        <f>IF(AA100=0,0,(N100+V100)/ABS(AA100))</f>
        <v>1</v>
      </c>
      <c r="AA100" s="3">
        <f t="shared" si="27"/>
        <v>2</v>
      </c>
      <c r="AB100" s="3">
        <f t="shared" si="28"/>
        <v>12</v>
      </c>
      <c r="AC100" s="3">
        <f>N100+O100+P100+Q100+T100+U100</f>
        <v>14</v>
      </c>
      <c r="AD100" s="3">
        <f>AA100/G100</f>
        <v>3.3898305084745763E-2</v>
      </c>
      <c r="AE100" s="24">
        <f>(AA100)*(G100*G100)</f>
        <v>6962</v>
      </c>
      <c r="AF100" s="25">
        <f t="shared" si="29"/>
        <v>2.6874496103198063E-4</v>
      </c>
      <c r="AG100" s="26">
        <f>(H100-$H$2)/SUM($AF$2:AF99)</f>
        <v>0</v>
      </c>
      <c r="AH100" s="35">
        <f>(H100-H95)/SUM(AF95:AF99)</f>
        <v>1427.5031254843209</v>
      </c>
      <c r="AI100" s="28">
        <f>(H100-H90)/SUM(AF90:AF99)</f>
        <v>704.86653742156011</v>
      </c>
      <c r="AJ100" s="29">
        <f>AJ99+(AVERAGE($AE$3:AE100)/(AJ99*AJ99))</f>
        <v>61.937480949537445</v>
      </c>
      <c r="AK100" s="30">
        <f>AK99+(AVERAGE($AG$3:AG100)/(AK99*AK99))</f>
        <v>62.067163422884889</v>
      </c>
      <c r="AL100" s="36">
        <f>AL99+(AVERAGE($AH$3:AH100)/(AL99*AL99))</f>
        <v>62.063278061540721</v>
      </c>
      <c r="AM100" s="37">
        <f>AM99+(AVERAGE($AI$3:AI100)/(AM99*AM99))</f>
        <v>62.043094949475197</v>
      </c>
      <c r="AN100" s="38">
        <f t="shared" si="30"/>
        <v>61</v>
      </c>
      <c r="AO100" s="39">
        <f t="shared" ref="AO100:AP115" si="40">AO99+(AH100/(AO99*AO99))</f>
        <v>60.201961837306172</v>
      </c>
      <c r="AP100" s="39">
        <f t="shared" si="40"/>
        <v>59.603424032689233</v>
      </c>
      <c r="AQ100" s="36">
        <f t="shared" si="36"/>
        <v>59.679527773838629</v>
      </c>
      <c r="AR100" s="40">
        <f t="shared" si="39"/>
        <v>59.54823423384515</v>
      </c>
      <c r="AS100" s="41">
        <f t="shared" si="39"/>
        <v>59.967800996251498</v>
      </c>
      <c r="AT100" s="20">
        <f>POWER((AO100-H100),2)</f>
        <v>0.63686490911574101</v>
      </c>
      <c r="AU100" s="20">
        <f>POWER((AP100-H100),2)</f>
        <v>1.9504244324700044</v>
      </c>
      <c r="AV100" s="29">
        <f t="shared" si="32"/>
        <v>62.838341653512238</v>
      </c>
      <c r="AW100" s="30">
        <f t="shared" si="35"/>
        <v>62.516927291601732</v>
      </c>
      <c r="AX100" s="36">
        <f t="shared" si="33"/>
        <v>61.663048064915507</v>
      </c>
      <c r="AY100" s="37">
        <f t="shared" si="34"/>
        <v>61.935925991414955</v>
      </c>
    </row>
    <row r="101" spans="1:51" thickTop="1" thickBot="1">
      <c r="A101" s="4">
        <v>100</v>
      </c>
      <c r="B101" s="4">
        <v>1350188670</v>
      </c>
      <c r="C101" s="4">
        <f t="shared" si="22"/>
        <v>0.75</v>
      </c>
      <c r="D101" s="2">
        <f t="shared" si="23"/>
        <v>41196.183680555558</v>
      </c>
      <c r="E101" t="s">
        <v>484</v>
      </c>
      <c r="F101" t="s">
        <v>485</v>
      </c>
      <c r="G101" s="4">
        <v>61</v>
      </c>
      <c r="H101" s="4">
        <v>61</v>
      </c>
      <c r="I101" s="5">
        <f t="shared" si="24"/>
        <v>0.33333333333333331</v>
      </c>
      <c r="J101" s="4">
        <v>543</v>
      </c>
      <c r="K101" s="4">
        <v>544</v>
      </c>
      <c r="L101" s="5">
        <f t="shared" si="25"/>
        <v>0.87882216502092381</v>
      </c>
      <c r="M101" s="5">
        <f t="shared" si="26"/>
        <v>8.9180327868852451</v>
      </c>
      <c r="N101" s="4">
        <v>0</v>
      </c>
      <c r="O101" s="4">
        <v>0</v>
      </c>
      <c r="P101" s="4">
        <v>1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1</v>
      </c>
      <c r="W101" s="4">
        <f>N101+P101+T101</f>
        <v>1</v>
      </c>
      <c r="X101" s="4">
        <f>O101+Q101+U101</f>
        <v>0</v>
      </c>
      <c r="Y101" s="60">
        <f>(N101+V101)/G101</f>
        <v>1.6393442622950821E-2</v>
      </c>
      <c r="Z101" s="62">
        <f>IF(AA101=0,0,(N101+V101)/ABS(AA101))</f>
        <v>0</v>
      </c>
      <c r="AA101" s="3">
        <f t="shared" si="27"/>
        <v>0</v>
      </c>
      <c r="AB101" s="3">
        <f t="shared" si="28"/>
        <v>1</v>
      </c>
      <c r="AC101" s="3">
        <f>N101+O101+P101+Q101+T101+U101</f>
        <v>1</v>
      </c>
      <c r="AD101" s="3">
        <f>AA101/G101</f>
        <v>0</v>
      </c>
      <c r="AE101" s="24">
        <f>(AA101)*(G101*G101)</f>
        <v>0</v>
      </c>
      <c r="AF101" s="25">
        <f t="shared" si="29"/>
        <v>2.6874496103198063E-4</v>
      </c>
      <c r="AG101" s="26">
        <f>(H101-$H$2)/SUM($AF$2:AF100)</f>
        <v>0</v>
      </c>
      <c r="AH101" s="35">
        <f>(H101-H96)/SUM(AF96:AF100)</f>
        <v>1446.6348243331181</v>
      </c>
      <c r="AI101" s="28">
        <f>(H101-H91)/SUM(AF91:AF100)</f>
        <v>709.4996905769151</v>
      </c>
      <c r="AJ101" s="29">
        <f>AJ100+(AVERAGE($AE$3:AE101)/(AJ100*AJ100))</f>
        <v>61.924918707825881</v>
      </c>
      <c r="AK101" s="30">
        <f>AK100+(AVERAGE($AG$3:AG101)/(AK100*AK100))</f>
        <v>62.078158585609501</v>
      </c>
      <c r="AL101" s="36">
        <f>AL100+(AVERAGE($AH$3:AH101)/(AL100*AL100))</f>
        <v>62.058657837479288</v>
      </c>
      <c r="AM101" s="37">
        <f>AM100+(AVERAGE($AI$3:AI101)/(AM100*AM100))</f>
        <v>62.031445025579515</v>
      </c>
      <c r="AN101" s="38">
        <f t="shared" si="30"/>
        <v>61</v>
      </c>
      <c r="AO101" s="39">
        <f t="shared" si="40"/>
        <v>60.601113210128318</v>
      </c>
      <c r="AP101" s="39">
        <f t="shared" si="40"/>
        <v>59.80313862206161</v>
      </c>
      <c r="AQ101" s="36">
        <f t="shared" si="36"/>
        <v>59.997298708609662</v>
      </c>
      <c r="AR101" s="40">
        <f t="shared" si="39"/>
        <v>59.586886684384893</v>
      </c>
      <c r="AS101" s="41">
        <f t="shared" si="39"/>
        <v>59.865893002353225</v>
      </c>
      <c r="AT101" s="20">
        <f>POWER((AO101-H101),2)</f>
        <v>0.15911067113413532</v>
      </c>
      <c r="AU101" s="20">
        <f>POWER((AP101-H101),2)</f>
        <v>1.432477158000582</v>
      </c>
      <c r="AV101" s="29">
        <f t="shared" si="32"/>
        <v>62.856551290649115</v>
      </c>
      <c r="AW101" s="30">
        <f t="shared" si="35"/>
        <v>62.532029810141971</v>
      </c>
      <c r="AX101" s="36">
        <f t="shared" si="33"/>
        <v>61.669740632888868</v>
      </c>
      <c r="AY101" s="37">
        <f t="shared" si="34"/>
        <v>61.945331206117494</v>
      </c>
    </row>
    <row r="102" spans="1:51" thickTop="1" thickBot="1">
      <c r="A102" s="4">
        <v>101</v>
      </c>
      <c r="B102" s="4">
        <v>1350784458</v>
      </c>
      <c r="C102" s="4">
        <f t="shared" si="22"/>
        <v>0.75757575757575757</v>
      </c>
      <c r="D102" s="2">
        <f t="shared" si="23"/>
        <v>41203.079375000001</v>
      </c>
      <c r="E102" t="s">
        <v>485</v>
      </c>
      <c r="F102" t="s">
        <v>486</v>
      </c>
      <c r="G102" s="4">
        <v>61</v>
      </c>
      <c r="H102" s="4">
        <v>61</v>
      </c>
      <c r="I102" s="5">
        <f t="shared" si="24"/>
        <v>0.33333333333333331</v>
      </c>
      <c r="J102" s="4">
        <v>544</v>
      </c>
      <c r="K102" s="4">
        <v>544</v>
      </c>
      <c r="L102" s="5">
        <f t="shared" si="25"/>
        <v>0.87882216502092381</v>
      </c>
      <c r="M102" s="5">
        <f t="shared" si="26"/>
        <v>8.9180327868852451</v>
      </c>
      <c r="N102" s="4">
        <v>0</v>
      </c>
      <c r="O102" s="4">
        <v>0</v>
      </c>
      <c r="P102" s="4">
        <v>1</v>
      </c>
      <c r="Q102" s="4">
        <v>1</v>
      </c>
      <c r="R102" s="4">
        <v>3</v>
      </c>
      <c r="S102" s="4">
        <v>0</v>
      </c>
      <c r="T102" s="4">
        <v>0</v>
      </c>
      <c r="U102" s="4">
        <v>0</v>
      </c>
      <c r="V102" s="4">
        <v>2</v>
      </c>
      <c r="W102" s="4">
        <f>N102+P102+T102</f>
        <v>1</v>
      </c>
      <c r="X102" s="4">
        <f>O102+Q102+U102</f>
        <v>1</v>
      </c>
      <c r="Y102" s="60">
        <f>(N102+V102)/G102</f>
        <v>3.2786885245901641E-2</v>
      </c>
      <c r="Z102" s="62">
        <f>IF(AA102=0,0,(N102+V102)/ABS(AA102))</f>
        <v>0</v>
      </c>
      <c r="AA102" s="3">
        <f t="shared" si="27"/>
        <v>0</v>
      </c>
      <c r="AB102" s="3">
        <f t="shared" si="28"/>
        <v>0</v>
      </c>
      <c r="AC102" s="3">
        <f>N102+O102+P102+Q102+T102+U102</f>
        <v>2</v>
      </c>
      <c r="AD102" s="3">
        <f>AA102/G102</f>
        <v>0</v>
      </c>
      <c r="AE102" s="24">
        <f>(AA102)*(G102*G102)</f>
        <v>0</v>
      </c>
      <c r="AF102" s="25">
        <f t="shared" si="29"/>
        <v>2.6874496103198063E-4</v>
      </c>
      <c r="AG102" s="26">
        <f>(H102-$H$2)/SUM($AF$2:AF101)</f>
        <v>0</v>
      </c>
      <c r="AH102" s="35">
        <f>(H102-H97)/SUM(AF97:AF101)</f>
        <v>-1466.2863035380328</v>
      </c>
      <c r="AI102" s="28">
        <f>(H102-H92)/SUM(AF92:AF101)</f>
        <v>714.19415502831305</v>
      </c>
      <c r="AJ102" s="29">
        <f>AJ101+(AVERAGE($AE$3:AE102)/(AJ101*AJ101))</f>
        <v>61.912477042173109</v>
      </c>
      <c r="AK102" s="30">
        <f>AK101+(AVERAGE($AG$3:AG102)/(AK101*AK101))</f>
        <v>62.089039941113498</v>
      </c>
      <c r="AL102" s="36">
        <f>AL101+(AVERAGE($AH$3:AH102)/(AL101*AL101))</f>
        <v>62.050275861554667</v>
      </c>
      <c r="AM102" s="37">
        <f>AM101+(AVERAGE($AI$3:AI102)/(AM101*AM101))</f>
        <v>62.021763330473966</v>
      </c>
      <c r="AN102" s="38">
        <f t="shared" si="30"/>
        <v>61</v>
      </c>
      <c r="AO102" s="39">
        <f t="shared" si="40"/>
        <v>60.201851581573905</v>
      </c>
      <c r="AP102" s="39">
        <f t="shared" si="40"/>
        <v>60.002834148821471</v>
      </c>
      <c r="AQ102" s="36">
        <f t="shared" si="36"/>
        <v>60.075519732059206</v>
      </c>
      <c r="AR102" s="40">
        <f t="shared" si="39"/>
        <v>59.624986775066958</v>
      </c>
      <c r="AS102" s="41">
        <f t="shared" si="39"/>
        <v>59.804165316423273</v>
      </c>
      <c r="AT102" s="20">
        <f>POWER((AO102-H102),2)</f>
        <v>0.63704089783607676</v>
      </c>
      <c r="AU102" s="20">
        <f>POWER((AP102-H102),2)</f>
        <v>0.99433973475660087</v>
      </c>
      <c r="AV102" s="29">
        <f t="shared" si="32"/>
        <v>62.87475037859592</v>
      </c>
      <c r="AW102" s="30">
        <f t="shared" si="35"/>
        <v>62.547125034547548</v>
      </c>
      <c r="AX102" s="36">
        <f t="shared" si="33"/>
        <v>61.676431748349692</v>
      </c>
      <c r="AY102" s="37">
        <f t="shared" si="34"/>
        <v>61.954733565032633</v>
      </c>
    </row>
    <row r="103" spans="1:51" thickTop="1" thickBot="1">
      <c r="A103" s="4">
        <v>102</v>
      </c>
      <c r="B103" s="4">
        <v>1351552160</v>
      </c>
      <c r="C103" s="4">
        <f t="shared" si="22"/>
        <v>0.76515151515151514</v>
      </c>
      <c r="D103" s="2">
        <f t="shared" si="23"/>
        <v>41211.964814814812</v>
      </c>
      <c r="E103" t="s">
        <v>486</v>
      </c>
      <c r="F103" t="s">
        <v>487</v>
      </c>
      <c r="G103" s="4">
        <v>61</v>
      </c>
      <c r="H103" s="4">
        <v>61</v>
      </c>
      <c r="I103" s="5">
        <f t="shared" si="24"/>
        <v>0.33333333333333331</v>
      </c>
      <c r="J103" s="4">
        <v>544</v>
      </c>
      <c r="K103" s="4">
        <v>545</v>
      </c>
      <c r="L103" s="5">
        <f t="shared" si="25"/>
        <v>0.88043786948731151</v>
      </c>
      <c r="M103" s="5">
        <f t="shared" si="26"/>
        <v>8.9344262295081975</v>
      </c>
      <c r="N103" s="4">
        <v>0</v>
      </c>
      <c r="O103" s="4">
        <v>0</v>
      </c>
      <c r="P103" s="4">
        <v>1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1</v>
      </c>
      <c r="W103" s="4">
        <f>N103+P103+T103</f>
        <v>1</v>
      </c>
      <c r="X103" s="4">
        <f>O103+Q103+U103</f>
        <v>0</v>
      </c>
      <c r="Y103" s="60">
        <f>(N103+V103)/G103</f>
        <v>1.6393442622950821E-2</v>
      </c>
      <c r="Z103" s="62">
        <f>IF(AA103=0,0,(N103+V103)/ABS(AA103))</f>
        <v>0</v>
      </c>
      <c r="AA103" s="3">
        <f t="shared" si="27"/>
        <v>0</v>
      </c>
      <c r="AB103" s="3">
        <f t="shared" si="28"/>
        <v>1</v>
      </c>
      <c r="AC103" s="3">
        <f>N103+O103+P103+Q103+T103+U103</f>
        <v>1</v>
      </c>
      <c r="AD103" s="3">
        <f>AA103/G103</f>
        <v>0</v>
      </c>
      <c r="AE103" s="24">
        <f>(AA103)*(G103*G103)</f>
        <v>0</v>
      </c>
      <c r="AF103" s="25">
        <f t="shared" si="29"/>
        <v>2.6874496103198063E-4</v>
      </c>
      <c r="AG103" s="26">
        <f>(H103-$H$2)/SUM($AF$2:AF102)</f>
        <v>0</v>
      </c>
      <c r="AH103" s="35">
        <f>(H103-H98)/SUM(AF98:AF102)</f>
        <v>1448.4541235672352</v>
      </c>
      <c r="AI103" s="28">
        <f>(H103-H93)/SUM(AF93:AF102)</f>
        <v>718.95115589592501</v>
      </c>
      <c r="AJ103" s="29">
        <f>AJ102+(AVERAGE($AE$3:AE103)/(AJ102*AJ102))</f>
        <v>61.900153609893245</v>
      </c>
      <c r="AK103" s="30">
        <f>AK102+(AVERAGE($AG$3:AG103)/(AK102*AK102))</f>
        <v>62.099809784514527</v>
      </c>
      <c r="AL103" s="36">
        <f>AL102+(AVERAGE($AH$3:AH103)/(AL102*AL102))</f>
        <v>62.045699373007395</v>
      </c>
      <c r="AM103" s="37">
        <f>AM102+(AVERAGE($AI$3:AI103)/(AM102*AM102))</f>
        <v>62.014025003774336</v>
      </c>
      <c r="AN103" s="38">
        <f t="shared" si="30"/>
        <v>61</v>
      </c>
      <c r="AO103" s="39">
        <f t="shared" si="40"/>
        <v>60.601506394153581</v>
      </c>
      <c r="AP103" s="39">
        <f t="shared" si="40"/>
        <v>60.202523937772121</v>
      </c>
      <c r="AQ103" s="36">
        <f t="shared" si="36"/>
        <v>60.233804680616259</v>
      </c>
      <c r="AR103" s="40">
        <f t="shared" si="39"/>
        <v>59.743983792091015</v>
      </c>
      <c r="AS103" s="41">
        <f t="shared" si="39"/>
        <v>59.772663092312413</v>
      </c>
      <c r="AT103" s="20">
        <f>POWER((AO103-H103),2)</f>
        <v>0.1587971539004808</v>
      </c>
      <c r="AU103" s="20">
        <f>POWER((AP103-H103),2)</f>
        <v>0.63596806982648457</v>
      </c>
      <c r="AV103" s="29">
        <f t="shared" si="32"/>
        <v>62.892938932620403</v>
      </c>
      <c r="AW103" s="30">
        <f t="shared" si="35"/>
        <v>62.562212973620575</v>
      </c>
      <c r="AX103" s="36">
        <f t="shared" si="33"/>
        <v>61.683121412085889</v>
      </c>
      <c r="AY103" s="37">
        <f t="shared" si="34"/>
        <v>61.964133070327399</v>
      </c>
    </row>
    <row r="104" spans="1:51" thickTop="1" thickBot="1">
      <c r="A104" s="4">
        <v>103</v>
      </c>
      <c r="B104" s="4">
        <v>1352237013</v>
      </c>
      <c r="C104" s="4">
        <f t="shared" si="22"/>
        <v>0.77272727272727271</v>
      </c>
      <c r="D104" s="2">
        <f t="shared" si="23"/>
        <v>41219.89135416667</v>
      </c>
      <c r="E104" t="s">
        <v>487</v>
      </c>
      <c r="F104" t="s">
        <v>488</v>
      </c>
      <c r="G104" s="4">
        <v>61</v>
      </c>
      <c r="H104" s="4">
        <v>59</v>
      </c>
      <c r="I104" s="5">
        <f t="shared" si="24"/>
        <v>0</v>
      </c>
      <c r="J104" s="4">
        <v>545</v>
      </c>
      <c r="K104" s="4">
        <v>533</v>
      </c>
      <c r="L104" s="5">
        <f t="shared" si="25"/>
        <v>0.86104941589065931</v>
      </c>
      <c r="M104" s="5">
        <f t="shared" si="26"/>
        <v>9.0338983050847457</v>
      </c>
      <c r="N104" s="4">
        <v>0</v>
      </c>
      <c r="O104" s="4">
        <v>2</v>
      </c>
      <c r="P104" s="4">
        <v>2</v>
      </c>
      <c r="Q104" s="4">
        <v>0</v>
      </c>
      <c r="R104" s="4">
        <v>0</v>
      </c>
      <c r="S104" s="4">
        <v>0</v>
      </c>
      <c r="T104" s="4">
        <v>0</v>
      </c>
      <c r="U104" s="4">
        <v>14</v>
      </c>
      <c r="V104" s="4">
        <v>1</v>
      </c>
      <c r="W104" s="4">
        <f>N104+P104+T104</f>
        <v>2</v>
      </c>
      <c r="X104" s="4">
        <f>O104+Q104+U104</f>
        <v>16</v>
      </c>
      <c r="Y104" s="60">
        <f>(N104+V104)/G104</f>
        <v>1.6393442622950821E-2</v>
      </c>
      <c r="Z104" s="62">
        <f>IF(AA104=0,0,(N104+V104)/ABS(AA104))</f>
        <v>0.5</v>
      </c>
      <c r="AA104" s="3">
        <f t="shared" si="27"/>
        <v>-2</v>
      </c>
      <c r="AB104" s="3">
        <f t="shared" si="28"/>
        <v>-12</v>
      </c>
      <c r="AC104" s="3">
        <f>N104+O104+P104+Q104+T104+U104</f>
        <v>18</v>
      </c>
      <c r="AD104" s="3">
        <f>AA104/G104</f>
        <v>-3.2786885245901641E-2</v>
      </c>
      <c r="AE104" s="24">
        <f>(AA104)*(G104*G104)</f>
        <v>-7442</v>
      </c>
      <c r="AF104" s="25">
        <f t="shared" si="29"/>
        <v>2.8727377190462512E-4</v>
      </c>
      <c r="AG104" s="26">
        <f>(H104-$H$2)/SUM($AF$2:AF103)</f>
        <v>-73.912162732341841</v>
      </c>
      <c r="AH104" s="35">
        <f>(H104-H99)/SUM(AF99:AF103)</f>
        <v>0</v>
      </c>
      <c r="AI104" s="28">
        <f>(H104-H94)/SUM(AF94:AF103)</f>
        <v>0</v>
      </c>
      <c r="AJ104" s="29">
        <f>AJ103+(AVERAGE($AE$3:AE104)/(AJ103*AJ103))</f>
        <v>61.868904422253038</v>
      </c>
      <c r="AK104" s="30">
        <f>AK103+(AVERAGE($AG$3:AG104)/(AK103*AK103))</f>
        <v>62.110282438933311</v>
      </c>
      <c r="AL104" s="36">
        <f>AL103+(AVERAGE($AH$3:AH104)/(AL103*AL103))</f>
        <v>62.041167083465844</v>
      </c>
      <c r="AM104" s="37">
        <f>AM103+(AVERAGE($AI$3:AI104)/(AM103*AM103))</f>
        <v>62.006360630606181</v>
      </c>
      <c r="AN104" s="38">
        <f t="shared" si="30"/>
        <v>59</v>
      </c>
      <c r="AO104" s="39">
        <f t="shared" si="40"/>
        <v>60.601506394153581</v>
      </c>
      <c r="AP104" s="39">
        <f t="shared" si="40"/>
        <v>60.202523937772121</v>
      </c>
      <c r="AQ104" s="36">
        <f t="shared" si="36"/>
        <v>60.391258826406464</v>
      </c>
      <c r="AR104" s="40">
        <f t="shared" si="39"/>
        <v>59.902027018046468</v>
      </c>
      <c r="AS104" s="41">
        <f t="shared" si="39"/>
        <v>59.782032797179475</v>
      </c>
      <c r="AT104" s="20">
        <f>POWER((AO104-H104),2)</f>
        <v>2.5648227305148064</v>
      </c>
      <c r="AU104" s="20">
        <f>POWER((AP104-H104),2)</f>
        <v>1.446063820914967</v>
      </c>
      <c r="AV104" s="29">
        <f t="shared" si="32"/>
        <v>62.911116967954989</v>
      </c>
      <c r="AW104" s="30">
        <f t="shared" si="35"/>
        <v>62.577293636146166</v>
      </c>
      <c r="AX104" s="36">
        <f t="shared" si="33"/>
        <v>61.689809624884674</v>
      </c>
      <c r="AY104" s="37">
        <f t="shared" si="34"/>
        <v>61.973529724166191</v>
      </c>
    </row>
    <row r="105" spans="1:51" thickTop="1" thickBot="1">
      <c r="A105" s="4">
        <v>104</v>
      </c>
      <c r="B105" s="4">
        <v>1352566724</v>
      </c>
      <c r="C105" s="4">
        <f t="shared" si="22"/>
        <v>0.78030303030303028</v>
      </c>
      <c r="D105" s="2">
        <f t="shared" si="23"/>
        <v>41223.707453703704</v>
      </c>
      <c r="E105" t="s">
        <v>488</v>
      </c>
      <c r="F105" t="s">
        <v>489</v>
      </c>
      <c r="G105" s="4">
        <v>59</v>
      </c>
      <c r="H105" s="4">
        <v>61</v>
      </c>
      <c r="I105" s="5">
        <f t="shared" si="24"/>
        <v>0.33333333333333331</v>
      </c>
      <c r="J105" s="4">
        <v>533</v>
      </c>
      <c r="K105" s="4">
        <v>547</v>
      </c>
      <c r="L105" s="5">
        <f t="shared" si="25"/>
        <v>0.88366927842008691</v>
      </c>
      <c r="M105" s="5">
        <f t="shared" si="26"/>
        <v>8.9672131147540988</v>
      </c>
      <c r="N105" s="4">
        <v>2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14</v>
      </c>
      <c r="U105" s="4">
        <v>0</v>
      </c>
      <c r="V105" s="4">
        <v>0</v>
      </c>
      <c r="W105" s="4">
        <f>N105+P105+T105</f>
        <v>16</v>
      </c>
      <c r="X105" s="4">
        <f>O105+Q105+U105</f>
        <v>0</v>
      </c>
      <c r="Y105" s="60">
        <f>(N105+V105)/G105</f>
        <v>3.3898305084745763E-2</v>
      </c>
      <c r="Z105" s="62">
        <f>IF(AA105=0,0,(N105+V105)/ABS(AA105))</f>
        <v>1</v>
      </c>
      <c r="AA105" s="3">
        <f t="shared" si="27"/>
        <v>2</v>
      </c>
      <c r="AB105" s="3">
        <f t="shared" si="28"/>
        <v>14</v>
      </c>
      <c r="AC105" s="3">
        <f>N105+O105+P105+Q105+T105+U105</f>
        <v>16</v>
      </c>
      <c r="AD105" s="3">
        <f>AA105/G105</f>
        <v>3.3898305084745763E-2</v>
      </c>
      <c r="AE105" s="24">
        <f>(AA105)*(G105*G105)</f>
        <v>6962</v>
      </c>
      <c r="AF105" s="25">
        <f t="shared" si="29"/>
        <v>2.6874496103198063E-4</v>
      </c>
      <c r="AG105" s="26">
        <f>(H105-$H$2)/SUM($AF$2:AF104)</f>
        <v>0</v>
      </c>
      <c r="AH105" s="35">
        <f>(H105-H100)/SUM(AF100:AF104)</f>
        <v>0</v>
      </c>
      <c r="AI105" s="28">
        <f>(H105-H95)/SUM(AF95:AF104)</f>
        <v>723.77195115919778</v>
      </c>
      <c r="AJ105" s="29">
        <f>AJ104+(AVERAGE($AE$3:AE105)/(AJ104*AJ104))</f>
        <v>61.855585780344519</v>
      </c>
      <c r="AK105" s="30">
        <f>AK104+(AVERAGE($AG$3:AG105)/(AK104*AK104))</f>
        <v>62.12064992000915</v>
      </c>
      <c r="AL105" s="36">
        <f>AL104+(AVERAGE($AH$3:AH105)/(AL104*AL104))</f>
        <v>62.036678140946357</v>
      </c>
      <c r="AM105" s="37">
        <f>AM104+(AVERAGE($AI$3:AI105)/(AM104*AM104))</f>
        <v>62.000596438210103</v>
      </c>
      <c r="AN105" s="38">
        <f t="shared" si="30"/>
        <v>61</v>
      </c>
      <c r="AO105" s="39">
        <f t="shared" si="40"/>
        <v>60.601506394153581</v>
      </c>
      <c r="AP105" s="39">
        <f t="shared" si="40"/>
        <v>60.402221310160016</v>
      </c>
      <c r="AQ105" s="36">
        <f t="shared" si="36"/>
        <v>60.469611546179848</v>
      </c>
      <c r="AR105" s="40">
        <f t="shared" si="39"/>
        <v>60.059237393680917</v>
      </c>
      <c r="AS105" s="41">
        <f t="shared" si="39"/>
        <v>59.852022544417736</v>
      </c>
      <c r="AT105" s="20">
        <f>POWER((AO105-H105),2)</f>
        <v>0.1587971539004808</v>
      </c>
      <c r="AU105" s="20">
        <f>POWER((AP105-H105),2)</f>
        <v>0.35733936202680799</v>
      </c>
      <c r="AV105" s="29">
        <f t="shared" si="32"/>
        <v>62.929284499796886</v>
      </c>
      <c r="AW105" s="30">
        <f t="shared" si="35"/>
        <v>62.592367030892504</v>
      </c>
      <c r="AX105" s="36">
        <f t="shared" si="33"/>
        <v>61.696496387532591</v>
      </c>
      <c r="AY105" s="37">
        <f t="shared" si="34"/>
        <v>61.982923528710778</v>
      </c>
    </row>
    <row r="106" spans="1:51" thickTop="1" thickBot="1">
      <c r="A106" s="4">
        <v>105</v>
      </c>
      <c r="B106" s="4">
        <v>1352728648</v>
      </c>
      <c r="C106" s="4">
        <f t="shared" si="22"/>
        <v>0.78787878787878785</v>
      </c>
      <c r="D106" s="2">
        <f t="shared" si="23"/>
        <v>41225.581574074073</v>
      </c>
      <c r="E106" t="s">
        <v>489</v>
      </c>
      <c r="F106" t="s">
        <v>490</v>
      </c>
      <c r="G106" s="4">
        <v>61</v>
      </c>
      <c r="H106" s="4">
        <v>59</v>
      </c>
      <c r="I106" s="5">
        <f t="shared" si="24"/>
        <v>0</v>
      </c>
      <c r="J106" s="4">
        <v>547</v>
      </c>
      <c r="K106" s="4">
        <v>533</v>
      </c>
      <c r="L106" s="5">
        <f t="shared" si="25"/>
        <v>0.86104941589065931</v>
      </c>
      <c r="M106" s="5">
        <f t="shared" si="26"/>
        <v>9.0338983050847457</v>
      </c>
      <c r="N106" s="4">
        <v>0</v>
      </c>
      <c r="O106" s="4">
        <v>2</v>
      </c>
      <c r="P106" s="4">
        <v>0</v>
      </c>
      <c r="Q106" s="4">
        <v>0</v>
      </c>
      <c r="R106" s="4">
        <v>2</v>
      </c>
      <c r="S106" s="4">
        <v>0</v>
      </c>
      <c r="T106" s="4">
        <v>0</v>
      </c>
      <c r="U106" s="4">
        <v>14</v>
      </c>
      <c r="V106" s="4">
        <v>2</v>
      </c>
      <c r="W106" s="4">
        <f>N106+P106+T106</f>
        <v>0</v>
      </c>
      <c r="X106" s="4">
        <f>O106+Q106+U106</f>
        <v>16</v>
      </c>
      <c r="Y106" s="60">
        <f>(N106+V106)/G106</f>
        <v>3.2786885245901641E-2</v>
      </c>
      <c r="Z106" s="62">
        <f>IF(AA106=0,0,(N106+V106)/ABS(AA106))</f>
        <v>1</v>
      </c>
      <c r="AA106" s="3">
        <f t="shared" si="27"/>
        <v>-2</v>
      </c>
      <c r="AB106" s="3">
        <f t="shared" si="28"/>
        <v>-14</v>
      </c>
      <c r="AC106" s="3">
        <f>N106+O106+P106+Q106+T106+U106</f>
        <v>16</v>
      </c>
      <c r="AD106" s="3">
        <f>AA106/G106</f>
        <v>-3.2786885245901641E-2</v>
      </c>
      <c r="AE106" s="24">
        <f>(AA106)*(G106*G106)</f>
        <v>-7442</v>
      </c>
      <c r="AF106" s="25">
        <f t="shared" si="29"/>
        <v>2.8727377190462512E-4</v>
      </c>
      <c r="AG106" s="26">
        <f>(H106-$H$2)/SUM($AF$2:AF105)</f>
        <v>-72.423975081830662</v>
      </c>
      <c r="AH106" s="35">
        <f>(H106-H101)/SUM(AF101:AF105)</f>
        <v>-1468.155398129782</v>
      </c>
      <c r="AI106" s="28">
        <f>(H106-H96)/SUM(AF96:AF105)</f>
        <v>0</v>
      </c>
      <c r="AJ106" s="29">
        <f>AJ105+(AVERAGE($AE$3:AE106)/(AJ105*AJ105))</f>
        <v>61.823687072381219</v>
      </c>
      <c r="AK106" s="30">
        <f>AK105+(AVERAGE($AG$3:AG106)/(AK105*AK105))</f>
        <v>62.13073382844108</v>
      </c>
      <c r="AL106" s="36">
        <f>AL105+(AVERAGE($AH$3:AH106)/(AL105*AL105))</f>
        <v>62.028563614117999</v>
      </c>
      <c r="AM106" s="37">
        <f>AM105+(AVERAGE($AI$3:AI106)/(AM105*AM105))</f>
        <v>61.99488660920391</v>
      </c>
      <c r="AN106" s="38">
        <f t="shared" si="30"/>
        <v>59</v>
      </c>
      <c r="AO106" s="39">
        <f t="shared" si="40"/>
        <v>60.201741008932949</v>
      </c>
      <c r="AP106" s="39">
        <f t="shared" si="40"/>
        <v>60.402221310160016</v>
      </c>
      <c r="AQ106" s="36">
        <f t="shared" si="36"/>
        <v>60.38833395626154</v>
      </c>
      <c r="AR106" s="40">
        <f t="shared" si="39"/>
        <v>60.17492413631561</v>
      </c>
      <c r="AS106" s="41">
        <f t="shared" si="39"/>
        <v>59.931791265751137</v>
      </c>
      <c r="AT106" s="20">
        <f>POWER((AO106-H106),2)</f>
        <v>1.4441814525511816</v>
      </c>
      <c r="AU106" s="20">
        <f>POWER((AP106-H106),2)</f>
        <v>1.9662246026668713</v>
      </c>
      <c r="AV106" s="29">
        <f t="shared" si="32"/>
        <v>62.947441543308202</v>
      </c>
      <c r="AW106" s="30">
        <f t="shared" si="35"/>
        <v>62.607433166610875</v>
      </c>
      <c r="AX106" s="36">
        <f t="shared" si="33"/>
        <v>61.703181700815492</v>
      </c>
      <c r="AY106" s="37">
        <f t="shared" si="34"/>
        <v>61.992314486120321</v>
      </c>
    </row>
    <row r="107" spans="1:51" thickTop="1" thickBot="1">
      <c r="A107" s="4">
        <v>106</v>
      </c>
      <c r="B107" s="4">
        <v>1352802565</v>
      </c>
      <c r="C107" s="4">
        <f t="shared" si="22"/>
        <v>0.79545454545454541</v>
      </c>
      <c r="D107" s="2">
        <f t="shared" si="23"/>
        <v>41226.437094907407</v>
      </c>
      <c r="E107" t="s">
        <v>490</v>
      </c>
      <c r="F107" t="s">
        <v>491</v>
      </c>
      <c r="G107" s="4">
        <v>59</v>
      </c>
      <c r="H107" s="4">
        <v>60</v>
      </c>
      <c r="I107" s="5">
        <f t="shared" si="24"/>
        <v>0.16666666666666666</v>
      </c>
      <c r="J107" s="4">
        <v>533</v>
      </c>
      <c r="K107" s="4">
        <v>538</v>
      </c>
      <c r="L107" s="5">
        <f t="shared" si="25"/>
        <v>0.86912793822259771</v>
      </c>
      <c r="M107" s="5">
        <f t="shared" si="26"/>
        <v>8.9666666666666668</v>
      </c>
      <c r="N107" s="4">
        <v>1</v>
      </c>
      <c r="O107" s="4">
        <v>0</v>
      </c>
      <c r="P107" s="4">
        <v>0</v>
      </c>
      <c r="Q107" s="4">
        <v>0</v>
      </c>
      <c r="R107" s="4">
        <v>2</v>
      </c>
      <c r="S107" s="4">
        <v>0</v>
      </c>
      <c r="T107" s="4">
        <v>5</v>
      </c>
      <c r="U107" s="4">
        <v>0</v>
      </c>
      <c r="V107" s="4">
        <v>2</v>
      </c>
      <c r="W107" s="4">
        <f>N107+P107+T107</f>
        <v>6</v>
      </c>
      <c r="X107" s="4">
        <f>O107+Q107+U107</f>
        <v>0</v>
      </c>
      <c r="Y107" s="60">
        <f>(N107+V107)/G107</f>
        <v>5.0847457627118647E-2</v>
      </c>
      <c r="Z107" s="62">
        <f>IF(AA107=0,0,(N107+V107)/ABS(AA107))</f>
        <v>3</v>
      </c>
      <c r="AA107" s="3">
        <f t="shared" si="27"/>
        <v>1</v>
      </c>
      <c r="AB107" s="3">
        <f t="shared" si="28"/>
        <v>5</v>
      </c>
      <c r="AC107" s="3">
        <f>N107+O107+P107+Q107+T107+U107</f>
        <v>6</v>
      </c>
      <c r="AD107" s="3">
        <f>AA107/G107</f>
        <v>1.6949152542372881E-2</v>
      </c>
      <c r="AE107" s="24">
        <f>(AA107)*(G107*G107)</f>
        <v>3481</v>
      </c>
      <c r="AF107" s="25">
        <f t="shared" si="29"/>
        <v>2.7777777777777778E-4</v>
      </c>
      <c r="AG107" s="26">
        <f>(H107-$H$2)/SUM($AF$2:AF106)</f>
        <v>-35.83916155081053</v>
      </c>
      <c r="AH107" s="35">
        <f>(H107-H102)/SUM(AF102:AF106)</f>
        <v>-724.22706178361761</v>
      </c>
      <c r="AI107" s="28">
        <f>(H107-H97)/SUM(AF97:AF106)</f>
        <v>-1092.986749148924</v>
      </c>
      <c r="AJ107" s="29">
        <f>AJ106+(AVERAGE($AE$3:AE107)/(AJ106*AJ106))</f>
        <v>61.800733260086133</v>
      </c>
      <c r="AK107" s="30">
        <f>AK106+(AVERAGE($AG$3:AG107)/(AK106*AK106))</f>
        <v>62.140630036789695</v>
      </c>
      <c r="AL107" s="36">
        <f>AL106+(AVERAGE($AH$3:AH107)/(AL106*AL106))</f>
        <v>62.018731588696035</v>
      </c>
      <c r="AM107" s="37">
        <f>AM106+(AVERAGE($AI$3:AI107)/(AM106*AM106))</f>
        <v>61.986521711157124</v>
      </c>
      <c r="AN107" s="38">
        <f t="shared" si="30"/>
        <v>60</v>
      </c>
      <c r="AO107" s="39">
        <f t="shared" si="40"/>
        <v>60.00191286859576</v>
      </c>
      <c r="AP107" s="39">
        <f t="shared" si="40"/>
        <v>60.102643890095322</v>
      </c>
      <c r="AQ107" s="36">
        <f t="shared" si="36"/>
        <v>60.347534441228504</v>
      </c>
      <c r="AR107" s="40">
        <f t="shared" si="39"/>
        <v>60.193259385385097</v>
      </c>
      <c r="AS107" s="41">
        <f t="shared" si="39"/>
        <v>59.961152509118115</v>
      </c>
      <c r="AT107" s="20">
        <f>POWER((AO107-H107),2)</f>
        <v>3.6590662646435941E-6</v>
      </c>
      <c r="AU107" s="20">
        <f>POWER((AP107-H107),2)</f>
        <v>1.0535768173900619E-2</v>
      </c>
      <c r="AV107" s="29">
        <f t="shared" si="32"/>
        <v>62.965588113616043</v>
      </c>
      <c r="AW107" s="30">
        <f t="shared" si="35"/>
        <v>62.622492052035724</v>
      </c>
      <c r="AX107" s="36">
        <f t="shared" si="33"/>
        <v>61.709865565518555</v>
      </c>
      <c r="AY107" s="37">
        <f t="shared" si="34"/>
        <v>62.001702598551354</v>
      </c>
    </row>
    <row r="108" spans="1:51" thickTop="1" thickBot="1">
      <c r="A108" s="4">
        <v>107</v>
      </c>
      <c r="B108" s="4">
        <v>1352820242</v>
      </c>
      <c r="C108" s="4">
        <f t="shared" si="22"/>
        <v>0.80303030303030298</v>
      </c>
      <c r="D108" s="2">
        <f t="shared" si="23"/>
        <v>41226.641689814816</v>
      </c>
      <c r="E108" t="s">
        <v>491</v>
      </c>
      <c r="F108" t="s">
        <v>492</v>
      </c>
      <c r="G108" s="4">
        <v>60</v>
      </c>
      <c r="H108" s="4">
        <v>60</v>
      </c>
      <c r="I108" s="5">
        <f t="shared" si="24"/>
        <v>0.16666666666666666</v>
      </c>
      <c r="J108" s="4">
        <v>538</v>
      </c>
      <c r="K108" s="4">
        <v>537</v>
      </c>
      <c r="L108" s="5">
        <f t="shared" si="25"/>
        <v>0.86751223375621</v>
      </c>
      <c r="M108" s="5">
        <f t="shared" si="26"/>
        <v>8.9499999999999993</v>
      </c>
      <c r="N108" s="4">
        <v>0</v>
      </c>
      <c r="O108" s="4">
        <v>0</v>
      </c>
      <c r="P108" s="4">
        <v>0</v>
      </c>
      <c r="Q108" s="4">
        <v>1</v>
      </c>
      <c r="R108" s="4">
        <v>0</v>
      </c>
      <c r="S108" s="4">
        <v>0</v>
      </c>
      <c r="T108" s="4">
        <v>0</v>
      </c>
      <c r="U108" s="4">
        <v>0</v>
      </c>
      <c r="V108" s="4">
        <v>1</v>
      </c>
      <c r="W108" s="4">
        <f>N108+P108+T108</f>
        <v>0</v>
      </c>
      <c r="X108" s="4">
        <f>O108+Q108+U108</f>
        <v>1</v>
      </c>
      <c r="Y108" s="60">
        <f>(N108+V108)/G108</f>
        <v>1.6666666666666666E-2</v>
      </c>
      <c r="Z108" s="62">
        <f>IF(AA108=0,0,(N108+V108)/ABS(AA108))</f>
        <v>0</v>
      </c>
      <c r="AA108" s="3">
        <f t="shared" si="27"/>
        <v>0</v>
      </c>
      <c r="AB108" s="3">
        <f t="shared" si="28"/>
        <v>-1</v>
      </c>
      <c r="AC108" s="3">
        <f>N108+O108+P108+Q108+T108+U108</f>
        <v>1</v>
      </c>
      <c r="AD108" s="3">
        <f>AA108/G108</f>
        <v>0</v>
      </c>
      <c r="AE108" s="24">
        <f>(AA108)*(G108*G108)</f>
        <v>0</v>
      </c>
      <c r="AF108" s="25">
        <f t="shared" si="29"/>
        <v>2.7777777777777778E-4</v>
      </c>
      <c r="AG108" s="26">
        <f>(H108-$H$2)/SUM($AF$2:AF107)</f>
        <v>-35.485888085293091</v>
      </c>
      <c r="AH108" s="35">
        <f>(H108-H103)/SUM(AF103:AF107)</f>
        <v>-719.52009777431988</v>
      </c>
      <c r="AI108" s="28">
        <f>(H108-H98)/SUM(AF98:AF107)</f>
        <v>360.93295342995646</v>
      </c>
      <c r="AJ108" s="29">
        <f>AJ107+(AVERAGE($AE$3:AE108)/(AJ107*AJ107))</f>
        <v>61.777979100061089</v>
      </c>
      <c r="AK108" s="30">
        <f>AK107+(AVERAGE($AG$3:AG108)/(AK107*AK107))</f>
        <v>62.15034306673509</v>
      </c>
      <c r="AL108" s="36">
        <f>AL107+(AVERAGE($AH$3:AH108)/(AL107*AL107))</f>
        <v>62.007224447020597</v>
      </c>
      <c r="AM108" s="37">
        <f>AM107+(AVERAGE($AI$3:AI108)/(AM107*AM107))</f>
        <v>61.979119679306237</v>
      </c>
      <c r="AN108" s="38">
        <f t="shared" si="30"/>
        <v>60</v>
      </c>
      <c r="AO108" s="39">
        <f t="shared" si="40"/>
        <v>59.802058918117545</v>
      </c>
      <c r="AP108" s="39">
        <f t="shared" si="40"/>
        <v>60.202560889093093</v>
      </c>
      <c r="AQ108" s="36">
        <f t="shared" si="36"/>
        <v>60.187619968284729</v>
      </c>
      <c r="AR108" s="40">
        <f t="shared" ref="AR108:AS123" si="41">AR107+(AVERAGE(AH99:AH108)/(AR107*AR107))</f>
        <v>60.191724931010555</v>
      </c>
      <c r="AS108" s="41">
        <f t="shared" si="41"/>
        <v>60.020388356526226</v>
      </c>
      <c r="AT108" s="20">
        <f>POWER((AO108-H108),2)</f>
        <v>3.9180671896796651E-2</v>
      </c>
      <c r="AU108" s="20">
        <f>POWER((AP108-H108),2)</f>
        <v>4.1030913790184143E-2</v>
      </c>
      <c r="AV108" s="29">
        <f t="shared" si="32"/>
        <v>62.983724225812651</v>
      </c>
      <c r="AW108" s="30">
        <f t="shared" si="35"/>
        <v>62.637543695884673</v>
      </c>
      <c r="AX108" s="36">
        <f t="shared" si="33"/>
        <v>61.71654798242627</v>
      </c>
      <c r="AY108" s="37">
        <f t="shared" si="34"/>
        <v>62.011087868157794</v>
      </c>
    </row>
    <row r="109" spans="1:51" thickTop="1" thickBot="1">
      <c r="A109" s="4">
        <v>108</v>
      </c>
      <c r="B109" s="4">
        <v>1354282578</v>
      </c>
      <c r="C109" s="4">
        <f t="shared" si="22"/>
        <v>0.81060606060606055</v>
      </c>
      <c r="D109" s="2">
        <f t="shared" si="23"/>
        <v>41243.566875000004</v>
      </c>
      <c r="E109" t="s">
        <v>492</v>
      </c>
      <c r="F109" t="s">
        <v>493</v>
      </c>
      <c r="G109" s="4">
        <v>60</v>
      </c>
      <c r="H109" s="4">
        <v>59</v>
      </c>
      <c r="I109" s="5">
        <f t="shared" si="24"/>
        <v>0</v>
      </c>
      <c r="J109" s="4">
        <v>537</v>
      </c>
      <c r="K109" s="4">
        <v>533</v>
      </c>
      <c r="L109" s="5">
        <f t="shared" si="25"/>
        <v>0.86104941589065931</v>
      </c>
      <c r="M109" s="5">
        <f t="shared" si="26"/>
        <v>9.0338983050847457</v>
      </c>
      <c r="N109" s="4">
        <v>0</v>
      </c>
      <c r="O109" s="4">
        <v>1</v>
      </c>
      <c r="P109" s="4">
        <v>1</v>
      </c>
      <c r="Q109" s="4">
        <v>0</v>
      </c>
      <c r="R109" s="4">
        <v>2</v>
      </c>
      <c r="S109" s="4">
        <v>0</v>
      </c>
      <c r="T109" s="4">
        <v>0</v>
      </c>
      <c r="U109" s="4">
        <v>5</v>
      </c>
      <c r="V109" s="4">
        <v>2</v>
      </c>
      <c r="W109" s="4">
        <f>N109+P109+T109</f>
        <v>1</v>
      </c>
      <c r="X109" s="4">
        <f>O109+Q109+U109</f>
        <v>6</v>
      </c>
      <c r="Y109" s="60">
        <f>(N109+V109)/G109</f>
        <v>3.3333333333333333E-2</v>
      </c>
      <c r="Z109" s="62">
        <f>IF(AA109=0,0,(N109+V109)/ABS(AA109))</f>
        <v>2</v>
      </c>
      <c r="AA109" s="3">
        <f t="shared" si="27"/>
        <v>-1</v>
      </c>
      <c r="AB109" s="3">
        <f t="shared" si="28"/>
        <v>-4</v>
      </c>
      <c r="AC109" s="3">
        <f>N109+O109+P109+Q109+T109+U109</f>
        <v>7</v>
      </c>
      <c r="AD109" s="3">
        <f>AA109/G109</f>
        <v>-1.6666666666666666E-2</v>
      </c>
      <c r="AE109" s="24">
        <f>(AA109)*(G109*G109)</f>
        <v>-3600</v>
      </c>
      <c r="AF109" s="25">
        <f t="shared" si="29"/>
        <v>2.8727377190462512E-4</v>
      </c>
      <c r="AG109" s="26">
        <f>(H109-$H$2)/SUM($AF$2:AF108)</f>
        <v>-70.279022413885372</v>
      </c>
      <c r="AH109" s="35">
        <f>(H109-H104)/SUM(AF104:AF108)</f>
        <v>0</v>
      </c>
      <c r="AI109" s="28">
        <f>(H109-H99)/SUM(AF99:AF108)</f>
        <v>0</v>
      </c>
      <c r="AJ109" s="29">
        <f>AJ108+(AVERAGE($AE$3:AE109)/(AJ108*AJ108))</f>
        <v>61.746605398759932</v>
      </c>
      <c r="AK109" s="30">
        <f>AK108+(AVERAGE($AG$3:AG109)/(AK108*AK108))</f>
        <v>62.159792271870096</v>
      </c>
      <c r="AL109" s="36">
        <f>AL108+(AVERAGE($AH$3:AH109)/(AL108*AL108))</f>
        <v>61.995820617316291</v>
      </c>
      <c r="AM109" s="37">
        <f>AM108+(AVERAGE($AI$3:AI109)/(AM108*AM108))</f>
        <v>61.971785073724831</v>
      </c>
      <c r="AN109" s="38">
        <f t="shared" si="30"/>
        <v>59</v>
      </c>
      <c r="AO109" s="39">
        <f t="shared" si="40"/>
        <v>59.802058918117545</v>
      </c>
      <c r="AP109" s="39">
        <f t="shared" si="40"/>
        <v>60.202560889093093</v>
      </c>
      <c r="AQ109" s="36">
        <f t="shared" si="36"/>
        <v>60.0268546023811</v>
      </c>
      <c r="AR109" s="40">
        <f t="shared" si="41"/>
        <v>60.190190398399999</v>
      </c>
      <c r="AS109" s="41">
        <f t="shared" si="41"/>
        <v>60.099202276059458</v>
      </c>
      <c r="AT109" s="20">
        <f>POWER((AO109-H109),2)</f>
        <v>0.64329850813188716</v>
      </c>
      <c r="AU109" s="20">
        <f>POWER((AP109-H109),2)</f>
        <v>1.4461526919763692</v>
      </c>
      <c r="AV109" s="29">
        <f t="shared" si="32"/>
        <v>63.001849894955477</v>
      </c>
      <c r="AW109" s="30">
        <f t="shared" si="35"/>
        <v>62.652588106858602</v>
      </c>
      <c r="AX109" s="36">
        <f t="shared" si="33"/>
        <v>61.723228952322458</v>
      </c>
      <c r="AY109" s="37">
        <f t="shared" si="34"/>
        <v>62.020470297090966</v>
      </c>
    </row>
    <row r="110" spans="1:51" thickTop="1" thickBot="1">
      <c r="A110" s="4">
        <v>109</v>
      </c>
      <c r="B110" s="4">
        <v>1354484838</v>
      </c>
      <c r="C110" s="4">
        <f t="shared" si="22"/>
        <v>0.81818181818181823</v>
      </c>
      <c r="D110" s="2">
        <f t="shared" si="23"/>
        <v>41245.907847222225</v>
      </c>
      <c r="E110" t="s">
        <v>493</v>
      </c>
      <c r="F110" t="s">
        <v>494</v>
      </c>
      <c r="G110" s="4">
        <v>59</v>
      </c>
      <c r="H110" s="4">
        <v>59</v>
      </c>
      <c r="I110" s="5">
        <f t="shared" si="24"/>
        <v>0</v>
      </c>
      <c r="J110" s="4">
        <v>533</v>
      </c>
      <c r="K110" s="4">
        <v>536</v>
      </c>
      <c r="L110" s="5">
        <f t="shared" si="25"/>
        <v>0.86589652928982241</v>
      </c>
      <c r="M110" s="5">
        <f t="shared" si="26"/>
        <v>9.0847457627118651</v>
      </c>
      <c r="N110" s="4">
        <v>0</v>
      </c>
      <c r="O110" s="4">
        <v>0</v>
      </c>
      <c r="P110" s="4">
        <v>3</v>
      </c>
      <c r="Q110" s="4">
        <v>0</v>
      </c>
      <c r="R110" s="4">
        <v>2</v>
      </c>
      <c r="S110" s="4">
        <v>0</v>
      </c>
      <c r="T110" s="4">
        <v>0</v>
      </c>
      <c r="U110" s="4">
        <v>0</v>
      </c>
      <c r="V110" s="4">
        <v>3</v>
      </c>
      <c r="W110" s="4">
        <f>N110+P110+T110</f>
        <v>3</v>
      </c>
      <c r="X110" s="4">
        <f>O110+Q110+U110</f>
        <v>0</v>
      </c>
      <c r="Y110" s="60">
        <f>(N110+V110)/G110</f>
        <v>5.0847457627118647E-2</v>
      </c>
      <c r="Z110" s="62">
        <f>IF(AA110=0,0,(N110+V110)/ABS(AA110))</f>
        <v>0</v>
      </c>
      <c r="AA110" s="3">
        <f t="shared" si="27"/>
        <v>0</v>
      </c>
      <c r="AB110" s="3">
        <f t="shared" si="28"/>
        <v>3</v>
      </c>
      <c r="AC110" s="3">
        <f>N110+O110+P110+Q110+T110+U110</f>
        <v>3</v>
      </c>
      <c r="AD110" s="3">
        <f>AA110/G110</f>
        <v>0</v>
      </c>
      <c r="AE110" s="24">
        <f>(AA110)*(G110*G110)</f>
        <v>0</v>
      </c>
      <c r="AF110" s="25">
        <f t="shared" si="29"/>
        <v>2.8727377190462512E-4</v>
      </c>
      <c r="AG110" s="26">
        <f>(H110-$H$2)/SUM($AF$2:AF109)</f>
        <v>-69.576669595445011</v>
      </c>
      <c r="AH110" s="35">
        <f>(H110-H105)/SUM(AF105:AF109)</f>
        <v>-1429.7478451181435</v>
      </c>
      <c r="AI110" s="28">
        <f>(H110-H100)/SUM(AF100:AF109)</f>
        <v>-724.34855154860031</v>
      </c>
      <c r="AJ110" s="29">
        <f>AJ109+(AVERAGE($AE$3:AE110)/(AJ109*AJ109))</f>
        <v>61.715490599663532</v>
      </c>
      <c r="AK110" s="30">
        <f>AK109+(AVERAGE($AG$3:AG110)/(AK109*AK109))</f>
        <v>62.168984405648693</v>
      </c>
      <c r="AL110" s="36">
        <f>AL109+(AVERAGE($AH$3:AH110)/(AL109*AL109))</f>
        <v>61.981073843237063</v>
      </c>
      <c r="AM110" s="37">
        <f>AM109+(AVERAGE($AI$3:AI110)/(AM109*AM109))</f>
        <v>61.962770292716904</v>
      </c>
      <c r="AN110" s="38">
        <f t="shared" si="30"/>
        <v>59</v>
      </c>
      <c r="AO110" s="39">
        <f t="shared" si="40"/>
        <v>59.402273290001247</v>
      </c>
      <c r="AP110" s="39">
        <f t="shared" si="40"/>
        <v>60.002704671070944</v>
      </c>
      <c r="AQ110" s="36">
        <f t="shared" si="36"/>
        <v>59.785867570864603</v>
      </c>
      <c r="AR110" s="40">
        <f t="shared" si="41"/>
        <v>60.109788490895298</v>
      </c>
      <c r="AS110" s="41">
        <f t="shared" si="41"/>
        <v>60.138240153506267</v>
      </c>
      <c r="AT110" s="20">
        <f>POWER((AO110-H110),2)</f>
        <v>0.16182379984842746</v>
      </c>
      <c r="AU110" s="20">
        <f>POWER((AP110-H110),2)</f>
        <v>1.0054166573874903</v>
      </c>
      <c r="AV110" s="29">
        <f t="shared" si="32"/>
        <v>63.01996513606732</v>
      </c>
      <c r="AW110" s="30">
        <f t="shared" si="35"/>
        <v>62.667625293641663</v>
      </c>
      <c r="AX110" s="36">
        <f t="shared" si="33"/>
        <v>61.729908475990257</v>
      </c>
      <c r="AY110" s="37">
        <f t="shared" si="34"/>
        <v>62.029849887499573</v>
      </c>
    </row>
    <row r="111" spans="1:51" thickTop="1" thickBot="1">
      <c r="A111" s="4">
        <v>110</v>
      </c>
      <c r="B111" s="4">
        <v>1354997545</v>
      </c>
      <c r="C111" s="4">
        <f t="shared" si="22"/>
        <v>0.8257575757575758</v>
      </c>
      <c r="D111" s="2">
        <f t="shared" si="23"/>
        <v>41251.841956018521</v>
      </c>
      <c r="E111" t="s">
        <v>494</v>
      </c>
      <c r="F111" t="s">
        <v>495</v>
      </c>
      <c r="G111" s="4">
        <v>59</v>
      </c>
      <c r="H111" s="4">
        <v>61</v>
      </c>
      <c r="I111" s="5">
        <f t="shared" si="24"/>
        <v>0.33333333333333331</v>
      </c>
      <c r="J111" s="4">
        <v>536</v>
      </c>
      <c r="K111" s="4">
        <v>547</v>
      </c>
      <c r="L111" s="5">
        <f t="shared" si="25"/>
        <v>0.88366927842008691</v>
      </c>
      <c r="M111" s="5">
        <f t="shared" si="26"/>
        <v>8.9672131147540988</v>
      </c>
      <c r="N111" s="4">
        <v>2</v>
      </c>
      <c r="O111" s="4">
        <v>0</v>
      </c>
      <c r="P111" s="4">
        <v>0</v>
      </c>
      <c r="Q111" s="4">
        <v>3</v>
      </c>
      <c r="R111" s="4">
        <v>0</v>
      </c>
      <c r="S111" s="4">
        <v>0</v>
      </c>
      <c r="T111" s="4">
        <v>14</v>
      </c>
      <c r="U111" s="4">
        <v>0</v>
      </c>
      <c r="V111" s="4">
        <v>1</v>
      </c>
      <c r="W111" s="4">
        <f>N111+P111+T111</f>
        <v>16</v>
      </c>
      <c r="X111" s="4">
        <f>O111+Q111+U111</f>
        <v>3</v>
      </c>
      <c r="Y111" s="60">
        <f>(N111+V111)/G111</f>
        <v>5.0847457627118647E-2</v>
      </c>
      <c r="Z111" s="62">
        <f>IF(AA111=0,0,(N111+V111)/ABS(AA111))</f>
        <v>1.5</v>
      </c>
      <c r="AA111" s="3">
        <f t="shared" si="27"/>
        <v>2</v>
      </c>
      <c r="AB111" s="3">
        <f t="shared" si="28"/>
        <v>11</v>
      </c>
      <c r="AC111" s="3">
        <f>N111+O111+P111+Q111+T111+U111</f>
        <v>19</v>
      </c>
      <c r="AD111" s="3">
        <f>AA111/G111</f>
        <v>3.3898305084745763E-2</v>
      </c>
      <c r="AE111" s="24">
        <f>(AA111)*(G111*G111)</f>
        <v>6962</v>
      </c>
      <c r="AF111" s="25">
        <f t="shared" si="29"/>
        <v>2.6874496103198063E-4</v>
      </c>
      <c r="AG111" s="26">
        <f>(H111-$H$2)/SUM($AF$2:AF110)</f>
        <v>0</v>
      </c>
      <c r="AH111" s="35">
        <f>(H111-H106)/SUM(AF106:AF110)</f>
        <v>1411.0573133656119</v>
      </c>
      <c r="AI111" s="28">
        <f>(H111-H101)/SUM(AF101:AF110)</f>
        <v>0</v>
      </c>
      <c r="AJ111" s="29">
        <f>AJ110+(AVERAGE($AE$3:AE111)/(AJ110*AJ110))</f>
        <v>61.701399626210133</v>
      </c>
      <c r="AK111" s="30">
        <f>AK110+(AVERAGE($AG$3:AG111)/(AK110*AK110))</f>
        <v>62.178089514815028</v>
      </c>
      <c r="AL111" s="36">
        <f>AL110+(AVERAGE($AH$3:AH111)/(AL110*AL110))</f>
        <v>61.969825174699153</v>
      </c>
      <c r="AM111" s="37">
        <f>AM110+(AVERAGE($AI$3:AI111)/(AM110*AM110))</f>
        <v>61.953835616929787</v>
      </c>
      <c r="AN111" s="38">
        <f t="shared" si="30"/>
        <v>61</v>
      </c>
      <c r="AO111" s="39">
        <f t="shared" si="40"/>
        <v>59.802161429184352</v>
      </c>
      <c r="AP111" s="39">
        <f t="shared" si="40"/>
        <v>60.002704671070944</v>
      </c>
      <c r="AQ111" s="36">
        <f t="shared" si="36"/>
        <v>59.704037995854598</v>
      </c>
      <c r="AR111" s="40">
        <f t="shared" si="41"/>
        <v>60.028186693459347</v>
      </c>
      <c r="AS111" s="41">
        <f t="shared" si="41"/>
        <v>60.157609544068208</v>
      </c>
      <c r="AT111" s="20">
        <f>POWER((AO111-H111),2)</f>
        <v>1.4348172417336742</v>
      </c>
      <c r="AU111" s="20">
        <f>POWER((AP111-H111),2)</f>
        <v>0.99459797310371367</v>
      </c>
      <c r="AV111" s="29">
        <f t="shared" si="32"/>
        <v>63.038069964136426</v>
      </c>
      <c r="AW111" s="30">
        <f t="shared" si="35"/>
        <v>62.682655264901342</v>
      </c>
      <c r="AX111" s="36">
        <f t="shared" si="33"/>
        <v>61.736586554212117</v>
      </c>
      <c r="AY111" s="37">
        <f t="shared" si="34"/>
        <v>62.03922664152973</v>
      </c>
    </row>
    <row r="112" spans="1:51" thickTop="1" thickBot="1">
      <c r="A112" s="4">
        <v>111</v>
      </c>
      <c r="B112" s="4">
        <v>1355620706</v>
      </c>
      <c r="C112" s="4">
        <f t="shared" si="22"/>
        <v>0.83333333333333337</v>
      </c>
      <c r="D112" s="2">
        <f t="shared" si="23"/>
        <v>41259.054467592592</v>
      </c>
      <c r="E112" t="s">
        <v>495</v>
      </c>
      <c r="F112" t="s">
        <v>496</v>
      </c>
      <c r="G112" s="4">
        <v>61</v>
      </c>
      <c r="H112" s="4">
        <v>62</v>
      </c>
      <c r="I112" s="5">
        <f t="shared" si="24"/>
        <v>0.5</v>
      </c>
      <c r="J112" s="4">
        <v>547</v>
      </c>
      <c r="K112" s="4">
        <v>548</v>
      </c>
      <c r="L112" s="5">
        <f t="shared" si="25"/>
        <v>0.8852849828864745</v>
      </c>
      <c r="M112" s="5">
        <f t="shared" si="26"/>
        <v>8.8387096774193541</v>
      </c>
      <c r="N112" s="4">
        <v>1</v>
      </c>
      <c r="O112" s="4">
        <v>0</v>
      </c>
      <c r="P112" s="4">
        <v>0</v>
      </c>
      <c r="Q112" s="4">
        <v>1</v>
      </c>
      <c r="R112" s="4">
        <v>0</v>
      </c>
      <c r="S112" s="4">
        <v>0</v>
      </c>
      <c r="T112" s="4">
        <v>2</v>
      </c>
      <c r="U112" s="4">
        <v>0</v>
      </c>
      <c r="V112" s="4">
        <v>1</v>
      </c>
      <c r="W112" s="4">
        <f>N112+P112+T112</f>
        <v>3</v>
      </c>
      <c r="X112" s="4">
        <f>O112+Q112+U112</f>
        <v>1</v>
      </c>
      <c r="Y112" s="60">
        <f>(N112+V112)/G112</f>
        <v>3.2786885245901641E-2</v>
      </c>
      <c r="Z112" s="62">
        <f>IF(AA112=0,0,(N112+V112)/ABS(AA112))</f>
        <v>2</v>
      </c>
      <c r="AA112" s="3">
        <f t="shared" si="27"/>
        <v>1</v>
      </c>
      <c r="AB112" s="3">
        <f t="shared" si="28"/>
        <v>1</v>
      </c>
      <c r="AC112" s="3">
        <f>N112+O112+P112+Q112+T112+U112</f>
        <v>4</v>
      </c>
      <c r="AD112" s="3">
        <f>AA112/G112</f>
        <v>1.6393442622950821E-2</v>
      </c>
      <c r="AE112" s="24">
        <f>(AA112)*(G112*G112)</f>
        <v>3721</v>
      </c>
      <c r="AF112" s="25">
        <f t="shared" si="29"/>
        <v>2.6014568158168577E-4</v>
      </c>
      <c r="AG112" s="26">
        <f>(H112-$H$2)/SUM($AF$2:AF111)</f>
        <v>34.128194301334581</v>
      </c>
      <c r="AH112" s="35">
        <f>(H112-H107)/SUM(AF107:AF111)</f>
        <v>1429.7478451181435</v>
      </c>
      <c r="AI112" s="28">
        <f>(H112-H102)/SUM(AF102:AF111)</f>
        <v>359.76004888715994</v>
      </c>
      <c r="AJ112" s="29">
        <f>AJ111+(AVERAGE($AE$3:AE112)/(AJ111*AJ111))</f>
        <v>61.696315773670996</v>
      </c>
      <c r="AK112" s="30">
        <f>AK111+(AVERAGE($AG$3:AG112)/(AK111*AK111))</f>
        <v>62.187189458220807</v>
      </c>
      <c r="AL112" s="36">
        <f>AL111+(AVERAGE($AH$3:AH112)/(AL111*AL111))</f>
        <v>61.962059311079798</v>
      </c>
      <c r="AM112" s="37">
        <f>AM111+(AVERAGE($AI$3:AI112)/(AM111*AM111))</f>
        <v>61.945831698506773</v>
      </c>
      <c r="AN112" s="38">
        <f t="shared" si="30"/>
        <v>62</v>
      </c>
      <c r="AO112" s="39">
        <f t="shared" si="40"/>
        <v>60.201945686700817</v>
      </c>
      <c r="AP112" s="39">
        <f t="shared" si="40"/>
        <v>60.102629009032121</v>
      </c>
      <c r="AQ112" s="36">
        <f t="shared" si="36"/>
        <v>59.742838569158032</v>
      </c>
      <c r="AR112" s="40">
        <f t="shared" si="41"/>
        <v>60.026732750931437</v>
      </c>
      <c r="AS112" s="41">
        <f t="shared" si="41"/>
        <v>60.167172592951836</v>
      </c>
      <c r="AT112" s="20">
        <f>POWER((AO112-H112),2)</f>
        <v>3.2329993135737953</v>
      </c>
      <c r="AU112" s="20">
        <f>POWER((AP112-H112),2)</f>
        <v>3.6000166773664306</v>
      </c>
      <c r="AV112" s="29">
        <f t="shared" si="32"/>
        <v>63.0561643941166</v>
      </c>
      <c r="AW112" s="30">
        <f t="shared" si="35"/>
        <v>62.697678029288497</v>
      </c>
      <c r="AX112" s="36">
        <f t="shared" si="33"/>
        <v>61.743263187769827</v>
      </c>
      <c r="AY112" s="37">
        <f t="shared" si="34"/>
        <v>62.048600561324953</v>
      </c>
    </row>
    <row r="113" spans="1:51" thickTop="1" thickBot="1">
      <c r="A113" s="4">
        <v>112</v>
      </c>
      <c r="B113" s="4">
        <v>1355626948</v>
      </c>
      <c r="C113" s="4">
        <f t="shared" si="22"/>
        <v>0.84090909090909094</v>
      </c>
      <c r="D113" s="2">
        <f t="shared" si="23"/>
        <v>41259.126712962963</v>
      </c>
      <c r="E113" t="s">
        <v>496</v>
      </c>
      <c r="F113" t="s">
        <v>497</v>
      </c>
      <c r="G113" s="4">
        <v>62</v>
      </c>
      <c r="H113" s="4">
        <v>62</v>
      </c>
      <c r="I113" s="5">
        <f t="shared" si="24"/>
        <v>0.5</v>
      </c>
      <c r="J113" s="4">
        <v>548</v>
      </c>
      <c r="K113" s="4">
        <v>548</v>
      </c>
      <c r="L113" s="5">
        <f t="shared" si="25"/>
        <v>0.8852849828864745</v>
      </c>
      <c r="M113" s="5">
        <f t="shared" si="26"/>
        <v>8.8387096774193541</v>
      </c>
      <c r="N113" s="4">
        <v>0</v>
      </c>
      <c r="O113" s="4">
        <v>0</v>
      </c>
      <c r="P113" s="4">
        <v>1</v>
      </c>
      <c r="Q113" s="4">
        <v>1</v>
      </c>
      <c r="R113" s="4">
        <v>0</v>
      </c>
      <c r="S113" s="4">
        <v>0</v>
      </c>
      <c r="T113" s="4">
        <v>0</v>
      </c>
      <c r="U113" s="4">
        <v>0</v>
      </c>
      <c r="V113" s="4">
        <v>1</v>
      </c>
      <c r="W113" s="4">
        <f>N113+P113+T113</f>
        <v>1</v>
      </c>
      <c r="X113" s="4">
        <f>O113+Q113+U113</f>
        <v>1</v>
      </c>
      <c r="Y113" s="60">
        <f>(N113+V113)/G113</f>
        <v>1.6129032258064516E-2</v>
      </c>
      <c r="Z113" s="62">
        <f>IF(AA113=0,0,(N113+V113)/ABS(AA113))</f>
        <v>0</v>
      </c>
      <c r="AA113" s="3">
        <f t="shared" si="27"/>
        <v>0</v>
      </c>
      <c r="AB113" s="3">
        <f t="shared" si="28"/>
        <v>0</v>
      </c>
      <c r="AC113" s="3">
        <f>N113+O113+P113+Q113+T113+U113</f>
        <v>2</v>
      </c>
      <c r="AD113" s="3">
        <f>AA113/G113</f>
        <v>0</v>
      </c>
      <c r="AE113" s="24">
        <f>(AA113)*(G113*G113)</f>
        <v>0</v>
      </c>
      <c r="AF113" s="25">
        <f t="shared" si="29"/>
        <v>2.6014568158168577E-4</v>
      </c>
      <c r="AG113" s="26">
        <f>(H113-$H$2)/SUM($AF$2:AF112)</f>
        <v>33.827860328883347</v>
      </c>
      <c r="AH113" s="35">
        <f>(H113-H108)/SUM(AF108:AF112)</f>
        <v>1447.9994814984593</v>
      </c>
      <c r="AI113" s="28">
        <f>(H113-H103)/SUM(AF103:AF112)</f>
        <v>360.87648423681117</v>
      </c>
      <c r="AJ113" s="29">
        <f>AJ112+(AVERAGE($AE$3:AE113)/(AJ112*AJ112))</f>
        <v>61.691276891287565</v>
      </c>
      <c r="AK113" s="30">
        <f>AK112+(AVERAGE($AG$3:AG113)/(AK112*AK112))</f>
        <v>62.196283585383426</v>
      </c>
      <c r="AL113" s="36">
        <f>AL112+(AVERAGE($AH$3:AH113)/(AL112*AL112))</f>
        <v>61.957759249133154</v>
      </c>
      <c r="AM113" s="37">
        <f>AM112+(AVERAGE($AI$3:AI113)/(AM112*AM112))</f>
        <v>61.938745087320072</v>
      </c>
      <c r="AN113" s="38">
        <f t="shared" si="30"/>
        <v>62</v>
      </c>
      <c r="AO113" s="39">
        <f t="shared" si="40"/>
        <v>60.601473806218678</v>
      </c>
      <c r="AP113" s="39">
        <f t="shared" si="40"/>
        <v>60.20253042514419</v>
      </c>
      <c r="AQ113" s="36">
        <f t="shared" si="36"/>
        <v>59.90304541548953</v>
      </c>
      <c r="AR113" s="40">
        <f t="shared" si="41"/>
        <v>60.025266120268775</v>
      </c>
      <c r="AS113" s="41">
        <f t="shared" si="41"/>
        <v>60.166841278884199</v>
      </c>
      <c r="AT113" s="20">
        <f>POWER((AO113-H113),2)</f>
        <v>1.955875514692472</v>
      </c>
      <c r="AU113" s="20">
        <f>POWER((AP113-H113),2)</f>
        <v>3.2308968725323282</v>
      </c>
      <c r="AV113" s="29">
        <f t="shared" si="32"/>
        <v>63.074248440927313</v>
      </c>
      <c r="AW113" s="30">
        <f t="shared" si="35"/>
        <v>62.712693595437401</v>
      </c>
      <c r="AX113" s="36">
        <f t="shared" si="33"/>
        <v>61.749938377444494</v>
      </c>
      <c r="AY113" s="37">
        <f t="shared" si="34"/>
        <v>62.057971649026172</v>
      </c>
    </row>
    <row r="114" spans="1:51" thickTop="1" thickBot="1">
      <c r="A114" s="4">
        <v>113</v>
      </c>
      <c r="B114" s="4">
        <v>1355627306</v>
      </c>
      <c r="C114" s="4">
        <f t="shared" si="22"/>
        <v>0.84848484848484851</v>
      </c>
      <c r="D114" s="2">
        <f t="shared" si="23"/>
        <v>41259.130856481483</v>
      </c>
      <c r="E114" t="s">
        <v>497</v>
      </c>
      <c r="F114" t="s">
        <v>498</v>
      </c>
      <c r="G114" s="4">
        <v>62</v>
      </c>
      <c r="H114" s="4">
        <v>62</v>
      </c>
      <c r="I114" s="5">
        <f t="shared" si="24"/>
        <v>0.5</v>
      </c>
      <c r="J114" s="4">
        <v>548</v>
      </c>
      <c r="K114" s="4">
        <v>548</v>
      </c>
      <c r="L114" s="5">
        <f t="shared" si="25"/>
        <v>0.8852849828864745</v>
      </c>
      <c r="M114" s="5">
        <f t="shared" si="26"/>
        <v>8.8387096774193541</v>
      </c>
      <c r="N114" s="4">
        <v>0</v>
      </c>
      <c r="O114" s="4">
        <v>0</v>
      </c>
      <c r="P114" s="4">
        <v>1</v>
      </c>
      <c r="Q114" s="4">
        <v>1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f>N114+P114+T114</f>
        <v>1</v>
      </c>
      <c r="X114" s="4">
        <f>O114+Q114+U114</f>
        <v>1</v>
      </c>
      <c r="Y114" s="60">
        <f>(N114+V114)/G114</f>
        <v>1.6129032258064516E-2</v>
      </c>
      <c r="Z114" s="62">
        <f>IF(AA114=0,0,(N114+V114)/ABS(AA114))</f>
        <v>0</v>
      </c>
      <c r="AA114" s="3">
        <f t="shared" si="27"/>
        <v>0</v>
      </c>
      <c r="AB114" s="3">
        <f t="shared" si="28"/>
        <v>0</v>
      </c>
      <c r="AC114" s="3">
        <f>N114+O114+P114+Q114+T114+U114</f>
        <v>2</v>
      </c>
      <c r="AD114" s="3">
        <f>AA114/G114</f>
        <v>0</v>
      </c>
      <c r="AE114" s="24">
        <f>(AA114)*(G114*G114)</f>
        <v>0</v>
      </c>
      <c r="AF114" s="25">
        <f t="shared" si="29"/>
        <v>2.6014568158168577E-4</v>
      </c>
      <c r="AG114" s="26">
        <f>(H114-$H$2)/SUM($AF$2:AF113)</f>
        <v>33.532766225780641</v>
      </c>
      <c r="AH114" s="35">
        <f>(H114-H109)/SUM(AF109:AF113)</f>
        <v>2200.0846962131077</v>
      </c>
      <c r="AI114" s="28">
        <f>(H114-H104)/SUM(AF104:AF113)</f>
        <v>1085.9996111238443</v>
      </c>
      <c r="AJ114" s="29">
        <f>AJ113+(AVERAGE($AE$3:AE114)/(AJ113*AJ113))</f>
        <v>61.686282183099735</v>
      </c>
      <c r="AK114" s="30">
        <f>AK113+(AVERAGE($AG$3:AG114)/(AK113*AK113))</f>
        <v>62.205371276203451</v>
      </c>
      <c r="AL114" s="36">
        <f>AL113+(AVERAGE($AH$3:AH114)/(AL113*AL113))</f>
        <v>61.95861416052356</v>
      </c>
      <c r="AM114" s="37">
        <f>AM113+(AVERAGE($AI$3:AI114)/(AM113*AM113))</f>
        <v>61.934247617081148</v>
      </c>
      <c r="AN114" s="38">
        <f t="shared" si="30"/>
        <v>62</v>
      </c>
      <c r="AO114" s="39">
        <f t="shared" si="40"/>
        <v>61.200537538250622</v>
      </c>
      <c r="AP114" s="39">
        <f t="shared" si="40"/>
        <v>60.502170693972865</v>
      </c>
      <c r="AQ114" s="36">
        <f t="shared" si="36"/>
        <v>60.185019384346568</v>
      </c>
      <c r="AR114" s="40">
        <f t="shared" si="41"/>
        <v>60.084861444207668</v>
      </c>
      <c r="AS114" s="41">
        <f t="shared" si="41"/>
        <v>60.196509546098191</v>
      </c>
      <c r="AT114" s="20">
        <f>POWER((AO114-H114),2)</f>
        <v>0.63914022774637635</v>
      </c>
      <c r="AU114" s="20">
        <f>POWER((AP114-H114),2)</f>
        <v>2.2434926299937303</v>
      </c>
      <c r="AV114" s="29">
        <f t="shared" si="32"/>
        <v>63.092322119453819</v>
      </c>
      <c r="AW114" s="30">
        <f t="shared" si="35"/>
        <v>62.727701971965779</v>
      </c>
      <c r="AX114" s="36">
        <f t="shared" si="33"/>
        <v>61.756612124016542</v>
      </c>
      <c r="AY114" s="37">
        <f t="shared" si="34"/>
        <v>62.067339906771728</v>
      </c>
    </row>
    <row r="115" spans="1:51" thickTop="1" thickBot="1">
      <c r="A115" s="4">
        <v>114</v>
      </c>
      <c r="B115" s="4">
        <v>1355627825</v>
      </c>
      <c r="C115" s="4">
        <f t="shared" si="22"/>
        <v>0.85606060606060608</v>
      </c>
      <c r="D115" s="2">
        <f t="shared" si="23"/>
        <v>41259.136863425927</v>
      </c>
      <c r="E115" t="s">
        <v>498</v>
      </c>
      <c r="F115" t="s">
        <v>499</v>
      </c>
      <c r="G115" s="4">
        <v>62</v>
      </c>
      <c r="H115" s="4">
        <v>62</v>
      </c>
      <c r="I115" s="5">
        <f t="shared" si="24"/>
        <v>0.5</v>
      </c>
      <c r="J115" s="4">
        <v>548</v>
      </c>
      <c r="K115" s="4">
        <v>548</v>
      </c>
      <c r="L115" s="5">
        <f t="shared" si="25"/>
        <v>0.8852849828864745</v>
      </c>
      <c r="M115" s="5">
        <f t="shared" si="26"/>
        <v>8.8387096774193541</v>
      </c>
      <c r="N115" s="4">
        <v>0</v>
      </c>
      <c r="O115" s="4">
        <v>0</v>
      </c>
      <c r="P115" s="4">
        <v>1</v>
      </c>
      <c r="Q115" s="4">
        <v>1</v>
      </c>
      <c r="R115" s="4">
        <v>0</v>
      </c>
      <c r="S115" s="4">
        <v>0</v>
      </c>
      <c r="T115" s="4">
        <v>0</v>
      </c>
      <c r="U115" s="4">
        <v>0</v>
      </c>
      <c r="V115" s="4">
        <v>1</v>
      </c>
      <c r="W115" s="4">
        <f>N115+P115+T115</f>
        <v>1</v>
      </c>
      <c r="X115" s="4">
        <f>O115+Q115+U115</f>
        <v>1</v>
      </c>
      <c r="Y115" s="60">
        <f>(N115+V115)/G115</f>
        <v>1.6129032258064516E-2</v>
      </c>
      <c r="Z115" s="62">
        <f>IF(AA115=0,0,(N115+V115)/ABS(AA115))</f>
        <v>0</v>
      </c>
      <c r="AA115" s="3">
        <f t="shared" si="27"/>
        <v>0</v>
      </c>
      <c r="AB115" s="3">
        <f t="shared" si="28"/>
        <v>0</v>
      </c>
      <c r="AC115" s="3">
        <f>N115+O115+P115+Q115+T115+U115</f>
        <v>2</v>
      </c>
      <c r="AD115" s="3">
        <f>AA115/G115</f>
        <v>0</v>
      </c>
      <c r="AE115" s="24">
        <f>(AA115)*(G115*G115)</f>
        <v>0</v>
      </c>
      <c r="AF115" s="25">
        <f t="shared" si="29"/>
        <v>2.6014568158168577E-4</v>
      </c>
      <c r="AG115" s="26">
        <f>(H115-$H$2)/SUM($AF$2:AF114)</f>
        <v>33.242776049412036</v>
      </c>
      <c r="AH115" s="35">
        <f>(H115-H110)/SUM(AF110:AF114)</f>
        <v>2244.7431857446645</v>
      </c>
      <c r="AI115" s="28">
        <f>(H115-H105)/SUM(AF105:AF114)</f>
        <v>365.59009864969875</v>
      </c>
      <c r="AJ115" s="29">
        <f>AJ114+(AVERAGE($AE$3:AE115)/(AJ114*AJ114))</f>
        <v>61.681330874156551</v>
      </c>
      <c r="AK115" s="30">
        <f>AK114+(AVERAGE($AG$3:AG115)/(AK114*AK114))</f>
        <v>62.214451939560057</v>
      </c>
      <c r="AL115" s="36">
        <f>AL114+(AVERAGE($AH$3:AH115)/(AL114*AL114))</f>
        <v>61.964636178784325</v>
      </c>
      <c r="AM115" s="37">
        <f>AM114+(AVERAGE($AI$3:AI115)/(AM114*AM114))</f>
        <v>61.930632740145008</v>
      </c>
      <c r="AN115" s="38">
        <f t="shared" si="30"/>
        <v>62</v>
      </c>
      <c r="AO115" s="39">
        <f t="shared" si="40"/>
        <v>61.799853974700603</v>
      </c>
      <c r="AP115" s="39">
        <f t="shared" si="40"/>
        <v>60.602044709647288</v>
      </c>
      <c r="AQ115" s="36">
        <f t="shared" si="36"/>
        <v>60.667242584371522</v>
      </c>
      <c r="AR115" s="40">
        <f t="shared" si="41"/>
        <v>60.206516576483182</v>
      </c>
      <c r="AS115" s="41">
        <f t="shared" si="41"/>
        <v>60.216263933775089</v>
      </c>
      <c r="AT115" s="20">
        <f>POWER((AO115-H115),2)</f>
        <v>4.0058431443146671E-2</v>
      </c>
      <c r="AU115" s="20">
        <f>POWER((AP115-H115),2)</f>
        <v>1.9542789938251357</v>
      </c>
      <c r="AV115" s="29">
        <f t="shared" si="32"/>
        <v>63.110385444547234</v>
      </c>
      <c r="AW115" s="30">
        <f t="shared" si="35"/>
        <v>62.742703167474865</v>
      </c>
      <c r="AX115" s="36">
        <f t="shared" si="33"/>
        <v>61.763284428265727</v>
      </c>
      <c r="AY115" s="37">
        <f t="shared" si="34"/>
        <v>62.076705336697373</v>
      </c>
    </row>
    <row r="116" spans="1:51" thickTop="1" thickBot="1">
      <c r="A116" s="4">
        <v>115</v>
      </c>
      <c r="B116" s="4">
        <v>1357704554</v>
      </c>
      <c r="C116" s="4">
        <f t="shared" si="22"/>
        <v>0.86363636363636365</v>
      </c>
      <c r="D116" s="2">
        <f t="shared" si="23"/>
        <v>41283.173078703701</v>
      </c>
      <c r="E116" t="s">
        <v>499</v>
      </c>
      <c r="F116" t="s">
        <v>500</v>
      </c>
      <c r="G116" s="4">
        <v>62</v>
      </c>
      <c r="H116" s="4">
        <v>60</v>
      </c>
      <c r="I116" s="5">
        <f t="shared" si="24"/>
        <v>0.16666666666666666</v>
      </c>
      <c r="J116" s="4">
        <v>548</v>
      </c>
      <c r="K116" s="4">
        <v>539</v>
      </c>
      <c r="L116" s="5">
        <f t="shared" si="25"/>
        <v>0.87074364268898541</v>
      </c>
      <c r="M116" s="5">
        <f t="shared" si="26"/>
        <v>8.9833333333333325</v>
      </c>
      <c r="N116" s="4">
        <v>1</v>
      </c>
      <c r="O116" s="4">
        <v>3</v>
      </c>
      <c r="P116" s="4">
        <v>0</v>
      </c>
      <c r="Q116" s="4">
        <v>0</v>
      </c>
      <c r="R116" s="4">
        <v>0</v>
      </c>
      <c r="S116" s="4">
        <v>0</v>
      </c>
      <c r="T116" s="4">
        <v>6</v>
      </c>
      <c r="U116" s="4">
        <v>15</v>
      </c>
      <c r="V116" s="4">
        <v>0</v>
      </c>
      <c r="W116" s="4">
        <f>N116+P116+T116</f>
        <v>7</v>
      </c>
      <c r="X116" s="4">
        <f>O116+Q116+U116</f>
        <v>18</v>
      </c>
      <c r="Y116" s="60">
        <f>(N116+V116)/G116</f>
        <v>1.6129032258064516E-2</v>
      </c>
      <c r="Z116" s="62">
        <f>IF(AA116=0,0,(N116+V116)/ABS(AA116))</f>
        <v>0.5</v>
      </c>
      <c r="AA116" s="3">
        <f t="shared" si="27"/>
        <v>-2</v>
      </c>
      <c r="AB116" s="3">
        <f t="shared" si="28"/>
        <v>-9</v>
      </c>
      <c r="AC116" s="3">
        <f>N116+O116+P116+Q116+T116+U116</f>
        <v>25</v>
      </c>
      <c r="AD116" s="3">
        <f>AA116/G116</f>
        <v>-3.2258064516129031E-2</v>
      </c>
      <c r="AE116" s="24">
        <f>(AA116)*(G116*G116)</f>
        <v>-7688</v>
      </c>
      <c r="AF116" s="25">
        <f t="shared" si="29"/>
        <v>2.7777777777777778E-4</v>
      </c>
      <c r="AG116" s="26">
        <f>(H116-$H$2)/SUM($AF$2:AF115)</f>
        <v>-32.957758519352346</v>
      </c>
      <c r="AH116" s="35">
        <f>(H116-H111)/SUM(AF111:AF115)</f>
        <v>-763.75074754378466</v>
      </c>
      <c r="AI116" s="28">
        <f>(H116-H106)/SUM(AF106:AF115)</f>
        <v>366.74306970136678</v>
      </c>
      <c r="AJ116" s="29">
        <f>AJ115+(AVERAGE($AE$3:AE116)/(AJ115*AJ115))</f>
        <v>61.658696605409332</v>
      </c>
      <c r="AK116" s="30">
        <f>AK115+(AVERAGE($AG$3:AG116)/(AK115*AK115))</f>
        <v>62.223375629297074</v>
      </c>
      <c r="AL116" s="36">
        <f>AL115+(AVERAGE($AH$3:AH116)/(AL115*AL115))</f>
        <v>61.968859358570903</v>
      </c>
      <c r="AM116" s="37">
        <f>AM115+(AVERAGE($AI$3:AI116)/(AM115*AM115))</f>
        <v>61.927887930413007</v>
      </c>
      <c r="AN116" s="38">
        <f t="shared" si="30"/>
        <v>60</v>
      </c>
      <c r="AO116" s="39">
        <f t="shared" ref="AO116:AP131" si="42">AO115+(AH116/(AO115*AO115))</f>
        <v>61.599878493494295</v>
      </c>
      <c r="AP116" s="39">
        <f t="shared" si="42"/>
        <v>60.701903743711746</v>
      </c>
      <c r="AQ116" s="36">
        <f t="shared" si="36"/>
        <v>61.023650623346732</v>
      </c>
      <c r="AR116" s="40">
        <f t="shared" si="41"/>
        <v>60.347113357797994</v>
      </c>
      <c r="AS116" s="41">
        <f t="shared" si="41"/>
        <v>60.246119626837434</v>
      </c>
      <c r="AT116" s="20">
        <f>POWER((AO116-H116),2)</f>
        <v>2.5596111939455737</v>
      </c>
      <c r="AU116" s="20">
        <f>POWER((AP116-H116),2)</f>
        <v>0.49266886543656457</v>
      </c>
      <c r="AV116" s="29">
        <f t="shared" si="32"/>
        <v>63.128438431024684</v>
      </c>
      <c r="AW116" s="30">
        <f t="shared" si="35"/>
        <v>62.757697190549443</v>
      </c>
      <c r="AX116" s="36">
        <f t="shared" si="33"/>
        <v>61.769955290971133</v>
      </c>
      <c r="AY116" s="37">
        <f t="shared" si="34"/>
        <v>62.086067940936289</v>
      </c>
    </row>
    <row r="117" spans="1:51" thickTop="1" thickBot="1">
      <c r="A117" s="4">
        <v>116</v>
      </c>
      <c r="B117" s="4">
        <v>1357852191</v>
      </c>
      <c r="C117" s="4">
        <f t="shared" si="22"/>
        <v>0.87121212121212122</v>
      </c>
      <c r="D117" s="2">
        <f t="shared" si="23"/>
        <v>41284.881840277776</v>
      </c>
      <c r="E117" t="s">
        <v>500</v>
      </c>
      <c r="F117" t="s">
        <v>501</v>
      </c>
      <c r="G117" s="4">
        <v>60</v>
      </c>
      <c r="H117" s="4">
        <v>60</v>
      </c>
      <c r="I117" s="5">
        <f t="shared" si="24"/>
        <v>0.16666666666666666</v>
      </c>
      <c r="J117" s="4">
        <v>539</v>
      </c>
      <c r="K117" s="4">
        <v>540</v>
      </c>
      <c r="L117" s="5">
        <f t="shared" si="25"/>
        <v>0.87235934715537311</v>
      </c>
      <c r="M117" s="5">
        <f t="shared" si="26"/>
        <v>9</v>
      </c>
      <c r="N117" s="4">
        <v>0</v>
      </c>
      <c r="O117" s="4">
        <v>0</v>
      </c>
      <c r="P117" s="4">
        <v>1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1</v>
      </c>
      <c r="W117" s="4">
        <f>N117+P117+T117</f>
        <v>1</v>
      </c>
      <c r="X117" s="4">
        <f>O117+Q117+U117</f>
        <v>0</v>
      </c>
      <c r="Y117" s="60">
        <f>(N117+V117)/G117</f>
        <v>1.6666666666666666E-2</v>
      </c>
      <c r="Z117" s="62">
        <f>IF(AA117=0,0,(N117+V117)/ABS(AA117))</f>
        <v>0</v>
      </c>
      <c r="AA117" s="3">
        <f t="shared" si="27"/>
        <v>0</v>
      </c>
      <c r="AB117" s="3">
        <f t="shared" si="28"/>
        <v>1</v>
      </c>
      <c r="AC117" s="3">
        <f>N117+O117+P117+Q117+T117+U117</f>
        <v>1</v>
      </c>
      <c r="AD117" s="3">
        <f>AA117/G117</f>
        <v>0</v>
      </c>
      <c r="AE117" s="24">
        <f>(AA117)*(G117*G117)</f>
        <v>0</v>
      </c>
      <c r="AF117" s="25">
        <f t="shared" si="29"/>
        <v>2.7777777777777778E-4</v>
      </c>
      <c r="AG117" s="26">
        <f>(H117-$H$2)/SUM($AF$2:AF116)</f>
        <v>-32.65876967367344</v>
      </c>
      <c r="AH117" s="35">
        <f>(H117-H112)/SUM(AF112:AF116)</f>
        <v>-1517.0357377768032</v>
      </c>
      <c r="AI117" s="28">
        <f>(H117-H107)/SUM(AF107:AF116)</f>
        <v>0</v>
      </c>
      <c r="AJ117" s="29">
        <f>AJ116+(AVERAGE($AE$3:AE117)/(AJ116*AJ116))</f>
        <v>61.636242680256629</v>
      </c>
      <c r="AK117" s="30">
        <f>AK116+(AVERAGE($AG$3:AG117)/(AK116*AK116))</f>
        <v>62.232145835501633</v>
      </c>
      <c r="AL117" s="36">
        <f>AL116+(AVERAGE($AH$3:AH117)/(AL116*AL116))</f>
        <v>61.969610052846051</v>
      </c>
      <c r="AM117" s="37">
        <f>AM116+(AVERAGE($AI$3:AI117)/(AM116*AM116))</f>
        <v>61.925166747387529</v>
      </c>
      <c r="AN117" s="38">
        <f t="shared" si="30"/>
        <v>60</v>
      </c>
      <c r="AO117" s="39">
        <f t="shared" si="42"/>
        <v>61.200084651118523</v>
      </c>
      <c r="AP117" s="39">
        <f t="shared" si="42"/>
        <v>60.701903743711746</v>
      </c>
      <c r="AQ117" s="36">
        <f t="shared" si="36"/>
        <v>61.217643723070793</v>
      </c>
      <c r="AR117" s="40">
        <f t="shared" si="41"/>
        <v>60.46528592936999</v>
      </c>
      <c r="AS117" s="41">
        <f t="shared" si="41"/>
        <v>60.306058924648433</v>
      </c>
      <c r="AT117" s="20">
        <f>POWER((AO117-H117),2)</f>
        <v>1.4402031698502671</v>
      </c>
      <c r="AU117" s="20">
        <f>POWER((AP117-H117),2)</f>
        <v>0.49266886543656457</v>
      </c>
      <c r="AV117" s="29">
        <f t="shared" si="32"/>
        <v>63.146481093669387</v>
      </c>
      <c r="AW117" s="30">
        <f t="shared" si="35"/>
        <v>62.772684049757878</v>
      </c>
      <c r="AX117" s="36">
        <f t="shared" si="33"/>
        <v>61.776624712911165</v>
      </c>
      <c r="AY117" s="37">
        <f t="shared" si="34"/>
        <v>62.095427721619082</v>
      </c>
    </row>
    <row r="118" spans="1:51" thickTop="1" thickBot="1">
      <c r="A118" s="4">
        <v>117</v>
      </c>
      <c r="B118" s="4">
        <v>1357861263</v>
      </c>
      <c r="C118" s="4">
        <f t="shared" si="22"/>
        <v>0.87878787878787878</v>
      </c>
      <c r="D118" s="2">
        <f t="shared" si="23"/>
        <v>41284.986840277779</v>
      </c>
      <c r="E118" t="s">
        <v>501</v>
      </c>
      <c r="F118" t="s">
        <v>502</v>
      </c>
      <c r="G118" s="4">
        <v>60</v>
      </c>
      <c r="H118" s="4">
        <v>59</v>
      </c>
      <c r="I118" s="5">
        <f t="shared" si="24"/>
        <v>0</v>
      </c>
      <c r="J118" s="4">
        <v>540</v>
      </c>
      <c r="K118" s="4">
        <v>532</v>
      </c>
      <c r="L118" s="5">
        <f t="shared" si="25"/>
        <v>0.85943371142427161</v>
      </c>
      <c r="M118" s="5">
        <f t="shared" si="26"/>
        <v>9.0169491525423737</v>
      </c>
      <c r="N118" s="4">
        <v>0</v>
      </c>
      <c r="O118" s="4">
        <v>1</v>
      </c>
      <c r="P118" s="4">
        <v>0</v>
      </c>
      <c r="Q118" s="4">
        <v>1</v>
      </c>
      <c r="R118" s="4">
        <v>0</v>
      </c>
      <c r="S118" s="4">
        <v>0</v>
      </c>
      <c r="T118" s="4">
        <v>0</v>
      </c>
      <c r="U118" s="4">
        <v>7</v>
      </c>
      <c r="V118" s="4">
        <v>1</v>
      </c>
      <c r="W118" s="4">
        <f>N118+P118+T118</f>
        <v>0</v>
      </c>
      <c r="X118" s="4">
        <f>O118+Q118+U118</f>
        <v>9</v>
      </c>
      <c r="Y118" s="60">
        <f>(N118+V118)/G118</f>
        <v>1.6666666666666666E-2</v>
      </c>
      <c r="Z118" s="62">
        <f>IF(AA118=0,0,(N118+V118)/ABS(AA118))</f>
        <v>1</v>
      </c>
      <c r="AA118" s="3">
        <f t="shared" si="27"/>
        <v>-1</v>
      </c>
      <c r="AB118" s="3">
        <f t="shared" si="28"/>
        <v>-8</v>
      </c>
      <c r="AC118" s="3">
        <f>N118+O118+P118+Q118+T118+U118</f>
        <v>9</v>
      </c>
      <c r="AD118" s="3">
        <f>AA118/G118</f>
        <v>-1.6666666666666666E-2</v>
      </c>
      <c r="AE118" s="24">
        <f>(AA118)*(G118*G118)</f>
        <v>-3600</v>
      </c>
      <c r="AF118" s="25">
        <f t="shared" si="29"/>
        <v>2.8727377190462512E-4</v>
      </c>
      <c r="AG118" s="26">
        <f>(H118-$H$2)/SUM($AF$2:AF117)</f>
        <v>-64.730313679193159</v>
      </c>
      <c r="AH118" s="35">
        <f>(H118-H113)/SUM(AF113:AF117)</f>
        <v>-2245.5214192990047</v>
      </c>
      <c r="AI118" s="28">
        <f>(H118-H108)/SUM(AF108:AF117)</f>
        <v>-368.02474902530389</v>
      </c>
      <c r="AJ118" s="29">
        <f>AJ117+(AVERAGE($AE$3:AE118)/(AJ117*AJ117))</f>
        <v>61.605797039566681</v>
      </c>
      <c r="AK118" s="30">
        <f>AK117+(AVERAGE($AG$3:AG118)/(AK117*AK117))</f>
        <v>62.240693900576098</v>
      </c>
      <c r="AL118" s="36">
        <f>AL117+(AVERAGE($AH$3:AH118)/(AL117*AL117))</f>
        <v>61.965313431826459</v>
      </c>
      <c r="AM118" s="37">
        <f>AM117+(AVERAGE($AI$3:AI118)/(AM117*AM117))</f>
        <v>61.921641444510513</v>
      </c>
      <c r="AN118" s="38">
        <f t="shared" si="30"/>
        <v>59</v>
      </c>
      <c r="AO118" s="39">
        <f t="shared" si="42"/>
        <v>60.600551563589583</v>
      </c>
      <c r="AP118" s="39">
        <f t="shared" si="42"/>
        <v>60.602025153927457</v>
      </c>
      <c r="AQ118" s="36">
        <f t="shared" si="36"/>
        <v>61.213295338783745</v>
      </c>
      <c r="AR118" s="40">
        <f t="shared" si="41"/>
        <v>60.54125798014914</v>
      </c>
      <c r="AS118" s="41">
        <f t="shared" si="41"/>
        <v>60.345835314914574</v>
      </c>
      <c r="AT118" s="20">
        <f>POWER((AO118-H118),2)</f>
        <v>2.5617653077090599</v>
      </c>
      <c r="AU118" s="20">
        <f>POWER((AP118-H118),2)</f>
        <v>2.5664845938162917</v>
      </c>
      <c r="AV118" s="29">
        <f t="shared" si="32"/>
        <v>63.164513447230753</v>
      </c>
      <c r="AW118" s="30">
        <f t="shared" si="35"/>
        <v>62.787663753652176</v>
      </c>
      <c r="AX118" s="36">
        <f t="shared" si="33"/>
        <v>61.783292694863562</v>
      </c>
      <c r="AY118" s="37">
        <f t="shared" si="34"/>
        <v>62.104784680873784</v>
      </c>
    </row>
    <row r="119" spans="1:51" thickTop="1" thickBot="1">
      <c r="A119" s="4">
        <v>118</v>
      </c>
      <c r="B119" s="4">
        <v>1357910825</v>
      </c>
      <c r="C119" s="4">
        <f t="shared" si="22"/>
        <v>0.88636363636363635</v>
      </c>
      <c r="D119" s="2">
        <f t="shared" si="23"/>
        <v>41285.560474537036</v>
      </c>
      <c r="E119" t="s">
        <v>502</v>
      </c>
      <c r="F119" t="s">
        <v>503</v>
      </c>
      <c r="G119" s="4">
        <v>59</v>
      </c>
      <c r="H119" s="4">
        <v>59</v>
      </c>
      <c r="I119" s="5">
        <f t="shared" si="24"/>
        <v>0</v>
      </c>
      <c r="J119" s="4">
        <v>532</v>
      </c>
      <c r="K119" s="4">
        <v>533</v>
      </c>
      <c r="L119" s="5">
        <f t="shared" si="25"/>
        <v>0.86104941589065931</v>
      </c>
      <c r="M119" s="5">
        <f t="shared" si="26"/>
        <v>9.0338983050847457</v>
      </c>
      <c r="N119" s="4">
        <v>0</v>
      </c>
      <c r="O119" s="4">
        <v>0</v>
      </c>
      <c r="P119" s="4">
        <v>1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1</v>
      </c>
      <c r="W119" s="4">
        <f>N119+P119+T119</f>
        <v>1</v>
      </c>
      <c r="X119" s="4">
        <f>O119+Q119+U119</f>
        <v>0</v>
      </c>
      <c r="Y119" s="60">
        <f>(N119+V119)/G119</f>
        <v>1.6949152542372881E-2</v>
      </c>
      <c r="Z119" s="62">
        <f>IF(AA119=0,0,(N119+V119)/ABS(AA119))</f>
        <v>0</v>
      </c>
      <c r="AA119" s="3">
        <f t="shared" si="27"/>
        <v>0</v>
      </c>
      <c r="AB119" s="3">
        <f t="shared" si="28"/>
        <v>1</v>
      </c>
      <c r="AC119" s="3">
        <f>N119+O119+P119+Q119+T119+U119</f>
        <v>1</v>
      </c>
      <c r="AD119" s="3">
        <f>AA119/G119</f>
        <v>0</v>
      </c>
      <c r="AE119" s="24">
        <f>(AA119)*(G119*G119)</f>
        <v>0</v>
      </c>
      <c r="AF119" s="25">
        <f t="shared" si="29"/>
        <v>2.8727377190462512E-4</v>
      </c>
      <c r="AG119" s="26">
        <f>(H119-$H$2)/SUM($AF$2:AF118)</f>
        <v>-64.134017347619164</v>
      </c>
      <c r="AH119" s="35">
        <f>(H119-H114)/SUM(AF114:AF118)</f>
        <v>-2200.8322671910041</v>
      </c>
      <c r="AI119" s="28">
        <f>(H119-H109)/SUM(AF109:AF118)</f>
        <v>0</v>
      </c>
      <c r="AJ119" s="29">
        <f>AJ118+(AVERAGE($AE$3:AE119)/(AJ118*AJ118))</f>
        <v>61.575581775330285</v>
      </c>
      <c r="AK119" s="30">
        <f>AK118+(AVERAGE($AG$3:AG119)/(AK118*AK118))</f>
        <v>62.249025078412842</v>
      </c>
      <c r="AL119" s="36">
        <f>AL118+(AVERAGE($AH$3:AH119)/(AL118*AL118))</f>
        <v>61.956153984550959</v>
      </c>
      <c r="AM119" s="37">
        <f>AM118+(AVERAGE($AI$3:AI119)/(AM118*AM118))</f>
        <v>61.918145874443979</v>
      </c>
      <c r="AN119" s="38">
        <f t="shared" si="30"/>
        <v>59</v>
      </c>
      <c r="AO119" s="39">
        <f t="shared" si="42"/>
        <v>60.001266034647301</v>
      </c>
      <c r="AP119" s="39">
        <f t="shared" si="42"/>
        <v>60.602025153927457</v>
      </c>
      <c r="AQ119" s="36">
        <f t="shared" si="36"/>
        <v>60.974047075725515</v>
      </c>
      <c r="AR119" s="40">
        <f t="shared" si="41"/>
        <v>60.556993481467551</v>
      </c>
      <c r="AS119" s="41">
        <f t="shared" si="41"/>
        <v>60.385559285994503</v>
      </c>
      <c r="AT119" s="20">
        <f>POWER((AO119-H119),2)</f>
        <v>1.0025336721383307</v>
      </c>
      <c r="AU119" s="20">
        <f>POWER((AP119-H119),2)</f>
        <v>2.5664845938162917</v>
      </c>
      <c r="AV119" s="29">
        <f t="shared" si="32"/>
        <v>63.182535506424522</v>
      </c>
      <c r="AW119" s="30">
        <f t="shared" si="35"/>
        <v>62.802636310768015</v>
      </c>
      <c r="AX119" s="36">
        <f t="shared" si="33"/>
        <v>61.789959237605387</v>
      </c>
      <c r="AY119" s="37">
        <f t="shared" si="34"/>
        <v>62.114138820825872</v>
      </c>
    </row>
    <row r="120" spans="1:51" thickTop="1" thickBot="1">
      <c r="A120" s="4">
        <v>119</v>
      </c>
      <c r="B120" s="4">
        <v>1358271099</v>
      </c>
      <c r="C120" s="4">
        <f t="shared" si="22"/>
        <v>0.89393939393939392</v>
      </c>
      <c r="D120" s="2">
        <f t="shared" si="23"/>
        <v>41289.730312500003</v>
      </c>
      <c r="E120" t="s">
        <v>503</v>
      </c>
      <c r="F120" t="s">
        <v>504</v>
      </c>
      <c r="G120" s="4">
        <v>59</v>
      </c>
      <c r="H120" s="4">
        <v>62</v>
      </c>
      <c r="I120" s="5">
        <f t="shared" si="24"/>
        <v>0.5</v>
      </c>
      <c r="J120" s="4">
        <v>533</v>
      </c>
      <c r="K120" s="4">
        <v>551</v>
      </c>
      <c r="L120" s="5">
        <f t="shared" si="25"/>
        <v>0.89013209628563761</v>
      </c>
      <c r="M120" s="5">
        <f t="shared" si="26"/>
        <v>8.887096774193548</v>
      </c>
      <c r="N120" s="4">
        <v>3</v>
      </c>
      <c r="O120" s="4">
        <v>0</v>
      </c>
      <c r="P120" s="4">
        <v>3</v>
      </c>
      <c r="Q120" s="4">
        <v>0</v>
      </c>
      <c r="R120" s="4">
        <v>0</v>
      </c>
      <c r="S120" s="4">
        <v>0</v>
      </c>
      <c r="T120" s="4">
        <v>15</v>
      </c>
      <c r="U120" s="4">
        <v>0</v>
      </c>
      <c r="V120" s="4">
        <v>1</v>
      </c>
      <c r="W120" s="4">
        <f>N120+P120+T120</f>
        <v>21</v>
      </c>
      <c r="X120" s="4">
        <f>O120+Q120+U120</f>
        <v>0</v>
      </c>
      <c r="Y120" s="60">
        <f>(N120+V120)/G120</f>
        <v>6.7796610169491525E-2</v>
      </c>
      <c r="Z120" s="62">
        <f>IF(AA120=0,0,(N120+V120)/ABS(AA120))</f>
        <v>1.3333333333333333</v>
      </c>
      <c r="AA120" s="3">
        <f t="shared" si="27"/>
        <v>3</v>
      </c>
      <c r="AB120" s="3">
        <f t="shared" si="28"/>
        <v>18</v>
      </c>
      <c r="AC120" s="3">
        <f>N120+O120+P120+Q120+T120+U120</f>
        <v>21</v>
      </c>
      <c r="AD120" s="3">
        <f>AA120/G120</f>
        <v>5.0847457627118647E-2</v>
      </c>
      <c r="AE120" s="24">
        <f>(AA120)*(G120*G120)</f>
        <v>10443</v>
      </c>
      <c r="AF120" s="25">
        <f t="shared" si="29"/>
        <v>2.6014568158168577E-4</v>
      </c>
      <c r="AG120" s="26">
        <f>(H120-$H$2)/SUM($AF$2:AF119)</f>
        <v>31.774303455620654</v>
      </c>
      <c r="AH120" s="35">
        <f>(H120-H115)/SUM(AF115:AF119)</f>
        <v>0</v>
      </c>
      <c r="AI120" s="28">
        <f>(H120-H110)/SUM(AF110:AF119)</f>
        <v>1100.2292091041004</v>
      </c>
      <c r="AJ120" s="29">
        <f>AJ119+(AVERAGE($AE$3:AE120)/(AJ119*AJ119))</f>
        <v>61.568934526913459</v>
      </c>
      <c r="AK120" s="30">
        <f>AK119+(AVERAGE($AG$3:AG120)/(AK119*AK119))</f>
        <v>62.257352933124352</v>
      </c>
      <c r="AL120" s="36">
        <f>AL119+(AVERAGE($AH$3:AH120)/(AL119*AL119))</f>
        <v>61.947069474241665</v>
      </c>
      <c r="AM120" s="37">
        <f>AM119+(AVERAGE($AI$3:AI120)/(AM119*AM119))</f>
        <v>61.917111546060219</v>
      </c>
      <c r="AN120" s="38">
        <f t="shared" si="30"/>
        <v>62</v>
      </c>
      <c r="AO120" s="39">
        <f t="shared" si="42"/>
        <v>60.001266034647301</v>
      </c>
      <c r="AP120" s="39">
        <f t="shared" si="42"/>
        <v>60.901602449462452</v>
      </c>
      <c r="AQ120" s="36">
        <f t="shared" si="36"/>
        <v>60.612162203100453</v>
      </c>
      <c r="AR120" s="40">
        <f t="shared" si="41"/>
        <v>60.611708795699521</v>
      </c>
      <c r="AS120" s="41">
        <f t="shared" si="41"/>
        <v>60.475268578043348</v>
      </c>
      <c r="AT120" s="20">
        <f>POWER((AO120-H120),2)</f>
        <v>3.994937464254523</v>
      </c>
      <c r="AU120" s="20">
        <f>POWER((AP120-H120),2)</f>
        <v>1.206477179026886</v>
      </c>
      <c r="AV120" s="29">
        <f t="shared" si="32"/>
        <v>63.200547285932835</v>
      </c>
      <c r="AW120" s="30">
        <f t="shared" si="35"/>
        <v>62.817601729624798</v>
      </c>
      <c r="AX120" s="36">
        <f t="shared" si="33"/>
        <v>61.796624341913031</v>
      </c>
      <c r="AY120" s="37">
        <f t="shared" si="34"/>
        <v>62.123490143598254</v>
      </c>
    </row>
    <row r="121" spans="1:51" thickTop="1" thickBot="1">
      <c r="A121" s="4">
        <v>120</v>
      </c>
      <c r="B121" s="4">
        <v>1358297651</v>
      </c>
      <c r="C121" s="4">
        <f t="shared" si="22"/>
        <v>0.90151515151515149</v>
      </c>
      <c r="D121" s="2">
        <f t="shared" si="23"/>
        <v>41290.037627314814</v>
      </c>
      <c r="E121" t="s">
        <v>504</v>
      </c>
      <c r="F121" t="s">
        <v>505</v>
      </c>
      <c r="G121" s="4">
        <v>62</v>
      </c>
      <c r="H121" s="4">
        <v>59</v>
      </c>
      <c r="I121" s="5">
        <f t="shared" si="24"/>
        <v>0</v>
      </c>
      <c r="J121" s="4">
        <v>551</v>
      </c>
      <c r="K121" s="4">
        <v>535</v>
      </c>
      <c r="L121" s="5">
        <f t="shared" si="25"/>
        <v>0.86428082482343471</v>
      </c>
      <c r="M121" s="5">
        <f t="shared" si="26"/>
        <v>9.0677966101694913</v>
      </c>
      <c r="N121" s="4">
        <v>0</v>
      </c>
      <c r="O121" s="4">
        <v>3</v>
      </c>
      <c r="P121" s="4">
        <v>0</v>
      </c>
      <c r="Q121" s="4">
        <v>1</v>
      </c>
      <c r="R121" s="4">
        <v>0</v>
      </c>
      <c r="S121" s="4">
        <v>0</v>
      </c>
      <c r="T121" s="4">
        <v>0</v>
      </c>
      <c r="U121" s="4">
        <v>15</v>
      </c>
      <c r="V121" s="4">
        <v>1</v>
      </c>
      <c r="W121" s="4">
        <f>N121+P121+T121</f>
        <v>0</v>
      </c>
      <c r="X121" s="4">
        <f>O121+Q121+U121</f>
        <v>19</v>
      </c>
      <c r="Y121" s="60">
        <f>(N121+V121)/G121</f>
        <v>1.6129032258064516E-2</v>
      </c>
      <c r="Z121" s="62">
        <f>IF(AA121=0,0,(N121+V121)/ABS(AA121))</f>
        <v>0.33333333333333331</v>
      </c>
      <c r="AA121" s="3">
        <f t="shared" si="27"/>
        <v>-3</v>
      </c>
      <c r="AB121" s="3">
        <f t="shared" si="28"/>
        <v>-16</v>
      </c>
      <c r="AC121" s="3">
        <f>N121+O121+P121+Q121+T121+U121</f>
        <v>19</v>
      </c>
      <c r="AD121" s="3">
        <f>AA121/G121</f>
        <v>-4.8387096774193547E-2</v>
      </c>
      <c r="AE121" s="24">
        <f>(AA121)*(G121*G121)</f>
        <v>-11532</v>
      </c>
      <c r="AF121" s="25">
        <f t="shared" si="29"/>
        <v>2.8727377190462512E-4</v>
      </c>
      <c r="AG121" s="26">
        <f>(H121-$H$2)/SUM($AF$2:AF120)</f>
        <v>-63.027623860608202</v>
      </c>
      <c r="AH121" s="35">
        <f>(H121-H116)/SUM(AF116:AF120)</f>
        <v>-719.29572153207903</v>
      </c>
      <c r="AI121" s="28">
        <f>(H121-H111)/SUM(AF111:AF120)</f>
        <v>-740.85695422274625</v>
      </c>
      <c r="AJ121" s="29">
        <f>AJ120+(AVERAGE($AE$3:AE121)/(AJ120*AJ120))</f>
        <v>61.536777385486424</v>
      </c>
      <c r="AK121" s="30">
        <f>AK120+(AVERAGE($AG$3:AG121)/(AK120*AK120))</f>
        <v>62.265471948974273</v>
      </c>
      <c r="AL121" s="36">
        <f>AL120+(AVERAGE($AH$3:AH121)/(AL120*AL120))</f>
        <v>61.936483522714418</v>
      </c>
      <c r="AM121" s="37">
        <f>AM120+(AVERAGE($AI$3:AI121)/(AM120*AM120))</f>
        <v>61.914461950033896</v>
      </c>
      <c r="AN121" s="38">
        <f t="shared" si="30"/>
        <v>59</v>
      </c>
      <c r="AO121" s="39">
        <f t="shared" si="42"/>
        <v>59.801470099263234</v>
      </c>
      <c r="AP121" s="39">
        <f t="shared" si="42"/>
        <v>60.701856987246487</v>
      </c>
      <c r="AQ121" s="36">
        <f t="shared" si="36"/>
        <v>60.248363252500873</v>
      </c>
      <c r="AR121" s="40">
        <f t="shared" si="41"/>
        <v>60.608337316996774</v>
      </c>
      <c r="AS121" s="41">
        <f t="shared" si="41"/>
        <v>60.544454748191484</v>
      </c>
      <c r="AT121" s="20">
        <f>POWER((AO121-H121),2)</f>
        <v>0.64235432001301851</v>
      </c>
      <c r="AU121" s="20">
        <f>POWER((AP121-H121),2)</f>
        <v>2.8963172050396881</v>
      </c>
      <c r="AV121" s="29">
        <f t="shared" si="32"/>
        <v>63.218548800404356</v>
      </c>
      <c r="AW121" s="30">
        <f t="shared" si="35"/>
        <v>62.832560018725673</v>
      </c>
      <c r="AX121" s="36">
        <f t="shared" si="33"/>
        <v>61.80328800856222</v>
      </c>
      <c r="AY121" s="37">
        <f t="shared" si="34"/>
        <v>62.132838651311282</v>
      </c>
    </row>
    <row r="122" spans="1:51" thickTop="1" thickBot="1">
      <c r="A122" s="4">
        <v>121</v>
      </c>
      <c r="B122" s="4">
        <v>1359648882</v>
      </c>
      <c r="C122" s="4">
        <f t="shared" si="22"/>
        <v>0.90909090909090906</v>
      </c>
      <c r="D122" s="2">
        <f t="shared" si="23"/>
        <v>41305.676874999997</v>
      </c>
      <c r="E122" t="s">
        <v>505</v>
      </c>
      <c r="F122" t="s">
        <v>506</v>
      </c>
      <c r="G122" s="4">
        <v>59</v>
      </c>
      <c r="H122" s="4">
        <v>62</v>
      </c>
      <c r="I122" s="5">
        <f t="shared" si="24"/>
        <v>0.5</v>
      </c>
      <c r="J122" s="4">
        <v>535</v>
      </c>
      <c r="K122" s="4">
        <v>551</v>
      </c>
      <c r="L122" s="5">
        <f t="shared" si="25"/>
        <v>0.89013209628563761</v>
      </c>
      <c r="M122" s="5">
        <f t="shared" si="26"/>
        <v>8.887096774193548</v>
      </c>
      <c r="N122" s="4">
        <v>3</v>
      </c>
      <c r="O122" s="4">
        <v>0</v>
      </c>
      <c r="P122" s="4">
        <v>1</v>
      </c>
      <c r="Q122" s="4">
        <v>0</v>
      </c>
      <c r="R122" s="4">
        <v>0</v>
      </c>
      <c r="S122" s="4">
        <v>0</v>
      </c>
      <c r="T122" s="4">
        <v>15</v>
      </c>
      <c r="U122" s="4">
        <v>0</v>
      </c>
      <c r="V122" s="4">
        <v>1</v>
      </c>
      <c r="W122" s="4">
        <f>N122+P122+T122</f>
        <v>19</v>
      </c>
      <c r="X122" s="4">
        <f>O122+Q122+U122</f>
        <v>0</v>
      </c>
      <c r="Y122" s="60">
        <f>(N122+V122)/G122</f>
        <v>6.7796610169491525E-2</v>
      </c>
      <c r="Z122" s="62">
        <f>IF(AA122=0,0,(N122+V122)/ABS(AA122))</f>
        <v>1.3333333333333333</v>
      </c>
      <c r="AA122" s="3">
        <f t="shared" si="27"/>
        <v>3</v>
      </c>
      <c r="AB122" s="3">
        <f t="shared" si="28"/>
        <v>16</v>
      </c>
      <c r="AC122" s="3">
        <f>N122+O122+P122+Q122+T122+U122</f>
        <v>19</v>
      </c>
      <c r="AD122" s="3">
        <f>AA122/G122</f>
        <v>5.0847457627118647E-2</v>
      </c>
      <c r="AE122" s="24">
        <f>(AA122)*(G122*G122)</f>
        <v>10443</v>
      </c>
      <c r="AF122" s="25">
        <f t="shared" si="29"/>
        <v>2.6014568158168577E-4</v>
      </c>
      <c r="AG122" s="26">
        <f>(H122-$H$2)/SUM($AF$2:AF121)</f>
        <v>31.231074154581925</v>
      </c>
      <c r="AH122" s="35">
        <f>(H122-H117)/SUM(AF117:AF121)</f>
        <v>1428.8319096566809</v>
      </c>
      <c r="AI122" s="28">
        <f>(H122-H112)/SUM(AF112:AF121)</f>
        <v>0</v>
      </c>
      <c r="AJ122" s="29">
        <f>AJ121+(AVERAGE($AE$3:AE122)/(AJ121*AJ121))</f>
        <v>61.527836179950654</v>
      </c>
      <c r="AK122" s="30">
        <f>AK121+(AVERAGE($AG$3:AG122)/(AK121*AK121))</f>
        <v>62.273588335949192</v>
      </c>
      <c r="AL122" s="36">
        <f>AL121+(AVERAGE($AH$3:AH122)/(AL121*AL121))</f>
        <v>61.929086092135357</v>
      </c>
      <c r="AM122" s="37">
        <f>AM121+(AVERAGE($AI$3:AI122)/(AM121*AM121))</f>
        <v>61.911834209083381</v>
      </c>
      <c r="AN122" s="38">
        <f t="shared" si="30"/>
        <v>62</v>
      </c>
      <c r="AO122" s="39">
        <f t="shared" si="42"/>
        <v>60.201007481558648</v>
      </c>
      <c r="AP122" s="39">
        <f t="shared" si="42"/>
        <v>60.701856987246487</v>
      </c>
      <c r="AQ122" s="36">
        <f t="shared" si="36"/>
        <v>60.042470349284415</v>
      </c>
      <c r="AR122" s="40">
        <f t="shared" si="41"/>
        <v>60.604940528721478</v>
      </c>
      <c r="AS122" s="41">
        <f t="shared" si="41"/>
        <v>60.603668476172295</v>
      </c>
      <c r="AT122" s="20">
        <f>POWER((AO122-H122),2)</f>
        <v>3.2363740814079591</v>
      </c>
      <c r="AU122" s="20">
        <f>POWER((AP122-H122),2)</f>
        <v>1.6851752815607686</v>
      </c>
      <c r="AV122" s="29">
        <f t="shared" si="32"/>
        <v>63.236540064454374</v>
      </c>
      <c r="AW122" s="30">
        <f t="shared" si="35"/>
        <v>62.847511186557604</v>
      </c>
      <c r="AX122" s="36">
        <f t="shared" si="33"/>
        <v>61.809950238328007</v>
      </c>
      <c r="AY122" s="37">
        <f t="shared" si="34"/>
        <v>62.142184346082757</v>
      </c>
    </row>
    <row r="123" spans="1:51" thickTop="1" thickBot="1">
      <c r="A123" s="4">
        <v>122</v>
      </c>
      <c r="B123" s="4">
        <v>1359937804</v>
      </c>
      <c r="C123" s="4">
        <f t="shared" si="22"/>
        <v>0.91666666666666663</v>
      </c>
      <c r="D123" s="2">
        <f t="shared" si="23"/>
        <v>41309.020879629628</v>
      </c>
      <c r="E123" t="s">
        <v>506</v>
      </c>
      <c r="F123" t="s">
        <v>507</v>
      </c>
      <c r="G123" s="4">
        <v>62</v>
      </c>
      <c r="H123" s="4">
        <v>59</v>
      </c>
      <c r="I123" s="5">
        <f t="shared" si="24"/>
        <v>0</v>
      </c>
      <c r="J123" s="4">
        <v>551</v>
      </c>
      <c r="K123" s="4">
        <v>536</v>
      </c>
      <c r="L123" s="5">
        <f t="shared" si="25"/>
        <v>0.86589652928982241</v>
      </c>
      <c r="M123" s="5">
        <f t="shared" si="26"/>
        <v>9.0847457627118651</v>
      </c>
      <c r="N123" s="4">
        <v>0</v>
      </c>
      <c r="O123" s="4">
        <v>3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15</v>
      </c>
      <c r="V123" s="4">
        <v>0</v>
      </c>
      <c r="W123" s="4">
        <f>N123+P123+T123</f>
        <v>0</v>
      </c>
      <c r="X123" s="4">
        <f>O123+Q123+U123</f>
        <v>18</v>
      </c>
      <c r="Y123" s="60">
        <f>(N123+V123)/G123</f>
        <v>0</v>
      </c>
      <c r="Z123" s="62">
        <f>IF(AA123=0,0,(N123+V123)/ABS(AA123))</f>
        <v>0</v>
      </c>
      <c r="AA123" s="3">
        <f t="shared" si="27"/>
        <v>-3</v>
      </c>
      <c r="AB123" s="3">
        <f t="shared" si="28"/>
        <v>-15</v>
      </c>
      <c r="AC123" s="3">
        <f>N123+O123+P123+Q123+T123+U123</f>
        <v>18</v>
      </c>
      <c r="AD123" s="3">
        <f>AA123/G123</f>
        <v>-4.8387096774193547E-2</v>
      </c>
      <c r="AE123" s="24">
        <f>(AA123)*(G123*G123)</f>
        <v>-11532</v>
      </c>
      <c r="AF123" s="25">
        <f t="shared" si="29"/>
        <v>2.8727377190462512E-4</v>
      </c>
      <c r="AG123" s="26">
        <f>(H123-$H$2)/SUM($AF$2:AF122)</f>
        <v>-61.958756395657495</v>
      </c>
      <c r="AH123" s="35">
        <f>(H123-H118)/SUM(AF118:AF122)</f>
        <v>0</v>
      </c>
      <c r="AI123" s="28">
        <f>(H123-H113)/SUM(AF113:AF122)</f>
        <v>-1103.710008211089</v>
      </c>
      <c r="AJ123" s="29">
        <f>AJ122+(AVERAGE($AE$3:AE123)/(AJ122*AJ122))</f>
        <v>61.493790914499158</v>
      </c>
      <c r="AK123" s="30">
        <f>AK122+(AVERAGE($AG$3:AG123)/(AK122*AK122))</f>
        <v>62.281503506056438</v>
      </c>
      <c r="AL123" s="36">
        <f>AL122+(AVERAGE($AH$3:AH123)/(AL122*AL122))</f>
        <v>61.921748044600406</v>
      </c>
      <c r="AM123" s="37">
        <f>AM122+(AVERAGE($AI$3:AI123)/(AM122*AM122))</f>
        <v>61.906848263459203</v>
      </c>
      <c r="AN123" s="38">
        <f t="shared" si="30"/>
        <v>59</v>
      </c>
      <c r="AO123" s="39">
        <f t="shared" si="42"/>
        <v>60.201007481558648</v>
      </c>
      <c r="AP123" s="39">
        <f t="shared" si="42"/>
        <v>60.402319607583365</v>
      </c>
      <c r="AQ123" s="36">
        <f t="shared" si="36"/>
        <v>59.959737731338812</v>
      </c>
      <c r="AR123" s="40">
        <f t="shared" si="41"/>
        <v>60.562120116614835</v>
      </c>
      <c r="AS123" s="41">
        <f t="shared" si="41"/>
        <v>60.62289003429224</v>
      </c>
      <c r="AT123" s="20">
        <f>POWER((AO123-H123),2)</f>
        <v>1.4424189707598456</v>
      </c>
      <c r="AU123" s="20">
        <f>POWER((AP123-H123),2)</f>
        <v>1.9665002818127635</v>
      </c>
      <c r="AV123" s="29">
        <f t="shared" si="32"/>
        <v>63.254521092664916</v>
      </c>
      <c r="AW123" s="30">
        <f t="shared" si="35"/>
        <v>62.862455241591398</v>
      </c>
      <c r="AX123" s="36">
        <f t="shared" si="33"/>
        <v>61.816611031984777</v>
      </c>
      <c r="AY123" s="37">
        <f t="shared" si="34"/>
        <v>62.151527230027938</v>
      </c>
    </row>
    <row r="124" spans="1:51" thickTop="1" thickBot="1">
      <c r="A124" s="4">
        <v>123</v>
      </c>
      <c r="B124" s="4">
        <v>1360171513</v>
      </c>
      <c r="C124" s="4">
        <f t="shared" si="22"/>
        <v>0.9242424242424242</v>
      </c>
      <c r="D124" s="2">
        <f t="shared" si="23"/>
        <v>41311.725844907407</v>
      </c>
      <c r="E124" t="s">
        <v>507</v>
      </c>
      <c r="F124" t="s">
        <v>508</v>
      </c>
      <c r="G124" s="4">
        <v>59</v>
      </c>
      <c r="H124" s="4">
        <v>60</v>
      </c>
      <c r="I124" s="5">
        <f t="shared" si="24"/>
        <v>0.16666666666666666</v>
      </c>
      <c r="J124" s="4">
        <v>536</v>
      </c>
      <c r="K124" s="4">
        <v>543</v>
      </c>
      <c r="L124" s="5">
        <f t="shared" si="25"/>
        <v>0.8772064605545361</v>
      </c>
      <c r="M124" s="5">
        <f t="shared" si="26"/>
        <v>9.0500000000000007</v>
      </c>
      <c r="N124" s="4">
        <v>1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7</v>
      </c>
      <c r="U124" s="4">
        <v>0</v>
      </c>
      <c r="V124" s="4">
        <v>0</v>
      </c>
      <c r="W124" s="4">
        <f>N124+P124+T124</f>
        <v>8</v>
      </c>
      <c r="X124" s="4">
        <f>O124+Q124+U124</f>
        <v>0</v>
      </c>
      <c r="Y124" s="60">
        <f>(N124+V124)/G124</f>
        <v>1.6949152542372881E-2</v>
      </c>
      <c r="Z124" s="62">
        <f>IF(AA124=0,0,(N124+V124)/ABS(AA124))</f>
        <v>1</v>
      </c>
      <c r="AA124" s="3">
        <f t="shared" si="27"/>
        <v>1</v>
      </c>
      <c r="AB124" s="3">
        <f t="shared" si="28"/>
        <v>7</v>
      </c>
      <c r="AC124" s="3">
        <f>N124+O124+P124+Q124+T124+U124</f>
        <v>8</v>
      </c>
      <c r="AD124" s="3">
        <f>AA124/G124</f>
        <v>1.6949152542372881E-2</v>
      </c>
      <c r="AE124" s="24">
        <f>(AA124)*(G124*G124)</f>
        <v>3481</v>
      </c>
      <c r="AF124" s="25">
        <f t="shared" si="29"/>
        <v>2.7777777777777778E-4</v>
      </c>
      <c r="AG124" s="26">
        <f>(H124-$H$2)/SUM($AF$2:AF123)</f>
        <v>-30.706107267059046</v>
      </c>
      <c r="AH124" s="35">
        <f>(H124-H119)/SUM(AF119:AF123)</f>
        <v>723.53000973288624</v>
      </c>
      <c r="AI124" s="28">
        <f>(H124-H114)/SUM(AF114:AF123)</f>
        <v>-728.53551257964114</v>
      </c>
      <c r="AJ124" s="29">
        <f>AJ123+(AVERAGE($AE$3:AE124)/(AJ123*AJ123))</f>
        <v>61.467532699200362</v>
      </c>
      <c r="AK124" s="30">
        <f>AK123+(AVERAGE($AG$3:AG124)/(AK123*AK123))</f>
        <v>62.289286917141197</v>
      </c>
      <c r="AL124" s="36">
        <f>AL123+(AVERAGE($AH$3:AH124)/(AL123*AL123))</f>
        <v>61.916015134974558</v>
      </c>
      <c r="AM124" s="37">
        <f>AM123+(AVERAGE($AI$3:AI124)/(AM123*AM123))</f>
        <v>61.900344224437966</v>
      </c>
      <c r="AN124" s="38">
        <f t="shared" si="30"/>
        <v>60</v>
      </c>
      <c r="AO124" s="39">
        <f t="shared" si="42"/>
        <v>60.400648156871469</v>
      </c>
      <c r="AP124" s="39">
        <f t="shared" si="42"/>
        <v>60.202635504281155</v>
      </c>
      <c r="AQ124" s="36">
        <f t="shared" si="36"/>
        <v>60.03945947682179</v>
      </c>
      <c r="AR124" s="40">
        <f t="shared" ref="AR124:AS134" si="43">AR123+(AVERAGE(AH115:AH124)/(AR123*AR123))</f>
        <v>60.478981575717832</v>
      </c>
      <c r="AS124" s="41">
        <f t="shared" si="43"/>
        <v>60.592726110842221</v>
      </c>
      <c r="AT124" s="20">
        <f>POWER((AO124-H124),2)</f>
        <v>0.16051894560450528</v>
      </c>
      <c r="AU124" s="20">
        <f>POWER((AP124-H124),2)</f>
        <v>4.1061147595277785E-2</v>
      </c>
      <c r="AV124" s="29">
        <f t="shared" si="32"/>
        <v>63.272491899584836</v>
      </c>
      <c r="AW124" s="30">
        <f t="shared" si="35"/>
        <v>62.877392192281754</v>
      </c>
      <c r="AX124" s="36">
        <f t="shared" si="33"/>
        <v>61.823270390306256</v>
      </c>
      <c r="AY124" s="37">
        <f t="shared" si="34"/>
        <v>62.160867305259529</v>
      </c>
    </row>
    <row r="125" spans="1:51" thickTop="1" thickBot="1">
      <c r="A125" s="4">
        <v>124</v>
      </c>
      <c r="B125" s="4">
        <v>1360192079</v>
      </c>
      <c r="C125" s="4">
        <f t="shared" si="22"/>
        <v>0.93181818181818177</v>
      </c>
      <c r="D125" s="2">
        <f t="shared" si="23"/>
        <v>41311.963877314818</v>
      </c>
      <c r="E125" t="s">
        <v>508</v>
      </c>
      <c r="F125" t="s">
        <v>509</v>
      </c>
      <c r="G125" s="4">
        <v>60</v>
      </c>
      <c r="H125" s="4">
        <v>60</v>
      </c>
      <c r="I125" s="5">
        <f t="shared" si="24"/>
        <v>0.16666666666666666</v>
      </c>
      <c r="J125" s="4">
        <v>543</v>
      </c>
      <c r="K125" s="4">
        <v>543</v>
      </c>
      <c r="L125" s="5">
        <f t="shared" si="25"/>
        <v>0.8772064605545361</v>
      </c>
      <c r="M125" s="5">
        <f t="shared" si="26"/>
        <v>9.0500000000000007</v>
      </c>
      <c r="N125" s="4">
        <v>0</v>
      </c>
      <c r="O125" s="4">
        <v>0</v>
      </c>
      <c r="P125" s="4">
        <v>0</v>
      </c>
      <c r="Q125" s="4">
        <v>0</v>
      </c>
      <c r="R125" s="4">
        <v>2</v>
      </c>
      <c r="S125" s="4">
        <v>0</v>
      </c>
      <c r="T125" s="4">
        <v>0</v>
      </c>
      <c r="U125" s="4">
        <v>0</v>
      </c>
      <c r="V125" s="4">
        <v>2</v>
      </c>
      <c r="W125" s="4">
        <f>N125+P125+T125</f>
        <v>0</v>
      </c>
      <c r="X125" s="4">
        <f>O125+Q125+U125</f>
        <v>0</v>
      </c>
      <c r="Y125" s="60">
        <f>(N125+V125)/G125</f>
        <v>3.3333333333333333E-2</v>
      </c>
      <c r="Z125" s="62">
        <f>IF(AA125=0,0,(N125+V125)/ABS(AA125))</f>
        <v>0</v>
      </c>
      <c r="AA125" s="3">
        <f t="shared" si="27"/>
        <v>0</v>
      </c>
      <c r="AB125" s="3">
        <f t="shared" si="28"/>
        <v>0</v>
      </c>
      <c r="AC125" s="3">
        <f>N125+O125+P125+Q125+T125+U125</f>
        <v>0</v>
      </c>
      <c r="AD125" s="3">
        <f>AA125/G125</f>
        <v>0</v>
      </c>
      <c r="AE125" s="24">
        <f>(AA125)*(G125*G125)</f>
        <v>0</v>
      </c>
      <c r="AF125" s="25">
        <f t="shared" si="29"/>
        <v>2.7777777777777778E-4</v>
      </c>
      <c r="AG125" s="26">
        <f>(H125-$H$2)/SUM($AF$2:AF124)</f>
        <v>-30.446415351591433</v>
      </c>
      <c r="AH125" s="35">
        <f>(H125-H120)/SUM(AF120:AF124)</f>
        <v>-1457.071025159282</v>
      </c>
      <c r="AI125" s="28">
        <f>(H125-H115)/SUM(AF115:AF124)</f>
        <v>-723.88613373743488</v>
      </c>
      <c r="AJ125" s="29">
        <f>AJ124+(AVERAGE($AE$3:AE125)/(AJ124*AJ124))</f>
        <v>61.441465708558873</v>
      </c>
      <c r="AK125" s="30">
        <f>AK124+(AVERAGE($AG$3:AG125)/(AK124*AK124))</f>
        <v>62.296941321630847</v>
      </c>
      <c r="AL125" s="36">
        <f>AL124+(AVERAGE($AH$3:AH125)/(AL124*AL124))</f>
        <v>61.907237702081233</v>
      </c>
      <c r="AM125" s="37">
        <f>AM124+(AVERAGE($AI$3:AI125)/(AM124*AM124))</f>
        <v>61.892355751169092</v>
      </c>
      <c r="AN125" s="38">
        <f t="shared" si="30"/>
        <v>60</v>
      </c>
      <c r="AO125" s="39">
        <f t="shared" si="42"/>
        <v>60.001257846745659</v>
      </c>
      <c r="AP125" s="39">
        <f t="shared" si="42"/>
        <v>60.002907367816505</v>
      </c>
      <c r="AQ125" s="36">
        <f t="shared" si="36"/>
        <v>60.038127627683409</v>
      </c>
      <c r="AR125" s="40">
        <f t="shared" si="43"/>
        <v>60.294408437218422</v>
      </c>
      <c r="AS125" s="41">
        <f t="shared" si="43"/>
        <v>60.532858101145621</v>
      </c>
      <c r="AT125" s="20">
        <f>POWER((AO125-H125),2)</f>
        <v>1.5821784355654602E-6</v>
      </c>
      <c r="AU125" s="20">
        <f>POWER((AP125-H125),2)</f>
        <v>8.452787620447901E-6</v>
      </c>
      <c r="AV125" s="29">
        <f t="shared" si="32"/>
        <v>63.290452499729923</v>
      </c>
      <c r="AW125" s="30">
        <f t="shared" si="35"/>
        <v>62.892322047067296</v>
      </c>
      <c r="AX125" s="36">
        <f t="shared" si="33"/>
        <v>61.829928314065484</v>
      </c>
      <c r="AY125" s="37">
        <f t="shared" si="34"/>
        <v>62.170204573887702</v>
      </c>
    </row>
    <row r="126" spans="1:51" thickTop="1" thickBot="1">
      <c r="A126" s="4">
        <v>125</v>
      </c>
      <c r="B126" s="4">
        <v>1360640235</v>
      </c>
      <c r="C126" s="4">
        <f t="shared" si="22"/>
        <v>0.93939393939393945</v>
      </c>
      <c r="D126" s="2">
        <f t="shared" si="23"/>
        <v>41317.150868055556</v>
      </c>
      <c r="E126" t="s">
        <v>509</v>
      </c>
      <c r="F126" t="s">
        <v>510</v>
      </c>
      <c r="G126" s="4">
        <v>60</v>
      </c>
      <c r="H126" s="4">
        <v>63</v>
      </c>
      <c r="I126" s="5">
        <f t="shared" si="24"/>
        <v>0.66666666666666663</v>
      </c>
      <c r="J126" s="4">
        <v>543</v>
      </c>
      <c r="K126" s="4">
        <v>558</v>
      </c>
      <c r="L126" s="5">
        <f t="shared" si="25"/>
        <v>0.90144202755035141</v>
      </c>
      <c r="M126" s="5">
        <f t="shared" si="26"/>
        <v>8.8571428571428577</v>
      </c>
      <c r="N126" s="4">
        <v>3</v>
      </c>
      <c r="O126" s="4">
        <v>0</v>
      </c>
      <c r="P126" s="4">
        <v>0</v>
      </c>
      <c r="Q126" s="4">
        <v>0</v>
      </c>
      <c r="R126" s="4">
        <v>2</v>
      </c>
      <c r="S126" s="4">
        <v>0</v>
      </c>
      <c r="T126" s="4">
        <v>15</v>
      </c>
      <c r="U126" s="4">
        <v>0</v>
      </c>
      <c r="V126" s="4">
        <v>2</v>
      </c>
      <c r="W126" s="4">
        <f>N126+P126+T126</f>
        <v>18</v>
      </c>
      <c r="X126" s="4">
        <f>O126+Q126+U126</f>
        <v>0</v>
      </c>
      <c r="Y126" s="60">
        <f>(N126+V126)/G126</f>
        <v>8.3333333333333329E-2</v>
      </c>
      <c r="Z126" s="62">
        <f>IF(AA126=0,0,(N126+V126)/ABS(AA126))</f>
        <v>1.6666666666666667</v>
      </c>
      <c r="AA126" s="3">
        <f t="shared" si="27"/>
        <v>3</v>
      </c>
      <c r="AB126" s="3">
        <f t="shared" si="28"/>
        <v>15</v>
      </c>
      <c r="AC126" s="3">
        <f>N126+O126+P126+Q126+T126+U126</f>
        <v>18</v>
      </c>
      <c r="AD126" s="3">
        <f>AA126/G126</f>
        <v>0.05</v>
      </c>
      <c r="AE126" s="24">
        <f>(AA126)*(G126*G126)</f>
        <v>10800</v>
      </c>
      <c r="AF126" s="25">
        <f t="shared" si="29"/>
        <v>2.5195263290501388E-4</v>
      </c>
      <c r="AG126" s="26">
        <f>(H126-$H$2)/SUM($AF$2:AF125)</f>
        <v>60.382158404678854</v>
      </c>
      <c r="AH126" s="35">
        <f>(H126-H121)/SUM(AF121:AF125)</f>
        <v>2877.1828861283161</v>
      </c>
      <c r="AI126" s="28">
        <f>(H126-H116)/SUM(AF116:AF125)</f>
        <v>1078.9435822981186</v>
      </c>
      <c r="AJ126" s="29">
        <f>AJ125+(AVERAGE($AE$3:AE126)/(AJ125*AJ125))</f>
        <v>61.438658655994317</v>
      </c>
      <c r="AK126" s="30">
        <f>AK125+(AVERAGE($AG$3:AG126)/(AK125*AK125))</f>
        <v>62.30465760527737</v>
      </c>
      <c r="AL126" s="36">
        <f>AL125+(AVERAGE($AH$3:AH126)/(AL125*AL125))</f>
        <v>61.90458287181243</v>
      </c>
      <c r="AM126" s="37">
        <f>AM125+(AVERAGE($AI$3:AI126)/(AM125*AM125))</f>
        <v>61.8867011045987</v>
      </c>
      <c r="AN126" s="38">
        <f t="shared" si="30"/>
        <v>63</v>
      </c>
      <c r="AO126" s="39">
        <f t="shared" si="42"/>
        <v>60.800441806398638</v>
      </c>
      <c r="AP126" s="39">
        <f t="shared" si="42"/>
        <v>60.302584875326538</v>
      </c>
      <c r="AQ126" s="36">
        <f t="shared" si="36"/>
        <v>60.23634639284024</v>
      </c>
      <c r="AR126" s="40">
        <f t="shared" si="43"/>
        <v>60.208855322205267</v>
      </c>
      <c r="AS126" s="41">
        <f t="shared" si="43"/>
        <v>60.492308195178765</v>
      </c>
      <c r="AT126" s="20">
        <f>POWER((AO126-H126),2)</f>
        <v>4.838056247038887</v>
      </c>
      <c r="AU126" s="20">
        <f>POWER((AP126-H126),2)</f>
        <v>7.2760483548171493</v>
      </c>
      <c r="AV126" s="29">
        <f t="shared" si="32"/>
        <v>63.308402907583016</v>
      </c>
      <c r="AW126" s="30">
        <f t="shared" si="35"/>
        <v>62.907244814370621</v>
      </c>
      <c r="AX126" s="36">
        <f t="shared" si="33"/>
        <v>61.836584804034857</v>
      </c>
      <c r="AY126" s="37">
        <f t="shared" si="34"/>
        <v>62.179539038020089</v>
      </c>
    </row>
    <row r="127" spans="1:51" thickTop="1" thickBot="1">
      <c r="A127" s="4">
        <v>126</v>
      </c>
      <c r="B127" s="4">
        <v>1361822614</v>
      </c>
      <c r="C127" s="4">
        <f t="shared" si="22"/>
        <v>0.94696969696969702</v>
      </c>
      <c r="D127" s="2">
        <f t="shared" si="23"/>
        <v>41330.835810185185</v>
      </c>
      <c r="E127" t="s">
        <v>510</v>
      </c>
      <c r="F127" t="s">
        <v>511</v>
      </c>
      <c r="G127" s="4">
        <v>63</v>
      </c>
      <c r="H127" s="4">
        <v>61</v>
      </c>
      <c r="I127" s="5">
        <f t="shared" si="24"/>
        <v>0.33333333333333331</v>
      </c>
      <c r="J127" s="4">
        <v>558</v>
      </c>
      <c r="K127" s="4">
        <v>547</v>
      </c>
      <c r="L127" s="5">
        <f t="shared" si="25"/>
        <v>0.88366927842008691</v>
      </c>
      <c r="M127" s="5">
        <f t="shared" si="26"/>
        <v>8.9672131147540988</v>
      </c>
      <c r="N127" s="4">
        <v>1</v>
      </c>
      <c r="O127" s="4">
        <v>3</v>
      </c>
      <c r="P127" s="4">
        <v>0</v>
      </c>
      <c r="Q127" s="4">
        <v>1</v>
      </c>
      <c r="R127" s="4">
        <v>0</v>
      </c>
      <c r="S127" s="4">
        <v>0</v>
      </c>
      <c r="T127" s="4">
        <v>5</v>
      </c>
      <c r="U127" s="4">
        <v>15</v>
      </c>
      <c r="V127" s="4">
        <v>1</v>
      </c>
      <c r="W127" s="4">
        <f>N127+P127+T127</f>
        <v>6</v>
      </c>
      <c r="X127" s="4">
        <f>O127+Q127+U127</f>
        <v>19</v>
      </c>
      <c r="Y127" s="60">
        <f>(N127+V127)/G127</f>
        <v>3.1746031746031744E-2</v>
      </c>
      <c r="Z127" s="62">
        <f>IF(AA127=0,0,(N127+V127)/ABS(AA127))</f>
        <v>1</v>
      </c>
      <c r="AA127" s="3">
        <f t="shared" si="27"/>
        <v>-2</v>
      </c>
      <c r="AB127" s="3">
        <f t="shared" si="28"/>
        <v>-11</v>
      </c>
      <c r="AC127" s="3">
        <f>N127+O127+P127+Q127+T127+U127</f>
        <v>25</v>
      </c>
      <c r="AD127" s="3">
        <f>AA127/G127</f>
        <v>-3.1746031746031744E-2</v>
      </c>
      <c r="AE127" s="24">
        <f>(AA127)*(G127*G127)</f>
        <v>-7938</v>
      </c>
      <c r="AF127" s="25">
        <f t="shared" si="29"/>
        <v>2.6874496103198063E-4</v>
      </c>
      <c r="AG127" s="26">
        <f>(H127-$H$2)/SUM($AF$2:AF126)</f>
        <v>0</v>
      </c>
      <c r="AH127" s="35">
        <f>(H127-H122)/SUM(AF122:AF126)</f>
        <v>-738.04679234612934</v>
      </c>
      <c r="AI127" s="28">
        <f>(H127-H117)/SUM(AF117:AF126)</f>
        <v>363.0195713368048</v>
      </c>
      <c r="AJ127" s="29">
        <f>AJ126+(AVERAGE($AE$3:AE127)/(AJ126*AJ126))</f>
        <v>61.419050255886148</v>
      </c>
      <c r="AK127" s="30">
        <f>AK126+(AVERAGE($AG$3:AG127)/(AK126*AK126))</f>
        <v>62.312310262775675</v>
      </c>
      <c r="AL127" s="36">
        <f>AL126+(AVERAGE($AH$3:AH127)/(AL126*AL126))</f>
        <v>61.900408318113236</v>
      </c>
      <c r="AM127" s="37">
        <f>AM126+(AVERAGE($AI$3:AI127)/(AM126*AM126))</f>
        <v>61.881848942675276</v>
      </c>
      <c r="AN127" s="38">
        <f t="shared" si="30"/>
        <v>61</v>
      </c>
      <c r="AO127" s="39">
        <f t="shared" si="42"/>
        <v>60.600791295028486</v>
      </c>
      <c r="AP127" s="39">
        <f t="shared" si="42"/>
        <v>60.402414211309825</v>
      </c>
      <c r="AQ127" s="36">
        <f t="shared" si="36"/>
        <v>60.313823425553736</v>
      </c>
      <c r="AR127" s="40">
        <f t="shared" si="43"/>
        <v>60.144547623249224</v>
      </c>
      <c r="AS127" s="41">
        <f t="shared" si="43"/>
        <v>60.461624319643342</v>
      </c>
      <c r="AT127" s="20">
        <f>POWER((AO127-H127),2)</f>
        <v>0.15936759012503318</v>
      </c>
      <c r="AU127" s="20">
        <f>POWER((AP127-H127),2)</f>
        <v>0.35710877484445847</v>
      </c>
      <c r="AV127" s="29">
        <f t="shared" si="32"/>
        <v>63.326343137594094</v>
      </c>
      <c r="AW127" s="30">
        <f t="shared" si="35"/>
        <v>62.922160502598345</v>
      </c>
      <c r="AX127" s="36">
        <f t="shared" si="33"/>
        <v>61.843239860986088</v>
      </c>
      <c r="AY127" s="37">
        <f t="shared" si="34"/>
        <v>62.188870699761793</v>
      </c>
    </row>
    <row r="128" spans="1:51" thickTop="1" thickBot="1">
      <c r="A128" s="4">
        <v>127</v>
      </c>
      <c r="B128" s="4">
        <v>1362352935</v>
      </c>
      <c r="C128" s="4">
        <f t="shared" si="22"/>
        <v>0.95454545454545459</v>
      </c>
      <c r="D128" s="2">
        <f t="shared" si="23"/>
        <v>41336.97378472222</v>
      </c>
      <c r="E128" t="s">
        <v>511</v>
      </c>
      <c r="F128" t="s">
        <v>512</v>
      </c>
      <c r="G128" s="4">
        <v>61</v>
      </c>
      <c r="H128" s="4">
        <v>63</v>
      </c>
      <c r="I128" s="5">
        <f t="shared" si="24"/>
        <v>0.66666666666666663</v>
      </c>
      <c r="J128" s="4">
        <v>547</v>
      </c>
      <c r="K128" s="4">
        <v>558</v>
      </c>
      <c r="L128" s="5">
        <f t="shared" si="25"/>
        <v>0.90144202755035141</v>
      </c>
      <c r="M128" s="5">
        <f t="shared" si="26"/>
        <v>8.8571428571428577</v>
      </c>
      <c r="N128" s="4">
        <v>3</v>
      </c>
      <c r="O128" s="4">
        <v>1</v>
      </c>
      <c r="P128" s="4">
        <v>1</v>
      </c>
      <c r="Q128" s="4">
        <v>0</v>
      </c>
      <c r="R128" s="4">
        <v>2</v>
      </c>
      <c r="S128" s="4">
        <v>0</v>
      </c>
      <c r="T128" s="4">
        <v>15</v>
      </c>
      <c r="U128" s="4">
        <v>5</v>
      </c>
      <c r="V128" s="4">
        <v>2</v>
      </c>
      <c r="W128" s="4">
        <f>N128+P128+T128</f>
        <v>19</v>
      </c>
      <c r="X128" s="4">
        <f>O128+Q128+U128</f>
        <v>6</v>
      </c>
      <c r="Y128" s="60">
        <f>(N128+V128)/G128</f>
        <v>8.1967213114754092E-2</v>
      </c>
      <c r="Z128" s="62">
        <f>IF(AA128=0,0,(N128+V128)/ABS(AA128))</f>
        <v>2.5</v>
      </c>
      <c r="AA128" s="3">
        <f t="shared" si="27"/>
        <v>2</v>
      </c>
      <c r="AB128" s="3">
        <f t="shared" si="28"/>
        <v>11</v>
      </c>
      <c r="AC128" s="3">
        <f>N128+O128+P128+Q128+T128+U128</f>
        <v>25</v>
      </c>
      <c r="AD128" s="3">
        <f>AA128/G128</f>
        <v>3.2786885245901641E-2</v>
      </c>
      <c r="AE128" s="24">
        <f>(AA128)*(G128*G128)</f>
        <v>7442</v>
      </c>
      <c r="AF128" s="25">
        <f t="shared" si="29"/>
        <v>2.5195263290501388E-4</v>
      </c>
      <c r="AG128" s="26">
        <f>(H128-$H$2)/SUM($AF$2:AF127)</f>
        <v>59.447616764471114</v>
      </c>
      <c r="AH128" s="35">
        <f>(H128-H123)/SUM(AF123:AF127)</f>
        <v>2933.5687746460408</v>
      </c>
      <c r="AI128" s="28">
        <f>(H128-H118)/SUM(AF118:AF127)</f>
        <v>1456.8554443927044</v>
      </c>
      <c r="AJ128" s="29">
        <f>AJ127+(AVERAGE($AE$3:AE128)/(AJ127*AJ127))</f>
        <v>61.415242212947689</v>
      </c>
      <c r="AK128" s="30">
        <f>AK127+(AVERAGE($AG$3:AG128)/(AK127*AK127))</f>
        <v>62.32002183143188</v>
      </c>
      <c r="AL128" s="36">
        <f>AL127+(AVERAGE($AH$3:AH128)/(AL127*AL127))</f>
        <v>61.902342630097635</v>
      </c>
      <c r="AM128" s="37">
        <f>AM127+(AVERAGE($AI$3:AI128)/(AM127*AM127))</f>
        <v>61.880053926047282</v>
      </c>
      <c r="AN128" s="38">
        <f t="shared" si="30"/>
        <v>63</v>
      </c>
      <c r="AO128" s="39">
        <f t="shared" si="42"/>
        <v>61.399594289554805</v>
      </c>
      <c r="AP128" s="39">
        <f t="shared" si="42"/>
        <v>60.801722078625453</v>
      </c>
      <c r="AQ128" s="36">
        <f t="shared" si="36"/>
        <v>60.552386006819063</v>
      </c>
      <c r="AR128" s="40">
        <f t="shared" si="43"/>
        <v>60.223275274657382</v>
      </c>
      <c r="AS128" s="41">
        <f t="shared" si="43"/>
        <v>60.480829310863108</v>
      </c>
      <c r="AT128" s="20">
        <f>POWER((AO128-H128),2)</f>
        <v>2.5612984380255877</v>
      </c>
      <c r="AU128" s="20">
        <f>POWER((AP128-H128),2)</f>
        <v>4.8324258196028005</v>
      </c>
      <c r="AV128" s="29">
        <f t="shared" si="32"/>
        <v>63.344273204180382</v>
      </c>
      <c r="AW128" s="30">
        <f t="shared" si="35"/>
        <v>62.937069120141132</v>
      </c>
      <c r="AX128" s="36">
        <f t="shared" si="33"/>
        <v>61.849893485690231</v>
      </c>
      <c r="AY128" s="37">
        <f t="shared" si="34"/>
        <v>62.19819956121539</v>
      </c>
    </row>
    <row r="129" spans="1:51" thickTop="1" thickBot="1">
      <c r="A129" s="4">
        <v>128</v>
      </c>
      <c r="B129" s="4">
        <v>1362425153</v>
      </c>
      <c r="C129" s="4">
        <f t="shared" si="22"/>
        <v>0.96212121212121215</v>
      </c>
      <c r="D129" s="2">
        <f t="shared" si="23"/>
        <v>41337.809641203705</v>
      </c>
      <c r="E129" t="s">
        <v>512</v>
      </c>
      <c r="F129" t="s">
        <v>513</v>
      </c>
      <c r="G129" s="4">
        <v>63</v>
      </c>
      <c r="H129" s="4">
        <v>64</v>
      </c>
      <c r="I129" s="5">
        <f t="shared" si="24"/>
        <v>0.83333333333333337</v>
      </c>
      <c r="J129" s="4">
        <v>558</v>
      </c>
      <c r="K129" s="4">
        <v>562</v>
      </c>
      <c r="L129" s="5">
        <f t="shared" si="25"/>
        <v>0.90790484541590211</v>
      </c>
      <c r="M129" s="5">
        <f t="shared" si="26"/>
        <v>8.78125</v>
      </c>
      <c r="N129" s="4">
        <v>1</v>
      </c>
      <c r="O129" s="4">
        <v>0</v>
      </c>
      <c r="P129" s="4">
        <v>0</v>
      </c>
      <c r="Q129" s="4">
        <v>1</v>
      </c>
      <c r="R129" s="4">
        <v>2</v>
      </c>
      <c r="S129" s="4">
        <v>0</v>
      </c>
      <c r="T129" s="4">
        <v>5</v>
      </c>
      <c r="U129" s="4">
        <v>0</v>
      </c>
      <c r="V129" s="4">
        <v>2</v>
      </c>
      <c r="W129" s="4">
        <f>N129+P129+T129</f>
        <v>6</v>
      </c>
      <c r="X129" s="4">
        <f>O129+Q129+U129</f>
        <v>1</v>
      </c>
      <c r="Y129" s="60">
        <f>(N129+V129)/G129</f>
        <v>4.7619047619047616E-2</v>
      </c>
      <c r="Z129" s="62">
        <f>IF(AA129=0,0,(N129+V129)/ABS(AA129))</f>
        <v>3</v>
      </c>
      <c r="AA129" s="3">
        <f t="shared" si="27"/>
        <v>1</v>
      </c>
      <c r="AB129" s="3">
        <f t="shared" si="28"/>
        <v>4</v>
      </c>
      <c r="AC129" s="3">
        <f>N129+O129+P129+Q129+T129+U129</f>
        <v>7</v>
      </c>
      <c r="AD129" s="3">
        <f>AA129/G129</f>
        <v>1.5873015873015872E-2</v>
      </c>
      <c r="AE129" s="24">
        <f>(AA129)*(G129*G129)</f>
        <v>3969</v>
      </c>
      <c r="AF129" s="25">
        <f t="shared" si="29"/>
        <v>2.44140625E-4</v>
      </c>
      <c r="AG129" s="26">
        <f>(H129-$H$2)/SUM($AF$2:AF128)</f>
        <v>88.508585080414647</v>
      </c>
      <c r="AH129" s="35">
        <f>(H129-H124)/SUM(AF124:AF128)</f>
        <v>3011.5815282625413</v>
      </c>
      <c r="AI129" s="28">
        <f>(H129-H119)/SUM(AF119:AF128)</f>
        <v>1844.8016612956351</v>
      </c>
      <c r="AJ129" s="29">
        <f>AJ128+(AVERAGE($AE$3:AE129)/(AJ128*AJ128))</f>
        <v>61.419749306611415</v>
      </c>
      <c r="AK129" s="30">
        <f>AK128+(AVERAGE($AG$3:AG129)/(AK128*AK128))</f>
        <v>62.327850228722895</v>
      </c>
      <c r="AL129" s="36">
        <f>AL128+(AVERAGE($AH$3:AH129)/(AL128*AL128))</f>
        <v>61.910449967932024</v>
      </c>
      <c r="AM129" s="37">
        <f>AM128+(AVERAGE($AI$3:AI129)/(AM128*AM128))</f>
        <v>61.882066479435345</v>
      </c>
      <c r="AN129" s="38">
        <f t="shared" si="30"/>
        <v>64</v>
      </c>
      <c r="AO129" s="39">
        <f t="shared" si="42"/>
        <v>62.198441313842203</v>
      </c>
      <c r="AP129" s="39">
        <f t="shared" si="42"/>
        <v>61.300742043420342</v>
      </c>
      <c r="AQ129" s="36">
        <f t="shared" si="36"/>
        <v>60.913877897032755</v>
      </c>
      <c r="AR129" s="40">
        <f t="shared" si="43"/>
        <v>60.445514887052873</v>
      </c>
      <c r="AS129" s="41">
        <f t="shared" si="43"/>
        <v>60.550455038049208</v>
      </c>
      <c r="AT129" s="20">
        <f>POWER((AO129-H129),2)</f>
        <v>3.2456136996706086</v>
      </c>
      <c r="AU129" s="20">
        <f>POWER((AP129-H129),2)</f>
        <v>7.2859935161585883</v>
      </c>
      <c r="AV129" s="29">
        <f t="shared" si="32"/>
        <v>63.362193121726456</v>
      </c>
      <c r="AW129" s="30">
        <f t="shared" si="35"/>
        <v>62.951970675373751</v>
      </c>
      <c r="AX129" s="36">
        <f t="shared" si="33"/>
        <v>61.856545678917684</v>
      </c>
      <c r="AY129" s="37">
        <f t="shared" si="34"/>
        <v>62.20752562448093</v>
      </c>
    </row>
    <row r="130" spans="1:51" thickTop="1" thickBot="1">
      <c r="A130" s="4">
        <v>129</v>
      </c>
      <c r="B130" s="4">
        <v>1362425622</v>
      </c>
      <c r="C130" s="4">
        <f t="shared" si="22"/>
        <v>0.96969696969696972</v>
      </c>
      <c r="D130" s="2">
        <f t="shared" si="23"/>
        <v>41337.815069444448</v>
      </c>
      <c r="E130" t="s">
        <v>513</v>
      </c>
      <c r="F130" t="s">
        <v>514</v>
      </c>
      <c r="G130" s="4">
        <v>64</v>
      </c>
      <c r="H130" s="4">
        <v>64</v>
      </c>
      <c r="I130" s="5">
        <f t="shared" si="24"/>
        <v>0.83333333333333337</v>
      </c>
      <c r="J130" s="4">
        <v>562</v>
      </c>
      <c r="K130" s="4">
        <v>562</v>
      </c>
      <c r="L130" s="5">
        <f t="shared" si="25"/>
        <v>0.90790484541590211</v>
      </c>
      <c r="M130" s="5">
        <f t="shared" si="26"/>
        <v>8.78125</v>
      </c>
      <c r="N130" s="4">
        <v>0</v>
      </c>
      <c r="O130" s="4">
        <v>0</v>
      </c>
      <c r="P130" s="4">
        <v>0</v>
      </c>
      <c r="Q130" s="4">
        <v>0</v>
      </c>
      <c r="R130" s="4">
        <v>2</v>
      </c>
      <c r="S130" s="4">
        <v>0</v>
      </c>
      <c r="T130" s="4">
        <v>0</v>
      </c>
      <c r="U130" s="4">
        <v>0</v>
      </c>
      <c r="V130" s="4">
        <v>2</v>
      </c>
      <c r="W130" s="4">
        <f>N130+P130+T130</f>
        <v>0</v>
      </c>
      <c r="X130" s="4">
        <f>O130+Q130+U130</f>
        <v>0</v>
      </c>
      <c r="Y130" s="60">
        <f>(N130+V130)/G130</f>
        <v>3.125E-2</v>
      </c>
      <c r="Z130" s="62">
        <f>IF(AA130=0,0,(N130+V130)/ABS(AA130))</f>
        <v>0</v>
      </c>
      <c r="AA130" s="3">
        <f t="shared" si="27"/>
        <v>0</v>
      </c>
      <c r="AB130" s="3">
        <f t="shared" si="28"/>
        <v>0</v>
      </c>
      <c r="AC130" s="3">
        <f>N130+O130+P130+Q130+T130+U130</f>
        <v>0</v>
      </c>
      <c r="AD130" s="3">
        <f>AA130/G130</f>
        <v>0</v>
      </c>
      <c r="AE130" s="24">
        <f>(AA130)*(G130*G130)</f>
        <v>0</v>
      </c>
      <c r="AF130" s="25">
        <f t="shared" si="29"/>
        <v>2.44140625E-4</v>
      </c>
      <c r="AG130" s="26">
        <f>(H130-$H$2)/SUM($AF$2:AF129)</f>
        <v>87.875630351778142</v>
      </c>
      <c r="AH130" s="35">
        <f>(H130-H125)/SUM(AF125:AF129)</f>
        <v>3089.8323259808917</v>
      </c>
      <c r="AI130" s="28">
        <f>(H130-H120)/SUM(AF120:AF129)</f>
        <v>749.85415869848123</v>
      </c>
      <c r="AJ130" s="29">
        <f>AJ129+(AVERAGE($AE$3:AE130)/(AJ129*AJ129))</f>
        <v>61.424220532320192</v>
      </c>
      <c r="AK130" s="30">
        <f>AK129+(AVERAGE($AG$3:AG130)/(AK129*AK129))</f>
        <v>62.335792239100442</v>
      </c>
      <c r="AL130" s="36">
        <f>AL129+(AVERAGE($AH$3:AH130)/(AL129*AL129))</f>
        <v>61.924789778852691</v>
      </c>
      <c r="AM130" s="37">
        <f>AM129+(AVERAGE($AI$3:AI130)/(AM129*AM129))</f>
        <v>61.885592988893848</v>
      </c>
      <c r="AN130" s="38">
        <f t="shared" si="30"/>
        <v>64</v>
      </c>
      <c r="AO130" s="39">
        <f t="shared" si="42"/>
        <v>62.997127015407457</v>
      </c>
      <c r="AP130" s="39">
        <f t="shared" si="42"/>
        <v>61.500289106879443</v>
      </c>
      <c r="AQ130" s="36">
        <f t="shared" si="36"/>
        <v>61.516175008221552</v>
      </c>
      <c r="AR130" s="40">
        <f t="shared" si="43"/>
        <v>60.750691424319953</v>
      </c>
      <c r="AS130" s="41">
        <f t="shared" si="43"/>
        <v>60.61036424619865</v>
      </c>
      <c r="AT130" s="20">
        <f>POWER((AO130-H130),2)</f>
        <v>1.0057542232255541</v>
      </c>
      <c r="AU130" s="20">
        <f>POWER((AP130-H130),2)</f>
        <v>6.2485545491855747</v>
      </c>
      <c r="AV130" s="29">
        <f t="shared" si="32"/>
        <v>63.380102904584334</v>
      </c>
      <c r="AW130" s="30">
        <f t="shared" si="35"/>
        <v>62.966865176655105</v>
      </c>
      <c r="AX130" s="36">
        <f t="shared" si="33"/>
        <v>61.863196441438177</v>
      </c>
      <c r="AY130" s="37">
        <f t="shared" si="34"/>
        <v>62.216848891655943</v>
      </c>
    </row>
    <row r="131" spans="1:51" thickTop="1" thickBot="1">
      <c r="A131" s="4">
        <v>130</v>
      </c>
      <c r="B131" s="4">
        <v>1362446529</v>
      </c>
      <c r="C131" s="4">
        <f t="shared" ref="C131:C134" si="44">(A131-1)/(LARGE(A:A,1)-1)</f>
        <v>0.97727272727272729</v>
      </c>
      <c r="D131" s="2">
        <f t="shared" ref="D131:D134" si="45">(B131/86400)+25569</f>
        <v>41338.05704861111</v>
      </c>
      <c r="E131" t="s">
        <v>514</v>
      </c>
      <c r="F131" t="s">
        <v>515</v>
      </c>
      <c r="G131" s="4">
        <v>64</v>
      </c>
      <c r="H131" s="4">
        <v>65</v>
      </c>
      <c r="I131" s="5">
        <f t="shared" ref="I131:I134" si="46">(H131-SMALL(H:H,1))/(LARGE(H:H,1)-SMALL(H:H,1))</f>
        <v>1</v>
      </c>
      <c r="J131" s="4">
        <v>562</v>
      </c>
      <c r="K131" s="4">
        <v>564</v>
      </c>
      <c r="L131" s="5">
        <f t="shared" ref="L131:L134" si="47">(K131-SMALL(K:K,1))/(LARGE(K:K,1)-SMALL(K:K,1))</f>
        <v>0.91113625434867751</v>
      </c>
      <c r="M131" s="5">
        <f t="shared" ref="M131:M134" si="48">K131/H131</f>
        <v>8.6769230769230763</v>
      </c>
      <c r="N131" s="4">
        <v>1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2</v>
      </c>
      <c r="U131" s="4">
        <v>0</v>
      </c>
      <c r="V131" s="4">
        <v>0</v>
      </c>
      <c r="W131" s="4">
        <f>N131+P131+T131</f>
        <v>3</v>
      </c>
      <c r="X131" s="4">
        <f>O131+Q131+U131</f>
        <v>0</v>
      </c>
      <c r="Y131" s="60">
        <f>(N131+V131)/G131</f>
        <v>1.5625E-2</v>
      </c>
      <c r="Z131" s="62">
        <f>IF(AA131=0,0,(N131+V131)/ABS(AA131))</f>
        <v>1</v>
      </c>
      <c r="AA131" s="3">
        <f t="shared" ref="AA131:AA134" si="49">H131-G131</f>
        <v>1</v>
      </c>
      <c r="AB131" s="3">
        <f t="shared" ref="AB131:AB134" si="50">K131-J131</f>
        <v>2</v>
      </c>
      <c r="AC131" s="3">
        <f>N131+O131+P131+Q131+T131+U131</f>
        <v>3</v>
      </c>
      <c r="AD131" s="3">
        <f>AA131/G131</f>
        <v>1.5625E-2</v>
      </c>
      <c r="AE131" s="24">
        <f>(AA131)*(G131*G131)</f>
        <v>4096</v>
      </c>
      <c r="AF131" s="25">
        <f t="shared" ref="AF131:AF134" si="51">1/(H131*H131)</f>
        <v>2.3668639053254438E-4</v>
      </c>
      <c r="AG131" s="26">
        <f>(H131-$H$2)/SUM($AF$2:AF130)</f>
        <v>116.33555238326265</v>
      </c>
      <c r="AH131" s="35">
        <f>(H131-H126)/SUM(AF126:AF130)</f>
        <v>1586.1290139326063</v>
      </c>
      <c r="AI131" s="28">
        <f>(H131-H121)/SUM(AF121:AF130)</f>
        <v>2263.1429841005756</v>
      </c>
      <c r="AJ131" s="29">
        <f>AJ130+(AVERAGE($AE$3:AE131)/(AJ130*AJ130))</f>
        <v>61.43707216474678</v>
      </c>
      <c r="AK131" s="30">
        <f>AK130+(AVERAGE($AG$3:AG131)/(AK130*AK130))</f>
        <v>62.343902760965712</v>
      </c>
      <c r="AL131" s="36">
        <f>AL130+(AVERAGE($AH$3:AH131)/(AL130*AL130))</f>
        <v>61.942218254301174</v>
      </c>
      <c r="AM131" s="37">
        <f>AM130+(AVERAGE($AI$3:AI131)/(AM130*AM130))</f>
        <v>61.893672581681209</v>
      </c>
      <c r="AN131" s="38">
        <f t="shared" si="30"/>
        <v>65</v>
      </c>
      <c r="AO131" s="39">
        <f t="shared" si="42"/>
        <v>63.396792847629627</v>
      </c>
      <c r="AP131" s="39">
        <f t="shared" si="42"/>
        <v>62.098642390380093</v>
      </c>
      <c r="AQ131" s="36">
        <f t="shared" si="36"/>
        <v>62.038502630416644</v>
      </c>
      <c r="AR131" s="40">
        <f t="shared" si="43"/>
        <v>61.115276290405738</v>
      </c>
      <c r="AS131" s="41">
        <f t="shared" si="43"/>
        <v>60.751927365151289</v>
      </c>
      <c r="AT131" s="20">
        <f>POWER((AO131-H131),2)</f>
        <v>2.5702731734115218</v>
      </c>
      <c r="AU131" s="20">
        <f>POWER((AP131-H131),2)</f>
        <v>8.4178759788993425</v>
      </c>
      <c r="AV131" s="29">
        <f t="shared" si="32"/>
        <v>63.398002567073597</v>
      </c>
      <c r="AW131" s="30">
        <f t="shared" si="35"/>
        <v>62.981752632328281</v>
      </c>
      <c r="AX131" s="36">
        <f t="shared" si="33"/>
        <v>61.869845774020774</v>
      </c>
      <c r="AY131" s="37">
        <f t="shared" si="34"/>
        <v>62.226169364835457</v>
      </c>
    </row>
    <row r="132" spans="1:51" thickTop="1" thickBot="1">
      <c r="A132" s="4">
        <v>131</v>
      </c>
      <c r="B132" s="4">
        <v>1362519581</v>
      </c>
      <c r="C132" s="4">
        <f t="shared" si="44"/>
        <v>0.98484848484848486</v>
      </c>
      <c r="D132" s="2">
        <f t="shared" si="45"/>
        <v>41338.902557870373</v>
      </c>
      <c r="E132" t="s">
        <v>515</v>
      </c>
      <c r="F132" t="s">
        <v>516</v>
      </c>
      <c r="G132" s="4">
        <v>65</v>
      </c>
      <c r="H132" s="4">
        <v>65</v>
      </c>
      <c r="I132" s="5">
        <f t="shared" si="46"/>
        <v>1</v>
      </c>
      <c r="J132" s="4">
        <v>564</v>
      </c>
      <c r="K132" s="4">
        <v>564</v>
      </c>
      <c r="L132" s="5">
        <f t="shared" si="47"/>
        <v>0.91113625434867751</v>
      </c>
      <c r="M132" s="5">
        <f t="shared" si="48"/>
        <v>8.6769230769230763</v>
      </c>
      <c r="N132" s="4">
        <v>0</v>
      </c>
      <c r="O132" s="4">
        <v>0</v>
      </c>
      <c r="P132" s="4">
        <v>0</v>
      </c>
      <c r="Q132" s="4">
        <v>0</v>
      </c>
      <c r="R132" s="4">
        <v>1</v>
      </c>
      <c r="S132" s="4">
        <v>0</v>
      </c>
      <c r="T132" s="4">
        <v>0</v>
      </c>
      <c r="U132" s="4">
        <v>0</v>
      </c>
      <c r="V132" s="4">
        <v>1</v>
      </c>
      <c r="W132" s="4">
        <f>N132+P132+T132</f>
        <v>0</v>
      </c>
      <c r="X132" s="4">
        <f>O132+Q132+U132</f>
        <v>0</v>
      </c>
      <c r="Y132" s="60">
        <f>(N132+V132)/G132</f>
        <v>1.5384615384615385E-2</v>
      </c>
      <c r="Z132" s="62">
        <f>IF(AA132=0,0,(N132+V132)/ABS(AA132))</f>
        <v>0</v>
      </c>
      <c r="AA132" s="3">
        <f t="shared" si="49"/>
        <v>0</v>
      </c>
      <c r="AB132" s="3">
        <f t="shared" si="50"/>
        <v>0</v>
      </c>
      <c r="AC132" s="3">
        <f>N132+O132+P132+Q132+T132+U132</f>
        <v>0</v>
      </c>
      <c r="AD132" s="3">
        <f>AA132/G132</f>
        <v>0</v>
      </c>
      <c r="AE132" s="24">
        <f>(AA132)*(G132*G132)</f>
        <v>0</v>
      </c>
      <c r="AF132" s="25">
        <f t="shared" si="51"/>
        <v>2.3668639053254438E-4</v>
      </c>
      <c r="AG132" s="26">
        <f>(H132-$H$2)/SUM($AF$2:AF131)</f>
        <v>115.5402013097806</v>
      </c>
      <c r="AH132" s="35">
        <f>(H132-H127)/SUM(AF127:AF131)</f>
        <v>3211.1356159854481</v>
      </c>
      <c r="AI132" s="28">
        <f>(H132-H122)/SUM(AF122:AF131)</f>
        <v>1153.5831029937904</v>
      </c>
      <c r="AJ132" s="29">
        <f>AJ131+(AVERAGE($AE$3:AE132)/(AJ131*AJ131))</f>
        <v>61.449819603676325</v>
      </c>
      <c r="AK132" s="30">
        <f>AK131+(AVERAGE($AG$3:AG132)/(AK131*AK131))</f>
        <v>62.352177466427456</v>
      </c>
      <c r="AL132" s="36">
        <f>AL131+(AVERAGE($AH$3:AH132)/(AL131*AL131))</f>
        <v>61.965940797619332</v>
      </c>
      <c r="AM132" s="37">
        <f>AM131+(AVERAGE($AI$3:AI132)/(AM131*AM131))</f>
        <v>61.904004327879235</v>
      </c>
      <c r="AN132" s="38">
        <f t="shared" ref="AN132:AN134" si="52">AN131+(AE132/(AN131*AN131))</f>
        <v>65</v>
      </c>
      <c r="AO132" s="39">
        <f t="shared" ref="AO132:AP134" si="53">AO131+(AH132/(AO131*AO131))</f>
        <v>64.195751071327734</v>
      </c>
      <c r="AP132" s="39">
        <f t="shared" si="53"/>
        <v>62.397789406167014</v>
      </c>
      <c r="AQ132" s="36">
        <f t="shared" si="36"/>
        <v>62.757289483514853</v>
      </c>
      <c r="AR132" s="40">
        <f t="shared" si="43"/>
        <v>61.523242240057307</v>
      </c>
      <c r="AS132" s="41">
        <f t="shared" si="43"/>
        <v>60.924087183313681</v>
      </c>
      <c r="AT132" s="20">
        <f>POWER((AO132-H132),2)</f>
        <v>0.64681633927048698</v>
      </c>
      <c r="AU132" s="20">
        <f>POWER((AP132-H132),2)</f>
        <v>6.7714999746566207</v>
      </c>
      <c r="AV132" s="29">
        <f t="shared" ref="AV132:AV134" si="54">AV131+(AVERAGE($AE$3:$AE$85)/(AV131*AV131))</f>
        <v>63.41589212348147</v>
      </c>
      <c r="AW132" s="30">
        <f t="shared" si="35"/>
        <v>62.99663305072059</v>
      </c>
      <c r="AX132" s="36">
        <f t="shared" ref="AX132:AX134" si="55">AX131+(AVERAGE($AH$3:$AH$85)/(AX131*AX131))</f>
        <v>61.876493677433885</v>
      </c>
      <c r="AY132" s="37">
        <f t="shared" ref="AY132:AY134" si="56">AY131+(AVERAGE($AI$3:$AI$85)/(AY131*AY131))</f>
        <v>62.23548704611197</v>
      </c>
    </row>
    <row r="133" spans="1:51" thickTop="1" thickBot="1">
      <c r="A133" s="4">
        <v>132</v>
      </c>
      <c r="B133" s="4">
        <v>1367207585</v>
      </c>
      <c r="C133" s="4">
        <f t="shared" si="44"/>
        <v>0.99242424242424243</v>
      </c>
      <c r="D133" s="2">
        <f t="shared" si="45"/>
        <v>41393.161863425928</v>
      </c>
      <c r="E133" t="s">
        <v>516</v>
      </c>
      <c r="F133" t="s">
        <v>517</v>
      </c>
      <c r="G133" s="4">
        <v>65</v>
      </c>
      <c r="H133" s="4">
        <v>65</v>
      </c>
      <c r="I133" s="5">
        <f t="shared" si="46"/>
        <v>1</v>
      </c>
      <c r="J133" s="4">
        <v>564</v>
      </c>
      <c r="K133" s="4">
        <v>565</v>
      </c>
      <c r="L133" s="5">
        <f t="shared" si="47"/>
        <v>0.9127519588150651</v>
      </c>
      <c r="M133" s="5">
        <f t="shared" si="48"/>
        <v>8.6923076923076916</v>
      </c>
      <c r="N133" s="4">
        <v>0</v>
      </c>
      <c r="O133" s="4">
        <v>0</v>
      </c>
      <c r="P133" s="4">
        <v>4</v>
      </c>
      <c r="Q133" s="4">
        <v>3</v>
      </c>
      <c r="R133" s="4">
        <v>1</v>
      </c>
      <c r="S133" s="4">
        <v>1</v>
      </c>
      <c r="T133" s="4">
        <v>0</v>
      </c>
      <c r="U133" s="4">
        <v>0</v>
      </c>
      <c r="V133" s="4">
        <v>3</v>
      </c>
      <c r="W133" s="4">
        <f>N133+P133+T133</f>
        <v>4</v>
      </c>
      <c r="X133" s="4">
        <f>O133+Q133+U133</f>
        <v>3</v>
      </c>
      <c r="Y133" s="60">
        <f>(N133+V133)/G133</f>
        <v>4.6153846153846156E-2</v>
      </c>
      <c r="Z133" s="62">
        <f>IF(AA133=0,0,(N133+V133)/ABS(AA133))</f>
        <v>0</v>
      </c>
      <c r="AA133" s="3">
        <f t="shared" si="49"/>
        <v>0</v>
      </c>
      <c r="AB133" s="3">
        <f t="shared" si="50"/>
        <v>1</v>
      </c>
      <c r="AC133" s="3">
        <f>N133+O133+P133+Q133+T133+U133</f>
        <v>7</v>
      </c>
      <c r="AD133" s="3">
        <f>AA133/G133</f>
        <v>0</v>
      </c>
      <c r="AE133" s="24">
        <f>(AA133)*(G133*G133)</f>
        <v>0</v>
      </c>
      <c r="AF133" s="25">
        <f t="shared" si="51"/>
        <v>2.3668639053254438E-4</v>
      </c>
      <c r="AG133" s="26">
        <f>(H133-$H$2)/SUM($AF$2:AF132)</f>
        <v>114.75565154169995</v>
      </c>
      <c r="AH133" s="35">
        <f>(H133-H128)/SUM(AF128:AF132)</f>
        <v>1647.9804036814933</v>
      </c>
      <c r="AI133" s="28">
        <f>(H133-H123)/SUM(AF123:AF132)</f>
        <v>2328.1680212727174</v>
      </c>
      <c r="AJ133" s="29">
        <f>AJ132+(AVERAGE($AE$3:AE133)/(AJ132*AJ132))</f>
        <v>61.462464486051374</v>
      </c>
      <c r="AK133" s="30">
        <f>AK132+(AVERAGE($AG$3:AG133)/(AK132*AK132))</f>
        <v>62.360612146744138</v>
      </c>
      <c r="AL133" s="36">
        <f>AL132+(AVERAGE($AH$3:AH133)/(AL132*AL132))</f>
        <v>61.992740463458162</v>
      </c>
      <c r="AM133" s="37">
        <f>AM132+(AVERAGE($AI$3:AI133)/(AM132*AM132))</f>
        <v>61.9188915144967</v>
      </c>
      <c r="AN133" s="38">
        <f t="shared" si="52"/>
        <v>65</v>
      </c>
      <c r="AO133" s="39">
        <f t="shared" si="53"/>
        <v>64.595640086595836</v>
      </c>
      <c r="AP133" s="39">
        <f t="shared" si="53"/>
        <v>62.995754608504235</v>
      </c>
      <c r="AQ133" s="36">
        <f t="shared" si="36"/>
        <v>63.394421941910437</v>
      </c>
      <c r="AR133" s="40">
        <f t="shared" si="43"/>
        <v>61.969354128595228</v>
      </c>
      <c r="AS133" s="41">
        <f t="shared" si="43"/>
        <v>61.187735372084219</v>
      </c>
      <c r="AT133" s="20">
        <f>POWER((AO133-H133),2)</f>
        <v>0.16350693956822318</v>
      </c>
      <c r="AU133" s="20">
        <f>POWER((AP133-H133),2)</f>
        <v>4.016999589332011</v>
      </c>
      <c r="AV133" s="29">
        <f t="shared" si="54"/>
        <v>63.433771588062932</v>
      </c>
      <c r="AW133" s="30">
        <f t="shared" ref="AW133:AW134" si="57">AW132+(AVERAGE($AG$3:$AG$85)/(AW132*AW132))</f>
        <v>63.011506440143592</v>
      </c>
      <c r="AX133" s="36">
        <f t="shared" si="55"/>
        <v>61.88314015244525</v>
      </c>
      <c r="AY133" s="37">
        <f t="shared" si="56"/>
        <v>62.244801937575488</v>
      </c>
    </row>
    <row r="134" spans="1:51" thickTop="1" thickBot="1">
      <c r="A134" s="4">
        <v>133</v>
      </c>
      <c r="B134" s="4">
        <v>1367288527</v>
      </c>
      <c r="C134" s="4">
        <f t="shared" si="44"/>
        <v>1</v>
      </c>
      <c r="D134" s="2">
        <f t="shared" si="45"/>
        <v>41394.098692129628</v>
      </c>
      <c r="E134" t="s">
        <v>517</v>
      </c>
      <c r="F134" t="s">
        <v>518</v>
      </c>
      <c r="G134" s="4">
        <v>65</v>
      </c>
      <c r="H134" s="4">
        <v>65</v>
      </c>
      <c r="I134" s="5">
        <f t="shared" si="46"/>
        <v>1</v>
      </c>
      <c r="J134" s="4">
        <v>565</v>
      </c>
      <c r="K134" s="4">
        <v>565</v>
      </c>
      <c r="L134" s="5">
        <f t="shared" si="47"/>
        <v>0.9127519588150651</v>
      </c>
      <c r="M134" s="5">
        <f t="shared" si="48"/>
        <v>8.6923076923076916</v>
      </c>
      <c r="N134" s="4">
        <v>0</v>
      </c>
      <c r="O134" s="4">
        <v>0</v>
      </c>
      <c r="P134" s="4">
        <v>1</v>
      </c>
      <c r="Q134" s="4">
        <v>1</v>
      </c>
      <c r="R134" s="4">
        <v>0</v>
      </c>
      <c r="S134" s="4">
        <v>0</v>
      </c>
      <c r="T134" s="4">
        <v>0</v>
      </c>
      <c r="U134" s="4">
        <v>0</v>
      </c>
      <c r="V134" s="4">
        <v>1</v>
      </c>
      <c r="W134" s="4">
        <f>N134+P134+T134</f>
        <v>1</v>
      </c>
      <c r="X134" s="4">
        <f>O134+Q134+U134</f>
        <v>1</v>
      </c>
      <c r="Y134" s="60">
        <f>(N134+V134)/G134</f>
        <v>1.5384615384615385E-2</v>
      </c>
      <c r="Z134" s="62">
        <f>IF(AA134=0,0,(N134+V134)/ABS(AA134))</f>
        <v>0</v>
      </c>
      <c r="AA134" s="3">
        <f t="shared" si="49"/>
        <v>0</v>
      </c>
      <c r="AB134" s="3">
        <f t="shared" si="50"/>
        <v>0</v>
      </c>
      <c r="AC134" s="3">
        <f>N134+O134+P134+Q134+T134+U134</f>
        <v>2</v>
      </c>
      <c r="AD134" s="3">
        <f>AA134/G134</f>
        <v>0</v>
      </c>
      <c r="AE134" s="24">
        <f>(AA134)*(G134*G134)</f>
        <v>0</v>
      </c>
      <c r="AF134" s="25">
        <f t="shared" si="51"/>
        <v>2.3668639053254438E-4</v>
      </c>
      <c r="AG134" s="26">
        <f>(H134-$H$2)/SUM($AF$2:AF133)</f>
        <v>113.98168453150861</v>
      </c>
      <c r="AH134" s="35">
        <f>(H134-H129)/SUM(AF129:AF133)</f>
        <v>834.4874144083326</v>
      </c>
      <c r="AI134" s="28">
        <f>(H134-H124)/SUM(AF124:AF133)</f>
        <v>1978.9861717523945</v>
      </c>
      <c r="AJ134" s="29">
        <f>AJ133+(AVERAGE($AE$3:AE134)/(AJ133*AJ133))</f>
        <v>61.475008410860887</v>
      </c>
      <c r="AK134" s="30">
        <f>AK133+(AVERAGE($AG$3:AG134)/(AK133*AK133))</f>
        <v>62.369202708409361</v>
      </c>
      <c r="AL134" s="36">
        <f>AL133+(AVERAGE($AH$3:AH134)/(AL133*AL133))</f>
        <v>62.020959104379379</v>
      </c>
      <c r="AM134" s="37">
        <f>AM133+(AVERAGE($AI$3:AI134)/(AM133*AM133))</f>
        <v>61.937569227508021</v>
      </c>
      <c r="AN134" s="38">
        <f t="shared" si="52"/>
        <v>65</v>
      </c>
      <c r="AO134" s="39">
        <f t="shared" si="53"/>
        <v>64.795632434470974</v>
      </c>
      <c r="AP134" s="39">
        <f t="shared" si="53"/>
        <v>63.494432591688017</v>
      </c>
      <c r="AQ134" s="36">
        <f t="shared" si="36"/>
        <v>63.910467961110932</v>
      </c>
      <c r="AR134" s="40">
        <f t="shared" si="43"/>
        <v>62.411955461298547</v>
      </c>
      <c r="AS134" s="41">
        <f t="shared" si="43"/>
        <v>61.521433883144432</v>
      </c>
      <c r="AT134" s="20">
        <f>POWER((AO134-H134),2)</f>
        <v>4.1766101840260653E-2</v>
      </c>
      <c r="AU134" s="20">
        <f>POWER((AP134-H134),2)</f>
        <v>2.2667332209712598</v>
      </c>
      <c r="AV134" s="29">
        <f t="shared" si="54"/>
        <v>63.45164097504081</v>
      </c>
      <c r="AW134" s="30">
        <f t="shared" si="57"/>
        <v>63.026372808893164</v>
      </c>
      <c r="AX134" s="36">
        <f t="shared" si="55"/>
        <v>61.889785199821958</v>
      </c>
      <c r="AY134" s="37">
        <f t="shared" si="56"/>
        <v>62.254114041313514</v>
      </c>
    </row>
    <row r="135" spans="1:51" thickTop="1" thickBot="1">
      <c r="AH135" s="35"/>
      <c r="AL135" s="36"/>
      <c r="AM135" s="37"/>
      <c r="AN135" s="38"/>
      <c r="AO135" s="39"/>
      <c r="AP135" s="39"/>
      <c r="AQ135" s="36"/>
      <c r="AR135" s="40"/>
      <c r="AS135" s="41"/>
      <c r="AT135" s="43">
        <f>SUM(AT2:AT134)</f>
        <v>81.945649749948615</v>
      </c>
      <c r="AU135" s="43">
        <f>SUM(AU2:AU134)</f>
        <v>135.72075664087069</v>
      </c>
      <c r="AV135" s="29"/>
      <c r="AW135" s="30"/>
      <c r="AX135" s="36"/>
      <c r="AY135" s="37"/>
    </row>
    <row r="136" spans="1:51" thickTop="1" thickBot="1">
      <c r="K136" s="4">
        <f>PEARSON(H2:H134,K2:K134)</f>
        <v>7.4929974196349239E-2</v>
      </c>
      <c r="AH136" s="35"/>
      <c r="AL136" s="36"/>
      <c r="AM136" s="37"/>
      <c r="AN136" s="38"/>
      <c r="AO136" s="39"/>
      <c r="AP136" s="39"/>
      <c r="AQ136" s="36"/>
      <c r="AR136" s="40"/>
      <c r="AS136" s="41"/>
      <c r="AV136" s="29"/>
      <c r="AW136" s="30"/>
      <c r="AX136" s="36"/>
      <c r="AY136" s="37"/>
    </row>
    <row r="137" spans="1:51" thickTop="1" thickBot="1">
      <c r="AH137" s="35"/>
      <c r="AL137" s="36"/>
      <c r="AM137" s="37"/>
      <c r="AN137" s="38"/>
      <c r="AO137" s="39"/>
      <c r="AP137" s="39"/>
      <c r="AQ137" s="36"/>
      <c r="AR137" s="40"/>
      <c r="AS137" s="41"/>
      <c r="AV137" s="29"/>
      <c r="AW137" s="30"/>
      <c r="AX137" s="36"/>
      <c r="AY137" s="37"/>
    </row>
    <row r="138" spans="1:51" thickTop="1" thickBot="1">
      <c r="AH138" s="35"/>
      <c r="AL138" s="36"/>
      <c r="AM138" s="37"/>
      <c r="AN138" s="38"/>
      <c r="AO138" s="39"/>
      <c r="AP138" s="39"/>
      <c r="AQ138" s="36"/>
      <c r="AR138" s="40"/>
      <c r="AS138" s="41"/>
      <c r="AV138" s="29"/>
      <c r="AW138" s="30"/>
      <c r="AX138" s="36"/>
      <c r="AY138" s="37"/>
    </row>
    <row r="139" spans="1:51" thickTop="1" thickBot="1">
      <c r="AH139" s="35"/>
      <c r="AL139" s="36"/>
      <c r="AM139" s="37"/>
      <c r="AN139" s="38"/>
      <c r="AO139" s="39"/>
      <c r="AP139" s="39"/>
      <c r="AQ139" s="36"/>
      <c r="AR139" s="40"/>
      <c r="AS139" s="41"/>
      <c r="AV139" s="29"/>
      <c r="AW139" s="30"/>
      <c r="AX139" s="36"/>
      <c r="AY139" s="37"/>
    </row>
    <row r="140" spans="1:51" thickTop="1" thickBot="1">
      <c r="AH140" s="35"/>
      <c r="AL140" s="36"/>
      <c r="AM140" s="37"/>
      <c r="AN140" s="38"/>
      <c r="AO140" s="39"/>
      <c r="AP140" s="39"/>
      <c r="AQ140" s="36"/>
      <c r="AR140" s="40"/>
      <c r="AS140" s="41"/>
      <c r="AV140" s="29"/>
      <c r="AW140" s="30"/>
      <c r="AX140" s="36"/>
      <c r="AY140" s="37"/>
    </row>
    <row r="141" spans="1:51" thickTop="1" thickBot="1">
      <c r="AH141" s="35"/>
      <c r="AL141" s="36"/>
      <c r="AM141" s="37"/>
      <c r="AN141" s="38"/>
      <c r="AO141" s="39"/>
      <c r="AP141" s="39"/>
      <c r="AQ141" s="36"/>
      <c r="AR141" s="40"/>
      <c r="AS141" s="41"/>
      <c r="AV141" s="29"/>
      <c r="AW141" s="30"/>
      <c r="AX141" s="36"/>
      <c r="AY141" s="37"/>
    </row>
    <row r="142" spans="1:51" thickTop="1" thickBot="1">
      <c r="AH142" s="35"/>
      <c r="AL142" s="36"/>
      <c r="AM142" s="37"/>
      <c r="AN142" s="38"/>
      <c r="AO142" s="39"/>
      <c r="AP142" s="39"/>
      <c r="AQ142" s="36"/>
      <c r="AR142" s="40"/>
      <c r="AS142" s="41"/>
      <c r="AV142" s="29"/>
      <c r="AW142" s="30"/>
      <c r="AX142" s="36"/>
      <c r="AY142" s="37"/>
    </row>
    <row r="143" spans="1:51" thickTop="1" thickBot="1">
      <c r="AH143" s="35"/>
      <c r="AL143" s="36"/>
      <c r="AM143" s="37"/>
      <c r="AN143" s="38"/>
      <c r="AO143" s="39"/>
      <c r="AP143" s="39"/>
      <c r="AQ143" s="36"/>
      <c r="AR143" s="40"/>
      <c r="AS143" s="41"/>
      <c r="AV143" s="29"/>
      <c r="AW143" s="30"/>
      <c r="AX143" s="36"/>
      <c r="AY143" s="37"/>
    </row>
    <row r="144" spans="1:51" thickTop="1" thickBot="1">
      <c r="AH144" s="35"/>
      <c r="AL144" s="36"/>
      <c r="AM144" s="37"/>
      <c r="AN144" s="38"/>
      <c r="AO144" s="39"/>
      <c r="AP144" s="39"/>
      <c r="AQ144" s="36"/>
      <c r="AR144" s="40"/>
      <c r="AS144" s="41"/>
      <c r="AV144" s="29"/>
      <c r="AW144" s="30"/>
      <c r="AX144" s="36"/>
      <c r="AY144" s="37"/>
    </row>
    <row r="145" spans="34:51" thickTop="1" thickBot="1">
      <c r="AH145" s="35"/>
      <c r="AL145" s="36"/>
      <c r="AM145" s="37"/>
      <c r="AN145" s="38"/>
      <c r="AO145" s="39"/>
      <c r="AP145" s="39"/>
      <c r="AQ145" s="36"/>
      <c r="AR145" s="40"/>
      <c r="AS145" s="41"/>
      <c r="AV145" s="29"/>
      <c r="AW145" s="30"/>
      <c r="AX145" s="36"/>
      <c r="AY145" s="37"/>
    </row>
    <row r="146" spans="34:51" thickTop="1" thickBot="1">
      <c r="AH146" s="35"/>
      <c r="AL146" s="36"/>
      <c r="AM146" s="37"/>
      <c r="AN146" s="38"/>
      <c r="AO146" s="39"/>
      <c r="AP146" s="39"/>
      <c r="AQ146" s="36"/>
      <c r="AR146" s="40"/>
      <c r="AS146" s="41"/>
      <c r="AV146" s="29"/>
      <c r="AW146" s="30"/>
      <c r="AX146" s="36"/>
      <c r="AY146" s="37"/>
    </row>
    <row r="147" spans="34:51" thickTop="1" thickBot="1">
      <c r="AH147" s="35"/>
      <c r="AL147" s="36"/>
      <c r="AM147" s="37"/>
      <c r="AN147" s="38"/>
      <c r="AO147" s="39"/>
      <c r="AP147" s="39"/>
      <c r="AQ147" s="36"/>
      <c r="AR147" s="40"/>
      <c r="AS147" s="41"/>
      <c r="AV147" s="29"/>
      <c r="AW147" s="30"/>
      <c r="AX147" s="36"/>
      <c r="AY147" s="37"/>
    </row>
    <row r="148" spans="34:51" thickTop="1" thickBot="1">
      <c r="AH148" s="35"/>
      <c r="AL148" s="36"/>
      <c r="AM148" s="37"/>
      <c r="AN148" s="38"/>
      <c r="AO148" s="39"/>
      <c r="AP148" s="39"/>
      <c r="AQ148" s="36"/>
      <c r="AR148" s="40"/>
      <c r="AS148" s="41"/>
      <c r="AV148" s="29"/>
      <c r="AW148" s="30"/>
      <c r="AX148" s="36"/>
      <c r="AY148" s="37"/>
    </row>
    <row r="149" spans="34:51" thickTop="1" thickBot="1">
      <c r="AH149" s="35"/>
      <c r="AL149" s="36"/>
      <c r="AM149" s="37"/>
      <c r="AN149" s="38"/>
      <c r="AO149" s="39"/>
      <c r="AP149" s="39"/>
      <c r="AQ149" s="36"/>
      <c r="AR149" s="40"/>
      <c r="AS149" s="41"/>
      <c r="AV149" s="29"/>
      <c r="AW149" s="30"/>
      <c r="AX149" s="36"/>
      <c r="AY149" s="37"/>
    </row>
    <row r="150" spans="34:51" thickTop="1" thickBot="1">
      <c r="AH150" s="35"/>
      <c r="AL150" s="36"/>
      <c r="AM150" s="37"/>
      <c r="AN150" s="38"/>
      <c r="AO150" s="39"/>
      <c r="AP150" s="39"/>
      <c r="AQ150" s="36"/>
      <c r="AR150" s="40"/>
      <c r="AS150" s="41"/>
      <c r="AV150" s="29"/>
      <c r="AW150" s="30"/>
      <c r="AX150" s="36"/>
      <c r="AY150" s="37"/>
    </row>
    <row r="151" spans="34:51" thickTop="1" thickBot="1">
      <c r="AH151" s="35"/>
      <c r="AL151" s="36"/>
      <c r="AM151" s="37"/>
      <c r="AN151" s="38"/>
      <c r="AO151" s="39"/>
      <c r="AP151" s="39"/>
      <c r="AQ151" s="36"/>
      <c r="AR151" s="40"/>
      <c r="AS151" s="41"/>
      <c r="AV151" s="29"/>
      <c r="AW151" s="30"/>
      <c r="AX151" s="36"/>
      <c r="AY151" s="37"/>
    </row>
    <row r="152" spans="34:51" thickTop="1" thickBot="1">
      <c r="AH152" s="35"/>
      <c r="AL152" s="36"/>
      <c r="AM152" s="37"/>
      <c r="AN152" s="38"/>
      <c r="AO152" s="39"/>
      <c r="AP152" s="39"/>
      <c r="AQ152" s="36"/>
      <c r="AR152" s="40"/>
      <c r="AS152" s="41"/>
      <c r="AV152" s="29"/>
      <c r="AW152" s="30"/>
      <c r="AX152" s="36"/>
      <c r="AY152" s="37"/>
    </row>
    <row r="153" spans="34:51" thickTop="1" thickBot="1">
      <c r="AH153" s="35"/>
      <c r="AL153" s="36"/>
      <c r="AM153" s="37"/>
      <c r="AN153" s="38"/>
      <c r="AO153" s="39"/>
      <c r="AP153" s="39"/>
      <c r="AQ153" s="36"/>
      <c r="AR153" s="40"/>
      <c r="AS153" s="41"/>
      <c r="AV153" s="29"/>
      <c r="AW153" s="30"/>
      <c r="AX153" s="36"/>
      <c r="AY153" s="37"/>
    </row>
    <row r="154" spans="34:51" thickTop="1" thickBot="1">
      <c r="AH154" s="35"/>
      <c r="AL154" s="36"/>
      <c r="AM154" s="37"/>
      <c r="AN154" s="38"/>
      <c r="AO154" s="39"/>
      <c r="AP154" s="39"/>
      <c r="AQ154" s="36"/>
      <c r="AR154" s="40"/>
      <c r="AS154" s="41"/>
      <c r="AV154" s="29"/>
      <c r="AW154" s="30"/>
      <c r="AX154" s="36"/>
      <c r="AY154" s="37"/>
    </row>
    <row r="155" spans="34:51" thickTop="1" thickBot="1">
      <c r="AH155" s="35"/>
      <c r="AL155" s="36"/>
      <c r="AM155" s="37"/>
      <c r="AN155" s="38"/>
      <c r="AO155" s="39"/>
      <c r="AP155" s="39"/>
      <c r="AQ155" s="36"/>
      <c r="AR155" s="40"/>
      <c r="AS155" s="41"/>
      <c r="AV155" s="29"/>
      <c r="AW155" s="30"/>
      <c r="AX155" s="36"/>
      <c r="AY155" s="37"/>
    </row>
    <row r="156" spans="34:51" thickTop="1" thickBot="1">
      <c r="AH156" s="35"/>
      <c r="AL156" s="36"/>
      <c r="AM156" s="37"/>
      <c r="AN156" s="38"/>
      <c r="AO156" s="39"/>
      <c r="AP156" s="39"/>
      <c r="AQ156" s="36"/>
      <c r="AR156" s="40"/>
      <c r="AS156" s="41"/>
      <c r="AV156" s="29"/>
      <c r="AW156" s="30"/>
      <c r="AX156" s="36"/>
      <c r="AY156" s="37"/>
    </row>
    <row r="157" spans="34:51" thickTop="1" thickBot="1">
      <c r="AH157" s="35"/>
      <c r="AL157" s="36"/>
      <c r="AM157" s="37"/>
      <c r="AN157" s="38"/>
      <c r="AO157" s="39"/>
      <c r="AP157" s="39"/>
      <c r="AQ157" s="36"/>
      <c r="AR157" s="40"/>
      <c r="AS157" s="41"/>
      <c r="AV157" s="29"/>
      <c r="AW157" s="30"/>
      <c r="AX157" s="36"/>
      <c r="AY157" s="37"/>
    </row>
    <row r="158" spans="34:51" thickTop="1" thickBot="1">
      <c r="AH158" s="35"/>
      <c r="AL158" s="36"/>
      <c r="AM158" s="37"/>
      <c r="AN158" s="38"/>
      <c r="AO158" s="39"/>
      <c r="AP158" s="39"/>
      <c r="AQ158" s="36"/>
      <c r="AR158" s="40"/>
      <c r="AS158" s="41"/>
      <c r="AV158" s="29"/>
      <c r="AW158" s="30"/>
      <c r="AX158" s="36"/>
      <c r="AY158" s="37"/>
    </row>
    <row r="159" spans="34:51" thickTop="1" thickBot="1">
      <c r="AH159" s="35"/>
      <c r="AL159" s="36"/>
      <c r="AM159" s="37"/>
      <c r="AN159" s="38"/>
      <c r="AO159" s="39"/>
      <c r="AP159" s="39"/>
      <c r="AQ159" s="36"/>
      <c r="AR159" s="40"/>
      <c r="AS159" s="41"/>
      <c r="AV159" s="29"/>
      <c r="AW159" s="30"/>
      <c r="AX159" s="36"/>
      <c r="AY159" s="37"/>
    </row>
    <row r="160" spans="34:51" thickTop="1" thickBot="1">
      <c r="AH160" s="35"/>
      <c r="AL160" s="36"/>
      <c r="AM160" s="37"/>
      <c r="AN160" s="38"/>
      <c r="AO160" s="39"/>
      <c r="AP160" s="39"/>
      <c r="AQ160" s="36"/>
      <c r="AR160" s="40"/>
      <c r="AS160" s="41"/>
      <c r="AV160" s="29"/>
      <c r="AW160" s="30"/>
      <c r="AX160" s="36"/>
      <c r="AY160" s="37"/>
    </row>
    <row r="161" spans="34:51" thickTop="1" thickBot="1">
      <c r="AH161" s="35"/>
      <c r="AL161" s="36"/>
      <c r="AM161" s="37"/>
      <c r="AN161" s="38"/>
      <c r="AO161" s="39"/>
      <c r="AP161" s="39"/>
      <c r="AQ161" s="36"/>
      <c r="AR161" s="40"/>
      <c r="AS161" s="41"/>
      <c r="AV161" s="29"/>
      <c r="AW161" s="30"/>
      <c r="AX161" s="36"/>
      <c r="AY161" s="37"/>
    </row>
    <row r="162" spans="34:51" thickTop="1" thickBot="1">
      <c r="AH162" s="35"/>
      <c r="AL162" s="36"/>
      <c r="AM162" s="37"/>
      <c r="AN162" s="38"/>
      <c r="AO162" s="39"/>
      <c r="AP162" s="39"/>
      <c r="AQ162" s="36"/>
      <c r="AR162" s="40"/>
      <c r="AS162" s="41"/>
      <c r="AV162" s="29"/>
      <c r="AW162" s="30"/>
      <c r="AX162" s="36"/>
      <c r="AY162" s="37"/>
    </row>
    <row r="163" spans="34:51" thickTop="1" thickBot="1">
      <c r="AH163" s="35"/>
      <c r="AL163" s="36"/>
      <c r="AM163" s="37"/>
      <c r="AN163" s="38"/>
      <c r="AO163" s="39"/>
      <c r="AP163" s="39"/>
      <c r="AQ163" s="36"/>
      <c r="AR163" s="40"/>
      <c r="AS163" s="41"/>
      <c r="AV163" s="29"/>
      <c r="AW163" s="30"/>
      <c r="AX163" s="36"/>
      <c r="AY163" s="37"/>
    </row>
    <row r="164" spans="34:51" thickTop="1" thickBot="1">
      <c r="AH164" s="35"/>
      <c r="AL164" s="36"/>
      <c r="AM164" s="37"/>
      <c r="AN164" s="38"/>
      <c r="AO164" s="39"/>
      <c r="AP164" s="39"/>
      <c r="AQ164" s="36"/>
      <c r="AR164" s="40"/>
      <c r="AS164" s="41"/>
      <c r="AV164" s="29"/>
      <c r="AW164" s="30"/>
      <c r="AX164" s="36"/>
      <c r="AY164" s="37"/>
    </row>
    <row r="165" spans="34:51" thickTop="1" thickBot="1">
      <c r="AH165" s="35"/>
      <c r="AL165" s="36"/>
      <c r="AM165" s="37"/>
      <c r="AN165" s="38"/>
      <c r="AO165" s="39"/>
      <c r="AP165" s="39"/>
      <c r="AQ165" s="36"/>
      <c r="AR165" s="40"/>
      <c r="AS165" s="41"/>
      <c r="AV165" s="29"/>
      <c r="AW165" s="30"/>
      <c r="AX165" s="36"/>
      <c r="AY165" s="37"/>
    </row>
    <row r="166" spans="34:51" thickTop="1" thickBot="1">
      <c r="AT166" s="43"/>
      <c r="AU166" s="43"/>
    </row>
  </sheetData>
  <pageMargins left="0.7" right="0.7" top="0.75" bottom="0.75" header="0.3" footer="0.3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8"/>
  <dimension ref="A1"/>
  <sheetViews>
    <sheetView zoomScale="70" zoomScaleNormal="70" workbookViewId="0">
      <selection activeCell="Z8" sqref="Z8"/>
    </sheetView>
  </sheetViews>
  <sheetFormatPr defaultRowHeight="1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9"/>
  <dimension ref="A1:AY100"/>
  <sheetViews>
    <sheetView zoomScale="85" zoomScaleNormal="85" workbookViewId="0">
      <pane ySplit="1" topLeftCell="A2" activePane="bottomLeft" state="frozen"/>
      <selection pane="bottomLeft" activeCell="W10" sqref="W10"/>
    </sheetView>
  </sheetViews>
  <sheetFormatPr defaultRowHeight="16.5" thickTop="1" thickBottom="1"/>
  <cols>
    <col min="1" max="1" width="4.5703125" style="4" bestFit="1" customWidth="1"/>
    <col min="2" max="3" width="11.28515625" style="4" customWidth="1"/>
    <col min="4" max="4" width="10.28515625" bestFit="1" customWidth="1"/>
    <col min="5" max="6" width="14.7109375" style="4" hidden="1" customWidth="1"/>
    <col min="7" max="7" width="6.140625" style="4" bestFit="1" customWidth="1"/>
    <col min="8" max="8" width="7" style="4" bestFit="1" customWidth="1"/>
    <col min="9" max="9" width="12.28515625" style="4" bestFit="1" customWidth="1"/>
    <col min="10" max="10" width="6.42578125" style="4" bestFit="1" customWidth="1"/>
    <col min="11" max="11" width="6.140625" style="4" bestFit="1" customWidth="1"/>
    <col min="12" max="12" width="12.7109375" style="4" bestFit="1" customWidth="1"/>
    <col min="13" max="13" width="12.7109375" style="4" customWidth="1"/>
    <col min="14" max="14" width="4.7109375" style="4" bestFit="1" customWidth="1"/>
    <col min="15" max="15" width="5" style="4" bestFit="1" customWidth="1"/>
    <col min="16" max="16" width="5.140625" style="4" bestFit="1" customWidth="1"/>
    <col min="17" max="17" width="5.5703125" style="4" bestFit="1" customWidth="1"/>
    <col min="18" max="18" width="9" style="4" bestFit="1" customWidth="1"/>
    <col min="19" max="19" width="6.7109375" style="4" bestFit="1" customWidth="1"/>
    <col min="20" max="20" width="8.5703125" style="4" bestFit="1" customWidth="1"/>
    <col min="21" max="21" width="8.85546875" style="4" bestFit="1" customWidth="1"/>
    <col min="22" max="22" width="8.5703125" style="4" bestFit="1" customWidth="1"/>
    <col min="23" max="23" width="10.5703125" style="4" bestFit="1" customWidth="1"/>
    <col min="24" max="24" width="10" style="4" bestFit="1" customWidth="1"/>
    <col min="25" max="25" width="10.85546875" style="60" bestFit="1" customWidth="1"/>
    <col min="26" max="26" width="10.85546875" style="63" customWidth="1"/>
    <col min="27" max="27" width="8.85546875" style="4" bestFit="1" customWidth="1"/>
    <col min="28" max="28" width="9" bestFit="1" customWidth="1"/>
    <col min="29" max="29" width="8.7109375" bestFit="1" customWidth="1"/>
    <col min="30" max="30" width="12.28515625" bestFit="1" customWidth="1"/>
    <col min="31" max="31" width="9.42578125" style="24" bestFit="1" customWidth="1"/>
    <col min="32" max="32" width="11.140625" style="25" bestFit="1" customWidth="1"/>
    <col min="33" max="33" width="10.7109375" style="26" bestFit="1" customWidth="1"/>
    <col min="34" max="34" width="8.7109375" style="27" bestFit="1" customWidth="1"/>
    <col min="35" max="35" width="9.28515625" style="28" bestFit="1" customWidth="1"/>
    <col min="36" max="36" width="10.5703125" style="29" bestFit="1" customWidth="1"/>
    <col min="37" max="37" width="11" style="30" bestFit="1" customWidth="1"/>
    <col min="38" max="38" width="11.5703125" style="17" bestFit="1" customWidth="1"/>
    <col min="39" max="39" width="11.85546875" style="23" bestFit="1" customWidth="1"/>
    <col min="40" max="40" width="12.85546875" style="31" bestFit="1" customWidth="1"/>
    <col min="41" max="41" width="13.42578125" style="32" bestFit="1" customWidth="1"/>
    <col min="42" max="42" width="14.42578125" style="42" bestFit="1" customWidth="1"/>
    <col min="43" max="43" width="13.42578125" style="5" bestFit="1" customWidth="1"/>
    <col min="44" max="44" width="14.42578125" style="33" bestFit="1" customWidth="1"/>
    <col min="45" max="45" width="14.42578125" style="34" bestFit="1" customWidth="1"/>
    <col min="46" max="46" width="11.7109375" style="20" bestFit="1" customWidth="1"/>
    <col min="47" max="47" width="13.42578125" style="20" bestFit="1" customWidth="1"/>
    <col min="48" max="48" width="12.140625" style="21" bestFit="1" customWidth="1"/>
    <col min="49" max="49" width="11.5703125" style="22" bestFit="1" customWidth="1"/>
    <col min="50" max="50" width="13.140625" style="17" bestFit="1" customWidth="1"/>
    <col min="51" max="51" width="13.42578125" style="23" bestFit="1" customWidth="1"/>
  </cols>
  <sheetData>
    <row r="1" spans="1:51" thickTop="1" thickBot="1">
      <c r="A1" s="4" t="s">
        <v>1457</v>
      </c>
      <c r="B1" s="4" t="s">
        <v>0</v>
      </c>
      <c r="C1" s="4" t="s">
        <v>1579</v>
      </c>
      <c r="D1" s="2" t="s">
        <v>0</v>
      </c>
      <c r="E1" s="4" t="s">
        <v>1</v>
      </c>
      <c r="F1" s="4" t="s">
        <v>2</v>
      </c>
      <c r="G1" s="4" t="s">
        <v>3</v>
      </c>
      <c r="H1" s="4" t="s">
        <v>4</v>
      </c>
      <c r="I1" s="5" t="s">
        <v>1581</v>
      </c>
      <c r="J1" s="4" t="s">
        <v>5</v>
      </c>
      <c r="K1" s="4" t="s">
        <v>6</v>
      </c>
      <c r="L1" s="5" t="s">
        <v>1578</v>
      </c>
      <c r="M1" s="5" t="s">
        <v>1583</v>
      </c>
      <c r="N1" s="4" t="s">
        <v>7</v>
      </c>
      <c r="O1" s="4" t="s">
        <v>8</v>
      </c>
      <c r="P1" s="4" t="s">
        <v>9</v>
      </c>
      <c r="Q1" s="4" t="s">
        <v>10</v>
      </c>
      <c r="R1" s="4" t="s">
        <v>11</v>
      </c>
      <c r="S1" s="4" t="s">
        <v>12</v>
      </c>
      <c r="T1" s="4" t="s">
        <v>13</v>
      </c>
      <c r="U1" s="4" t="s">
        <v>14</v>
      </c>
      <c r="V1" s="4" t="s">
        <v>15</v>
      </c>
      <c r="W1" s="4" t="s">
        <v>1472</v>
      </c>
      <c r="X1" s="4" t="s">
        <v>1473</v>
      </c>
      <c r="Y1" s="60" t="s">
        <v>1584</v>
      </c>
      <c r="Z1" s="63" t="s">
        <v>1409</v>
      </c>
      <c r="AA1" s="3" t="s">
        <v>1458</v>
      </c>
      <c r="AB1" s="3" t="s">
        <v>1459</v>
      </c>
      <c r="AC1" s="3" t="s">
        <v>1460</v>
      </c>
      <c r="AD1" s="3" t="s">
        <v>1462</v>
      </c>
      <c r="AE1" s="8" t="s">
        <v>1474</v>
      </c>
      <c r="AF1" s="9" t="s">
        <v>1475</v>
      </c>
      <c r="AG1" s="10" t="s">
        <v>1476</v>
      </c>
      <c r="AH1" s="11" t="s">
        <v>1477</v>
      </c>
      <c r="AI1" s="12" t="s">
        <v>1478</v>
      </c>
      <c r="AJ1" s="13" t="s">
        <v>1479</v>
      </c>
      <c r="AK1" s="14" t="s">
        <v>1480</v>
      </c>
      <c r="AL1" s="11" t="s">
        <v>1481</v>
      </c>
      <c r="AM1" s="12" t="s">
        <v>1482</v>
      </c>
      <c r="AN1" s="15" t="s">
        <v>1483</v>
      </c>
      <c r="AO1" s="16" t="s">
        <v>1484</v>
      </c>
      <c r="AP1" s="16" t="s">
        <v>1485</v>
      </c>
      <c r="AQ1" s="17" t="s">
        <v>1486</v>
      </c>
      <c r="AR1" s="18" t="s">
        <v>1487</v>
      </c>
      <c r="AS1" s="19" t="s">
        <v>1487</v>
      </c>
      <c r="AT1" s="20" t="s">
        <v>1488</v>
      </c>
      <c r="AU1" s="20" t="s">
        <v>1489</v>
      </c>
      <c r="AV1" s="21" t="s">
        <v>1490</v>
      </c>
      <c r="AW1" s="22" t="s">
        <v>1491</v>
      </c>
      <c r="AX1" s="17" t="s">
        <v>1492</v>
      </c>
      <c r="AY1" s="23" t="s">
        <v>1493</v>
      </c>
    </row>
    <row r="2" spans="1:51" thickTop="1" thickBot="1">
      <c r="A2" s="4">
        <v>1</v>
      </c>
      <c r="B2" s="4">
        <v>1067188064</v>
      </c>
      <c r="C2" s="4">
        <f>(A2-1)/(LARGE(A:A,1)-1)</f>
        <v>0</v>
      </c>
      <c r="D2" s="2">
        <f>(B2/86400)+25569</f>
        <v>37920.713703703703</v>
      </c>
      <c r="E2" s="4" t="s">
        <v>519</v>
      </c>
      <c r="F2" s="4" t="s">
        <v>520</v>
      </c>
      <c r="G2" s="4">
        <v>10</v>
      </c>
      <c r="H2" s="4">
        <v>10</v>
      </c>
      <c r="I2" s="5">
        <f>(H2-SMALL(H:H,1))/(LARGE(H:H,1)-SMALL(H:H,1))</f>
        <v>0</v>
      </c>
      <c r="J2" s="4">
        <v>122</v>
      </c>
      <c r="K2" s="4">
        <v>122</v>
      </c>
      <c r="L2" s="5">
        <f>(K2-SMALL(K:K,1))/(LARGE(K:K,1)-SMALL(K:K,1))</f>
        <v>0.28847942827628104</v>
      </c>
      <c r="M2" s="5">
        <f>K2/H2</f>
        <v>12.2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f>N2+P2+T2</f>
        <v>0</v>
      </c>
      <c r="X2" s="4">
        <f>O2+Q2+U2</f>
        <v>0</v>
      </c>
      <c r="Y2" s="60">
        <f>(N2+V2)/G2</f>
        <v>0</v>
      </c>
      <c r="Z2" s="62">
        <f>IF(AA2=0,0,(N2+V2)/ABS(AA2))</f>
        <v>0</v>
      </c>
      <c r="AA2" s="3">
        <f>H2-G2</f>
        <v>0</v>
      </c>
      <c r="AB2" s="3">
        <f>K2-J2</f>
        <v>0</v>
      </c>
      <c r="AC2" s="3">
        <f>N2+O2+P2+Q2+T2+U2</f>
        <v>0</v>
      </c>
      <c r="AD2" s="3">
        <f>AA2/G2</f>
        <v>0</v>
      </c>
      <c r="AF2" s="25">
        <f>1/(H2*H2)</f>
        <v>0.01</v>
      </c>
      <c r="AJ2" s="29">
        <f>G2</f>
        <v>10</v>
      </c>
      <c r="AK2" s="30">
        <f>G2</f>
        <v>10</v>
      </c>
      <c r="AL2" s="17">
        <f>G2</f>
        <v>10</v>
      </c>
      <c r="AM2" s="23">
        <f>G2</f>
        <v>10</v>
      </c>
      <c r="AN2" s="31">
        <f>G2</f>
        <v>10</v>
      </c>
      <c r="AO2" s="32">
        <f>G2</f>
        <v>10</v>
      </c>
      <c r="AP2" s="32">
        <f>G2</f>
        <v>10</v>
      </c>
      <c r="AQ2" s="17">
        <f>G2</f>
        <v>10</v>
      </c>
      <c r="AR2" s="33">
        <f>G2</f>
        <v>10</v>
      </c>
      <c r="AS2" s="34">
        <f>H2</f>
        <v>10</v>
      </c>
      <c r="AT2" s="20">
        <f>POWER((AO2-H2),2)</f>
        <v>0</v>
      </c>
      <c r="AU2" s="20">
        <f>POWER((AP2-H2),2)</f>
        <v>0</v>
      </c>
      <c r="AV2" s="21">
        <f>G2</f>
        <v>10</v>
      </c>
      <c r="AW2" s="22">
        <f>G2</f>
        <v>10</v>
      </c>
      <c r="AX2" s="17">
        <f>G2</f>
        <v>10</v>
      </c>
      <c r="AY2" s="23">
        <f>G2</f>
        <v>10</v>
      </c>
    </row>
    <row r="3" spans="1:51" thickTop="1" thickBot="1">
      <c r="A3" s="4">
        <v>2</v>
      </c>
      <c r="B3" s="4">
        <v>1079968597</v>
      </c>
      <c r="C3" s="4">
        <f t="shared" ref="C3:C66" si="0">(A3-1)/(LARGE(A:A,1)-1)</f>
        <v>1.0416666666666666E-2</v>
      </c>
      <c r="D3" s="2">
        <f t="shared" ref="D3:D66" si="1">(B3/86400)+25569</f>
        <v>38068.63653935185</v>
      </c>
      <c r="E3" s="4" t="s">
        <v>520</v>
      </c>
      <c r="F3" s="4" t="s">
        <v>521</v>
      </c>
      <c r="G3" s="4">
        <v>10</v>
      </c>
      <c r="H3" s="4">
        <v>10</v>
      </c>
      <c r="I3" s="5">
        <f t="shared" ref="I3:I66" si="2">(H3-SMALL(H:H,1))/(LARGE(H:H,1)-SMALL(H:H,1))</f>
        <v>0</v>
      </c>
      <c r="J3" s="4">
        <v>122</v>
      </c>
      <c r="K3" s="4">
        <v>123</v>
      </c>
      <c r="L3" s="5">
        <f t="shared" ref="L3:L66" si="3">(K3-SMALL(K:K,1))/(LARGE(K:K,1)-SMALL(K:K,1))</f>
        <v>0.29085909574023994</v>
      </c>
      <c r="M3" s="5">
        <f t="shared" ref="M3:M66" si="4">K3/H3</f>
        <v>12.3</v>
      </c>
      <c r="N3" s="4">
        <v>0</v>
      </c>
      <c r="O3" s="4">
        <v>0</v>
      </c>
      <c r="P3" s="4">
        <v>1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1</v>
      </c>
      <c r="W3" s="4">
        <f>N3+P3+T3</f>
        <v>1</v>
      </c>
      <c r="X3" s="4">
        <f>O3+Q3+U3</f>
        <v>0</v>
      </c>
      <c r="Y3" s="60">
        <f>(N3+V3)/G3</f>
        <v>0.1</v>
      </c>
      <c r="Z3" s="62">
        <f>IF(AA3=0,0,(N3+V3)/ABS(AA3))</f>
        <v>0</v>
      </c>
      <c r="AA3" s="3">
        <f t="shared" ref="AA3:AA39" si="5">H3-G3</f>
        <v>0</v>
      </c>
      <c r="AB3" s="3">
        <f t="shared" ref="AB3:AB39" si="6">K3-J3</f>
        <v>1</v>
      </c>
      <c r="AC3" s="3">
        <f>N3+O3+P3+Q3+T3+U3</f>
        <v>1</v>
      </c>
      <c r="AD3" s="3">
        <f>AA3/G3</f>
        <v>0</v>
      </c>
      <c r="AE3" s="24">
        <f>(AA3)*(G3*G3)</f>
        <v>0</v>
      </c>
      <c r="AF3" s="25">
        <f t="shared" ref="AF3:AF66" si="7">1/(H3*H3)</f>
        <v>0.01</v>
      </c>
      <c r="AG3" s="26">
        <f>(H3-$H$2)/SUM($AF$2:AF2)</f>
        <v>0</v>
      </c>
      <c r="AH3" s="35">
        <f>(H3-$H$2)/SUM($AF$2:AF2)</f>
        <v>0</v>
      </c>
      <c r="AI3" s="28">
        <f>(H3-$H$2)/SUM($AF$2:AF2)</f>
        <v>0</v>
      </c>
      <c r="AJ3" s="29">
        <f>AJ2+(AVERAGE(AE3:AE3)/(AJ2*AJ2))</f>
        <v>10</v>
      </c>
      <c r="AK3" s="30">
        <f>AK2+(AVERAGE($AG$3:AG3)/(AK2*AK2))</f>
        <v>10</v>
      </c>
      <c r="AL3" s="36">
        <f>AL2+(AVERAGE($AH$3:AH3)/(AL2*AL2))</f>
        <v>10</v>
      </c>
      <c r="AM3" s="37">
        <f>AM2+(AVERAGE($AI$3:AI3)/(AM2*AM2))</f>
        <v>10</v>
      </c>
      <c r="AN3" s="38">
        <f>AN2+(AE3/(AN2*AN2))</f>
        <v>10</v>
      </c>
      <c r="AO3" s="39">
        <f>AO2+(AH3/(AO2*AO2))</f>
        <v>10</v>
      </c>
      <c r="AP3" s="39">
        <f>AP2+(AI3/(AP2*AP2))</f>
        <v>10</v>
      </c>
      <c r="AQ3" s="36">
        <f>AQ2+(AVERAGE($AH$3:AH3)/(AQ2*AQ2))</f>
        <v>10</v>
      </c>
      <c r="AR3" s="40">
        <f>AR2+(AVERAGE($AH$3:AH3)/(AR2*AR2))</f>
        <v>10</v>
      </c>
      <c r="AS3" s="41">
        <f>AS2+(AVERAGE($AI$3:AI3)/(AS2*AS2))</f>
        <v>10</v>
      </c>
      <c r="AT3" s="20">
        <f>POWER((AO3-H3),2)</f>
        <v>0</v>
      </c>
      <c r="AU3" s="20">
        <f>POWER((AP3-H3),2)</f>
        <v>0</v>
      </c>
      <c r="AV3" s="29">
        <f>AV2+(AVERAGE($AE$3:$AE$85)/(AV2*AV2))</f>
        <v>10.041204819277109</v>
      </c>
      <c r="AW3" s="30">
        <f>AW2+(AVERAGE($AG$3:$AG$85)/(AW2*AW2))</f>
        <v>10.368429384849907</v>
      </c>
      <c r="AX3" s="36">
        <f>AX2+(AVERAGE($AH$3:$AH$85)/(AX2*AX2))</f>
        <v>10.08665524008201</v>
      </c>
      <c r="AY3" s="37">
        <f>AY2+(AVERAGE($AI$3:$AI$85)/(AY2*AY2))</f>
        <v>10.08436275889702</v>
      </c>
    </row>
    <row r="4" spans="1:51" thickTop="1" thickBot="1">
      <c r="A4" s="4">
        <v>3</v>
      </c>
      <c r="B4" s="4">
        <v>1080033253</v>
      </c>
      <c r="C4" s="4">
        <f t="shared" si="0"/>
        <v>2.0833333333333332E-2</v>
      </c>
      <c r="D4" s="2">
        <f t="shared" si="1"/>
        <v>38069.384872685187</v>
      </c>
      <c r="E4" s="4" t="s">
        <v>521</v>
      </c>
      <c r="F4" s="4" t="s">
        <v>522</v>
      </c>
      <c r="G4" s="4">
        <v>10</v>
      </c>
      <c r="H4" s="4">
        <v>10</v>
      </c>
      <c r="I4" s="5">
        <f t="shared" si="2"/>
        <v>0</v>
      </c>
      <c r="J4" s="4">
        <v>123</v>
      </c>
      <c r="K4" s="4">
        <v>124</v>
      </c>
      <c r="L4" s="5">
        <f t="shared" si="3"/>
        <v>0.29323876320419889</v>
      </c>
      <c r="M4" s="5">
        <f t="shared" si="4"/>
        <v>12.4</v>
      </c>
      <c r="N4" s="4">
        <v>0</v>
      </c>
      <c r="O4" s="4">
        <v>0</v>
      </c>
      <c r="P4" s="4">
        <v>1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1</v>
      </c>
      <c r="W4" s="4">
        <f>N4+P4+T4</f>
        <v>1</v>
      </c>
      <c r="X4" s="4">
        <f>O4+Q4+U4</f>
        <v>0</v>
      </c>
      <c r="Y4" s="60">
        <f>(N4+V4)/G4</f>
        <v>0.1</v>
      </c>
      <c r="Z4" s="62">
        <f>IF(AA4=0,0,(N4+V4)/ABS(AA4))</f>
        <v>0</v>
      </c>
      <c r="AA4" s="3">
        <f t="shared" si="5"/>
        <v>0</v>
      </c>
      <c r="AB4" s="3">
        <f t="shared" si="6"/>
        <v>1</v>
      </c>
      <c r="AC4" s="3">
        <f>N4+O4+P4+Q4+T4+U4</f>
        <v>1</v>
      </c>
      <c r="AD4" s="3">
        <f>AA4/G4</f>
        <v>0</v>
      </c>
      <c r="AE4" s="24">
        <f>(AA4)*(G4*G4)</f>
        <v>0</v>
      </c>
      <c r="AF4" s="25">
        <f t="shared" si="7"/>
        <v>0.01</v>
      </c>
      <c r="AG4" s="26">
        <f>(H4-$H$2)/SUM($AF$2:AF3)</f>
        <v>0</v>
      </c>
      <c r="AH4" s="35">
        <f>(H4-$H$2)/SUM($AF$2:AF3)</f>
        <v>0</v>
      </c>
      <c r="AI4" s="28">
        <f>(H4-$H$2)/SUM($AF$2:AF3)</f>
        <v>0</v>
      </c>
      <c r="AJ4" s="29">
        <f>AJ3+(AVERAGE($AE$3:AE4)/(AJ3*AJ3))</f>
        <v>10</v>
      </c>
      <c r="AK4" s="30">
        <f>AK3+(AVERAGE($AG$3:AG4)/(AK3*AK3))</f>
        <v>10</v>
      </c>
      <c r="AL4" s="36">
        <f>AL3+(AVERAGE($AH$3:AH4)/(AL3*AL3))</f>
        <v>10</v>
      </c>
      <c r="AM4" s="37">
        <f>AM3+(AVERAGE($AI$3:AI4)/(AM3*AM3))</f>
        <v>10</v>
      </c>
      <c r="AN4" s="38">
        <f t="shared" ref="AN4:AN39" si="8">AN3+(AE4/(AN3*AN3))</f>
        <v>10</v>
      </c>
      <c r="AO4" s="39">
        <f t="shared" ref="AO4:AP19" si="9">AO3+(AH4/(AO3*AO3))</f>
        <v>10</v>
      </c>
      <c r="AP4" s="39">
        <f t="shared" si="9"/>
        <v>10</v>
      </c>
      <c r="AQ4" s="36">
        <f>AQ3+(AVERAGE($AH$3:AH4)/(AQ3*AQ3))</f>
        <v>10</v>
      </c>
      <c r="AR4" s="40">
        <f>AR3+(AVERAGE($AH$3:AH4)/(AR3*AR3))</f>
        <v>10</v>
      </c>
      <c r="AS4" s="41">
        <f>AS3+(AVERAGE($AI$3:AI4)/(AS3*AS3))</f>
        <v>10</v>
      </c>
      <c r="AT4" s="20">
        <f>POWER((AO4-H4),2)</f>
        <v>0</v>
      </c>
      <c r="AU4" s="20">
        <f>POWER((AP4-H4),2)</f>
        <v>0</v>
      </c>
      <c r="AV4" s="29">
        <f t="shared" ref="AV4:AV38" si="10">AV3+(AVERAGE($AE$3:$AE$85)/(AV3*AV3))</f>
        <v>10.082072158428543</v>
      </c>
      <c r="AW4" s="30">
        <f>AW3+(AVERAGE($AG$3:$AG$85)/(AW3*AW3))</f>
        <v>10.71114059659115</v>
      </c>
      <c r="AX4" s="36">
        <f t="shared" ref="AX4:AX67" si="11">AX3+(AVERAGE($AH$3:$AH$85)/(AX3*AX3))</f>
        <v>10.171827952072615</v>
      </c>
      <c r="AY4" s="37">
        <f t="shared" ref="AY4:AY67" si="12">AY3+(AVERAGE($AI$3:$AI$85)/(AY3*AY3))</f>
        <v>10.167319914763143</v>
      </c>
    </row>
    <row r="5" spans="1:51" thickTop="1" thickBot="1">
      <c r="A5" s="4">
        <v>4</v>
      </c>
      <c r="B5" s="4">
        <v>1082715510</v>
      </c>
      <c r="C5" s="4">
        <f t="shared" si="0"/>
        <v>3.125E-2</v>
      </c>
      <c r="D5" s="2">
        <f t="shared" si="1"/>
        <v>38100.429513888885</v>
      </c>
      <c r="E5" s="4" t="s">
        <v>522</v>
      </c>
      <c r="F5" s="4" t="s">
        <v>523</v>
      </c>
      <c r="G5" s="4">
        <v>10</v>
      </c>
      <c r="H5" s="4">
        <v>10</v>
      </c>
      <c r="I5" s="5">
        <f t="shared" si="2"/>
        <v>0</v>
      </c>
      <c r="J5" s="4">
        <v>124</v>
      </c>
      <c r="K5" s="4">
        <v>125</v>
      </c>
      <c r="L5" s="5">
        <f t="shared" si="3"/>
        <v>0.29561843066815779</v>
      </c>
      <c r="M5" s="5">
        <f t="shared" si="4"/>
        <v>12.5</v>
      </c>
      <c r="N5" s="4">
        <v>0</v>
      </c>
      <c r="O5" s="4">
        <v>0</v>
      </c>
      <c r="P5" s="4">
        <v>1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1</v>
      </c>
      <c r="W5" s="4">
        <f>N5+P5+T5</f>
        <v>1</v>
      </c>
      <c r="X5" s="4">
        <f>O5+Q5+U5</f>
        <v>0</v>
      </c>
      <c r="Y5" s="60">
        <f>(N5+V5)/G5</f>
        <v>0.1</v>
      </c>
      <c r="Z5" s="62">
        <f>IF(AA5=0,0,(N5+V5)/ABS(AA5))</f>
        <v>0</v>
      </c>
      <c r="AA5" s="3">
        <f t="shared" si="5"/>
        <v>0</v>
      </c>
      <c r="AB5" s="3">
        <f t="shared" si="6"/>
        <v>1</v>
      </c>
      <c r="AC5" s="3">
        <f>N5+O5+P5+Q5+T5+U5</f>
        <v>1</v>
      </c>
      <c r="AD5" s="3">
        <f>AA5/G5</f>
        <v>0</v>
      </c>
      <c r="AE5" s="24">
        <f>(AA5)*(G5*G5)</f>
        <v>0</v>
      </c>
      <c r="AF5" s="25">
        <f t="shared" si="7"/>
        <v>0.01</v>
      </c>
      <c r="AG5" s="26">
        <f>(H5-$H$2)/SUM($AF$2:AF4)</f>
        <v>0</v>
      </c>
      <c r="AH5" s="35">
        <f>(H5-$H$2)/SUM($AF$2:AF4)</f>
        <v>0</v>
      </c>
      <c r="AI5" s="28">
        <f>(H5-$H$2)/SUM($AF$2:AF4)</f>
        <v>0</v>
      </c>
      <c r="AJ5" s="29">
        <f>AJ4+(AVERAGE($AE$3:AE5)/(AJ4*AJ4))</f>
        <v>10</v>
      </c>
      <c r="AK5" s="30">
        <f>AK4+(AVERAGE($AG$3:AG5)/(AK4*AK4))</f>
        <v>10</v>
      </c>
      <c r="AL5" s="36">
        <f>AL4+(AVERAGE($AH$3:AH5)/(AL4*AL4))</f>
        <v>10</v>
      </c>
      <c r="AM5" s="37">
        <f>AM4+(AVERAGE($AI$3:AI5)/(AM4*AM4))</f>
        <v>10</v>
      </c>
      <c r="AN5" s="38">
        <f t="shared" si="8"/>
        <v>10</v>
      </c>
      <c r="AO5" s="39">
        <f t="shared" si="9"/>
        <v>10</v>
      </c>
      <c r="AP5" s="39">
        <f t="shared" si="9"/>
        <v>10</v>
      </c>
      <c r="AQ5" s="36">
        <f>AQ4+(AVERAGE($AH$3:AH5)/(AQ4*AQ4))</f>
        <v>10</v>
      </c>
      <c r="AR5" s="40">
        <f>AR4+(AVERAGE($AH$3:AH5)/(AR4*AR4))</f>
        <v>10</v>
      </c>
      <c r="AS5" s="41">
        <f>AS4+(AVERAGE($AI$3:AI5)/(AS4*AS4))</f>
        <v>10</v>
      </c>
      <c r="AT5" s="20">
        <f>POWER((AO5-H5),2)</f>
        <v>0</v>
      </c>
      <c r="AU5" s="20">
        <f>POWER((AP5-H5),2)</f>
        <v>0</v>
      </c>
      <c r="AV5" s="29">
        <f t="shared" si="10"/>
        <v>10.122608860295049</v>
      </c>
      <c r="AW5" s="30">
        <f t="shared" ref="AW5:AW68" si="13">AW4+(AVERAGE($AG$3:$AG$85)/(AW4*AW4))</f>
        <v>11.032272032339089</v>
      </c>
      <c r="AX5" s="36">
        <f t="shared" si="11"/>
        <v>10.255580266673613</v>
      </c>
      <c r="AY5" s="37">
        <f t="shared" si="12"/>
        <v>10.248928865906015</v>
      </c>
    </row>
    <row r="6" spans="1:51" thickTop="1" thickBot="1">
      <c r="A6" s="4">
        <v>5</v>
      </c>
      <c r="B6" s="4">
        <v>1083328733</v>
      </c>
      <c r="C6" s="4">
        <f t="shared" si="0"/>
        <v>4.1666666666666664E-2</v>
      </c>
      <c r="D6" s="2">
        <f t="shared" si="1"/>
        <v>38107.527002314819</v>
      </c>
      <c r="E6" s="4" t="s">
        <v>523</v>
      </c>
      <c r="F6" s="4" t="s">
        <v>524</v>
      </c>
      <c r="G6" s="4">
        <v>10</v>
      </c>
      <c r="H6" s="4">
        <v>11</v>
      </c>
      <c r="I6" s="5">
        <f t="shared" si="2"/>
        <v>7.6923076923076927E-2</v>
      </c>
      <c r="J6" s="4">
        <v>125</v>
      </c>
      <c r="K6" s="4">
        <v>131</v>
      </c>
      <c r="L6" s="5">
        <f t="shared" si="3"/>
        <v>0.30989643545191131</v>
      </c>
      <c r="M6" s="5">
        <f t="shared" si="4"/>
        <v>11.909090909090908</v>
      </c>
      <c r="N6" s="4">
        <v>1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6</v>
      </c>
      <c r="U6" s="4">
        <v>0</v>
      </c>
      <c r="V6" s="4">
        <v>0</v>
      </c>
      <c r="W6" s="4">
        <f>N6+P6+T6</f>
        <v>7</v>
      </c>
      <c r="X6" s="4">
        <f>O6+Q6+U6</f>
        <v>0</v>
      </c>
      <c r="Y6" s="60">
        <f>(N6+V6)/G6</f>
        <v>0.1</v>
      </c>
      <c r="Z6" s="62">
        <f>IF(AA6=0,0,(N6+V6)/ABS(AA6))</f>
        <v>1</v>
      </c>
      <c r="AA6" s="3">
        <f t="shared" si="5"/>
        <v>1</v>
      </c>
      <c r="AB6" s="3">
        <f t="shared" si="6"/>
        <v>6</v>
      </c>
      <c r="AC6" s="3">
        <f>N6+O6+P6+Q6+T6+U6</f>
        <v>7</v>
      </c>
      <c r="AD6" s="3">
        <f>AA6/G6</f>
        <v>0.1</v>
      </c>
      <c r="AE6" s="24">
        <f>(AA6)*(G6*G6)</f>
        <v>100</v>
      </c>
      <c r="AF6" s="25">
        <f t="shared" si="7"/>
        <v>8.2644628099173556E-3</v>
      </c>
      <c r="AG6" s="26">
        <f>(H6-$H$2)/SUM($AF$2:AF5)</f>
        <v>25</v>
      </c>
      <c r="AH6" s="35">
        <f>(H6-$H$2)/SUM($AF$2:AF5)</f>
        <v>25</v>
      </c>
      <c r="AI6" s="28">
        <f>(H6-$H$2)/SUM($AF$2:AF5)</f>
        <v>25</v>
      </c>
      <c r="AJ6" s="29">
        <f>AJ5+(AVERAGE($AE$3:AE6)/(AJ5*AJ5))</f>
        <v>10.25</v>
      </c>
      <c r="AK6" s="30">
        <f>AK5+(AVERAGE($AG$3:AG6)/(AK5*AK5))</f>
        <v>10.0625</v>
      </c>
      <c r="AL6" s="36">
        <f>AL5+(AVERAGE($AH$3:AH6)/(AL5*AL5))</f>
        <v>10.0625</v>
      </c>
      <c r="AM6" s="37">
        <f>AM5+(AVERAGE($AI$3:AI6)/(AM5*AM5))</f>
        <v>10.0625</v>
      </c>
      <c r="AN6" s="38">
        <f t="shared" si="8"/>
        <v>11</v>
      </c>
      <c r="AO6" s="39">
        <f t="shared" si="9"/>
        <v>10.25</v>
      </c>
      <c r="AP6" s="39">
        <f t="shared" si="9"/>
        <v>10.25</v>
      </c>
      <c r="AQ6" s="36">
        <f>AQ5+(AVERAGE($AH$3:AH6)/(AQ5*AQ5))</f>
        <v>10.0625</v>
      </c>
      <c r="AR6" s="40">
        <f>AR5+(AVERAGE($AH$3:AH6)/(AR5*AR5))</f>
        <v>10.0625</v>
      </c>
      <c r="AS6" s="41">
        <f>AS5+(AVERAGE($AI$3:AI6)/(AS5*AS5))</f>
        <v>10.0625</v>
      </c>
      <c r="AT6" s="20">
        <f>POWER((AO6-H6),2)</f>
        <v>0.5625</v>
      </c>
      <c r="AU6" s="20">
        <f>POWER((AP6-H6),2)</f>
        <v>0.5625</v>
      </c>
      <c r="AV6" s="29">
        <f t="shared" si="10"/>
        <v>10.162821548062585</v>
      </c>
      <c r="AW6" s="30">
        <f t="shared" si="13"/>
        <v>11.334980337713178</v>
      </c>
      <c r="AX6" s="36">
        <f t="shared" si="11"/>
        <v>10.337970238389058</v>
      </c>
      <c r="AY6" s="37">
        <f t="shared" si="12"/>
        <v>10.329243339317122</v>
      </c>
    </row>
    <row r="7" spans="1:51" thickTop="1" thickBot="1">
      <c r="A7" s="4">
        <v>6</v>
      </c>
      <c r="B7" s="4">
        <v>1086679320</v>
      </c>
      <c r="C7" s="4">
        <f t="shared" si="0"/>
        <v>5.2083333333333336E-2</v>
      </c>
      <c r="D7" s="2">
        <f t="shared" si="1"/>
        <v>38146.306944444441</v>
      </c>
      <c r="E7" s="4" t="s">
        <v>524</v>
      </c>
      <c r="F7" s="4" t="s">
        <v>525</v>
      </c>
      <c r="G7" s="4">
        <v>11</v>
      </c>
      <c r="H7" s="4">
        <v>11</v>
      </c>
      <c r="I7" s="5">
        <f t="shared" si="2"/>
        <v>7.6923076923076927E-2</v>
      </c>
      <c r="J7" s="4">
        <v>131</v>
      </c>
      <c r="K7" s="4">
        <v>131</v>
      </c>
      <c r="L7" s="5">
        <f t="shared" si="3"/>
        <v>0.30989643545191131</v>
      </c>
      <c r="M7" s="5">
        <f t="shared" si="4"/>
        <v>11.909090909090908</v>
      </c>
      <c r="N7" s="4">
        <v>0</v>
      </c>
      <c r="O7" s="4">
        <v>0</v>
      </c>
      <c r="P7" s="4">
        <v>0</v>
      </c>
      <c r="Q7" s="4">
        <v>0</v>
      </c>
      <c r="R7" s="4">
        <v>1</v>
      </c>
      <c r="S7" s="4">
        <v>0</v>
      </c>
      <c r="T7" s="4">
        <v>0</v>
      </c>
      <c r="U7" s="4">
        <v>0</v>
      </c>
      <c r="V7" s="4">
        <v>1</v>
      </c>
      <c r="W7" s="4">
        <f>N7+P7+T7</f>
        <v>0</v>
      </c>
      <c r="X7" s="4">
        <f>O7+Q7+U7</f>
        <v>0</v>
      </c>
      <c r="Y7" s="60">
        <f>(N7+V7)/G7</f>
        <v>9.0909090909090912E-2</v>
      </c>
      <c r="Z7" s="62">
        <f>IF(AA7=0,0,(N7+V7)/ABS(AA7))</f>
        <v>0</v>
      </c>
      <c r="AA7" s="3">
        <f t="shared" si="5"/>
        <v>0</v>
      </c>
      <c r="AB7" s="3">
        <f t="shared" si="6"/>
        <v>0</v>
      </c>
      <c r="AC7" s="3">
        <f>N7+O7+P7+Q7+T7+U7</f>
        <v>0</v>
      </c>
      <c r="AD7" s="3">
        <f>AA7/G7</f>
        <v>0</v>
      </c>
      <c r="AE7" s="24">
        <f>(AA7)*(G7*G7)</f>
        <v>0</v>
      </c>
      <c r="AF7" s="25">
        <f t="shared" si="7"/>
        <v>8.2644628099173556E-3</v>
      </c>
      <c r="AG7" s="26">
        <f>(H7-$H$2)/SUM($AF$2:AF6)</f>
        <v>20.719178082191782</v>
      </c>
      <c r="AH7" s="35">
        <f>(H7-H2)/SUM(AF2:AF6)</f>
        <v>20.719178082191782</v>
      </c>
      <c r="AI7" s="28">
        <f>(H7-$H$2)/SUM($AF$2:AF6)</f>
        <v>20.719178082191782</v>
      </c>
      <c r="AJ7" s="29">
        <f>AJ6+(AVERAGE($AE$3:AE7)/(AJ6*AJ6))</f>
        <v>10.440362879238549</v>
      </c>
      <c r="AK7" s="30">
        <f>AK6+(AVERAGE($AG$3:AG7)/(AK6*AK6))</f>
        <v>10.152806003541848</v>
      </c>
      <c r="AL7" s="36">
        <f>AL6+(AVERAGE($AH$3:AH7)/(AL6*AL6))</f>
        <v>10.152806003541848</v>
      </c>
      <c r="AM7" s="37">
        <f>AM6+(AVERAGE($AI$3:AI7)/(AM6*AM6))</f>
        <v>10.152806003541848</v>
      </c>
      <c r="AN7" s="38">
        <f t="shared" si="8"/>
        <v>11</v>
      </c>
      <c r="AO7" s="39">
        <f t="shared" si="9"/>
        <v>10.447208119759113</v>
      </c>
      <c r="AP7" s="39">
        <f t="shared" si="9"/>
        <v>10.447208119759113</v>
      </c>
      <c r="AQ7" s="36">
        <f>AQ6+(AVERAGE(AH3:AH7)/(AQ6*AQ6))</f>
        <v>10.152806003541848</v>
      </c>
      <c r="AR7" s="40">
        <f>AR6+(AVERAGE($AH$3:AH7)/(AR6*AR6))</f>
        <v>10.152806003541848</v>
      </c>
      <c r="AS7" s="41">
        <f>AS6+(AVERAGE($AI$3:AI7)/(AS6*AS6))</f>
        <v>10.152806003541848</v>
      </c>
      <c r="AT7" s="20">
        <f>POWER((AO7-H7),2)</f>
        <v>0.30557886286025554</v>
      </c>
      <c r="AU7" s="20">
        <f>POWER((AP7-H7),2)</f>
        <v>0.30557886286025554</v>
      </c>
      <c r="AV7" s="29">
        <f t="shared" si="10"/>
        <v>10.202716634852242</v>
      </c>
      <c r="AW7" s="30">
        <f t="shared" si="13"/>
        <v>11.621736473083022</v>
      </c>
      <c r="AX7" s="36">
        <f t="shared" si="11"/>
        <v>10.419052205172411</v>
      </c>
      <c r="AY7" s="37">
        <f t="shared" si="12"/>
        <v>10.4083137066494</v>
      </c>
    </row>
    <row r="8" spans="1:51" thickTop="1" thickBot="1">
      <c r="A8" s="4">
        <v>7</v>
      </c>
      <c r="B8" s="4">
        <v>1091914059</v>
      </c>
      <c r="C8" s="4">
        <f t="shared" si="0"/>
        <v>6.25E-2</v>
      </c>
      <c r="D8" s="2">
        <f t="shared" si="1"/>
        <v>38206.894201388888</v>
      </c>
      <c r="E8" s="4" t="s">
        <v>525</v>
      </c>
      <c r="F8" s="4" t="s">
        <v>526</v>
      </c>
      <c r="G8" s="4">
        <v>11</v>
      </c>
      <c r="H8" s="4">
        <v>12</v>
      </c>
      <c r="I8" s="5">
        <f t="shared" si="2"/>
        <v>0.15384615384615385</v>
      </c>
      <c r="J8" s="4">
        <v>131</v>
      </c>
      <c r="K8" s="4">
        <v>142</v>
      </c>
      <c r="L8" s="5">
        <f t="shared" si="3"/>
        <v>0.3360727775554595</v>
      </c>
      <c r="M8" s="5">
        <f t="shared" si="4"/>
        <v>11.833333333333334</v>
      </c>
      <c r="N8" s="4">
        <v>1</v>
      </c>
      <c r="O8" s="4">
        <v>0</v>
      </c>
      <c r="P8" s="4">
        <v>4</v>
      </c>
      <c r="Q8" s="4">
        <v>0</v>
      </c>
      <c r="R8" s="4">
        <v>0</v>
      </c>
      <c r="S8" s="4">
        <v>0</v>
      </c>
      <c r="T8" s="4">
        <v>7</v>
      </c>
      <c r="U8" s="4">
        <v>0</v>
      </c>
      <c r="V8" s="4">
        <v>2</v>
      </c>
      <c r="W8" s="4">
        <f>N8+P8+T8</f>
        <v>12</v>
      </c>
      <c r="X8" s="4">
        <f>O8+Q8+U8</f>
        <v>0</v>
      </c>
      <c r="Y8" s="60">
        <f>(N8+V8)/G8</f>
        <v>0.27272727272727271</v>
      </c>
      <c r="Z8" s="62">
        <f>IF(AA8=0,0,(N8+V8)/ABS(AA8))</f>
        <v>3</v>
      </c>
      <c r="AA8" s="3">
        <f t="shared" si="5"/>
        <v>1</v>
      </c>
      <c r="AB8" s="3">
        <f t="shared" si="6"/>
        <v>11</v>
      </c>
      <c r="AC8" s="3">
        <f>N8+O8+P8+Q8+T8+U8</f>
        <v>12</v>
      </c>
      <c r="AD8" s="3">
        <f>AA8/G8</f>
        <v>9.0909090909090912E-2</v>
      </c>
      <c r="AE8" s="24">
        <f>(AA8)*(G8*G8)</f>
        <v>121</v>
      </c>
      <c r="AF8" s="25">
        <f t="shared" si="7"/>
        <v>6.9444444444444441E-3</v>
      </c>
      <c r="AG8" s="26">
        <f>(H8-$H$2)/SUM($AF$2:AF7)</f>
        <v>35.380116959064324</v>
      </c>
      <c r="AH8" s="35">
        <f>(H8-H3)/SUM(AF3:AF7)</f>
        <v>42.984014209591471</v>
      </c>
      <c r="AI8" s="28">
        <f>(H8-$H$2)/SUM($AF$2:AF7)</f>
        <v>35.380116959064324</v>
      </c>
      <c r="AJ8" s="29">
        <f>AJ7+(AVERAGE($AE$3:AE8)/(AJ7*AJ7))</f>
        <v>10.778279719497769</v>
      </c>
      <c r="AK8" s="30">
        <f>AK7+(AVERAGE($AG$3:AG8)/(AK7*AK7))</f>
        <v>10.28393346478032</v>
      </c>
      <c r="AL8" s="36">
        <f>AL7+(AVERAGE($AH$3:AH8)/(AL7*AL7))</f>
        <v>10.296228019763475</v>
      </c>
      <c r="AM8" s="37">
        <f>AM7+(AVERAGE($AI$3:AI8)/(AM7*AM7))</f>
        <v>10.28393346478032</v>
      </c>
      <c r="AN8" s="38">
        <f t="shared" si="8"/>
        <v>12</v>
      </c>
      <c r="AO8" s="39">
        <f t="shared" si="9"/>
        <v>10.841036018522747</v>
      </c>
      <c r="AP8" s="39">
        <f t="shared" si="9"/>
        <v>10.771367632922747</v>
      </c>
      <c r="AQ8" s="36">
        <f t="shared" ref="AQ8:AQ39" si="14">AQ7+(AVERAGE(AH4:AH8)/(AQ7*AQ7))</f>
        <v>10.324912423007801</v>
      </c>
      <c r="AR8" s="40">
        <f>AR7+(AVERAGE($AH$3:AH8)/(AR7*AR7))</f>
        <v>10.296228019763475</v>
      </c>
      <c r="AS8" s="41">
        <f>AS7+(AVERAGE($AI$3:AI8)/(AS7*AS7))</f>
        <v>10.28393346478032</v>
      </c>
      <c r="AT8" s="20">
        <f>POWER((AO8-H8),2)</f>
        <v>1.343197510361607</v>
      </c>
      <c r="AU8" s="20">
        <f>POWER((AP8-H8),2)</f>
        <v>1.5095374934298542</v>
      </c>
      <c r="AV8" s="29">
        <f t="shared" si="10"/>
        <v>10.242300332783135</v>
      </c>
      <c r="AW8" s="30">
        <f t="shared" si="13"/>
        <v>11.894516277773018</v>
      </c>
      <c r="AX8" s="36">
        <f t="shared" si="11"/>
        <v>10.498877108572357</v>
      </c>
      <c r="AY8" s="37">
        <f t="shared" si="12"/>
        <v>10.486187266323006</v>
      </c>
    </row>
    <row r="9" spans="1:51" thickTop="1" thickBot="1">
      <c r="A9" s="4">
        <v>8</v>
      </c>
      <c r="B9" s="4">
        <v>1093298597</v>
      </c>
      <c r="C9" s="4">
        <f t="shared" si="0"/>
        <v>7.2916666666666671E-2</v>
      </c>
      <c r="D9" s="2">
        <f t="shared" si="1"/>
        <v>38222.918946759259</v>
      </c>
      <c r="E9" s="4" t="s">
        <v>526</v>
      </c>
      <c r="F9" s="4" t="s">
        <v>527</v>
      </c>
      <c r="G9" s="4">
        <v>12</v>
      </c>
      <c r="H9" s="4">
        <v>12</v>
      </c>
      <c r="I9" s="5">
        <f t="shared" si="2"/>
        <v>0.15384615384615385</v>
      </c>
      <c r="J9" s="4">
        <v>142</v>
      </c>
      <c r="K9" s="4">
        <v>146</v>
      </c>
      <c r="L9" s="5">
        <f t="shared" si="3"/>
        <v>0.34559144741129522</v>
      </c>
      <c r="M9" s="5">
        <f t="shared" si="4"/>
        <v>12.166666666666666</v>
      </c>
      <c r="N9" s="4">
        <v>0</v>
      </c>
      <c r="O9" s="4">
        <v>0</v>
      </c>
      <c r="P9" s="4">
        <v>4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f>N9+P9+T9</f>
        <v>4</v>
      </c>
      <c r="X9" s="4">
        <f>O9+Q9+U9</f>
        <v>0</v>
      </c>
      <c r="Y9" s="60">
        <f>(N9+V9)/G9</f>
        <v>8.3333333333333329E-2</v>
      </c>
      <c r="Z9" s="62">
        <f>IF(AA9=0,0,(N9+V9)/ABS(AA9))</f>
        <v>0</v>
      </c>
      <c r="AA9" s="3">
        <f t="shared" si="5"/>
        <v>0</v>
      </c>
      <c r="AB9" s="3">
        <f t="shared" si="6"/>
        <v>4</v>
      </c>
      <c r="AC9" s="3">
        <f>N9+O9+P9+Q9+T9+U9</f>
        <v>4</v>
      </c>
      <c r="AD9" s="3">
        <f>AA9/G9</f>
        <v>0</v>
      </c>
      <c r="AE9" s="24">
        <f>(AA9)*(G9*G9)</f>
        <v>0</v>
      </c>
      <c r="AF9" s="25">
        <f t="shared" si="7"/>
        <v>6.9444444444444441E-3</v>
      </c>
      <c r="AG9" s="26">
        <f>(H9-$H$2)/SUM($AF$2:AF8)</f>
        <v>31.509277008210063</v>
      </c>
      <c r="AH9" s="35">
        <f>(H9-H4)/SUM(AF4:AF8)</f>
        <v>46.005175054126831</v>
      </c>
      <c r="AI9" s="28">
        <f>(H9-$H$2)/SUM($AF$2:AF8)</f>
        <v>31.509277008210063</v>
      </c>
      <c r="AJ9" s="29">
        <f>AJ8+(AVERAGE($AE$3:AE9)/(AJ8*AJ8))</f>
        <v>11.050045851451555</v>
      </c>
      <c r="AK9" s="30">
        <f>AK8+(AVERAGE($AG$3:AG9)/(AK8*AK8))</f>
        <v>10.436042459113212</v>
      </c>
      <c r="AL9" s="36">
        <f>AL8+(AVERAGE($AH$3:AH9)/(AL8*AL8))</f>
        <v>10.477754601134103</v>
      </c>
      <c r="AM9" s="37">
        <f>AM8+(AVERAGE($AI$3:AI9)/(AM8*AM8))</f>
        <v>10.436042459113212</v>
      </c>
      <c r="AN9" s="38">
        <f t="shared" si="8"/>
        <v>12</v>
      </c>
      <c r="AO9" s="39">
        <f t="shared" si="9"/>
        <v>11.232475937542068</v>
      </c>
      <c r="AP9" s="39">
        <f t="shared" si="9"/>
        <v>11.042946980408567</v>
      </c>
      <c r="AQ9" s="36">
        <f t="shared" si="14"/>
        <v>10.577639523621221</v>
      </c>
      <c r="AR9" s="40">
        <f>AR8+(AVERAGE($AH$3:AH9)/(AR8*AR8))</f>
        <v>10.477754601134103</v>
      </c>
      <c r="AS9" s="41">
        <f>AS8+(AVERAGE($AI$3:AI9)/(AS8*AS8))</f>
        <v>10.436042459113212</v>
      </c>
      <c r="AT9" s="20">
        <f>POWER((AO9-H9),2)</f>
        <v>0.58909318645192754</v>
      </c>
      <c r="AU9" s="20">
        <f>POWER((AP9-H9),2)</f>
        <v>0.91595048230907916</v>
      </c>
      <c r="AV9" s="29">
        <f t="shared" si="10"/>
        <v>10.281578661543024</v>
      </c>
      <c r="AW9" s="30">
        <f t="shared" si="13"/>
        <v>12.154928096675526</v>
      </c>
      <c r="AX9" s="36">
        <f t="shared" si="11"/>
        <v>10.577492779531074</v>
      </c>
      <c r="AY9" s="37">
        <f t="shared" si="12"/>
        <v>10.562908496074728</v>
      </c>
    </row>
    <row r="10" spans="1:51" thickTop="1" thickBot="1">
      <c r="A10" s="4">
        <v>9</v>
      </c>
      <c r="B10" s="4">
        <v>1100515748</v>
      </c>
      <c r="C10" s="4">
        <f t="shared" si="0"/>
        <v>8.3333333333333329E-2</v>
      </c>
      <c r="D10" s="2">
        <f t="shared" si="1"/>
        <v>38306.450787037036</v>
      </c>
      <c r="E10" s="4" t="s">
        <v>527</v>
      </c>
      <c r="F10" s="4" t="s">
        <v>528</v>
      </c>
      <c r="G10" s="4">
        <v>12</v>
      </c>
      <c r="H10" s="4">
        <v>12</v>
      </c>
      <c r="I10" s="5">
        <f t="shared" si="2"/>
        <v>0.15384615384615385</v>
      </c>
      <c r="J10" s="4">
        <v>146</v>
      </c>
      <c r="K10" s="4">
        <v>146</v>
      </c>
      <c r="L10" s="5">
        <f t="shared" si="3"/>
        <v>0.34559144741129522</v>
      </c>
      <c r="M10" s="5">
        <f t="shared" si="4"/>
        <v>12.166666666666666</v>
      </c>
      <c r="N10" s="4">
        <v>0</v>
      </c>
      <c r="O10" s="4">
        <v>0</v>
      </c>
      <c r="P10" s="4">
        <v>0</v>
      </c>
      <c r="Q10" s="4">
        <v>0</v>
      </c>
      <c r="R10" s="4">
        <v>1</v>
      </c>
      <c r="S10" s="4">
        <v>0</v>
      </c>
      <c r="T10" s="4">
        <v>0</v>
      </c>
      <c r="U10" s="4">
        <v>0</v>
      </c>
      <c r="V10" s="4">
        <v>1</v>
      </c>
      <c r="W10" s="4">
        <f>N10+P10+T10</f>
        <v>0</v>
      </c>
      <c r="X10" s="4">
        <f>O10+Q10+U10</f>
        <v>0</v>
      </c>
      <c r="Y10" s="60">
        <f>(N10+V10)/G10</f>
        <v>8.3333333333333329E-2</v>
      </c>
      <c r="Z10" s="62">
        <f>IF(AA10=0,0,(N10+V10)/ABS(AA10))</f>
        <v>0</v>
      </c>
      <c r="AA10" s="3">
        <f t="shared" si="5"/>
        <v>0</v>
      </c>
      <c r="AB10" s="3">
        <f t="shared" si="6"/>
        <v>0</v>
      </c>
      <c r="AC10" s="3">
        <f>N10+O10+P10+Q10+T10+U10</f>
        <v>0</v>
      </c>
      <c r="AD10" s="3">
        <f>AA10/G10</f>
        <v>0</v>
      </c>
      <c r="AE10" s="24">
        <f>(AA10)*(G10*G10)</f>
        <v>0</v>
      </c>
      <c r="AF10" s="25">
        <f t="shared" si="7"/>
        <v>6.9444444444444441E-3</v>
      </c>
      <c r="AG10" s="26">
        <f>(H10-$H$2)/SUM($AF$2:AF9)</f>
        <v>28.401903892547434</v>
      </c>
      <c r="AH10" s="35">
        <f>(H10-H5)/SUM(AF5:AF9)</f>
        <v>49.483130750880377</v>
      </c>
      <c r="AI10" s="28">
        <f>(H10-$H$2)/SUM($AF$2:AF9)</f>
        <v>28.401903892547434</v>
      </c>
      <c r="AJ10" s="29">
        <f>AJ9+(AVERAGE($AE$3:AE10)/(AJ9*AJ9))</f>
        <v>11.276288317774268</v>
      </c>
      <c r="AK10" s="30">
        <f>AK9+(AVERAGE($AG$3:AG10)/(AK9*AK9))</f>
        <v>10.597883892688953</v>
      </c>
      <c r="AL10" s="36">
        <f>AL9+(AVERAGE($AH$3:AH10)/(AL9*AL9))</f>
        <v>10.687476194149747</v>
      </c>
      <c r="AM10" s="37">
        <f>AM9+(AVERAGE($AI$3:AI10)/(AM9*AM9))</f>
        <v>10.597883892688953</v>
      </c>
      <c r="AN10" s="38">
        <f t="shared" si="8"/>
        <v>12</v>
      </c>
      <c r="AO10" s="39">
        <f t="shared" si="9"/>
        <v>11.624674660664542</v>
      </c>
      <c r="AP10" s="39">
        <f t="shared" si="9"/>
        <v>11.275851265753067</v>
      </c>
      <c r="AQ10" s="36">
        <f t="shared" si="14"/>
        <v>10.906886693596199</v>
      </c>
      <c r="AR10" s="40">
        <f>AR9+(AVERAGE($AH$3:AH10)/(AR9*AR9))</f>
        <v>10.687476194149747</v>
      </c>
      <c r="AS10" s="41">
        <f>AS9+(AVERAGE($AI$3:AI10)/(AS9*AS9))</f>
        <v>10.597883892688953</v>
      </c>
      <c r="AT10" s="20">
        <f>POWER((AO10-H10),2)</f>
        <v>0.14086911034727642</v>
      </c>
      <c r="AU10" s="20">
        <f>POWER((AP10-H10),2)</f>
        <v>0.52439138931143525</v>
      </c>
      <c r="AV10" s="29">
        <f t="shared" si="10"/>
        <v>10.320557456498809</v>
      </c>
      <c r="AW10" s="30">
        <f t="shared" si="13"/>
        <v>12.404301121271423</v>
      </c>
      <c r="AX10" s="36">
        <f t="shared" si="11"/>
        <v>10.65494419421468</v>
      </c>
      <c r="AY10" s="37">
        <f t="shared" si="12"/>
        <v>10.638519279633263</v>
      </c>
    </row>
    <row r="11" spans="1:51" thickTop="1" thickBot="1">
      <c r="A11" s="4">
        <v>10</v>
      </c>
      <c r="B11" s="4">
        <v>1106395395</v>
      </c>
      <c r="C11" s="4">
        <f t="shared" si="0"/>
        <v>9.375E-2</v>
      </c>
      <c r="D11" s="2">
        <f t="shared" si="1"/>
        <v>38374.502256944441</v>
      </c>
      <c r="E11" s="4" t="s">
        <v>528</v>
      </c>
      <c r="F11" s="4" t="s">
        <v>529</v>
      </c>
      <c r="G11" s="4">
        <v>12</v>
      </c>
      <c r="H11" s="4">
        <v>12</v>
      </c>
      <c r="I11" s="5">
        <f t="shared" si="2"/>
        <v>0.15384615384615385</v>
      </c>
      <c r="J11" s="4">
        <v>146</v>
      </c>
      <c r="K11" s="4">
        <v>146</v>
      </c>
      <c r="L11" s="5">
        <f t="shared" si="3"/>
        <v>0.34559144741129522</v>
      </c>
      <c r="M11" s="5">
        <f t="shared" si="4"/>
        <v>12.166666666666666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f>N11+P11+T11</f>
        <v>0</v>
      </c>
      <c r="X11" s="4">
        <f>O11+Q11+U11</f>
        <v>0</v>
      </c>
      <c r="Y11" s="60">
        <f>(N11+V11)/G11</f>
        <v>0</v>
      </c>
      <c r="Z11" s="62">
        <f>IF(AA11=0,0,(N11+V11)/ABS(AA11))</f>
        <v>0</v>
      </c>
      <c r="AA11" s="3">
        <f t="shared" si="5"/>
        <v>0</v>
      </c>
      <c r="AB11" s="3">
        <f t="shared" si="6"/>
        <v>0</v>
      </c>
      <c r="AC11" s="3">
        <f>N11+O11+P11+Q11+T11+U11</f>
        <v>0</v>
      </c>
      <c r="AD11" s="3">
        <f>AA11/G11</f>
        <v>0</v>
      </c>
      <c r="AE11" s="24">
        <f>(AA11)*(G11*G11)</f>
        <v>0</v>
      </c>
      <c r="AF11" s="25">
        <f t="shared" si="7"/>
        <v>6.9444444444444441E-3</v>
      </c>
      <c r="AG11" s="26">
        <f>(H11-$H$2)/SUM($AF$2:AF10)</f>
        <v>25.852399180984598</v>
      </c>
      <c r="AH11" s="35">
        <f>(H11-H6)/SUM(AF6:AF10)</f>
        <v>26.764976958525349</v>
      </c>
      <c r="AI11" s="28">
        <f>(H11-$H$2)/SUM($AF$2:AF10)</f>
        <v>25.852399180984598</v>
      </c>
      <c r="AJ11" s="29">
        <f>AJ10+(AVERAGE($AE$3:AE11)/(AJ10*AJ10))</f>
        <v>11.469403945907068</v>
      </c>
      <c r="AK11" s="30">
        <f>AK10+(AVERAGE($AG$3:AG11)/(AK10*AK10))</f>
        <v>10.762957977646755</v>
      </c>
      <c r="AL11" s="36">
        <f>AL10+(AVERAGE($AH$3:AH11)/(AL10*AL10))</f>
        <v>10.892686907421396</v>
      </c>
      <c r="AM11" s="37">
        <f>AM10+(AVERAGE($AI$3:AI11)/(AM10*AM10))</f>
        <v>10.762957977646755</v>
      </c>
      <c r="AN11" s="38">
        <f t="shared" si="8"/>
        <v>12</v>
      </c>
      <c r="AO11" s="39">
        <f t="shared" si="9"/>
        <v>11.822738530210136</v>
      </c>
      <c r="AP11" s="39">
        <f t="shared" si="9"/>
        <v>11.479181600576158</v>
      </c>
      <c r="AQ11" s="36">
        <f t="shared" si="14"/>
        <v>11.219523206423473</v>
      </c>
      <c r="AR11" s="40">
        <f>AR10+(AVERAGE($AH$3:AH11)/(AR10*AR10))</f>
        <v>10.892686907421396</v>
      </c>
      <c r="AS11" s="41">
        <f>AS10+(AVERAGE($AI$3:AI11)/(AS10*AS10))</f>
        <v>10.762957977646755</v>
      </c>
      <c r="AT11" s="20">
        <f>POWER((AO11-H11),2)</f>
        <v>3.1421628672062711E-2</v>
      </c>
      <c r="AU11" s="20">
        <f>POWER((AP11-H11),2)</f>
        <v>0.27125180517841241</v>
      </c>
      <c r="AV11" s="29">
        <f t="shared" si="10"/>
        <v>10.35924237637655</v>
      </c>
      <c r="AW11" s="30">
        <f t="shared" si="13"/>
        <v>12.643748264569476</v>
      </c>
      <c r="AX11" s="36">
        <f t="shared" si="11"/>
        <v>10.731273703612304</v>
      </c>
      <c r="AY11" s="37">
        <f t="shared" si="12"/>
        <v>10.713059110673889</v>
      </c>
    </row>
    <row r="12" spans="1:51" thickTop="1" thickBot="1">
      <c r="A12" s="4">
        <v>11</v>
      </c>
      <c r="B12" s="4">
        <v>1112800758</v>
      </c>
      <c r="C12" s="4">
        <f t="shared" si="0"/>
        <v>0.10416666666666667</v>
      </c>
      <c r="D12" s="2">
        <f t="shared" si="1"/>
        <v>38448.638402777782</v>
      </c>
      <c r="E12" s="4" t="s">
        <v>529</v>
      </c>
      <c r="F12" s="4" t="s">
        <v>530</v>
      </c>
      <c r="G12" s="4">
        <v>12</v>
      </c>
      <c r="H12" s="4">
        <v>12</v>
      </c>
      <c r="I12" s="5">
        <f t="shared" si="2"/>
        <v>0.15384615384615385</v>
      </c>
      <c r="J12" s="4">
        <v>146</v>
      </c>
      <c r="K12" s="4">
        <v>146</v>
      </c>
      <c r="L12" s="5">
        <f t="shared" si="3"/>
        <v>0.34559144741129522</v>
      </c>
      <c r="M12" s="5">
        <f t="shared" si="4"/>
        <v>12.166666666666666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f>N12+P12+T12</f>
        <v>0</v>
      </c>
      <c r="X12" s="4">
        <f>O12+Q12+U12</f>
        <v>0</v>
      </c>
      <c r="Y12" s="60">
        <f>(N12+V12)/G12</f>
        <v>0</v>
      </c>
      <c r="Z12" s="62">
        <f>IF(AA12=0,0,(N12+V12)/ABS(AA12))</f>
        <v>0</v>
      </c>
      <c r="AA12" s="3">
        <f t="shared" si="5"/>
        <v>0</v>
      </c>
      <c r="AB12" s="3">
        <f t="shared" si="6"/>
        <v>0</v>
      </c>
      <c r="AC12" s="3">
        <f>N12+O12+P12+Q12+T12+U12</f>
        <v>0</v>
      </c>
      <c r="AD12" s="3">
        <f>AA12/G12</f>
        <v>0</v>
      </c>
      <c r="AE12" s="24">
        <f>(AA12)*(G12*G12)</f>
        <v>0</v>
      </c>
      <c r="AF12" s="25">
        <f t="shared" si="7"/>
        <v>6.9444444444444441E-3</v>
      </c>
      <c r="AG12" s="26">
        <f>(H12-$H$2)/SUM($AF$2:AF11)</f>
        <v>23.722906001524887</v>
      </c>
      <c r="AH12" s="35">
        <f>(H12-H7)/SUM(AF7:AF11)</f>
        <v>27.745222929936308</v>
      </c>
      <c r="AI12" s="28">
        <f>(H12-$H$2)/SUM($AF$2:AF11)</f>
        <v>23.722906001524887</v>
      </c>
      <c r="AJ12" s="29">
        <f>AJ11+(AVERAGE($AE$3:AE12)/(AJ11*AJ11))</f>
        <v>11.637404446754591</v>
      </c>
      <c r="AK12" s="30">
        <f>AK11+(AVERAGE($AG$3:AG12)/(AK11*AK11))</f>
        <v>10.927481200062036</v>
      </c>
      <c r="AL12" s="36">
        <f>AL11+(AVERAGE($AH$3:AH12)/(AL11*AL11))</f>
        <v>11.093867214581918</v>
      </c>
      <c r="AM12" s="37">
        <f>AM11+(AVERAGE($AI$3:AI12)/(AM11*AM11))</f>
        <v>10.927481200062036</v>
      </c>
      <c r="AN12" s="38">
        <f t="shared" si="8"/>
        <v>12</v>
      </c>
      <c r="AO12" s="39">
        <f t="shared" si="9"/>
        <v>12.021234662472883</v>
      </c>
      <c r="AP12" s="39">
        <f t="shared" si="9"/>
        <v>11.659212078780811</v>
      </c>
      <c r="AQ12" s="36">
        <f t="shared" si="14"/>
        <v>11.526142279383071</v>
      </c>
      <c r="AR12" s="40">
        <f t="shared" ref="AR12:AS27" si="15">AR11+(AVERAGE(AH3:AH12)/(AR11*AR11))</f>
        <v>11.093867214581918</v>
      </c>
      <c r="AS12" s="41">
        <f t="shared" si="15"/>
        <v>10.927481200062036</v>
      </c>
      <c r="AT12" s="20">
        <f>POWER((AO12-H12),2)</f>
        <v>4.5091089033728318E-4</v>
      </c>
      <c r="AU12" s="20">
        <f>POWER((AP12-H12),2)</f>
        <v>0.11613640724889594</v>
      </c>
      <c r="AV12" s="29">
        <f t="shared" si="10"/>
        <v>10.397638910538474</v>
      </c>
      <c r="AW12" s="30">
        <f t="shared" si="13"/>
        <v>12.874211991064714</v>
      </c>
      <c r="AX12" s="36">
        <f t="shared" si="11"/>
        <v>10.806521240103422</v>
      </c>
      <c r="AY12" s="37">
        <f t="shared" si="12"/>
        <v>10.786565276763051</v>
      </c>
    </row>
    <row r="13" spans="1:51" thickTop="1" thickBot="1">
      <c r="A13" s="4">
        <v>12</v>
      </c>
      <c r="B13" s="4">
        <v>1113773932</v>
      </c>
      <c r="C13" s="4">
        <f t="shared" si="0"/>
        <v>0.11458333333333333</v>
      </c>
      <c r="D13" s="2">
        <f t="shared" si="1"/>
        <v>38459.901990740742</v>
      </c>
      <c r="E13" s="4" t="s">
        <v>530</v>
      </c>
      <c r="F13" s="4" t="s">
        <v>531</v>
      </c>
      <c r="G13" s="4">
        <v>12</v>
      </c>
      <c r="H13" s="4">
        <v>12</v>
      </c>
      <c r="I13" s="5">
        <f t="shared" si="2"/>
        <v>0.15384615384615385</v>
      </c>
      <c r="J13" s="4">
        <v>146</v>
      </c>
      <c r="K13" s="4">
        <v>146</v>
      </c>
      <c r="L13" s="5">
        <f t="shared" si="3"/>
        <v>0.34559144741129522</v>
      </c>
      <c r="M13" s="5">
        <f t="shared" si="4"/>
        <v>12.166666666666666</v>
      </c>
      <c r="N13" s="4">
        <v>0</v>
      </c>
      <c r="O13" s="4">
        <v>0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1</v>
      </c>
      <c r="W13" s="4">
        <f>N13+P13+T13</f>
        <v>0</v>
      </c>
      <c r="X13" s="4">
        <f>O13+Q13+U13</f>
        <v>0</v>
      </c>
      <c r="Y13" s="60">
        <f>(N13+V13)/G13</f>
        <v>8.3333333333333329E-2</v>
      </c>
      <c r="Z13" s="62">
        <f>IF(AA13=0,0,(N13+V13)/ABS(AA13))</f>
        <v>0</v>
      </c>
      <c r="AA13" s="3">
        <f t="shared" si="5"/>
        <v>0</v>
      </c>
      <c r="AB13" s="3">
        <f t="shared" si="6"/>
        <v>0</v>
      </c>
      <c r="AC13" s="3">
        <f>N13+O13+P13+Q13+T13+U13</f>
        <v>0</v>
      </c>
      <c r="AD13" s="3">
        <f>AA13/G13</f>
        <v>0</v>
      </c>
      <c r="AE13" s="24">
        <f>(AA13)*(G13*G13)</f>
        <v>0</v>
      </c>
      <c r="AF13" s="25">
        <f t="shared" si="7"/>
        <v>6.9444444444444441E-3</v>
      </c>
      <c r="AG13" s="26">
        <f>(H13-$H$2)/SUM($AF$2:AF12)</f>
        <v>21.917532516541293</v>
      </c>
      <c r="AH13" s="35">
        <f>(H13-H8)/SUM(AF8:AF12)</f>
        <v>0</v>
      </c>
      <c r="AI13" s="28">
        <f>(H13-H3)/SUM(AF3:AF12)</f>
        <v>24.615036871697789</v>
      </c>
      <c r="AJ13" s="29">
        <f>AJ12+(AVERAGE($AE$3:AE13)/(AJ12*AJ12))</f>
        <v>11.785754372199257</v>
      </c>
      <c r="AK13" s="30">
        <f>AK12+(AVERAGE($AG$3:AG13)/(AK12*AK12))</f>
        <v>11.089264200426635</v>
      </c>
      <c r="AL13" s="36">
        <f>AL12+(AVERAGE($AH$3:AH13)/(AL12*AL12))</f>
        <v>11.270185314237391</v>
      </c>
      <c r="AM13" s="37">
        <f>AM12+(AVERAGE($AI$3:AI13)/(AM12*AM12))</f>
        <v>11.091317864158254</v>
      </c>
      <c r="AN13" s="38">
        <f t="shared" si="8"/>
        <v>12</v>
      </c>
      <c r="AO13" s="39">
        <f t="shared" si="9"/>
        <v>12.021234662472883</v>
      </c>
      <c r="AP13" s="39">
        <f t="shared" si="9"/>
        <v>11.840288576676532</v>
      </c>
      <c r="AQ13" s="36">
        <f t="shared" si="14"/>
        <v>11.751955297700913</v>
      </c>
      <c r="AR13" s="40">
        <f t="shared" si="15"/>
        <v>11.287817124202938</v>
      </c>
      <c r="AS13" s="41">
        <f t="shared" si="15"/>
        <v>11.107701530567876</v>
      </c>
      <c r="AT13" s="20">
        <f>POWER((AO13-H13),2)</f>
        <v>4.5091089033728318E-4</v>
      </c>
      <c r="AU13" s="20">
        <f>POWER((AP13-H13),2)</f>
        <v>2.5507738740008137E-2</v>
      </c>
      <c r="AV13" s="29">
        <f t="shared" si="10"/>
        <v>10.435752385882386</v>
      </c>
      <c r="AW13" s="30">
        <f t="shared" si="13"/>
        <v>13.096498419943035</v>
      </c>
      <c r="AX13" s="36">
        <f t="shared" si="11"/>
        <v>10.880724503743163</v>
      </c>
      <c r="AY13" s="37">
        <f t="shared" si="12"/>
        <v>10.85907302563035</v>
      </c>
    </row>
    <row r="14" spans="1:51" thickTop="1" thickBot="1">
      <c r="A14" s="4">
        <v>13</v>
      </c>
      <c r="B14" s="4">
        <v>1114595876</v>
      </c>
      <c r="C14" s="4">
        <f t="shared" si="0"/>
        <v>0.125</v>
      </c>
      <c r="D14" s="2">
        <f t="shared" si="1"/>
        <v>38469.415231481486</v>
      </c>
      <c r="E14" s="4" t="s">
        <v>531</v>
      </c>
      <c r="F14" s="4" t="s">
        <v>532</v>
      </c>
      <c r="G14" s="4">
        <v>12</v>
      </c>
      <c r="H14" s="4">
        <v>12</v>
      </c>
      <c r="I14" s="5">
        <f t="shared" si="2"/>
        <v>0.15384615384615385</v>
      </c>
      <c r="J14" s="4">
        <v>146</v>
      </c>
      <c r="K14" s="4">
        <v>146</v>
      </c>
      <c r="L14" s="5">
        <f t="shared" si="3"/>
        <v>0.34559144741129522</v>
      </c>
      <c r="M14" s="5">
        <f t="shared" si="4"/>
        <v>12.166666666666666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f>N14+P14+T14</f>
        <v>0</v>
      </c>
      <c r="X14" s="4">
        <f>O14+Q14+U14</f>
        <v>0</v>
      </c>
      <c r="Y14" s="60">
        <f>(N14+V14)/G14</f>
        <v>0</v>
      </c>
      <c r="Z14" s="62">
        <f>IF(AA14=0,0,(N14+V14)/ABS(AA14))</f>
        <v>0</v>
      </c>
      <c r="AA14" s="3">
        <f t="shared" si="5"/>
        <v>0</v>
      </c>
      <c r="AB14" s="3">
        <f t="shared" si="6"/>
        <v>0</v>
      </c>
      <c r="AC14" s="3">
        <f>N14+O14+P14+Q14+T14+U14</f>
        <v>0</v>
      </c>
      <c r="AD14" s="3">
        <f>AA14/G14</f>
        <v>0</v>
      </c>
      <c r="AE14" s="24">
        <f>(AA14)*(G14*G14)</f>
        <v>0</v>
      </c>
      <c r="AF14" s="25">
        <f t="shared" si="7"/>
        <v>6.9444444444444441E-3</v>
      </c>
      <c r="AG14" s="26">
        <f>(H14-$H$2)/SUM($AF$2:AF13)</f>
        <v>20.367512975171831</v>
      </c>
      <c r="AH14" s="35">
        <f>(H14-H9)/SUM(AF9:AF13)</f>
        <v>0</v>
      </c>
      <c r="AI14" s="28">
        <f>(H14-H4)/SUM(AF4:AF13)</f>
        <v>25.576889202043326</v>
      </c>
      <c r="AJ14" s="29">
        <f>AJ13+(AVERAGE($AE$3:AE14)/(AJ13*AJ13))</f>
        <v>11.918339941045385</v>
      </c>
      <c r="AK14" s="30">
        <f>AK13+(AVERAGE($AG$3:AG14)/(AK13*AK13))</f>
        <v>11.247071968501819</v>
      </c>
      <c r="AL14" s="36">
        <f>AL13+(AVERAGE($AH$3:AH14)/(AL13*AL13))</f>
        <v>11.426792666827751</v>
      </c>
      <c r="AM14" s="37">
        <f>AM13+(AVERAGE($AI$3:AI14)/(AM13*AM13))</f>
        <v>11.254423408823243</v>
      </c>
      <c r="AN14" s="38">
        <f t="shared" si="8"/>
        <v>12</v>
      </c>
      <c r="AO14" s="39">
        <f t="shared" si="9"/>
        <v>12.021234662472883</v>
      </c>
      <c r="AP14" s="39">
        <f t="shared" si="9"/>
        <v>12.022729872180792</v>
      </c>
      <c r="AQ14" s="36">
        <f t="shared" si="14"/>
        <v>11.902551916720343</v>
      </c>
      <c r="AR14" s="40">
        <f t="shared" si="15"/>
        <v>11.475159308218755</v>
      </c>
      <c r="AS14" s="41">
        <f t="shared" si="15"/>
        <v>11.302851223169393</v>
      </c>
      <c r="AT14" s="20">
        <f>POWER((AO14-H14),2)</f>
        <v>4.5091089033728318E-4</v>
      </c>
      <c r="AU14" s="20">
        <f>POWER((AP14-H14),2)</f>
        <v>5.1664708935512331E-4</v>
      </c>
      <c r="AV14" s="29">
        <f t="shared" si="10"/>
        <v>10.473587973387009</v>
      </c>
      <c r="AW14" s="30">
        <f t="shared" si="13"/>
        <v>13.311303165230472</v>
      </c>
      <c r="AX14" s="36">
        <f t="shared" si="11"/>
        <v>10.953919130636669</v>
      </c>
      <c r="AY14" s="37">
        <f t="shared" si="12"/>
        <v>10.930615715790415</v>
      </c>
    </row>
    <row r="15" spans="1:51" thickTop="1" thickBot="1">
      <c r="A15" s="4">
        <v>14</v>
      </c>
      <c r="B15" s="4">
        <v>1128427400</v>
      </c>
      <c r="C15" s="4">
        <f t="shared" si="0"/>
        <v>0.13541666666666666</v>
      </c>
      <c r="D15" s="2">
        <f t="shared" si="1"/>
        <v>38629.502314814818</v>
      </c>
      <c r="E15" s="4" t="s">
        <v>532</v>
      </c>
      <c r="F15" s="4" t="s">
        <v>533</v>
      </c>
      <c r="G15" s="4">
        <v>12</v>
      </c>
      <c r="H15" s="4">
        <v>13</v>
      </c>
      <c r="I15" s="5">
        <f t="shared" si="2"/>
        <v>0.23076923076923078</v>
      </c>
      <c r="J15" s="4">
        <v>146</v>
      </c>
      <c r="K15" s="4">
        <v>173</v>
      </c>
      <c r="L15" s="5">
        <f t="shared" si="3"/>
        <v>0.40984246893818621</v>
      </c>
      <c r="M15" s="5">
        <f t="shared" si="4"/>
        <v>13.307692307692308</v>
      </c>
      <c r="N15" s="4">
        <v>1</v>
      </c>
      <c r="O15" s="4">
        <v>0</v>
      </c>
      <c r="P15" s="4">
        <v>10</v>
      </c>
      <c r="Q15" s="4">
        <v>0</v>
      </c>
      <c r="R15" s="4">
        <v>0</v>
      </c>
      <c r="S15" s="4">
        <v>0</v>
      </c>
      <c r="T15" s="4">
        <v>17</v>
      </c>
      <c r="U15" s="4">
        <v>0</v>
      </c>
      <c r="V15" s="4">
        <v>3</v>
      </c>
      <c r="W15" s="4">
        <f>N15+P15+T15</f>
        <v>28</v>
      </c>
      <c r="X15" s="4">
        <f>O15+Q15+U15</f>
        <v>0</v>
      </c>
      <c r="Y15" s="60">
        <f>(N15+V15)/G15</f>
        <v>0.33333333333333331</v>
      </c>
      <c r="Z15" s="62">
        <f>IF(AA15=0,0,(N15+V15)/ABS(AA15))</f>
        <v>4</v>
      </c>
      <c r="AA15" s="3">
        <f t="shared" si="5"/>
        <v>1</v>
      </c>
      <c r="AB15" s="3">
        <f t="shared" si="6"/>
        <v>27</v>
      </c>
      <c r="AC15" s="3">
        <f>N15+O15+P15+Q15+T15+U15</f>
        <v>28</v>
      </c>
      <c r="AD15" s="3">
        <f>AA15/G15</f>
        <v>8.3333333333333329E-2</v>
      </c>
      <c r="AE15" s="24">
        <f>(AA15)*(G15*G15)</f>
        <v>144</v>
      </c>
      <c r="AF15" s="25">
        <f t="shared" si="7"/>
        <v>5.9171597633136093E-3</v>
      </c>
      <c r="AG15" s="26">
        <f>(H15-$H$2)/SUM($AF$2:AF14)</f>
        <v>28.533374091137357</v>
      </c>
      <c r="AH15" s="35">
        <f>(H15-H10)/SUM(AF10:AF14)</f>
        <v>28.799999999999997</v>
      </c>
      <c r="AI15" s="28">
        <f>(H15-H5)/SUM(AF5:AF14)</f>
        <v>39.925452934526895</v>
      </c>
      <c r="AJ15" s="29">
        <f>AJ14+(AVERAGE($AE$3:AE15)/(AJ14*AJ14))</f>
        <v>12.115999569772912</v>
      </c>
      <c r="AK15" s="30">
        <f>AK14+(AVERAGE($AG$3:AG15)/(AK14*AK14))</f>
        <v>11.406032849740035</v>
      </c>
      <c r="AL15" s="36">
        <f>AL14+(AVERAGE($AH$3:AH15)/(AL14*AL14))</f>
        <v>11.584384786128995</v>
      </c>
      <c r="AM15" s="37">
        <f>AM14+(AVERAGE($AI$3:AI15)/(AM14*AM14))</f>
        <v>11.424897133322043</v>
      </c>
      <c r="AN15" s="38">
        <f t="shared" si="8"/>
        <v>13</v>
      </c>
      <c r="AO15" s="39">
        <f t="shared" si="9"/>
        <v>12.220528714762771</v>
      </c>
      <c r="AP15" s="39">
        <f t="shared" si="9"/>
        <v>12.298942591034733</v>
      </c>
      <c r="AQ15" s="36">
        <f t="shared" si="14"/>
        <v>12.02016293313174</v>
      </c>
      <c r="AR15" s="40">
        <f t="shared" si="15"/>
        <v>11.678305692107777</v>
      </c>
      <c r="AS15" s="41">
        <f t="shared" si="15"/>
        <v>11.522572077840341</v>
      </c>
      <c r="AT15" s="20">
        <f>POWER((AO15-H15),2)</f>
        <v>0.60757548450937693</v>
      </c>
      <c r="AU15" s="20">
        <f>POWER((AP15-H15),2)</f>
        <v>0.49148149066509428</v>
      </c>
      <c r="AV15" s="29">
        <f t="shared" si="10"/>
        <v>10.511150694325108</v>
      </c>
      <c r="AW15" s="30">
        <f t="shared" si="13"/>
        <v>13.519231230104177</v>
      </c>
      <c r="AX15" s="36">
        <f t="shared" si="11"/>
        <v>11.026138845453739</v>
      </c>
      <c r="AY15" s="37">
        <f t="shared" si="12"/>
        <v>11.001224953269963</v>
      </c>
    </row>
    <row r="16" spans="1:51" thickTop="1" thickBot="1">
      <c r="A16" s="4">
        <v>15</v>
      </c>
      <c r="B16" s="4">
        <v>1130319523</v>
      </c>
      <c r="C16" s="4">
        <f t="shared" si="0"/>
        <v>0.14583333333333334</v>
      </c>
      <c r="D16" s="2">
        <f t="shared" si="1"/>
        <v>38651.401886574073</v>
      </c>
      <c r="E16" s="4" t="s">
        <v>533</v>
      </c>
      <c r="F16" s="4" t="s">
        <v>534</v>
      </c>
      <c r="G16" s="4">
        <v>13</v>
      </c>
      <c r="H16" s="4">
        <v>13</v>
      </c>
      <c r="I16" s="5">
        <f t="shared" si="2"/>
        <v>0.23076923076923078</v>
      </c>
      <c r="J16" s="4">
        <v>173</v>
      </c>
      <c r="K16" s="4">
        <v>176</v>
      </c>
      <c r="L16" s="5">
        <f t="shared" si="3"/>
        <v>0.41698147133006302</v>
      </c>
      <c r="M16" s="5">
        <f t="shared" si="4"/>
        <v>13.538461538461538</v>
      </c>
      <c r="N16" s="4">
        <v>0</v>
      </c>
      <c r="O16" s="4">
        <v>0</v>
      </c>
      <c r="P16" s="4">
        <v>3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3</v>
      </c>
      <c r="W16" s="4">
        <f>N16+P16+T16</f>
        <v>3</v>
      </c>
      <c r="X16" s="4">
        <f>O16+Q16+U16</f>
        <v>0</v>
      </c>
      <c r="Y16" s="60">
        <f>(N16+V16)/G16</f>
        <v>0.23076923076923078</v>
      </c>
      <c r="Z16" s="62">
        <f>IF(AA16=0,0,(N16+V16)/ABS(AA16))</f>
        <v>0</v>
      </c>
      <c r="AA16" s="3">
        <f t="shared" si="5"/>
        <v>0</v>
      </c>
      <c r="AB16" s="3">
        <f t="shared" si="6"/>
        <v>3</v>
      </c>
      <c r="AC16" s="3">
        <f>N16+O16+P16+Q16+T16+U16</f>
        <v>3</v>
      </c>
      <c r="AD16" s="3">
        <f>AA16/G16</f>
        <v>0</v>
      </c>
      <c r="AE16" s="24">
        <f>(AA16)*(G16*G16)</f>
        <v>0</v>
      </c>
      <c r="AF16" s="25">
        <f t="shared" si="7"/>
        <v>5.9171597633136093E-3</v>
      </c>
      <c r="AG16" s="26">
        <f>(H16-$H$2)/SUM($AF$2:AF15)</f>
        <v>27.013107612121921</v>
      </c>
      <c r="AH16" s="35">
        <f>(H16-H11)/SUM(AF11:AF15)</f>
        <v>29.678048780487803</v>
      </c>
      <c r="AI16" s="28">
        <f>(H16-H6)/SUM(AF6:AF15)</f>
        <v>28.146339831484568</v>
      </c>
      <c r="AJ16" s="29">
        <f>AJ15+(AVERAGE($AE$3:AE16)/(AJ15*AJ15))</f>
        <v>12.293600947435543</v>
      </c>
      <c r="AK16" s="30">
        <f>AK15+(AVERAGE($AG$3:AG16)/(AK15*AK15))</f>
        <v>11.564385030144061</v>
      </c>
      <c r="AL16" s="36">
        <f>AL15+(AVERAGE($AH$3:AH16)/(AL15*AL15))</f>
        <v>11.742562474143776</v>
      </c>
      <c r="AM16" s="37">
        <f>AM15+(AVERAGE($AI$3:AI16)/(AM15*AM15))</f>
        <v>11.593907860325068</v>
      </c>
      <c r="AN16" s="38">
        <f t="shared" si="8"/>
        <v>13</v>
      </c>
      <c r="AO16" s="39">
        <f t="shared" si="9"/>
        <v>12.41925501749971</v>
      </c>
      <c r="AP16" s="39">
        <f t="shared" si="9"/>
        <v>12.485016884355051</v>
      </c>
      <c r="AQ16" s="36">
        <f t="shared" si="14"/>
        <v>12.139516055376566</v>
      </c>
      <c r="AR16" s="40">
        <f t="shared" si="15"/>
        <v>11.877876091888039</v>
      </c>
      <c r="AS16" s="41">
        <f t="shared" si="15"/>
        <v>11.736363002951544</v>
      </c>
      <c r="AT16" s="20">
        <f>POWER((AO16-H16),2)</f>
        <v>0.33726473469926233</v>
      </c>
      <c r="AU16" s="20">
        <f>POWER((AP16-H16),2)</f>
        <v>0.2652076093993786</v>
      </c>
      <c r="AV16" s="29">
        <f t="shared" si="10"/>
        <v>10.548445426164662</v>
      </c>
      <c r="AW16" s="30">
        <f t="shared" si="13"/>
        <v>13.720812542607705</v>
      </c>
      <c r="AX16" s="36">
        <f t="shared" si="11"/>
        <v>11.097415599863904</v>
      </c>
      <c r="AY16" s="37">
        <f t="shared" si="12"/>
        <v>11.07093071596802</v>
      </c>
    </row>
    <row r="17" spans="1:51" thickTop="1" thickBot="1">
      <c r="A17" s="4">
        <v>16</v>
      </c>
      <c r="B17" s="4">
        <v>1130527082</v>
      </c>
      <c r="C17" s="4">
        <f t="shared" si="0"/>
        <v>0.15625</v>
      </c>
      <c r="D17" s="2">
        <f t="shared" si="1"/>
        <v>38653.804189814815</v>
      </c>
      <c r="E17" s="4" t="s">
        <v>534</v>
      </c>
      <c r="F17" s="4" t="s">
        <v>535</v>
      </c>
      <c r="G17" s="4">
        <v>13</v>
      </c>
      <c r="H17" s="4">
        <v>13</v>
      </c>
      <c r="I17" s="5">
        <f t="shared" si="2"/>
        <v>0.23076923076923078</v>
      </c>
      <c r="J17" s="4">
        <v>176</v>
      </c>
      <c r="K17" s="4">
        <v>178</v>
      </c>
      <c r="L17" s="5">
        <f t="shared" si="3"/>
        <v>0.42174080625798088</v>
      </c>
      <c r="M17" s="5">
        <f t="shared" si="4"/>
        <v>13.692307692307692</v>
      </c>
      <c r="N17" s="4">
        <v>0</v>
      </c>
      <c r="O17" s="4">
        <v>0</v>
      </c>
      <c r="P17" s="4">
        <v>2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</v>
      </c>
      <c r="W17" s="4">
        <f>N17+P17+T17</f>
        <v>2</v>
      </c>
      <c r="X17" s="4">
        <f>O17+Q17+U17</f>
        <v>0</v>
      </c>
      <c r="Y17" s="60">
        <f>(N17+V17)/G17</f>
        <v>7.6923076923076927E-2</v>
      </c>
      <c r="Z17" s="62">
        <f>IF(AA17=0,0,(N17+V17)/ABS(AA17))</f>
        <v>0</v>
      </c>
      <c r="AA17" s="3">
        <f t="shared" si="5"/>
        <v>0</v>
      </c>
      <c r="AB17" s="3">
        <f t="shared" si="6"/>
        <v>2</v>
      </c>
      <c r="AC17" s="3">
        <f>N17+O17+P17+Q17+T17+U17</f>
        <v>2</v>
      </c>
      <c r="AD17" s="3">
        <f>AA17/G17</f>
        <v>0</v>
      </c>
      <c r="AE17" s="24">
        <f>(AA17)*(G17*G17)</f>
        <v>0</v>
      </c>
      <c r="AF17" s="25">
        <f t="shared" si="7"/>
        <v>5.9171597633136093E-3</v>
      </c>
      <c r="AG17" s="26">
        <f>(H17-$H$2)/SUM($AF$2:AF16)</f>
        <v>25.646646803459337</v>
      </c>
      <c r="AH17" s="35">
        <f>(H17-H12)/SUM(AF12:AF16)</f>
        <v>30.611320754716981</v>
      </c>
      <c r="AI17" s="28">
        <f>(H17-H7)/SUM(AF7:AF16)</f>
        <v>29.107889703302074</v>
      </c>
      <c r="AJ17" s="29">
        <f>AJ16+(AVERAGE($AE$3:AE17)/(AJ16*AJ16))</f>
        <v>12.454607437287203</v>
      </c>
      <c r="AK17" s="30">
        <f>AK16+(AVERAGE($AG$3:AG17)/(AK16*AK16))</f>
        <v>11.720945368365177</v>
      </c>
      <c r="AL17" s="36">
        <f>AL16+(AVERAGE($AH$3:AH17)/(AL16*AL16))</f>
        <v>11.901044530141062</v>
      </c>
      <c r="AM17" s="37">
        <f>AM16+(AVERAGE($AI$3:AI17)/(AM16*AM16))</f>
        <v>11.761522133731367</v>
      </c>
      <c r="AN17" s="38">
        <f t="shared" si="8"/>
        <v>13</v>
      </c>
      <c r="AO17" s="39">
        <f t="shared" si="9"/>
        <v>12.61772323905492</v>
      </c>
      <c r="AP17" s="39">
        <f t="shared" si="9"/>
        <v>12.671754776628282</v>
      </c>
      <c r="AQ17" s="36">
        <f t="shared" si="14"/>
        <v>12.260423525356879</v>
      </c>
      <c r="AR17" s="40">
        <f t="shared" si="15"/>
        <v>12.077808053336014</v>
      </c>
      <c r="AS17" s="41">
        <f t="shared" si="15"/>
        <v>11.948526142860636</v>
      </c>
      <c r="AT17" s="20">
        <f>POWER((AO17-H17),2)</f>
        <v>0.14613552195866211</v>
      </c>
      <c r="AU17" s="20">
        <f>POWER((AP17-H17),2)</f>
        <v>0.10774492666634927</v>
      </c>
      <c r="AV17" s="29">
        <f t="shared" si="10"/>
        <v>10.585476908176904</v>
      </c>
      <c r="AW17" s="30">
        <f t="shared" si="13"/>
        <v>13.916514242991727</v>
      </c>
      <c r="AX17" s="36">
        <f t="shared" si="11"/>
        <v>11.167779698441278</v>
      </c>
      <c r="AY17" s="37">
        <f t="shared" si="12"/>
        <v>11.139761466983167</v>
      </c>
    </row>
    <row r="18" spans="1:51" thickTop="1" thickBot="1">
      <c r="A18" s="4">
        <v>17</v>
      </c>
      <c r="B18" s="4">
        <v>1131824300</v>
      </c>
      <c r="C18" s="4">
        <f t="shared" si="0"/>
        <v>0.16666666666666666</v>
      </c>
      <c r="D18" s="2">
        <f t="shared" si="1"/>
        <v>38668.818287037036</v>
      </c>
      <c r="E18" s="4" t="s">
        <v>535</v>
      </c>
      <c r="F18" s="4" t="s">
        <v>536</v>
      </c>
      <c r="G18" s="4">
        <v>13</v>
      </c>
      <c r="H18" s="4">
        <v>13</v>
      </c>
      <c r="I18" s="5">
        <f t="shared" si="2"/>
        <v>0.23076923076923078</v>
      </c>
      <c r="J18" s="4">
        <v>178</v>
      </c>
      <c r="K18" s="4">
        <v>179</v>
      </c>
      <c r="L18" s="5">
        <f t="shared" si="3"/>
        <v>0.42412047372193978</v>
      </c>
      <c r="M18" s="5">
        <f t="shared" si="4"/>
        <v>13.76923076923077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1</v>
      </c>
      <c r="W18" s="4">
        <f>N18+P18+T18</f>
        <v>1</v>
      </c>
      <c r="X18" s="4">
        <f>O18+Q18+U18</f>
        <v>0</v>
      </c>
      <c r="Y18" s="60">
        <f>(N18+V18)/G18</f>
        <v>7.6923076923076927E-2</v>
      </c>
      <c r="Z18" s="62">
        <f>IF(AA18=0,0,(N18+V18)/ABS(AA18))</f>
        <v>0</v>
      </c>
      <c r="AA18" s="3">
        <f t="shared" si="5"/>
        <v>0</v>
      </c>
      <c r="AB18" s="3">
        <f t="shared" si="6"/>
        <v>1</v>
      </c>
      <c r="AC18" s="3">
        <f>N18+O18+P18+Q18+T18+U18</f>
        <v>1</v>
      </c>
      <c r="AD18" s="3">
        <f>AA18/G18</f>
        <v>0</v>
      </c>
      <c r="AE18" s="24">
        <f>(AA18)*(G18*G18)</f>
        <v>0</v>
      </c>
      <c r="AF18" s="25">
        <f t="shared" si="7"/>
        <v>5.9171597633136093E-3</v>
      </c>
      <c r="AG18" s="26">
        <f>(H18-$H$2)/SUM($AF$2:AF17)</f>
        <v>24.411774686627833</v>
      </c>
      <c r="AH18" s="35">
        <f>(H18-H13)/SUM(AF13:AF17)</f>
        <v>31.605194805194806</v>
      </c>
      <c r="AI18" s="28">
        <f>(H18-H8)/SUM(AF8:AF17)</f>
        <v>15.068730650154796</v>
      </c>
      <c r="AJ18" s="29">
        <f>AJ17+(AVERAGE($AE$3:AE18)/(AJ17*AJ17))</f>
        <v>12.601673611596949</v>
      </c>
      <c r="AK18" s="30">
        <f>AK17+(AVERAGE($AG$3:AG18)/(AK17*AK17))</f>
        <v>11.874931733412462</v>
      </c>
      <c r="AL18" s="36">
        <f>AL17+(AVERAGE($AH$3:AH18)/(AL17*AL17))</f>
        <v>12.059637310557461</v>
      </c>
      <c r="AM18" s="37">
        <f>AM17+(AVERAGE($AI$3:AI18)/(AM17*AM17))</f>
        <v>11.92102180667333</v>
      </c>
      <c r="AN18" s="38">
        <f t="shared" si="8"/>
        <v>13</v>
      </c>
      <c r="AO18" s="39">
        <f t="shared" si="9"/>
        <v>12.816239678459684</v>
      </c>
      <c r="AP18" s="39">
        <f t="shared" si="9"/>
        <v>12.765598050471452</v>
      </c>
      <c r="AQ18" s="36">
        <f t="shared" si="14"/>
        <v>12.421009185580356</v>
      </c>
      <c r="AR18" s="40">
        <f t="shared" si="15"/>
        <v>12.263375114996851</v>
      </c>
      <c r="AS18" s="41">
        <f t="shared" si="15"/>
        <v>12.138994736936262</v>
      </c>
      <c r="AT18" s="20">
        <f>POWER((AO18-H18),2)</f>
        <v>3.3767855772600192E-2</v>
      </c>
      <c r="AU18" s="20">
        <f>POWER((AP18-H18),2)</f>
        <v>5.494427394278411E-2</v>
      </c>
      <c r="AV18" s="29">
        <f t="shared" si="10"/>
        <v>10.622249746768748</v>
      </c>
      <c r="AW18" s="30">
        <f t="shared" si="13"/>
        <v>14.106750513894964</v>
      </c>
      <c r="AX18" s="36">
        <f t="shared" si="11"/>
        <v>11.237259913391652</v>
      </c>
      <c r="AY18" s="37">
        <f t="shared" si="12"/>
        <v>11.207744258075472</v>
      </c>
    </row>
    <row r="19" spans="1:51" thickTop="1" thickBot="1">
      <c r="A19" s="4">
        <v>18</v>
      </c>
      <c r="B19" s="4">
        <v>1134829582</v>
      </c>
      <c r="C19" s="4">
        <f t="shared" si="0"/>
        <v>0.17708333333333334</v>
      </c>
      <c r="D19" s="2">
        <f t="shared" si="1"/>
        <v>38703.601643518516</v>
      </c>
      <c r="E19" s="4" t="s">
        <v>536</v>
      </c>
      <c r="F19" s="4" t="s">
        <v>537</v>
      </c>
      <c r="G19" s="4">
        <v>13</v>
      </c>
      <c r="H19" s="4">
        <v>14</v>
      </c>
      <c r="I19" s="5">
        <f t="shared" si="2"/>
        <v>0.30769230769230771</v>
      </c>
      <c r="J19" s="4">
        <v>179</v>
      </c>
      <c r="K19" s="4">
        <v>190</v>
      </c>
      <c r="L19" s="5">
        <f t="shared" si="3"/>
        <v>0.45029681582548797</v>
      </c>
      <c r="M19" s="5">
        <f t="shared" si="4"/>
        <v>13.571428571428571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11</v>
      </c>
      <c r="U19" s="4">
        <v>0</v>
      </c>
      <c r="V19" s="4">
        <v>0</v>
      </c>
      <c r="W19" s="4">
        <f>N19+P19+T19</f>
        <v>12</v>
      </c>
      <c r="X19" s="4">
        <f>O19+Q19+U19</f>
        <v>0</v>
      </c>
      <c r="Y19" s="60">
        <f>(N19+V19)/G19</f>
        <v>7.6923076923076927E-2</v>
      </c>
      <c r="Z19" s="62">
        <f>IF(AA19=0,0,(N19+V19)/ABS(AA19))</f>
        <v>1</v>
      </c>
      <c r="AA19" s="3">
        <f t="shared" si="5"/>
        <v>1</v>
      </c>
      <c r="AB19" s="3">
        <f t="shared" si="6"/>
        <v>11</v>
      </c>
      <c r="AC19" s="3">
        <f>N19+O19+P19+Q19+T19+U19</f>
        <v>12</v>
      </c>
      <c r="AD19" s="3">
        <f>AA19/G19</f>
        <v>7.6923076923076927E-2</v>
      </c>
      <c r="AE19" s="24">
        <f>(AA19)*(G19*G19)</f>
        <v>169</v>
      </c>
      <c r="AF19" s="25">
        <f t="shared" si="7"/>
        <v>5.1020408163265302E-3</v>
      </c>
      <c r="AG19" s="26">
        <f>(H19-$H$2)/SUM($AF$2:AF18)</f>
        <v>31.053808880866097</v>
      </c>
      <c r="AH19" s="35">
        <f>(H19-H14)/SUM(AF14:AF18)</f>
        <v>65.331543624161085</v>
      </c>
      <c r="AI19" s="28">
        <f>(H19-H9)/SUM(AF9:AF18)</f>
        <v>30.611320754716974</v>
      </c>
      <c r="AJ19" s="29">
        <f>AJ18+(AVERAGE($AE$3:AE19)/(AJ18*AJ18))</f>
        <v>12.799477981401175</v>
      </c>
      <c r="AK19" s="30">
        <f>AK18+(AVERAGE($AG$3:AG19)/(AK18*AK18))</f>
        <v>12.029079769220651</v>
      </c>
      <c r="AL19" s="36">
        <f>AL18+(AVERAGE($AH$3:AH19)/(AL18*AL18))</f>
        <v>12.231425490839033</v>
      </c>
      <c r="AM19" s="37">
        <f>AM18+(AVERAGE($AI$3:AI19)/(AM18*AM18))</f>
        <v>12.079819832614859</v>
      </c>
      <c r="AN19" s="38">
        <f t="shared" si="8"/>
        <v>14</v>
      </c>
      <c r="AO19" s="39">
        <f t="shared" si="9"/>
        <v>13.213981884678835</v>
      </c>
      <c r="AP19" s="39">
        <f t="shared" si="9"/>
        <v>12.953443092426511</v>
      </c>
      <c r="AQ19" s="36">
        <f t="shared" si="14"/>
        <v>12.662160775519586</v>
      </c>
      <c r="AR19" s="40">
        <f t="shared" si="15"/>
        <v>12.456219537232933</v>
      </c>
      <c r="AS19" s="41">
        <f t="shared" si="15"/>
        <v>12.322923693286072</v>
      </c>
      <c r="AT19" s="20">
        <f>POWER((AO19-H19),2)</f>
        <v>0.61782447761303549</v>
      </c>
      <c r="AU19" s="20">
        <f>POWER((AP19-H19),2)</f>
        <v>1.0952813607897844</v>
      </c>
      <c r="AV19" s="29">
        <f t="shared" si="10"/>
        <v>10.658768420555875</v>
      </c>
      <c r="AW19" s="30">
        <f t="shared" si="13"/>
        <v>14.291890526790645</v>
      </c>
      <c r="AX19" s="36">
        <f t="shared" si="11"/>
        <v>11.305883589285589</v>
      </c>
      <c r="AY19" s="37">
        <f t="shared" si="12"/>
        <v>11.274904824287871</v>
      </c>
    </row>
    <row r="20" spans="1:51" thickTop="1" thickBot="1">
      <c r="A20" s="4">
        <v>19</v>
      </c>
      <c r="B20" s="4">
        <v>1144661235</v>
      </c>
      <c r="C20" s="4">
        <f t="shared" si="0"/>
        <v>0.1875</v>
      </c>
      <c r="D20" s="2">
        <f t="shared" si="1"/>
        <v>38817.393923611111</v>
      </c>
      <c r="E20" s="4" t="s">
        <v>537</v>
      </c>
      <c r="F20" s="4" t="s">
        <v>538</v>
      </c>
      <c r="G20" s="4">
        <v>14</v>
      </c>
      <c r="H20" s="4">
        <v>15</v>
      </c>
      <c r="I20" s="5">
        <f t="shared" si="2"/>
        <v>0.38461538461538464</v>
      </c>
      <c r="J20" s="4">
        <v>190</v>
      </c>
      <c r="K20" s="4">
        <v>195</v>
      </c>
      <c r="L20" s="5">
        <f t="shared" si="3"/>
        <v>0.46219515314528259</v>
      </c>
      <c r="M20" s="5">
        <f t="shared" si="4"/>
        <v>13</v>
      </c>
      <c r="N20" s="4">
        <v>1</v>
      </c>
      <c r="O20" s="4">
        <v>0</v>
      </c>
      <c r="P20" s="4">
        <v>1</v>
      </c>
      <c r="Q20" s="4">
        <v>0</v>
      </c>
      <c r="R20" s="4">
        <v>1</v>
      </c>
      <c r="S20" s="4">
        <v>0</v>
      </c>
      <c r="T20" s="4">
        <v>4</v>
      </c>
      <c r="U20" s="4">
        <v>0</v>
      </c>
      <c r="V20" s="4">
        <v>1</v>
      </c>
      <c r="W20" s="4">
        <f>N20+P20+T20</f>
        <v>6</v>
      </c>
      <c r="X20" s="4">
        <f>O20+Q20+U20</f>
        <v>0</v>
      </c>
      <c r="Y20" s="60">
        <f>(N20+V20)/G20</f>
        <v>0.14285714285714285</v>
      </c>
      <c r="Z20" s="62">
        <f>IF(AA20=0,0,(N20+V20)/ABS(AA20))</f>
        <v>2</v>
      </c>
      <c r="AA20" s="3">
        <f t="shared" si="5"/>
        <v>1</v>
      </c>
      <c r="AB20" s="3">
        <f t="shared" si="6"/>
        <v>5</v>
      </c>
      <c r="AC20" s="3">
        <f>N20+O20+P20+Q20+T20+U20</f>
        <v>6</v>
      </c>
      <c r="AD20" s="3">
        <f>AA20/G20</f>
        <v>7.1428571428571425E-2</v>
      </c>
      <c r="AE20" s="24">
        <f>(AA20)*(G20*G20)</f>
        <v>196</v>
      </c>
      <c r="AF20" s="25">
        <f t="shared" si="7"/>
        <v>4.4444444444444444E-3</v>
      </c>
      <c r="AG20" s="26">
        <f>(H20-$H$2)/SUM($AF$2:AF19)</f>
        <v>37.338311129464373</v>
      </c>
      <c r="AH20" s="35">
        <f>(H20-H15)/SUM(AF15:AF19)</f>
        <v>69.515215110178389</v>
      </c>
      <c r="AI20" s="28">
        <f>(H20-H10)/SUM(AF10:AF19)</f>
        <v>47.249375932798849</v>
      </c>
      <c r="AJ20" s="29">
        <f>AJ19+(AVERAGE($AE$3:AE20)/(AJ19*AJ19))</f>
        <v>13.047029639654857</v>
      </c>
      <c r="AK20" s="30">
        <f>AK19+(AVERAGE($AG$3:AG20)/(AK19*AK19))</f>
        <v>12.185292368552622</v>
      </c>
      <c r="AL20" s="36">
        <f>AL19+(AVERAGE($AH$3:AH20)/(AL19*AL19))</f>
        <v>12.414958376191484</v>
      </c>
      <c r="AM20" s="37">
        <f>AM19+(AVERAGE($AI$3:AI20)/(AM19*AM19))</f>
        <v>12.24386739747241</v>
      </c>
      <c r="AN20" s="38">
        <f t="shared" si="8"/>
        <v>15</v>
      </c>
      <c r="AO20" s="39">
        <f t="shared" ref="AO20:AP35" si="16">AO19+(AH20/(AO19*AO19))</f>
        <v>13.612100474256721</v>
      </c>
      <c r="AP20" s="39">
        <f t="shared" si="16"/>
        <v>13.235038542775849</v>
      </c>
      <c r="AQ20" s="36">
        <f t="shared" si="14"/>
        <v>12.945003508486725</v>
      </c>
      <c r="AR20" s="40">
        <f t="shared" si="15"/>
        <v>12.656049846746027</v>
      </c>
      <c r="AS20" s="41">
        <f t="shared" si="15"/>
        <v>12.513814605084759</v>
      </c>
      <c r="AT20" s="20">
        <f>POWER((AO20-H20),2)</f>
        <v>1.9262650935584191</v>
      </c>
      <c r="AU20" s="20">
        <f>POWER((AP20-H20),2)</f>
        <v>3.1150889454868</v>
      </c>
      <c r="AV20" s="29">
        <f t="shared" si="10"/>
        <v>10.695037285191658</v>
      </c>
      <c r="AW20" s="30">
        <f t="shared" si="13"/>
        <v>14.472264926643538</v>
      </c>
      <c r="AX20" s="36">
        <f t="shared" si="11"/>
        <v>11.373676738836366</v>
      </c>
      <c r="AY20" s="37">
        <f t="shared" si="12"/>
        <v>11.341267670628714</v>
      </c>
    </row>
    <row r="21" spans="1:51" thickTop="1" thickBot="1">
      <c r="A21" s="4">
        <v>20</v>
      </c>
      <c r="B21" s="4">
        <v>1151493952</v>
      </c>
      <c r="C21" s="4">
        <f t="shared" si="0"/>
        <v>0.19791666666666666</v>
      </c>
      <c r="D21" s="2">
        <f t="shared" si="1"/>
        <v>38896.4762962963</v>
      </c>
      <c r="E21" s="4" t="s">
        <v>538</v>
      </c>
      <c r="F21" s="4" t="s">
        <v>539</v>
      </c>
      <c r="G21" s="4">
        <v>15</v>
      </c>
      <c r="H21" s="4">
        <v>15</v>
      </c>
      <c r="I21" s="5">
        <f t="shared" si="2"/>
        <v>0.38461538461538464</v>
      </c>
      <c r="J21" s="4">
        <v>195</v>
      </c>
      <c r="K21" s="4">
        <v>195</v>
      </c>
      <c r="L21" s="5">
        <f t="shared" si="3"/>
        <v>0.46219515314528259</v>
      </c>
      <c r="M21" s="5">
        <f t="shared" si="4"/>
        <v>13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1</v>
      </c>
      <c r="W21" s="4">
        <f>N21+P21+T21</f>
        <v>0</v>
      </c>
      <c r="X21" s="4">
        <f>O21+Q21+U21</f>
        <v>0</v>
      </c>
      <c r="Y21" s="60">
        <f>(N21+V21)/G21</f>
        <v>6.6666666666666666E-2</v>
      </c>
      <c r="Z21" s="62">
        <f>IF(AA21=0,0,(N21+V21)/ABS(AA21))</f>
        <v>0</v>
      </c>
      <c r="AA21" s="3">
        <f t="shared" si="5"/>
        <v>0</v>
      </c>
      <c r="AB21" s="3">
        <f t="shared" si="6"/>
        <v>0</v>
      </c>
      <c r="AC21" s="3">
        <f>N21+O21+P21+Q21+T21+U21</f>
        <v>0</v>
      </c>
      <c r="AD21" s="3">
        <f>AA21/G21</f>
        <v>0</v>
      </c>
      <c r="AE21" s="24">
        <f>(AA21)*(G21*G21)</f>
        <v>0</v>
      </c>
      <c r="AF21" s="25">
        <f t="shared" si="7"/>
        <v>4.4444444444444444E-3</v>
      </c>
      <c r="AG21" s="26">
        <f>(H21-$H$2)/SUM($AF$2:AF20)</f>
        <v>36.138875935208439</v>
      </c>
      <c r="AH21" s="35">
        <f>(H21-H16)/SUM(AF16:AF20)</f>
        <v>73.265535834533466</v>
      </c>
      <c r="AI21" s="28">
        <f>(H21-H11)/SUM(AF11:AF20)</f>
        <v>49.186051115989912</v>
      </c>
      <c r="AJ21" s="29">
        <f>AJ20+(AVERAGE($AE$3:AE21)/(AJ20*AJ20))</f>
        <v>13.272737124454157</v>
      </c>
      <c r="AK21" s="30">
        <f>AK20+(AVERAGE($AG$3:AG21)/(AK20*AK20))</f>
        <v>12.342323156890529</v>
      </c>
      <c r="AL21" s="36">
        <f>AL20+(AVERAGE($AH$3:AH21)/(AL20*AL20))</f>
        <v>12.608746999559646</v>
      </c>
      <c r="AM21" s="37">
        <f>AM20+(AVERAGE($AI$3:AI21)/(AM20*AM20))</f>
        <v>12.412412573143891</v>
      </c>
      <c r="AN21" s="38">
        <f t="shared" si="8"/>
        <v>15</v>
      </c>
      <c r="AO21" s="39">
        <f t="shared" si="16"/>
        <v>14.007512103590674</v>
      </c>
      <c r="AP21" s="39">
        <f t="shared" si="16"/>
        <v>13.515834943085476</v>
      </c>
      <c r="AQ21" s="36">
        <f t="shared" si="14"/>
        <v>13.267643340994693</v>
      </c>
      <c r="AR21" s="40">
        <f t="shared" si="15"/>
        <v>12.878650596739856</v>
      </c>
      <c r="AS21" s="41">
        <f t="shared" si="15"/>
        <v>12.713826662296254</v>
      </c>
      <c r="AT21" s="20">
        <f>POWER((AO21-H21),2)</f>
        <v>0.98503222451900896</v>
      </c>
      <c r="AU21" s="20">
        <f>POWER((AP21-H21),2)</f>
        <v>2.2027459161660916</v>
      </c>
      <c r="AV21" s="29">
        <f t="shared" si="10"/>
        <v>10.731060577966046</v>
      </c>
      <c r="AW21" s="30">
        <f t="shared" si="13"/>
        <v>14.648171169572763</v>
      </c>
      <c r="AX21" s="36">
        <f t="shared" si="11"/>
        <v>11.440664130636767</v>
      </c>
      <c r="AY21" s="37">
        <f t="shared" si="12"/>
        <v>11.4068561516108</v>
      </c>
    </row>
    <row r="22" spans="1:51" thickTop="1" thickBot="1">
      <c r="A22" s="4">
        <v>21</v>
      </c>
      <c r="B22" s="4">
        <v>1157065759</v>
      </c>
      <c r="C22" s="4">
        <f t="shared" si="0"/>
        <v>0.20833333333333334</v>
      </c>
      <c r="D22" s="2">
        <f t="shared" si="1"/>
        <v>38960.964803240742</v>
      </c>
      <c r="E22" s="4" t="s">
        <v>539</v>
      </c>
      <c r="F22" s="4" t="s">
        <v>540</v>
      </c>
      <c r="G22" s="4">
        <v>15</v>
      </c>
      <c r="H22" s="4">
        <v>15</v>
      </c>
      <c r="I22" s="5">
        <f t="shared" si="2"/>
        <v>0.38461538461538464</v>
      </c>
      <c r="J22" s="4">
        <v>195</v>
      </c>
      <c r="K22" s="4">
        <v>195</v>
      </c>
      <c r="L22" s="5">
        <f t="shared" si="3"/>
        <v>0.46219515314528259</v>
      </c>
      <c r="M22" s="5">
        <f t="shared" si="4"/>
        <v>13</v>
      </c>
      <c r="N22" s="4">
        <v>0</v>
      </c>
      <c r="O22" s="4">
        <v>0</v>
      </c>
      <c r="P22" s="4">
        <v>0</v>
      </c>
      <c r="Q22" s="4">
        <v>0</v>
      </c>
      <c r="R22" s="4">
        <v>32</v>
      </c>
      <c r="S22" s="4">
        <v>0</v>
      </c>
      <c r="T22" s="4">
        <v>0</v>
      </c>
      <c r="U22" s="4">
        <v>0</v>
      </c>
      <c r="V22" s="4">
        <v>10</v>
      </c>
      <c r="W22" s="4">
        <f>N22+P22+T22</f>
        <v>0</v>
      </c>
      <c r="X22" s="4">
        <f>O22+Q22+U22</f>
        <v>0</v>
      </c>
      <c r="Y22" s="60">
        <f>(N22+V22)/G22</f>
        <v>0.66666666666666663</v>
      </c>
      <c r="Z22" s="62">
        <f>IF(AA22=0,0,(N22+V22)/ABS(AA22))</f>
        <v>0</v>
      </c>
      <c r="AA22" s="3">
        <f t="shared" si="5"/>
        <v>0</v>
      </c>
      <c r="AB22" s="3">
        <f t="shared" si="6"/>
        <v>0</v>
      </c>
      <c r="AC22" s="3">
        <f>N22+O22+P22+Q22+T22+U22</f>
        <v>0</v>
      </c>
      <c r="AD22" s="3">
        <f>AA22/G22</f>
        <v>0</v>
      </c>
      <c r="AE22" s="24">
        <f>(AA22)*(G22*G22)</f>
        <v>0</v>
      </c>
      <c r="AF22" s="25">
        <f t="shared" si="7"/>
        <v>4.4444444444444444E-3</v>
      </c>
      <c r="AG22" s="26">
        <f>(H22-$H$2)/SUM($AF$2:AF21)</f>
        <v>35.014102334971788</v>
      </c>
      <c r="AH22" s="35">
        <f>(H22-H17)/SUM(AF17:AF21)</f>
        <v>77.443589490473983</v>
      </c>
      <c r="AI22" s="28">
        <f>(H22-H12)/SUM(AF12:AF21)</f>
        <v>51.288274178832374</v>
      </c>
      <c r="AJ22" s="29">
        <f>AJ21+(AVERAGE($AE$3:AE22)/(AJ21*AJ21))</f>
        <v>13.479928597698811</v>
      </c>
      <c r="AK22" s="30">
        <f>AK21+(AVERAGE($AG$3:AG22)/(AK21*AK21))</f>
        <v>12.499223176425794</v>
      </c>
      <c r="AL22" s="36">
        <f>AL21+(AVERAGE($AH$3:AH22)/(AL21*AL21))</f>
        <v>12.811587015391249</v>
      </c>
      <c r="AM22" s="37">
        <f>AM21+(AVERAGE($AI$3:AI22)/(AM21*AM21))</f>
        <v>12.584856296362759</v>
      </c>
      <c r="AN22" s="38">
        <f t="shared" si="8"/>
        <v>15</v>
      </c>
      <c r="AO22" s="39">
        <f t="shared" si="16"/>
        <v>14.402208772741869</v>
      </c>
      <c r="AP22" s="39">
        <f t="shared" si="16"/>
        <v>13.796593063693335</v>
      </c>
      <c r="AQ22" s="36">
        <f t="shared" si="14"/>
        <v>13.627991498189775</v>
      </c>
      <c r="AR22" s="40">
        <f t="shared" si="15"/>
        <v>13.123586884722805</v>
      </c>
      <c r="AS22" s="41">
        <f t="shared" si="15"/>
        <v>12.924648509690034</v>
      </c>
      <c r="AT22" s="20">
        <f>POWER((AO22-H22),2)</f>
        <v>0.3573543513867829</v>
      </c>
      <c r="AU22" s="20">
        <f>POWER((AP22-H22),2)</f>
        <v>1.4481882543509943</v>
      </c>
      <c r="AV22" s="29">
        <f t="shared" si="10"/>
        <v>10.766842422187596</v>
      </c>
      <c r="AW22" s="30">
        <f t="shared" si="13"/>
        <v>14.819877951352391</v>
      </c>
      <c r="AX22" s="36">
        <f t="shared" si="11"/>
        <v>11.506869369660814</v>
      </c>
      <c r="AY22" s="37">
        <f t="shared" si="12"/>
        <v>11.471692544350038</v>
      </c>
    </row>
    <row r="23" spans="1:51" thickTop="1" thickBot="1">
      <c r="A23" s="4">
        <v>22</v>
      </c>
      <c r="B23" s="4">
        <v>1161772027</v>
      </c>
      <c r="C23" s="4">
        <f t="shared" si="0"/>
        <v>0.21875</v>
      </c>
      <c r="D23" s="2">
        <f t="shared" si="1"/>
        <v>39015.435497685183</v>
      </c>
      <c r="E23" s="4" t="s">
        <v>540</v>
      </c>
      <c r="F23" s="4" t="s">
        <v>541</v>
      </c>
      <c r="G23" s="4">
        <v>15</v>
      </c>
      <c r="H23" s="4">
        <v>18</v>
      </c>
      <c r="I23" s="5">
        <f t="shared" si="2"/>
        <v>0.61538461538461542</v>
      </c>
      <c r="J23" s="4">
        <v>195</v>
      </c>
      <c r="K23" s="4">
        <v>203</v>
      </c>
      <c r="L23" s="5">
        <f t="shared" si="3"/>
        <v>0.48123249285695402</v>
      </c>
      <c r="M23" s="5">
        <f t="shared" si="4"/>
        <v>11.277777777777779</v>
      </c>
      <c r="N23" s="4">
        <v>3</v>
      </c>
      <c r="O23" s="4">
        <v>0</v>
      </c>
      <c r="P23" s="4">
        <v>1</v>
      </c>
      <c r="Q23" s="4">
        <v>0</v>
      </c>
      <c r="R23" s="4">
        <v>0</v>
      </c>
      <c r="S23" s="4">
        <v>0</v>
      </c>
      <c r="T23" s="4">
        <v>7</v>
      </c>
      <c r="U23" s="4">
        <v>0</v>
      </c>
      <c r="V23" s="4">
        <v>1</v>
      </c>
      <c r="W23" s="4">
        <f>N23+P23+T23</f>
        <v>11</v>
      </c>
      <c r="X23" s="4">
        <f>O23+Q23+U23</f>
        <v>0</v>
      </c>
      <c r="Y23" s="60">
        <f>(N23+V23)/G23</f>
        <v>0.26666666666666666</v>
      </c>
      <c r="Z23" s="62">
        <f>IF(AA23=0,0,(N23+V23)/ABS(AA23))</f>
        <v>1.3333333333333333</v>
      </c>
      <c r="AA23" s="3">
        <f t="shared" si="5"/>
        <v>3</v>
      </c>
      <c r="AB23" s="3">
        <f t="shared" si="6"/>
        <v>8</v>
      </c>
      <c r="AC23" s="3">
        <f>N23+O23+P23+Q23+T23+U23</f>
        <v>11</v>
      </c>
      <c r="AD23" s="3">
        <f>AA23/G23</f>
        <v>0.2</v>
      </c>
      <c r="AE23" s="24">
        <f>(AA23)*(G23*G23)</f>
        <v>675</v>
      </c>
      <c r="AF23" s="25">
        <f t="shared" si="7"/>
        <v>3.0864197530864196E-3</v>
      </c>
      <c r="AG23" s="26">
        <f>(H23-$H$2)/SUM($AF$2:AF22)</f>
        <v>54.331567242231401</v>
      </c>
      <c r="AH23" s="35">
        <f>(H23-H18)/SUM(AF18:AF22)</f>
        <v>205.31744326352501</v>
      </c>
      <c r="AI23" s="28">
        <f>(H23-H13)/SUM(AF13:AF22)</f>
        <v>107.15643904584007</v>
      </c>
      <c r="AJ23" s="29">
        <f>AJ22+(AVERAGE($AE$3:AE23)/(AJ22*AJ22))</f>
        <v>13.8481269544629</v>
      </c>
      <c r="AK23" s="30">
        <f>AK22+(AVERAGE($AG$3:AG23)/(AK22*AK22))</f>
        <v>12.661484073499569</v>
      </c>
      <c r="AL23" s="36">
        <f>AL22+(AVERAGE($AH$3:AH23)/(AL22*AL22))</f>
        <v>13.058265624262413</v>
      </c>
      <c r="AM23" s="37">
        <f>AM22+(AVERAGE($AI$3:AI23)/(AM22*AM22))</f>
        <v>12.776836763268305</v>
      </c>
      <c r="AN23" s="38">
        <f t="shared" si="8"/>
        <v>18</v>
      </c>
      <c r="AO23" s="39">
        <f t="shared" si="16"/>
        <v>15.392054797533254</v>
      </c>
      <c r="AP23" s="39">
        <f t="shared" si="16"/>
        <v>14.359549207830801</v>
      </c>
      <c r="AQ23" s="36">
        <f t="shared" si="14"/>
        <v>14.15660192113678</v>
      </c>
      <c r="AR23" s="40">
        <f t="shared" si="15"/>
        <v>13.478677810716142</v>
      </c>
      <c r="AS23" s="41">
        <f t="shared" si="15"/>
        <v>13.178060981228118</v>
      </c>
      <c r="AT23" s="20">
        <f>POWER((AO23-H23),2)</f>
        <v>6.8013781790693191</v>
      </c>
      <c r="AU23" s="20">
        <f>POWER((AP23-H23),2)</f>
        <v>13.252881970205349</v>
      </c>
      <c r="AV23" s="29">
        <f t="shared" si="10"/>
        <v>10.802386831360948</v>
      </c>
      <c r="AW23" s="30">
        <f t="shared" si="13"/>
        <v>14.987628908521076</v>
      </c>
      <c r="AX23" s="36">
        <f t="shared" si="11"/>
        <v>11.572314971243042</v>
      </c>
      <c r="AY23" s="37">
        <f t="shared" si="12"/>
        <v>11.53579811584677</v>
      </c>
    </row>
    <row r="24" spans="1:51" thickTop="1" thickBot="1">
      <c r="A24" s="4">
        <v>23</v>
      </c>
      <c r="B24" s="4">
        <v>1163712797</v>
      </c>
      <c r="C24" s="4">
        <f t="shared" si="0"/>
        <v>0.22916666666666666</v>
      </c>
      <c r="D24" s="2">
        <f t="shared" si="1"/>
        <v>39037.898113425923</v>
      </c>
      <c r="E24" s="4" t="s">
        <v>541</v>
      </c>
      <c r="F24" s="4" t="s">
        <v>542</v>
      </c>
      <c r="G24" s="4">
        <v>18</v>
      </c>
      <c r="H24" s="4">
        <v>18</v>
      </c>
      <c r="I24" s="5">
        <f t="shared" si="2"/>
        <v>0.61538461538461542</v>
      </c>
      <c r="J24" s="4">
        <v>203</v>
      </c>
      <c r="K24" s="4">
        <v>203</v>
      </c>
      <c r="L24" s="5">
        <f t="shared" si="3"/>
        <v>0.48123249285695402</v>
      </c>
      <c r="M24" s="5">
        <f t="shared" si="4"/>
        <v>11.277777777777779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f>N24+P24+T24</f>
        <v>0</v>
      </c>
      <c r="X24" s="4">
        <f>O24+Q24+U24</f>
        <v>0</v>
      </c>
      <c r="Y24" s="60">
        <f>(N24+V24)/G24</f>
        <v>0</v>
      </c>
      <c r="Z24" s="62">
        <f>IF(AA24=0,0,(N24+V24)/ABS(AA24))</f>
        <v>0</v>
      </c>
      <c r="AA24" s="3">
        <f t="shared" si="5"/>
        <v>0</v>
      </c>
      <c r="AB24" s="3">
        <f t="shared" si="6"/>
        <v>0</v>
      </c>
      <c r="AC24" s="3">
        <f>N24+O24+P24+Q24+T24+U24</f>
        <v>0</v>
      </c>
      <c r="AD24" s="3">
        <f>AA24/G24</f>
        <v>0</v>
      </c>
      <c r="AE24" s="24">
        <f>(AA24)*(G24*G24)</f>
        <v>0</v>
      </c>
      <c r="AF24" s="25">
        <f t="shared" si="7"/>
        <v>3.0864197530864196E-3</v>
      </c>
      <c r="AG24" s="26">
        <f>(H24-$H$2)/SUM($AF$2:AF23)</f>
        <v>53.216091299784267</v>
      </c>
      <c r="AH24" s="35">
        <f>(H24-H19)/SUM(AF19:AF23)</f>
        <v>185.85811285413251</v>
      </c>
      <c r="AI24" s="28">
        <f>(H24-H14)/SUM(AF14:AF23)</f>
        <v>115.08610548585979</v>
      </c>
      <c r="AJ24" s="29">
        <f>AJ23+(AVERAGE($AE$3:AE24)/(AJ23*AJ23))</f>
        <v>14.181147916248957</v>
      </c>
      <c r="AK24" s="30">
        <f>AK23+(AVERAGE($AG$3:AG24)/(AK23*AK23))</f>
        <v>12.82751377590945</v>
      </c>
      <c r="AL24" s="36">
        <f>AL23+(AVERAGE($AH$3:AH24)/(AL23*AL23))</f>
        <v>13.334463037927069</v>
      </c>
      <c r="AM24" s="37">
        <f>AM23+(AVERAGE($AI$3:AI24)/(AM23*AM23))</f>
        <v>12.98666969140289</v>
      </c>
      <c r="AN24" s="38">
        <f t="shared" si="8"/>
        <v>18</v>
      </c>
      <c r="AO24" s="39">
        <f t="shared" si="16"/>
        <v>16.176546440458569</v>
      </c>
      <c r="AP24" s="39">
        <f t="shared" si="16"/>
        <v>14.917686808801065</v>
      </c>
      <c r="AQ24" s="36">
        <f t="shared" si="14"/>
        <v>14.766752905882216</v>
      </c>
      <c r="AR24" s="40">
        <f t="shared" si="15"/>
        <v>13.917608361200504</v>
      </c>
      <c r="AS24" s="41">
        <f t="shared" si="15"/>
        <v>13.473363392039502</v>
      </c>
      <c r="AT24" s="20">
        <f>POWER((AO24-H24),2)</f>
        <v>3.3249828838043141</v>
      </c>
      <c r="AU24" s="20">
        <f>POWER((AP24-H24),2)</f>
        <v>9.5006546086389623</v>
      </c>
      <c r="AV24" s="29">
        <f t="shared" si="10"/>
        <v>10.837697713171238</v>
      </c>
      <c r="AW24" s="30">
        <f t="shared" si="13"/>
        <v>15.15164573250874</v>
      </c>
      <c r="AX24" s="36">
        <f t="shared" si="11"/>
        <v>11.637022429166681</v>
      </c>
      <c r="AY24" s="37">
        <f t="shared" si="12"/>
        <v>11.599193185003012</v>
      </c>
    </row>
    <row r="25" spans="1:51" thickTop="1" thickBot="1">
      <c r="A25" s="4">
        <v>24</v>
      </c>
      <c r="B25" s="4">
        <v>1165163203</v>
      </c>
      <c r="C25" s="4">
        <f t="shared" si="0"/>
        <v>0.23958333333333334</v>
      </c>
      <c r="D25" s="2">
        <f t="shared" si="1"/>
        <v>39054.685219907406</v>
      </c>
      <c r="E25" s="4" t="s">
        <v>542</v>
      </c>
      <c r="F25" s="4" t="s">
        <v>543</v>
      </c>
      <c r="G25" s="4">
        <v>18</v>
      </c>
      <c r="H25" s="4">
        <v>18</v>
      </c>
      <c r="I25" s="5">
        <f t="shared" si="2"/>
        <v>0.61538461538461542</v>
      </c>
      <c r="J25" s="4">
        <v>203</v>
      </c>
      <c r="K25" s="4">
        <v>203</v>
      </c>
      <c r="L25" s="5">
        <f t="shared" si="3"/>
        <v>0.48123249285695402</v>
      </c>
      <c r="M25" s="5">
        <f t="shared" si="4"/>
        <v>11.277777777777779</v>
      </c>
      <c r="N25" s="4">
        <v>0</v>
      </c>
      <c r="O25" s="4">
        <v>0</v>
      </c>
      <c r="P25" s="4">
        <v>0</v>
      </c>
      <c r="Q25" s="4">
        <v>0</v>
      </c>
      <c r="R25" s="4">
        <v>2</v>
      </c>
      <c r="S25" s="4">
        <v>0</v>
      </c>
      <c r="T25" s="4">
        <v>0</v>
      </c>
      <c r="U25" s="4">
        <v>0</v>
      </c>
      <c r="V25" s="4">
        <v>2</v>
      </c>
      <c r="W25" s="4">
        <f>N25+P25+T25</f>
        <v>0</v>
      </c>
      <c r="X25" s="4">
        <f>O25+Q25+U25</f>
        <v>0</v>
      </c>
      <c r="Y25" s="60">
        <f>(N25+V25)/G25</f>
        <v>0.1111111111111111</v>
      </c>
      <c r="Z25" s="62">
        <f>IF(AA25=0,0,(N25+V25)/ABS(AA25))</f>
        <v>0</v>
      </c>
      <c r="AA25" s="3">
        <f t="shared" si="5"/>
        <v>0</v>
      </c>
      <c r="AB25" s="3">
        <f t="shared" si="6"/>
        <v>0</v>
      </c>
      <c r="AC25" s="3">
        <f>N25+O25+P25+Q25+T25+U25</f>
        <v>0</v>
      </c>
      <c r="AD25" s="3">
        <f>AA25/G25</f>
        <v>0</v>
      </c>
      <c r="AE25" s="24">
        <f>(AA25)*(G25*G25)</f>
        <v>0</v>
      </c>
      <c r="AF25" s="25">
        <f t="shared" si="7"/>
        <v>3.0864197530864196E-3</v>
      </c>
      <c r="AG25" s="26">
        <f>(H25-$H$2)/SUM($AF$2:AF24)</f>
        <v>52.145497338655197</v>
      </c>
      <c r="AH25" s="35">
        <f>(H25-H20)/SUM(AF20:AF24)</f>
        <v>153.79746835443038</v>
      </c>
      <c r="AI25" s="28">
        <f>(H25-H15)/SUM(AF15:AF24)</f>
        <v>103.56930328763647</v>
      </c>
      <c r="AJ25" s="29">
        <f>AJ24+(AVERAGE($AE$3:AE25)/(AJ24*AJ24))</f>
        <v>14.484904510164741</v>
      </c>
      <c r="AK25" s="30">
        <f>AK24+(AVERAGE($AG$3:AG25)/(AK24*AK24))</f>
        <v>12.99601890505406</v>
      </c>
      <c r="AL25" s="36">
        <f>AL24+(AVERAGE($AH$3:AH25)/(AL24*AL24))</f>
        <v>13.625428038253713</v>
      </c>
      <c r="AM25" s="37">
        <f>AM24+(AVERAGE($AI$3:AI25)/(AM24*AM24))</f>
        <v>13.2076456631974</v>
      </c>
      <c r="AN25" s="38">
        <f t="shared" si="8"/>
        <v>18</v>
      </c>
      <c r="AO25" s="39">
        <f t="shared" si="16"/>
        <v>16.764276047398969</v>
      </c>
      <c r="AP25" s="39">
        <f t="shared" si="16"/>
        <v>15.383088636644098</v>
      </c>
      <c r="AQ25" s="36">
        <f t="shared" si="14"/>
        <v>15.404826599721245</v>
      </c>
      <c r="AR25" s="40">
        <f t="shared" si="15"/>
        <v>14.393821225511227</v>
      </c>
      <c r="AS25" s="41">
        <f t="shared" si="15"/>
        <v>13.790922472970834</v>
      </c>
      <c r="AT25" s="20">
        <f>POWER((AO25-H25),2)</f>
        <v>1.5270136870319153</v>
      </c>
      <c r="AU25" s="20">
        <f>POWER((AP25-H25),2)</f>
        <v>6.8482250836612444</v>
      </c>
      <c r="AV25" s="29">
        <f t="shared" si="10"/>
        <v>10.872778873286158</v>
      </c>
      <c r="AW25" s="30">
        <f t="shared" si="13"/>
        <v>15.312130806305788</v>
      </c>
      <c r="AX25" s="36">
        <f t="shared" si="11"/>
        <v>11.701012278421382</v>
      </c>
      <c r="AY25" s="37">
        <f t="shared" si="12"/>
        <v>11.661897179867967</v>
      </c>
    </row>
    <row r="26" spans="1:51" thickTop="1" thickBot="1">
      <c r="A26" s="4">
        <v>25</v>
      </c>
      <c r="B26" s="4">
        <v>1165924672</v>
      </c>
      <c r="C26" s="4">
        <f t="shared" si="0"/>
        <v>0.25</v>
      </c>
      <c r="D26" s="2">
        <f t="shared" si="1"/>
        <v>39063.498518518521</v>
      </c>
      <c r="E26" s="4" t="s">
        <v>543</v>
      </c>
      <c r="F26" s="4" t="s">
        <v>544</v>
      </c>
      <c r="G26" s="4">
        <v>18</v>
      </c>
      <c r="H26" s="4">
        <v>19</v>
      </c>
      <c r="I26" s="5">
        <f t="shared" si="2"/>
        <v>0.69230769230769229</v>
      </c>
      <c r="J26" s="4">
        <v>203</v>
      </c>
      <c r="K26" s="4">
        <v>223</v>
      </c>
      <c r="L26" s="5">
        <f t="shared" si="3"/>
        <v>0.5288258421361326</v>
      </c>
      <c r="M26" s="5">
        <f t="shared" si="4"/>
        <v>11.736842105263158</v>
      </c>
      <c r="N26" s="4">
        <v>1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20</v>
      </c>
      <c r="U26" s="4">
        <v>0</v>
      </c>
      <c r="V26" s="4">
        <v>0</v>
      </c>
      <c r="W26" s="4">
        <f>N26+P26+T26</f>
        <v>21</v>
      </c>
      <c r="X26" s="4">
        <f>O26+Q26+U26</f>
        <v>0</v>
      </c>
      <c r="Y26" s="60">
        <f>(N26+V26)/G26</f>
        <v>5.5555555555555552E-2</v>
      </c>
      <c r="Z26" s="62">
        <f>IF(AA26=0,0,(N26+V26)/ABS(AA26))</f>
        <v>1</v>
      </c>
      <c r="AA26" s="3">
        <f t="shared" si="5"/>
        <v>1</v>
      </c>
      <c r="AB26" s="3">
        <f t="shared" si="6"/>
        <v>20</v>
      </c>
      <c r="AC26" s="3">
        <f>N26+O26+P26+Q26+T26+U26</f>
        <v>21</v>
      </c>
      <c r="AD26" s="3">
        <f>AA26/G26</f>
        <v>5.5555555555555552E-2</v>
      </c>
      <c r="AE26" s="24">
        <f>(AA26)*(G26*G26)</f>
        <v>324</v>
      </c>
      <c r="AF26" s="25">
        <f t="shared" si="7"/>
        <v>2.7700831024930748E-3</v>
      </c>
      <c r="AG26" s="26">
        <f>(H26-$H$2)/SUM($AF$2:AF25)</f>
        <v>57.506771239541806</v>
      </c>
      <c r="AH26" s="35">
        <f>(H26-H21)/SUM(AF21:AF25)</f>
        <v>220.40816326530611</v>
      </c>
      <c r="AI26" s="28">
        <f>(H26-H16)/SUM(AF16:AF25)</f>
        <v>132.0244932665168</v>
      </c>
      <c r="AJ26" s="29">
        <f>AJ25+(AVERAGE($AE$3:AE26)/(AJ25*AJ25))</f>
        <v>14.828266706689305</v>
      </c>
      <c r="AK26" s="30">
        <f>AK25+(AVERAGE($AG$3:AG26)/(AK25*AK25))</f>
        <v>13.167529446724602</v>
      </c>
      <c r="AL26" s="36">
        <f>AL25+(AVERAGE($AH$3:AH26)/(AL25*AL25))</f>
        <v>13.941954643806895</v>
      </c>
      <c r="AM26" s="37">
        <f>AM25+(AVERAGE($AI$3:AI26)/(AM25*AM25))</f>
        <v>13.443922388405102</v>
      </c>
      <c r="AN26" s="38">
        <f t="shared" si="8"/>
        <v>19</v>
      </c>
      <c r="AO26" s="39">
        <f t="shared" si="16"/>
        <v>17.54853244196541</v>
      </c>
      <c r="AP26" s="39">
        <f t="shared" si="16"/>
        <v>15.941002848471461</v>
      </c>
      <c r="AQ26" s="36">
        <f t="shared" si="14"/>
        <v>16.115145976247394</v>
      </c>
      <c r="AR26" s="40">
        <f t="shared" si="15"/>
        <v>14.931103955979689</v>
      </c>
      <c r="AS26" s="41">
        <f t="shared" si="15"/>
        <v>14.148643499018005</v>
      </c>
      <c r="AT26" s="20">
        <f>POWER((AO26-H26),2)</f>
        <v>2.1067580720268961</v>
      </c>
      <c r="AU26" s="20">
        <f>POWER((AP26-H26),2)</f>
        <v>9.3574635730597144</v>
      </c>
      <c r="AV26" s="29">
        <f t="shared" si="10"/>
        <v>10.907634018985744</v>
      </c>
      <c r="AW26" s="30">
        <f t="shared" si="13"/>
        <v>15.469269449889456</v>
      </c>
      <c r="AX26" s="36">
        <f t="shared" si="11"/>
        <v>11.764304153129311</v>
      </c>
      <c r="AY26" s="37">
        <f t="shared" si="12"/>
        <v>11.723928690550787</v>
      </c>
    </row>
    <row r="27" spans="1:51" thickTop="1" thickBot="1">
      <c r="A27" s="4">
        <v>26</v>
      </c>
      <c r="B27" s="4">
        <v>1166181255</v>
      </c>
      <c r="C27" s="4">
        <f t="shared" si="0"/>
        <v>0.26041666666666669</v>
      </c>
      <c r="D27" s="2">
        <f t="shared" si="1"/>
        <v>39066.468229166669</v>
      </c>
      <c r="E27" s="4" t="s">
        <v>544</v>
      </c>
      <c r="F27" s="4" t="s">
        <v>545</v>
      </c>
      <c r="G27" s="4">
        <v>19</v>
      </c>
      <c r="H27" s="4">
        <v>19</v>
      </c>
      <c r="I27" s="5">
        <f t="shared" si="2"/>
        <v>0.69230769230769229</v>
      </c>
      <c r="J27" s="4">
        <v>223</v>
      </c>
      <c r="K27" s="4">
        <v>223</v>
      </c>
      <c r="L27" s="5">
        <f t="shared" si="3"/>
        <v>0.5288258421361326</v>
      </c>
      <c r="M27" s="5">
        <f t="shared" si="4"/>
        <v>11.736842105263158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f>N27+P27+T27</f>
        <v>0</v>
      </c>
      <c r="X27" s="4">
        <f>O27+Q27+U27</f>
        <v>0</v>
      </c>
      <c r="Y27" s="60">
        <f>(N27+V27)/G27</f>
        <v>0</v>
      </c>
      <c r="Z27" s="62">
        <f>IF(AA27=0,0,(N27+V27)/ABS(AA27))</f>
        <v>0</v>
      </c>
      <c r="AA27" s="3">
        <f t="shared" si="5"/>
        <v>0</v>
      </c>
      <c r="AB27" s="3">
        <f t="shared" si="6"/>
        <v>0</v>
      </c>
      <c r="AC27" s="3">
        <f>N27+O27+P27+Q27+T27+U27</f>
        <v>0</v>
      </c>
      <c r="AD27" s="3">
        <f>AA27/G27</f>
        <v>0</v>
      </c>
      <c r="AE27" s="24">
        <f>(AA27)*(G27*G27)</f>
        <v>0</v>
      </c>
      <c r="AF27" s="25">
        <f t="shared" si="7"/>
        <v>2.7700831024930748E-3</v>
      </c>
      <c r="AG27" s="26">
        <f>(H27-$H$2)/SUM($AF$2:AF26)</f>
        <v>56.506613378937381</v>
      </c>
      <c r="AH27" s="35">
        <f>(H27-H22)/SUM(AF22:AF26)</f>
        <v>242.80998941271716</v>
      </c>
      <c r="AI27" s="28">
        <f>(H27-H17)/SUM(AF17:AF26)</f>
        <v>141.84720414442106</v>
      </c>
      <c r="AJ27" s="29">
        <f>AJ26+(AVERAGE($AE$3:AE27)/(AJ26*AJ26))</f>
        <v>15.142805493226035</v>
      </c>
      <c r="AK27" s="30">
        <f>AK26+(AVERAGE($AG$3:AG27)/(AK26*AK26))</f>
        <v>13.340954468212951</v>
      </c>
      <c r="AL27" s="36">
        <f>AL26+(AVERAGE($AH$3:AH27)/(AL26*AL26))</f>
        <v>14.282145916295672</v>
      </c>
      <c r="AM27" s="37">
        <f>AM26+(AVERAGE($AI$3:AI27)/(AM26*AM26))</f>
        <v>13.694237899663493</v>
      </c>
      <c r="AN27" s="38">
        <f t="shared" si="8"/>
        <v>19</v>
      </c>
      <c r="AO27" s="39">
        <f t="shared" si="16"/>
        <v>18.337002025158959</v>
      </c>
      <c r="AP27" s="39">
        <f t="shared" si="16"/>
        <v>16.499202423299963</v>
      </c>
      <c r="AQ27" s="36">
        <f t="shared" si="14"/>
        <v>16.891579718162632</v>
      </c>
      <c r="AR27" s="40">
        <f t="shared" si="15"/>
        <v>15.525597966213425</v>
      </c>
      <c r="AS27" s="41">
        <f t="shared" si="15"/>
        <v>14.544822439755569</v>
      </c>
      <c r="AT27" s="20">
        <f>POWER((AO27-H27),2)</f>
        <v>0.43956631464332113</v>
      </c>
      <c r="AU27" s="20">
        <f>POWER((AP27-H27),2)</f>
        <v>6.2539885196287797</v>
      </c>
      <c r="AV27" s="29">
        <f t="shared" si="10"/>
        <v>10.942266762629249</v>
      </c>
      <c r="AW27" s="30">
        <f t="shared" si="13"/>
        <v>15.623231842846883</v>
      </c>
      <c r="AX27" s="36">
        <f t="shared" si="11"/>
        <v>11.826916840084396</v>
      </c>
      <c r="AY27" s="37">
        <f t="shared" si="12"/>
        <v>11.7853055181928</v>
      </c>
    </row>
    <row r="28" spans="1:51" thickTop="1" thickBot="1">
      <c r="A28" s="4">
        <v>27</v>
      </c>
      <c r="B28" s="4">
        <v>1167900371</v>
      </c>
      <c r="C28" s="4">
        <f t="shared" si="0"/>
        <v>0.27083333333333331</v>
      </c>
      <c r="D28" s="2">
        <f t="shared" si="1"/>
        <v>39086.365405092591</v>
      </c>
      <c r="E28" s="4" t="s">
        <v>545</v>
      </c>
      <c r="F28" s="4" t="s">
        <v>546</v>
      </c>
      <c r="G28" s="4">
        <v>19</v>
      </c>
      <c r="H28" s="4">
        <v>19</v>
      </c>
      <c r="I28" s="5">
        <f t="shared" si="2"/>
        <v>0.69230769230769229</v>
      </c>
      <c r="J28" s="4">
        <v>223</v>
      </c>
      <c r="K28" s="4">
        <v>223</v>
      </c>
      <c r="L28" s="5">
        <f t="shared" si="3"/>
        <v>0.5288258421361326</v>
      </c>
      <c r="M28" s="5">
        <f t="shared" si="4"/>
        <v>11.736842105263158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1</v>
      </c>
      <c r="W28" s="4">
        <f>N28+P28+T28</f>
        <v>0</v>
      </c>
      <c r="X28" s="4">
        <f>O28+Q28+U28</f>
        <v>0</v>
      </c>
      <c r="Y28" s="60">
        <f>(N28+V28)/G28</f>
        <v>5.2631578947368418E-2</v>
      </c>
      <c r="Z28" s="62">
        <f>IF(AA28=0,0,(N28+V28)/ABS(AA28))</f>
        <v>0</v>
      </c>
      <c r="AA28" s="3">
        <f t="shared" si="5"/>
        <v>0</v>
      </c>
      <c r="AB28" s="3">
        <f t="shared" si="6"/>
        <v>0</v>
      </c>
      <c r="AC28" s="3">
        <f>N28+O28+P28+Q28+T28+U28</f>
        <v>0</v>
      </c>
      <c r="AD28" s="3">
        <f>AA28/G28</f>
        <v>0</v>
      </c>
      <c r="AE28" s="24">
        <f>(AA28)*(G28*G28)</f>
        <v>0</v>
      </c>
      <c r="AF28" s="25">
        <f t="shared" si="7"/>
        <v>2.7700831024930748E-3</v>
      </c>
      <c r="AG28" s="26">
        <f>(H28-$H$2)/SUM($AF$2:AF27)</f>
        <v>55.540650297020328</v>
      </c>
      <c r="AH28" s="35">
        <f>(H28-H23)/SUM(AF23:AF27)</f>
        <v>67.570190641247834</v>
      </c>
      <c r="AI28" s="28">
        <f>(H28-H18)/SUM(AF18:AF27)</f>
        <v>153.24903518088507</v>
      </c>
      <c r="AJ28" s="29">
        <f>AJ27+(AVERAGE($AE$3:AE28)/(AJ27*AJ27))</f>
        <v>15.432812811529548</v>
      </c>
      <c r="AK28" s="30">
        <f>AK27+(AVERAGE($AG$3:AG28)/(AK27*AK27))</f>
        <v>13.515404316354205</v>
      </c>
      <c r="AL28" s="36">
        <f>AL27+(AVERAGE($AH$3:AH28)/(AL27*AL27))</f>
        <v>14.606596298420484</v>
      </c>
      <c r="AM28" s="37">
        <f>AM27+(AVERAGE($AI$3:AI28)/(AM27*AM27))</f>
        <v>13.957637599270635</v>
      </c>
      <c r="AN28" s="38">
        <f t="shared" si="8"/>
        <v>19</v>
      </c>
      <c r="AO28" s="39">
        <f t="shared" si="16"/>
        <v>18.537956868719125</v>
      </c>
      <c r="AP28" s="39">
        <f t="shared" si="16"/>
        <v>17.062155046820017</v>
      </c>
      <c r="AQ28" s="36">
        <f t="shared" si="14"/>
        <v>17.501720788735277</v>
      </c>
      <c r="AR28" s="40">
        <f t="shared" ref="AR28:AS39" si="17">AR27+(AVERAGE(AH19:AH28)/(AR27*AR27))</f>
        <v>16.090356336609357</v>
      </c>
      <c r="AS28" s="41">
        <f t="shared" si="17"/>
        <v>14.985030152066029</v>
      </c>
      <c r="AT28" s="20">
        <f>POWER((AO28-H28),2)</f>
        <v>0.21348385516383633</v>
      </c>
      <c r="AU28" s="20">
        <f>POWER((AP28-H28),2)</f>
        <v>3.755243062565131</v>
      </c>
      <c r="AV28" s="29">
        <f t="shared" si="10"/>
        <v>10.976680624967917</v>
      </c>
      <c r="AW28" s="30">
        <f t="shared" si="13"/>
        <v>15.77417467895237</v>
      </c>
      <c r="AX28" s="36">
        <f t="shared" si="11"/>
        <v>11.888868328302058</v>
      </c>
      <c r="AY28" s="37">
        <f t="shared" si="12"/>
        <v>11.846044720350266</v>
      </c>
    </row>
    <row r="29" spans="1:51" thickTop="1" thickBot="1">
      <c r="A29" s="4">
        <v>28</v>
      </c>
      <c r="B29" s="4">
        <v>1170058443</v>
      </c>
      <c r="C29" s="4">
        <f t="shared" si="0"/>
        <v>0.28125</v>
      </c>
      <c r="D29" s="2">
        <f t="shared" si="1"/>
        <v>39111.343090277776</v>
      </c>
      <c r="E29" s="4" t="s">
        <v>546</v>
      </c>
      <c r="F29" s="4" t="s">
        <v>547</v>
      </c>
      <c r="G29" s="4">
        <v>19</v>
      </c>
      <c r="H29" s="4">
        <v>19</v>
      </c>
      <c r="I29" s="5">
        <f t="shared" si="2"/>
        <v>0.69230769230769229</v>
      </c>
      <c r="J29" s="4">
        <v>223</v>
      </c>
      <c r="K29" s="4">
        <v>223</v>
      </c>
      <c r="L29" s="5">
        <f t="shared" si="3"/>
        <v>0.5288258421361326</v>
      </c>
      <c r="M29" s="5">
        <f t="shared" si="4"/>
        <v>11.736842105263158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f>N29+P29+T29</f>
        <v>0</v>
      </c>
      <c r="X29" s="4">
        <f>O29+Q29+U29</f>
        <v>0</v>
      </c>
      <c r="Y29" s="60">
        <f>(N29+V29)/G29</f>
        <v>0</v>
      </c>
      <c r="Z29" s="62">
        <f>IF(AA29=0,0,(N29+V29)/ABS(AA29))</f>
        <v>0</v>
      </c>
      <c r="AA29" s="3">
        <f t="shared" si="5"/>
        <v>0</v>
      </c>
      <c r="AB29" s="3">
        <f t="shared" si="6"/>
        <v>0</v>
      </c>
      <c r="AC29" s="3">
        <f>N29+O29+P29+Q29+T29+U29</f>
        <v>0</v>
      </c>
      <c r="AD29" s="3">
        <f>AA29/G29</f>
        <v>0</v>
      </c>
      <c r="AE29" s="24">
        <f>(AA29)*(G29*G29)</f>
        <v>0</v>
      </c>
      <c r="AF29" s="25">
        <f t="shared" si="7"/>
        <v>2.7700831024930748E-3</v>
      </c>
      <c r="AG29" s="26">
        <f>(H29-$H$2)/SUM($AF$2:AF28)</f>
        <v>54.607157820497569</v>
      </c>
      <c r="AH29" s="35">
        <f>(H29-H24)/SUM(AF24:AF28)</f>
        <v>69.046044864226687</v>
      </c>
      <c r="AI29" s="28">
        <f>(H29-H19)/SUM(AF19:AF28)</f>
        <v>138.87005380308489</v>
      </c>
      <c r="AJ29" s="29">
        <f>AJ28+(AVERAGE($AE$3:AE29)/(AJ28*AJ28))</f>
        <v>15.7016820096977</v>
      </c>
      <c r="AK29" s="30">
        <f>AK28+(AVERAGE($AG$3:AG29)/(AK28*AK28))</f>
        <v>13.690156464855169</v>
      </c>
      <c r="AL29" s="36">
        <f>AL28+(AVERAGE($AH$3:AH29)/(AL28*AL28))</f>
        <v>14.917290303815086</v>
      </c>
      <c r="AM29" s="37">
        <f>AM28+(AVERAGE($AI$3:AI29)/(AM28*AM28))</f>
        <v>14.22819989863839</v>
      </c>
      <c r="AN29" s="38">
        <f t="shared" si="8"/>
        <v>19</v>
      </c>
      <c r="AO29" s="39">
        <f t="shared" si="16"/>
        <v>18.738873122278122</v>
      </c>
      <c r="AP29" s="39">
        <f t="shared" si="16"/>
        <v>17.539179712092935</v>
      </c>
      <c r="AQ29" s="36">
        <f t="shared" si="14"/>
        <v>17.993791755573884</v>
      </c>
      <c r="AR29" s="40">
        <f t="shared" si="17"/>
        <v>16.617600073901819</v>
      </c>
      <c r="AS29" s="41">
        <f t="shared" si="17"/>
        <v>15.447965405009507</v>
      </c>
      <c r="AT29" s="20">
        <f>POWER((AO29-H29),2)</f>
        <v>6.8187246268776758E-2</v>
      </c>
      <c r="AU29" s="20">
        <f>POWER((AP29-H29),2)</f>
        <v>2.1339959135608813</v>
      </c>
      <c r="AV29" s="29">
        <f t="shared" si="10"/>
        <v>11.010879038311904</v>
      </c>
      <c r="AW29" s="30">
        <f t="shared" si="13"/>
        <v>15.922242596831776</v>
      </c>
      <c r="AX29" s="36">
        <f t="shared" si="11"/>
        <v>11.950175854935059</v>
      </c>
      <c r="AY29" s="37">
        <f t="shared" si="12"/>
        <v>11.906162653102466</v>
      </c>
    </row>
    <row r="30" spans="1:51" thickTop="1" thickBot="1">
      <c r="A30" s="4">
        <v>29</v>
      </c>
      <c r="B30" s="4">
        <v>1170074875</v>
      </c>
      <c r="C30" s="4">
        <f t="shared" si="0"/>
        <v>0.29166666666666669</v>
      </c>
      <c r="D30" s="2">
        <f t="shared" si="1"/>
        <v>39111.533275462964</v>
      </c>
      <c r="E30" s="4" t="s">
        <v>547</v>
      </c>
      <c r="F30" s="4" t="s">
        <v>548</v>
      </c>
      <c r="G30" s="4">
        <v>19</v>
      </c>
      <c r="H30" s="4">
        <v>19</v>
      </c>
      <c r="I30" s="5">
        <f t="shared" si="2"/>
        <v>0.69230769230769229</v>
      </c>
      <c r="J30" s="4">
        <v>223</v>
      </c>
      <c r="K30" s="4">
        <v>223</v>
      </c>
      <c r="L30" s="5">
        <f t="shared" si="3"/>
        <v>0.5288258421361326</v>
      </c>
      <c r="M30" s="5">
        <f t="shared" si="4"/>
        <v>11.736842105263158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f>N30+P30+T30</f>
        <v>0</v>
      </c>
      <c r="X30" s="4">
        <f>O30+Q30+U30</f>
        <v>0</v>
      </c>
      <c r="Y30" s="60">
        <f>(N30+V30)/G30</f>
        <v>0</v>
      </c>
      <c r="Z30" s="62">
        <f>IF(AA30=0,0,(N30+V30)/ABS(AA30))</f>
        <v>0</v>
      </c>
      <c r="AA30" s="3">
        <f t="shared" si="5"/>
        <v>0</v>
      </c>
      <c r="AB30" s="3">
        <f t="shared" si="6"/>
        <v>0</v>
      </c>
      <c r="AC30" s="3">
        <f>N30+O30+P30+Q30+T30+U30</f>
        <v>0</v>
      </c>
      <c r="AD30" s="3">
        <f>AA30/G30</f>
        <v>0</v>
      </c>
      <c r="AE30" s="24">
        <f>(AA30)*(G30*G30)</f>
        <v>0</v>
      </c>
      <c r="AF30" s="25">
        <f t="shared" si="7"/>
        <v>2.7700831024930748E-3</v>
      </c>
      <c r="AG30" s="26">
        <f>(H30-$H$2)/SUM($AF$2:AF29)</f>
        <v>53.704525775348465</v>
      </c>
      <c r="AH30" s="35">
        <f>(H30-H25)/SUM(AF25:AF29)</f>
        <v>70.587809293904655</v>
      </c>
      <c r="AI30" s="28">
        <f>(H30-H20)/SUM(AF20:AF29)</f>
        <v>118.78979921391792</v>
      </c>
      <c r="AJ30" s="29">
        <f>AJ29+(AVERAGE($AE$3:AE30)/(AJ29*AJ29))</f>
        <v>15.95214560266521</v>
      </c>
      <c r="AK30" s="30">
        <f>AK29+(AVERAGE($AG$3:AG30)/(AK29*AK29))</f>
        <v>13.86462668194226</v>
      </c>
      <c r="AL30" s="36">
        <f>AL29+(AVERAGE($AH$3:AH30)/(AL29*AL29))</f>
        <v>15.215867152352438</v>
      </c>
      <c r="AM30" s="37">
        <f>AM29+(AVERAGE($AI$3:AI30)/(AM29*AM29))</f>
        <v>14.500227737180378</v>
      </c>
      <c r="AN30" s="38">
        <f t="shared" si="8"/>
        <v>19</v>
      </c>
      <c r="AO30" s="39">
        <f t="shared" si="16"/>
        <v>18.939894739392233</v>
      </c>
      <c r="AP30" s="39">
        <f t="shared" si="16"/>
        <v>17.925333760396434</v>
      </c>
      <c r="AQ30" s="36">
        <f t="shared" si="14"/>
        <v>18.407918235440754</v>
      </c>
      <c r="AR30" s="40">
        <f t="shared" si="17"/>
        <v>17.112306176392789</v>
      </c>
      <c r="AS30" s="41">
        <f t="shared" si="17"/>
        <v>15.913548902069524</v>
      </c>
      <c r="AT30" s="20">
        <f>POWER((AO30-H30),2)</f>
        <v>3.6126423527275339E-3</v>
      </c>
      <c r="AU30" s="20">
        <f>POWER((AP30-H30),2)</f>
        <v>1.154907526543669</v>
      </c>
      <c r="AV30" s="29">
        <f t="shared" si="10"/>
        <v>11.044865349559059</v>
      </c>
      <c r="AW30" s="30">
        <f t="shared" si="13"/>
        <v>16.067569422528646</v>
      </c>
      <c r="AX30" s="36">
        <f t="shared" si="11"/>
        <v>12.010855947874346</v>
      </c>
      <c r="AY30" s="37">
        <f t="shared" si="12"/>
        <v>11.965675010167935</v>
      </c>
    </row>
    <row r="31" spans="1:51" thickTop="1" thickBot="1">
      <c r="A31" s="4">
        <v>30</v>
      </c>
      <c r="B31" s="4">
        <v>1170173126</v>
      </c>
      <c r="C31" s="4">
        <f t="shared" si="0"/>
        <v>0.30208333333333331</v>
      </c>
      <c r="D31" s="2">
        <f t="shared" si="1"/>
        <v>39112.670439814814</v>
      </c>
      <c r="E31" s="4" t="s">
        <v>548</v>
      </c>
      <c r="F31" s="4" t="s">
        <v>549</v>
      </c>
      <c r="G31" s="4">
        <v>19</v>
      </c>
      <c r="H31" s="4">
        <v>19</v>
      </c>
      <c r="I31" s="5">
        <f t="shared" si="2"/>
        <v>0.69230769230769229</v>
      </c>
      <c r="J31" s="4">
        <v>223</v>
      </c>
      <c r="K31" s="4">
        <v>223</v>
      </c>
      <c r="L31" s="5">
        <f t="shared" si="3"/>
        <v>0.5288258421361326</v>
      </c>
      <c r="M31" s="5">
        <f t="shared" si="4"/>
        <v>11.736842105263158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1</v>
      </c>
      <c r="W31" s="4">
        <f>N31+P31+T31</f>
        <v>0</v>
      </c>
      <c r="X31" s="4">
        <f>O31+Q31+U31</f>
        <v>0</v>
      </c>
      <c r="Y31" s="60">
        <f>(N31+V31)/G31</f>
        <v>5.2631578947368418E-2</v>
      </c>
      <c r="Z31" s="62">
        <f>IF(AA31=0,0,(N31+V31)/ABS(AA31))</f>
        <v>0</v>
      </c>
      <c r="AA31" s="3">
        <f t="shared" si="5"/>
        <v>0</v>
      </c>
      <c r="AB31" s="3">
        <f t="shared" si="6"/>
        <v>0</v>
      </c>
      <c r="AC31" s="3">
        <f>N31+O31+P31+Q31+T31+U31</f>
        <v>0</v>
      </c>
      <c r="AD31" s="3">
        <f>AA31/G31</f>
        <v>0</v>
      </c>
      <c r="AE31" s="24">
        <f>(AA31)*(G31*G31)</f>
        <v>0</v>
      </c>
      <c r="AF31" s="25">
        <f t="shared" si="7"/>
        <v>2.7700831024930748E-3</v>
      </c>
      <c r="AG31" s="26">
        <f>(H31-$H$2)/SUM($AF$2:AF30)</f>
        <v>52.831248718243884</v>
      </c>
      <c r="AH31" s="35">
        <f>(H31-H26)/SUM(AF26:AF30)</f>
        <v>0</v>
      </c>
      <c r="AI31" s="28">
        <f>(H31-H21)/SUM(AF21:AF30)</f>
        <v>125.0056109525794</v>
      </c>
      <c r="AJ31" s="29">
        <f>AJ30+(AVERAGE($AE$3:AE31)/(AJ30*AJ30))</f>
        <v>16.186438317855174</v>
      </c>
      <c r="AK31" s="30">
        <f>AK30+(AVERAGE($AG$3:AG31)/(AK30*AK30))</f>
        <v>14.038344887057747</v>
      </c>
      <c r="AL31" s="36">
        <f>AL30+(AVERAGE($AH$3:AH31)/(AL30*AL30))</f>
        <v>15.49294552654149</v>
      </c>
      <c r="AM31" s="37">
        <f>AM30+(AVERAGE($AI$3:AI31)/(AM30*AM30))</f>
        <v>14.773614399257699</v>
      </c>
      <c r="AN31" s="38">
        <f t="shared" si="8"/>
        <v>19</v>
      </c>
      <c r="AO31" s="39">
        <f t="shared" si="16"/>
        <v>18.939894739392233</v>
      </c>
      <c r="AP31" s="39">
        <f t="shared" si="16"/>
        <v>18.314374431305726</v>
      </c>
      <c r="AQ31" s="36">
        <f t="shared" si="14"/>
        <v>18.673529628996871</v>
      </c>
      <c r="AR31" s="40">
        <f t="shared" si="17"/>
        <v>17.55380270897723</v>
      </c>
      <c r="AS31" s="41">
        <f t="shared" si="17"/>
        <v>16.382227408857609</v>
      </c>
      <c r="AT31" s="20">
        <f>POWER((AO31-H31),2)</f>
        <v>3.6126423527275339E-3</v>
      </c>
      <c r="AU31" s="20">
        <f>POWER((AP31-H31),2)</f>
        <v>0.47008242044734638</v>
      </c>
      <c r="AV31" s="29">
        <f t="shared" si="10"/>
        <v>11.078642823092837</v>
      </c>
      <c r="AW31" s="30">
        <f t="shared" si="13"/>
        <v>16.210279253223874</v>
      </c>
      <c r="AX31" s="36">
        <f t="shared" si="11"/>
        <v>12.070924465321337</v>
      </c>
      <c r="AY31" s="37">
        <f t="shared" si="12"/>
        <v>12.024596859283292</v>
      </c>
    </row>
    <row r="32" spans="1:51" thickTop="1" thickBot="1">
      <c r="A32" s="4">
        <v>31</v>
      </c>
      <c r="B32" s="4">
        <v>1170608262</v>
      </c>
      <c r="C32" s="4">
        <f t="shared" si="0"/>
        <v>0.3125</v>
      </c>
      <c r="D32" s="2">
        <f t="shared" si="1"/>
        <v>39117.706736111111</v>
      </c>
      <c r="E32" s="4" t="s">
        <v>549</v>
      </c>
      <c r="F32" s="4" t="s">
        <v>550</v>
      </c>
      <c r="G32" s="4">
        <v>19</v>
      </c>
      <c r="H32" s="4">
        <v>19</v>
      </c>
      <c r="I32" s="5">
        <f t="shared" si="2"/>
        <v>0.69230769230769229</v>
      </c>
      <c r="J32" s="4">
        <v>223</v>
      </c>
      <c r="K32" s="4">
        <v>223</v>
      </c>
      <c r="L32" s="5">
        <f t="shared" si="3"/>
        <v>0.5288258421361326</v>
      </c>
      <c r="M32" s="5">
        <f t="shared" si="4"/>
        <v>11.736842105263158</v>
      </c>
      <c r="N32" s="4">
        <v>0</v>
      </c>
      <c r="O32" s="4">
        <v>0</v>
      </c>
      <c r="P32" s="4">
        <v>0</v>
      </c>
      <c r="Q32" s="4">
        <v>0</v>
      </c>
      <c r="R32" s="4">
        <v>6</v>
      </c>
      <c r="S32" s="4">
        <v>0</v>
      </c>
      <c r="T32" s="4">
        <v>0</v>
      </c>
      <c r="U32" s="4">
        <v>0</v>
      </c>
      <c r="V32" s="4">
        <v>3</v>
      </c>
      <c r="W32" s="4">
        <f>N32+P32+T32</f>
        <v>0</v>
      </c>
      <c r="X32" s="4">
        <f>O32+Q32+U32</f>
        <v>0</v>
      </c>
      <c r="Y32" s="60">
        <f>(N32+V32)/G32</f>
        <v>0.15789473684210525</v>
      </c>
      <c r="Z32" s="62">
        <f>IF(AA32=0,0,(N32+V32)/ABS(AA32))</f>
        <v>0</v>
      </c>
      <c r="AA32" s="3">
        <f t="shared" si="5"/>
        <v>0</v>
      </c>
      <c r="AB32" s="3">
        <f t="shared" si="6"/>
        <v>0</v>
      </c>
      <c r="AC32" s="3">
        <f>N32+O32+P32+Q32+T32+U32</f>
        <v>0</v>
      </c>
      <c r="AD32" s="3">
        <f>AA32/G32</f>
        <v>0</v>
      </c>
      <c r="AE32" s="24">
        <f>(AA32)*(G32*G32)</f>
        <v>0</v>
      </c>
      <c r="AF32" s="25">
        <f t="shared" si="7"/>
        <v>2.7700831024930748E-3</v>
      </c>
      <c r="AG32" s="26">
        <f>(H32-$H$2)/SUM($AF$2:AF31)</f>
        <v>51.985917557781804</v>
      </c>
      <c r="AH32" s="35">
        <f>(H32-H27)/SUM(AF27:AF31)</f>
        <v>0</v>
      </c>
      <c r="AI32" s="28">
        <f>(H32-H22)/SUM(AF22:AF31)</f>
        <v>131.90783909057072</v>
      </c>
      <c r="AJ32" s="29">
        <f>AJ31+(AVERAGE($AE$3:AE32)/(AJ31*AJ31))</f>
        <v>16.406412213129737</v>
      </c>
      <c r="AK32" s="30">
        <f>AK31+(AVERAGE($AG$3:AG32)/(AK31*AK31))</f>
        <v>14.210935053292234</v>
      </c>
      <c r="AL32" s="36">
        <f>AL31+(AVERAGE($AH$3:AH32)/(AL31*AL31))</f>
        <v>15.751293346856727</v>
      </c>
      <c r="AM32" s="37">
        <f>AM31+(AVERAGE($AI$3:AI32)/(AM31*AM31))</f>
        <v>15.048343261354892</v>
      </c>
      <c r="AN32" s="38">
        <f t="shared" si="8"/>
        <v>19</v>
      </c>
      <c r="AO32" s="39">
        <f t="shared" si="16"/>
        <v>18.939894739392233</v>
      </c>
      <c r="AP32" s="39">
        <f t="shared" si="16"/>
        <v>18.70764045576351</v>
      </c>
      <c r="AQ32" s="36">
        <f t="shared" si="14"/>
        <v>18.792373118308639</v>
      </c>
      <c r="AR32" s="40">
        <f t="shared" si="17"/>
        <v>17.948237394695514</v>
      </c>
      <c r="AS32" s="41">
        <f t="shared" si="17"/>
        <v>16.854512333791831</v>
      </c>
      <c r="AT32" s="20">
        <f>POWER((AO32-H32),2)</f>
        <v>3.6126423527275339E-3</v>
      </c>
      <c r="AU32" s="20">
        <f>POWER((AP32-H32),2)</f>
        <v>8.5474103106168098E-2</v>
      </c>
      <c r="AV32" s="29">
        <f t="shared" si="10"/>
        <v>11.11221464355614</v>
      </c>
      <c r="AW32" s="30">
        <f t="shared" si="13"/>
        <v>16.350487406145202</v>
      </c>
      <c r="AX32" s="36">
        <f t="shared" si="11"/>
        <v>12.130396632589397</v>
      </c>
      <c r="AY32" s="37">
        <f t="shared" si="12"/>
        <v>12.082942676074083</v>
      </c>
    </row>
    <row r="33" spans="1:51" thickTop="1" thickBot="1">
      <c r="A33" s="4">
        <v>32</v>
      </c>
      <c r="B33" s="4">
        <v>1171995584</v>
      </c>
      <c r="C33" s="4">
        <f t="shared" si="0"/>
        <v>0.32291666666666669</v>
      </c>
      <c r="D33" s="2">
        <f t="shared" si="1"/>
        <v>39133.763703703706</v>
      </c>
      <c r="E33" s="4" t="s">
        <v>550</v>
      </c>
      <c r="F33" s="4" t="s">
        <v>551</v>
      </c>
      <c r="G33" s="4">
        <v>19</v>
      </c>
      <c r="H33" s="4">
        <v>19</v>
      </c>
      <c r="I33" s="5">
        <f t="shared" si="2"/>
        <v>0.69230769230769229</v>
      </c>
      <c r="J33" s="4">
        <v>223</v>
      </c>
      <c r="K33" s="4">
        <v>223</v>
      </c>
      <c r="L33" s="5">
        <f t="shared" si="3"/>
        <v>0.5288258421361326</v>
      </c>
      <c r="M33" s="5">
        <f t="shared" si="4"/>
        <v>11.736842105263158</v>
      </c>
      <c r="N33" s="4">
        <v>0</v>
      </c>
      <c r="O33" s="4">
        <v>0</v>
      </c>
      <c r="P33" s="4">
        <v>0</v>
      </c>
      <c r="Q33" s="4">
        <v>0</v>
      </c>
      <c r="R33" s="4">
        <v>1</v>
      </c>
      <c r="S33" s="4">
        <v>0</v>
      </c>
      <c r="T33" s="4">
        <v>0</v>
      </c>
      <c r="U33" s="4">
        <v>0</v>
      </c>
      <c r="V33" s="4">
        <v>1</v>
      </c>
      <c r="W33" s="4">
        <f>N33+P33+T33</f>
        <v>0</v>
      </c>
      <c r="X33" s="4">
        <f>O33+Q33+U33</f>
        <v>0</v>
      </c>
      <c r="Y33" s="60">
        <f>(N33+V33)/G33</f>
        <v>5.2631578947368418E-2</v>
      </c>
      <c r="Z33" s="62">
        <f>IF(AA33=0,0,(N33+V33)/ABS(AA33))</f>
        <v>0</v>
      </c>
      <c r="AA33" s="3">
        <f t="shared" si="5"/>
        <v>0</v>
      </c>
      <c r="AB33" s="3">
        <f t="shared" si="6"/>
        <v>0</v>
      </c>
      <c r="AC33" s="3">
        <f>N33+O33+P33+Q33+T33+U33</f>
        <v>0</v>
      </c>
      <c r="AD33" s="3">
        <f>AA33/G33</f>
        <v>0</v>
      </c>
      <c r="AE33" s="24">
        <f>(AA33)*(G33*G33)</f>
        <v>0</v>
      </c>
      <c r="AF33" s="25">
        <f t="shared" si="7"/>
        <v>2.7700831024930748E-3</v>
      </c>
      <c r="AG33" s="26">
        <f>(H33-$H$2)/SUM($AF$2:AF32)</f>
        <v>51.167211967445951</v>
      </c>
      <c r="AH33" s="35">
        <f>(H33-H28)/SUM(AF28:AF32)</f>
        <v>0</v>
      </c>
      <c r="AI33" s="28">
        <f>(H33-H23)/SUM(AF23:AF32)</f>
        <v>34.904207699194266</v>
      </c>
      <c r="AJ33" s="29">
        <f>AJ32+(AVERAGE($AE$3:AE33)/(AJ32*AJ32))</f>
        <v>16.613619994828493</v>
      </c>
      <c r="AK33" s="30">
        <f>AK32+(AVERAGE($AG$3:AG33)/(AK32*AK32))</f>
        <v>14.382098547714808</v>
      </c>
      <c r="AL33" s="36">
        <f>AL32+(AVERAGE($AH$3:AH33)/(AL32*AL32))</f>
        <v>15.993173319574952</v>
      </c>
      <c r="AM33" s="37">
        <f>AM32+(AVERAGE($AI$3:AI33)/(AM32*AM32))</f>
        <v>15.309563055861661</v>
      </c>
      <c r="AN33" s="38">
        <f t="shared" si="8"/>
        <v>19</v>
      </c>
      <c r="AO33" s="39">
        <f t="shared" si="16"/>
        <v>18.939894739392233</v>
      </c>
      <c r="AP33" s="39">
        <f t="shared" si="16"/>
        <v>18.807373656059159</v>
      </c>
      <c r="AQ33" s="36">
        <f t="shared" si="14"/>
        <v>18.871451444425404</v>
      </c>
      <c r="AR33" s="40">
        <f t="shared" si="17"/>
        <v>18.261790572480312</v>
      </c>
      <c r="AS33" s="41">
        <f t="shared" si="17"/>
        <v>17.275265794674404</v>
      </c>
      <c r="AT33" s="20">
        <f>POWER((AO33-H33),2)</f>
        <v>3.6126423527275339E-3</v>
      </c>
      <c r="AU33" s="20">
        <f>POWER((AP33-H33),2)</f>
        <v>3.7104908380015129E-2</v>
      </c>
      <c r="AV33" s="29">
        <f t="shared" si="10"/>
        <v>11.145583918507478</v>
      </c>
      <c r="AW33" s="30">
        <f t="shared" si="13"/>
        <v>16.48830125253011</v>
      </c>
      <c r="AX33" s="36">
        <f t="shared" si="11"/>
        <v>12.189287076366787</v>
      </c>
      <c r="AY33" s="37">
        <f t="shared" si="12"/>
        <v>12.140726375624652</v>
      </c>
    </row>
    <row r="34" spans="1:51" thickTop="1" thickBot="1">
      <c r="A34" s="4">
        <v>33</v>
      </c>
      <c r="B34" s="4">
        <v>1172003810</v>
      </c>
      <c r="C34" s="4">
        <f t="shared" si="0"/>
        <v>0.33333333333333331</v>
      </c>
      <c r="D34" s="2">
        <f t="shared" si="1"/>
        <v>39133.858912037038</v>
      </c>
      <c r="E34" s="4" t="s">
        <v>551</v>
      </c>
      <c r="F34" s="4" t="s">
        <v>552</v>
      </c>
      <c r="G34" s="4">
        <v>19</v>
      </c>
      <c r="H34" s="4">
        <v>19</v>
      </c>
      <c r="I34" s="5">
        <f t="shared" si="2"/>
        <v>0.69230769230769229</v>
      </c>
      <c r="J34" s="4">
        <v>223</v>
      </c>
      <c r="K34" s="4">
        <v>223</v>
      </c>
      <c r="L34" s="5">
        <f t="shared" si="3"/>
        <v>0.5288258421361326</v>
      </c>
      <c r="M34" s="5">
        <f t="shared" si="4"/>
        <v>11.736842105263158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f>N34+P34+T34</f>
        <v>0</v>
      </c>
      <c r="X34" s="4">
        <f>O34+Q34+U34</f>
        <v>0</v>
      </c>
      <c r="Y34" s="60">
        <f>(N34+V34)/G34</f>
        <v>0</v>
      </c>
      <c r="Z34" s="62">
        <f>IF(AA34=0,0,(N34+V34)/ABS(AA34))</f>
        <v>0</v>
      </c>
      <c r="AA34" s="3">
        <f t="shared" si="5"/>
        <v>0</v>
      </c>
      <c r="AB34" s="3">
        <f t="shared" si="6"/>
        <v>0</v>
      </c>
      <c r="AC34" s="3">
        <f>N34+O34+P34+Q34+T34+U34</f>
        <v>0</v>
      </c>
      <c r="AD34" s="3">
        <f>AA34/G34</f>
        <v>0</v>
      </c>
      <c r="AE34" s="24">
        <f>(AA34)*(G34*G34)</f>
        <v>0</v>
      </c>
      <c r="AF34" s="25">
        <f t="shared" si="7"/>
        <v>2.7700831024930748E-3</v>
      </c>
      <c r="AG34" s="26">
        <f>(H34-$H$2)/SUM($AF$2:AF33)</f>
        <v>50.373893504360943</v>
      </c>
      <c r="AH34" s="35">
        <f>(H34-H29)/SUM(AF29:AF33)</f>
        <v>0</v>
      </c>
      <c r="AI34" s="28">
        <f>(H34-H24)/SUM(AF24:AF33)</f>
        <v>35.293904646952321</v>
      </c>
      <c r="AJ34" s="29">
        <f>AJ33+(AVERAGE($AE$3:AE34)/(AJ33*AJ33))</f>
        <v>16.809376620267617</v>
      </c>
      <c r="AK34" s="30">
        <f>AK33+(AVERAGE($AG$3:AG34)/(AK33*AK33))</f>
        <v>14.551600361180402</v>
      </c>
      <c r="AL34" s="36">
        <f>AL33+(AVERAGE($AH$3:AH34)/(AL33*AL33))</f>
        <v>16.220460414855104</v>
      </c>
      <c r="AM34" s="37">
        <f>AM33+(AVERAGE($AI$3:AI34)/(AM33*AM33))</f>
        <v>15.558763531590376</v>
      </c>
      <c r="AN34" s="38">
        <f t="shared" si="8"/>
        <v>19</v>
      </c>
      <c r="AO34" s="39">
        <f t="shared" si="16"/>
        <v>18.939894739392233</v>
      </c>
      <c r="AP34" s="39">
        <f t="shared" si="16"/>
        <v>18.90715363363994</v>
      </c>
      <c r="AQ34" s="36">
        <f t="shared" si="14"/>
        <v>18.911092854237282</v>
      </c>
      <c r="AR34" s="40">
        <f t="shared" si="17"/>
        <v>18.50893809233947</v>
      </c>
      <c r="AS34" s="41">
        <f t="shared" si="17"/>
        <v>17.649036353721165</v>
      </c>
      <c r="AT34" s="20">
        <f>POWER((AO34-H34),2)</f>
        <v>3.6126423527275339E-3</v>
      </c>
      <c r="AU34" s="20">
        <f>POWER((AP34-H34),2)</f>
        <v>8.620447746266531E-3</v>
      </c>
      <c r="AV34" s="29">
        <f t="shared" si="10"/>
        <v>11.178753680965473</v>
      </c>
      <c r="AW34" s="30">
        <f t="shared" si="13"/>
        <v>16.623820953145632</v>
      </c>
      <c r="AX34" s="36">
        <f t="shared" si="11"/>
        <v>12.247609856650801</v>
      </c>
      <c r="AY34" s="37">
        <f t="shared" si="12"/>
        <v>12.197961341934333</v>
      </c>
    </row>
    <row r="35" spans="1:51" thickTop="1" thickBot="1">
      <c r="A35" s="4">
        <v>34</v>
      </c>
      <c r="B35" s="4">
        <v>1173138875</v>
      </c>
      <c r="C35" s="4">
        <f t="shared" si="0"/>
        <v>0.34375</v>
      </c>
      <c r="D35" s="2">
        <f t="shared" si="1"/>
        <v>39146.996238425927</v>
      </c>
      <c r="E35" s="4" t="s">
        <v>552</v>
      </c>
      <c r="F35" s="4" t="s">
        <v>553</v>
      </c>
      <c r="G35" s="4">
        <v>19</v>
      </c>
      <c r="H35" s="4">
        <v>19</v>
      </c>
      <c r="I35" s="5">
        <f t="shared" si="2"/>
        <v>0.69230769230769229</v>
      </c>
      <c r="J35" s="4">
        <v>223</v>
      </c>
      <c r="K35" s="4">
        <v>223</v>
      </c>
      <c r="L35" s="5">
        <f t="shared" si="3"/>
        <v>0.5288258421361326</v>
      </c>
      <c r="M35" s="5">
        <f t="shared" si="4"/>
        <v>11.736842105263158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f>N35+P35+T35</f>
        <v>0</v>
      </c>
      <c r="X35" s="4">
        <f>O35+Q35+U35</f>
        <v>0</v>
      </c>
      <c r="Y35" s="60">
        <f>(N35+V35)/G35</f>
        <v>0</v>
      </c>
      <c r="Z35" s="62">
        <f>IF(AA35=0,0,(N35+V35)/ABS(AA35))</f>
        <v>0</v>
      </c>
      <c r="AA35" s="3">
        <f t="shared" si="5"/>
        <v>0</v>
      </c>
      <c r="AB35" s="3">
        <f t="shared" si="6"/>
        <v>0</v>
      </c>
      <c r="AC35" s="3">
        <f>N35+O35+P35+Q35+T35+U35</f>
        <v>0</v>
      </c>
      <c r="AD35" s="3">
        <f>AA35/G35</f>
        <v>0</v>
      </c>
      <c r="AE35" s="24">
        <f>(AA35)*(G35*G35)</f>
        <v>0</v>
      </c>
      <c r="AF35" s="25">
        <f t="shared" si="7"/>
        <v>2.7700831024930748E-3</v>
      </c>
      <c r="AG35" s="26">
        <f>(H35-$H$2)/SUM($AF$2:AF34)</f>
        <v>49.604799358412691</v>
      </c>
      <c r="AH35" s="35">
        <f>(H35-H30)/SUM(AF30:AF34)</f>
        <v>0</v>
      </c>
      <c r="AI35" s="28">
        <f>(H35-H25)/SUM(AF25:AF34)</f>
        <v>35.692401586817205</v>
      </c>
      <c r="AJ35" s="29">
        <f>AJ34+(AVERAGE($AE$3:AE35)/(AJ34*AJ34))</f>
        <v>16.994805697777785</v>
      </c>
      <c r="AK35" s="30">
        <f>AK34+(AVERAGE($AG$3:AG35)/(AK34*AK34))</f>
        <v>14.719257747606626</v>
      </c>
      <c r="AL35" s="36">
        <f>AL34+(AVERAGE($AH$3:AH35)/(AL34*AL34))</f>
        <v>16.434726655332685</v>
      </c>
      <c r="AM35" s="37">
        <f>AM34+(AVERAGE($AI$3:AI35)/(AM34*AM34))</f>
        <v>15.79720160328494</v>
      </c>
      <c r="AN35" s="38">
        <f t="shared" si="8"/>
        <v>19</v>
      </c>
      <c r="AO35" s="39">
        <f t="shared" si="16"/>
        <v>18.939894739392233</v>
      </c>
      <c r="AP35" s="39">
        <f t="shared" si="16"/>
        <v>19.006997976835596</v>
      </c>
      <c r="AQ35" s="36">
        <f t="shared" si="14"/>
        <v>18.911092854237282</v>
      </c>
      <c r="AR35" s="40">
        <f t="shared" si="17"/>
        <v>18.704635638262999</v>
      </c>
      <c r="AS35" s="41">
        <f t="shared" si="17"/>
        <v>17.985352013102638</v>
      </c>
      <c r="AT35" s="20">
        <f>POWER((AO35-H35),2)</f>
        <v>3.6126423527275339E-3</v>
      </c>
      <c r="AU35" s="20">
        <f>POWER((AP35-H35),2)</f>
        <v>4.8971679791533519E-5</v>
      </c>
      <c r="AV35" s="29">
        <f t="shared" si="10"/>
        <v>11.211726891847347</v>
      </c>
      <c r="AW35" s="30">
        <f t="shared" si="13"/>
        <v>16.757140109146597</v>
      </c>
      <c r="AX35" s="36">
        <f t="shared" si="11"/>
        <v>12.305378496542691</v>
      </c>
      <c r="AY35" s="37">
        <f t="shared" si="12"/>
        <v>12.254660455429471</v>
      </c>
    </row>
    <row r="36" spans="1:51" thickTop="1" thickBot="1">
      <c r="A36" s="4">
        <v>35</v>
      </c>
      <c r="B36" s="4">
        <v>1173729537</v>
      </c>
      <c r="C36" s="4">
        <f t="shared" si="0"/>
        <v>0.35416666666666669</v>
      </c>
      <c r="D36" s="2">
        <f t="shared" si="1"/>
        <v>39153.832604166666</v>
      </c>
      <c r="E36" s="4" t="s">
        <v>553</v>
      </c>
      <c r="F36" s="4" t="s">
        <v>554</v>
      </c>
      <c r="G36" s="4">
        <v>19</v>
      </c>
      <c r="H36" s="4">
        <v>19</v>
      </c>
      <c r="I36" s="5">
        <f t="shared" si="2"/>
        <v>0.69230769230769229</v>
      </c>
      <c r="J36" s="4">
        <v>223</v>
      </c>
      <c r="K36" s="4">
        <v>223</v>
      </c>
      <c r="L36" s="5">
        <f t="shared" si="3"/>
        <v>0.5288258421361326</v>
      </c>
      <c r="M36" s="5">
        <f t="shared" si="4"/>
        <v>11.736842105263158</v>
      </c>
      <c r="N36" s="4">
        <v>0</v>
      </c>
      <c r="O36" s="4">
        <v>0</v>
      </c>
      <c r="P36" s="4">
        <v>0</v>
      </c>
      <c r="Q36" s="4">
        <v>0</v>
      </c>
      <c r="R36" s="4">
        <v>16</v>
      </c>
      <c r="S36" s="4">
        <v>0</v>
      </c>
      <c r="T36" s="4">
        <v>0</v>
      </c>
      <c r="U36" s="4">
        <v>0</v>
      </c>
      <c r="V36" s="4">
        <v>8</v>
      </c>
      <c r="W36" s="4">
        <f>N36+P36+T36</f>
        <v>0</v>
      </c>
      <c r="X36" s="4">
        <f>O36+Q36+U36</f>
        <v>0</v>
      </c>
      <c r="Y36" s="60">
        <f>(N36+V36)/G36</f>
        <v>0.42105263157894735</v>
      </c>
      <c r="Z36" s="62">
        <f>IF(AA36=0,0,(N36+V36)/ABS(AA36))</f>
        <v>0</v>
      </c>
      <c r="AA36" s="3">
        <f t="shared" si="5"/>
        <v>0</v>
      </c>
      <c r="AB36" s="3">
        <f t="shared" si="6"/>
        <v>0</v>
      </c>
      <c r="AC36" s="3">
        <f>N36+O36+P36+Q36+T36+U36</f>
        <v>0</v>
      </c>
      <c r="AD36" s="3">
        <f>AA36/G36</f>
        <v>0</v>
      </c>
      <c r="AE36" s="24">
        <f>(AA36)*(G36*G36)</f>
        <v>0</v>
      </c>
      <c r="AF36" s="25">
        <f t="shared" si="7"/>
        <v>2.7700831024930748E-3</v>
      </c>
      <c r="AG36" s="26">
        <f>(H36-$H$2)/SUM($AF$2:AF35)</f>
        <v>48.858836665377446</v>
      </c>
      <c r="AH36" s="35">
        <f>(H36-H31)/SUM(AF31:AF35)</f>
        <v>0</v>
      </c>
      <c r="AI36" s="28">
        <f>(H36-H26)/SUM(AF26:AF35)</f>
        <v>0</v>
      </c>
      <c r="AJ36" s="29">
        <f>AJ35+(AVERAGE($AE$3:AE36)/(AJ35*AJ35))</f>
        <v>17.170875010482078</v>
      </c>
      <c r="AK36" s="30">
        <f>AK35+(AVERAGE($AG$3:AG36)/(AK35*AK35))</f>
        <v>14.884930861263697</v>
      </c>
      <c r="AL36" s="36">
        <f>AL35+(AVERAGE($AH$3:AH36)/(AL35*AL35))</f>
        <v>16.637303665338134</v>
      </c>
      <c r="AM36" s="37">
        <f>AM35+(AVERAGE($AI$3:AI36)/(AM35*AM35))</f>
        <v>16.021693393388766</v>
      </c>
      <c r="AN36" s="38">
        <f t="shared" si="8"/>
        <v>19</v>
      </c>
      <c r="AO36" s="39">
        <f t="shared" ref="AO36:AP39" si="18">AO35+(AH36/(AO35*AO35))</f>
        <v>18.939894739392233</v>
      </c>
      <c r="AP36" s="39">
        <f t="shared" si="18"/>
        <v>19.006997976835596</v>
      </c>
      <c r="AQ36" s="36">
        <f t="shared" si="14"/>
        <v>18.911092854237282</v>
      </c>
      <c r="AR36" s="40">
        <f t="shared" si="17"/>
        <v>18.833261279432197</v>
      </c>
      <c r="AS36" s="41">
        <f t="shared" si="17"/>
        <v>18.268392754077862</v>
      </c>
      <c r="AT36" s="20">
        <f>POWER((AO36-H36),2)</f>
        <v>3.6126423527275339E-3</v>
      </c>
      <c r="AU36" s="20">
        <f>POWER((AP36-H36),2)</f>
        <v>4.8971679791533519E-5</v>
      </c>
      <c r="AV36" s="29">
        <f t="shared" si="10"/>
        <v>11.244506442306715</v>
      </c>
      <c r="AW36" s="30">
        <f t="shared" si="13"/>
        <v>16.888346339836311</v>
      </c>
      <c r="AX36" s="36">
        <f t="shared" si="11"/>
        <v>12.362606010075059</v>
      </c>
      <c r="AY36" s="37">
        <f t="shared" si="12"/>
        <v>12.310836118685062</v>
      </c>
    </row>
    <row r="37" spans="1:51" thickTop="1" thickBot="1">
      <c r="A37" s="4">
        <v>36</v>
      </c>
      <c r="B37" s="4">
        <v>1175541203</v>
      </c>
      <c r="C37" s="4">
        <f t="shared" si="0"/>
        <v>0.36458333333333331</v>
      </c>
      <c r="D37" s="2">
        <f t="shared" si="1"/>
        <v>39174.80096064815</v>
      </c>
      <c r="E37" s="4" t="s">
        <v>554</v>
      </c>
      <c r="F37" s="4" t="s">
        <v>555</v>
      </c>
      <c r="G37" s="4">
        <v>19</v>
      </c>
      <c r="H37" s="4">
        <v>19</v>
      </c>
      <c r="I37" s="5">
        <f t="shared" si="2"/>
        <v>0.69230769230769229</v>
      </c>
      <c r="J37" s="4">
        <v>223</v>
      </c>
      <c r="K37" s="4">
        <v>223</v>
      </c>
      <c r="L37" s="5">
        <f t="shared" si="3"/>
        <v>0.5288258421361326</v>
      </c>
      <c r="M37" s="5">
        <f t="shared" si="4"/>
        <v>11.736842105263158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1</v>
      </c>
      <c r="W37" s="4">
        <f>N37+P37+T37</f>
        <v>0</v>
      </c>
      <c r="X37" s="4">
        <f>O37+Q37+U37</f>
        <v>0</v>
      </c>
      <c r="Y37" s="60">
        <f>(N37+V37)/G37</f>
        <v>5.2631578947368418E-2</v>
      </c>
      <c r="Z37" s="62">
        <f>IF(AA37=0,0,(N37+V37)/ABS(AA37))</f>
        <v>0</v>
      </c>
      <c r="AA37" s="3">
        <f t="shared" si="5"/>
        <v>0</v>
      </c>
      <c r="AB37" s="3">
        <f t="shared" si="6"/>
        <v>0</v>
      </c>
      <c r="AC37" s="3">
        <f>N37+O37+P37+Q37+T37+U37</f>
        <v>0</v>
      </c>
      <c r="AD37" s="3">
        <f>AA37/G37</f>
        <v>0</v>
      </c>
      <c r="AE37" s="24">
        <f>(AA37)*(G37*G37)</f>
        <v>0</v>
      </c>
      <c r="AF37" s="25">
        <f t="shared" si="7"/>
        <v>2.7700831024930748E-3</v>
      </c>
      <c r="AG37" s="26">
        <f>(H37-$H$2)/SUM($AF$2:AF36)</f>
        <v>48.134977325567796</v>
      </c>
      <c r="AH37" s="35">
        <f>(H37-H32)/SUM(AF32:AF36)</f>
        <v>0</v>
      </c>
      <c r="AI37" s="28">
        <f>(H37-H27)/SUM(AF27:AF36)</f>
        <v>0</v>
      </c>
      <c r="AJ37" s="29">
        <f>AJ36+(AVERAGE($AE$3:AE37)/(AJ36*AJ36))</f>
        <v>17.33842410882977</v>
      </c>
      <c r="AK37" s="30">
        <f>AK36+(AVERAGE($AG$3:AG37)/(AK36*AK36))</f>
        <v>15.048515044515653</v>
      </c>
      <c r="AL37" s="36">
        <f>AL36+(AVERAGE($AH$3:AH37)/(AL36*AL36))</f>
        <v>16.829329699627152</v>
      </c>
      <c r="AM37" s="37">
        <f>AM36+(AVERAGE($AI$3:AI37)/(AM36*AM36))</f>
        <v>16.233702650468395</v>
      </c>
      <c r="AN37" s="38">
        <f t="shared" si="8"/>
        <v>19</v>
      </c>
      <c r="AO37" s="39">
        <f t="shared" si="18"/>
        <v>18.939894739392233</v>
      </c>
      <c r="AP37" s="39">
        <f t="shared" si="18"/>
        <v>19.006997976835596</v>
      </c>
      <c r="AQ37" s="36">
        <f t="shared" si="14"/>
        <v>18.911092854237282</v>
      </c>
      <c r="AR37" s="40">
        <f t="shared" si="17"/>
        <v>18.89167934419914</v>
      </c>
      <c r="AS37" s="41">
        <f t="shared" si="17"/>
        <v>18.500227823086316</v>
      </c>
      <c r="AT37" s="20">
        <f>POWER((AO37-H37),2)</f>
        <v>3.6126423527275339E-3</v>
      </c>
      <c r="AU37" s="20">
        <f>POWER((AP37-H37),2)</f>
        <v>4.8971679791533519E-5</v>
      </c>
      <c r="AV37" s="29">
        <f t="shared" si="10"/>
        <v>11.277095155975699</v>
      </c>
      <c r="AW37" s="30">
        <f t="shared" si="13"/>
        <v>17.017521797076977</v>
      </c>
      <c r="AX37" s="36">
        <f t="shared" si="11"/>
        <v>12.419304928227426</v>
      </c>
      <c r="AY37" s="37">
        <f t="shared" si="12"/>
        <v>12.366500280495643</v>
      </c>
    </row>
    <row r="38" spans="1:51" thickTop="1" thickBot="1">
      <c r="A38" s="4">
        <v>37</v>
      </c>
      <c r="B38" s="4">
        <v>1188402758</v>
      </c>
      <c r="C38" s="4">
        <f t="shared" si="0"/>
        <v>0.375</v>
      </c>
      <c r="D38" s="2">
        <f t="shared" si="1"/>
        <v>39323.661550925928</v>
      </c>
      <c r="E38" s="4" t="s">
        <v>555</v>
      </c>
      <c r="F38" s="4" t="s">
        <v>556</v>
      </c>
      <c r="G38" s="4">
        <v>19</v>
      </c>
      <c r="H38" s="4">
        <v>19</v>
      </c>
      <c r="I38" s="5">
        <f t="shared" si="2"/>
        <v>0.69230769230769229</v>
      </c>
      <c r="J38" s="4">
        <v>223</v>
      </c>
      <c r="K38" s="4">
        <v>224</v>
      </c>
      <c r="L38" s="5">
        <f t="shared" si="3"/>
        <v>0.5312055096000915</v>
      </c>
      <c r="M38" s="5">
        <f t="shared" si="4"/>
        <v>11.789473684210526</v>
      </c>
      <c r="N38" s="4">
        <v>0</v>
      </c>
      <c r="O38" s="4">
        <v>0</v>
      </c>
      <c r="P38" s="4">
        <v>1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4">
        <f>N38+P38+T38</f>
        <v>1</v>
      </c>
      <c r="X38" s="4">
        <f>O38+Q38+U38</f>
        <v>0</v>
      </c>
      <c r="Y38" s="60">
        <f>(N38+V38)/G38</f>
        <v>5.2631578947368418E-2</v>
      </c>
      <c r="Z38" s="62">
        <f>IF(AA38=0,0,(N38+V38)/ABS(AA38))</f>
        <v>0</v>
      </c>
      <c r="AA38" s="3">
        <f t="shared" si="5"/>
        <v>0</v>
      </c>
      <c r="AB38" s="3">
        <f t="shared" si="6"/>
        <v>1</v>
      </c>
      <c r="AC38" s="3">
        <f>N38+O38+P38+Q38+T38+U38</f>
        <v>1</v>
      </c>
      <c r="AD38" s="3">
        <f>AA38/G38</f>
        <v>0</v>
      </c>
      <c r="AE38" s="24">
        <f>(AA38)*(G38*G38)</f>
        <v>0</v>
      </c>
      <c r="AF38" s="25">
        <f t="shared" si="7"/>
        <v>2.7700831024930748E-3</v>
      </c>
      <c r="AG38" s="26">
        <f>(H38-$H$2)/SUM($AF$2:AF37)</f>
        <v>47.432253276335111</v>
      </c>
      <c r="AH38" s="35">
        <f>(H38-H33)/SUM(AF33:AF37)</f>
        <v>0</v>
      </c>
      <c r="AI38" s="28">
        <f>(H38-H28)/SUM(AF28:AF37)</f>
        <v>0</v>
      </c>
      <c r="AJ38" s="29">
        <f>AJ37+(AVERAGE($AE$3:AE38)/(AJ37*AJ37))</f>
        <v>17.498186020584395</v>
      </c>
      <c r="AK38" s="30">
        <f>AK37+(AVERAGE($AG$3:AG38)/(AK37*AK37))</f>
        <v>15.209934475462189</v>
      </c>
      <c r="AL38" s="36">
        <f>AL37+(AVERAGE($AH$3:AH38)/(AL37*AL37))</f>
        <v>17.011785597361328</v>
      </c>
      <c r="AM38" s="37">
        <f>AM37+(AVERAGE($AI$3:AI38)/(AM37*AM37))</f>
        <v>16.43447413347506</v>
      </c>
      <c r="AN38" s="38">
        <f t="shared" si="8"/>
        <v>19</v>
      </c>
      <c r="AO38" s="39">
        <f t="shared" si="18"/>
        <v>18.939894739392233</v>
      </c>
      <c r="AP38" s="39">
        <f t="shared" si="18"/>
        <v>19.006997976835596</v>
      </c>
      <c r="AQ38" s="36">
        <f t="shared" si="14"/>
        <v>18.911092854237282</v>
      </c>
      <c r="AR38" s="40">
        <f t="shared" si="17"/>
        <v>18.930803915734675</v>
      </c>
      <c r="AS38" s="41">
        <f t="shared" si="17"/>
        <v>18.681513005130917</v>
      </c>
      <c r="AT38" s="20">
        <f>POWER((AO38-H38),2)</f>
        <v>3.6126423527275339E-3</v>
      </c>
      <c r="AU38" s="20">
        <f>POWER((AP38-H38),2)</f>
        <v>4.8971679791533519E-5</v>
      </c>
      <c r="AV38" s="29">
        <f t="shared" si="10"/>
        <v>11.309495791116063</v>
      </c>
      <c r="AW38" s="30">
        <f t="shared" si="13"/>
        <v>17.14474362460167</v>
      </c>
      <c r="AX38" s="36">
        <f t="shared" si="11"/>
        <v>12.475487323271347</v>
      </c>
      <c r="AY38" s="37">
        <f t="shared" si="12"/>
        <v>12.421664458422434</v>
      </c>
    </row>
    <row r="39" spans="1:51" thickTop="1" thickBot="1">
      <c r="A39" s="4">
        <v>38</v>
      </c>
      <c r="B39" s="4">
        <v>1205684531</v>
      </c>
      <c r="C39" s="4">
        <f t="shared" si="0"/>
        <v>0.38541666666666669</v>
      </c>
      <c r="D39" s="2">
        <f t="shared" si="1"/>
        <v>39523.682071759264</v>
      </c>
      <c r="E39" s="4" t="s">
        <v>556</v>
      </c>
      <c r="F39" s="4" t="s">
        <v>1516</v>
      </c>
      <c r="G39" s="4">
        <v>19</v>
      </c>
      <c r="H39" s="4">
        <v>19</v>
      </c>
      <c r="I39" s="5">
        <f t="shared" si="2"/>
        <v>0.69230769230769229</v>
      </c>
      <c r="J39" s="4">
        <v>224</v>
      </c>
      <c r="K39" s="4">
        <v>224</v>
      </c>
      <c r="L39" s="5">
        <f t="shared" si="3"/>
        <v>0.5312055096000915</v>
      </c>
      <c r="M39" s="5">
        <f t="shared" si="4"/>
        <v>11.789473684210526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f>N39+P39+T39</f>
        <v>0</v>
      </c>
      <c r="X39" s="4">
        <f>O39+Q39+U39</f>
        <v>0</v>
      </c>
      <c r="Y39" s="60">
        <f>(N39+V39)/G39</f>
        <v>0</v>
      </c>
      <c r="Z39" s="62">
        <f>IF(AA39=0,0,(N39+V39)/ABS(AA39))</f>
        <v>0</v>
      </c>
      <c r="AA39" s="3">
        <f t="shared" si="5"/>
        <v>0</v>
      </c>
      <c r="AB39" s="3">
        <f t="shared" si="6"/>
        <v>0</v>
      </c>
      <c r="AC39" s="3">
        <f>N39+O39+P39+Q39+T39+U39</f>
        <v>0</v>
      </c>
      <c r="AD39" s="3">
        <f>AA39/G39</f>
        <v>0</v>
      </c>
      <c r="AE39" s="24">
        <f>(AA39)*(G39*G39)</f>
        <v>0</v>
      </c>
      <c r="AF39" s="25">
        <f t="shared" si="7"/>
        <v>2.7700831024930748E-3</v>
      </c>
      <c r="AG39" s="26">
        <f>(H39-$H$2)/SUM($AF$2:AF38)</f>
        <v>46.749752172714885</v>
      </c>
      <c r="AH39" s="35">
        <f>(H39-H34)/SUM(AF34:AF38)</f>
        <v>0</v>
      </c>
      <c r="AI39" s="28">
        <f>(H39-H29)/SUM(AF29:AF38)</f>
        <v>0</v>
      </c>
      <c r="AJ39" s="29">
        <f>AJ38+(AVERAGE($AE$3:AE39)/(AJ38*AJ38))</f>
        <v>17.650804531169921</v>
      </c>
      <c r="AK39" s="30">
        <f>AK38+(AVERAGE($AG$3:AG39)/(AK38*AK38))</f>
        <v>15.369136934373623</v>
      </c>
      <c r="AL39" s="36">
        <f>AL38+(AVERAGE($AH$3:AH39)/(AL38*AL38))</f>
        <v>17.185522677749255</v>
      </c>
      <c r="AM39" s="37">
        <f>AM38+(AVERAGE($AI$3:AI39)/(AM38*AM38))</f>
        <v>16.625075650488721</v>
      </c>
      <c r="AN39" s="38">
        <f t="shared" si="8"/>
        <v>19</v>
      </c>
      <c r="AO39" s="39">
        <f t="shared" si="18"/>
        <v>18.939894739392233</v>
      </c>
      <c r="AP39" s="39">
        <f t="shared" si="18"/>
        <v>19.006997976835596</v>
      </c>
      <c r="AQ39" s="36">
        <f t="shared" si="14"/>
        <v>18.911092854237282</v>
      </c>
      <c r="AR39" s="40">
        <f t="shared" si="17"/>
        <v>18.950500530436258</v>
      </c>
      <c r="AS39" s="41">
        <f t="shared" si="17"/>
        <v>18.819505911220311</v>
      </c>
      <c r="AT39" s="20">
        <f>POWER((AO39-H39),2)</f>
        <v>3.6126423527275339E-3</v>
      </c>
      <c r="AU39" s="20">
        <f>POWER((AP39-H39),2)</f>
        <v>4.8971679791533519E-5</v>
      </c>
      <c r="AV39" s="29">
        <f>AV38+(AVERAGE($AE$3:$AE$85)/(AV38*AV38))</f>
        <v>11.34171104268383</v>
      </c>
      <c r="AW39" s="30">
        <f t="shared" si="13"/>
        <v>17.270084369242134</v>
      </c>
      <c r="AX39" s="36">
        <f t="shared" si="11"/>
        <v>12.531164831573649</v>
      </c>
      <c r="AY39" s="37">
        <f t="shared" si="12"/>
        <v>12.476339759932378</v>
      </c>
    </row>
    <row r="40" spans="1:51" thickTop="1" thickBot="1">
      <c r="A40" s="4">
        <v>39</v>
      </c>
      <c r="B40" s="4">
        <v>1210750133</v>
      </c>
      <c r="C40" s="4">
        <f t="shared" si="0"/>
        <v>0.39583333333333331</v>
      </c>
      <c r="D40" s="2">
        <f t="shared" si="1"/>
        <v>39582.311724537038</v>
      </c>
      <c r="E40" s="4" t="s">
        <v>1516</v>
      </c>
      <c r="F40" s="4" t="s">
        <v>1517</v>
      </c>
      <c r="G40" s="4">
        <v>19</v>
      </c>
      <c r="H40" s="4">
        <v>19</v>
      </c>
      <c r="I40" s="5">
        <f t="shared" si="2"/>
        <v>0.69230769230769229</v>
      </c>
      <c r="J40" s="4">
        <v>224</v>
      </c>
      <c r="K40" s="4">
        <v>224</v>
      </c>
      <c r="L40" s="5">
        <f t="shared" si="3"/>
        <v>0.5312055096000915</v>
      </c>
      <c r="M40" s="5">
        <f t="shared" si="4"/>
        <v>11.789473684210526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f>N40+P40+T40</f>
        <v>0</v>
      </c>
      <c r="X40" s="4">
        <f>O40+Q40+U40</f>
        <v>0</v>
      </c>
      <c r="Y40" s="60">
        <f>(N40+V40)/G40</f>
        <v>0</v>
      </c>
      <c r="Z40" s="62">
        <f>IF(AA40=0,0,(N40+V40)/ABS(AA40))</f>
        <v>0</v>
      </c>
      <c r="AA40" s="3">
        <f t="shared" ref="AA40:AA98" si="19">H40-G40</f>
        <v>0</v>
      </c>
      <c r="AB40" s="3">
        <f t="shared" ref="AB40:AB98" si="20">K40-J40</f>
        <v>0</v>
      </c>
      <c r="AC40" s="3">
        <f>N40+O40+P40+Q40+T40+U40</f>
        <v>0</v>
      </c>
      <c r="AD40" s="3">
        <f>AA40/G40</f>
        <v>0</v>
      </c>
      <c r="AE40" s="24">
        <f>(AA40)*(G40*G40)</f>
        <v>0</v>
      </c>
      <c r="AF40" s="25">
        <f t="shared" si="7"/>
        <v>2.7700831024930748E-3</v>
      </c>
      <c r="AG40" s="26">
        <f>(H40-$H$2)/SUM($AF$2:AF39)</f>
        <v>46.086613435688676</v>
      </c>
      <c r="AH40" s="35">
        <f>(H40-H35)/SUM(AF35:AF39)</f>
        <v>0</v>
      </c>
      <c r="AI40" s="28">
        <f>(H40-H30)/SUM(AF30:AF39)</f>
        <v>0</v>
      </c>
      <c r="AJ40" s="29">
        <f>AJ39+(AVERAGE($AE$3:AE40)/(AJ39*AJ39))</f>
        <v>17.796848082681823</v>
      </c>
      <c r="AK40" s="30">
        <f>AK39+(AVERAGE($AG$3:AG40)/(AK39*AK39))</f>
        <v>15.526089489868376</v>
      </c>
      <c r="AL40" s="36">
        <f>AL39+(AVERAGE($AH$3:AH40)/(AL39*AL39))</f>
        <v>17.351284669767765</v>
      </c>
      <c r="AM40" s="37">
        <f>AM39+(AVERAGE($AI$3:AI40)/(AM39*AM39))</f>
        <v>16.806430362633698</v>
      </c>
      <c r="AN40" s="38">
        <f t="shared" ref="AN40:AN98" si="21">AN39+(AE40/(AN39*AN39))</f>
        <v>19</v>
      </c>
      <c r="AO40" s="39">
        <f t="shared" ref="AO40:AO98" si="22">AO39+(AH40/(AO39*AO39))</f>
        <v>18.939894739392233</v>
      </c>
      <c r="AP40" s="39">
        <f t="shared" ref="AP40:AP98" si="23">AP39+(AI40/(AP39*AP39))</f>
        <v>19.006997976835596</v>
      </c>
      <c r="AQ40" s="36">
        <f t="shared" ref="AQ40:AQ98" si="24">AQ39+(AVERAGE(AH36:AH40)/(AQ39*AQ39))</f>
        <v>18.911092854237282</v>
      </c>
      <c r="AR40" s="40">
        <f t="shared" ref="AR40:AR98" si="25">AR39+(AVERAGE(AH31:AH40)/(AR39*AR39))</f>
        <v>18.950500530436258</v>
      </c>
      <c r="AS40" s="41">
        <f t="shared" ref="AS40:AS98" si="26">AS39+(AVERAGE(AI31:AI40)/(AS39*AS39))</f>
        <v>18.921942613530543</v>
      </c>
      <c r="AT40" s="20">
        <f>POWER((AO40-H40),2)</f>
        <v>3.6126423527275339E-3</v>
      </c>
      <c r="AU40" s="20">
        <f>POWER((AP40-H40),2)</f>
        <v>4.8971679791533519E-5</v>
      </c>
      <c r="AV40" s="29">
        <f t="shared" ref="AV40:AV98" si="27">AV39+(AVERAGE($AE$3:$AE$85)/(AV39*AV39))</f>
        <v>11.373743544311564</v>
      </c>
      <c r="AW40" s="30">
        <f t="shared" si="13"/>
        <v>17.393612350058213</v>
      </c>
      <c r="AX40" s="36">
        <f t="shared" si="11"/>
        <v>12.586348674974891</v>
      </c>
      <c r="AY40" s="37">
        <f t="shared" si="12"/>
        <v>12.530536902234527</v>
      </c>
    </row>
    <row r="41" spans="1:51" thickTop="1" thickBot="1">
      <c r="A41" s="4">
        <v>40</v>
      </c>
      <c r="B41" s="4">
        <v>1212685878</v>
      </c>
      <c r="C41" s="4">
        <f t="shared" si="0"/>
        <v>0.40625</v>
      </c>
      <c r="D41" s="2">
        <f t="shared" si="1"/>
        <v>39604.716180555552</v>
      </c>
      <c r="E41" s="4" t="s">
        <v>1517</v>
      </c>
      <c r="F41" s="4" t="s">
        <v>1518</v>
      </c>
      <c r="G41" s="4">
        <v>19</v>
      </c>
      <c r="H41" s="4">
        <v>19</v>
      </c>
      <c r="I41" s="5">
        <f t="shared" si="2"/>
        <v>0.69230769230769229</v>
      </c>
      <c r="J41" s="4">
        <v>224</v>
      </c>
      <c r="K41" s="4">
        <v>225</v>
      </c>
      <c r="L41" s="5">
        <f t="shared" si="3"/>
        <v>0.5335851770640504</v>
      </c>
      <c r="M41" s="5">
        <f t="shared" si="4"/>
        <v>11.842105263157896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1</v>
      </c>
      <c r="W41" s="4">
        <f>N41+P41+T41</f>
        <v>1</v>
      </c>
      <c r="X41" s="4">
        <f>O41+Q41+U41</f>
        <v>0</v>
      </c>
      <c r="Y41" s="60">
        <f>(N41+V41)/G41</f>
        <v>5.2631578947368418E-2</v>
      </c>
      <c r="Z41" s="62">
        <f>IF(AA41=0,0,(N41+V41)/ABS(AA41))</f>
        <v>0</v>
      </c>
      <c r="AA41" s="3">
        <f t="shared" si="19"/>
        <v>0</v>
      </c>
      <c r="AB41" s="3">
        <f t="shared" si="20"/>
        <v>1</v>
      </c>
      <c r="AC41" s="3">
        <f>N41+O41+P41+Q41+T41+U41</f>
        <v>1</v>
      </c>
      <c r="AD41" s="3">
        <f>AA41/G41</f>
        <v>0</v>
      </c>
      <c r="AE41" s="24">
        <f>(AA41)*(G41*G41)</f>
        <v>0</v>
      </c>
      <c r="AF41" s="25">
        <f t="shared" si="7"/>
        <v>2.7700831024930748E-3</v>
      </c>
      <c r="AG41" s="26">
        <f>(H41-$H$2)/SUM($AF$2:AF40)</f>
        <v>45.44202463207116</v>
      </c>
      <c r="AH41" s="35">
        <f>(H41-H36)/SUM(AF36:AF40)</f>
        <v>0</v>
      </c>
      <c r="AI41" s="28">
        <f>(H41-H31)/SUM(AF31:AF40)</f>
        <v>0</v>
      </c>
      <c r="AJ41" s="29">
        <f>AJ40+(AVERAGE($AE$3:AE41)/(AJ40*AJ40))</f>
        <v>17.93682105978851</v>
      </c>
      <c r="AK41" s="30">
        <f>AK40+(AVERAGE($AG$3:AG41)/(AK40*AK40))</f>
        <v>15.680774941075965</v>
      </c>
      <c r="AL41" s="36">
        <f>AL40+(AVERAGE($AH$3:AH41)/(AL40*AL40))</f>
        <v>17.509725156258639</v>
      </c>
      <c r="AM41" s="37">
        <f>AM40+(AVERAGE($AI$3:AI41)/(AM40*AM40))</f>
        <v>16.979341964295834</v>
      </c>
      <c r="AN41" s="38">
        <f t="shared" si="21"/>
        <v>19</v>
      </c>
      <c r="AO41" s="39">
        <f t="shared" si="22"/>
        <v>18.939894739392233</v>
      </c>
      <c r="AP41" s="39">
        <f t="shared" si="23"/>
        <v>19.006997976835596</v>
      </c>
      <c r="AQ41" s="36">
        <f t="shared" si="24"/>
        <v>18.911092854237282</v>
      </c>
      <c r="AR41" s="40">
        <f t="shared" si="25"/>
        <v>18.950500530436258</v>
      </c>
      <c r="AS41" s="41">
        <f t="shared" si="26"/>
        <v>18.988359329900526</v>
      </c>
      <c r="AT41" s="20">
        <f>POWER((AO41-H41),2)</f>
        <v>3.6126423527275339E-3</v>
      </c>
      <c r="AU41" s="20">
        <f>POWER((AP41-H41),2)</f>
        <v>4.8971679791533519E-5</v>
      </c>
      <c r="AV41" s="29">
        <f t="shared" si="27"/>
        <v>11.405595870212275</v>
      </c>
      <c r="AW41" s="30">
        <f t="shared" si="13"/>
        <v>17.515391990496006</v>
      </c>
      <c r="AX41" s="36">
        <f t="shared" si="11"/>
        <v>12.641049680849772</v>
      </c>
      <c r="AY41" s="37">
        <f t="shared" si="12"/>
        <v>12.584266230910059</v>
      </c>
    </row>
    <row r="42" spans="1:51" thickTop="1" thickBot="1">
      <c r="A42" s="4">
        <v>41</v>
      </c>
      <c r="B42" s="4">
        <v>1224535185</v>
      </c>
      <c r="C42" s="4">
        <f t="shared" si="0"/>
        <v>0.41666666666666669</v>
      </c>
      <c r="D42" s="2">
        <f t="shared" si="1"/>
        <v>39741.860937500001</v>
      </c>
      <c r="E42" s="4" t="s">
        <v>1518</v>
      </c>
      <c r="F42" s="4" t="s">
        <v>1519</v>
      </c>
      <c r="G42" s="4">
        <v>19</v>
      </c>
      <c r="H42" s="4">
        <v>19</v>
      </c>
      <c r="I42" s="5">
        <f t="shared" si="2"/>
        <v>0.69230769230769229</v>
      </c>
      <c r="J42" s="4">
        <v>225</v>
      </c>
      <c r="K42" s="4">
        <v>227</v>
      </c>
      <c r="L42" s="5">
        <f t="shared" si="3"/>
        <v>0.53834451199196831</v>
      </c>
      <c r="M42" s="5">
        <f t="shared" si="4"/>
        <v>11.947368421052632</v>
      </c>
      <c r="N42" s="4">
        <v>0</v>
      </c>
      <c r="O42" s="4">
        <v>0</v>
      </c>
      <c r="P42" s="4">
        <v>5</v>
      </c>
      <c r="Q42" s="4">
        <v>3</v>
      </c>
      <c r="R42" s="4">
        <v>1</v>
      </c>
      <c r="S42" s="4">
        <v>0</v>
      </c>
      <c r="T42" s="4">
        <v>0</v>
      </c>
      <c r="U42" s="4">
        <v>0</v>
      </c>
      <c r="V42" s="4">
        <v>1</v>
      </c>
      <c r="W42" s="4">
        <f>N42+P42+T42</f>
        <v>5</v>
      </c>
      <c r="X42" s="4">
        <f>O42+Q42+U42</f>
        <v>3</v>
      </c>
      <c r="Y42" s="60">
        <f>(N42+V42)/G42</f>
        <v>5.2631578947368418E-2</v>
      </c>
      <c r="Z42" s="62">
        <f>IF(AA42=0,0,(N42+V42)/ABS(AA42))</f>
        <v>0</v>
      </c>
      <c r="AA42" s="3">
        <f t="shared" si="19"/>
        <v>0</v>
      </c>
      <c r="AB42" s="3">
        <f t="shared" si="20"/>
        <v>2</v>
      </c>
      <c r="AC42" s="3">
        <f>N42+O42+P42+Q42+T42+U42</f>
        <v>8</v>
      </c>
      <c r="AD42" s="3">
        <f>AA42/G42</f>
        <v>0</v>
      </c>
      <c r="AE42" s="24">
        <f>(AA42)*(G42*G42)</f>
        <v>0</v>
      </c>
      <c r="AF42" s="25">
        <f t="shared" si="7"/>
        <v>2.7700831024930748E-3</v>
      </c>
      <c r="AG42" s="26">
        <f>(H42-$H$2)/SUM($AF$2:AF41)</f>
        <v>44.815218154002274</v>
      </c>
      <c r="AH42" s="35">
        <f>(H42-H37)/SUM(AF37:AF41)</f>
        <v>0</v>
      </c>
      <c r="AI42" s="28">
        <f>(H42-H32)/SUM(AF32:AF41)</f>
        <v>0</v>
      </c>
      <c r="AJ42" s="29">
        <f>AJ41+(AVERAGE($AE$3:AE42)/(AJ41*AJ41))</f>
        <v>18.071173033476217</v>
      </c>
      <c r="AK42" s="30">
        <f>AK41+(AVERAGE($AG$3:AG42)/(AK41*AK41))</f>
        <v>15.833188881365158</v>
      </c>
      <c r="AL42" s="36">
        <f>AL41+(AVERAGE($AH$3:AH42)/(AL41*AL41))</f>
        <v>17.661421598234288</v>
      </c>
      <c r="AM42" s="37">
        <f>AM41+(AVERAGE($AI$3:AI42)/(AM41*AM41))</f>
        <v>17.144514562264554</v>
      </c>
      <c r="AN42" s="38">
        <f t="shared" si="21"/>
        <v>19</v>
      </c>
      <c r="AO42" s="39">
        <f t="shared" si="22"/>
        <v>18.939894739392233</v>
      </c>
      <c r="AP42" s="39">
        <f t="shared" si="23"/>
        <v>19.006997976835596</v>
      </c>
      <c r="AQ42" s="36">
        <f t="shared" si="24"/>
        <v>18.911092854237282</v>
      </c>
      <c r="AR42" s="40">
        <f t="shared" si="25"/>
        <v>18.950500530436258</v>
      </c>
      <c r="AS42" s="41">
        <f t="shared" si="26"/>
        <v>19.017727857459118</v>
      </c>
      <c r="AT42" s="20">
        <f>POWER((AO42-H42),2)</f>
        <v>3.6126423527275339E-3</v>
      </c>
      <c r="AU42" s="20">
        <f>POWER((AP42-H42),2)</f>
        <v>4.8971679791533519E-5</v>
      </c>
      <c r="AV42" s="29">
        <f t="shared" si="27"/>
        <v>11.437270537008684</v>
      </c>
      <c r="AW42" s="30">
        <f t="shared" si="13"/>
        <v>17.635484117982006</v>
      </c>
      <c r="AX42" s="36">
        <f t="shared" si="11"/>
        <v>12.695278300946971</v>
      </c>
      <c r="AY42" s="37">
        <f t="shared" si="12"/>
        <v>12.637537737423926</v>
      </c>
    </row>
    <row r="43" spans="1:51" thickTop="1" thickBot="1">
      <c r="A43" s="4">
        <v>42</v>
      </c>
      <c r="B43" s="4">
        <v>1225217024</v>
      </c>
      <c r="C43" s="4">
        <f t="shared" si="0"/>
        <v>0.42708333333333331</v>
      </c>
      <c r="D43" s="2">
        <f t="shared" si="1"/>
        <v>39749.752592592595</v>
      </c>
      <c r="E43" s="4" t="s">
        <v>1519</v>
      </c>
      <c r="F43" s="4" t="s">
        <v>1520</v>
      </c>
      <c r="G43" s="4">
        <v>19</v>
      </c>
      <c r="H43" s="4">
        <v>19</v>
      </c>
      <c r="I43" s="5">
        <f t="shared" si="2"/>
        <v>0.69230769230769229</v>
      </c>
      <c r="J43" s="4">
        <v>227</v>
      </c>
      <c r="K43" s="4">
        <v>228</v>
      </c>
      <c r="L43" s="5">
        <f t="shared" si="3"/>
        <v>0.54072417945592721</v>
      </c>
      <c r="M43" s="5">
        <f t="shared" si="4"/>
        <v>12</v>
      </c>
      <c r="N43" s="4">
        <v>0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f>N43+P43+T43</f>
        <v>1</v>
      </c>
      <c r="X43" s="4">
        <f>O43+Q43+U43</f>
        <v>0</v>
      </c>
      <c r="Y43" s="60">
        <f>(N43+V43)/G43</f>
        <v>5.2631578947368418E-2</v>
      </c>
      <c r="Z43" s="62">
        <f>IF(AA43=0,0,(N43+V43)/ABS(AA43))</f>
        <v>0</v>
      </c>
      <c r="AA43" s="3">
        <f t="shared" si="19"/>
        <v>0</v>
      </c>
      <c r="AB43" s="3">
        <f t="shared" si="20"/>
        <v>1</v>
      </c>
      <c r="AC43" s="3">
        <f>N43+O43+P43+Q43+T43+U43</f>
        <v>1</v>
      </c>
      <c r="AD43" s="3">
        <f>AA43/G43</f>
        <v>0</v>
      </c>
      <c r="AE43" s="24">
        <f>(AA43)*(G43*G43)</f>
        <v>0</v>
      </c>
      <c r="AF43" s="25">
        <f t="shared" si="7"/>
        <v>2.7700831024930748E-3</v>
      </c>
      <c r="AG43" s="26">
        <f>(H43-$H$2)/SUM($AF$2:AF42)</f>
        <v>44.2054681695097</v>
      </c>
      <c r="AH43" s="35">
        <f>(H43-H38)/SUM(AF38:AF42)</f>
        <v>0</v>
      </c>
      <c r="AI43" s="28">
        <f>(H43-H33)/SUM(AF33:AF42)</f>
        <v>0</v>
      </c>
      <c r="AJ43" s="29">
        <f>AJ42+(AVERAGE($AE$3:AE43)/(AJ42*AJ42))</f>
        <v>18.200306392444052</v>
      </c>
      <c r="AK43" s="30">
        <f>AK42+(AVERAGE($AG$3:AG43)/(AK42*AK42))</f>
        <v>15.983337273439011</v>
      </c>
      <c r="AL43" s="36">
        <f>AL42+(AVERAGE($AH$3:AH43)/(AL42*AL42))</f>
        <v>17.806886719056994</v>
      </c>
      <c r="AM43" s="37">
        <f>AM42+(AVERAGE($AI$3:AI43)/(AM42*AM42))</f>
        <v>17.302568550489617</v>
      </c>
      <c r="AN43" s="38">
        <f t="shared" si="21"/>
        <v>19</v>
      </c>
      <c r="AO43" s="39">
        <f t="shared" si="22"/>
        <v>18.939894739392233</v>
      </c>
      <c r="AP43" s="39">
        <f t="shared" si="23"/>
        <v>19.006997976835596</v>
      </c>
      <c r="AQ43" s="36">
        <f t="shared" si="24"/>
        <v>18.911092854237282</v>
      </c>
      <c r="AR43" s="40">
        <f t="shared" si="25"/>
        <v>18.950500530436258</v>
      </c>
      <c r="AS43" s="41">
        <f t="shared" si="26"/>
        <v>19.037355011072734</v>
      </c>
      <c r="AT43" s="20">
        <f>POWER((AO43-H43),2)</f>
        <v>3.6126423527275339E-3</v>
      </c>
      <c r="AU43" s="20">
        <f>POWER((AP43-H43),2)</f>
        <v>4.8971679791533519E-5</v>
      </c>
      <c r="AV43" s="29">
        <f t="shared" si="27"/>
        <v>11.468770005491363</v>
      </c>
      <c r="AW43" s="30">
        <f t="shared" si="13"/>
        <v>17.753946234754459</v>
      </c>
      <c r="AX43" s="36">
        <f t="shared" si="11"/>
        <v>12.749044629097487</v>
      </c>
      <c r="AY43" s="37">
        <f t="shared" si="12"/>
        <v>12.690361075598688</v>
      </c>
    </row>
    <row r="44" spans="1:51" thickTop="1" thickBot="1">
      <c r="A44" s="4">
        <v>43</v>
      </c>
      <c r="B44" s="4">
        <v>1225452226</v>
      </c>
      <c r="C44" s="4">
        <f t="shared" si="0"/>
        <v>0.4375</v>
      </c>
      <c r="D44" s="2">
        <f t="shared" si="1"/>
        <v>39752.47483796296</v>
      </c>
      <c r="E44" s="4" t="s">
        <v>1520</v>
      </c>
      <c r="F44" s="4" t="s">
        <v>1521</v>
      </c>
      <c r="G44" s="4">
        <v>19</v>
      </c>
      <c r="H44" s="4">
        <v>19</v>
      </c>
      <c r="I44" s="5">
        <f t="shared" si="2"/>
        <v>0.69230769230769229</v>
      </c>
      <c r="J44" s="4">
        <v>228</v>
      </c>
      <c r="K44" s="4">
        <v>228</v>
      </c>
      <c r="L44" s="5">
        <f t="shared" si="3"/>
        <v>0.54072417945592721</v>
      </c>
      <c r="M44" s="5">
        <f t="shared" si="4"/>
        <v>12</v>
      </c>
      <c r="N44" s="4">
        <v>0</v>
      </c>
      <c r="O44" s="4">
        <v>0</v>
      </c>
      <c r="P44" s="4">
        <v>0</v>
      </c>
      <c r="Q44" s="4">
        <v>0</v>
      </c>
      <c r="R44" s="4">
        <v>6</v>
      </c>
      <c r="S44" s="4">
        <v>0</v>
      </c>
      <c r="T44" s="4">
        <v>0</v>
      </c>
      <c r="U44" s="4">
        <v>0</v>
      </c>
      <c r="V44" s="4">
        <v>5</v>
      </c>
      <c r="W44" s="4">
        <f>N44+P44+T44</f>
        <v>0</v>
      </c>
      <c r="X44" s="4">
        <f>O44+Q44+U44</f>
        <v>0</v>
      </c>
      <c r="Y44" s="60">
        <f>(N44+V44)/G44</f>
        <v>0.26315789473684209</v>
      </c>
      <c r="Z44" s="62">
        <f>IF(AA44=0,0,(N44+V44)/ABS(AA44))</f>
        <v>0</v>
      </c>
      <c r="AA44" s="3">
        <f t="shared" si="19"/>
        <v>0</v>
      </c>
      <c r="AB44" s="3">
        <f t="shared" si="20"/>
        <v>0</v>
      </c>
      <c r="AC44" s="3">
        <f>N44+O44+P44+Q44+T44+U44</f>
        <v>0</v>
      </c>
      <c r="AD44" s="3">
        <f>AA44/G44</f>
        <v>0</v>
      </c>
      <c r="AE44" s="24">
        <f>(AA44)*(G44*G44)</f>
        <v>0</v>
      </c>
      <c r="AF44" s="25">
        <f t="shared" si="7"/>
        <v>2.7700831024930748E-3</v>
      </c>
      <c r="AG44" s="26">
        <f>(H44-$H$2)/SUM($AF$2:AF43)</f>
        <v>43.612087818671242</v>
      </c>
      <c r="AH44" s="35">
        <f>(H44-H39)/SUM(AF39:AF43)</f>
        <v>0</v>
      </c>
      <c r="AI44" s="28">
        <f>(H44-H34)/SUM(AF34:AF43)</f>
        <v>0</v>
      </c>
      <c r="AJ44" s="29">
        <f>AJ43+(AVERAGE($AE$3:AE44)/(AJ43*AJ43))</f>
        <v>18.324582689511466</v>
      </c>
      <c r="AK44" s="30">
        <f>AK43+(AVERAGE($AG$3:AG44)/(AK43*AK43))</f>
        <v>16.131234445504813</v>
      </c>
      <c r="AL44" s="36">
        <f>AL43+(AVERAGE($AH$3:AH44)/(AL43*AL43))</f>
        <v>17.946577827053574</v>
      </c>
      <c r="AM44" s="37">
        <f>AM43+(AVERAGE($AI$3:AI44)/(AM43*AM43))</f>
        <v>17.454053418856457</v>
      </c>
      <c r="AN44" s="38">
        <f t="shared" si="21"/>
        <v>19</v>
      </c>
      <c r="AO44" s="39">
        <f t="shared" si="22"/>
        <v>18.939894739392233</v>
      </c>
      <c r="AP44" s="39">
        <f t="shared" si="23"/>
        <v>19.006997976835596</v>
      </c>
      <c r="AQ44" s="36">
        <f t="shared" si="24"/>
        <v>18.911092854237282</v>
      </c>
      <c r="AR44" s="40">
        <f t="shared" si="25"/>
        <v>18.950500530436258</v>
      </c>
      <c r="AS44" s="41">
        <f t="shared" si="26"/>
        <v>19.047203340179458</v>
      </c>
      <c r="AT44" s="20">
        <f>POWER((AO44-H44),2)</f>
        <v>3.6126423527275339E-3</v>
      </c>
      <c r="AU44" s="20">
        <f>POWER((AP44-H44),2)</f>
        <v>4.8971679791533519E-5</v>
      </c>
      <c r="AV44" s="29">
        <f t="shared" si="27"/>
        <v>11.50009668230909</v>
      </c>
      <c r="AW44" s="30">
        <f t="shared" si="13"/>
        <v>17.870832763221255</v>
      </c>
      <c r="AX44" s="36">
        <f t="shared" si="11"/>
        <v>12.802358417873025</v>
      </c>
      <c r="AY44" s="37">
        <f t="shared" si="12"/>
        <v>12.74274557712431</v>
      </c>
    </row>
    <row r="45" spans="1:51" thickTop="1" thickBot="1">
      <c r="A45" s="4">
        <v>44</v>
      </c>
      <c r="B45" s="4">
        <v>1226165554</v>
      </c>
      <c r="C45" s="4">
        <f t="shared" si="0"/>
        <v>0.44791666666666669</v>
      </c>
      <c r="D45" s="2">
        <f t="shared" si="1"/>
        <v>39760.730949074074</v>
      </c>
      <c r="E45" s="4" t="s">
        <v>1521</v>
      </c>
      <c r="F45" s="4" t="s">
        <v>1522</v>
      </c>
      <c r="G45" s="4">
        <v>19</v>
      </c>
      <c r="H45" s="4">
        <v>19</v>
      </c>
      <c r="I45" s="5">
        <f t="shared" si="2"/>
        <v>0.69230769230769229</v>
      </c>
      <c r="J45" s="4">
        <v>228</v>
      </c>
      <c r="K45" s="4">
        <v>228</v>
      </c>
      <c r="L45" s="5">
        <f t="shared" si="3"/>
        <v>0.54072417945592721</v>
      </c>
      <c r="M45" s="5">
        <f t="shared" si="4"/>
        <v>12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f>N45+P45+T45</f>
        <v>0</v>
      </c>
      <c r="X45" s="4">
        <f>O45+Q45+U45</f>
        <v>0</v>
      </c>
      <c r="Y45" s="60">
        <f>(N45+V45)/G45</f>
        <v>0</v>
      </c>
      <c r="Z45" s="62">
        <f>IF(AA45=0,0,(N45+V45)/ABS(AA45))</f>
        <v>0</v>
      </c>
      <c r="AA45" s="3">
        <f t="shared" si="19"/>
        <v>0</v>
      </c>
      <c r="AB45" s="3">
        <f t="shared" si="20"/>
        <v>0</v>
      </c>
      <c r="AC45" s="3">
        <f>N45+O45+P45+Q45+T45+U45</f>
        <v>0</v>
      </c>
      <c r="AD45" s="3">
        <f>AA45/G45</f>
        <v>0</v>
      </c>
      <c r="AE45" s="24">
        <f>(AA45)*(G45*G45)</f>
        <v>0</v>
      </c>
      <c r="AF45" s="25">
        <f t="shared" si="7"/>
        <v>2.7700831024930748E-3</v>
      </c>
      <c r="AG45" s="26">
        <f>(H45-$H$2)/SUM($AF$2:AF44)</f>
        <v>43.034426632605573</v>
      </c>
      <c r="AH45" s="35">
        <f>(H45-H40)/SUM(AF40:AF44)</f>
        <v>0</v>
      </c>
      <c r="AI45" s="28">
        <f>(H45-H35)/SUM(AF35:AF44)</f>
        <v>0</v>
      </c>
      <c r="AJ45" s="29">
        <f>AJ44+(AVERAGE($AE$3:AE45)/(AJ44*AJ44))</f>
        <v>18.444327955065724</v>
      </c>
      <c r="AK45" s="30">
        <f>AK44+(AVERAGE($AG$3:AG45)/(AK44*AK44))</f>
        <v>16.276901434535493</v>
      </c>
      <c r="AL45" s="36">
        <f>AL44+(AVERAGE($AH$3:AH45)/(AL44*AL44))</f>
        <v>18.08090451152697</v>
      </c>
      <c r="AM45" s="37">
        <f>AM44+(AVERAGE($AI$3:AI45)/(AM44*AM44))</f>
        <v>17.599458185630652</v>
      </c>
      <c r="AN45" s="38">
        <f t="shared" si="21"/>
        <v>19</v>
      </c>
      <c r="AO45" s="39">
        <f t="shared" si="22"/>
        <v>18.939894739392233</v>
      </c>
      <c r="AP45" s="39">
        <f t="shared" si="23"/>
        <v>19.006997976835596</v>
      </c>
      <c r="AQ45" s="36">
        <f t="shared" si="24"/>
        <v>18.911092854237282</v>
      </c>
      <c r="AR45" s="40">
        <f t="shared" si="25"/>
        <v>18.950500530436258</v>
      </c>
      <c r="AS45" s="41">
        <f t="shared" si="26"/>
        <v>19.047203340179458</v>
      </c>
      <c r="AT45" s="20">
        <f>POWER((AO45-H45),2)</f>
        <v>3.6126423527275339E-3</v>
      </c>
      <c r="AU45" s="20">
        <f>POWER((AP45-H45),2)</f>
        <v>4.8971679791533519E-5</v>
      </c>
      <c r="AV45" s="29">
        <f t="shared" si="27"/>
        <v>11.531252921594572</v>
      </c>
      <c r="AW45" s="30">
        <f t="shared" si="13"/>
        <v>17.98619526869944</v>
      </c>
      <c r="AX45" s="36">
        <f t="shared" si="11"/>
        <v>12.855229094269106</v>
      </c>
      <c r="AY45" s="37">
        <f t="shared" si="12"/>
        <v>12.794700266171668</v>
      </c>
    </row>
    <row r="46" spans="1:51" thickTop="1" thickBot="1">
      <c r="A46" s="4">
        <v>45</v>
      </c>
      <c r="B46" s="4">
        <v>1229794351</v>
      </c>
      <c r="C46" s="4">
        <f t="shared" si="0"/>
        <v>0.45833333333333331</v>
      </c>
      <c r="D46" s="2">
        <f t="shared" si="1"/>
        <v>39802.730914351851</v>
      </c>
      <c r="E46" s="4" t="s">
        <v>1522</v>
      </c>
      <c r="F46" s="4" t="s">
        <v>1523</v>
      </c>
      <c r="G46" s="4">
        <v>19</v>
      </c>
      <c r="H46" s="4">
        <v>19</v>
      </c>
      <c r="I46" s="5">
        <f t="shared" si="2"/>
        <v>0.69230769230769229</v>
      </c>
      <c r="J46" s="4">
        <v>228</v>
      </c>
      <c r="K46" s="4">
        <v>229</v>
      </c>
      <c r="L46" s="5">
        <f t="shared" si="3"/>
        <v>0.54310384691988611</v>
      </c>
      <c r="M46" s="5">
        <f t="shared" si="4"/>
        <v>12.052631578947368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1</v>
      </c>
      <c r="W46" s="4">
        <f>N46+P46+T46</f>
        <v>1</v>
      </c>
      <c r="X46" s="4">
        <f>O46+Q46+U46</f>
        <v>0</v>
      </c>
      <c r="Y46" s="60">
        <f>(N46+V46)/G46</f>
        <v>5.2631578947368418E-2</v>
      </c>
      <c r="Z46" s="62">
        <f>IF(AA46=0,0,(N46+V46)/ABS(AA46))</f>
        <v>0</v>
      </c>
      <c r="AA46" s="3">
        <f t="shared" si="19"/>
        <v>0</v>
      </c>
      <c r="AB46" s="3">
        <f t="shared" si="20"/>
        <v>1</v>
      </c>
      <c r="AC46" s="3">
        <f>N46+O46+P46+Q46+T46+U46</f>
        <v>1</v>
      </c>
      <c r="AD46" s="3">
        <f>AA46/G46</f>
        <v>0</v>
      </c>
      <c r="AE46" s="24">
        <f>(AA46)*(G46*G46)</f>
        <v>0</v>
      </c>
      <c r="AF46" s="25">
        <f t="shared" si="7"/>
        <v>2.7700831024930748E-3</v>
      </c>
      <c r="AG46" s="26">
        <f>(H46-$H$2)/SUM($AF$2:AF45)</f>
        <v>42.471868154901117</v>
      </c>
      <c r="AH46" s="35">
        <f>(H46-H41)/SUM(AF41:AF45)</f>
        <v>0</v>
      </c>
      <c r="AI46" s="28">
        <f>(H46-H36)/SUM(AF36:AF45)</f>
        <v>0</v>
      </c>
      <c r="AJ46" s="29">
        <f>AJ45+(AVERAGE($AE$3:AE46)/(AJ45*AJ45))</f>
        <v>18.559837173507404</v>
      </c>
      <c r="AK46" s="30">
        <f>AK45+(AVERAGE($AG$3:AG46)/(AK45*AK45))</f>
        <v>16.420364615973995</v>
      </c>
      <c r="AL46" s="36">
        <f>AL45+(AVERAGE($AH$3:AH46)/(AL45*AL45))</f>
        <v>18.210235043082893</v>
      </c>
      <c r="AM46" s="37">
        <f>AM45+(AVERAGE($AI$3:AI46)/(AM45*AM45))</f>
        <v>17.739219967529895</v>
      </c>
      <c r="AN46" s="38">
        <f t="shared" si="21"/>
        <v>19</v>
      </c>
      <c r="AO46" s="39">
        <f t="shared" si="22"/>
        <v>18.939894739392233</v>
      </c>
      <c r="AP46" s="39">
        <f t="shared" si="23"/>
        <v>19.006997976835596</v>
      </c>
      <c r="AQ46" s="36">
        <f t="shared" si="24"/>
        <v>18.911092854237282</v>
      </c>
      <c r="AR46" s="40">
        <f t="shared" si="25"/>
        <v>18.950500530436258</v>
      </c>
      <c r="AS46" s="41">
        <f t="shared" si="26"/>
        <v>19.047203340179458</v>
      </c>
      <c r="AT46" s="20">
        <f>POWER((AO46-H46),2)</f>
        <v>3.6126423527275339E-3</v>
      </c>
      <c r="AU46" s="20">
        <f>POWER((AP46-H46),2)</f>
        <v>4.8971679791533519E-5</v>
      </c>
      <c r="AV46" s="29">
        <f t="shared" si="27"/>
        <v>11.5622410265285</v>
      </c>
      <c r="AW46" s="30">
        <f t="shared" si="13"/>
        <v>18.100082662021912</v>
      </c>
      <c r="AX46" s="36">
        <f t="shared" si="11"/>
        <v>12.907665774481444</v>
      </c>
      <c r="AY46" s="37">
        <f t="shared" si="12"/>
        <v>12.84623387317189</v>
      </c>
    </row>
    <row r="47" spans="1:51" thickTop="1" thickBot="1">
      <c r="A47" s="4">
        <v>46</v>
      </c>
      <c r="B47" s="4">
        <v>1236526766</v>
      </c>
      <c r="C47" s="4">
        <f t="shared" si="0"/>
        <v>0.46875</v>
      </c>
      <c r="D47" s="2">
        <f t="shared" si="1"/>
        <v>39880.652384259258</v>
      </c>
      <c r="E47" s="4" t="s">
        <v>1523</v>
      </c>
      <c r="F47" s="4" t="s">
        <v>1524</v>
      </c>
      <c r="G47" s="4">
        <v>19</v>
      </c>
      <c r="H47" s="4">
        <v>19</v>
      </c>
      <c r="I47" s="5">
        <f t="shared" si="2"/>
        <v>0.69230769230769229</v>
      </c>
      <c r="J47" s="4">
        <v>229</v>
      </c>
      <c r="K47" s="4">
        <v>229</v>
      </c>
      <c r="L47" s="5">
        <f t="shared" si="3"/>
        <v>0.54310384691988611</v>
      </c>
      <c r="M47" s="5">
        <f t="shared" si="4"/>
        <v>12.052631578947368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1</v>
      </c>
      <c r="W47" s="4">
        <f>N47+P47+T47</f>
        <v>0</v>
      </c>
      <c r="X47" s="4">
        <f>O47+Q47+U47</f>
        <v>0</v>
      </c>
      <c r="Y47" s="60">
        <f>(N47+V47)/G47</f>
        <v>5.2631578947368418E-2</v>
      </c>
      <c r="Z47" s="62">
        <f>IF(AA47=0,0,(N47+V47)/ABS(AA47))</f>
        <v>0</v>
      </c>
      <c r="AA47" s="3">
        <f t="shared" si="19"/>
        <v>0</v>
      </c>
      <c r="AB47" s="3">
        <f t="shared" si="20"/>
        <v>0</v>
      </c>
      <c r="AC47" s="3">
        <f>N47+O47+P47+Q47+T47+U47</f>
        <v>0</v>
      </c>
      <c r="AD47" s="3">
        <f>AA47/G47</f>
        <v>0</v>
      </c>
      <c r="AE47" s="24">
        <f>(AA47)*(G47*G47)</f>
        <v>0</v>
      </c>
      <c r="AF47" s="25">
        <f t="shared" si="7"/>
        <v>2.7700831024930748E-3</v>
      </c>
      <c r="AG47" s="26">
        <f>(H47-$H$2)/SUM($AF$2:AF46)</f>
        <v>41.92382774719789</v>
      </c>
      <c r="AH47" s="35">
        <f>(H47-H42)/SUM(AF42:AF46)</f>
        <v>0</v>
      </c>
      <c r="AI47" s="28">
        <f>(H47-H37)/SUM(AF37:AF46)</f>
        <v>0</v>
      </c>
      <c r="AJ47" s="29">
        <f>AJ46+(AVERAGE($AE$3:AE47)/(AJ46*AJ46))</f>
        <v>18.671378076455557</v>
      </c>
      <c r="AK47" s="30">
        <f>AK46+(AVERAGE($AG$3:AG47)/(AK46*AK46))</f>
        <v>16.561654570124023</v>
      </c>
      <c r="AL47" s="36">
        <f>AL46+(AVERAGE($AH$3:AH47)/(AL46*AL46))</f>
        <v>18.334901732796194</v>
      </c>
      <c r="AM47" s="37">
        <f>AM46+(AVERAGE($AI$3:AI47)/(AM46*AM46))</f>
        <v>17.873731075345798</v>
      </c>
      <c r="AN47" s="38">
        <f t="shared" si="21"/>
        <v>19</v>
      </c>
      <c r="AO47" s="39">
        <f t="shared" si="22"/>
        <v>18.939894739392233</v>
      </c>
      <c r="AP47" s="39">
        <f t="shared" si="23"/>
        <v>19.006997976835596</v>
      </c>
      <c r="AQ47" s="36">
        <f t="shared" si="24"/>
        <v>18.911092854237282</v>
      </c>
      <c r="AR47" s="40">
        <f t="shared" si="25"/>
        <v>18.950500530436258</v>
      </c>
      <c r="AS47" s="41">
        <f t="shared" si="26"/>
        <v>19.047203340179458</v>
      </c>
      <c r="AT47" s="20">
        <f>POWER((AO47-H47),2)</f>
        <v>3.6126423527275339E-3</v>
      </c>
      <c r="AU47" s="20">
        <f>POWER((AP47-H47),2)</f>
        <v>4.8971679791533519E-5</v>
      </c>
      <c r="AV47" s="29">
        <f t="shared" si="27"/>
        <v>11.59306325084477</v>
      </c>
      <c r="AW47" s="30">
        <f t="shared" si="13"/>
        <v>18.212541384181357</v>
      </c>
      <c r="AX47" s="36">
        <f t="shared" si="11"/>
        <v>12.959677277838503</v>
      </c>
      <c r="AY47" s="37">
        <f t="shared" si="12"/>
        <v>12.89735484781872</v>
      </c>
    </row>
    <row r="48" spans="1:51" thickTop="1" thickBot="1">
      <c r="A48" s="4">
        <v>47</v>
      </c>
      <c r="B48" s="4">
        <v>1236717367</v>
      </c>
      <c r="C48" s="4">
        <f t="shared" si="0"/>
        <v>0.47916666666666669</v>
      </c>
      <c r="D48" s="2">
        <f t="shared" si="1"/>
        <v>39882.858414351853</v>
      </c>
      <c r="E48" s="4" t="s">
        <v>1524</v>
      </c>
      <c r="F48" s="4" t="s">
        <v>1525</v>
      </c>
      <c r="G48" s="4">
        <v>19</v>
      </c>
      <c r="H48" s="4">
        <v>19</v>
      </c>
      <c r="I48" s="5">
        <f t="shared" si="2"/>
        <v>0.69230769230769229</v>
      </c>
      <c r="J48" s="4">
        <v>229</v>
      </c>
      <c r="K48" s="4">
        <v>229</v>
      </c>
      <c r="L48" s="5">
        <f t="shared" si="3"/>
        <v>0.54310384691988611</v>
      </c>
      <c r="M48" s="5">
        <f t="shared" si="4"/>
        <v>12.052631578947368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f>N48+P48+T48</f>
        <v>0</v>
      </c>
      <c r="X48" s="4">
        <f>O48+Q48+U48</f>
        <v>0</v>
      </c>
      <c r="Y48" s="60">
        <f>(N48+V48)/G48</f>
        <v>0</v>
      </c>
      <c r="Z48" s="62">
        <f>IF(AA48=0,0,(N48+V48)/ABS(AA48))</f>
        <v>0</v>
      </c>
      <c r="AA48" s="3">
        <f t="shared" si="19"/>
        <v>0</v>
      </c>
      <c r="AB48" s="3">
        <f t="shared" si="20"/>
        <v>0</v>
      </c>
      <c r="AC48" s="3">
        <f>N48+O48+P48+Q48+T48+U48</f>
        <v>0</v>
      </c>
      <c r="AD48" s="3">
        <f>AA48/G48</f>
        <v>0</v>
      </c>
      <c r="AE48" s="24">
        <f>(AA48)*(G48*G48)</f>
        <v>0</v>
      </c>
      <c r="AF48" s="25">
        <f t="shared" si="7"/>
        <v>2.7700831024930748E-3</v>
      </c>
      <c r="AG48" s="26">
        <f>(H48-$H$2)/SUM($AF$2:AF47)</f>
        <v>41.389750562500524</v>
      </c>
      <c r="AH48" s="35">
        <f>(H48-H43)/SUM(AF43:AF47)</f>
        <v>0</v>
      </c>
      <c r="AI48" s="28">
        <f>(H48-H38)/SUM(AF38:AF47)</f>
        <v>0</v>
      </c>
      <c r="AJ48" s="29">
        <f>AJ47+(AVERAGE($AE$3:AE48)/(AJ47*AJ47))</f>
        <v>18.779194374390709</v>
      </c>
      <c r="AK48" s="30">
        <f>AK47+(AVERAGE($AG$3:AG48)/(AK47*AK47))</f>
        <v>16.700805144363532</v>
      </c>
      <c r="AL48" s="36">
        <f>AL47+(AVERAGE($AH$3:AH48)/(AL47*AL47))</f>
        <v>18.455205447960331</v>
      </c>
      <c r="AM48" s="37">
        <f>AM47+(AVERAGE($AI$3:AI48)/(AM47*AM47))</f>
        <v>18.003344931331213</v>
      </c>
      <c r="AN48" s="38">
        <f t="shared" si="21"/>
        <v>19</v>
      </c>
      <c r="AO48" s="39">
        <f t="shared" si="22"/>
        <v>18.939894739392233</v>
      </c>
      <c r="AP48" s="39">
        <f t="shared" si="23"/>
        <v>19.006997976835596</v>
      </c>
      <c r="AQ48" s="36">
        <f t="shared" si="24"/>
        <v>18.911092854237282</v>
      </c>
      <c r="AR48" s="40">
        <f t="shared" si="25"/>
        <v>18.950500530436258</v>
      </c>
      <c r="AS48" s="41">
        <f t="shared" si="26"/>
        <v>19.047203340179458</v>
      </c>
      <c r="AT48" s="20">
        <f>POWER((AO48-H48),2)</f>
        <v>3.6126423527275339E-3</v>
      </c>
      <c r="AU48" s="20">
        <f>POWER((AP48-H48),2)</f>
        <v>4.8971679791533519E-5</v>
      </c>
      <c r="AV48" s="29">
        <f t="shared" si="27"/>
        <v>11.623721800279517</v>
      </c>
      <c r="AW48" s="30">
        <f t="shared" si="13"/>
        <v>18.323615574911198</v>
      </c>
      <c r="AX48" s="36">
        <f t="shared" si="11"/>
        <v>13.01127213994808</v>
      </c>
      <c r="AY48" s="37">
        <f t="shared" si="12"/>
        <v>12.94807137134649</v>
      </c>
    </row>
    <row r="49" spans="1:51" thickTop="1" thickBot="1">
      <c r="A49" s="4">
        <v>48</v>
      </c>
      <c r="B49" s="4">
        <v>1246895196</v>
      </c>
      <c r="C49" s="4">
        <f t="shared" si="0"/>
        <v>0.48958333333333331</v>
      </c>
      <c r="D49" s="2">
        <f t="shared" si="1"/>
        <v>40000.657361111109</v>
      </c>
      <c r="E49" s="4" t="s">
        <v>1525</v>
      </c>
      <c r="F49" s="4" t="s">
        <v>1526</v>
      </c>
      <c r="G49" s="4">
        <v>19</v>
      </c>
      <c r="H49" s="4">
        <v>19</v>
      </c>
      <c r="I49" s="5">
        <f t="shared" si="2"/>
        <v>0.69230769230769229</v>
      </c>
      <c r="J49" s="4">
        <v>229</v>
      </c>
      <c r="K49" s="4">
        <v>229</v>
      </c>
      <c r="L49" s="5">
        <f t="shared" si="3"/>
        <v>0.54310384691988611</v>
      </c>
      <c r="M49" s="5">
        <f t="shared" si="4"/>
        <v>12.052631578947368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f>N49+P49+T49</f>
        <v>0</v>
      </c>
      <c r="X49" s="4">
        <f>O49+Q49+U49</f>
        <v>0</v>
      </c>
      <c r="Y49" s="60">
        <f>(N49+V49)/G49</f>
        <v>0</v>
      </c>
      <c r="Z49" s="62">
        <f>IF(AA49=0,0,(N49+V49)/ABS(AA49))</f>
        <v>0</v>
      </c>
      <c r="AA49" s="3">
        <f t="shared" si="19"/>
        <v>0</v>
      </c>
      <c r="AB49" s="3">
        <f t="shared" si="20"/>
        <v>0</v>
      </c>
      <c r="AC49" s="3">
        <f>N49+O49+P49+Q49+T49+U49</f>
        <v>0</v>
      </c>
      <c r="AD49" s="3">
        <f>AA49/G49</f>
        <v>0</v>
      </c>
      <c r="AE49" s="24">
        <f>(AA49)*(G49*G49)</f>
        <v>0</v>
      </c>
      <c r="AF49" s="25">
        <f t="shared" si="7"/>
        <v>2.7700831024930748E-3</v>
      </c>
      <c r="AG49" s="26">
        <f>(H49-$H$2)/SUM($AF$2:AF48)</f>
        <v>40.869109671453145</v>
      </c>
      <c r="AH49" s="35">
        <f>(H49-H44)/SUM(AF44:AF48)</f>
        <v>0</v>
      </c>
      <c r="AI49" s="28">
        <f>(H49-H39)/SUM(AF39:AF48)</f>
        <v>0</v>
      </c>
      <c r="AJ49" s="29">
        <f>AJ48+(AVERAGE($AE$3:AE49)/(AJ48*AJ48))</f>
        <v>18.883508523786521</v>
      </c>
      <c r="AK49" s="30">
        <f>AK48+(AVERAGE($AG$3:AG49)/(AK48*AK48))</f>
        <v>16.83785267757942</v>
      </c>
      <c r="AL49" s="36">
        <f>AL48+(AVERAGE($AH$3:AH49)/(AL48*AL48))</f>
        <v>18.571419439480835</v>
      </c>
      <c r="AM49" s="37">
        <f>AM48+(AVERAGE($AI$3:AI49)/(AM48*AM48))</f>
        <v>18.128381036967649</v>
      </c>
      <c r="AN49" s="38">
        <f t="shared" si="21"/>
        <v>19</v>
      </c>
      <c r="AO49" s="39">
        <f t="shared" si="22"/>
        <v>18.939894739392233</v>
      </c>
      <c r="AP49" s="39">
        <f t="shared" si="23"/>
        <v>19.006997976835596</v>
      </c>
      <c r="AQ49" s="36">
        <f t="shared" si="24"/>
        <v>18.911092854237282</v>
      </c>
      <c r="AR49" s="40">
        <f t="shared" si="25"/>
        <v>18.950500530436258</v>
      </c>
      <c r="AS49" s="41">
        <f t="shared" si="26"/>
        <v>19.047203340179458</v>
      </c>
      <c r="AT49" s="20">
        <f>POWER((AO49-H49),2)</f>
        <v>3.6126423527275339E-3</v>
      </c>
      <c r="AU49" s="20">
        <f>POWER((AP49-H49),2)</f>
        <v>4.8971679791533519E-5</v>
      </c>
      <c r="AV49" s="29">
        <f t="shared" si="27"/>
        <v>11.654218833966526</v>
      </c>
      <c r="AW49" s="30">
        <f t="shared" si="13"/>
        <v>18.433347226871053</v>
      </c>
      <c r="AX49" s="36">
        <f t="shared" si="11"/>
        <v>13.062458625111148</v>
      </c>
      <c r="AY49" s="37">
        <f t="shared" si="12"/>
        <v>12.998391368132175</v>
      </c>
    </row>
    <row r="50" spans="1:51" thickTop="1" thickBot="1">
      <c r="A50" s="4">
        <v>49</v>
      </c>
      <c r="B50" s="4">
        <v>1248976930</v>
      </c>
      <c r="C50" s="4">
        <f t="shared" si="0"/>
        <v>0.5</v>
      </c>
      <c r="D50" s="2">
        <f t="shared" si="1"/>
        <v>40024.751504629632</v>
      </c>
      <c r="E50" s="4" t="s">
        <v>1526</v>
      </c>
      <c r="F50" s="4" t="s">
        <v>1527</v>
      </c>
      <c r="G50" s="4">
        <v>19</v>
      </c>
      <c r="H50" s="4">
        <v>19</v>
      </c>
      <c r="I50" s="5">
        <f t="shared" si="2"/>
        <v>0.69230769230769229</v>
      </c>
      <c r="J50" s="4">
        <v>229</v>
      </c>
      <c r="K50" s="4">
        <v>229</v>
      </c>
      <c r="L50" s="5">
        <f t="shared" si="3"/>
        <v>0.54310384691988611</v>
      </c>
      <c r="M50" s="5">
        <f t="shared" si="4"/>
        <v>12.052631578947368</v>
      </c>
      <c r="N50" s="4">
        <v>0</v>
      </c>
      <c r="O50" s="4">
        <v>0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1</v>
      </c>
      <c r="W50" s="4">
        <f>N50+P50+T50</f>
        <v>0</v>
      </c>
      <c r="X50" s="4">
        <f>O50+Q50+U50</f>
        <v>0</v>
      </c>
      <c r="Y50" s="60">
        <f>(N50+V50)/G50</f>
        <v>5.2631578947368418E-2</v>
      </c>
      <c r="Z50" s="62">
        <f>IF(AA50=0,0,(N50+V50)/ABS(AA50))</f>
        <v>0</v>
      </c>
      <c r="AA50" s="3">
        <f t="shared" si="19"/>
        <v>0</v>
      </c>
      <c r="AB50" s="3">
        <f t="shared" si="20"/>
        <v>0</v>
      </c>
      <c r="AC50" s="3">
        <f>N50+O50+P50+Q50+T50+U50</f>
        <v>0</v>
      </c>
      <c r="AD50" s="3">
        <f>AA50/G50</f>
        <v>0</v>
      </c>
      <c r="AE50" s="24">
        <f>(AA50)*(G50*G50)</f>
        <v>0</v>
      </c>
      <c r="AF50" s="25">
        <f t="shared" si="7"/>
        <v>2.7700831024930748E-3</v>
      </c>
      <c r="AG50" s="26">
        <f>(H50-$H$2)/SUM($AF$2:AF49)</f>
        <v>40.361404328274894</v>
      </c>
      <c r="AH50" s="35">
        <f>(H50-H45)/SUM(AF45:AF49)</f>
        <v>0</v>
      </c>
      <c r="AI50" s="28">
        <f>(H50-H40)/SUM(AF40:AF49)</f>
        <v>0</v>
      </c>
      <c r="AJ50" s="29">
        <f>AJ49+(AVERAGE($AE$3:AE50)/(AJ49*AJ49))</f>
        <v>18.984524107708602</v>
      </c>
      <c r="AK50" s="30">
        <f>AK49+(AVERAGE($AG$3:AG50)/(AK49*AK49))</f>
        <v>16.972835359155383</v>
      </c>
      <c r="AL50" s="36">
        <f>AL49+(AVERAGE($AH$3:AH50)/(AL49*AL49))</f>
        <v>18.683792603553769</v>
      </c>
      <c r="AM50" s="37">
        <f>AM49+(AVERAGE($AI$3:AI50)/(AM49*AM49))</f>
        <v>18.24912916929674</v>
      </c>
      <c r="AN50" s="38">
        <f t="shared" si="21"/>
        <v>19</v>
      </c>
      <c r="AO50" s="39">
        <f t="shared" si="22"/>
        <v>18.939894739392233</v>
      </c>
      <c r="AP50" s="39">
        <f t="shared" si="23"/>
        <v>19.006997976835596</v>
      </c>
      <c r="AQ50" s="36">
        <f t="shared" si="24"/>
        <v>18.911092854237282</v>
      </c>
      <c r="AR50" s="40">
        <f t="shared" si="25"/>
        <v>18.950500530436258</v>
      </c>
      <c r="AS50" s="41">
        <f t="shared" si="26"/>
        <v>19.047203340179458</v>
      </c>
      <c r="AT50" s="20">
        <f>POWER((AO50-H50),2)</f>
        <v>3.6126423527275339E-3</v>
      </c>
      <c r="AU50" s="20">
        <f>POWER((AP50-H50),2)</f>
        <v>4.8971679791533519E-5</v>
      </c>
      <c r="AV50" s="29">
        <f t="shared" si="27"/>
        <v>11.684556465781363</v>
      </c>
      <c r="AW50" s="30">
        <f t="shared" si="13"/>
        <v>18.541776326904095</v>
      </c>
      <c r="AX50" s="36">
        <f t="shared" si="11"/>
        <v>13.113244738052002</v>
      </c>
      <c r="AY50" s="37">
        <f t="shared" si="12"/>
        <v>13.0483225166662</v>
      </c>
    </row>
    <row r="51" spans="1:51" thickTop="1" thickBot="1">
      <c r="A51" s="4">
        <v>50</v>
      </c>
      <c r="B51" s="4">
        <v>1249997742</v>
      </c>
      <c r="C51" s="4">
        <f t="shared" si="0"/>
        <v>0.51041666666666663</v>
      </c>
      <c r="D51" s="2">
        <f t="shared" si="1"/>
        <v>40036.566458333335</v>
      </c>
      <c r="E51" s="4" t="s">
        <v>1527</v>
      </c>
      <c r="F51" s="4" t="s">
        <v>1528</v>
      </c>
      <c r="G51" s="4">
        <v>19</v>
      </c>
      <c r="H51" s="4">
        <v>19</v>
      </c>
      <c r="I51" s="5">
        <f t="shared" si="2"/>
        <v>0.69230769230769229</v>
      </c>
      <c r="J51" s="4">
        <v>229</v>
      </c>
      <c r="K51" s="4">
        <v>229</v>
      </c>
      <c r="L51" s="5">
        <f t="shared" si="3"/>
        <v>0.54310384691988611</v>
      </c>
      <c r="M51" s="5">
        <f t="shared" si="4"/>
        <v>12.052631578947368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f>N51+P51+T51</f>
        <v>0</v>
      </c>
      <c r="X51" s="4">
        <f>O51+Q51+U51</f>
        <v>0</v>
      </c>
      <c r="Y51" s="60">
        <f>(N51+V51)/G51</f>
        <v>0</v>
      </c>
      <c r="Z51" s="62">
        <f>IF(AA51=0,0,(N51+V51)/ABS(AA51))</f>
        <v>0</v>
      </c>
      <c r="AA51" s="3">
        <f t="shared" si="19"/>
        <v>0</v>
      </c>
      <c r="AB51" s="3">
        <f t="shared" si="20"/>
        <v>0</v>
      </c>
      <c r="AC51" s="3">
        <f>N51+O51+P51+Q51+T51+U51</f>
        <v>0</v>
      </c>
      <c r="AD51" s="3">
        <f>AA51/G51</f>
        <v>0</v>
      </c>
      <c r="AE51" s="24">
        <f>(AA51)*(G51*G51)</f>
        <v>0</v>
      </c>
      <c r="AF51" s="25">
        <f t="shared" si="7"/>
        <v>2.7700831024930748E-3</v>
      </c>
      <c r="AG51" s="26">
        <f>(H51-$H$2)/SUM($AF$2:AF50)</f>
        <v>39.86615836436016</v>
      </c>
      <c r="AH51" s="35">
        <f>(H51-H46)/SUM(AF46:AF50)</f>
        <v>0</v>
      </c>
      <c r="AI51" s="28">
        <f>(H51-H41)/SUM(AF41:AF50)</f>
        <v>0</v>
      </c>
      <c r="AJ51" s="29">
        <f>AJ50+(AVERAGE($AE$3:AE51)/(AJ50*AJ50))</f>
        <v>19.082427892966198</v>
      </c>
      <c r="AK51" s="30">
        <f>AK50+(AVERAGE($AG$3:AG51)/(AK50*AK50))</f>
        <v>17.10579269969719</v>
      </c>
      <c r="AL51" s="36">
        <f>AL50+(AVERAGE($AH$3:AH51)/(AL50*AL50))</f>
        <v>18.79255227540612</v>
      </c>
      <c r="AM51" s="37">
        <f>AM50+(AVERAGE($AI$3:AI51)/(AM50*AM50))</f>
        <v>18.36585294596107</v>
      </c>
      <c r="AN51" s="38">
        <f t="shared" si="21"/>
        <v>19</v>
      </c>
      <c r="AO51" s="39">
        <f t="shared" si="22"/>
        <v>18.939894739392233</v>
      </c>
      <c r="AP51" s="39">
        <f t="shared" si="23"/>
        <v>19.006997976835596</v>
      </c>
      <c r="AQ51" s="36">
        <f t="shared" si="24"/>
        <v>18.911092854237282</v>
      </c>
      <c r="AR51" s="40">
        <f t="shared" si="25"/>
        <v>18.950500530436258</v>
      </c>
      <c r="AS51" s="41">
        <f t="shared" si="26"/>
        <v>19.047203340179458</v>
      </c>
      <c r="AT51" s="20">
        <f>POWER((AO51-H51),2)</f>
        <v>3.6126423527275339E-3</v>
      </c>
      <c r="AU51" s="20">
        <f>POWER((AP51-H51),2)</f>
        <v>4.8971679791533519E-5</v>
      </c>
      <c r="AV51" s="29">
        <f t="shared" si="27"/>
        <v>11.714736765636539</v>
      </c>
      <c r="AW51" s="30">
        <f t="shared" si="13"/>
        <v>18.648940985660612</v>
      </c>
      <c r="AX51" s="36">
        <f t="shared" si="11"/>
        <v>13.163638235009929</v>
      </c>
      <c r="AY51" s="37">
        <f t="shared" si="12"/>
        <v>13.097872259933268</v>
      </c>
    </row>
    <row r="52" spans="1:51" thickTop="1" thickBot="1">
      <c r="A52" s="4">
        <v>51</v>
      </c>
      <c r="B52" s="4">
        <v>1250239991</v>
      </c>
      <c r="C52" s="4">
        <f t="shared" si="0"/>
        <v>0.52083333333333337</v>
      </c>
      <c r="D52" s="2">
        <f t="shared" si="1"/>
        <v>40039.370266203703</v>
      </c>
      <c r="E52" s="4" t="s">
        <v>1528</v>
      </c>
      <c r="F52" s="4" t="s">
        <v>1529</v>
      </c>
      <c r="G52" s="4">
        <v>19</v>
      </c>
      <c r="H52" s="4">
        <v>20</v>
      </c>
      <c r="I52" s="5">
        <f t="shared" si="2"/>
        <v>0.76923076923076927</v>
      </c>
      <c r="J52" s="4">
        <v>229</v>
      </c>
      <c r="K52" s="4">
        <v>233</v>
      </c>
      <c r="L52" s="5">
        <f t="shared" si="3"/>
        <v>0.55262251677572183</v>
      </c>
      <c r="M52" s="5">
        <f t="shared" si="4"/>
        <v>11.65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4</v>
      </c>
      <c r="U52" s="4">
        <v>0</v>
      </c>
      <c r="V52" s="4">
        <v>0</v>
      </c>
      <c r="W52" s="4">
        <f>N52+P52+T52</f>
        <v>5</v>
      </c>
      <c r="X52" s="4">
        <f>O52+Q52+U52</f>
        <v>0</v>
      </c>
      <c r="Y52" s="60">
        <f>(N52+V52)/G52</f>
        <v>5.2631578947368418E-2</v>
      </c>
      <c r="Z52" s="62">
        <f>IF(AA52=0,0,(N52+V52)/ABS(AA52))</f>
        <v>1</v>
      </c>
      <c r="AA52" s="3">
        <f t="shared" si="19"/>
        <v>1</v>
      </c>
      <c r="AB52" s="3">
        <f t="shared" si="20"/>
        <v>4</v>
      </c>
      <c r="AC52" s="3">
        <f>N52+O52+P52+Q52+T52+U52</f>
        <v>5</v>
      </c>
      <c r="AD52" s="3">
        <f>AA52/G52</f>
        <v>5.2631578947368418E-2</v>
      </c>
      <c r="AE52" s="24">
        <f>(AA52)*(G52*G52)</f>
        <v>361</v>
      </c>
      <c r="AF52" s="25">
        <f t="shared" si="7"/>
        <v>2.5000000000000001E-3</v>
      </c>
      <c r="AG52" s="26">
        <f>(H52-$H$2)/SUM($AF$2:AF51)</f>
        <v>43.75879855412353</v>
      </c>
      <c r="AH52" s="35">
        <f>(H52-H47)/SUM(AF47:AF51)</f>
        <v>72.2</v>
      </c>
      <c r="AI52" s="28">
        <f>(H52-H42)/SUM(AF42:AF51)</f>
        <v>36.099999999999994</v>
      </c>
      <c r="AJ52" s="29">
        <f>AJ51+(AVERAGE($AE$3:AE52)/(AJ51*AJ51))</f>
        <v>19.19721920553626</v>
      </c>
      <c r="AK52" s="30">
        <f>AK51+(AVERAGE($AG$3:AG52)/(AK51*AK51))</f>
        <v>17.237064189530258</v>
      </c>
      <c r="AL52" s="36">
        <f>AL51+(AVERAGE($AH$3:AH52)/(AL51*AL51))</f>
        <v>18.901995431668922</v>
      </c>
      <c r="AM52" s="37">
        <f>AM51+(AVERAGE($AI$3:AI52)/(AM51*AM51))</f>
        <v>18.480933368931865</v>
      </c>
      <c r="AN52" s="38">
        <f t="shared" si="21"/>
        <v>20</v>
      </c>
      <c r="AO52" s="39">
        <f t="shared" si="22"/>
        <v>19.141166143118017</v>
      </c>
      <c r="AP52" s="39">
        <f t="shared" si="23"/>
        <v>19.106924354598249</v>
      </c>
      <c r="AQ52" s="36">
        <f t="shared" si="24"/>
        <v>18.951469844132177</v>
      </c>
      <c r="AR52" s="40">
        <f t="shared" si="25"/>
        <v>18.970605148500116</v>
      </c>
      <c r="AS52" s="41">
        <f t="shared" si="26"/>
        <v>19.057153837006751</v>
      </c>
      <c r="AT52" s="20">
        <f>POWER((AO52-H52),2)</f>
        <v>0.73759559372678229</v>
      </c>
      <c r="AU52" s="20">
        <f>POWER((AP52-H52),2)</f>
        <v>0.79758410840975447</v>
      </c>
      <c r="AV52" s="29">
        <f t="shared" si="27"/>
        <v>11.74476176072984</v>
      </c>
      <c r="AW52" s="30">
        <f t="shared" si="13"/>
        <v>18.754877556732225</v>
      </c>
      <c r="AX52" s="36">
        <f t="shared" si="11"/>
        <v>13.213646634234133</v>
      </c>
      <c r="AY52" s="37">
        <f t="shared" si="12"/>
        <v>13.14704781524131</v>
      </c>
    </row>
    <row r="53" spans="1:51" thickTop="1" thickBot="1">
      <c r="A53" s="4">
        <v>52</v>
      </c>
      <c r="B53" s="4">
        <v>1251906898</v>
      </c>
      <c r="C53" s="4">
        <f t="shared" si="0"/>
        <v>0.53125</v>
      </c>
      <c r="D53" s="2">
        <f t="shared" si="1"/>
        <v>40058.663171296299</v>
      </c>
      <c r="E53" s="4" t="s">
        <v>1529</v>
      </c>
      <c r="F53" s="4" t="s">
        <v>1530</v>
      </c>
      <c r="G53" s="4">
        <v>20</v>
      </c>
      <c r="H53" s="4">
        <v>20</v>
      </c>
      <c r="I53" s="5">
        <f t="shared" si="2"/>
        <v>0.76923076923076927</v>
      </c>
      <c r="J53" s="4">
        <v>233</v>
      </c>
      <c r="K53" s="4">
        <v>233</v>
      </c>
      <c r="L53" s="5">
        <f t="shared" si="3"/>
        <v>0.55262251677572183</v>
      </c>
      <c r="M53" s="5">
        <f t="shared" si="4"/>
        <v>11.65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1</v>
      </c>
      <c r="W53" s="4">
        <f>N53+P53+T53</f>
        <v>0</v>
      </c>
      <c r="X53" s="4">
        <f>O53+Q53+U53</f>
        <v>0</v>
      </c>
      <c r="Y53" s="60">
        <f>(N53+V53)/G53</f>
        <v>0.05</v>
      </c>
      <c r="Z53" s="62">
        <f>IF(AA53=0,0,(N53+V53)/ABS(AA53))</f>
        <v>0</v>
      </c>
      <c r="AA53" s="3">
        <f t="shared" si="19"/>
        <v>0</v>
      </c>
      <c r="AB53" s="3">
        <f t="shared" si="20"/>
        <v>0</v>
      </c>
      <c r="AC53" s="3">
        <f>N53+O53+P53+Q53+T53+U53</f>
        <v>0</v>
      </c>
      <c r="AD53" s="3">
        <f>AA53/G53</f>
        <v>0</v>
      </c>
      <c r="AE53" s="24">
        <f>(AA53)*(G53*G53)</f>
        <v>0</v>
      </c>
      <c r="AF53" s="25">
        <f t="shared" si="7"/>
        <v>2.5000000000000001E-3</v>
      </c>
      <c r="AG53" s="26">
        <f>(H53-$H$2)/SUM($AF$2:AF52)</f>
        <v>43.285270693959113</v>
      </c>
      <c r="AH53" s="35">
        <f>(H53-H48)/SUM(AF48:AF52)</f>
        <v>73.635900050994394</v>
      </c>
      <c r="AI53" s="28">
        <f>(H53-H43)/SUM(AF43:AF52)</f>
        <v>36.455440545316833</v>
      </c>
      <c r="AJ53" s="29">
        <f>AJ52+(AVERAGE($AE$3:AE53)/(AJ52*AJ52))</f>
        <v>19.308417842054848</v>
      </c>
      <c r="AK53" s="30">
        <f>AK52+(AVERAGE($AG$3:AG53)/(AK52*AK52))</f>
        <v>17.366665521438087</v>
      </c>
      <c r="AL53" s="36">
        <f>AL52+(AVERAGE($AH$3:AH53)/(AL52*AL52))</f>
        <v>19.012094874257688</v>
      </c>
      <c r="AM53" s="37">
        <f>AM52+(AVERAGE($AI$3:AI53)/(AM52*AM52))</f>
        <v>18.594449462879716</v>
      </c>
      <c r="AN53" s="38">
        <f t="shared" si="21"/>
        <v>20</v>
      </c>
      <c r="AO53" s="39">
        <f t="shared" si="22"/>
        <v>19.342146130101117</v>
      </c>
      <c r="AP53" s="39">
        <f t="shared" si="23"/>
        <v>19.206781876075066</v>
      </c>
      <c r="AQ53" s="36">
        <f t="shared" si="24"/>
        <v>19.032679682188945</v>
      </c>
      <c r="AR53" s="40">
        <f t="shared" si="25"/>
        <v>19.01112819395496</v>
      </c>
      <c r="AS53" s="41">
        <f t="shared" si="26"/>
        <v>19.077131924181383</v>
      </c>
      <c r="AT53" s="20">
        <f>POWER((AO53-H53),2)</f>
        <v>0.4327717141409364</v>
      </c>
      <c r="AU53" s="20">
        <f>POWER((AP53-H53),2)</f>
        <v>0.62919499212299168</v>
      </c>
      <c r="AV53" s="29">
        <f t="shared" si="27"/>
        <v>11.774633436747857</v>
      </c>
      <c r="AW53" s="30">
        <f t="shared" si="13"/>
        <v>18.859620746310853</v>
      </c>
      <c r="AX53" s="36">
        <f t="shared" si="11"/>
        <v>13.263277225920493</v>
      </c>
      <c r="AY53" s="37">
        <f t="shared" si="12"/>
        <v>13.195856183533806</v>
      </c>
    </row>
    <row r="54" spans="1:51" thickTop="1" thickBot="1">
      <c r="A54" s="4">
        <v>53</v>
      </c>
      <c r="B54" s="4">
        <v>1253278046</v>
      </c>
      <c r="C54" s="4">
        <f t="shared" si="0"/>
        <v>0.54166666666666663</v>
      </c>
      <c r="D54" s="2">
        <f t="shared" si="1"/>
        <v>40074.532939814817</v>
      </c>
      <c r="E54" s="4" t="s">
        <v>1530</v>
      </c>
      <c r="F54" s="4" t="s">
        <v>1531</v>
      </c>
      <c r="G54" s="4">
        <v>20</v>
      </c>
      <c r="H54" s="4">
        <v>21</v>
      </c>
      <c r="I54" s="5">
        <f t="shared" si="2"/>
        <v>0.84615384615384615</v>
      </c>
      <c r="J54" s="4">
        <v>233</v>
      </c>
      <c r="K54" s="4">
        <v>238</v>
      </c>
      <c r="L54" s="5">
        <f t="shared" si="3"/>
        <v>0.56452085409551644</v>
      </c>
      <c r="M54" s="5">
        <f t="shared" si="4"/>
        <v>11.333333333333334</v>
      </c>
      <c r="N54" s="4">
        <v>1</v>
      </c>
      <c r="O54" s="4">
        <v>0</v>
      </c>
      <c r="P54" s="4">
        <v>3</v>
      </c>
      <c r="Q54" s="4">
        <v>4</v>
      </c>
      <c r="R54" s="4">
        <v>0</v>
      </c>
      <c r="S54" s="4">
        <v>0</v>
      </c>
      <c r="T54" s="4">
        <v>6</v>
      </c>
      <c r="U54" s="4">
        <v>0</v>
      </c>
      <c r="V54" s="4">
        <v>1</v>
      </c>
      <c r="W54" s="4">
        <f>N54+P54+T54</f>
        <v>10</v>
      </c>
      <c r="X54" s="4">
        <f>O54+Q54+U54</f>
        <v>4</v>
      </c>
      <c r="Y54" s="60">
        <f>(N54+V54)/G54</f>
        <v>0.1</v>
      </c>
      <c r="Z54" s="62">
        <f>IF(AA54=0,0,(N54+V54)/ABS(AA54))</f>
        <v>2</v>
      </c>
      <c r="AA54" s="3">
        <f t="shared" si="19"/>
        <v>1</v>
      </c>
      <c r="AB54" s="3">
        <f t="shared" si="20"/>
        <v>5</v>
      </c>
      <c r="AC54" s="3">
        <f>N54+O54+P54+Q54+T54+U54</f>
        <v>14</v>
      </c>
      <c r="AD54" s="3">
        <f>AA54/G54</f>
        <v>0.05</v>
      </c>
      <c r="AE54" s="24">
        <f>(AA54)*(G54*G54)</f>
        <v>400</v>
      </c>
      <c r="AF54" s="25">
        <f t="shared" si="7"/>
        <v>2.2675736961451248E-3</v>
      </c>
      <c r="AG54" s="26">
        <f>(H54-$H$2)/SUM($AF$2:AF53)</f>
        <v>47.104069661830167</v>
      </c>
      <c r="AH54" s="35">
        <f>(H54-H49)/SUM(AF49:AF53)</f>
        <v>150.26014568158166</v>
      </c>
      <c r="AI54" s="28">
        <f>(H54-H44)/SUM(AF44:AF53)</f>
        <v>73.635900050994394</v>
      </c>
      <c r="AJ54" s="29">
        <f>AJ53+(AVERAGE($AE$3:AE54)/(AJ53*AJ53))</f>
        <v>19.436858530977489</v>
      </c>
      <c r="AK54" s="30">
        <f>AK53+(AVERAGE($AG$3:AG54)/(AK53*AK53))</f>
        <v>17.494887921613046</v>
      </c>
      <c r="AL54" s="36">
        <f>AL53+(AVERAGE($AH$3:AH54)/(AL53*AL53))</f>
        <v>19.126824288755845</v>
      </c>
      <c r="AM54" s="37">
        <f>AM53+(AVERAGE($AI$3:AI54)/(AM53*AM53))</f>
        <v>18.708522982954232</v>
      </c>
      <c r="AN54" s="38">
        <f t="shared" si="21"/>
        <v>21</v>
      </c>
      <c r="AO54" s="39">
        <f t="shared" si="22"/>
        <v>19.743783843079303</v>
      </c>
      <c r="AP54" s="39">
        <f t="shared" si="23"/>
        <v>19.406391001116255</v>
      </c>
      <c r="AQ54" s="36">
        <f t="shared" si="24"/>
        <v>19.19615896589406</v>
      </c>
      <c r="AR54" s="40">
        <f t="shared" si="25"/>
        <v>19.093053265037668</v>
      </c>
      <c r="AS54" s="41">
        <f t="shared" si="26"/>
        <v>19.117301336931082</v>
      </c>
      <c r="AT54" s="20">
        <f>POWER((AO54-H54),2)</f>
        <v>1.5780790329086054</v>
      </c>
      <c r="AU54" s="20">
        <f>POWER((AP54-H54),2)</f>
        <v>2.5395896413232526</v>
      </c>
      <c r="AV54" s="29">
        <f t="shared" si="27"/>
        <v>11.80435373902667</v>
      </c>
      <c r="AW54" s="30">
        <f t="shared" si="13"/>
        <v>18.963203714273071</v>
      </c>
      <c r="AX54" s="36">
        <f t="shared" si="11"/>
        <v>13.312537081625818</v>
      </c>
      <c r="AY54" s="37">
        <f t="shared" si="12"/>
        <v>13.244304158218116</v>
      </c>
    </row>
    <row r="55" spans="1:51" thickTop="1" thickBot="1">
      <c r="A55" s="4">
        <v>54</v>
      </c>
      <c r="B55" s="4">
        <v>1253393966</v>
      </c>
      <c r="C55" s="4">
        <f t="shared" si="0"/>
        <v>0.55208333333333337</v>
      </c>
      <c r="D55" s="2">
        <f t="shared" si="1"/>
        <v>40075.874606481484</v>
      </c>
      <c r="E55" s="4" t="s">
        <v>1531</v>
      </c>
      <c r="F55" s="4" t="s">
        <v>1532</v>
      </c>
      <c r="G55" s="4">
        <v>21</v>
      </c>
      <c r="H55" s="4">
        <v>21</v>
      </c>
      <c r="I55" s="5">
        <f t="shared" si="2"/>
        <v>0.84615384615384615</v>
      </c>
      <c r="J55" s="4">
        <v>238</v>
      </c>
      <c r="K55" s="4">
        <v>238</v>
      </c>
      <c r="L55" s="5">
        <f t="shared" si="3"/>
        <v>0.56452085409551644</v>
      </c>
      <c r="M55" s="5">
        <f t="shared" si="4"/>
        <v>11.333333333333334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f>N55+P55+T55</f>
        <v>0</v>
      </c>
      <c r="X55" s="4">
        <f>O55+Q55+U55</f>
        <v>0</v>
      </c>
      <c r="Y55" s="60">
        <f>(N55+V55)/G55</f>
        <v>0</v>
      </c>
      <c r="Z55" s="62">
        <f>IF(AA55=0,0,(N55+V55)/ABS(AA55))</f>
        <v>0</v>
      </c>
      <c r="AA55" s="3">
        <f t="shared" si="19"/>
        <v>0</v>
      </c>
      <c r="AB55" s="3">
        <f t="shared" si="20"/>
        <v>0</v>
      </c>
      <c r="AC55" s="3">
        <f>N55+O55+P55+Q55+T55+U55</f>
        <v>0</v>
      </c>
      <c r="AD55" s="3">
        <f>AA55/G55</f>
        <v>0</v>
      </c>
      <c r="AE55" s="24">
        <f>(AA55)*(G55*G55)</f>
        <v>0</v>
      </c>
      <c r="AF55" s="25">
        <f t="shared" si="7"/>
        <v>2.2675736961451248E-3</v>
      </c>
      <c r="AG55" s="26">
        <f>(H55-$H$2)/SUM($AF$2:AF54)</f>
        <v>46.65107941353196</v>
      </c>
      <c r="AH55" s="35">
        <f>(H55-H50)/SUM(AF50:AF54)</f>
        <v>156.15557588137352</v>
      </c>
      <c r="AI55" s="28">
        <f>(H55-H45)/SUM(AF45:AF54)</f>
        <v>75.02394554200572</v>
      </c>
      <c r="AJ55" s="29">
        <f>AJ54+(AVERAGE($AE$3:AE55)/(AJ54*AJ54))</f>
        <v>19.561215844103248</v>
      </c>
      <c r="AK55" s="30">
        <f>AK54+(AVERAGE($AG$3:AG55)/(AK54*AK54))</f>
        <v>17.621729564779329</v>
      </c>
      <c r="AL55" s="36">
        <f>AL54+(AVERAGE($AH$3:AH55)/(AL54*AL54))</f>
        <v>19.246096350254508</v>
      </c>
      <c r="AM55" s="37">
        <f>AM54+(AVERAGE($AI$3:AI55)/(AM54*AM54))</f>
        <v>18.82312779042341</v>
      </c>
      <c r="AN55" s="38">
        <f t="shared" si="21"/>
        <v>21</v>
      </c>
      <c r="AO55" s="39">
        <f t="shared" si="22"/>
        <v>20.14437072283113</v>
      </c>
      <c r="AP55" s="39">
        <f t="shared" si="23"/>
        <v>19.605600638759647</v>
      </c>
      <c r="AQ55" s="36">
        <f t="shared" si="24"/>
        <v>19.441619374581546</v>
      </c>
      <c r="AR55" s="40">
        <f t="shared" si="25"/>
        <v>19.217112575933395</v>
      </c>
      <c r="AS55" s="41">
        <f t="shared" si="26"/>
        <v>19.177830122739394</v>
      </c>
      <c r="AT55" s="20">
        <f>POWER((AO55-H55),2)</f>
        <v>0.73210145994852227</v>
      </c>
      <c r="AU55" s="20">
        <f>POWER((AP55-H55),2)</f>
        <v>1.9443495786275049</v>
      </c>
      <c r="AV55" s="29">
        <f t="shared" si="27"/>
        <v>11.833924573671519</v>
      </c>
      <c r="AW55" s="30">
        <f t="shared" si="13"/>
        <v>19.065658167491335</v>
      </c>
      <c r="AX55" s="36">
        <f t="shared" si="11"/>
        <v>13.361433063192592</v>
      </c>
      <c r="AY55" s="37">
        <f t="shared" si="12"/>
        <v>13.292398333540024</v>
      </c>
    </row>
    <row r="56" spans="1:51" thickTop="1" thickBot="1">
      <c r="A56" s="4">
        <v>55</v>
      </c>
      <c r="B56" s="4">
        <v>1253538661</v>
      </c>
      <c r="C56" s="4">
        <f t="shared" si="0"/>
        <v>0.5625</v>
      </c>
      <c r="D56" s="2">
        <f t="shared" si="1"/>
        <v>40077.549317129626</v>
      </c>
      <c r="E56" s="4" t="s">
        <v>1532</v>
      </c>
      <c r="F56" s="4" t="s">
        <v>1533</v>
      </c>
      <c r="G56" s="4">
        <v>21</v>
      </c>
      <c r="H56" s="4">
        <v>22</v>
      </c>
      <c r="I56" s="5">
        <f t="shared" si="2"/>
        <v>0.92307692307692313</v>
      </c>
      <c r="J56" s="4">
        <v>238</v>
      </c>
      <c r="K56" s="4">
        <v>240</v>
      </c>
      <c r="L56" s="5">
        <f t="shared" si="3"/>
        <v>0.56928018902343436</v>
      </c>
      <c r="M56" s="5">
        <f t="shared" si="4"/>
        <v>10.909090909090908</v>
      </c>
      <c r="N56" s="4">
        <v>1</v>
      </c>
      <c r="O56" s="4">
        <v>0</v>
      </c>
      <c r="P56" s="4">
        <v>0</v>
      </c>
      <c r="Q56" s="4">
        <v>1</v>
      </c>
      <c r="R56" s="4">
        <v>1</v>
      </c>
      <c r="S56" s="4">
        <v>0</v>
      </c>
      <c r="T56" s="4">
        <v>3</v>
      </c>
      <c r="U56" s="4">
        <v>0</v>
      </c>
      <c r="V56" s="4">
        <v>1</v>
      </c>
      <c r="W56" s="4">
        <f>N56+P56+T56</f>
        <v>4</v>
      </c>
      <c r="X56" s="4">
        <f>O56+Q56+U56</f>
        <v>1</v>
      </c>
      <c r="Y56" s="60">
        <f>(N56+V56)/G56</f>
        <v>9.5238095238095233E-2</v>
      </c>
      <c r="Z56" s="62">
        <f>IF(AA56=0,0,(N56+V56)/ABS(AA56))</f>
        <v>2</v>
      </c>
      <c r="AA56" s="3">
        <f t="shared" si="19"/>
        <v>1</v>
      </c>
      <c r="AB56" s="3">
        <f t="shared" si="20"/>
        <v>2</v>
      </c>
      <c r="AC56" s="3">
        <f>N56+O56+P56+Q56+T56+U56</f>
        <v>5</v>
      </c>
      <c r="AD56" s="3">
        <f>AA56/G56</f>
        <v>4.7619047619047616E-2</v>
      </c>
      <c r="AE56" s="24">
        <f>(AA56)*(G56*G56)</f>
        <v>441</v>
      </c>
      <c r="AF56" s="25">
        <f t="shared" si="7"/>
        <v>2.0661157024793389E-3</v>
      </c>
      <c r="AG56" s="26">
        <f>(H56-$H$2)/SUM($AF$2:AF55)</f>
        <v>50.407329606251459</v>
      </c>
      <c r="AH56" s="35">
        <f>(H56-H51)/SUM(AF51:AF55)</f>
        <v>243.7987651894712</v>
      </c>
      <c r="AI56" s="28">
        <f>(H56-H46)/SUM(AF46:AF55)</f>
        <v>114.69798907542138</v>
      </c>
      <c r="AJ56" s="29">
        <f>AJ55+(AVERAGE($AE$3:AE56)/(AJ55*AJ55))</f>
        <v>19.703066179874831</v>
      </c>
      <c r="AK56" s="30">
        <f>AK55+(AVERAGE($AG$3:AG56)/(AK55*AK55))</f>
        <v>17.747442631555515</v>
      </c>
      <c r="AL56" s="36">
        <f>AL55+(AVERAGE($AH$3:AH56)/(AL55*AL55))</f>
        <v>19.373901795133079</v>
      </c>
      <c r="AM56" s="37">
        <f>AM55+(AVERAGE($AI$3:AI56)/(AM55*AM55))</f>
        <v>18.940239606646553</v>
      </c>
      <c r="AN56" s="38">
        <f t="shared" si="21"/>
        <v>22</v>
      </c>
      <c r="AO56" s="39">
        <f t="shared" si="22"/>
        <v>20.74516265364872</v>
      </c>
      <c r="AP56" s="39">
        <f t="shared" si="23"/>
        <v>19.903998358398404</v>
      </c>
      <c r="AQ56" s="36">
        <f t="shared" si="24"/>
        <v>19.809922837426047</v>
      </c>
      <c r="AR56" s="40">
        <f t="shared" si="25"/>
        <v>19.405592201597262</v>
      </c>
      <c r="AS56" s="41">
        <f t="shared" si="26"/>
        <v>19.269163229922111</v>
      </c>
      <c r="AT56" s="20">
        <f>POWER((AO56-H56),2)</f>
        <v>1.5746167657979231</v>
      </c>
      <c r="AU56" s="20">
        <f>POWER((AP56-H56),2)</f>
        <v>4.3932228815965857</v>
      </c>
      <c r="AV56" s="29">
        <f t="shared" si="27"/>
        <v>11.863347808637206</v>
      </c>
      <c r="AW56" s="30">
        <f t="shared" si="13"/>
        <v>19.167014446086807</v>
      </c>
      <c r="AX56" s="36">
        <f t="shared" si="11"/>
        <v>13.409971831214831</v>
      </c>
      <c r="AY56" s="37">
        <f t="shared" si="12"/>
        <v>13.340145112532568</v>
      </c>
    </row>
    <row r="57" spans="1:51" thickTop="1" thickBot="1">
      <c r="A57" s="4">
        <v>56</v>
      </c>
      <c r="B57" s="4">
        <v>1255953049</v>
      </c>
      <c r="C57" s="4">
        <f t="shared" si="0"/>
        <v>0.57291666666666663</v>
      </c>
      <c r="D57" s="2">
        <f t="shared" si="1"/>
        <v>40105.493622685186</v>
      </c>
      <c r="E57" s="4" t="s">
        <v>1533</v>
      </c>
      <c r="F57" s="4" t="s">
        <v>1534</v>
      </c>
      <c r="G57" s="4">
        <v>22</v>
      </c>
      <c r="H57" s="4">
        <v>22</v>
      </c>
      <c r="I57" s="5">
        <f t="shared" si="2"/>
        <v>0.92307692307692313</v>
      </c>
      <c r="J57" s="4">
        <v>240</v>
      </c>
      <c r="K57" s="4">
        <v>240</v>
      </c>
      <c r="L57" s="5">
        <f t="shared" si="3"/>
        <v>0.56928018902343436</v>
      </c>
      <c r="M57" s="5">
        <f t="shared" si="4"/>
        <v>10.909090909090908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f>N57+P57+T57</f>
        <v>0</v>
      </c>
      <c r="X57" s="4">
        <f>O57+Q57+U57</f>
        <v>0</v>
      </c>
      <c r="Y57" s="60">
        <f>(N57+V57)/G57</f>
        <v>0</v>
      </c>
      <c r="Z57" s="62">
        <f>IF(AA57=0,0,(N57+V57)/ABS(AA57))</f>
        <v>0</v>
      </c>
      <c r="AA57" s="3">
        <f t="shared" si="19"/>
        <v>0</v>
      </c>
      <c r="AB57" s="3">
        <f t="shared" si="20"/>
        <v>0</v>
      </c>
      <c r="AC57" s="3">
        <f>N57+O57+P57+Q57+T57+U57</f>
        <v>0</v>
      </c>
      <c r="AD57" s="3">
        <f>AA57/G57</f>
        <v>0</v>
      </c>
      <c r="AE57" s="24">
        <f>(AA57)*(G57*G57)</f>
        <v>0</v>
      </c>
      <c r="AF57" s="25">
        <f t="shared" si="7"/>
        <v>2.0661157024793389E-3</v>
      </c>
      <c r="AG57" s="26">
        <f>(H57-$H$2)/SUM($AF$2:AF56)</f>
        <v>49.973611236210424</v>
      </c>
      <c r="AH57" s="35">
        <f>(H57-H52)/SUM(AF52:AF56)</f>
        <v>172.39502144397508</v>
      </c>
      <c r="AI57" s="28">
        <f>(H57-H47)/SUM(AF47:AF56)</f>
        <v>117.87041814787068</v>
      </c>
      <c r="AJ57" s="29">
        <f>AJ56+(AVERAGE($AE$3:AE57)/(AJ56*AJ56))</f>
        <v>19.840339297399044</v>
      </c>
      <c r="AK57" s="30">
        <f>AK56+(AVERAGE($AG$3:AG57)/(AK56*AK56))</f>
        <v>17.872012355416157</v>
      </c>
      <c r="AL57" s="36">
        <f>AL56+(AVERAGE($AH$3:AH57)/(AL56*AL56))</f>
        <v>19.506084209227353</v>
      </c>
      <c r="AM57" s="37">
        <f>AM56+(AVERAGE($AI$3:AI57)/(AM56*AM56))</f>
        <v>19.059778669297287</v>
      </c>
      <c r="AN57" s="38">
        <f t="shared" si="21"/>
        <v>22</v>
      </c>
      <c r="AO57" s="39">
        <f t="shared" si="22"/>
        <v>21.14574428531035</v>
      </c>
      <c r="AP57" s="39">
        <f t="shared" si="23"/>
        <v>20.2015238420312</v>
      </c>
      <c r="AQ57" s="36">
        <f t="shared" si="24"/>
        <v>20.215722207691069</v>
      </c>
      <c r="AR57" s="40">
        <f t="shared" si="25"/>
        <v>19.636207822890139</v>
      </c>
      <c r="AS57" s="41">
        <f t="shared" si="26"/>
        <v>19.391377853416287</v>
      </c>
      <c r="AT57" s="20">
        <f>POWER((AO57-H57),2)</f>
        <v>0.72975282607992453</v>
      </c>
      <c r="AU57" s="20">
        <f>POWER((AP57-H57),2)</f>
        <v>3.2345164907822155</v>
      </c>
      <c r="AV57" s="29">
        <f t="shared" si="27"/>
        <v>11.892625274770889</v>
      </c>
      <c r="AW57" s="30">
        <f t="shared" si="13"/>
        <v>19.267301603262311</v>
      </c>
      <c r="AX57" s="36">
        <f t="shared" si="11"/>
        <v>13.458159853073361</v>
      </c>
      <c r="AY57" s="37">
        <f t="shared" si="12"/>
        <v>13.387550714565112</v>
      </c>
    </row>
    <row r="58" spans="1:51" thickTop="1" thickBot="1">
      <c r="A58" s="4">
        <v>57</v>
      </c>
      <c r="B58" s="4">
        <v>1259148454</v>
      </c>
      <c r="C58" s="4">
        <f t="shared" si="0"/>
        <v>0.58333333333333337</v>
      </c>
      <c r="D58" s="2">
        <f t="shared" si="1"/>
        <v>40142.477476851855</v>
      </c>
      <c r="E58" s="4" t="s">
        <v>1534</v>
      </c>
      <c r="F58" s="4" t="s">
        <v>1535</v>
      </c>
      <c r="G58" s="4">
        <v>22</v>
      </c>
      <c r="H58" s="4">
        <v>22</v>
      </c>
      <c r="I58" s="5">
        <f t="shared" si="2"/>
        <v>0.92307692307692313</v>
      </c>
      <c r="J58" s="4">
        <v>240</v>
      </c>
      <c r="K58" s="4">
        <v>240</v>
      </c>
      <c r="L58" s="5">
        <f t="shared" si="3"/>
        <v>0.56928018902343436</v>
      </c>
      <c r="M58" s="5">
        <f t="shared" si="4"/>
        <v>10.909090909090908</v>
      </c>
      <c r="N58" s="4">
        <v>0</v>
      </c>
      <c r="O58" s="4">
        <v>0</v>
      </c>
      <c r="P58" s="4">
        <v>0</v>
      </c>
      <c r="Q58" s="4">
        <v>0</v>
      </c>
      <c r="R58" s="4">
        <v>1</v>
      </c>
      <c r="S58" s="4">
        <v>0</v>
      </c>
      <c r="T58" s="4">
        <v>0</v>
      </c>
      <c r="U58" s="4">
        <v>0</v>
      </c>
      <c r="V58" s="4">
        <v>1</v>
      </c>
      <c r="W58" s="4">
        <f>N58+P58+T58</f>
        <v>0</v>
      </c>
      <c r="X58" s="4">
        <f>O58+Q58+U58</f>
        <v>0</v>
      </c>
      <c r="Y58" s="60">
        <f>(N58+V58)/G58</f>
        <v>4.5454545454545456E-2</v>
      </c>
      <c r="Z58" s="62">
        <f>IF(AA58=0,0,(N58+V58)/ABS(AA58))</f>
        <v>0</v>
      </c>
      <c r="AA58" s="3">
        <f t="shared" si="19"/>
        <v>0</v>
      </c>
      <c r="AB58" s="3">
        <f t="shared" si="20"/>
        <v>0</v>
      </c>
      <c r="AC58" s="3">
        <f>N58+O58+P58+Q58+T58+U58</f>
        <v>0</v>
      </c>
      <c r="AD58" s="3">
        <f>AA58/G58</f>
        <v>0</v>
      </c>
      <c r="AE58" s="24">
        <f>(AA58)*(G58*G58)</f>
        <v>0</v>
      </c>
      <c r="AF58" s="25">
        <f t="shared" si="7"/>
        <v>2.0661157024793389E-3</v>
      </c>
      <c r="AG58" s="26">
        <f>(H58-$H$2)/SUM($AF$2:AF57)</f>
        <v>49.547292856216757</v>
      </c>
      <c r="AH58" s="35">
        <f>(H58-H53)/SUM(AF53:AF57)</f>
        <v>179.09305633052386</v>
      </c>
      <c r="AI58" s="28">
        <f>(H58-H48)/SUM(AF48:AF57)</f>
        <v>121.22333151861812</v>
      </c>
      <c r="AJ58" s="29">
        <f>AJ57+(AVERAGE($AE$3:AE58)/(AJ57*AJ57))</f>
        <v>19.973301928844808</v>
      </c>
      <c r="AK58" s="30">
        <f>AK57+(AVERAGE($AG$3:AG58)/(AK57*AK57))</f>
        <v>17.995428079446814</v>
      </c>
      <c r="AL58" s="36">
        <f>AL57+(AVERAGE($AH$3:AH58)/(AL57*AL57))</f>
        <v>19.642557962333989</v>
      </c>
      <c r="AM58" s="37">
        <f>AM57+(AVERAGE($AI$3:AI58)/(AM57*AM57))</f>
        <v>19.181673900795133</v>
      </c>
      <c r="AN58" s="38">
        <f t="shared" si="21"/>
        <v>22</v>
      </c>
      <c r="AO58" s="39">
        <f t="shared" si="22"/>
        <v>21.546272206002079</v>
      </c>
      <c r="AP58" s="39">
        <f t="shared" si="23"/>
        <v>20.498565906445165</v>
      </c>
      <c r="AQ58" s="36">
        <f t="shared" si="24"/>
        <v>20.657002750017845</v>
      </c>
      <c r="AR58" s="40">
        <f t="shared" si="25"/>
        <v>19.907885990287085</v>
      </c>
      <c r="AS58" s="41">
        <f t="shared" si="26"/>
        <v>19.544294868692312</v>
      </c>
      <c r="AT58" s="20">
        <f>POWER((AO58-H58),2)</f>
        <v>0.2058689110462194</v>
      </c>
      <c r="AU58" s="20">
        <f>POWER((AP58-H58),2)</f>
        <v>2.2543043372888283</v>
      </c>
      <c r="AV58" s="29">
        <f t="shared" si="27"/>
        <v>11.921758766818852</v>
      </c>
      <c r="AW58" s="30">
        <f t="shared" si="13"/>
        <v>19.366547479287135</v>
      </c>
      <c r="AX58" s="36">
        <f t="shared" si="11"/>
        <v>13.50600341056689</v>
      </c>
      <c r="AY58" s="37">
        <f t="shared" si="12"/>
        <v>13.434621182516885</v>
      </c>
    </row>
    <row r="59" spans="1:51" thickTop="1" thickBot="1">
      <c r="A59" s="4">
        <v>58</v>
      </c>
      <c r="B59" s="4">
        <v>1266778467</v>
      </c>
      <c r="C59" s="4">
        <f t="shared" si="0"/>
        <v>0.59375</v>
      </c>
      <c r="D59" s="2">
        <f t="shared" si="1"/>
        <v>40230.787812499999</v>
      </c>
      <c r="E59" s="4" t="s">
        <v>1535</v>
      </c>
      <c r="F59" s="4" t="s">
        <v>1536</v>
      </c>
      <c r="G59" s="4">
        <v>22</v>
      </c>
      <c r="H59" s="4">
        <v>22</v>
      </c>
      <c r="I59" s="5">
        <f t="shared" si="2"/>
        <v>0.92307692307692313</v>
      </c>
      <c r="J59" s="4">
        <v>240</v>
      </c>
      <c r="K59" s="4">
        <v>241</v>
      </c>
      <c r="L59" s="5">
        <f t="shared" si="3"/>
        <v>0.57165985648739326</v>
      </c>
      <c r="M59" s="5">
        <f t="shared" si="4"/>
        <v>10.954545454545455</v>
      </c>
      <c r="N59" s="4">
        <v>0</v>
      </c>
      <c r="O59" s="4">
        <v>0</v>
      </c>
      <c r="P59" s="4">
        <v>1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1</v>
      </c>
      <c r="W59" s="4">
        <f>N59+P59+T59</f>
        <v>1</v>
      </c>
      <c r="X59" s="4">
        <f>O59+Q59+U59</f>
        <v>0</v>
      </c>
      <c r="Y59" s="60">
        <f>(N59+V59)/G59</f>
        <v>4.5454545454545456E-2</v>
      </c>
      <c r="Z59" s="62">
        <f>IF(AA59=0,0,(N59+V59)/ABS(AA59))</f>
        <v>0</v>
      </c>
      <c r="AA59" s="3">
        <f t="shared" si="19"/>
        <v>0</v>
      </c>
      <c r="AB59" s="3">
        <f t="shared" si="20"/>
        <v>1</v>
      </c>
      <c r="AC59" s="3">
        <f>N59+O59+P59+Q59+T59+U59</f>
        <v>1</v>
      </c>
      <c r="AD59" s="3">
        <f>AA59/G59</f>
        <v>0</v>
      </c>
      <c r="AE59" s="24">
        <f>(AA59)*(G59*G59)</f>
        <v>0</v>
      </c>
      <c r="AF59" s="25">
        <f t="shared" si="7"/>
        <v>2.0661157024793389E-3</v>
      </c>
      <c r="AG59" s="26">
        <f>(H59-$H$2)/SUM($AF$2:AF58)</f>
        <v>49.12818668316482</v>
      </c>
      <c r="AH59" s="35">
        <f>(H59-H54)/SUM(AF54:AF58)</f>
        <v>93.166302924487127</v>
      </c>
      <c r="AI59" s="28">
        <f>(H59-H49)/SUM(AF49:AF58)</f>
        <v>124.77258217585494</v>
      </c>
      <c r="AJ59" s="29">
        <f>AJ58+(AVERAGE($AE$3:AE59)/(AJ58*AJ58))</f>
        <v>20.102198459609326</v>
      </c>
      <c r="AK59" s="30">
        <f>AK58+(AVERAGE($AG$3:AG59)/(AK58*AK58))</f>
        <v>18.117682735375986</v>
      </c>
      <c r="AL59" s="36">
        <f>AL58+(AVERAGE($AH$3:AH59)/(AL58*AL58))</f>
        <v>19.779017092270177</v>
      </c>
      <c r="AM59" s="37">
        <f>AM58+(AVERAGE($AI$3:AI59)/(AM58*AM58))</f>
        <v>19.30586277588991</v>
      </c>
      <c r="AN59" s="38">
        <f t="shared" si="21"/>
        <v>22</v>
      </c>
      <c r="AO59" s="39">
        <f t="shared" si="22"/>
        <v>21.746957051050444</v>
      </c>
      <c r="AP59" s="39">
        <f t="shared" si="23"/>
        <v>20.795508300580259</v>
      </c>
      <c r="AQ59" s="36">
        <f t="shared" si="24"/>
        <v>21.052871247570078</v>
      </c>
      <c r="AR59" s="40">
        <f t="shared" si="25"/>
        <v>20.195707314383821</v>
      </c>
      <c r="AS59" s="41">
        <f t="shared" si="26"/>
        <v>19.727493097086306</v>
      </c>
      <c r="AT59" s="20">
        <f>POWER((AO59-H59),2)</f>
        <v>6.403073401308762E-2</v>
      </c>
      <c r="AU59" s="20">
        <f>POWER((AP59-H59),2)</f>
        <v>1.4508002539710552</v>
      </c>
      <c r="AV59" s="29">
        <f t="shared" si="27"/>
        <v>11.950750044398745</v>
      </c>
      <c r="AW59" s="30">
        <f t="shared" si="13"/>
        <v>19.464778770146211</v>
      </c>
      <c r="AX59" s="36">
        <f t="shared" si="11"/>
        <v>13.553508607163268</v>
      </c>
      <c r="AY59" s="37">
        <f t="shared" si="12"/>
        <v>13.481362389597402</v>
      </c>
    </row>
    <row r="60" spans="1:51" thickTop="1" thickBot="1">
      <c r="A60" s="4">
        <v>59</v>
      </c>
      <c r="B60" s="4">
        <v>1271763028</v>
      </c>
      <c r="C60" s="4">
        <f t="shared" si="0"/>
        <v>0.60416666666666663</v>
      </c>
      <c r="D60" s="2">
        <f t="shared" si="1"/>
        <v>40288.479490740741</v>
      </c>
      <c r="E60" s="4" t="s">
        <v>1536</v>
      </c>
      <c r="F60" s="4" t="s">
        <v>1537</v>
      </c>
      <c r="G60" s="4">
        <v>22</v>
      </c>
      <c r="H60" s="4">
        <v>22</v>
      </c>
      <c r="I60" s="5">
        <f t="shared" si="2"/>
        <v>0.92307692307692313</v>
      </c>
      <c r="J60" s="4">
        <v>241</v>
      </c>
      <c r="K60" s="4">
        <v>241</v>
      </c>
      <c r="L60" s="5">
        <f t="shared" si="3"/>
        <v>0.57165985648739326</v>
      </c>
      <c r="M60" s="5">
        <f t="shared" si="4"/>
        <v>10.954545454545455</v>
      </c>
      <c r="N60" s="4">
        <v>0</v>
      </c>
      <c r="O60" s="4">
        <v>0</v>
      </c>
      <c r="P60" s="4">
        <v>0</v>
      </c>
      <c r="Q60" s="4">
        <v>0</v>
      </c>
      <c r="R60" s="4">
        <v>1</v>
      </c>
      <c r="S60" s="4">
        <v>0</v>
      </c>
      <c r="T60" s="4">
        <v>0</v>
      </c>
      <c r="U60" s="4">
        <v>0</v>
      </c>
      <c r="V60" s="4">
        <v>1</v>
      </c>
      <c r="W60" s="4">
        <f>N60+P60+T60</f>
        <v>0</v>
      </c>
      <c r="X60" s="4">
        <f>O60+Q60+U60</f>
        <v>0</v>
      </c>
      <c r="Y60" s="60">
        <f>(N60+V60)/G60</f>
        <v>4.5454545454545456E-2</v>
      </c>
      <c r="Z60" s="62">
        <f>IF(AA60=0,0,(N60+V60)/ABS(AA60))</f>
        <v>0</v>
      </c>
      <c r="AA60" s="3">
        <f t="shared" si="19"/>
        <v>0</v>
      </c>
      <c r="AB60" s="3">
        <f t="shared" si="20"/>
        <v>0</v>
      </c>
      <c r="AC60" s="3">
        <f>N60+O60+P60+Q60+T60+U60</f>
        <v>0</v>
      </c>
      <c r="AD60" s="3">
        <f>AA60/G60</f>
        <v>0</v>
      </c>
      <c r="AE60" s="24">
        <f>(AA60)*(G60*G60)</f>
        <v>0</v>
      </c>
      <c r="AF60" s="25">
        <f t="shared" si="7"/>
        <v>2.0661157024793389E-3</v>
      </c>
      <c r="AG60" s="26">
        <f>(H60-$H$2)/SUM($AF$2:AF59)</f>
        <v>48.716111234267622</v>
      </c>
      <c r="AH60" s="35">
        <f>(H60-H55)/SUM(AF55:AF59)</f>
        <v>94.94839857651246</v>
      </c>
      <c r="AI60" s="28">
        <f>(H60-H50)/SUM(AF50:AF59)</f>
        <v>128.53593572024727</v>
      </c>
      <c r="AJ60" s="29">
        <f>AJ59+(AVERAGE($AE$3:AE60)/(AJ59*AJ59))</f>
        <v>20.227253359346292</v>
      </c>
      <c r="AK60" s="30">
        <f>AK59+(AVERAGE($AG$3:AG60)/(AK59*AK59))</f>
        <v>18.238772385128776</v>
      </c>
      <c r="AL60" s="36">
        <f>AL59+(AVERAGE($AH$3:AH60)/(AL59*AL59))</f>
        <v>19.91546397615376</v>
      </c>
      <c r="AM60" s="37">
        <f>AM59+(AVERAGE($AI$3:AI60)/(AM59*AM59))</f>
        <v>19.432291228185015</v>
      </c>
      <c r="AN60" s="38">
        <f t="shared" si="21"/>
        <v>22</v>
      </c>
      <c r="AO60" s="39">
        <f t="shared" si="22"/>
        <v>21.947723274957667</v>
      </c>
      <c r="AP60" s="39">
        <f t="shared" si="23"/>
        <v>21.09273340142494</v>
      </c>
      <c r="AQ60" s="36">
        <f t="shared" si="24"/>
        <v>21.406373145749342</v>
      </c>
      <c r="AR60" s="40">
        <f t="shared" si="25"/>
        <v>20.498662541527594</v>
      </c>
      <c r="AS60" s="41">
        <f t="shared" si="26"/>
        <v>19.940332489505344</v>
      </c>
      <c r="AT60" s="20">
        <f>POWER((AO60-H60),2)</f>
        <v>2.7328559811516683E-3</v>
      </c>
      <c r="AU60" s="20">
        <f>POWER((AP60-H60),2)</f>
        <v>0.82313268088995839</v>
      </c>
      <c r="AV60" s="29">
        <f t="shared" si="27"/>
        <v>11.979600832938731</v>
      </c>
      <c r="AW60" s="30">
        <f t="shared" si="13"/>
        <v>19.562021091314268</v>
      </c>
      <c r="AX60" s="36">
        <f t="shared" si="11"/>
        <v>13.600681374893702</v>
      </c>
      <c r="AY60" s="37">
        <f t="shared" si="12"/>
        <v>13.527780045834687</v>
      </c>
    </row>
    <row r="61" spans="1:51" thickTop="1" thickBot="1">
      <c r="A61" s="4">
        <v>60</v>
      </c>
      <c r="B61" s="4">
        <v>1281440335</v>
      </c>
      <c r="C61" s="4">
        <f t="shared" si="0"/>
        <v>0.61458333333333337</v>
      </c>
      <c r="D61" s="2">
        <f t="shared" si="1"/>
        <v>40400.485358796301</v>
      </c>
      <c r="E61" s="4" t="s">
        <v>1537</v>
      </c>
      <c r="F61" s="4" t="s">
        <v>1538</v>
      </c>
      <c r="G61" s="4">
        <v>22</v>
      </c>
      <c r="H61" s="4">
        <v>22</v>
      </c>
      <c r="I61" s="5">
        <f t="shared" si="2"/>
        <v>0.92307692307692313</v>
      </c>
      <c r="J61" s="4">
        <v>241</v>
      </c>
      <c r="K61" s="4">
        <v>241</v>
      </c>
      <c r="L61" s="5">
        <f t="shared" si="3"/>
        <v>0.57165985648739326</v>
      </c>
      <c r="M61" s="5">
        <f t="shared" si="4"/>
        <v>10.954545454545455</v>
      </c>
      <c r="N61" s="4">
        <v>0</v>
      </c>
      <c r="O61" s="4">
        <v>0</v>
      </c>
      <c r="P61" s="4">
        <v>0</v>
      </c>
      <c r="Q61" s="4">
        <v>0</v>
      </c>
      <c r="R61" s="4">
        <v>1</v>
      </c>
      <c r="S61" s="4">
        <v>0</v>
      </c>
      <c r="T61" s="4">
        <v>0</v>
      </c>
      <c r="U61" s="4">
        <v>0</v>
      </c>
      <c r="V61" s="4">
        <v>1</v>
      </c>
      <c r="W61" s="4">
        <f>N61+P61+T61</f>
        <v>0</v>
      </c>
      <c r="X61" s="4">
        <f>O61+Q61+U61</f>
        <v>0</v>
      </c>
      <c r="Y61" s="60">
        <f>(N61+V61)/G61</f>
        <v>4.5454545454545456E-2</v>
      </c>
      <c r="Z61" s="62">
        <f>IF(AA61=0,0,(N61+V61)/ABS(AA61))</f>
        <v>0</v>
      </c>
      <c r="AA61" s="3">
        <f t="shared" si="19"/>
        <v>0</v>
      </c>
      <c r="AB61" s="3">
        <f t="shared" si="20"/>
        <v>0</v>
      </c>
      <c r="AC61" s="3">
        <f>N61+O61+P61+Q61+T61+U61</f>
        <v>0</v>
      </c>
      <c r="AD61" s="3">
        <f>AA61/G61</f>
        <v>0</v>
      </c>
      <c r="AE61" s="24">
        <f>(AA61)*(G61*G61)</f>
        <v>0</v>
      </c>
      <c r="AF61" s="25">
        <f t="shared" si="7"/>
        <v>2.0661157024793389E-3</v>
      </c>
      <c r="AG61" s="26">
        <f>(H61-$H$2)/SUM($AF$2:AF60)</f>
        <v>48.310891065026844</v>
      </c>
      <c r="AH61" s="35">
        <f>(H61-H56)/SUM(AF56:AF60)</f>
        <v>0</v>
      </c>
      <c r="AI61" s="28">
        <f>(H61-H51)/SUM(AF51:AF60)</f>
        <v>132.53336777353121</v>
      </c>
      <c r="AJ61" s="29">
        <f>AJ60+(AVERAGE($AE$3:AE61)/(AJ60*AJ60))</f>
        <v>20.348673289347808</v>
      </c>
      <c r="AK61" s="30">
        <f>AK60+(AVERAGE($AG$3:AG61)/(AK60*AK60))</f>
        <v>18.358695817258027</v>
      </c>
      <c r="AL61" s="36">
        <f>AL60+(AVERAGE($AH$3:AH61)/(AL60*AL60))</f>
        <v>20.047766508784722</v>
      </c>
      <c r="AM61" s="37">
        <f>AM60+(AVERAGE($AI$3:AI61)/(AM60*AM60))</f>
        <v>19.560913599875082</v>
      </c>
      <c r="AN61" s="38">
        <f t="shared" si="21"/>
        <v>22</v>
      </c>
      <c r="AO61" s="39">
        <f t="shared" si="22"/>
        <v>21.947723274957667</v>
      </c>
      <c r="AP61" s="39">
        <f t="shared" si="23"/>
        <v>21.390625858698574</v>
      </c>
      <c r="AQ61" s="36">
        <f t="shared" si="24"/>
        <v>21.641887829997977</v>
      </c>
      <c r="AR61" s="40">
        <f t="shared" si="25"/>
        <v>20.792729029218727</v>
      </c>
      <c r="AS61" s="41">
        <f t="shared" si="26"/>
        <v>20.181984443361738</v>
      </c>
      <c r="AT61" s="20">
        <f>POWER((AO61-H61),2)</f>
        <v>2.7328559811516683E-3</v>
      </c>
      <c r="AU61" s="20">
        <f>POWER((AP61-H61),2)</f>
        <v>0.3713368440868508</v>
      </c>
      <c r="AV61" s="29">
        <f t="shared" si="27"/>
        <v>12.008312824584884</v>
      </c>
      <c r="AW61" s="30">
        <f t="shared" si="13"/>
        <v>19.658299037069384</v>
      </c>
      <c r="AX61" s="36">
        <f t="shared" si="11"/>
        <v>13.647527480911034</v>
      </c>
      <c r="AY61" s="37">
        <f t="shared" si="12"/>
        <v>13.57387970425075</v>
      </c>
    </row>
    <row r="62" spans="1:51" thickTop="1" thickBot="1">
      <c r="A62" s="4">
        <v>61</v>
      </c>
      <c r="B62" s="4">
        <v>1285331382</v>
      </c>
      <c r="C62" s="4">
        <f t="shared" si="0"/>
        <v>0.625</v>
      </c>
      <c r="D62" s="2">
        <f t="shared" si="1"/>
        <v>40445.520624999997</v>
      </c>
      <c r="E62" s="4" t="s">
        <v>1538</v>
      </c>
      <c r="F62" s="4" t="s">
        <v>1539</v>
      </c>
      <c r="G62" s="4">
        <v>22</v>
      </c>
      <c r="H62" s="4">
        <v>22</v>
      </c>
      <c r="I62" s="5">
        <f t="shared" si="2"/>
        <v>0.92307692307692313</v>
      </c>
      <c r="J62" s="4">
        <v>241</v>
      </c>
      <c r="K62" s="4">
        <v>241</v>
      </c>
      <c r="L62" s="5">
        <f t="shared" si="3"/>
        <v>0.57165985648739326</v>
      </c>
      <c r="M62" s="5">
        <f t="shared" si="4"/>
        <v>10.954545454545455</v>
      </c>
      <c r="N62" s="4">
        <v>0</v>
      </c>
      <c r="O62" s="4">
        <v>0</v>
      </c>
      <c r="P62" s="4">
        <v>0</v>
      </c>
      <c r="Q62" s="4">
        <v>0</v>
      </c>
      <c r="R62" s="4">
        <v>1</v>
      </c>
      <c r="S62" s="4">
        <v>0</v>
      </c>
      <c r="T62" s="4">
        <v>0</v>
      </c>
      <c r="U62" s="4">
        <v>0</v>
      </c>
      <c r="V62" s="4">
        <v>1</v>
      </c>
      <c r="W62" s="4">
        <f>N62+P62+T62</f>
        <v>0</v>
      </c>
      <c r="X62" s="4">
        <f>O62+Q62+U62</f>
        <v>0</v>
      </c>
      <c r="Y62" s="60">
        <f>(N62+V62)/G62</f>
        <v>4.5454545454545456E-2</v>
      </c>
      <c r="Z62" s="62">
        <f>IF(AA62=0,0,(N62+V62)/ABS(AA62))</f>
        <v>0</v>
      </c>
      <c r="AA62" s="3">
        <f t="shared" si="19"/>
        <v>0</v>
      </c>
      <c r="AB62" s="3">
        <f t="shared" si="20"/>
        <v>0</v>
      </c>
      <c r="AC62" s="3">
        <f>N62+O62+P62+Q62+T62+U62</f>
        <v>0</v>
      </c>
      <c r="AD62" s="3">
        <f>AA62/G62</f>
        <v>0</v>
      </c>
      <c r="AE62" s="24">
        <f>(AA62)*(G62*G62)</f>
        <v>0</v>
      </c>
      <c r="AF62" s="25">
        <f t="shared" si="7"/>
        <v>2.0661157024793389E-3</v>
      </c>
      <c r="AG62" s="26">
        <f>(H62-$H$2)/SUM($AF$2:AF61)</f>
        <v>47.912356520172374</v>
      </c>
      <c r="AH62" s="35">
        <f>(H62-H57)/SUM(AF57:AF61)</f>
        <v>0</v>
      </c>
      <c r="AI62" s="28">
        <f>(H62-H52)/SUM(AF52:AF61)</f>
        <v>91.191612442910184</v>
      </c>
      <c r="AJ62" s="29">
        <f>AJ61+(AVERAGE($AE$3:AE62)/(AJ61*AJ61))</f>
        <v>20.466648936983386</v>
      </c>
      <c r="AK62" s="30">
        <f>AK61+(AVERAGE($AG$3:AG62)/(AK61*AK61))</f>
        <v>18.47745419156454</v>
      </c>
      <c r="AL62" s="36">
        <f>AL61+(AVERAGE($AH$3:AH62)/(AL61*AL61))</f>
        <v>20.176152543460056</v>
      </c>
      <c r="AM62" s="37">
        <f>AM61+(AVERAGE($AI$3:AI62)/(AM61*AM61))</f>
        <v>19.689706565936252</v>
      </c>
      <c r="AN62" s="38">
        <f t="shared" si="21"/>
        <v>22</v>
      </c>
      <c r="AO62" s="39">
        <f t="shared" si="22"/>
        <v>21.947723274957667</v>
      </c>
      <c r="AP62" s="39">
        <f t="shared" si="23"/>
        <v>21.589926140038944</v>
      </c>
      <c r="AQ62" s="36">
        <f t="shared" si="24"/>
        <v>21.798689816326345</v>
      </c>
      <c r="AR62" s="40">
        <f t="shared" si="25"/>
        <v>21.061836601310986</v>
      </c>
      <c r="AS62" s="41">
        <f t="shared" si="26"/>
        <v>20.431409769810095</v>
      </c>
      <c r="AT62" s="20">
        <f>POWER((AO62-H62),2)</f>
        <v>2.7328559811516683E-3</v>
      </c>
      <c r="AU62" s="20">
        <f>POWER((AP62-H62),2)</f>
        <v>0.16816057062335962</v>
      </c>
      <c r="AV62" s="29">
        <f t="shared" si="27"/>
        <v>12.036887679078152</v>
      </c>
      <c r="AW62" s="30">
        <f t="shared" si="13"/>
        <v>19.753636235719473</v>
      </c>
      <c r="AX62" s="36">
        <f t="shared" si="11"/>
        <v>13.694052533731783</v>
      </c>
      <c r="AY62" s="37">
        <f t="shared" si="12"/>
        <v>13.619666766742448</v>
      </c>
    </row>
    <row r="63" spans="1:51" thickTop="1" thickBot="1">
      <c r="A63" s="4">
        <v>62</v>
      </c>
      <c r="B63" s="4">
        <v>1285667687</v>
      </c>
      <c r="C63" s="4">
        <f t="shared" si="0"/>
        <v>0.63541666666666663</v>
      </c>
      <c r="D63" s="2">
        <f t="shared" si="1"/>
        <v>40449.413043981483</v>
      </c>
      <c r="E63" s="4" t="s">
        <v>1539</v>
      </c>
      <c r="F63" s="4" t="s">
        <v>1540</v>
      </c>
      <c r="G63" s="4">
        <v>22</v>
      </c>
      <c r="H63" s="4">
        <v>23</v>
      </c>
      <c r="I63" s="5">
        <f t="shared" si="2"/>
        <v>1</v>
      </c>
      <c r="J63" s="4">
        <v>241</v>
      </c>
      <c r="K63" s="4">
        <v>252</v>
      </c>
      <c r="L63" s="5">
        <f t="shared" si="3"/>
        <v>0.59783619859094139</v>
      </c>
      <c r="M63" s="5">
        <f t="shared" si="4"/>
        <v>10.956521739130435</v>
      </c>
      <c r="N63" s="4">
        <v>1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11</v>
      </c>
      <c r="U63" s="4">
        <v>0</v>
      </c>
      <c r="V63" s="4">
        <v>0</v>
      </c>
      <c r="W63" s="4">
        <f>N63+P63+T63</f>
        <v>12</v>
      </c>
      <c r="X63" s="4">
        <f>O63+Q63+U63</f>
        <v>0</v>
      </c>
      <c r="Y63" s="60">
        <f>(N63+V63)/G63</f>
        <v>4.5454545454545456E-2</v>
      </c>
      <c r="Z63" s="62">
        <f>IF(AA63=0,0,(N63+V63)/ABS(AA63))</f>
        <v>1</v>
      </c>
      <c r="AA63" s="3">
        <f t="shared" si="19"/>
        <v>1</v>
      </c>
      <c r="AB63" s="3">
        <f t="shared" si="20"/>
        <v>11</v>
      </c>
      <c r="AC63" s="3">
        <f>N63+O63+P63+Q63+T63+U63</f>
        <v>12</v>
      </c>
      <c r="AD63" s="3">
        <f>AA63/G63</f>
        <v>4.5454545454545456E-2</v>
      </c>
      <c r="AE63" s="24">
        <f>(AA63)*(G63*G63)</f>
        <v>484</v>
      </c>
      <c r="AF63" s="25">
        <f t="shared" si="7"/>
        <v>1.890359168241966E-3</v>
      </c>
      <c r="AG63" s="26">
        <f>(H63-$H$2)/SUM($AF$2:AF62)</f>
        <v>51.48037212156423</v>
      </c>
      <c r="AH63" s="35">
        <f>(H63-H58)/SUM(AF58:AF62)</f>
        <v>96.8</v>
      </c>
      <c r="AI63" s="28">
        <f>(H63-H53)/SUM(AF53:AF62)</f>
        <v>139.54814202993936</v>
      </c>
      <c r="AJ63" s="29">
        <f>AJ62+(AVERAGE($AE$3:AE63)/(AJ62*AJ62))</f>
        <v>20.600298453679386</v>
      </c>
      <c r="AK63" s="30">
        <f>AK62+(AVERAGE($AG$3:AG63)/(AK62*AK62))</f>
        <v>18.595240870752558</v>
      </c>
      <c r="AL63" s="36">
        <f>AL62+(AVERAGE($AH$3:AH63)/(AL62*AL62))</f>
        <v>20.304730123291424</v>
      </c>
      <c r="AM63" s="37">
        <f>AM62+(AVERAGE($AI$3:AI63)/(AM62*AM62))</f>
        <v>19.820637175753212</v>
      </c>
      <c r="AN63" s="38">
        <f t="shared" si="21"/>
        <v>23</v>
      </c>
      <c r="AO63" s="39">
        <f t="shared" si="22"/>
        <v>22.148677159471134</v>
      </c>
      <c r="AP63" s="39">
        <f t="shared" si="23"/>
        <v>21.889305424039648</v>
      </c>
      <c r="AQ63" s="36">
        <f t="shared" si="24"/>
        <v>21.918607732087541</v>
      </c>
      <c r="AR63" s="40">
        <f t="shared" si="25"/>
        <v>21.329333151205422</v>
      </c>
      <c r="AS63" s="41">
        <f t="shared" si="26"/>
        <v>20.699478596196091</v>
      </c>
      <c r="AT63" s="20">
        <f>POWER((AO63-H63),2)</f>
        <v>0.72475057880613658</v>
      </c>
      <c r="AU63" s="20">
        <f>POWER((AP63-H63),2)</f>
        <v>1.233642441067746</v>
      </c>
      <c r="AV63" s="29">
        <f t="shared" si="27"/>
        <v>12.065327024602094</v>
      </c>
      <c r="AW63" s="30">
        <f t="shared" si="13"/>
        <v>19.848055401079034</v>
      </c>
      <c r="AX63" s="36">
        <f t="shared" si="11"/>
        <v>13.740261989180281</v>
      </c>
      <c r="AY63" s="37">
        <f t="shared" si="12"/>
        <v>13.665146489684629</v>
      </c>
    </row>
    <row r="64" spans="1:51" thickTop="1" thickBot="1">
      <c r="A64" s="4">
        <v>63</v>
      </c>
      <c r="B64" s="4">
        <v>1287146991</v>
      </c>
      <c r="C64" s="4">
        <f t="shared" si="0"/>
        <v>0.64583333333333337</v>
      </c>
      <c r="D64" s="2">
        <f t="shared" si="1"/>
        <v>40466.534618055557</v>
      </c>
      <c r="E64" s="4" t="s">
        <v>1540</v>
      </c>
      <c r="F64" s="4" t="s">
        <v>1541</v>
      </c>
      <c r="G64" s="4">
        <v>23</v>
      </c>
      <c r="H64" s="4">
        <v>23</v>
      </c>
      <c r="I64" s="5">
        <f t="shared" si="2"/>
        <v>1</v>
      </c>
      <c r="J64" s="4">
        <v>252</v>
      </c>
      <c r="K64" s="4">
        <v>285</v>
      </c>
      <c r="L64" s="5">
        <f t="shared" si="3"/>
        <v>0.67636522490158602</v>
      </c>
      <c r="M64" s="5">
        <f t="shared" si="4"/>
        <v>12.391304347826088</v>
      </c>
      <c r="N64" s="4">
        <v>0</v>
      </c>
      <c r="O64" s="4">
        <v>0</v>
      </c>
      <c r="P64" s="4">
        <v>33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1</v>
      </c>
      <c r="W64" s="4">
        <f>N64+P64+T64</f>
        <v>33</v>
      </c>
      <c r="X64" s="4">
        <f>O64+Q64+U64</f>
        <v>0</v>
      </c>
      <c r="Y64" s="60">
        <f>(N64+V64)/G64</f>
        <v>4.3478260869565216E-2</v>
      </c>
      <c r="Z64" s="62">
        <f>IF(AA64=0,0,(N64+V64)/ABS(AA64))</f>
        <v>0</v>
      </c>
      <c r="AA64" s="3">
        <f t="shared" si="19"/>
        <v>0</v>
      </c>
      <c r="AB64" s="3">
        <f t="shared" si="20"/>
        <v>33</v>
      </c>
      <c r="AC64" s="3">
        <f>N64+O64+P64+Q64+T64+U64</f>
        <v>33</v>
      </c>
      <c r="AD64" s="3">
        <f>AA64/G64</f>
        <v>0</v>
      </c>
      <c r="AE64" s="24">
        <f>(AA64)*(G64*G64)</f>
        <v>0</v>
      </c>
      <c r="AF64" s="25">
        <f t="shared" si="7"/>
        <v>1.890359168241966E-3</v>
      </c>
      <c r="AG64" s="26">
        <f>(H64-$H$2)/SUM($AF$2:AF63)</f>
        <v>51.097859857484131</v>
      </c>
      <c r="AH64" s="35">
        <f>(H64-H59)/SUM(AF59:AF63)</f>
        <v>98.475384615384613</v>
      </c>
      <c r="AI64" s="28">
        <f>(H64-H54)/SUM(AF54:AF63)</f>
        <v>95.74730458135312</v>
      </c>
      <c r="AJ64" s="29">
        <f>AJ63+(AVERAGE($AE$3:AE64)/(AJ63*AJ63))</f>
        <v>20.730091669756533</v>
      </c>
      <c r="AK64" s="30">
        <f>AK63+(AVERAGE($AG$3:AG64)/(AK63*AK63))</f>
        <v>18.712047761621871</v>
      </c>
      <c r="AL64" s="36">
        <f>AL63+(AVERAGE($AH$3:AH64)/(AL63*AL63))</f>
        <v>20.433489290681635</v>
      </c>
      <c r="AM64" s="37">
        <f>AM63+(AVERAGE($AI$3:AI64)/(AM63*AM63))</f>
        <v>19.951690696352948</v>
      </c>
      <c r="AN64" s="38">
        <f t="shared" si="21"/>
        <v>23</v>
      </c>
      <c r="AO64" s="39">
        <f t="shared" si="22"/>
        <v>22.349416318289286</v>
      </c>
      <c r="AP64" s="39">
        <f t="shared" si="23"/>
        <v>22.089136301190631</v>
      </c>
      <c r="AQ64" s="36">
        <f t="shared" si="24"/>
        <v>22.039427240959384</v>
      </c>
      <c r="AR64" s="40">
        <f t="shared" si="25"/>
        <v>21.578779534416402</v>
      </c>
      <c r="AS64" s="41">
        <f t="shared" si="26"/>
        <v>20.965809693497604</v>
      </c>
      <c r="AT64" s="20">
        <f>POWER((AO64-H64),2)</f>
        <v>0.42325912690826734</v>
      </c>
      <c r="AU64" s="20">
        <f>POWER((AP64-H64),2)</f>
        <v>0.82967267780868414</v>
      </c>
      <c r="AV64" s="29">
        <f t="shared" si="27"/>
        <v>12.093632458602587</v>
      </c>
      <c r="AW64" s="30">
        <f t="shared" si="13"/>
        <v>19.941578380501088</v>
      </c>
      <c r="AX64" s="36">
        <f t="shared" si="11"/>
        <v>13.786161156052003</v>
      </c>
      <c r="AY64" s="37">
        <f t="shared" si="12"/>
        <v>13.710323989271339</v>
      </c>
    </row>
    <row r="65" spans="1:51" thickTop="1" thickBot="1">
      <c r="A65" s="4">
        <v>64</v>
      </c>
      <c r="B65" s="4">
        <v>1289605813</v>
      </c>
      <c r="C65" s="4">
        <f t="shared" si="0"/>
        <v>0.65625</v>
      </c>
      <c r="D65" s="2">
        <f t="shared" si="1"/>
        <v>40494.993206018517</v>
      </c>
      <c r="E65" s="4" t="s">
        <v>1541</v>
      </c>
      <c r="F65" s="4" t="s">
        <v>1542</v>
      </c>
      <c r="G65" s="4">
        <v>23</v>
      </c>
      <c r="H65" s="4">
        <v>22</v>
      </c>
      <c r="I65" s="5">
        <f t="shared" si="2"/>
        <v>0.92307692307692313</v>
      </c>
      <c r="J65" s="4">
        <v>285</v>
      </c>
      <c r="K65" s="4">
        <v>265</v>
      </c>
      <c r="L65" s="5">
        <f t="shared" si="3"/>
        <v>0.62877187562240744</v>
      </c>
      <c r="M65" s="5">
        <f t="shared" si="4"/>
        <v>12.045454545454545</v>
      </c>
      <c r="N65" s="4">
        <v>0</v>
      </c>
      <c r="O65" s="4">
        <v>1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20</v>
      </c>
      <c r="V65" s="4">
        <v>0</v>
      </c>
      <c r="W65" s="4">
        <f>N65+P65+T65</f>
        <v>0</v>
      </c>
      <c r="X65" s="4">
        <f>O65+Q65+U65</f>
        <v>21</v>
      </c>
      <c r="Y65" s="60">
        <f>(N65+V65)/G65</f>
        <v>0</v>
      </c>
      <c r="Z65" s="62">
        <f>IF(AA65=0,0,(N65+V65)/ABS(AA65))</f>
        <v>0</v>
      </c>
      <c r="AA65" s="3">
        <f t="shared" si="19"/>
        <v>-1</v>
      </c>
      <c r="AB65" s="3">
        <f t="shared" si="20"/>
        <v>-20</v>
      </c>
      <c r="AC65" s="3">
        <f>N65+O65+P65+Q65+T65+U65</f>
        <v>21</v>
      </c>
      <c r="AD65" s="3">
        <f>AA65/G65</f>
        <v>-4.3478260869565216E-2</v>
      </c>
      <c r="AE65" s="24">
        <f>(AA65)*(G65*G65)</f>
        <v>-529</v>
      </c>
      <c r="AF65" s="25">
        <f t="shared" si="7"/>
        <v>2.0661157024793389E-3</v>
      </c>
      <c r="AG65" s="26">
        <f>(H65-$H$2)/SUM($AF$2:AF64)</f>
        <v>46.819375380760249</v>
      </c>
      <c r="AH65" s="35">
        <f>(H65-H60)/SUM(AF60:AF64)</f>
        <v>0</v>
      </c>
      <c r="AI65" s="28">
        <f>(H65-H55)/SUM(AF55:AF64)</f>
        <v>48.75408461419886</v>
      </c>
      <c r="AJ65" s="29">
        <f>AJ64+(AVERAGE($AE$3:AE65)/(AJ64*AJ64))</f>
        <v>20.836690719224901</v>
      </c>
      <c r="AK65" s="30">
        <f>AK64+(AVERAGE($AG$3:AG65)/(AK64*AK64))</f>
        <v>18.827692380266306</v>
      </c>
      <c r="AL65" s="36">
        <f>AL64+(AVERAGE($AH$3:AH65)/(AL64*AL64))</f>
        <v>20.558612730055259</v>
      </c>
      <c r="AM65" s="37">
        <f>AM64+(AVERAGE($AI$3:AI65)/(AM64*AM64))</f>
        <v>20.080919300008556</v>
      </c>
      <c r="AN65" s="38">
        <f t="shared" si="21"/>
        <v>22</v>
      </c>
      <c r="AO65" s="39">
        <f t="shared" si="22"/>
        <v>22.349416318289286</v>
      </c>
      <c r="AP65" s="39">
        <f t="shared" si="23"/>
        <v>22.189056556875585</v>
      </c>
      <c r="AQ65" s="36">
        <f t="shared" si="24"/>
        <v>22.11983109929335</v>
      </c>
      <c r="AR65" s="40">
        <f t="shared" si="25"/>
        <v>21.788956730848899</v>
      </c>
      <c r="AS65" s="41">
        <f t="shared" si="26"/>
        <v>21.219440970197347</v>
      </c>
      <c r="AT65" s="20">
        <f>POWER((AO65-H65),2)</f>
        <v>0.12209176348683977</v>
      </c>
      <c r="AU65" s="20">
        <f>POWER((AP65-H65),2)</f>
        <v>3.574238169765117E-2</v>
      </c>
      <c r="AV65" s="29">
        <f t="shared" si="27"/>
        <v>12.121805548580602</v>
      </c>
      <c r="AW65" s="30">
        <f t="shared" si="13"/>
        <v>20.034226199740516</v>
      </c>
      <c r="AX65" s="36">
        <f t="shared" si="11"/>
        <v>13.831755201512049</v>
      </c>
      <c r="AY65" s="37">
        <f t="shared" si="12"/>
        <v>13.755204246609827</v>
      </c>
    </row>
    <row r="66" spans="1:51" thickTop="1" thickBot="1">
      <c r="A66" s="4">
        <v>65</v>
      </c>
      <c r="B66" s="4">
        <v>1289666211</v>
      </c>
      <c r="C66" s="4">
        <f t="shared" si="0"/>
        <v>0.66666666666666663</v>
      </c>
      <c r="D66" s="2">
        <f t="shared" si="1"/>
        <v>40495.692256944443</v>
      </c>
      <c r="E66" s="4" t="s">
        <v>1542</v>
      </c>
      <c r="F66" s="4" t="s">
        <v>1543</v>
      </c>
      <c r="G66" s="4">
        <v>22</v>
      </c>
      <c r="H66" s="4">
        <v>22</v>
      </c>
      <c r="I66" s="5">
        <f t="shared" si="2"/>
        <v>0.92307692307692313</v>
      </c>
      <c r="J66" s="4">
        <v>265</v>
      </c>
      <c r="K66" s="4">
        <v>265</v>
      </c>
      <c r="L66" s="5">
        <f t="shared" si="3"/>
        <v>0.62877187562240744</v>
      </c>
      <c r="M66" s="5">
        <f t="shared" si="4"/>
        <v>12.045454545454545</v>
      </c>
      <c r="N66" s="4">
        <v>0</v>
      </c>
      <c r="O66" s="4">
        <v>0</v>
      </c>
      <c r="P66" s="4">
        <v>0</v>
      </c>
      <c r="Q66" s="4">
        <v>0</v>
      </c>
      <c r="R66" s="4">
        <v>1</v>
      </c>
      <c r="S66" s="4">
        <v>0</v>
      </c>
      <c r="T66" s="4">
        <v>0</v>
      </c>
      <c r="U66" s="4">
        <v>0</v>
      </c>
      <c r="V66" s="4">
        <v>1</v>
      </c>
      <c r="W66" s="4">
        <f>N66+P66+T66</f>
        <v>0</v>
      </c>
      <c r="X66" s="4">
        <f>O66+Q66+U66</f>
        <v>0</v>
      </c>
      <c r="Y66" s="60">
        <f>(N66+V66)/G66</f>
        <v>4.5454545454545456E-2</v>
      </c>
      <c r="Z66" s="62">
        <f>IF(AA66=0,0,(N66+V66)/ABS(AA66))</f>
        <v>0</v>
      </c>
      <c r="AA66" s="3">
        <f t="shared" si="19"/>
        <v>0</v>
      </c>
      <c r="AB66" s="3">
        <f t="shared" si="20"/>
        <v>0</v>
      </c>
      <c r="AC66" s="3">
        <f>N66+O66+P66+Q66+T66+U66</f>
        <v>0</v>
      </c>
      <c r="AD66" s="3">
        <f>AA66/G66</f>
        <v>0</v>
      </c>
      <c r="AE66" s="24">
        <f>(AA66)*(G66*G66)</f>
        <v>0</v>
      </c>
      <c r="AF66" s="25">
        <f t="shared" si="7"/>
        <v>2.0661157024793389E-3</v>
      </c>
      <c r="AG66" s="26">
        <f>(H66-$H$2)/SUM($AF$2:AF65)</f>
        <v>46.44497375186252</v>
      </c>
      <c r="AH66" s="35">
        <f>(H66-H61)/SUM(AF61:AF65)</f>
        <v>0</v>
      </c>
      <c r="AI66" s="28">
        <f>(H66-H56)/SUM(AF56:AF65)</f>
        <v>0</v>
      </c>
      <c r="AJ66" s="29">
        <f>AJ65+(AVERAGE($AE$3:AE66)/(AJ65*AJ65))</f>
        <v>20.940553240697341</v>
      </c>
      <c r="AK66" s="30">
        <f>AK65+(AVERAGE($AG$3:AG66)/(AK65*AK65))</f>
        <v>18.94218312515315</v>
      </c>
      <c r="AL66" s="36">
        <f>AL65+(AVERAGE($AH$3:AH66)/(AL65*AL65))</f>
        <v>20.680286427851588</v>
      </c>
      <c r="AM66" s="37">
        <f>AM65+(AVERAGE($AI$3:AI66)/(AM65*AM65))</f>
        <v>20.206496690015655</v>
      </c>
      <c r="AN66" s="38">
        <f t="shared" si="21"/>
        <v>22</v>
      </c>
      <c r="AO66" s="39">
        <f t="shared" si="22"/>
        <v>22.349416318289286</v>
      </c>
      <c r="AP66" s="39">
        <f t="shared" si="23"/>
        <v>22.189056556875585</v>
      </c>
      <c r="AQ66" s="36">
        <f t="shared" si="24"/>
        <v>22.199651496486041</v>
      </c>
      <c r="AR66" s="40">
        <f t="shared" si="25"/>
        <v>21.943746577534387</v>
      </c>
      <c r="AS66" s="41">
        <f t="shared" si="26"/>
        <v>21.441571826634117</v>
      </c>
      <c r="AT66" s="20">
        <f>POWER((AO66-H66),2)</f>
        <v>0.12209176348683977</v>
      </c>
      <c r="AU66" s="20">
        <f>POWER((AP66-H66),2)</f>
        <v>3.574238169765117E-2</v>
      </c>
      <c r="AV66" s="29">
        <f t="shared" si="27"/>
        <v>12.149847832859141</v>
      </c>
      <c r="AW66" s="30">
        <f t="shared" si="13"/>
        <v>20.126019104899282</v>
      </c>
      <c r="AX66" s="36">
        <f t="shared" si="11"/>
        <v>13.877049156243682</v>
      </c>
      <c r="AY66" s="37">
        <f t="shared" si="12"/>
        <v>13.799792112581091</v>
      </c>
    </row>
    <row r="67" spans="1:51" thickTop="1" thickBot="1">
      <c r="A67" s="4">
        <v>66</v>
      </c>
      <c r="B67" s="4">
        <v>1289908073</v>
      </c>
      <c r="C67" s="4">
        <f t="shared" ref="C67:C98" si="28">(A67-1)/(LARGE(A:A,1)-1)</f>
        <v>0.67708333333333337</v>
      </c>
      <c r="D67" s="2">
        <f t="shared" ref="D67:D98" si="29">(B67/86400)+25569</f>
        <v>40498.491585648146</v>
      </c>
      <c r="E67" s="4" t="s">
        <v>1543</v>
      </c>
      <c r="F67" s="4" t="s">
        <v>1544</v>
      </c>
      <c r="G67" s="4">
        <v>22</v>
      </c>
      <c r="H67" s="4">
        <v>22</v>
      </c>
      <c r="I67" s="5">
        <f t="shared" ref="I67:I98" si="30">(H67-SMALL(H:H,1))/(LARGE(H:H,1)-SMALL(H:H,1))</f>
        <v>0.92307692307692313</v>
      </c>
      <c r="J67" s="4">
        <v>265</v>
      </c>
      <c r="K67" s="4">
        <v>267</v>
      </c>
      <c r="L67" s="5">
        <f t="shared" ref="L67:L98" si="31">(K67-SMALL(K:K,1))/(LARGE(K:K,1)-SMALL(K:K,1))</f>
        <v>0.63353121055032535</v>
      </c>
      <c r="M67" s="5">
        <f t="shared" ref="M67:M98" si="32">K67/H67</f>
        <v>12.136363636363637</v>
      </c>
      <c r="N67" s="4">
        <v>0</v>
      </c>
      <c r="O67" s="4">
        <v>0</v>
      </c>
      <c r="P67" s="4">
        <v>2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1</v>
      </c>
      <c r="W67" s="4">
        <f>N67+P67+T67</f>
        <v>2</v>
      </c>
      <c r="X67" s="4">
        <f>O67+Q67+U67</f>
        <v>0</v>
      </c>
      <c r="Y67" s="60">
        <f>(N67+V67)/G67</f>
        <v>4.5454545454545456E-2</v>
      </c>
      <c r="Z67" s="62">
        <f>IF(AA67=0,0,(N67+V67)/ABS(AA67))</f>
        <v>0</v>
      </c>
      <c r="AA67" s="3">
        <f t="shared" si="19"/>
        <v>0</v>
      </c>
      <c r="AB67" s="3">
        <f t="shared" si="20"/>
        <v>2</v>
      </c>
      <c r="AC67" s="3">
        <f>N67+O67+P67+Q67+T67+U67</f>
        <v>2</v>
      </c>
      <c r="AD67" s="3">
        <f>AA67/G67</f>
        <v>0</v>
      </c>
      <c r="AE67" s="24">
        <f>(AA67)*(G67*G67)</f>
        <v>0</v>
      </c>
      <c r="AF67" s="25">
        <f t="shared" ref="AF67:AF98" si="33">1/(H67*H67)</f>
        <v>2.0661157024793389E-3</v>
      </c>
      <c r="AG67" s="26">
        <f>(H67-$H$2)/SUM($AF$2:AF66)</f>
        <v>46.076512591755524</v>
      </c>
      <c r="AH67" s="35">
        <f>(H67-H62)/SUM(AF62:AF66)</f>
        <v>0</v>
      </c>
      <c r="AI67" s="28">
        <f>(H67-H57)/SUM(AF57:AF66)</f>
        <v>0</v>
      </c>
      <c r="AJ67" s="29">
        <f>AJ66+(AVERAGE($AE$3:AE67)/(AJ66*AJ66))</f>
        <v>21.041805953391648</v>
      </c>
      <c r="AK67" s="30">
        <f>AK66+(AVERAGE($AG$3:AG67)/(AK66*AK66))</f>
        <v>19.055529502616054</v>
      </c>
      <c r="AL67" s="36">
        <f>AL66+(AVERAGE($AH$3:AH67)/(AL66*AL66))</f>
        <v>20.798682647696751</v>
      </c>
      <c r="AM67" s="37">
        <f>AM66+(AVERAGE($AI$3:AI67)/(AM66*AM66))</f>
        <v>20.328610056249495</v>
      </c>
      <c r="AN67" s="38">
        <f t="shared" si="21"/>
        <v>22</v>
      </c>
      <c r="AO67" s="39">
        <f t="shared" si="22"/>
        <v>22.349416318289286</v>
      </c>
      <c r="AP67" s="39">
        <f t="shared" si="23"/>
        <v>22.189056556875585</v>
      </c>
      <c r="AQ67" s="36">
        <f t="shared" si="24"/>
        <v>22.278898925982411</v>
      </c>
      <c r="AR67" s="40">
        <f t="shared" si="25"/>
        <v>22.060558710215737</v>
      </c>
      <c r="AS67" s="41">
        <f t="shared" si="26"/>
        <v>21.633485612060486</v>
      </c>
      <c r="AT67" s="20">
        <f>POWER((AO67-H67),2)</f>
        <v>0.12209176348683977</v>
      </c>
      <c r="AU67" s="20">
        <f>POWER((AP67-H67),2)</f>
        <v>3.574238169765117E-2</v>
      </c>
      <c r="AV67" s="29">
        <f t="shared" si="27"/>
        <v>12.177760821325316</v>
      </c>
      <c r="AW67" s="30">
        <f t="shared" si="13"/>
        <v>20.216976601681026</v>
      </c>
      <c r="AX67" s="36">
        <f t="shared" si="11"/>
        <v>13.922047919360828</v>
      </c>
      <c r="AY67" s="37">
        <f t="shared" si="12"/>
        <v>13.844092312479871</v>
      </c>
    </row>
    <row r="68" spans="1:51" thickTop="1" thickBot="1">
      <c r="A68" s="4">
        <v>67</v>
      </c>
      <c r="B68" s="4">
        <v>1293357521</v>
      </c>
      <c r="C68" s="4">
        <f t="shared" si="28"/>
        <v>0.6875</v>
      </c>
      <c r="D68" s="2">
        <f t="shared" si="29"/>
        <v>40538.415752314817</v>
      </c>
      <c r="E68" s="4" t="s">
        <v>1544</v>
      </c>
      <c r="F68" s="4" t="s">
        <v>1545</v>
      </c>
      <c r="G68" s="4">
        <v>22</v>
      </c>
      <c r="H68" s="4">
        <v>22</v>
      </c>
      <c r="I68" s="5">
        <f t="shared" si="30"/>
        <v>0.92307692307692313</v>
      </c>
      <c r="J68" s="4">
        <v>267</v>
      </c>
      <c r="K68" s="4">
        <v>267</v>
      </c>
      <c r="L68" s="5">
        <f t="shared" si="31"/>
        <v>0.63353121055032535</v>
      </c>
      <c r="M68" s="5">
        <f t="shared" si="32"/>
        <v>12.136363636363637</v>
      </c>
      <c r="N68" s="4">
        <v>0</v>
      </c>
      <c r="O68" s="4">
        <v>0</v>
      </c>
      <c r="P68" s="4">
        <v>0</v>
      </c>
      <c r="Q68" s="4">
        <v>0</v>
      </c>
      <c r="R68" s="4">
        <v>1</v>
      </c>
      <c r="S68" s="4">
        <v>0</v>
      </c>
      <c r="T68" s="4">
        <v>0</v>
      </c>
      <c r="U68" s="4">
        <v>0</v>
      </c>
      <c r="V68" s="4">
        <v>1</v>
      </c>
      <c r="W68" s="4">
        <f>N68+P68+T68</f>
        <v>0</v>
      </c>
      <c r="X68" s="4">
        <f>O68+Q68+U68</f>
        <v>0</v>
      </c>
      <c r="Y68" s="60">
        <f>(N68+V68)/G68</f>
        <v>4.5454545454545456E-2</v>
      </c>
      <c r="Z68" s="62">
        <f>IF(AA68=0,0,(N68+V68)/ABS(AA68))</f>
        <v>0</v>
      </c>
      <c r="AA68" s="3">
        <f t="shared" si="19"/>
        <v>0</v>
      </c>
      <c r="AB68" s="3">
        <f t="shared" si="20"/>
        <v>0</v>
      </c>
      <c r="AC68" s="3">
        <f>N68+O68+P68+Q68+T68+U68</f>
        <v>0</v>
      </c>
      <c r="AD68" s="3">
        <f>AA68/G68</f>
        <v>0</v>
      </c>
      <c r="AE68" s="24">
        <f>(AA68)*(G68*G68)</f>
        <v>0</v>
      </c>
      <c r="AF68" s="25">
        <f t="shared" si="33"/>
        <v>2.0661157024793389E-3</v>
      </c>
      <c r="AG68" s="26">
        <f>(H68-$H$2)/SUM($AF$2:AF67)</f>
        <v>45.713851630961507</v>
      </c>
      <c r="AH68" s="35">
        <f>(H68-H63)/SUM(AF63:AF67)</f>
        <v>-100.20978473581214</v>
      </c>
      <c r="AI68" s="28">
        <f>(H68-H58)/SUM(AF58:AF67)</f>
        <v>0</v>
      </c>
      <c r="AJ68" s="29">
        <f>AJ67+(AVERAGE($AE$3:AE68)/(AJ67*AJ67))</f>
        <v>21.140567155788862</v>
      </c>
      <c r="AK68" s="30">
        <f>AK67+(AVERAGE($AG$3:AG68)/(AK67*AK67))</f>
        <v>19.16774196181883</v>
      </c>
      <c r="AL68" s="36">
        <f>AL67+(AVERAGE($AH$3:AH68)/(AL67*AL67))</f>
        <v>20.910451351056654</v>
      </c>
      <c r="AM68" s="37">
        <f>AM67+(AVERAGE($AI$3:AI68)/(AM67*AM67))</f>
        <v>20.447432724887996</v>
      </c>
      <c r="AN68" s="38">
        <f t="shared" si="21"/>
        <v>22</v>
      </c>
      <c r="AO68" s="39">
        <f t="shared" si="22"/>
        <v>22.148794686629685</v>
      </c>
      <c r="AP68" s="39">
        <f t="shared" si="23"/>
        <v>22.189056556875585</v>
      </c>
      <c r="AQ68" s="36">
        <f t="shared" si="24"/>
        <v>22.278200063310539</v>
      </c>
      <c r="AR68" s="40">
        <f t="shared" si="25"/>
        <v>22.118746253994779</v>
      </c>
      <c r="AS68" s="41">
        <f t="shared" si="26"/>
        <v>21.796107515456868</v>
      </c>
      <c r="AT68" s="20">
        <f>POWER((AO68-H68),2)</f>
        <v>2.2139858769226219E-2</v>
      </c>
      <c r="AU68" s="20">
        <f>POWER((AP68-H68),2)</f>
        <v>3.574238169765117E-2</v>
      </c>
      <c r="AV68" s="29">
        <f t="shared" si="27"/>
        <v>12.205545996148576</v>
      </c>
      <c r="AW68" s="30">
        <f t="shared" si="13"/>
        <v>20.307117492161918</v>
      </c>
      <c r="AX68" s="36">
        <f t="shared" ref="AX68:AX98" si="34">AX67+(AVERAGE($AH$3:$AH$85)/(AX67*AX67))</f>
        <v>13.966756263097576</v>
      </c>
      <c r="AY68" s="37">
        <f t="shared" ref="AY68:AY98" si="35">AY67+(AVERAGE($AI$3:$AI$85)/(AY67*AY67))</f>
        <v>13.888109450446098</v>
      </c>
    </row>
    <row r="69" spans="1:51" thickTop="1" thickBot="1">
      <c r="A69" s="4">
        <v>68</v>
      </c>
      <c r="B69" s="4">
        <v>1295001061</v>
      </c>
      <c r="C69" s="4">
        <f t="shared" si="28"/>
        <v>0.69791666666666663</v>
      </c>
      <c r="D69" s="2">
        <f t="shared" si="29"/>
        <v>40557.438206018516</v>
      </c>
      <c r="E69" s="4" t="s">
        <v>1545</v>
      </c>
      <c r="F69" s="4" t="s">
        <v>1546</v>
      </c>
      <c r="G69" s="4">
        <v>22</v>
      </c>
      <c r="H69" s="4">
        <v>22</v>
      </c>
      <c r="I69" s="5">
        <f t="shared" si="30"/>
        <v>0.92307692307692313</v>
      </c>
      <c r="J69" s="4">
        <v>267</v>
      </c>
      <c r="K69" s="4">
        <v>267</v>
      </c>
      <c r="L69" s="5">
        <f t="shared" si="31"/>
        <v>0.63353121055032535</v>
      </c>
      <c r="M69" s="5">
        <f t="shared" si="32"/>
        <v>12.136363636363637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f>N69+P69+T69</f>
        <v>0</v>
      </c>
      <c r="X69" s="4">
        <f>O69+Q69+U69</f>
        <v>0</v>
      </c>
      <c r="Y69" s="60">
        <f>(N69+V69)/G69</f>
        <v>0</v>
      </c>
      <c r="Z69" s="62">
        <f>IF(AA69=0,0,(N69+V69)/ABS(AA69))</f>
        <v>0</v>
      </c>
      <c r="AA69" s="3">
        <f t="shared" si="19"/>
        <v>0</v>
      </c>
      <c r="AB69" s="3">
        <f t="shared" si="20"/>
        <v>0</v>
      </c>
      <c r="AC69" s="3">
        <f>N69+O69+P69+Q69+T69+U69</f>
        <v>0</v>
      </c>
      <c r="AD69" s="3">
        <f>AA69/G69</f>
        <v>0</v>
      </c>
      <c r="AE69" s="24">
        <f>(AA69)*(G69*G69)</f>
        <v>0</v>
      </c>
      <c r="AF69" s="25">
        <f t="shared" si="33"/>
        <v>2.0661157024793389E-3</v>
      </c>
      <c r="AG69" s="26">
        <f>(H69-$H$2)/SUM($AF$2:AF68)</f>
        <v>45.35685498167102</v>
      </c>
      <c r="AH69" s="35">
        <f>(H69-H64)/SUM(AF64:AF68)</f>
        <v>-98.475384615384613</v>
      </c>
      <c r="AI69" s="28">
        <f>(H69-H59)/SUM(AF59:AF68)</f>
        <v>0</v>
      </c>
      <c r="AJ69" s="29">
        <f>AJ68+(AVERAGE($AE$3:AE69)/(AJ68*AJ68))</f>
        <v>21.236947451716926</v>
      </c>
      <c r="AK69" s="30">
        <f>AK68+(AVERAGE($AG$3:AG69)/(AK68*AK68))</f>
        <v>19.278831749356154</v>
      </c>
      <c r="AL69" s="36">
        <f>AL68+(AVERAGE($AH$3:AH69)/(AL68*AL68))</f>
        <v>21.016016565810389</v>
      </c>
      <c r="AM69" s="37">
        <f>AM68+(AVERAGE($AI$3:AI69)/(AM68*AM68))</f>
        <v>20.563125497573388</v>
      </c>
      <c r="AN69" s="38">
        <f t="shared" si="21"/>
        <v>22</v>
      </c>
      <c r="AO69" s="39">
        <f t="shared" si="22"/>
        <v>21.948057658152319</v>
      </c>
      <c r="AP69" s="39">
        <f t="shared" si="23"/>
        <v>22.189056556875585</v>
      </c>
      <c r="AQ69" s="36">
        <f t="shared" si="24"/>
        <v>22.198136438753771</v>
      </c>
      <c r="AR69" s="40">
        <f t="shared" si="25"/>
        <v>22.137456664621013</v>
      </c>
      <c r="AS69" s="41">
        <f t="shared" si="26"/>
        <v>21.930047785639594</v>
      </c>
      <c r="AT69" s="20">
        <f>POWER((AO69-H69),2)</f>
        <v>2.6980068766213742E-3</v>
      </c>
      <c r="AU69" s="20">
        <f>POWER((AP69-H69),2)</f>
        <v>3.574238169765117E-2</v>
      </c>
      <c r="AV69" s="29">
        <f t="shared" si="27"/>
        <v>12.233204812475986</v>
      </c>
      <c r="AW69" s="30">
        <f t="shared" ref="AW69:AW98" si="36">AW68+(AVERAGE($AG$3:$AG$85)/(AW68*AW68))</f>
        <v>20.396459909266216</v>
      </c>
      <c r="AX69" s="36">
        <f t="shared" si="34"/>
        <v>14.011178837286849</v>
      </c>
      <c r="AY69" s="37">
        <f t="shared" si="35"/>
        <v>13.931848013699101</v>
      </c>
    </row>
    <row r="70" spans="1:51" thickTop="1" thickBot="1">
      <c r="A70" s="4">
        <v>69</v>
      </c>
      <c r="B70" s="4">
        <v>1295541314</v>
      </c>
      <c r="C70" s="4">
        <f t="shared" si="28"/>
        <v>0.70833333333333337</v>
      </c>
      <c r="D70" s="2">
        <f t="shared" si="29"/>
        <v>40563.691134259258</v>
      </c>
      <c r="E70" s="4" t="s">
        <v>1546</v>
      </c>
      <c r="F70" s="4" t="s">
        <v>1547</v>
      </c>
      <c r="G70" s="4">
        <v>22</v>
      </c>
      <c r="H70" s="4">
        <v>21</v>
      </c>
      <c r="I70" s="5">
        <f t="shared" si="30"/>
        <v>0.84615384615384615</v>
      </c>
      <c r="J70" s="4">
        <v>267</v>
      </c>
      <c r="K70" s="4">
        <v>246</v>
      </c>
      <c r="L70" s="5">
        <f t="shared" si="31"/>
        <v>0.58355819380718787</v>
      </c>
      <c r="M70" s="5">
        <f t="shared" si="32"/>
        <v>11.714285714285714</v>
      </c>
      <c r="N70" s="4">
        <v>0</v>
      </c>
      <c r="O70" s="4">
        <v>1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21</v>
      </c>
      <c r="V70" s="4">
        <v>0</v>
      </c>
      <c r="W70" s="4">
        <f>N70+P70+T70</f>
        <v>0</v>
      </c>
      <c r="X70" s="4">
        <f>O70+Q70+U70</f>
        <v>22</v>
      </c>
      <c r="Y70" s="60">
        <f>(N70+V70)/G70</f>
        <v>0</v>
      </c>
      <c r="Z70" s="62">
        <f>IF(AA70=0,0,(N70+V70)/ABS(AA70))</f>
        <v>0</v>
      </c>
      <c r="AA70" s="3">
        <f t="shared" si="19"/>
        <v>-1</v>
      </c>
      <c r="AB70" s="3">
        <f t="shared" si="20"/>
        <v>-21</v>
      </c>
      <c r="AC70" s="3">
        <f>N70+O70+P70+Q70+T70+U70</f>
        <v>22</v>
      </c>
      <c r="AD70" s="3">
        <f>AA70/G70</f>
        <v>-4.5454545454545456E-2</v>
      </c>
      <c r="AE70" s="24">
        <f>(AA70)*(G70*G70)</f>
        <v>-484</v>
      </c>
      <c r="AF70" s="25">
        <f t="shared" si="33"/>
        <v>2.2675736961451248E-3</v>
      </c>
      <c r="AG70" s="26">
        <f>(H70-$H$2)/SUM($AF$2:AF69)</f>
        <v>41.25494172064667</v>
      </c>
      <c r="AH70" s="35">
        <f>(H70-H65)/SUM(AF65:AF69)</f>
        <v>-96.8</v>
      </c>
      <c r="AI70" s="28">
        <f>(H70-H60)/SUM(AF60:AF69)</f>
        <v>-49.237692307692306</v>
      </c>
      <c r="AJ70" s="29">
        <f>AJ69+(AVERAGE($AE$3:AE70)/(AJ69*AJ69))</f>
        <v>21.31526875497709</v>
      </c>
      <c r="AK70" s="30">
        <f>AK69+(AVERAGE($AG$3:AG70)/(AK69*AK69))</f>
        <v>19.388662388324533</v>
      </c>
      <c r="AL70" s="36">
        <f>AL69+(AVERAGE($AH$3:AH70)/(AL69*AL69))</f>
        <v>21.115764005833434</v>
      </c>
      <c r="AM70" s="37">
        <f>AM69+(AVERAGE($AI$3:AI70)/(AM69*AM69))</f>
        <v>20.674125410718791</v>
      </c>
      <c r="AN70" s="38">
        <f t="shared" si="21"/>
        <v>21</v>
      </c>
      <c r="AO70" s="39">
        <f t="shared" si="22"/>
        <v>21.747109896740135</v>
      </c>
      <c r="AP70" s="39">
        <f t="shared" si="23"/>
        <v>22.089051947959629</v>
      </c>
      <c r="AQ70" s="36">
        <f t="shared" si="24"/>
        <v>22.078205108451485</v>
      </c>
      <c r="AR70" s="40">
        <f t="shared" si="25"/>
        <v>22.117008483601705</v>
      </c>
      <c r="AS70" s="41">
        <f t="shared" si="26"/>
        <v>22.02539215662771</v>
      </c>
      <c r="AT70" s="20">
        <f>POWER((AO70-H70),2)</f>
        <v>0.55817319780705466</v>
      </c>
      <c r="AU70" s="20">
        <f>POWER((AP70-H70),2)</f>
        <v>1.1860341453546615</v>
      </c>
      <c r="AV70" s="29">
        <f t="shared" si="27"/>
        <v>12.260738699105449</v>
      </c>
      <c r="AW70" s="30">
        <f t="shared" si="36"/>
        <v>20.485021349118309</v>
      </c>
      <c r="AX70" s="36">
        <f t="shared" si="34"/>
        <v>14.05532017363965</v>
      </c>
      <c r="AY70" s="37">
        <f t="shared" si="35"/>
        <v>13.975312376585128</v>
      </c>
    </row>
    <row r="71" spans="1:51" thickTop="1" thickBot="1">
      <c r="A71" s="4">
        <v>70</v>
      </c>
      <c r="B71" s="4">
        <v>1295564633</v>
      </c>
      <c r="C71" s="4">
        <f t="shared" si="28"/>
        <v>0.71875</v>
      </c>
      <c r="D71" s="2">
        <f t="shared" si="29"/>
        <v>40563.961030092592</v>
      </c>
      <c r="E71" s="4" t="s">
        <v>1547</v>
      </c>
      <c r="F71" s="4" t="s">
        <v>1548</v>
      </c>
      <c r="G71" s="4">
        <v>21</v>
      </c>
      <c r="H71" s="4">
        <v>18</v>
      </c>
      <c r="I71" s="5">
        <f t="shared" si="30"/>
        <v>0.61538461538461542</v>
      </c>
      <c r="J71" s="4">
        <v>246</v>
      </c>
      <c r="K71" s="4">
        <v>239</v>
      </c>
      <c r="L71" s="5">
        <f t="shared" si="31"/>
        <v>0.56690052155947535</v>
      </c>
      <c r="M71" s="5">
        <f t="shared" si="32"/>
        <v>13.277777777777779</v>
      </c>
      <c r="N71" s="4">
        <v>0</v>
      </c>
      <c r="O71" s="4">
        <v>3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7</v>
      </c>
      <c r="V71" s="4">
        <v>0</v>
      </c>
      <c r="W71" s="4">
        <f>N71+P71+T71</f>
        <v>0</v>
      </c>
      <c r="X71" s="4">
        <f>O71+Q71+U71</f>
        <v>10</v>
      </c>
      <c r="Y71" s="60">
        <f>(N71+V71)/G71</f>
        <v>0</v>
      </c>
      <c r="Z71" s="62">
        <f>IF(AA71=0,0,(N71+V71)/ABS(AA71))</f>
        <v>0</v>
      </c>
      <c r="AA71" s="3">
        <f t="shared" si="19"/>
        <v>-3</v>
      </c>
      <c r="AB71" s="3">
        <f t="shared" si="20"/>
        <v>-7</v>
      </c>
      <c r="AC71" s="3">
        <f>N71+O71+P71+Q71+T71+U71</f>
        <v>10</v>
      </c>
      <c r="AD71" s="3">
        <f>AA71/G71</f>
        <v>-0.14285714285714285</v>
      </c>
      <c r="AE71" s="24">
        <f>(AA71)*(G71*G71)</f>
        <v>-1323</v>
      </c>
      <c r="AF71" s="25">
        <f t="shared" si="33"/>
        <v>3.0864197530864196E-3</v>
      </c>
      <c r="AG71" s="26">
        <f>(H71-$H$2)/SUM($AF$2:AF70)</f>
        <v>29.750582527747671</v>
      </c>
      <c r="AH71" s="35">
        <f>(H71-H66)/SUM(AF66:AF70)</f>
        <v>-379.79359430604984</v>
      </c>
      <c r="AI71" s="28">
        <f>(H71-H61)/SUM(AF61:AF70)</f>
        <v>-195.01633845679541</v>
      </c>
      <c r="AJ71" s="29">
        <f>AJ70+(AVERAGE($AE$3:AE71)/(AJ70*AJ70))</f>
        <v>21.349687158997721</v>
      </c>
      <c r="AK71" s="30">
        <f>AK70+(AVERAGE($AG$3:AG71)/(AK70*AK70))</f>
        <v>19.496825440367246</v>
      </c>
      <c r="AL71" s="36">
        <f>AL70+(AVERAGE($AH$3:AH71)/(AL70*AL70))</f>
        <v>21.200794475415918</v>
      </c>
      <c r="AM71" s="37">
        <f>AM70+(AVERAGE($AI$3:AI71)/(AM70*AM70))</f>
        <v>20.775732604896291</v>
      </c>
      <c r="AN71" s="38">
        <f t="shared" si="21"/>
        <v>18</v>
      </c>
      <c r="AO71" s="39">
        <f t="shared" si="22"/>
        <v>20.944056289468826</v>
      </c>
      <c r="AP71" s="39">
        <f t="shared" si="23"/>
        <v>21.689367872626157</v>
      </c>
      <c r="AQ71" s="36">
        <f t="shared" si="24"/>
        <v>21.801137624771535</v>
      </c>
      <c r="AR71" s="40">
        <f t="shared" si="25"/>
        <v>22.018880804840602</v>
      </c>
      <c r="AS71" s="41">
        <f t="shared" si="26"/>
        <v>22.052393245022415</v>
      </c>
      <c r="AT71" s="20">
        <f>POWER((AO71-H71),2)</f>
        <v>8.6674674355609493</v>
      </c>
      <c r="AU71" s="20">
        <f>POWER((AP71-H71),2)</f>
        <v>13.611435299566056</v>
      </c>
      <c r="AV71" s="29">
        <f t="shared" si="27"/>
        <v>12.288149059137721</v>
      </c>
      <c r="AW71" s="30">
        <f t="shared" si="36"/>
        <v>20.572818701428147</v>
      </c>
      <c r="AX71" s="36">
        <f t="shared" si="34"/>
        <v>14.099184689835578</v>
      </c>
      <c r="AY71" s="37">
        <f t="shared" si="35"/>
        <v>14.018506804448085</v>
      </c>
    </row>
    <row r="72" spans="1:51" thickTop="1" thickBot="1">
      <c r="A72" s="4">
        <v>71</v>
      </c>
      <c r="B72" s="4">
        <v>1295608759</v>
      </c>
      <c r="C72" s="4">
        <f t="shared" si="28"/>
        <v>0.72916666666666663</v>
      </c>
      <c r="D72" s="2">
        <f t="shared" si="29"/>
        <v>40564.471747685187</v>
      </c>
      <c r="E72" s="4" t="s">
        <v>1548</v>
      </c>
      <c r="F72" s="4" t="s">
        <v>1549</v>
      </c>
      <c r="G72" s="4">
        <v>18</v>
      </c>
      <c r="H72" s="4">
        <v>18</v>
      </c>
      <c r="I72" s="5">
        <f t="shared" si="30"/>
        <v>0.61538461538461542</v>
      </c>
      <c r="J72" s="4">
        <v>239</v>
      </c>
      <c r="K72" s="4">
        <v>239</v>
      </c>
      <c r="L72" s="5">
        <f t="shared" si="31"/>
        <v>0.56690052155947535</v>
      </c>
      <c r="M72" s="5">
        <f t="shared" si="32"/>
        <v>13.277777777777779</v>
      </c>
      <c r="N72" s="4">
        <v>0</v>
      </c>
      <c r="O72" s="4">
        <v>0</v>
      </c>
      <c r="P72" s="4">
        <v>2</v>
      </c>
      <c r="Q72" s="4">
        <v>2</v>
      </c>
      <c r="R72" s="4">
        <v>0</v>
      </c>
      <c r="S72" s="4">
        <v>0</v>
      </c>
      <c r="T72" s="4">
        <v>0</v>
      </c>
      <c r="U72" s="4">
        <v>0</v>
      </c>
      <c r="V72" s="4">
        <v>1</v>
      </c>
      <c r="W72" s="4">
        <f>N72+P72+T72</f>
        <v>2</v>
      </c>
      <c r="X72" s="4">
        <f>O72+Q72+U72</f>
        <v>2</v>
      </c>
      <c r="Y72" s="60">
        <f>(N72+V72)/G72</f>
        <v>5.5555555555555552E-2</v>
      </c>
      <c r="Z72" s="62">
        <f>IF(AA72=0,0,(N72+V72)/ABS(AA72))</f>
        <v>0</v>
      </c>
      <c r="AA72" s="3">
        <f t="shared" si="19"/>
        <v>0</v>
      </c>
      <c r="AB72" s="3">
        <f t="shared" si="20"/>
        <v>0</v>
      </c>
      <c r="AC72" s="3">
        <f>N72+O72+P72+Q72+T72+U72</f>
        <v>4</v>
      </c>
      <c r="AD72" s="3">
        <f>AA72/G72</f>
        <v>0</v>
      </c>
      <c r="AE72" s="24">
        <f>(AA72)*(G72*G72)</f>
        <v>0</v>
      </c>
      <c r="AF72" s="25">
        <f t="shared" si="33"/>
        <v>3.0864197530864196E-3</v>
      </c>
      <c r="AG72" s="26">
        <f>(H72-$H$2)/SUM($AF$2:AF71)</f>
        <v>29.412984753711147</v>
      </c>
      <c r="AH72" s="35">
        <f>(H72-H67)/SUM(AF67:AF71)</f>
        <v>-346.25018024513338</v>
      </c>
      <c r="AI72" s="28">
        <f>(H72-H62)/SUM(AF62:AF71)</f>
        <v>-185.77514166469723</v>
      </c>
      <c r="AJ72" s="29">
        <f>AJ71+(AVERAGE($AE$3:AE72)/(AJ71*AJ71))</f>
        <v>21.383504571377497</v>
      </c>
      <c r="AK72" s="30">
        <f>AK71+(AVERAGE($AG$3:AG72)/(AK71*AK71))</f>
        <v>19.603368998072401</v>
      </c>
      <c r="AL72" s="36">
        <f>AL71+(AVERAGE($AH$3:AH72)/(AL71*AL71))</f>
        <v>21.272934308668514</v>
      </c>
      <c r="AM72" s="37">
        <f>AM71+(AVERAGE($AI$3:AI72)/(AM71*AM71))</f>
        <v>20.868762398415313</v>
      </c>
      <c r="AN72" s="38">
        <f t="shared" si="21"/>
        <v>18</v>
      </c>
      <c r="AO72" s="39">
        <f t="shared" si="22"/>
        <v>20.154708466883253</v>
      </c>
      <c r="AP72" s="39">
        <f t="shared" si="23"/>
        <v>21.294461800631346</v>
      </c>
      <c r="AQ72" s="36">
        <f t="shared" si="24"/>
        <v>21.371282252310181</v>
      </c>
      <c r="AR72" s="40">
        <f t="shared" si="25"/>
        <v>21.848459901765139</v>
      </c>
      <c r="AS72" s="41">
        <f t="shared" si="26"/>
        <v>22.022375308479077</v>
      </c>
      <c r="AT72" s="20">
        <f>POWER((AO72-H72),2)</f>
        <v>4.64276857725838</v>
      </c>
      <c r="AU72" s="20">
        <f>POWER((AP72-H72),2)</f>
        <v>10.853478555819132</v>
      </c>
      <c r="AV72" s="29">
        <f t="shared" si="27"/>
        <v>12.315437270608014</v>
      </c>
      <c r="AW72" s="30">
        <f t="shared" si="36"/>
        <v>20.659868278053452</v>
      </c>
      <c r="AX72" s="36">
        <f t="shared" si="34"/>
        <v>14.142776693434623</v>
      </c>
      <c r="AY72" s="37">
        <f t="shared" si="35"/>
        <v>14.0614354573328</v>
      </c>
    </row>
    <row r="73" spans="1:51" thickTop="1" thickBot="1">
      <c r="A73" s="4">
        <v>72</v>
      </c>
      <c r="B73" s="4">
        <v>1301043546</v>
      </c>
      <c r="C73" s="4">
        <f t="shared" si="28"/>
        <v>0.73958333333333337</v>
      </c>
      <c r="D73" s="2">
        <f t="shared" si="29"/>
        <v>40627.374374999999</v>
      </c>
      <c r="E73" s="4" t="s">
        <v>1549</v>
      </c>
      <c r="F73" s="4" t="s">
        <v>1550</v>
      </c>
      <c r="G73" s="4">
        <v>18</v>
      </c>
      <c r="H73" s="4">
        <v>18</v>
      </c>
      <c r="I73" s="5">
        <f t="shared" si="30"/>
        <v>0.61538461538461542</v>
      </c>
      <c r="J73" s="4">
        <v>239</v>
      </c>
      <c r="K73" s="4">
        <v>239</v>
      </c>
      <c r="L73" s="5">
        <f t="shared" si="31"/>
        <v>0.56690052155947535</v>
      </c>
      <c r="M73" s="5">
        <f t="shared" si="32"/>
        <v>13.277777777777779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f>N73+P73+T73</f>
        <v>0</v>
      </c>
      <c r="X73" s="4">
        <f>O73+Q73+U73</f>
        <v>0</v>
      </c>
      <c r="Y73" s="60">
        <f>(N73+V73)/G73</f>
        <v>0</v>
      </c>
      <c r="Z73" s="62">
        <f>IF(AA73=0,0,(N73+V73)/ABS(AA73))</f>
        <v>0</v>
      </c>
      <c r="AA73" s="3">
        <f t="shared" si="19"/>
        <v>0</v>
      </c>
      <c r="AB73" s="3">
        <f t="shared" si="20"/>
        <v>0</v>
      </c>
      <c r="AC73" s="3">
        <f>N73+O73+P73+Q73+T73+U73</f>
        <v>0</v>
      </c>
      <c r="AD73" s="3">
        <f>AA73/G73</f>
        <v>0</v>
      </c>
      <c r="AE73" s="24">
        <f>(AA73)*(G73*G73)</f>
        <v>0</v>
      </c>
      <c r="AF73" s="25">
        <f t="shared" si="33"/>
        <v>3.0864197530864196E-3</v>
      </c>
      <c r="AG73" s="26">
        <f>(H73-$H$2)/SUM($AF$2:AF72)</f>
        <v>29.082962862023855</v>
      </c>
      <c r="AH73" s="35">
        <f>(H73-H68)/SUM(AF68:AF72)</f>
        <v>-318.1510433918516</v>
      </c>
      <c r="AI73" s="28">
        <f>(H73-H63)/SUM(AF63:AF72)</f>
        <v>-221.7126767171369</v>
      </c>
      <c r="AJ73" s="29">
        <f>AJ72+(AVERAGE($AE$3:AE73)/(AJ72*AJ72))</f>
        <v>21.416740309500259</v>
      </c>
      <c r="AK73" s="30">
        <f>AK72+(AVERAGE($AG$3:AG73)/(AK72*AK72))</f>
        <v>19.708339142306539</v>
      </c>
      <c r="AL73" s="36">
        <f>AL72+(AVERAGE($AH$3:AH73)/(AL72*AL72))</f>
        <v>21.33367458417009</v>
      </c>
      <c r="AM73" s="37">
        <f>AM72+(AVERAGE($AI$3:AI73)/(AM72*AM72))</f>
        <v>20.952495668207959</v>
      </c>
      <c r="AN73" s="38">
        <f t="shared" si="21"/>
        <v>18</v>
      </c>
      <c r="AO73" s="39">
        <f t="shared" si="22"/>
        <v>19.371494703447134</v>
      </c>
      <c r="AP73" s="39">
        <f t="shared" si="23"/>
        <v>20.805519975945622</v>
      </c>
      <c r="AQ73" s="36">
        <f t="shared" si="24"/>
        <v>20.828525886287558</v>
      </c>
      <c r="AR73" s="40">
        <f t="shared" si="25"/>
        <v>21.588442915991582</v>
      </c>
      <c r="AS73" s="41">
        <f t="shared" si="26"/>
        <v>21.917786414993635</v>
      </c>
      <c r="AT73" s="20">
        <f>POWER((AO73-H73),2)</f>
        <v>1.8809977215835412</v>
      </c>
      <c r="AU73" s="20">
        <f>POWER((AP73-H73),2)</f>
        <v>7.8709423354299206</v>
      </c>
      <c r="AV73" s="29">
        <f t="shared" si="27"/>
        <v>12.342604687097962</v>
      </c>
      <c r="AW73" s="30">
        <f t="shared" si="36"/>
        <v>20.746185839869931</v>
      </c>
      <c r="AX73" s="36">
        <f t="shared" si="34"/>
        <v>14.186100385619646</v>
      </c>
      <c r="AY73" s="37">
        <f t="shared" si="35"/>
        <v>14.104102393529516</v>
      </c>
    </row>
    <row r="74" spans="1:51" thickTop="1" thickBot="1">
      <c r="A74" s="4">
        <v>73</v>
      </c>
      <c r="B74" s="4">
        <v>1308430834</v>
      </c>
      <c r="C74" s="4">
        <f t="shared" si="28"/>
        <v>0.75</v>
      </c>
      <c r="D74" s="2">
        <f t="shared" si="29"/>
        <v>40712.875393518516</v>
      </c>
      <c r="E74" s="4" t="s">
        <v>1550</v>
      </c>
      <c r="F74" s="4" t="s">
        <v>1551</v>
      </c>
      <c r="G74" s="4">
        <v>18</v>
      </c>
      <c r="H74" s="4">
        <v>16</v>
      </c>
      <c r="I74" s="5">
        <f t="shared" si="30"/>
        <v>0.46153846153846156</v>
      </c>
      <c r="J74" s="4">
        <v>239</v>
      </c>
      <c r="K74" s="4">
        <v>231</v>
      </c>
      <c r="L74" s="5">
        <f t="shared" si="31"/>
        <v>0.54786318184780392</v>
      </c>
      <c r="M74" s="5">
        <f t="shared" si="32"/>
        <v>14.4375</v>
      </c>
      <c r="N74" s="4">
        <v>0</v>
      </c>
      <c r="O74" s="4">
        <v>2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8</v>
      </c>
      <c r="V74" s="4">
        <v>0</v>
      </c>
      <c r="W74" s="4">
        <f>N74+P74+T74</f>
        <v>0</v>
      </c>
      <c r="X74" s="4">
        <f>O74+Q74+U74</f>
        <v>10</v>
      </c>
      <c r="Y74" s="60">
        <f>(N74+V74)/G74</f>
        <v>0</v>
      </c>
      <c r="Z74" s="62">
        <f>IF(AA74=0,0,(N74+V74)/ABS(AA74))</f>
        <v>0</v>
      </c>
      <c r="AA74" s="3">
        <f t="shared" si="19"/>
        <v>-2</v>
      </c>
      <c r="AB74" s="3">
        <f t="shared" si="20"/>
        <v>-8</v>
      </c>
      <c r="AC74" s="3">
        <f>N74+O74+P74+Q74+T74+U74</f>
        <v>10</v>
      </c>
      <c r="AD74" s="3">
        <f>AA74/G74</f>
        <v>-0.1111111111111111</v>
      </c>
      <c r="AE74" s="24">
        <f>(AA74)*(G74*G74)</f>
        <v>-648</v>
      </c>
      <c r="AF74" s="25">
        <f t="shared" si="33"/>
        <v>3.90625E-3</v>
      </c>
      <c r="AG74" s="26">
        <f>(H74-$H$2)/SUM($AF$2:AF73)</f>
        <v>21.57019850376653</v>
      </c>
      <c r="AH74" s="35">
        <f>(H74-H69)/SUM(AF69:AF73)</f>
        <v>-441.40533088235298</v>
      </c>
      <c r="AI74" s="28">
        <f>(H74-H64)/SUM(AF64:AF73)</f>
        <v>-294.76451104744075</v>
      </c>
      <c r="AJ74" s="29">
        <f>AJ73+(AVERAGE($AE$3:AE74)/(AJ73*AJ73))</f>
        <v>21.429791136491218</v>
      </c>
      <c r="AK74" s="30">
        <f>AK73+(AVERAGE($AG$3:AG74)/(AK73*AK73))</f>
        <v>19.811522951927415</v>
      </c>
      <c r="AL74" s="36">
        <f>AL73+(AVERAGE($AH$3:AH74)/(AL73*AL73))</f>
        <v>21.379760469411551</v>
      </c>
      <c r="AM74" s="37">
        <f>AM73+(AVERAGE($AI$3:AI74)/(AM73*AM73))</f>
        <v>21.02508185713971</v>
      </c>
      <c r="AN74" s="38">
        <f t="shared" si="21"/>
        <v>16</v>
      </c>
      <c r="AO74" s="39">
        <f t="shared" si="22"/>
        <v>18.195213087343493</v>
      </c>
      <c r="AP74" s="39">
        <f t="shared" si="23"/>
        <v>20.124565551819899</v>
      </c>
      <c r="AQ74" s="36">
        <f t="shared" si="24"/>
        <v>20.099019258363924</v>
      </c>
      <c r="AR74" s="40">
        <f t="shared" si="25"/>
        <v>21.206285682411981</v>
      </c>
      <c r="AS74" s="41">
        <f t="shared" si="26"/>
        <v>21.730906282367897</v>
      </c>
      <c r="AT74" s="20">
        <f>POWER((AO74-H74),2)</f>
        <v>4.8189604988441515</v>
      </c>
      <c r="AU74" s="20">
        <f>POWER((AP74-H74),2)</f>
        <v>17.012040991259386</v>
      </c>
      <c r="AV74" s="29">
        <f t="shared" si="27"/>
        <v>12.369652638328697</v>
      </c>
      <c r="AW74" s="30">
        <f t="shared" si="36"/>
        <v>20.831786622069831</v>
      </c>
      <c r="AX74" s="36">
        <f t="shared" si="34"/>
        <v>14.22915986477836</v>
      </c>
      <c r="AY74" s="37">
        <f t="shared" si="35"/>
        <v>14.146511572967821</v>
      </c>
    </row>
    <row r="75" spans="1:51" thickTop="1" thickBot="1">
      <c r="A75" s="4">
        <v>74</v>
      </c>
      <c r="B75" s="4">
        <v>1308866418</v>
      </c>
      <c r="C75" s="4">
        <f t="shared" si="28"/>
        <v>0.76041666666666663</v>
      </c>
      <c r="D75" s="2">
        <f t="shared" si="29"/>
        <v>40717.916875000003</v>
      </c>
      <c r="E75" s="4" t="s">
        <v>1551</v>
      </c>
      <c r="F75" s="4" t="s">
        <v>1552</v>
      </c>
      <c r="G75" s="4">
        <v>16</v>
      </c>
      <c r="H75" s="4">
        <v>15</v>
      </c>
      <c r="I75" s="5">
        <f t="shared" si="30"/>
        <v>0.38461538461538464</v>
      </c>
      <c r="J75" s="4">
        <v>231</v>
      </c>
      <c r="K75" s="4">
        <v>226</v>
      </c>
      <c r="L75" s="5">
        <f t="shared" si="31"/>
        <v>0.5359648445280093</v>
      </c>
      <c r="M75" s="5">
        <f t="shared" si="32"/>
        <v>15.066666666666666</v>
      </c>
      <c r="N75" s="4">
        <v>0</v>
      </c>
      <c r="O75" s="4">
        <v>1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5</v>
      </c>
      <c r="V75" s="4">
        <v>0</v>
      </c>
      <c r="W75" s="4">
        <f>N75+P75+T75</f>
        <v>0</v>
      </c>
      <c r="X75" s="4">
        <f>O75+Q75+U75</f>
        <v>6</v>
      </c>
      <c r="Y75" s="60">
        <f>(N75+V75)/G75</f>
        <v>0</v>
      </c>
      <c r="Z75" s="62">
        <f>IF(AA75=0,0,(N75+V75)/ABS(AA75))</f>
        <v>0</v>
      </c>
      <c r="AA75" s="3">
        <f t="shared" si="19"/>
        <v>-1</v>
      </c>
      <c r="AB75" s="3">
        <f t="shared" si="20"/>
        <v>-5</v>
      </c>
      <c r="AC75" s="3">
        <f>N75+O75+P75+Q75+T75+U75</f>
        <v>6</v>
      </c>
      <c r="AD75" s="3">
        <f>AA75/G75</f>
        <v>-6.25E-2</v>
      </c>
      <c r="AE75" s="24">
        <f>(AA75)*(G75*G75)</f>
        <v>-256</v>
      </c>
      <c r="AF75" s="25">
        <f t="shared" si="33"/>
        <v>4.4444444444444444E-3</v>
      </c>
      <c r="AG75" s="26">
        <f>(H75-$H$2)/SUM($AF$2:AF74)</f>
        <v>17.726234176375321</v>
      </c>
      <c r="AH75" s="35">
        <f>(H75-H70)/SUM(AF70:AF74)</f>
        <v>-388.77520566290417</v>
      </c>
      <c r="AI75" s="28">
        <f>(H75-H65)/SUM(AF65:AF74)</f>
        <v>-271.70051154213712</v>
      </c>
      <c r="AJ75" s="29">
        <f>AJ74+(AVERAGE($AE$3:AE75)/(AJ74*AJ74))</f>
        <v>21.435011242372759</v>
      </c>
      <c r="AK75" s="30">
        <f>AK74+(AVERAGE($AG$3:AG75)/(AK74*AK74))</f>
        <v>19.912854618440623</v>
      </c>
      <c r="AL75" s="36">
        <f>AL74+(AVERAGE($AH$3:AH75)/(AL74*AL74))</f>
        <v>21.413368106850914</v>
      </c>
      <c r="AM75" s="37">
        <f>AM74+(AVERAGE($AI$3:AI75)/(AM74*AM74))</f>
        <v>21.087760631559878</v>
      </c>
      <c r="AN75" s="38">
        <f t="shared" si="21"/>
        <v>15</v>
      </c>
      <c r="AO75" s="39">
        <f t="shared" si="22"/>
        <v>17.020899008455114</v>
      </c>
      <c r="AP75" s="39">
        <f t="shared" si="23"/>
        <v>19.453697007959061</v>
      </c>
      <c r="AQ75" s="36">
        <f t="shared" si="24"/>
        <v>19.171043079009177</v>
      </c>
      <c r="AR75" s="40">
        <f t="shared" si="25"/>
        <v>20.723779810072184</v>
      </c>
      <c r="AS75" s="41">
        <f t="shared" si="26"/>
        <v>21.472938561169858</v>
      </c>
      <c r="AT75" s="20">
        <f>POWER((AO75-H75),2)</f>
        <v>4.0840328023748631</v>
      </c>
      <c r="AU75" s="20">
        <f>POWER((AP75-H75),2)</f>
        <v>19.835417038703493</v>
      </c>
      <c r="AV75" s="29">
        <f t="shared" si="27"/>
        <v>12.396582430735718</v>
      </c>
      <c r="AW75" s="30">
        <f t="shared" si="36"/>
        <v>20.916685357999086</v>
      </c>
      <c r="AX75" s="36">
        <f t="shared" si="34"/>
        <v>14.271959129933107</v>
      </c>
      <c r="AY75" s="37">
        <f t="shared" si="35"/>
        <v>14.188666860467714</v>
      </c>
    </row>
    <row r="76" spans="1:51" thickTop="1" thickBot="1">
      <c r="A76" s="4">
        <v>75</v>
      </c>
      <c r="B76" s="4">
        <v>1310683841</v>
      </c>
      <c r="C76" s="4">
        <f t="shared" si="28"/>
        <v>0.77083333333333337</v>
      </c>
      <c r="D76" s="2">
        <f t="shared" si="29"/>
        <v>40738.951863425929</v>
      </c>
      <c r="E76" s="4" t="s">
        <v>1552</v>
      </c>
      <c r="F76" s="4" t="s">
        <v>1553</v>
      </c>
      <c r="G76" s="4">
        <v>15</v>
      </c>
      <c r="H76" s="4">
        <v>14</v>
      </c>
      <c r="I76" s="5">
        <f t="shared" si="30"/>
        <v>0.30769230769230771</v>
      </c>
      <c r="J76" s="4">
        <v>226</v>
      </c>
      <c r="K76" s="4">
        <v>222</v>
      </c>
      <c r="L76" s="5">
        <f t="shared" si="31"/>
        <v>0.52644617467217358</v>
      </c>
      <c r="M76" s="5">
        <f t="shared" si="32"/>
        <v>15.857142857142858</v>
      </c>
      <c r="N76" s="4">
        <v>0</v>
      </c>
      <c r="O76" s="4">
        <v>1</v>
      </c>
      <c r="P76" s="4">
        <v>0</v>
      </c>
      <c r="Q76" s="4">
        <v>0</v>
      </c>
      <c r="R76" s="4">
        <v>1</v>
      </c>
      <c r="S76" s="4">
        <v>0</v>
      </c>
      <c r="T76" s="4">
        <v>0</v>
      </c>
      <c r="U76" s="4">
        <v>4</v>
      </c>
      <c r="V76" s="4">
        <v>1</v>
      </c>
      <c r="W76" s="4">
        <f>N76+P76+T76</f>
        <v>0</v>
      </c>
      <c r="X76" s="4">
        <f>O76+Q76+U76</f>
        <v>5</v>
      </c>
      <c r="Y76" s="60">
        <f>(N76+V76)/G76</f>
        <v>6.6666666666666666E-2</v>
      </c>
      <c r="Z76" s="62">
        <f>IF(AA76=0,0,(N76+V76)/ABS(AA76))</f>
        <v>1</v>
      </c>
      <c r="AA76" s="3">
        <f t="shared" si="19"/>
        <v>-1</v>
      </c>
      <c r="AB76" s="3">
        <f t="shared" si="20"/>
        <v>-4</v>
      </c>
      <c r="AC76" s="3">
        <f>N76+O76+P76+Q76+T76+U76</f>
        <v>5</v>
      </c>
      <c r="AD76" s="3">
        <f>AA76/G76</f>
        <v>-6.6666666666666666E-2</v>
      </c>
      <c r="AE76" s="24">
        <f>(AA76)*(G76*G76)</f>
        <v>-225</v>
      </c>
      <c r="AF76" s="25">
        <f t="shared" si="33"/>
        <v>5.1020408163265302E-3</v>
      </c>
      <c r="AG76" s="26">
        <f>(H76-$H$2)/SUM($AF$2:AF75)</f>
        <v>13.961008578958914</v>
      </c>
      <c r="AH76" s="35">
        <f>(H76-H71)/SUM(AF71:AF75)</f>
        <v>-227.14426552744001</v>
      </c>
      <c r="AI76" s="28">
        <f>(H76-H66)/SUM(AF66:AF75)</f>
        <v>-284.27271633488596</v>
      </c>
      <c r="AJ76" s="29">
        <f>AJ75+(AVERAGE($AE$3:AE76)/(AJ75*AJ75))</f>
        <v>21.43354065492964</v>
      </c>
      <c r="AK76" s="30">
        <f>AK75+(AVERAGE($AG$3:AG76)/(AK75*AK75))</f>
        <v>20.012277951866213</v>
      </c>
      <c r="AL76" s="36">
        <f>AL75+(AVERAGE($AH$3:AH76)/(AL75*AL75))</f>
        <v>21.439723380204171</v>
      </c>
      <c r="AM76" s="37">
        <f>AM75+(AVERAGE($AI$3:AI76)/(AM75*AM75))</f>
        <v>21.140586795414947</v>
      </c>
      <c r="AN76" s="38">
        <f t="shared" si="21"/>
        <v>14</v>
      </c>
      <c r="AO76" s="39">
        <f t="shared" si="22"/>
        <v>16.236861594855355</v>
      </c>
      <c r="AP76" s="39">
        <f t="shared" si="23"/>
        <v>18.702539721323646</v>
      </c>
      <c r="AQ76" s="36">
        <f t="shared" si="24"/>
        <v>18.234122983891282</v>
      </c>
      <c r="AR76" s="40">
        <f t="shared" si="25"/>
        <v>20.165655469319876</v>
      </c>
      <c r="AS76" s="41">
        <f t="shared" si="26"/>
        <v>21.147082639548056</v>
      </c>
      <c r="AT76" s="20">
        <f>POWER((AO76-H76),2)</f>
        <v>5.0035497945388441</v>
      </c>
      <c r="AU76" s="20">
        <f>POWER((AP76-H76),2)</f>
        <v>22.113879830626672</v>
      </c>
      <c r="AV76" s="29">
        <f t="shared" si="27"/>
        <v>12.423395348026247</v>
      </c>
      <c r="AW76" s="30">
        <f t="shared" si="36"/>
        <v>21.00089630163442</v>
      </c>
      <c r="AX76" s="36">
        <f t="shared" si="34"/>
        <v>14.314502084026202</v>
      </c>
      <c r="AY76" s="37">
        <f t="shared" si="35"/>
        <v>14.230572028855043</v>
      </c>
    </row>
    <row r="77" spans="1:51" thickTop="1" thickBot="1">
      <c r="A77" s="4">
        <v>76</v>
      </c>
      <c r="B77" s="4">
        <v>1310900687</v>
      </c>
      <c r="C77" s="4">
        <f t="shared" si="28"/>
        <v>0.78125</v>
      </c>
      <c r="D77" s="2">
        <f t="shared" si="29"/>
        <v>40741.461655092593</v>
      </c>
      <c r="E77" s="4" t="s">
        <v>1553</v>
      </c>
      <c r="F77" s="4" t="s">
        <v>1554</v>
      </c>
      <c r="G77" s="4">
        <v>14</v>
      </c>
      <c r="H77" s="4">
        <v>14</v>
      </c>
      <c r="I77" s="5">
        <f t="shared" si="30"/>
        <v>0.30769230769230771</v>
      </c>
      <c r="J77" s="4">
        <v>222</v>
      </c>
      <c r="K77" s="4">
        <v>222</v>
      </c>
      <c r="L77" s="5">
        <f t="shared" si="31"/>
        <v>0.52644617467217358</v>
      </c>
      <c r="M77" s="5">
        <f t="shared" si="32"/>
        <v>15.857142857142858</v>
      </c>
      <c r="N77" s="4">
        <v>0</v>
      </c>
      <c r="O77" s="4">
        <v>0</v>
      </c>
      <c r="P77" s="4">
        <v>0</v>
      </c>
      <c r="Q77" s="4">
        <v>0</v>
      </c>
      <c r="R77" s="4">
        <v>1</v>
      </c>
      <c r="S77" s="4">
        <v>0</v>
      </c>
      <c r="T77" s="4">
        <v>0</v>
      </c>
      <c r="U77" s="4">
        <v>0</v>
      </c>
      <c r="V77" s="4">
        <v>1</v>
      </c>
      <c r="W77" s="4">
        <f>N77+P77+T77</f>
        <v>0</v>
      </c>
      <c r="X77" s="4">
        <f>O77+Q77+U77</f>
        <v>0</v>
      </c>
      <c r="Y77" s="60">
        <f>(N77+V77)/G77</f>
        <v>7.1428571428571425E-2</v>
      </c>
      <c r="Z77" s="62">
        <f>IF(AA77=0,0,(N77+V77)/ABS(AA77))</f>
        <v>0</v>
      </c>
      <c r="AA77" s="3">
        <f t="shared" si="19"/>
        <v>0</v>
      </c>
      <c r="AB77" s="3">
        <f t="shared" si="20"/>
        <v>0</v>
      </c>
      <c r="AC77" s="3">
        <f>N77+O77+P77+Q77+T77+U77</f>
        <v>0</v>
      </c>
      <c r="AD77" s="3">
        <f>AA77/G77</f>
        <v>0</v>
      </c>
      <c r="AE77" s="24">
        <f>(AA77)*(G77*G77)</f>
        <v>0</v>
      </c>
      <c r="AF77" s="25">
        <f t="shared" si="33"/>
        <v>5.1020408163265302E-3</v>
      </c>
      <c r="AG77" s="26">
        <f>(H77-$H$2)/SUM($AF$2:AF76)</f>
        <v>13.716748823850244</v>
      </c>
      <c r="AH77" s="35">
        <f>(H77-H72)/SUM(AF72:AF76)</f>
        <v>-203.81568680155902</v>
      </c>
      <c r="AI77" s="28">
        <f>(H77-H67)/SUM(AF67:AF76)</f>
        <v>-256.59188297111706</v>
      </c>
      <c r="AJ77" s="29">
        <f>AJ76+(AVERAGE($AE$3:AE77)/(AJ76*AJ76))</f>
        <v>21.432089476204482</v>
      </c>
      <c r="AK77" s="30">
        <f>AK76+(AVERAGE($AG$3:AG77)/(AK76*AK76))</f>
        <v>20.109860004665297</v>
      </c>
      <c r="AL77" s="36">
        <f>AL76+(AVERAGE($AH$3:AH77)/(AL76*AL76))</f>
        <v>21.459751309000499</v>
      </c>
      <c r="AM77" s="37">
        <f>AM76+(AVERAGE($AI$3:AI77)/(AM76*AM76))</f>
        <v>21.184793409614727</v>
      </c>
      <c r="AN77" s="38">
        <f t="shared" si="21"/>
        <v>14</v>
      </c>
      <c r="AO77" s="39">
        <f t="shared" si="22"/>
        <v>15.463765589444161</v>
      </c>
      <c r="AP77" s="39">
        <f t="shared" si="23"/>
        <v>17.968969417224361</v>
      </c>
      <c r="AQ77" s="36">
        <f t="shared" si="24"/>
        <v>17.284125307283176</v>
      </c>
      <c r="AR77" s="40">
        <f t="shared" si="25"/>
        <v>19.526088995745312</v>
      </c>
      <c r="AS77" s="41">
        <f t="shared" si="26"/>
        <v>20.753729554834074</v>
      </c>
      <c r="AT77" s="20">
        <f>POWER((AO77-H77),2)</f>
        <v>2.1426097008408136</v>
      </c>
      <c r="AU77" s="20">
        <f>POWER((AP77-H77),2)</f>
        <v>15.752718234862286</v>
      </c>
      <c r="AV77" s="29">
        <f t="shared" si="27"/>
        <v>12.450092651719714</v>
      </c>
      <c r="AW77" s="30">
        <f t="shared" si="36"/>
        <v>21.08443324879357</v>
      </c>
      <c r="AX77" s="36">
        <f t="shared" si="34"/>
        <v>14.356792537068191</v>
      </c>
      <c r="AY77" s="37">
        <f t="shared" si="35"/>
        <v>14.272230761948128</v>
      </c>
    </row>
    <row r="78" spans="1:51" thickTop="1" thickBot="1">
      <c r="A78" s="4">
        <v>77</v>
      </c>
      <c r="B78" s="4">
        <v>1310925635</v>
      </c>
      <c r="C78" s="4">
        <f t="shared" si="28"/>
        <v>0.79166666666666663</v>
      </c>
      <c r="D78" s="2">
        <f t="shared" si="29"/>
        <v>40741.750405092593</v>
      </c>
      <c r="E78" s="4" t="s">
        <v>1554</v>
      </c>
      <c r="F78" s="4" t="s">
        <v>1555</v>
      </c>
      <c r="G78" s="4">
        <v>14</v>
      </c>
      <c r="H78" s="4">
        <v>14</v>
      </c>
      <c r="I78" s="5">
        <f t="shared" si="30"/>
        <v>0.30769230769230771</v>
      </c>
      <c r="J78" s="4">
        <v>222</v>
      </c>
      <c r="K78" s="4">
        <v>222</v>
      </c>
      <c r="L78" s="5">
        <f t="shared" si="31"/>
        <v>0.52644617467217358</v>
      </c>
      <c r="M78" s="5">
        <f t="shared" si="32"/>
        <v>15.857142857142858</v>
      </c>
      <c r="N78" s="4">
        <v>0</v>
      </c>
      <c r="O78" s="4">
        <v>0</v>
      </c>
      <c r="P78" s="4">
        <v>0</v>
      </c>
      <c r="Q78" s="4">
        <v>0</v>
      </c>
      <c r="R78" s="4">
        <v>1</v>
      </c>
      <c r="S78" s="4">
        <v>0</v>
      </c>
      <c r="T78" s="4">
        <v>0</v>
      </c>
      <c r="U78" s="4">
        <v>0</v>
      </c>
      <c r="V78" s="4">
        <v>1</v>
      </c>
      <c r="W78" s="4">
        <f>N78+P78+T78</f>
        <v>0</v>
      </c>
      <c r="X78" s="4">
        <f>O78+Q78+U78</f>
        <v>0</v>
      </c>
      <c r="Y78" s="60">
        <f>(N78+V78)/G78</f>
        <v>7.1428571428571425E-2</v>
      </c>
      <c r="Z78" s="62">
        <f>IF(AA78=0,0,(N78+V78)/ABS(AA78))</f>
        <v>0</v>
      </c>
      <c r="AA78" s="3">
        <f t="shared" si="19"/>
        <v>0</v>
      </c>
      <c r="AB78" s="3">
        <f t="shared" si="20"/>
        <v>0</v>
      </c>
      <c r="AC78" s="3">
        <f>N78+O78+P78+Q78+T78+U78</f>
        <v>0</v>
      </c>
      <c r="AD78" s="3">
        <f>AA78/G78</f>
        <v>0</v>
      </c>
      <c r="AE78" s="24">
        <f>(AA78)*(G78*G78)</f>
        <v>0</v>
      </c>
      <c r="AF78" s="25">
        <f t="shared" si="33"/>
        <v>5.1020408163265302E-3</v>
      </c>
      <c r="AG78" s="26">
        <f>(H78-$H$2)/SUM($AF$2:AF77)</f>
        <v>13.480889167432094</v>
      </c>
      <c r="AH78" s="35">
        <f>(H78-H73)/SUM(AF73:AF77)</f>
        <v>-184.83266966333832</v>
      </c>
      <c r="AI78" s="28">
        <f>(H78-H68)/SUM(AF68:AF77)</f>
        <v>-233.82350235201423</v>
      </c>
      <c r="AJ78" s="29">
        <f>AJ77+(AVERAGE($AE$3:AE78)/(AJ77*AJ77))</f>
        <v>21.430657197995217</v>
      </c>
      <c r="AK78" s="30">
        <f>AK77+(AVERAGE($AG$3:AG78)/(AK77*AK77))</f>
        <v>20.2056644060862</v>
      </c>
      <c r="AL78" s="36">
        <f>AL77+(AVERAGE($AH$3:AH78)/(AL77*AL77))</f>
        <v>21.474197843016956</v>
      </c>
      <c r="AM78" s="37">
        <f>AM77+(AVERAGE($AI$3:AI78)/(AM77*AM77))</f>
        <v>21.221381187898963</v>
      </c>
      <c r="AN78" s="38">
        <f t="shared" si="21"/>
        <v>14</v>
      </c>
      <c r="AO78" s="39">
        <f t="shared" si="22"/>
        <v>14.690821250223197</v>
      </c>
      <c r="AP78" s="39">
        <f t="shared" si="23"/>
        <v>17.244797261441562</v>
      </c>
      <c r="AQ78" s="36">
        <f t="shared" si="24"/>
        <v>16.316080600749366</v>
      </c>
      <c r="AR78" s="40">
        <f t="shared" si="25"/>
        <v>18.82174394338681</v>
      </c>
      <c r="AS78" s="41">
        <f t="shared" si="26"/>
        <v>20.291037432263302</v>
      </c>
      <c r="AT78" s="20">
        <f>POWER((AO78-H78),2)</f>
        <v>0.4772339997599403</v>
      </c>
      <c r="AU78" s="20">
        <f>POWER((AP78-H78),2)</f>
        <v>10.528709267858659</v>
      </c>
      <c r="AV78" s="29">
        <f t="shared" si="27"/>
        <v>12.476675581671964</v>
      </c>
      <c r="AW78" s="30">
        <f t="shared" si="36"/>
        <v>21.167309557164334</v>
      </c>
      <c r="AX78" s="36">
        <f t="shared" si="34"/>
        <v>14.398834209155883</v>
      </c>
      <c r="AY78" s="37">
        <f t="shared" si="35"/>
        <v>14.313646657421989</v>
      </c>
    </row>
    <row r="79" spans="1:51" thickTop="1" thickBot="1">
      <c r="A79" s="4">
        <v>78</v>
      </c>
      <c r="B79" s="4">
        <v>1312055981</v>
      </c>
      <c r="C79" s="4">
        <f t="shared" si="28"/>
        <v>0.80208333333333337</v>
      </c>
      <c r="D79" s="2">
        <f t="shared" si="29"/>
        <v>40754.833113425928</v>
      </c>
      <c r="E79" s="4" t="s">
        <v>1555</v>
      </c>
      <c r="F79" s="4" t="s">
        <v>1556</v>
      </c>
      <c r="G79" s="4">
        <v>14</v>
      </c>
      <c r="H79" s="4">
        <v>14</v>
      </c>
      <c r="I79" s="5">
        <f t="shared" si="30"/>
        <v>0.30769230769230771</v>
      </c>
      <c r="J79" s="4">
        <v>222</v>
      </c>
      <c r="K79" s="4">
        <v>222</v>
      </c>
      <c r="L79" s="5">
        <f t="shared" si="31"/>
        <v>0.52644617467217358</v>
      </c>
      <c r="M79" s="5">
        <f t="shared" si="32"/>
        <v>15.857142857142858</v>
      </c>
      <c r="N79" s="4">
        <v>0</v>
      </c>
      <c r="O79" s="4">
        <v>0</v>
      </c>
      <c r="P79" s="4">
        <v>0</v>
      </c>
      <c r="Q79" s="4">
        <v>0</v>
      </c>
      <c r="R79" s="4">
        <v>1</v>
      </c>
      <c r="S79" s="4">
        <v>0</v>
      </c>
      <c r="T79" s="4">
        <v>0</v>
      </c>
      <c r="U79" s="4">
        <v>0</v>
      </c>
      <c r="V79" s="4">
        <v>1</v>
      </c>
      <c r="W79" s="4">
        <f>N79+P79+T79</f>
        <v>0</v>
      </c>
      <c r="X79" s="4">
        <f>O79+Q79+U79</f>
        <v>0</v>
      </c>
      <c r="Y79" s="60">
        <f>(N79+V79)/G79</f>
        <v>7.1428571428571425E-2</v>
      </c>
      <c r="Z79" s="62">
        <f>IF(AA79=0,0,(N79+V79)/ABS(AA79))</f>
        <v>0</v>
      </c>
      <c r="AA79" s="3">
        <f t="shared" si="19"/>
        <v>0</v>
      </c>
      <c r="AB79" s="3">
        <f t="shared" si="20"/>
        <v>0</v>
      </c>
      <c r="AC79" s="3">
        <f>N79+O79+P79+Q79+T79+U79</f>
        <v>0</v>
      </c>
      <c r="AD79" s="3">
        <f>AA79/G79</f>
        <v>0</v>
      </c>
      <c r="AE79" s="24">
        <f>(AA79)*(G79*G79)</f>
        <v>0</v>
      </c>
      <c r="AF79" s="25">
        <f t="shared" si="33"/>
        <v>5.1020408163265302E-3</v>
      </c>
      <c r="AG79" s="26">
        <f>(H79-$H$2)/SUM($AF$2:AF78)</f>
        <v>13.253003615297649</v>
      </c>
      <c r="AH79" s="35">
        <f>(H79-H74)/SUM(AF74:AF78)</f>
        <v>-84.542227680510422</v>
      </c>
      <c r="AI79" s="28">
        <f>(H79-H69)/SUM(AF69:AF78)</f>
        <v>-214.76645239500408</v>
      </c>
      <c r="AJ79" s="29">
        <f>AJ78+(AVERAGE($AE$3:AE79)/(AJ78*AJ78))</f>
        <v>21.42924333183436</v>
      </c>
      <c r="AK79" s="30">
        <f>AK78+(AVERAGE($AG$3:AG79)/(AK78*AK78))</f>
        <v>20.299751590565126</v>
      </c>
      <c r="AL79" s="36">
        <f>AL78+(AVERAGE($AH$3:AH79)/(AL78*AL78))</f>
        <v>21.48605663774919</v>
      </c>
      <c r="AM79" s="37">
        <f>AM78+(AVERAGE($AI$3:AI79)/(AM78*AM78))</f>
        <v>21.251175994130374</v>
      </c>
      <c r="AN79" s="38">
        <f t="shared" si="21"/>
        <v>14</v>
      </c>
      <c r="AO79" s="39">
        <f t="shared" si="22"/>
        <v>14.299096025623623</v>
      </c>
      <c r="AP79" s="39">
        <f t="shared" si="23"/>
        <v>16.522609278738511</v>
      </c>
      <c r="AQ79" s="36">
        <f t="shared" si="24"/>
        <v>15.497860622562566</v>
      </c>
      <c r="AR79" s="40">
        <f t="shared" si="25"/>
        <v>18.067629748568706</v>
      </c>
      <c r="AS79" s="41">
        <f t="shared" si="26"/>
        <v>19.754840944069617</v>
      </c>
      <c r="AT79" s="20">
        <f>POWER((AO79-H79),2)</f>
        <v>8.9458432543846833E-2</v>
      </c>
      <c r="AU79" s="20">
        <f>POWER((AP79-H79),2)</f>
        <v>6.363557573177629</v>
      </c>
      <c r="AV79" s="29">
        <f t="shared" si="27"/>
        <v>12.503145356583813</v>
      </c>
      <c r="AW79" s="30">
        <f t="shared" si="36"/>
        <v>21.249538165231435</v>
      </c>
      <c r="AX79" s="36">
        <f t="shared" si="34"/>
        <v>14.440630733366664</v>
      </c>
      <c r="AY79" s="37">
        <f t="shared" si="35"/>
        <v>14.354823229556219</v>
      </c>
    </row>
    <row r="80" spans="1:51" thickTop="1" thickBot="1">
      <c r="A80" s="4">
        <v>79</v>
      </c>
      <c r="B80" s="4">
        <v>1313328727</v>
      </c>
      <c r="C80" s="4">
        <f t="shared" si="28"/>
        <v>0.8125</v>
      </c>
      <c r="D80" s="2">
        <f t="shared" si="29"/>
        <v>40769.563969907409</v>
      </c>
      <c r="E80" s="4" t="s">
        <v>1556</v>
      </c>
      <c r="F80" s="4" t="s">
        <v>1557</v>
      </c>
      <c r="G80" s="4">
        <v>14</v>
      </c>
      <c r="H80" s="4">
        <v>14</v>
      </c>
      <c r="I80" s="5">
        <f t="shared" si="30"/>
        <v>0.30769230769230771</v>
      </c>
      <c r="J80" s="4">
        <v>222</v>
      </c>
      <c r="K80" s="4">
        <v>222</v>
      </c>
      <c r="L80" s="5">
        <f t="shared" si="31"/>
        <v>0.52644617467217358</v>
      </c>
      <c r="M80" s="5">
        <f t="shared" si="32"/>
        <v>15.857142857142858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f>N80+P80+T80</f>
        <v>0</v>
      </c>
      <c r="X80" s="4">
        <f>O80+Q80+U80</f>
        <v>0</v>
      </c>
      <c r="Y80" s="60">
        <f>(N80+V80)/G80</f>
        <v>0</v>
      </c>
      <c r="Z80" s="62">
        <f>IF(AA80=0,0,(N80+V80)/ABS(AA80))</f>
        <v>0</v>
      </c>
      <c r="AA80" s="3">
        <f t="shared" si="19"/>
        <v>0</v>
      </c>
      <c r="AB80" s="3">
        <f t="shared" si="20"/>
        <v>0</v>
      </c>
      <c r="AC80" s="3">
        <f>N80+O80+P80+Q80+T80+U80</f>
        <v>0</v>
      </c>
      <c r="AD80" s="3">
        <f>AA80/G80</f>
        <v>0</v>
      </c>
      <c r="AE80" s="24">
        <f>(AA80)*(G80*G80)</f>
        <v>0</v>
      </c>
      <c r="AF80" s="25">
        <f t="shared" si="33"/>
        <v>5.1020408163265302E-3</v>
      </c>
      <c r="AG80" s="26">
        <f>(H80-$H$2)/SUM($AF$2:AF79)</f>
        <v>13.032694498830718</v>
      </c>
      <c r="AH80" s="35">
        <f>(H80-H75)/SUM(AF75:AF79)</f>
        <v>-40.237226277372272</v>
      </c>
      <c r="AI80" s="28">
        <f>(H80-H70)/SUM(AF70:AF79)</f>
        <v>-173.75896712761687</v>
      </c>
      <c r="AJ80" s="29">
        <f>AJ79+(AVERAGE($AE$3:AE80)/(AJ79*AJ79))</f>
        <v>21.427847407979463</v>
      </c>
      <c r="AK80" s="30">
        <f>AK79+(AVERAGE($AG$3:AG80)/(AK79*AK79))</f>
        <v>20.392179007358976</v>
      </c>
      <c r="AL80" s="36">
        <f>AL79+(AVERAGE($AH$3:AH80)/(AL79*AL79))</f>
        <v>21.496633048440099</v>
      </c>
      <c r="AM80" s="37">
        <f>AM79+(AVERAGE($AI$3:AI80)/(AM79*AM79))</f>
        <v>21.27557367556987</v>
      </c>
      <c r="AN80" s="38">
        <f t="shared" si="21"/>
        <v>14</v>
      </c>
      <c r="AO80" s="39">
        <f t="shared" si="22"/>
        <v>14.102302471163181</v>
      </c>
      <c r="AP80" s="39">
        <f t="shared" si="23"/>
        <v>15.886121659233995</v>
      </c>
      <c r="AQ80" s="36">
        <f t="shared" si="24"/>
        <v>14.881189195096745</v>
      </c>
      <c r="AR80" s="40">
        <f t="shared" si="25"/>
        <v>17.266577953282749</v>
      </c>
      <c r="AS80" s="41">
        <f t="shared" si="26"/>
        <v>19.157234193068774</v>
      </c>
      <c r="AT80" s="20">
        <f>POWER((AO80-H80),2)</f>
        <v>1.0465795606093531E-2</v>
      </c>
      <c r="AU80" s="20">
        <f>POWER((AP80-H80),2)</f>
        <v>3.5574549134315969</v>
      </c>
      <c r="AV80" s="29">
        <f t="shared" si="27"/>
        <v>12.52950317449449</v>
      </c>
      <c r="AW80" s="30">
        <f t="shared" si="36"/>
        <v>21.331131610174054</v>
      </c>
      <c r="AX80" s="36">
        <f t="shared" si="34"/>
        <v>14.482185658535196</v>
      </c>
      <c r="AY80" s="37">
        <f t="shared" si="35"/>
        <v>14.39576391187218</v>
      </c>
    </row>
    <row r="81" spans="1:51" thickTop="1" thickBot="1">
      <c r="A81" s="4">
        <v>80</v>
      </c>
      <c r="B81" s="4">
        <v>1316175106</v>
      </c>
      <c r="C81" s="4">
        <f t="shared" si="28"/>
        <v>0.82291666666666663</v>
      </c>
      <c r="D81" s="2">
        <f t="shared" si="29"/>
        <v>40802.5081712963</v>
      </c>
      <c r="E81" s="4" t="s">
        <v>1557</v>
      </c>
      <c r="F81" s="4" t="s">
        <v>1558</v>
      </c>
      <c r="G81" s="4">
        <v>14</v>
      </c>
      <c r="H81" s="4">
        <v>14</v>
      </c>
      <c r="I81" s="5">
        <f t="shared" si="30"/>
        <v>0.30769230769230771</v>
      </c>
      <c r="J81" s="4">
        <v>222</v>
      </c>
      <c r="K81" s="4">
        <v>222</v>
      </c>
      <c r="L81" s="5">
        <f t="shared" si="31"/>
        <v>0.52644617467217358</v>
      </c>
      <c r="M81" s="5">
        <f t="shared" si="32"/>
        <v>15.857142857142858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f>N81+P81+T81</f>
        <v>0</v>
      </c>
      <c r="X81" s="4">
        <f>O81+Q81+U81</f>
        <v>0</v>
      </c>
      <c r="Y81" s="60">
        <f>(N81+V81)/G81</f>
        <v>0</v>
      </c>
      <c r="Z81" s="62">
        <f>IF(AA81=0,0,(N81+V81)/ABS(AA81))</f>
        <v>0</v>
      </c>
      <c r="AA81" s="3">
        <f t="shared" si="19"/>
        <v>0</v>
      </c>
      <c r="AB81" s="3">
        <f t="shared" si="20"/>
        <v>0</v>
      </c>
      <c r="AC81" s="3">
        <f>N81+O81+P81+Q81+T81+U81</f>
        <v>0</v>
      </c>
      <c r="AD81" s="3">
        <f>AA81/G81</f>
        <v>0</v>
      </c>
      <c r="AE81" s="24">
        <f>(AA81)*(G81*G81)</f>
        <v>0</v>
      </c>
      <c r="AF81" s="25">
        <f t="shared" si="33"/>
        <v>5.1020408163265302E-3</v>
      </c>
      <c r="AG81" s="26">
        <f>(H81-$H$2)/SUM($AF$2:AF80)</f>
        <v>12.81959015935735</v>
      </c>
      <c r="AH81" s="35">
        <f>(H81-H76)/SUM(AF76:AF80)</f>
        <v>0</v>
      </c>
      <c r="AI81" s="28">
        <f>(H81-H71)/SUM(AF71:AF80)</f>
        <v>-92.764039035132186</v>
      </c>
      <c r="AJ81" s="29">
        <f>AJ80+(AVERAGE($AE$3:AE81)/(AJ80*AJ80))</f>
        <v>21.426468974467358</v>
      </c>
      <c r="AK81" s="30">
        <f>AK80+(AVERAGE($AG$3:AG81)/(AK80*AK80))</f>
        <v>20.483001313238269</v>
      </c>
      <c r="AL81" s="36">
        <f>AL80+(AVERAGE($AH$3:AH81)/(AL80*AL80))</f>
        <v>21.507065307525583</v>
      </c>
      <c r="AM81" s="37">
        <f>AM80+(AVERAGE($AI$3:AI81)/(AM80*AM80))</f>
        <v>21.297013190055178</v>
      </c>
      <c r="AN81" s="38">
        <f t="shared" si="21"/>
        <v>14</v>
      </c>
      <c r="AO81" s="39">
        <f t="shared" si="22"/>
        <v>14.102302471163181</v>
      </c>
      <c r="AP81" s="39">
        <f t="shared" si="23"/>
        <v>15.518548423253819</v>
      </c>
      <c r="AQ81" s="36">
        <f t="shared" si="24"/>
        <v>14.417492384989327</v>
      </c>
      <c r="AR81" s="40">
        <f t="shared" si="25"/>
        <v>16.516865246393085</v>
      </c>
      <c r="AS81" s="41">
        <f t="shared" si="26"/>
        <v>18.5496231035881</v>
      </c>
      <c r="AT81" s="20">
        <f>POWER((AO81-H81),2)</f>
        <v>1.0465795606093531E-2</v>
      </c>
      <c r="AU81" s="20">
        <f>POWER((AP81-H81),2)</f>
        <v>2.3059893137666587</v>
      </c>
      <c r="AV81" s="29">
        <f t="shared" si="27"/>
        <v>12.55575021326052</v>
      </c>
      <c r="AW81" s="30">
        <f t="shared" si="36"/>
        <v>21.412102044801269</v>
      </c>
      <c r="AX81" s="36">
        <f t="shared" si="34"/>
        <v>14.523502451918246</v>
      </c>
      <c r="AY81" s="37">
        <f t="shared" si="35"/>
        <v>14.436472059664919</v>
      </c>
    </row>
    <row r="82" spans="1:51" thickTop="1" thickBot="1">
      <c r="A82" s="4">
        <v>81</v>
      </c>
      <c r="B82" s="4">
        <v>1322548223</v>
      </c>
      <c r="C82" s="4">
        <f t="shared" si="28"/>
        <v>0.83333333333333337</v>
      </c>
      <c r="D82" s="2">
        <f t="shared" si="29"/>
        <v>40876.271099537036</v>
      </c>
      <c r="E82" s="4" t="s">
        <v>1558</v>
      </c>
      <c r="F82" s="4" t="s">
        <v>1559</v>
      </c>
      <c r="G82" s="4">
        <v>14</v>
      </c>
      <c r="H82" s="4">
        <v>16</v>
      </c>
      <c r="I82" s="5">
        <f t="shared" si="30"/>
        <v>0.46153846153846156</v>
      </c>
      <c r="J82" s="4">
        <v>222</v>
      </c>
      <c r="K82" s="4">
        <v>256</v>
      </c>
      <c r="L82" s="5">
        <f t="shared" si="31"/>
        <v>0.60735486844677711</v>
      </c>
      <c r="M82" s="5">
        <f t="shared" si="32"/>
        <v>16</v>
      </c>
      <c r="N82" s="4">
        <v>2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34</v>
      </c>
      <c r="U82" s="4">
        <v>0</v>
      </c>
      <c r="V82" s="4">
        <v>0</v>
      </c>
      <c r="W82" s="4">
        <f>N82+P82+T82</f>
        <v>36</v>
      </c>
      <c r="X82" s="4">
        <f>O82+Q82+U82</f>
        <v>0</v>
      </c>
      <c r="Y82" s="60">
        <f>(N82+V82)/G82</f>
        <v>0.14285714285714285</v>
      </c>
      <c r="Z82" s="62">
        <f>IF(AA82=0,0,(N82+V82)/ABS(AA82))</f>
        <v>1</v>
      </c>
      <c r="AA82" s="3">
        <f t="shared" si="19"/>
        <v>2</v>
      </c>
      <c r="AB82" s="3">
        <f t="shared" si="20"/>
        <v>34</v>
      </c>
      <c r="AC82" s="3">
        <f>N82+O82+P82+Q82+T82+U82</f>
        <v>36</v>
      </c>
      <c r="AD82" s="3">
        <f>AA82/G82</f>
        <v>0.14285714285714285</v>
      </c>
      <c r="AE82" s="24">
        <f>(AA82)*(G82*G82)</f>
        <v>392</v>
      </c>
      <c r="AF82" s="25">
        <f t="shared" si="33"/>
        <v>3.90625E-3</v>
      </c>
      <c r="AG82" s="26">
        <f>(H82-$H$2)/SUM($AF$2:AF81)</f>
        <v>18.920014283771813</v>
      </c>
      <c r="AH82" s="35">
        <f>(H82-H77)/SUM(AF77:AF81)</f>
        <v>78.400000000000006</v>
      </c>
      <c r="AI82" s="28">
        <f>(H82-H72)/SUM(AF72:AF81)</f>
        <v>-44.310745289445208</v>
      </c>
      <c r="AJ82" s="29">
        <f>AJ81+(AVERAGE($AE$3:AE82)/(AJ81*AJ81))</f>
        <v>21.435780801628713</v>
      </c>
      <c r="AK82" s="30">
        <f>AK81+(AVERAGE($AG$3:AG82)/(AK81*AK81))</f>
        <v>20.572458448241271</v>
      </c>
      <c r="AL82" s="36">
        <f>AL81+(AVERAGE($AH$3:AH82)/(AL81*AL81))</f>
        <v>21.519475843919214</v>
      </c>
      <c r="AM82" s="37">
        <f>AM81+(AVERAGE($AI$3:AI82)/(AM81*AM81))</f>
        <v>21.316920920119191</v>
      </c>
      <c r="AN82" s="38">
        <f t="shared" si="21"/>
        <v>16</v>
      </c>
      <c r="AO82" s="39">
        <f t="shared" si="22"/>
        <v>14.496520073319338</v>
      </c>
      <c r="AP82" s="39">
        <f t="shared" si="23"/>
        <v>15.334553066539561</v>
      </c>
      <c r="AQ82" s="36">
        <f t="shared" si="24"/>
        <v>14.195027670354014</v>
      </c>
      <c r="AR82" s="40">
        <f t="shared" si="25"/>
        <v>15.853207519911317</v>
      </c>
      <c r="AS82" s="41">
        <f t="shared" si="26"/>
        <v>17.942667073410238</v>
      </c>
      <c r="AT82" s="20">
        <f>POWER((AO82-H82),2)</f>
        <v>2.2604518899316872</v>
      </c>
      <c r="AU82" s="20">
        <f>POWER((AP82-H82),2)</f>
        <v>0.44281962125190183</v>
      </c>
      <c r="AV82" s="29">
        <f t="shared" si="27"/>
        <v>12.58188763102056</v>
      </c>
      <c r="AW82" s="30">
        <f t="shared" si="36"/>
        <v>21.492461253587493</v>
      </c>
      <c r="AX82" s="36">
        <f t="shared" si="34"/>
        <v>14.564584501753094</v>
      </c>
      <c r="AY82" s="37">
        <f t="shared" si="35"/>
        <v>14.476950952434839</v>
      </c>
    </row>
    <row r="83" spans="1:51" thickTop="1" thickBot="1">
      <c r="A83" s="4">
        <v>82</v>
      </c>
      <c r="B83" s="4">
        <v>1327929355</v>
      </c>
      <c r="C83" s="4">
        <f t="shared" si="28"/>
        <v>0.84375</v>
      </c>
      <c r="D83" s="2">
        <f t="shared" si="29"/>
        <v>40938.552719907406</v>
      </c>
      <c r="E83" s="4" t="s">
        <v>1559</v>
      </c>
      <c r="F83" s="4" t="s">
        <v>1560</v>
      </c>
      <c r="G83" s="4">
        <v>16</v>
      </c>
      <c r="H83" s="4">
        <v>16</v>
      </c>
      <c r="I83" s="5">
        <f t="shared" si="30"/>
        <v>0.46153846153846156</v>
      </c>
      <c r="J83" s="4">
        <v>256</v>
      </c>
      <c r="K83" s="4">
        <v>256</v>
      </c>
      <c r="L83" s="5">
        <f t="shared" si="31"/>
        <v>0.60735486844677711</v>
      </c>
      <c r="M83" s="5">
        <f t="shared" si="32"/>
        <v>16</v>
      </c>
      <c r="N83" s="4">
        <v>0</v>
      </c>
      <c r="O83" s="4">
        <v>0</v>
      </c>
      <c r="P83" s="4">
        <v>0</v>
      </c>
      <c r="Q83" s="4">
        <v>0</v>
      </c>
      <c r="R83" s="4">
        <v>1</v>
      </c>
      <c r="S83" s="4">
        <v>0</v>
      </c>
      <c r="T83" s="4">
        <v>0</v>
      </c>
      <c r="U83" s="4">
        <v>0</v>
      </c>
      <c r="V83" s="4">
        <v>1</v>
      </c>
      <c r="W83" s="4">
        <f>N83+P83+T83</f>
        <v>0</v>
      </c>
      <c r="X83" s="4">
        <f>O83+Q83+U83</f>
        <v>0</v>
      </c>
      <c r="Y83" s="60">
        <f>(N83+V83)/G83</f>
        <v>6.25E-2</v>
      </c>
      <c r="Z83" s="62">
        <f>IF(AA83=0,0,(N83+V83)/ABS(AA83))</f>
        <v>0</v>
      </c>
      <c r="AA83" s="3">
        <f t="shared" si="19"/>
        <v>0</v>
      </c>
      <c r="AB83" s="3">
        <f t="shared" si="20"/>
        <v>0</v>
      </c>
      <c r="AC83" s="3">
        <f>N83+O83+P83+Q83+T83+U83</f>
        <v>0</v>
      </c>
      <c r="AD83" s="3">
        <f>AA83/G83</f>
        <v>0</v>
      </c>
      <c r="AE83" s="24">
        <f>(AA83)*(G83*G83)</f>
        <v>0</v>
      </c>
      <c r="AF83" s="25">
        <f t="shared" si="33"/>
        <v>3.90625E-3</v>
      </c>
      <c r="AG83" s="26">
        <f>(H83-$H$2)/SUM($AF$2:AF82)</f>
        <v>18.689798621737893</v>
      </c>
      <c r="AH83" s="35">
        <f>(H83-H78)/SUM(AF78:AF82)</f>
        <v>82.255737704918033</v>
      </c>
      <c r="AI83" s="28">
        <f>(H83-H73)/SUM(AF73:AF82)</f>
        <v>-43.520258775033284</v>
      </c>
      <c r="AJ83" s="29">
        <f>AJ82+(AVERAGE($AE$3:AE83)/(AJ82*AJ82))</f>
        <v>21.444969679352585</v>
      </c>
      <c r="AK83" s="30">
        <f>AK82+(AVERAGE($AG$3:AG83)/(AK82*AK82))</f>
        <v>20.660589649197878</v>
      </c>
      <c r="AL83" s="36">
        <f>AL82+(AVERAGE($AH$3:AH83)/(AL82*AL82))</f>
        <v>21.533911924844812</v>
      </c>
      <c r="AM83" s="37">
        <f>AM82+(AVERAGE($AI$3:AI83)/(AM82*AM82))</f>
        <v>21.335363787385752</v>
      </c>
      <c r="AN83" s="38">
        <f t="shared" si="21"/>
        <v>16</v>
      </c>
      <c r="AO83" s="39">
        <f t="shared" si="22"/>
        <v>14.887936167706521</v>
      </c>
      <c r="AP83" s="39">
        <f t="shared" si="23"/>
        <v>15.149477442030602</v>
      </c>
      <c r="AQ83" s="36">
        <f t="shared" si="24"/>
        <v>14.230637095190769</v>
      </c>
      <c r="AR83" s="40">
        <f t="shared" si="25"/>
        <v>15.292140603807352</v>
      </c>
      <c r="AS83" s="41">
        <f t="shared" si="26"/>
        <v>17.349302555086545</v>
      </c>
      <c r="AT83" s="20">
        <f>POWER((AO83-H83),2)</f>
        <v>1.2366859670952601</v>
      </c>
      <c r="AU83" s="20">
        <f>POWER((AP83-H83),2)</f>
        <v>0.72338862161480877</v>
      </c>
      <c r="AV83" s="29">
        <f t="shared" si="27"/>
        <v>12.607916566646693</v>
      </c>
      <c r="AW83" s="30">
        <f t="shared" si="36"/>
        <v>21.572220667865423</v>
      </c>
      <c r="AX83" s="36">
        <f t="shared" si="34"/>
        <v>14.605435119714622</v>
      </c>
      <c r="AY83" s="37">
        <f t="shared" si="35"/>
        <v>14.517203796223926</v>
      </c>
    </row>
    <row r="84" spans="1:51" thickTop="1" thickBot="1">
      <c r="A84" s="4">
        <v>83</v>
      </c>
      <c r="B84" s="4">
        <v>1328715277</v>
      </c>
      <c r="C84" s="4">
        <f t="shared" si="28"/>
        <v>0.85416666666666663</v>
      </c>
      <c r="D84" s="2">
        <f t="shared" si="29"/>
        <v>40947.649039351854</v>
      </c>
      <c r="E84" s="4" t="s">
        <v>1560</v>
      </c>
      <c r="F84" s="4" t="s">
        <v>1561</v>
      </c>
      <c r="G84" s="4">
        <v>16</v>
      </c>
      <c r="H84" s="4">
        <v>16</v>
      </c>
      <c r="I84" s="5">
        <f t="shared" si="30"/>
        <v>0.46153846153846156</v>
      </c>
      <c r="J84" s="4">
        <v>256</v>
      </c>
      <c r="K84" s="4">
        <v>256</v>
      </c>
      <c r="L84" s="5">
        <f t="shared" si="31"/>
        <v>0.60735486844677711</v>
      </c>
      <c r="M84" s="5">
        <f t="shared" si="32"/>
        <v>16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f>N84+P84+T84</f>
        <v>0</v>
      </c>
      <c r="X84" s="4">
        <f>O84+Q84+U84</f>
        <v>0</v>
      </c>
      <c r="Y84" s="60">
        <f>(N84+V84)/G84</f>
        <v>0</v>
      </c>
      <c r="Z84" s="62">
        <f>IF(AA84=0,0,(N84+V84)/ABS(AA84))</f>
        <v>0</v>
      </c>
      <c r="AA84" s="3">
        <f t="shared" si="19"/>
        <v>0</v>
      </c>
      <c r="AB84" s="3">
        <f t="shared" si="20"/>
        <v>0</v>
      </c>
      <c r="AC84" s="3">
        <f>N84+O84+P84+Q84+T84+U84</f>
        <v>0</v>
      </c>
      <c r="AD84" s="3">
        <f>AA84/G84</f>
        <v>0</v>
      </c>
      <c r="AE84" s="24">
        <f>(AA84)*(G84*G84)</f>
        <v>0</v>
      </c>
      <c r="AF84" s="25">
        <f t="shared" si="33"/>
        <v>3.90625E-3</v>
      </c>
      <c r="AG84" s="26">
        <f>(H84-$H$2)/SUM($AF$2:AF83)</f>
        <v>18.465118063062597</v>
      </c>
      <c r="AH84" s="35">
        <f>(H84-H79)/SUM(AF79:AF83)</f>
        <v>86.510344827586209</v>
      </c>
      <c r="AI84" s="28">
        <f>(H84-H74)/SUM(AF74:AF83)</f>
        <v>0</v>
      </c>
      <c r="AJ84" s="29">
        <f>AJ83+(AVERAGE($AE$3:AE84)/(AJ83*AJ83))</f>
        <v>21.454038720672301</v>
      </c>
      <c r="AK84" s="30">
        <f>AK83+(AVERAGE($AG$3:AG84)/(AK83*AK83))</f>
        <v>20.747432492816287</v>
      </c>
      <c r="AL84" s="36">
        <f>AL83+(AVERAGE($AH$3:AH84)/(AL83*AL83))</f>
        <v>21.550427983945035</v>
      </c>
      <c r="AM84" s="37">
        <f>AM83+(AVERAGE($AI$3:AI84)/(AM83*AM83))</f>
        <v>21.353550259062164</v>
      </c>
      <c r="AN84" s="38">
        <f t="shared" si="21"/>
        <v>16</v>
      </c>
      <c r="AO84" s="39">
        <f t="shared" si="22"/>
        <v>15.278236613157254</v>
      </c>
      <c r="AP84" s="39">
        <f t="shared" si="23"/>
        <v>15.149477442030602</v>
      </c>
      <c r="AQ84" s="36">
        <f t="shared" si="24"/>
        <v>14.435000140575049</v>
      </c>
      <c r="AR84" s="40">
        <f t="shared" si="25"/>
        <v>14.914897566420168</v>
      </c>
      <c r="AS84" s="41">
        <f t="shared" si="26"/>
        <v>16.812585543596587</v>
      </c>
      <c r="AT84" s="20">
        <f>POWER((AO84-H84),2)</f>
        <v>0.52094238658671077</v>
      </c>
      <c r="AU84" s="20">
        <f>POWER((AP84-H84),2)</f>
        <v>0.72338862161480877</v>
      </c>
      <c r="AV84" s="29">
        <f t="shared" si="27"/>
        <v>12.633838140182649</v>
      </c>
      <c r="AW84" s="30">
        <f t="shared" si="36"/>
        <v>21.651391380229644</v>
      </c>
      <c r="AX84" s="36">
        <f t="shared" si="34"/>
        <v>14.646057543275923</v>
      </c>
      <c r="AY84" s="37">
        <f t="shared" si="35"/>
        <v>14.557233725861034</v>
      </c>
    </row>
    <row r="85" spans="1:51" thickTop="1" thickBot="1">
      <c r="A85" s="4">
        <v>84</v>
      </c>
      <c r="B85" s="4">
        <v>1330377229</v>
      </c>
      <c r="C85" s="4">
        <f t="shared" si="28"/>
        <v>0.86458333333333337</v>
      </c>
      <c r="D85" s="2">
        <f t="shared" si="29"/>
        <v>40966.884594907409</v>
      </c>
      <c r="E85" s="4" t="s">
        <v>1561</v>
      </c>
      <c r="F85" s="4" t="s">
        <v>1562</v>
      </c>
      <c r="G85" s="4">
        <v>16</v>
      </c>
      <c r="H85" s="4">
        <v>16</v>
      </c>
      <c r="I85" s="5">
        <f t="shared" si="30"/>
        <v>0.46153846153846156</v>
      </c>
      <c r="J85" s="4">
        <v>256</v>
      </c>
      <c r="K85" s="4">
        <v>257</v>
      </c>
      <c r="L85" s="5">
        <f t="shared" si="31"/>
        <v>0.60973453591073601</v>
      </c>
      <c r="M85" s="5">
        <f t="shared" si="32"/>
        <v>16.0625</v>
      </c>
      <c r="N85" s="4">
        <v>0</v>
      </c>
      <c r="O85" s="4">
        <v>0</v>
      </c>
      <c r="P85" s="4">
        <v>1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1</v>
      </c>
      <c r="W85" s="4">
        <f>N85+P85+T85</f>
        <v>1</v>
      </c>
      <c r="X85" s="4">
        <f>O85+Q85+U85</f>
        <v>0</v>
      </c>
      <c r="Y85" s="60">
        <f>(N85+V85)/G85</f>
        <v>6.25E-2</v>
      </c>
      <c r="Z85" s="62">
        <f>IF(AA85=0,0,(N85+V85)/ABS(AA85))</f>
        <v>0</v>
      </c>
      <c r="AA85" s="3">
        <f t="shared" si="19"/>
        <v>0</v>
      </c>
      <c r="AB85" s="3">
        <f t="shared" si="20"/>
        <v>1</v>
      </c>
      <c r="AC85" s="3">
        <f>N85+O85+P85+Q85+T85+U85</f>
        <v>1</v>
      </c>
      <c r="AD85" s="3">
        <f>AA85/G85</f>
        <v>0</v>
      </c>
      <c r="AE85" s="24">
        <f>(AA85)*(G85*G85)</f>
        <v>0</v>
      </c>
      <c r="AF85" s="25">
        <f t="shared" si="33"/>
        <v>3.90625E-3</v>
      </c>
      <c r="AG85" s="26">
        <f>(H85-$H$2)/SUM($AF$2:AF84)</f>
        <v>18.245775357252839</v>
      </c>
      <c r="AH85" s="35">
        <f>(H85-H80)/SUM(AF80:AF84)</f>
        <v>91.229090909090914</v>
      </c>
      <c r="AI85" s="28">
        <f>(H85-H75)/SUM(AF75:AF84)</f>
        <v>21.378740938804267</v>
      </c>
      <c r="AJ85" s="29">
        <f>AJ84+(AVERAGE($AE$3:AE85)/(AJ84*AJ84))</f>
        <v>21.462990923090459</v>
      </c>
      <c r="AK85" s="30">
        <f>AK84+(AVERAGE($AG$3:AG85)/(AK84*AK84))</f>
        <v>20.83302298832059</v>
      </c>
      <c r="AL85" s="36">
        <f>AL84+(AVERAGE($AH$3:AH85)/(AL84*AL84))</f>
        <v>21.569086754780852</v>
      </c>
      <c r="AM85" s="37">
        <f>AM84+(AVERAGE($AI$3:AI85)/(AM84*AM84))</f>
        <v>21.372051914593392</v>
      </c>
      <c r="AN85" s="38">
        <f t="shared" si="21"/>
        <v>16</v>
      </c>
      <c r="AO85" s="39">
        <f t="shared" si="22"/>
        <v>15.669065705366966</v>
      </c>
      <c r="AP85" s="39">
        <f t="shared" si="23"/>
        <v>15.242628291371926</v>
      </c>
      <c r="AQ85" s="36">
        <f t="shared" si="24"/>
        <v>14.759803543621427</v>
      </c>
      <c r="AR85" s="40">
        <f t="shared" si="25"/>
        <v>14.734106663034096</v>
      </c>
      <c r="AS85" s="41">
        <f t="shared" si="26"/>
        <v>16.344738789497477</v>
      </c>
      <c r="AT85" s="20">
        <f>POWER((AO85-H85),2)</f>
        <v>0.10951750736426348</v>
      </c>
      <c r="AU85" s="20">
        <f>POWER((AP85-H85),2)</f>
        <v>0.57361190503020887</v>
      </c>
      <c r="AV85" s="29">
        <f t="shared" si="27"/>
        <v>12.65965345326941</v>
      </c>
      <c r="AW85" s="30">
        <f t="shared" si="36"/>
        <v>21.729984158200185</v>
      </c>
      <c r="AX85" s="36">
        <f t="shared" si="34"/>
        <v>14.686454937976993</v>
      </c>
      <c r="AY85" s="37">
        <f t="shared" si="35"/>
        <v>14.597043807120494</v>
      </c>
    </row>
    <row r="86" spans="1:51" thickTop="1" thickBot="1">
      <c r="A86" s="4">
        <v>85</v>
      </c>
      <c r="B86" s="4">
        <v>1331622562</v>
      </c>
      <c r="C86" s="4">
        <f t="shared" si="28"/>
        <v>0.875</v>
      </c>
      <c r="D86" s="2">
        <f t="shared" si="29"/>
        <v>40981.298171296294</v>
      </c>
      <c r="E86" s="4" t="s">
        <v>1562</v>
      </c>
      <c r="F86" s="4" t="s">
        <v>1563</v>
      </c>
      <c r="G86" s="4">
        <v>16</v>
      </c>
      <c r="H86" s="4">
        <v>16</v>
      </c>
      <c r="I86" s="5">
        <f t="shared" si="30"/>
        <v>0.46153846153846156</v>
      </c>
      <c r="J86" s="4">
        <v>257</v>
      </c>
      <c r="K86" s="4">
        <v>259</v>
      </c>
      <c r="L86" s="5">
        <f t="shared" si="31"/>
        <v>0.61449387083865392</v>
      </c>
      <c r="M86" s="5">
        <f t="shared" si="32"/>
        <v>16.1875</v>
      </c>
      <c r="N86" s="4">
        <v>0</v>
      </c>
      <c r="O86" s="4">
        <v>0</v>
      </c>
      <c r="P86" s="4">
        <v>2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2</v>
      </c>
      <c r="W86" s="4">
        <f>N86+P86+T86</f>
        <v>2</v>
      </c>
      <c r="X86" s="4">
        <f>O86+Q86+U86</f>
        <v>0</v>
      </c>
      <c r="Y86" s="60">
        <f>(N86+V86)/G86</f>
        <v>0.125</v>
      </c>
      <c r="Z86" s="62">
        <f>IF(AA86=0,0,(N86+V86)/ABS(AA86))</f>
        <v>0</v>
      </c>
      <c r="AA86" s="3">
        <f t="shared" si="19"/>
        <v>0</v>
      </c>
      <c r="AB86" s="3">
        <f t="shared" si="20"/>
        <v>2</v>
      </c>
      <c r="AC86" s="3">
        <f>N86+O86+P86+Q86+T86+U86</f>
        <v>2</v>
      </c>
      <c r="AD86" s="3">
        <f>AA86/G86</f>
        <v>0</v>
      </c>
      <c r="AE86" s="24">
        <f>(AA86)*(G86*G86)</f>
        <v>0</v>
      </c>
      <c r="AF86" s="25">
        <f t="shared" si="33"/>
        <v>3.90625E-3</v>
      </c>
      <c r="AG86" s="26">
        <f>(H86-$H$2)/SUM($AF$2:AF85)</f>
        <v>18.031582516155481</v>
      </c>
      <c r="AH86" s="35">
        <f>(H86-H81)/SUM(AF81:AF85)</f>
        <v>96.492307692307705</v>
      </c>
      <c r="AI86" s="28">
        <f>(H86-H76)/SUM(AF76:AF85)</f>
        <v>43.255172413793112</v>
      </c>
      <c r="AJ86" s="29">
        <f>AJ85+(AVERAGE($AE$3:AE86)/(AJ85*AJ85))</f>
        <v>21.47182917419498</v>
      </c>
      <c r="AK86" s="30">
        <f>AK85+(AVERAGE($AG$3:AG86)/(AK85*AK85))</f>
        <v>20.917395663675769</v>
      </c>
      <c r="AL86" s="36">
        <f>AL85+(AVERAGE($AH$3:AH86)/(AL85*AL85))</f>
        <v>21.58996067696507</v>
      </c>
      <c r="AM86" s="37">
        <f>AM85+(AVERAGE($AI$3:AI86)/(AM85*AM85))</f>
        <v>21.391429043433281</v>
      </c>
      <c r="AN86" s="38">
        <f t="shared" si="21"/>
        <v>16</v>
      </c>
      <c r="AO86" s="39">
        <f t="shared" si="22"/>
        <v>16.062078319435113</v>
      </c>
      <c r="AP86" s="39">
        <f t="shared" si="23"/>
        <v>15.428801991146948</v>
      </c>
      <c r="AQ86" s="36">
        <f t="shared" si="24"/>
        <v>15.159054300185041</v>
      </c>
      <c r="AR86" s="40">
        <f t="shared" si="25"/>
        <v>14.69792861768431</v>
      </c>
      <c r="AS86" s="41">
        <f t="shared" si="26"/>
        <v>15.972326240627217</v>
      </c>
      <c r="AT86" s="20">
        <f>POWER((AO86-H86),2)</f>
        <v>3.8537177438878862E-3</v>
      </c>
      <c r="AU86" s="20">
        <f>POWER((AP86-H86),2)</f>
        <v>0.32626716531769173</v>
      </c>
      <c r="AV86" s="29">
        <f t="shared" si="27"/>
        <v>12.685363589558648</v>
      </c>
      <c r="AW86" s="30">
        <f t="shared" si="36"/>
        <v>21.808009457191741</v>
      </c>
      <c r="AX86" s="36">
        <f t="shared" si="34"/>
        <v>14.726630399605835</v>
      </c>
      <c r="AY86" s="37">
        <f t="shared" si="35"/>
        <v>14.636637038798092</v>
      </c>
    </row>
    <row r="87" spans="1:51" thickTop="1" thickBot="1">
      <c r="A87" s="4">
        <v>86</v>
      </c>
      <c r="B87" s="4">
        <v>1334938737</v>
      </c>
      <c r="C87" s="4">
        <f t="shared" si="28"/>
        <v>0.88541666666666663</v>
      </c>
      <c r="D87" s="2">
        <f t="shared" si="29"/>
        <v>41019.679826388892</v>
      </c>
      <c r="E87" s="4" t="s">
        <v>1563</v>
      </c>
      <c r="F87" s="4" t="s">
        <v>1564</v>
      </c>
      <c r="G87" s="4">
        <v>16</v>
      </c>
      <c r="H87" s="4">
        <v>21</v>
      </c>
      <c r="I87" s="5">
        <f t="shared" si="30"/>
        <v>0.84615384615384615</v>
      </c>
      <c r="J87" s="4">
        <v>259</v>
      </c>
      <c r="K87" s="4">
        <v>381</v>
      </c>
      <c r="L87" s="5">
        <f t="shared" si="31"/>
        <v>0.90481330144164296</v>
      </c>
      <c r="M87" s="5">
        <f t="shared" si="32"/>
        <v>18.142857142857142</v>
      </c>
      <c r="N87" s="4">
        <v>5</v>
      </c>
      <c r="O87" s="4">
        <v>0</v>
      </c>
      <c r="P87" s="4">
        <v>0</v>
      </c>
      <c r="Q87" s="4">
        <v>1</v>
      </c>
      <c r="R87" s="4">
        <v>0</v>
      </c>
      <c r="S87" s="4">
        <v>0</v>
      </c>
      <c r="T87" s="4">
        <v>123</v>
      </c>
      <c r="U87" s="4">
        <v>0</v>
      </c>
      <c r="V87" s="4">
        <v>1</v>
      </c>
      <c r="W87" s="4">
        <f>N87+P87+T87</f>
        <v>128</v>
      </c>
      <c r="X87" s="4">
        <f>O87+Q87+U87</f>
        <v>1</v>
      </c>
      <c r="Y87" s="60">
        <f>(N87+V87)/G87</f>
        <v>0.375</v>
      </c>
      <c r="Z87" s="62">
        <f>IF(AA87=0,0,(N87+V87)/ABS(AA87))</f>
        <v>1.2</v>
      </c>
      <c r="AA87" s="3">
        <f t="shared" si="19"/>
        <v>5</v>
      </c>
      <c r="AB87" s="3">
        <f t="shared" si="20"/>
        <v>122</v>
      </c>
      <c r="AC87" s="3">
        <f>N87+O87+P87+Q87+T87+U87</f>
        <v>129</v>
      </c>
      <c r="AD87" s="3">
        <f>AA87/G87</f>
        <v>0.3125</v>
      </c>
      <c r="AE87" s="24">
        <f>(AA87)*(G87*G87)</f>
        <v>1280</v>
      </c>
      <c r="AF87" s="25">
        <f t="shared" si="33"/>
        <v>2.2675736961451248E-3</v>
      </c>
      <c r="AG87" s="26">
        <f>(H87-$H$2)/SUM($AF$2:AF86)</f>
        <v>32.674327173763189</v>
      </c>
      <c r="AH87" s="35">
        <f>(H87-H82)/SUM(AF82:AF86)</f>
        <v>256</v>
      </c>
      <c r="AI87" s="28">
        <f>(H87-H77)/SUM(AF77:AF86)</f>
        <v>155.41238938053098</v>
      </c>
      <c r="AJ87" s="29">
        <f>AJ86+(AVERAGE($AE$3:AE87)/(AJ86*AJ86))</f>
        <v>21.513219022765217</v>
      </c>
      <c r="AK87" s="30">
        <f>AK86+(AVERAGE($AG$3:AG87)/(AK86*AK86))</f>
        <v>21.000982992375796</v>
      </c>
      <c r="AL87" s="36">
        <f>AL86+(AVERAGE($AH$3:AH87)/(AL86*AL86))</f>
        <v>21.617010416255653</v>
      </c>
      <c r="AM87" s="37">
        <f>AM86+(AVERAGE($AI$3:AI87)/(AM86*AM86))</f>
        <v>21.414539176777524</v>
      </c>
      <c r="AN87" s="38">
        <f t="shared" si="21"/>
        <v>21</v>
      </c>
      <c r="AO87" s="39">
        <f t="shared" si="22"/>
        <v>17.054363457763021</v>
      </c>
      <c r="AP87" s="39">
        <f t="shared" si="23"/>
        <v>16.081663743839751</v>
      </c>
      <c r="AQ87" s="36">
        <f t="shared" si="24"/>
        <v>15.692122769284611</v>
      </c>
      <c r="AR87" s="40">
        <f t="shared" si="25"/>
        <v>14.874421204812569</v>
      </c>
      <c r="AS87" s="41">
        <f t="shared" si="26"/>
        <v>15.743842148111408</v>
      </c>
      <c r="AT87" s="20">
        <f>POWER((AO87-H87),2)</f>
        <v>15.568047723435786</v>
      </c>
      <c r="AU87" s="20">
        <f>POWER((AP87-H87),2)</f>
        <v>24.190031528660409</v>
      </c>
      <c r="AV87" s="29">
        <f t="shared" si="27"/>
        <v>12.710969615114402</v>
      </c>
      <c r="AW87" s="30">
        <f t="shared" si="36"/>
        <v>21.885477432830918</v>
      </c>
      <c r="AX87" s="36">
        <f t="shared" si="34"/>
        <v>14.766586956296008</v>
      </c>
      <c r="AY87" s="37">
        <f t="shared" si="35"/>
        <v>14.676016354708203</v>
      </c>
    </row>
    <row r="88" spans="1:51" thickTop="1" thickBot="1">
      <c r="A88" s="4">
        <v>87</v>
      </c>
      <c r="B88" s="4">
        <v>1341344497</v>
      </c>
      <c r="C88" s="4">
        <f t="shared" si="28"/>
        <v>0.89583333333333337</v>
      </c>
      <c r="D88" s="2">
        <f t="shared" si="29"/>
        <v>41093.820567129631</v>
      </c>
      <c r="E88" s="4" t="s">
        <v>1564</v>
      </c>
      <c r="F88" s="4" t="s">
        <v>1565</v>
      </c>
      <c r="G88" s="4">
        <v>21</v>
      </c>
      <c r="H88" s="4">
        <v>21</v>
      </c>
      <c r="I88" s="5">
        <f t="shared" si="30"/>
        <v>0.84615384615384615</v>
      </c>
      <c r="J88" s="4">
        <v>381</v>
      </c>
      <c r="K88" s="4">
        <v>380</v>
      </c>
      <c r="L88" s="5">
        <f t="shared" si="31"/>
        <v>0.90243363397768406</v>
      </c>
      <c r="M88" s="5">
        <f t="shared" si="32"/>
        <v>18.095238095238095</v>
      </c>
      <c r="N88" s="4">
        <v>0</v>
      </c>
      <c r="O88" s="4">
        <v>0</v>
      </c>
      <c r="P88" s="4">
        <v>0</v>
      </c>
      <c r="Q88" s="4">
        <v>1</v>
      </c>
      <c r="R88" s="4">
        <v>0</v>
      </c>
      <c r="S88" s="4">
        <v>0</v>
      </c>
      <c r="T88" s="4">
        <v>0</v>
      </c>
      <c r="U88" s="4">
        <v>0</v>
      </c>
      <c r="V88" s="4">
        <v>1</v>
      </c>
      <c r="W88" s="4">
        <f>N88+P88+T88</f>
        <v>0</v>
      </c>
      <c r="X88" s="4">
        <f>O88+Q88+U88</f>
        <v>1</v>
      </c>
      <c r="Y88" s="60">
        <f>(N88+V88)/G88</f>
        <v>4.7619047619047616E-2</v>
      </c>
      <c r="Z88" s="62">
        <f>IF(AA88=0,0,(N88+V88)/ABS(AA88))</f>
        <v>0</v>
      </c>
      <c r="AA88" s="3">
        <f t="shared" si="19"/>
        <v>0</v>
      </c>
      <c r="AB88" s="3">
        <f t="shared" si="20"/>
        <v>-1</v>
      </c>
      <c r="AC88" s="3">
        <f>N88+O88+P88+Q88+T88+U88</f>
        <v>1</v>
      </c>
      <c r="AD88" s="3">
        <f>AA88/G88</f>
        <v>0</v>
      </c>
      <c r="AE88" s="24">
        <f>(AA88)*(G88*G88)</f>
        <v>0</v>
      </c>
      <c r="AF88" s="25">
        <f t="shared" si="33"/>
        <v>2.2675736961451248E-3</v>
      </c>
      <c r="AG88" s="26">
        <f>(H88-$H$2)/SUM($AF$2:AF87)</f>
        <v>32.455718891405439</v>
      </c>
      <c r="AH88" s="35">
        <f>(H88-H83)/SUM(AF83:AF87)</f>
        <v>279.44554455445541</v>
      </c>
      <c r="AI88" s="28">
        <f>(H88-H78)/SUM(AF78:AF87)</f>
        <v>165.84931794333687</v>
      </c>
      <c r="AJ88" s="29">
        <f>AJ87+(AVERAGE($AE$3:AE88)/(AJ87*AJ87))</f>
        <v>21.553970335294334</v>
      </c>
      <c r="AK88" s="30">
        <f>AK87+(AVERAGE($AG$3:AG88)/(AK87*AK87))</f>
        <v>21.083797723077232</v>
      </c>
      <c r="AL88" s="36">
        <f>AL87+(AVERAGE($AH$3:AH88)/(AL87*AL87))</f>
        <v>21.650632321397445</v>
      </c>
      <c r="AM88" s="37">
        <f>AM87+(AVERAGE($AI$3:AI88)/(AM87*AM87))</f>
        <v>21.441536621914956</v>
      </c>
      <c r="AN88" s="38">
        <f t="shared" si="21"/>
        <v>21</v>
      </c>
      <c r="AO88" s="39">
        <f t="shared" si="22"/>
        <v>18.015148340322558</v>
      </c>
      <c r="AP88" s="39">
        <f t="shared" si="23"/>
        <v>16.722949709534209</v>
      </c>
      <c r="AQ88" s="36">
        <f t="shared" si="24"/>
        <v>16.349748138129712</v>
      </c>
      <c r="AR88" s="40">
        <f t="shared" si="25"/>
        <v>15.256595063750801</v>
      </c>
      <c r="AS88" s="41">
        <f t="shared" si="26"/>
        <v>15.669921987435288</v>
      </c>
      <c r="AT88" s="20">
        <f>POWER((AO88-H88),2)</f>
        <v>8.9093394302791822</v>
      </c>
      <c r="AU88" s="20">
        <f>POWER((AP88-H88),2)</f>
        <v>18.293159187173508</v>
      </c>
      <c r="AV88" s="29">
        <f t="shared" si="27"/>
        <v>12.736472578803408</v>
      </c>
      <c r="AW88" s="30">
        <f t="shared" si="36"/>
        <v>21.962397952660965</v>
      </c>
      <c r="AX88" s="36">
        <f t="shared" si="34"/>
        <v>14.806327570544532</v>
      </c>
      <c r="AY88" s="37">
        <f t="shared" si="35"/>
        <v>14.715184625605714</v>
      </c>
    </row>
    <row r="89" spans="1:51" thickTop="1" thickBot="1">
      <c r="A89" s="4">
        <v>88</v>
      </c>
      <c r="B89" s="4">
        <v>1341578094</v>
      </c>
      <c r="C89" s="4">
        <f t="shared" si="28"/>
        <v>0.90625</v>
      </c>
      <c r="D89" s="2">
        <f t="shared" si="29"/>
        <v>41096.524236111109</v>
      </c>
      <c r="E89" s="4" t="s">
        <v>1565</v>
      </c>
      <c r="F89" s="4" t="s">
        <v>1566</v>
      </c>
      <c r="G89" s="4">
        <v>21</v>
      </c>
      <c r="H89" s="4">
        <v>23</v>
      </c>
      <c r="I89" s="5">
        <f t="shared" si="30"/>
        <v>1</v>
      </c>
      <c r="J89" s="4">
        <v>380</v>
      </c>
      <c r="K89" s="4">
        <v>411</v>
      </c>
      <c r="L89" s="5">
        <f t="shared" si="31"/>
        <v>0.97620332536041077</v>
      </c>
      <c r="M89" s="5">
        <f t="shared" si="32"/>
        <v>17.869565217391305</v>
      </c>
      <c r="N89" s="4">
        <v>2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31</v>
      </c>
      <c r="U89" s="4">
        <v>0</v>
      </c>
      <c r="V89" s="4">
        <v>0</v>
      </c>
      <c r="W89" s="4">
        <f>N89+P89+T89</f>
        <v>33</v>
      </c>
      <c r="X89" s="4">
        <f>O89+Q89+U89</f>
        <v>0</v>
      </c>
      <c r="Y89" s="60">
        <f>(N89+V89)/G89</f>
        <v>9.5238095238095233E-2</v>
      </c>
      <c r="Z89" s="62">
        <f>IF(AA89=0,0,(N89+V89)/ABS(AA89))</f>
        <v>1</v>
      </c>
      <c r="AA89" s="3">
        <f t="shared" si="19"/>
        <v>2</v>
      </c>
      <c r="AB89" s="3">
        <f t="shared" si="20"/>
        <v>31</v>
      </c>
      <c r="AC89" s="3">
        <f>N89+O89+P89+Q89+T89+U89</f>
        <v>33</v>
      </c>
      <c r="AD89" s="3">
        <f>AA89/G89</f>
        <v>9.5238095238095233E-2</v>
      </c>
      <c r="AE89" s="24">
        <f>(AA89)*(G89*G89)</f>
        <v>882</v>
      </c>
      <c r="AF89" s="25">
        <f t="shared" si="33"/>
        <v>1.890359168241966E-3</v>
      </c>
      <c r="AG89" s="26">
        <f>(H89-$H$2)/SUM($AF$2:AF88)</f>
        <v>38.101837533742781</v>
      </c>
      <c r="AH89" s="35">
        <f>(H89-H84)/SUM(AF84:AF88)</f>
        <v>430.66594005449593</v>
      </c>
      <c r="AI89" s="28">
        <f>(H89-H79)/SUM(AF79:AF88)</f>
        <v>228.58582677165356</v>
      </c>
      <c r="AJ89" s="29">
        <f>AJ88+(AVERAGE($AE$3:AE89)/(AJ88*AJ88))</f>
        <v>21.615923074085018</v>
      </c>
      <c r="AK89" s="30">
        <f>AK88+(AVERAGE($AG$3:AG89)/(AK88*AK88))</f>
        <v>21.166003938117548</v>
      </c>
      <c r="AL89" s="36">
        <f>AL88+(AVERAGE($AH$3:AH89)/(AL88*AL88))</f>
        <v>21.694325016973274</v>
      </c>
      <c r="AM89" s="37">
        <f>AM88+(AVERAGE($AI$3:AI89)/(AM88*AM88))</f>
        <v>21.473871615667989</v>
      </c>
      <c r="AN89" s="38">
        <f t="shared" si="21"/>
        <v>23</v>
      </c>
      <c r="AO89" s="39">
        <f t="shared" si="22"/>
        <v>19.342129757511437</v>
      </c>
      <c r="AP89" s="39">
        <f t="shared" si="23"/>
        <v>17.540328814526976</v>
      </c>
      <c r="AQ89" s="36">
        <f t="shared" si="24"/>
        <v>17.21302633747953</v>
      </c>
      <c r="AR89" s="40">
        <f t="shared" si="25"/>
        <v>15.841205886118422</v>
      </c>
      <c r="AS89" s="41">
        <f t="shared" si="26"/>
        <v>15.775860164031281</v>
      </c>
      <c r="AT89" s="20">
        <f>POWER((AO89-H89),2)</f>
        <v>13.380014710883342</v>
      </c>
      <c r="AU89" s="20">
        <f>POWER((AP89-H89),2)</f>
        <v>29.808009453484413</v>
      </c>
      <c r="AV89" s="29">
        <f t="shared" si="27"/>
        <v>12.761873512674457</v>
      </c>
      <c r="AW89" s="30">
        <f t="shared" si="36"/>
        <v>22.038780607270567</v>
      </c>
      <c r="AX89" s="36">
        <f t="shared" si="34"/>
        <v>14.845855141153747</v>
      </c>
      <c r="AY89" s="37">
        <f t="shared" si="35"/>
        <v>14.754144661036129</v>
      </c>
    </row>
    <row r="90" spans="1:51" thickTop="1" thickBot="1">
      <c r="A90" s="4">
        <v>89</v>
      </c>
      <c r="B90" s="4">
        <v>1343552856</v>
      </c>
      <c r="C90" s="4">
        <f t="shared" si="28"/>
        <v>0.91666666666666663</v>
      </c>
      <c r="D90" s="2">
        <f t="shared" si="29"/>
        <v>41119.380277777775</v>
      </c>
      <c r="E90" s="4" t="s">
        <v>1566</v>
      </c>
      <c r="F90" s="4" t="s">
        <v>1567</v>
      </c>
      <c r="G90" s="4">
        <v>23</v>
      </c>
      <c r="H90" s="4">
        <v>23</v>
      </c>
      <c r="I90" s="5">
        <f t="shared" si="30"/>
        <v>1</v>
      </c>
      <c r="J90" s="4">
        <v>411</v>
      </c>
      <c r="K90" s="4">
        <v>411</v>
      </c>
      <c r="L90" s="5">
        <f t="shared" si="31"/>
        <v>0.97620332536041077</v>
      </c>
      <c r="M90" s="5">
        <f t="shared" si="32"/>
        <v>17.869565217391305</v>
      </c>
      <c r="N90" s="4">
        <v>0</v>
      </c>
      <c r="O90" s="4">
        <v>0</v>
      </c>
      <c r="P90" s="4">
        <v>0</v>
      </c>
      <c r="Q90" s="4">
        <v>0</v>
      </c>
      <c r="R90" s="4">
        <v>1</v>
      </c>
      <c r="S90" s="4">
        <v>0</v>
      </c>
      <c r="T90" s="4">
        <v>0</v>
      </c>
      <c r="U90" s="4">
        <v>0</v>
      </c>
      <c r="V90" s="4">
        <v>1</v>
      </c>
      <c r="W90" s="4">
        <f>N90+P90+T90</f>
        <v>0</v>
      </c>
      <c r="X90" s="4">
        <f>O90+Q90+U90</f>
        <v>0</v>
      </c>
      <c r="Y90" s="60">
        <f>(N90+V90)/G90</f>
        <v>4.3478260869565216E-2</v>
      </c>
      <c r="Z90" s="62">
        <f>IF(AA90=0,0,(N90+V90)/ABS(AA90))</f>
        <v>0</v>
      </c>
      <c r="AA90" s="3">
        <f t="shared" si="19"/>
        <v>0</v>
      </c>
      <c r="AB90" s="3">
        <f t="shared" si="20"/>
        <v>0</v>
      </c>
      <c r="AC90" s="3">
        <f>N90+O90+P90+Q90+T90+U90</f>
        <v>0</v>
      </c>
      <c r="AD90" s="3">
        <f>AA90/G90</f>
        <v>0</v>
      </c>
      <c r="AE90" s="24">
        <f>(AA90)*(G90*G90)</f>
        <v>0</v>
      </c>
      <c r="AF90" s="25">
        <f t="shared" si="33"/>
        <v>1.890359168241966E-3</v>
      </c>
      <c r="AG90" s="26">
        <f>(H90-$H$2)/SUM($AF$2:AF89)</f>
        <v>37.891898467398455</v>
      </c>
      <c r="AH90" s="35">
        <f>(H90-H85)/SUM(AF85:AF89)</f>
        <v>491.64185802554795</v>
      </c>
      <c r="AI90" s="28">
        <f>(H90-H80)/SUM(AF80:AF89)</f>
        <v>248.88803605487513</v>
      </c>
      <c r="AJ90" s="29">
        <f>AJ89+(AVERAGE($AE$3:AE90)/(AJ89*AJ89))</f>
        <v>21.676821221357539</v>
      </c>
      <c r="AK90" s="30">
        <f>AK89+(AVERAGE($AG$3:AG90)/(AK89*AK89))</f>
        <v>21.247607054241943</v>
      </c>
      <c r="AL90" s="36">
        <f>AL89+(AVERAGE($AH$3:AH90)/(AL89*AL89))</f>
        <v>21.74921801776533</v>
      </c>
      <c r="AM90" s="37">
        <f>AM89+(AVERAGE($AI$3:AI90)/(AM89*AM89))</f>
        <v>21.511876357288617</v>
      </c>
      <c r="AN90" s="38">
        <f t="shared" si="21"/>
        <v>23</v>
      </c>
      <c r="AO90" s="39">
        <f t="shared" si="22"/>
        <v>20.65626561741302</v>
      </c>
      <c r="AP90" s="39">
        <f t="shared" si="23"/>
        <v>18.349291630686917</v>
      </c>
      <c r="AQ90" s="36">
        <f t="shared" si="24"/>
        <v>18.262170551291074</v>
      </c>
      <c r="AR90" s="40">
        <f t="shared" si="25"/>
        <v>16.595414913858974</v>
      </c>
      <c r="AS90" s="41">
        <f t="shared" si="26"/>
        <v>16.050201442923672</v>
      </c>
      <c r="AT90" s="20">
        <f>POWER((AO90-H90),2)</f>
        <v>5.4930908561203742</v>
      </c>
      <c r="AU90" s="20">
        <f>POWER((AP90-H90),2)</f>
        <v>21.629088336398755</v>
      </c>
      <c r="AV90" s="29">
        <f t="shared" si="27"/>
        <v>12.78717343232718</v>
      </c>
      <c r="AW90" s="30">
        <f t="shared" si="36"/>
        <v>22.114634720880787</v>
      </c>
      <c r="AX90" s="36">
        <f t="shared" si="34"/>
        <v>14.8851725051006</v>
      </c>
      <c r="AY90" s="37">
        <f t="shared" si="35"/>
        <v>14.792899211117113</v>
      </c>
    </row>
    <row r="91" spans="1:51" thickTop="1" thickBot="1">
      <c r="A91" s="4">
        <v>90</v>
      </c>
      <c r="B91" s="4">
        <v>1344501960</v>
      </c>
      <c r="C91" s="4">
        <f t="shared" si="28"/>
        <v>0.92708333333333337</v>
      </c>
      <c r="D91" s="2">
        <f t="shared" si="29"/>
        <v>41130.365277777775</v>
      </c>
      <c r="E91" s="4" t="s">
        <v>1567</v>
      </c>
      <c r="F91" s="4" t="s">
        <v>1568</v>
      </c>
      <c r="G91" s="4">
        <v>23</v>
      </c>
      <c r="H91" s="4">
        <v>23</v>
      </c>
      <c r="I91" s="5">
        <f t="shared" si="30"/>
        <v>1</v>
      </c>
      <c r="J91" s="4">
        <v>411</v>
      </c>
      <c r="K91" s="4">
        <v>411</v>
      </c>
      <c r="L91" s="5">
        <f t="shared" si="31"/>
        <v>0.97620332536041077</v>
      </c>
      <c r="M91" s="5">
        <f t="shared" si="32"/>
        <v>17.869565217391305</v>
      </c>
      <c r="N91" s="4">
        <v>0</v>
      </c>
      <c r="O91" s="4">
        <v>0</v>
      </c>
      <c r="P91" s="4">
        <v>0</v>
      </c>
      <c r="Q91" s="4">
        <v>0</v>
      </c>
      <c r="R91" s="4">
        <v>1</v>
      </c>
      <c r="S91" s="4">
        <v>0</v>
      </c>
      <c r="T91" s="4">
        <v>0</v>
      </c>
      <c r="U91" s="4">
        <v>0</v>
      </c>
      <c r="V91" s="4">
        <v>1</v>
      </c>
      <c r="W91" s="4">
        <f>N91+P91+T91</f>
        <v>0</v>
      </c>
      <c r="X91" s="4">
        <f>O91+Q91+U91</f>
        <v>0</v>
      </c>
      <c r="Y91" s="60">
        <f>(N91+V91)/G91</f>
        <v>4.3478260869565216E-2</v>
      </c>
      <c r="Z91" s="62">
        <f>IF(AA91=0,0,(N91+V91)/ABS(AA91))</f>
        <v>0</v>
      </c>
      <c r="AA91" s="3">
        <f t="shared" si="19"/>
        <v>0</v>
      </c>
      <c r="AB91" s="3">
        <f t="shared" si="20"/>
        <v>0</v>
      </c>
      <c r="AC91" s="3">
        <f>N91+O91+P91+Q91+T91+U91</f>
        <v>0</v>
      </c>
      <c r="AD91" s="3">
        <f>AA91/G91</f>
        <v>0</v>
      </c>
      <c r="AE91" s="24">
        <f>(AA91)*(G91*G91)</f>
        <v>0</v>
      </c>
      <c r="AF91" s="25">
        <f t="shared" si="33"/>
        <v>1.890359168241966E-3</v>
      </c>
      <c r="AG91" s="26">
        <f>(H91-$H$2)/SUM($AF$2:AF90)</f>
        <v>37.684260229441058</v>
      </c>
      <c r="AH91" s="35">
        <f>(H91-H86)/SUM(AF86:AF90)</f>
        <v>572.73226300092199</v>
      </c>
      <c r="AI91" s="28">
        <f>(H91-H81)/SUM(AF81:AF90)</f>
        <v>273.14811496557809</v>
      </c>
      <c r="AJ91" s="29">
        <f>AJ90+(AVERAGE($AE$3:AE91)/(AJ90*AJ90))</f>
        <v>21.736697269140798</v>
      </c>
      <c r="AK91" s="30">
        <f>AK90+(AVERAGE($AG$3:AG91)/(AK90*AK90))</f>
        <v>21.328612593612899</v>
      </c>
      <c r="AL91" s="36">
        <f>AL90+(AVERAGE($AH$3:AH91)/(AL90*AL90))</f>
        <v>21.816824854718707</v>
      </c>
      <c r="AM91" s="37">
        <f>AM90+(AVERAGE($AI$3:AI91)/(AM90*AM90))</f>
        <v>21.555953528902759</v>
      </c>
      <c r="AN91" s="38">
        <f t="shared" si="21"/>
        <v>23</v>
      </c>
      <c r="AO91" s="39">
        <f t="shared" si="22"/>
        <v>21.998560793168636</v>
      </c>
      <c r="AP91" s="39">
        <f t="shared" si="23"/>
        <v>19.160550768365763</v>
      </c>
      <c r="AQ91" s="36">
        <f t="shared" si="24"/>
        <v>19.479827978187451</v>
      </c>
      <c r="AR91" s="40">
        <f t="shared" si="25"/>
        <v>17.49058677214181</v>
      </c>
      <c r="AS91" s="41">
        <f t="shared" si="26"/>
        <v>16.4572861066403</v>
      </c>
      <c r="AT91" s="20">
        <f>POWER((AO91-H91),2)</f>
        <v>1.0028804849790314</v>
      </c>
      <c r="AU91" s="20">
        <f>POWER((AP91-H91),2)</f>
        <v>14.741370402296734</v>
      </c>
      <c r="AV91" s="29">
        <f t="shared" si="27"/>
        <v>12.812373337270573</v>
      </c>
      <c r="AW91" s="30">
        <f t="shared" si="36"/>
        <v>22.18996936142188</v>
      </c>
      <c r="AX91" s="36">
        <f t="shared" si="34"/>
        <v>14.924282439336643</v>
      </c>
      <c r="AY91" s="37">
        <f t="shared" si="35"/>
        <v>14.831450968254511</v>
      </c>
    </row>
    <row r="92" spans="1:51" thickTop="1" thickBot="1">
      <c r="A92" s="4">
        <v>91</v>
      </c>
      <c r="B92" s="4">
        <v>1344736496</v>
      </c>
      <c r="C92" s="4">
        <f t="shared" si="28"/>
        <v>0.9375</v>
      </c>
      <c r="D92" s="2">
        <f t="shared" si="29"/>
        <v>41133.079814814817</v>
      </c>
      <c r="E92" s="4" t="s">
        <v>1568</v>
      </c>
      <c r="F92" s="4" t="s">
        <v>1569</v>
      </c>
      <c r="G92" s="4">
        <v>23</v>
      </c>
      <c r="H92" s="4">
        <v>23</v>
      </c>
      <c r="I92" s="5">
        <f t="shared" si="30"/>
        <v>1</v>
      </c>
      <c r="J92" s="4">
        <v>411</v>
      </c>
      <c r="K92" s="4">
        <v>417</v>
      </c>
      <c r="L92" s="5">
        <f t="shared" si="31"/>
        <v>0.99048133014416428</v>
      </c>
      <c r="M92" s="5">
        <f t="shared" si="32"/>
        <v>18.130434782608695</v>
      </c>
      <c r="N92" s="4">
        <v>0</v>
      </c>
      <c r="O92" s="4">
        <v>0</v>
      </c>
      <c r="P92" s="4">
        <v>6</v>
      </c>
      <c r="Q92" s="4">
        <v>0</v>
      </c>
      <c r="R92" s="4">
        <v>3</v>
      </c>
      <c r="S92" s="4">
        <v>0</v>
      </c>
      <c r="T92" s="4">
        <v>0</v>
      </c>
      <c r="U92" s="4">
        <v>0</v>
      </c>
      <c r="V92" s="4">
        <v>3</v>
      </c>
      <c r="W92" s="4">
        <f>N92+P92+T92</f>
        <v>6</v>
      </c>
      <c r="X92" s="4">
        <f>O92+Q92+U92</f>
        <v>0</v>
      </c>
      <c r="Y92" s="60">
        <f>(N92+V92)/G92</f>
        <v>0.13043478260869565</v>
      </c>
      <c r="Z92" s="62">
        <f>IF(AA92=0,0,(N92+V92)/ABS(AA92))</f>
        <v>0</v>
      </c>
      <c r="AA92" s="3">
        <f t="shared" si="19"/>
        <v>0</v>
      </c>
      <c r="AB92" s="3">
        <f t="shared" si="20"/>
        <v>6</v>
      </c>
      <c r="AC92" s="3">
        <f>N92+O92+P92+Q92+T92+U92</f>
        <v>6</v>
      </c>
      <c r="AD92" s="3">
        <f>AA92/G92</f>
        <v>0</v>
      </c>
      <c r="AE92" s="24">
        <f>(AA92)*(G92*G92)</f>
        <v>0</v>
      </c>
      <c r="AF92" s="25">
        <f t="shared" si="33"/>
        <v>1.890359168241966E-3</v>
      </c>
      <c r="AG92" s="26">
        <f>(H92-$H$2)/SUM($AF$2:AF91)</f>
        <v>37.478885202094098</v>
      </c>
      <c r="AH92" s="35">
        <f>(H92-H87)/SUM(AF87:AF91)</f>
        <v>195.95884082318352</v>
      </c>
      <c r="AI92" s="28">
        <f>(H92-H82)/SUM(AF82:AF91)</f>
        <v>235.39322098603529</v>
      </c>
      <c r="AJ92" s="29">
        <f>AJ91+(AVERAGE($AE$3:AE92)/(AJ91*AJ91))</f>
        <v>21.795582272106223</v>
      </c>
      <c r="AK92" s="30">
        <f>AK91+(AVERAGE($AG$3:AG92)/(AK91*AK91))</f>
        <v>21.4090261666434</v>
      </c>
      <c r="AL92" s="36">
        <f>AL91+(AVERAGE($AH$3:AH92)/(AL91*AL91))</f>
        <v>21.887841250721191</v>
      </c>
      <c r="AM92" s="37">
        <f>AM91+(AVERAGE($AI$3:AI92)/(AM91*AM91))</f>
        <v>21.604991697930497</v>
      </c>
      <c r="AN92" s="38">
        <f t="shared" si="21"/>
        <v>23</v>
      </c>
      <c r="AO92" s="39">
        <f t="shared" si="22"/>
        <v>22.40348740887756</v>
      </c>
      <c r="AP92" s="39">
        <f t="shared" si="23"/>
        <v>19.801727826043976</v>
      </c>
      <c r="AQ92" s="36">
        <f t="shared" si="24"/>
        <v>20.518369718297837</v>
      </c>
      <c r="AR92" s="40">
        <f t="shared" si="25"/>
        <v>18.334901182862257</v>
      </c>
      <c r="AS92" s="41">
        <f t="shared" si="26"/>
        <v>16.947752598565195</v>
      </c>
      <c r="AT92" s="20">
        <f>POWER((AO92-H92),2)</f>
        <v>0.35582727136760783</v>
      </c>
      <c r="AU92" s="20">
        <f>POWER((AP92-H92),2)</f>
        <v>10.228944898701393</v>
      </c>
      <c r="AV92" s="29">
        <f t="shared" si="27"/>
        <v>12.837474211271655</v>
      </c>
      <c r="AW92" s="30">
        <f t="shared" si="36"/>
        <v>22.264793350129544</v>
      </c>
      <c r="AX92" s="36">
        <f t="shared" si="34"/>
        <v>14.963187662521795</v>
      </c>
      <c r="AY92" s="37">
        <f t="shared" si="35"/>
        <v>14.869802568795768</v>
      </c>
    </row>
    <row r="93" spans="1:51" thickTop="1" thickBot="1">
      <c r="A93" s="4">
        <v>92</v>
      </c>
      <c r="B93" s="4">
        <v>1344889416</v>
      </c>
      <c r="C93" s="4">
        <f t="shared" si="28"/>
        <v>0.94791666666666663</v>
      </c>
      <c r="D93" s="2">
        <f t="shared" si="29"/>
        <v>41134.849722222221</v>
      </c>
      <c r="E93" s="4" t="s">
        <v>1569</v>
      </c>
      <c r="F93" s="4" t="s">
        <v>1570</v>
      </c>
      <c r="G93" s="4">
        <v>23</v>
      </c>
      <c r="H93" s="4">
        <v>23</v>
      </c>
      <c r="I93" s="5">
        <f t="shared" si="30"/>
        <v>1</v>
      </c>
      <c r="J93" s="4">
        <v>417</v>
      </c>
      <c r="K93" s="4">
        <v>411</v>
      </c>
      <c r="L93" s="5">
        <f t="shared" si="31"/>
        <v>0.97620332536041077</v>
      </c>
      <c r="M93" s="5">
        <f t="shared" si="32"/>
        <v>17.869565217391305</v>
      </c>
      <c r="N93" s="4">
        <v>0</v>
      </c>
      <c r="O93" s="4">
        <v>0</v>
      </c>
      <c r="P93" s="4">
        <v>0</v>
      </c>
      <c r="Q93" s="4">
        <v>6</v>
      </c>
      <c r="R93" s="4">
        <v>0</v>
      </c>
      <c r="S93" s="4">
        <v>0</v>
      </c>
      <c r="T93" s="4">
        <v>0</v>
      </c>
      <c r="U93" s="4">
        <v>0</v>
      </c>
      <c r="V93" s="4">
        <v>1</v>
      </c>
      <c r="W93" s="4">
        <f>N93+P93+T93</f>
        <v>0</v>
      </c>
      <c r="X93" s="4">
        <f>O93+Q93+U93</f>
        <v>6</v>
      </c>
      <c r="Y93" s="60">
        <f>(N93+V93)/G93</f>
        <v>4.3478260869565216E-2</v>
      </c>
      <c r="Z93" s="62">
        <f>IF(AA93=0,0,(N93+V93)/ABS(AA93))</f>
        <v>0</v>
      </c>
      <c r="AA93" s="3">
        <f t="shared" si="19"/>
        <v>0</v>
      </c>
      <c r="AB93" s="3">
        <f t="shared" si="20"/>
        <v>-6</v>
      </c>
      <c r="AC93" s="3">
        <f>N93+O93+P93+Q93+T93+U93</f>
        <v>6</v>
      </c>
      <c r="AD93" s="3">
        <f>AA93/G93</f>
        <v>0</v>
      </c>
      <c r="AE93" s="24">
        <f>(AA93)*(G93*G93)</f>
        <v>0</v>
      </c>
      <c r="AF93" s="25">
        <f t="shared" si="33"/>
        <v>1.890359168241966E-3</v>
      </c>
      <c r="AG93" s="26">
        <f>(H93-$H$2)/SUM($AF$2:AF92)</f>
        <v>37.275736583186898</v>
      </c>
      <c r="AH93" s="35">
        <f>(H93-H88)/SUM(AF88:AF92)</f>
        <v>203.4792847797645</v>
      </c>
      <c r="AI93" s="28">
        <f>(H93-H83)/SUM(AF83:AF92)</f>
        <v>252.51082274092343</v>
      </c>
      <c r="AJ93" s="29">
        <f>AJ92+(AVERAGE($AE$3:AE93)/(AJ92*AJ92))</f>
        <v>21.853505930114533</v>
      </c>
      <c r="AK93" s="30">
        <f>AK92+(AVERAGE($AG$3:AG93)/(AK92*AK92))</f>
        <v>21.488853456410023</v>
      </c>
      <c r="AL93" s="36">
        <f>AL92+(AVERAGE($AH$3:AH93)/(AL92*AL92))</f>
        <v>21.96228959419453</v>
      </c>
      <c r="AM93" s="37">
        <f>AM92+(AVERAGE($AI$3:AI93)/(AM92*AM92))</f>
        <v>21.659215778466198</v>
      </c>
      <c r="AN93" s="38">
        <f t="shared" si="21"/>
        <v>23</v>
      </c>
      <c r="AO93" s="39">
        <f t="shared" si="22"/>
        <v>22.808892265879596</v>
      </c>
      <c r="AP93" s="39">
        <f t="shared" si="23"/>
        <v>20.445709966461976</v>
      </c>
      <c r="AQ93" s="36">
        <f t="shared" si="24"/>
        <v>21.418351882411969</v>
      </c>
      <c r="AR93" s="40">
        <f t="shared" si="25"/>
        <v>19.139305717825888</v>
      </c>
      <c r="AS93" s="41">
        <f t="shared" si="26"/>
        <v>17.513307194224311</v>
      </c>
      <c r="AT93" s="20">
        <f>POWER((AO93-H93),2)</f>
        <v>3.6522166040635087E-2</v>
      </c>
      <c r="AU93" s="20">
        <f>POWER((AP93-H93),2)</f>
        <v>6.5243975754316788</v>
      </c>
      <c r="AV93" s="29">
        <f t="shared" si="27"/>
        <v>12.862477022694543</v>
      </c>
      <c r="AW93" s="30">
        <f t="shared" si="36"/>
        <v>22.339115270688158</v>
      </c>
      <c r="AX93" s="36">
        <f t="shared" si="34"/>
        <v>15.001890836694855</v>
      </c>
      <c r="AY93" s="37">
        <f t="shared" si="35"/>
        <v>14.90795659462349</v>
      </c>
    </row>
    <row r="94" spans="1:51" thickTop="1" thickBot="1">
      <c r="A94" s="4">
        <v>93</v>
      </c>
      <c r="B94" s="4">
        <v>1346516439</v>
      </c>
      <c r="C94" s="4">
        <f t="shared" si="28"/>
        <v>0.95833333333333337</v>
      </c>
      <c r="D94" s="2">
        <f t="shared" si="29"/>
        <v>41153.681006944447</v>
      </c>
      <c r="E94" s="4" t="s">
        <v>1570</v>
      </c>
      <c r="F94" s="4" t="s">
        <v>1571</v>
      </c>
      <c r="G94" s="4">
        <v>23</v>
      </c>
      <c r="H94" s="4">
        <v>23</v>
      </c>
      <c r="I94" s="5">
        <f t="shared" si="30"/>
        <v>1</v>
      </c>
      <c r="J94" s="4">
        <v>411</v>
      </c>
      <c r="K94" s="4">
        <v>418</v>
      </c>
      <c r="L94" s="5">
        <f t="shared" si="31"/>
        <v>0.99286099760812319</v>
      </c>
      <c r="M94" s="5">
        <f t="shared" si="32"/>
        <v>18.173913043478262</v>
      </c>
      <c r="N94" s="4">
        <v>0</v>
      </c>
      <c r="O94" s="4">
        <v>0</v>
      </c>
      <c r="P94" s="4">
        <v>7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2</v>
      </c>
      <c r="W94" s="4">
        <f>N94+P94+T94</f>
        <v>7</v>
      </c>
      <c r="X94" s="4">
        <f>O94+Q94+U94</f>
        <v>0</v>
      </c>
      <c r="Y94" s="60">
        <f>(N94+V94)/G94</f>
        <v>8.6956521739130432E-2</v>
      </c>
      <c r="Z94" s="62">
        <f>IF(AA94=0,0,(N94+V94)/ABS(AA94))</f>
        <v>0</v>
      </c>
      <c r="AA94" s="3">
        <f t="shared" si="19"/>
        <v>0</v>
      </c>
      <c r="AB94" s="3">
        <f t="shared" si="20"/>
        <v>7</v>
      </c>
      <c r="AC94" s="3">
        <f>N94+O94+P94+Q94+T94+U94</f>
        <v>7</v>
      </c>
      <c r="AD94" s="3">
        <f>AA94/G94</f>
        <v>0</v>
      </c>
      <c r="AE94" s="24">
        <f>(AA94)*(G94*G94)</f>
        <v>0</v>
      </c>
      <c r="AF94" s="25">
        <f t="shared" si="33"/>
        <v>1.890359168241966E-3</v>
      </c>
      <c r="AG94" s="26">
        <f>(H94-$H$2)/SUM($AF$2:AF93)</f>
        <v>37.074778364169475</v>
      </c>
      <c r="AH94" s="35">
        <f>(H94-H89)/SUM(AF89:AF93)</f>
        <v>0</v>
      </c>
      <c r="AI94" s="28">
        <f>(H94-H84)/SUM(AF84:AF93)</f>
        <v>272.31321623637388</v>
      </c>
      <c r="AJ94" s="29">
        <f>AJ93+(AVERAGE($AE$3:AE94)/(AJ93*AJ93))</f>
        <v>21.910496664950092</v>
      </c>
      <c r="AK94" s="30">
        <f>AK93+(AVERAGE($AG$3:AG94)/(AK93*AK93))</f>
        <v>21.568100204506639</v>
      </c>
      <c r="AL94" s="36">
        <f>AL93+(AVERAGE($AH$3:AH94)/(AL93*AL93))</f>
        <v>22.035430315080035</v>
      </c>
      <c r="AM94" s="37">
        <f>AM93+(AVERAGE($AI$3:AI94)/(AM93*AM93))</f>
        <v>21.718891760080943</v>
      </c>
      <c r="AN94" s="38">
        <f t="shared" si="21"/>
        <v>23</v>
      </c>
      <c r="AO94" s="39">
        <f t="shared" si="22"/>
        <v>22.808892265879596</v>
      </c>
      <c r="AP94" s="39">
        <f t="shared" si="23"/>
        <v>21.097134825945435</v>
      </c>
      <c r="AQ94" s="36">
        <f t="shared" si="24"/>
        <v>22.056532005284879</v>
      </c>
      <c r="AR94" s="40">
        <f t="shared" si="25"/>
        <v>19.853898146406937</v>
      </c>
      <c r="AS94" s="41">
        <f t="shared" si="26"/>
        <v>18.131708353030284</v>
      </c>
      <c r="AT94" s="20">
        <f>POWER((AO94-H94),2)</f>
        <v>3.6522166040635087E-2</v>
      </c>
      <c r="AU94" s="20">
        <f>POWER((AP94-H94),2)</f>
        <v>3.6208958706297092</v>
      </c>
      <c r="AV94" s="29">
        <f t="shared" si="27"/>
        <v>12.887382724830301</v>
      </c>
      <c r="AW94" s="30">
        <f t="shared" si="36"/>
        <v>22.412943477946744</v>
      </c>
      <c r="AX94" s="36">
        <f t="shared" si="34"/>
        <v>15.040394568883515</v>
      </c>
      <c r="AY94" s="37">
        <f t="shared" si="35"/>
        <v>14.945915574691773</v>
      </c>
    </row>
    <row r="95" spans="1:51" thickTop="1" thickBot="1">
      <c r="A95" s="4">
        <v>94</v>
      </c>
      <c r="B95" s="4">
        <v>1346766240</v>
      </c>
      <c r="C95" s="4">
        <f t="shared" si="28"/>
        <v>0.96875</v>
      </c>
      <c r="D95" s="2">
        <f t="shared" si="29"/>
        <v>41156.572222222225</v>
      </c>
      <c r="E95" s="4" t="s">
        <v>1571</v>
      </c>
      <c r="F95" s="4" t="s">
        <v>1572</v>
      </c>
      <c r="G95" s="4">
        <v>23</v>
      </c>
      <c r="H95" s="4">
        <v>23</v>
      </c>
      <c r="I95" s="5">
        <f t="shared" si="30"/>
        <v>1</v>
      </c>
      <c r="J95" s="4">
        <v>418</v>
      </c>
      <c r="K95" s="4">
        <v>421</v>
      </c>
      <c r="L95" s="5">
        <f t="shared" si="31"/>
        <v>1</v>
      </c>
      <c r="M95" s="5">
        <f t="shared" si="32"/>
        <v>18.304347826086957</v>
      </c>
      <c r="N95" s="4">
        <v>0</v>
      </c>
      <c r="O95" s="4">
        <v>0</v>
      </c>
      <c r="P95" s="4">
        <v>3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1</v>
      </c>
      <c r="W95" s="4">
        <f>N95+P95+T95</f>
        <v>3</v>
      </c>
      <c r="X95" s="4">
        <f>O95+Q95+U95</f>
        <v>0</v>
      </c>
      <c r="Y95" s="60">
        <f>(N95+V95)/G95</f>
        <v>4.3478260869565216E-2</v>
      </c>
      <c r="Z95" s="62">
        <f>IF(AA95=0,0,(N95+V95)/ABS(AA95))</f>
        <v>0</v>
      </c>
      <c r="AA95" s="3">
        <f t="shared" si="19"/>
        <v>0</v>
      </c>
      <c r="AB95" s="3">
        <f t="shared" si="20"/>
        <v>3</v>
      </c>
      <c r="AC95" s="3">
        <f>N95+O95+P95+Q95+T95+U95</f>
        <v>3</v>
      </c>
      <c r="AD95" s="3">
        <f>AA95/G95</f>
        <v>0</v>
      </c>
      <c r="AE95" s="24">
        <f>(AA95)*(G95*G95)</f>
        <v>0</v>
      </c>
      <c r="AF95" s="25">
        <f t="shared" si="33"/>
        <v>1.890359168241966E-3</v>
      </c>
      <c r="AG95" s="26">
        <f>(H95-$H$2)/SUM($AF$2:AF94)</f>
        <v>36.875975308834647</v>
      </c>
      <c r="AH95" s="35">
        <f>(H95-H90)/SUM(AF90:AF94)</f>
        <v>0</v>
      </c>
      <c r="AI95" s="28">
        <f>(H95-H85)/SUM(AF85:AF94)</f>
        <v>295.48579094459859</v>
      </c>
      <c r="AJ95" s="29">
        <f>AJ94+(AVERAGE($AE$3:AE95)/(AJ94*AJ94))</f>
        <v>21.966581691726358</v>
      </c>
      <c r="AK95" s="30">
        <f>AK94+(AVERAGE($AG$3:AG95)/(AK94*AK94))</f>
        <v>21.646772198212183</v>
      </c>
      <c r="AL95" s="36">
        <f>AL94+(AVERAGE($AH$3:AH95)/(AL94*AL94))</f>
        <v>22.107305052488382</v>
      </c>
      <c r="AM95" s="37">
        <f>AM94+(AVERAGE($AI$3:AI95)/(AM94*AM94))</f>
        <v>21.784337730259551</v>
      </c>
      <c r="AN95" s="38">
        <f t="shared" si="21"/>
        <v>23</v>
      </c>
      <c r="AO95" s="39">
        <f t="shared" si="22"/>
        <v>22.808892265879596</v>
      </c>
      <c r="AP95" s="39">
        <f t="shared" si="23"/>
        <v>21.761014917285724</v>
      </c>
      <c r="AQ95" s="36">
        <f t="shared" si="24"/>
        <v>22.456198671161008</v>
      </c>
      <c r="AR95" s="40">
        <f t="shared" si="25"/>
        <v>20.494832117212788</v>
      </c>
      <c r="AS95" s="41">
        <f t="shared" si="26"/>
        <v>18.79202272113594</v>
      </c>
      <c r="AT95" s="20">
        <f>POWER((AO95-H95),2)</f>
        <v>3.6522166040635087E-2</v>
      </c>
      <c r="AU95" s="20">
        <f>POWER((AP95-H95),2)</f>
        <v>1.5350840351885011</v>
      </c>
      <c r="AV95" s="29">
        <f t="shared" si="27"/>
        <v>12.912192256217827</v>
      </c>
      <c r="AW95" s="30">
        <f t="shared" si="36"/>
        <v>22.486286106231667</v>
      </c>
      <c r="AX95" s="36">
        <f t="shared" si="34"/>
        <v>15.078701412656525</v>
      </c>
      <c r="AY95" s="37">
        <f t="shared" si="35"/>
        <v>14.983681986507751</v>
      </c>
    </row>
    <row r="96" spans="1:51" thickTop="1" thickBot="1">
      <c r="A96" s="4">
        <v>95</v>
      </c>
      <c r="B96" s="4">
        <v>1350660012</v>
      </c>
      <c r="C96" s="4">
        <f t="shared" si="28"/>
        <v>0.97916666666666663</v>
      </c>
      <c r="D96" s="2">
        <f t="shared" si="29"/>
        <v>41201.639027777775</v>
      </c>
      <c r="E96" s="4" t="s">
        <v>1572</v>
      </c>
      <c r="F96" s="4" t="s">
        <v>1573</v>
      </c>
      <c r="G96" s="4">
        <v>23</v>
      </c>
      <c r="H96" s="4">
        <v>23</v>
      </c>
      <c r="I96" s="5">
        <f t="shared" si="30"/>
        <v>1</v>
      </c>
      <c r="J96" s="4">
        <v>421</v>
      </c>
      <c r="K96" s="4">
        <v>414</v>
      </c>
      <c r="L96" s="5">
        <f t="shared" si="31"/>
        <v>0.98334232775228747</v>
      </c>
      <c r="M96" s="5">
        <f t="shared" si="32"/>
        <v>18</v>
      </c>
      <c r="N96" s="4">
        <v>0</v>
      </c>
      <c r="O96" s="4">
        <v>0</v>
      </c>
      <c r="P96" s="4">
        <v>2</v>
      </c>
      <c r="Q96" s="4">
        <v>9</v>
      </c>
      <c r="R96" s="4">
        <v>0</v>
      </c>
      <c r="S96" s="4">
        <v>0</v>
      </c>
      <c r="T96" s="4">
        <v>0</v>
      </c>
      <c r="U96" s="4">
        <v>0</v>
      </c>
      <c r="V96" s="4">
        <v>1</v>
      </c>
      <c r="W96" s="4">
        <f>N96+P96+T96</f>
        <v>2</v>
      </c>
      <c r="X96" s="4">
        <f>O96+Q96+U96</f>
        <v>9</v>
      </c>
      <c r="Y96" s="60">
        <f>(N96+V96)/G96</f>
        <v>4.3478260869565216E-2</v>
      </c>
      <c r="Z96" s="62">
        <f>IF(AA96=0,0,(N96+V96)/ABS(AA96))</f>
        <v>0</v>
      </c>
      <c r="AA96" s="3">
        <f t="shared" si="19"/>
        <v>0</v>
      </c>
      <c r="AB96" s="3">
        <f t="shared" si="20"/>
        <v>-7</v>
      </c>
      <c r="AC96" s="3">
        <f>N96+O96+P96+Q96+T96+U96</f>
        <v>11</v>
      </c>
      <c r="AD96" s="3">
        <f>AA96/G96</f>
        <v>0</v>
      </c>
      <c r="AE96" s="24">
        <f>(AA96)*(G96*G96)</f>
        <v>0</v>
      </c>
      <c r="AF96" s="25">
        <f t="shared" si="33"/>
        <v>1.890359168241966E-3</v>
      </c>
      <c r="AG96" s="26">
        <f>(H96-$H$2)/SUM($AF$2:AF95)</f>
        <v>36.67929293272114</v>
      </c>
      <c r="AH96" s="35">
        <f>(H96-H91)/SUM(AF91:AF95)</f>
        <v>0</v>
      </c>
      <c r="AI96" s="28">
        <f>(H96-H86)/SUM(AF86:AF95)</f>
        <v>322.96892867710278</v>
      </c>
      <c r="AJ96" s="29">
        <f>AJ95+(AVERAGE($AE$3:AE96)/(AJ95*AJ95))</f>
        <v>22.021787085399705</v>
      </c>
      <c r="AK96" s="30">
        <f>AK95+(AVERAGE($AG$3:AG96)/(AK95*AK95))</f>
        <v>21.724875258857342</v>
      </c>
      <c r="AL96" s="36">
        <f>AL95+(AVERAGE($AH$3:AH96)/(AL95*AL95))</f>
        <v>22.177953533706528</v>
      </c>
      <c r="AM96" s="37">
        <f>AM95+(AVERAGE($AI$3:AI96)/(AM95*AM95))</f>
        <v>21.855939093469015</v>
      </c>
      <c r="AN96" s="38">
        <f t="shared" si="21"/>
        <v>23</v>
      </c>
      <c r="AO96" s="39">
        <f t="shared" si="22"/>
        <v>22.808892265879596</v>
      </c>
      <c r="AP96" s="39">
        <f t="shared" si="23"/>
        <v>22.443043302067938</v>
      </c>
      <c r="AQ96" s="36">
        <f t="shared" si="24"/>
        <v>22.614617583425975</v>
      </c>
      <c r="AR96" s="40">
        <f t="shared" si="25"/>
        <v>21.073332848340957</v>
      </c>
      <c r="AS96" s="41">
        <f t="shared" si="26"/>
        <v>19.485955678658556</v>
      </c>
      <c r="AT96" s="20">
        <f>POWER((AO96-H96),2)</f>
        <v>3.6522166040635087E-2</v>
      </c>
      <c r="AU96" s="20">
        <f>POWER((AP96-H96),2)</f>
        <v>0.31020076337138608</v>
      </c>
      <c r="AV96" s="29">
        <f t="shared" si="27"/>
        <v>12.936906540956107</v>
      </c>
      <c r="AW96" s="30">
        <f t="shared" si="36"/>
        <v>22.559151077278518</v>
      </c>
      <c r="AX96" s="36">
        <f t="shared" si="34"/>
        <v>15.116813869620509</v>
      </c>
      <c r="AY96" s="37">
        <f t="shared" si="35"/>
        <v>15.021258257560751</v>
      </c>
    </row>
    <row r="97" spans="1:51" thickTop="1" thickBot="1">
      <c r="A97" s="4">
        <v>96</v>
      </c>
      <c r="B97" s="4">
        <v>1353430346</v>
      </c>
      <c r="C97" s="4">
        <f t="shared" si="28"/>
        <v>0.98958333333333337</v>
      </c>
      <c r="D97" s="2">
        <f t="shared" si="29"/>
        <v>41233.703078703707</v>
      </c>
      <c r="E97" s="4" t="s">
        <v>1573</v>
      </c>
      <c r="F97" s="4" t="s">
        <v>1574</v>
      </c>
      <c r="G97" s="4">
        <v>23</v>
      </c>
      <c r="H97" s="4">
        <v>23</v>
      </c>
      <c r="I97" s="5">
        <f t="shared" si="30"/>
        <v>1</v>
      </c>
      <c r="J97" s="4">
        <v>414</v>
      </c>
      <c r="K97" s="4">
        <v>421</v>
      </c>
      <c r="L97" s="5">
        <f t="shared" si="31"/>
        <v>1</v>
      </c>
      <c r="M97" s="5">
        <f t="shared" si="32"/>
        <v>18.304347826086957</v>
      </c>
      <c r="N97" s="4">
        <v>0</v>
      </c>
      <c r="O97" s="4">
        <v>0</v>
      </c>
      <c r="P97" s="4">
        <v>9</v>
      </c>
      <c r="Q97" s="4">
        <v>2</v>
      </c>
      <c r="R97" s="4">
        <v>0</v>
      </c>
      <c r="S97" s="4">
        <v>0</v>
      </c>
      <c r="T97" s="4">
        <v>0</v>
      </c>
      <c r="U97" s="4">
        <v>0</v>
      </c>
      <c r="V97" s="4">
        <v>1</v>
      </c>
      <c r="W97" s="4">
        <f>N97+P97+T97</f>
        <v>9</v>
      </c>
      <c r="X97" s="4">
        <f>O97+Q97+U97</f>
        <v>2</v>
      </c>
      <c r="Y97" s="60">
        <f>(N97+V97)/G97</f>
        <v>4.3478260869565216E-2</v>
      </c>
      <c r="Z97" s="62">
        <f>IF(AA97=0,0,(N97+V97)/ABS(AA97))</f>
        <v>0</v>
      </c>
      <c r="AA97" s="3">
        <f t="shared" si="19"/>
        <v>0</v>
      </c>
      <c r="AB97" s="3">
        <f t="shared" si="20"/>
        <v>7</v>
      </c>
      <c r="AC97" s="3">
        <f>N97+O97+P97+Q97+T97+U97</f>
        <v>11</v>
      </c>
      <c r="AD97" s="3">
        <f>AA97/G97</f>
        <v>0</v>
      </c>
      <c r="AE97" s="24">
        <f>(AA97)*(G97*G97)</f>
        <v>0</v>
      </c>
      <c r="AF97" s="25">
        <f t="shared" si="33"/>
        <v>1.890359168241966E-3</v>
      </c>
      <c r="AG97" s="26">
        <f>(H97-$H$2)/SUM($AF$2:AF96)</f>
        <v>36.484697483172354</v>
      </c>
      <c r="AH97" s="35">
        <f>(H97-H92)/SUM(AF92:AF96)</f>
        <v>0</v>
      </c>
      <c r="AI97" s="28">
        <f>(H97-H87)/SUM(AF87:AF96)</f>
        <v>101.73964238988222</v>
      </c>
      <c r="AJ97" s="29">
        <f>AJ96+(AVERAGE($AE$3:AE97)/(AJ96*AJ96))</f>
        <v>22.076137842787517</v>
      </c>
      <c r="AK97" s="30">
        <f>AK96+(AVERAGE($AG$3:AG97)/(AK96*AK96))</f>
        <v>21.802415231285433</v>
      </c>
      <c r="AL97" s="36">
        <f>AL96+(AVERAGE($AH$3:AH97)/(AL96*AL96))</f>
        <v>22.247413688655879</v>
      </c>
      <c r="AM97" s="37">
        <f>AM96+(AVERAGE($AI$3:AI97)/(AM96*AM96))</f>
        <v>21.928565275083155</v>
      </c>
      <c r="AN97" s="38">
        <f t="shared" si="21"/>
        <v>23</v>
      </c>
      <c r="AO97" s="39">
        <f t="shared" si="22"/>
        <v>22.808892265879596</v>
      </c>
      <c r="AP97" s="39">
        <f t="shared" si="23"/>
        <v>22.645031833654976</v>
      </c>
      <c r="AQ97" s="36">
        <f t="shared" si="24"/>
        <v>22.694191677274112</v>
      </c>
      <c r="AR97" s="40">
        <f t="shared" si="25"/>
        <v>21.562861200339473</v>
      </c>
      <c r="AS97" s="41">
        <f t="shared" si="26"/>
        <v>20.117208597779531</v>
      </c>
      <c r="AT97" s="20">
        <f>POWER((AO97-H97),2)</f>
        <v>3.6522166040635087E-2</v>
      </c>
      <c r="AU97" s="20">
        <f>POWER((AP97-H97),2)</f>
        <v>0.1260023991183489</v>
      </c>
      <c r="AV97" s="29">
        <f t="shared" si="27"/>
        <v>12.961526489008104</v>
      </c>
      <c r="AW97" s="30">
        <f t="shared" si="36"/>
        <v>22.631546107804162</v>
      </c>
      <c r="AX97" s="36">
        <f t="shared" si="34"/>
        <v>15.154734390863833</v>
      </c>
      <c r="AY97" s="37">
        <f t="shared" si="35"/>
        <v>15.058646766701266</v>
      </c>
    </row>
    <row r="98" spans="1:51" thickTop="1" thickBot="1">
      <c r="A98" s="4">
        <v>97</v>
      </c>
      <c r="B98" s="4">
        <v>1360772890</v>
      </c>
      <c r="C98" s="4">
        <f t="shared" si="28"/>
        <v>1</v>
      </c>
      <c r="D98" s="2">
        <f t="shared" si="29"/>
        <v>41318.686226851853</v>
      </c>
      <c r="E98" s="4" t="s">
        <v>1574</v>
      </c>
      <c r="F98" s="4" t="s">
        <v>1575</v>
      </c>
      <c r="G98" s="4">
        <v>23</v>
      </c>
      <c r="H98" s="4">
        <v>23</v>
      </c>
      <c r="I98" s="5">
        <f t="shared" si="30"/>
        <v>1</v>
      </c>
      <c r="J98" s="4">
        <v>421</v>
      </c>
      <c r="K98" s="4">
        <v>414</v>
      </c>
      <c r="L98" s="5">
        <f t="shared" si="31"/>
        <v>0.98334232775228747</v>
      </c>
      <c r="M98" s="5">
        <f t="shared" si="32"/>
        <v>18</v>
      </c>
      <c r="N98" s="4">
        <v>0</v>
      </c>
      <c r="O98" s="4">
        <v>0</v>
      </c>
      <c r="P98" s="4">
        <v>2</v>
      </c>
      <c r="Q98" s="4">
        <v>9</v>
      </c>
      <c r="R98" s="4">
        <v>0</v>
      </c>
      <c r="S98" s="4">
        <v>0</v>
      </c>
      <c r="T98" s="4">
        <v>0</v>
      </c>
      <c r="U98" s="4">
        <v>0</v>
      </c>
      <c r="V98" s="4">
        <v>1</v>
      </c>
      <c r="W98" s="4">
        <f>N98+P98+T98</f>
        <v>2</v>
      </c>
      <c r="X98" s="4">
        <f>O98+Q98+U98</f>
        <v>9</v>
      </c>
      <c r="Y98" s="60">
        <f>(N98+V98)/G98</f>
        <v>4.3478260869565216E-2</v>
      </c>
      <c r="Z98" s="62">
        <f>IF(AA98=0,0,(N98+V98)/ABS(AA98))</f>
        <v>0</v>
      </c>
      <c r="AA98" s="3">
        <f t="shared" si="19"/>
        <v>0</v>
      </c>
      <c r="AB98" s="3">
        <f t="shared" si="20"/>
        <v>-7</v>
      </c>
      <c r="AC98" s="3">
        <f>N98+O98+P98+Q98+T98+U98</f>
        <v>11</v>
      </c>
      <c r="AD98" s="3">
        <f>AA98/G98</f>
        <v>0</v>
      </c>
      <c r="AE98" s="24">
        <f>(AA98)*(G98*G98)</f>
        <v>0</v>
      </c>
      <c r="AF98" s="25">
        <f t="shared" si="33"/>
        <v>1.890359168241966E-3</v>
      </c>
      <c r="AG98" s="26">
        <f>(H98-$H$2)/SUM($AF$2:AF97)</f>
        <v>36.292155920026467</v>
      </c>
      <c r="AH98" s="35">
        <f>(H98-H93)/SUM(AF93:AF97)</f>
        <v>0</v>
      </c>
      <c r="AI98" s="28">
        <f>(H98-H88)/SUM(AF88:AF97)</f>
        <v>103.7301022676745</v>
      </c>
      <c r="AJ98" s="29">
        <f>AJ97+(AVERAGE($AE$3:AE98)/(AJ97*AJ97))</f>
        <v>22.129657940449658</v>
      </c>
      <c r="AK98" s="30">
        <f>AK97+(AVERAGE($AG$3:AG98)/(AK97*AK97))</f>
        <v>21.879397974312088</v>
      </c>
      <c r="AL98" s="36">
        <f>AL97+(AVERAGE($AH$3:AH98)/(AL97*AL97))</f>
        <v>22.315721755915852</v>
      </c>
      <c r="AM98" s="37">
        <f>AM97+(AVERAGE($AI$3:AI98)/(AM97*AM97))</f>
        <v>22.002206717802824</v>
      </c>
      <c r="AN98" s="38">
        <f t="shared" si="21"/>
        <v>23</v>
      </c>
      <c r="AO98" s="39">
        <f t="shared" si="22"/>
        <v>22.808892265879596</v>
      </c>
      <c r="AP98" s="39">
        <f t="shared" si="23"/>
        <v>22.847314623633736</v>
      </c>
      <c r="AQ98" s="36">
        <f t="shared" si="24"/>
        <v>22.694191677274112</v>
      </c>
      <c r="AR98" s="40">
        <f t="shared" si="25"/>
        <v>21.970313557301424</v>
      </c>
      <c r="AS98" s="41">
        <f t="shared" si="26"/>
        <v>20.694117837248516</v>
      </c>
      <c r="AT98" s="20">
        <f>POWER((AO98-H98),2)</f>
        <v>3.6522166040635087E-2</v>
      </c>
      <c r="AU98" s="20">
        <f>POWER((AP98-H98),2)</f>
        <v>2.3312824156107793E-2</v>
      </c>
      <c r="AV98" s="29">
        <f t="shared" si="27"/>
        <v>12.986052996496538</v>
      </c>
      <c r="AW98" s="30">
        <f t="shared" si="36"/>
        <v>22.703478716738626</v>
      </c>
      <c r="AX98" s="36">
        <f t="shared" si="34"/>
        <v>15.192465378349747</v>
      </c>
      <c r="AY98" s="37">
        <f t="shared" si="35"/>
        <v>15.095849845471875</v>
      </c>
    </row>
    <row r="99" spans="1:51" thickTop="1" thickBot="1">
      <c r="AT99" s="43">
        <f>SUM(AT2:AT98)</f>
        <v>111.59418830693143</v>
      </c>
      <c r="AU99" s="43">
        <f>SUM(AU2:AU98)</f>
        <v>351.53137837611808</v>
      </c>
    </row>
    <row r="100" spans="1:51" thickTop="1" thickBot="1">
      <c r="K100" s="4">
        <f>PEARSON(H2:H98,K2:K98)</f>
        <v>0.77321825615369877</v>
      </c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0"/>
  <dimension ref="A1"/>
  <sheetViews>
    <sheetView tabSelected="1" zoomScale="70" zoomScaleNormal="70" workbookViewId="0">
      <selection activeCell="V60" sqref="V60"/>
    </sheetView>
  </sheetViews>
  <sheetFormatPr defaultRowHeight="1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S33"/>
  <sheetViews>
    <sheetView zoomScale="85" zoomScaleNormal="85" workbookViewId="0">
      <selection activeCell="S17" sqref="S17"/>
    </sheetView>
  </sheetViews>
  <sheetFormatPr defaultRowHeight="15"/>
  <cols>
    <col min="1" max="1" width="12.140625" style="48" bestFit="1" customWidth="1"/>
    <col min="2" max="2" width="9.5703125" style="48" bestFit="1" customWidth="1"/>
    <col min="3" max="3" width="9.140625" style="48" hidden="1" customWidth="1"/>
    <col min="4" max="4" width="7.7109375" style="48" hidden="1" customWidth="1"/>
    <col min="5" max="5" width="8" style="48" hidden="1" customWidth="1"/>
    <col min="6" max="6" width="10.42578125" style="48" hidden="1" customWidth="1"/>
    <col min="7" max="7" width="10.140625" style="48" customWidth="1"/>
    <col min="8" max="8" width="9.7109375" style="48" customWidth="1"/>
    <col min="9" max="9" width="9.5703125" style="48" customWidth="1"/>
    <col min="10" max="10" width="9" style="48" customWidth="1"/>
    <col min="11" max="11" width="15.140625" style="48" bestFit="1" customWidth="1"/>
    <col min="12" max="12" width="14.28515625" style="48" bestFit="1" customWidth="1"/>
    <col min="13" max="13" width="24.28515625" style="48" bestFit="1" customWidth="1"/>
    <col min="14" max="14" width="12.7109375" style="48" bestFit="1" customWidth="1"/>
    <col min="15" max="15" width="11.85546875" style="48" bestFit="1" customWidth="1"/>
    <col min="16" max="16" width="13.42578125" style="48" bestFit="1" customWidth="1"/>
    <col min="17" max="17" width="23" style="4" bestFit="1" customWidth="1"/>
    <col min="18" max="18" width="9.140625" style="48"/>
    <col min="19" max="19" width="118.5703125" style="48" bestFit="1" customWidth="1"/>
    <col min="20" max="16384" width="9.140625" style="48"/>
  </cols>
  <sheetData>
    <row r="1" spans="1:19">
      <c r="A1" s="53" t="s">
        <v>1503</v>
      </c>
      <c r="B1" s="53" t="s">
        <v>1470</v>
      </c>
      <c r="C1" s="53" t="s">
        <v>1471</v>
      </c>
      <c r="D1" s="53" t="s">
        <v>1505</v>
      </c>
      <c r="E1" s="53" t="s">
        <v>1506</v>
      </c>
      <c r="F1" s="53" t="s">
        <v>1507</v>
      </c>
      <c r="G1" s="53" t="s">
        <v>1494</v>
      </c>
      <c r="H1" s="53" t="s">
        <v>1495</v>
      </c>
      <c r="I1" s="53" t="s">
        <v>1496</v>
      </c>
      <c r="J1" s="53" t="s">
        <v>1499</v>
      </c>
      <c r="K1" s="53" t="s">
        <v>1497</v>
      </c>
      <c r="L1" s="53" t="s">
        <v>1498</v>
      </c>
      <c r="M1" s="53" t="s">
        <v>1500</v>
      </c>
      <c r="N1" s="53" t="s">
        <v>1501</v>
      </c>
      <c r="O1" s="53" t="s">
        <v>1502</v>
      </c>
      <c r="P1" s="53" t="s">
        <v>1504</v>
      </c>
      <c r="Q1" s="53" t="s">
        <v>1577</v>
      </c>
      <c r="R1" s="53"/>
      <c r="S1" s="53" t="s">
        <v>1508</v>
      </c>
    </row>
    <row r="2" spans="1:19" s="53" customFormat="1" ht="16.5">
      <c r="A2" s="50" t="s">
        <v>1461</v>
      </c>
      <c r="B2" s="48">
        <f>COUNT(atlas!A:A)</f>
        <v>84</v>
      </c>
      <c r="C2" s="52">
        <f>LARGE(atlas!D:D,1)-SMALL(atlas!D:D,2)</f>
        <v>942.71923611110833</v>
      </c>
      <c r="D2" s="51">
        <f t="shared" ref="D2:D9" si="0">INT(C2/365)</f>
        <v>2</v>
      </c>
      <c r="E2" s="51">
        <f t="shared" ref="E2:E9" si="1">INT((C2-D2*365)/30)</f>
        <v>7</v>
      </c>
      <c r="F2" s="51">
        <f t="shared" ref="F2:F9" si="2">INT(C2-D2*365-E2*30)</f>
        <v>2</v>
      </c>
      <c r="G2" s="49" t="str">
        <f t="shared" ref="G2:G9" si="3">D2&amp;" Y, "&amp;E2&amp;" M, "&amp;F2&amp;" D"</f>
        <v>2 Y, 7 M, 2 D</v>
      </c>
      <c r="H2" s="48">
        <f>atlas!H2</f>
        <v>56</v>
      </c>
      <c r="I2" s="48">
        <f>atlas!H85</f>
        <v>73</v>
      </c>
      <c r="J2" s="48">
        <f t="shared" ref="J2:J9" si="4">I2-H2</f>
        <v>17</v>
      </c>
      <c r="K2" s="48">
        <f>atlas!K2</f>
        <v>709</v>
      </c>
      <c r="L2" s="48">
        <f>atlas!K85</f>
        <v>858</v>
      </c>
      <c r="M2" s="48">
        <f t="shared" ref="M2:M9" si="5">L2-K2</f>
        <v>149</v>
      </c>
      <c r="N2" s="55">
        <f t="shared" ref="N2:O9" si="6">K2/H2</f>
        <v>12.660714285714286</v>
      </c>
      <c r="O2" s="55">
        <f t="shared" si="6"/>
        <v>11.753424657534246</v>
      </c>
      <c r="P2" s="54">
        <f t="shared" ref="P2:P9" si="7">B2/INT(C2)</f>
        <v>8.9171974522292988E-2</v>
      </c>
      <c r="Q2" s="59">
        <f>COUNTIF(atlas!AD:AD,"&gt;0")/B2</f>
        <v>0.58333333333333337</v>
      </c>
      <c r="R2" s="48"/>
      <c r="S2" s="58" t="s">
        <v>1509</v>
      </c>
    </row>
    <row r="3" spans="1:19" ht="16.5">
      <c r="A3" s="50" t="s">
        <v>1468</v>
      </c>
      <c r="B3" s="48">
        <f>COUNT(bio!A:A)</f>
        <v>46</v>
      </c>
      <c r="C3" s="52">
        <f>LARGE(bio!D:D,1)-SMALL(bio!D:D,2)</f>
        <v>3849.1263078703705</v>
      </c>
      <c r="D3" s="51">
        <f t="shared" si="0"/>
        <v>10</v>
      </c>
      <c r="E3" s="51">
        <f t="shared" si="1"/>
        <v>6</v>
      </c>
      <c r="F3" s="51">
        <f t="shared" si="2"/>
        <v>19</v>
      </c>
      <c r="G3" s="49" t="str">
        <f t="shared" si="3"/>
        <v>10 Y, 6 M, 19 D</v>
      </c>
      <c r="H3" s="48">
        <f>bio!H2</f>
        <v>21</v>
      </c>
      <c r="I3" s="48">
        <f>bio!H47</f>
        <v>28</v>
      </c>
      <c r="J3" s="48">
        <f t="shared" si="4"/>
        <v>7</v>
      </c>
      <c r="K3" s="48">
        <f>bio!K2</f>
        <v>74</v>
      </c>
      <c r="L3" s="48">
        <f>bio!K47</f>
        <v>129</v>
      </c>
      <c r="M3" s="48">
        <f t="shared" si="5"/>
        <v>55</v>
      </c>
      <c r="N3" s="55">
        <f t="shared" si="6"/>
        <v>3.5238095238095237</v>
      </c>
      <c r="O3" s="55">
        <f t="shared" si="6"/>
        <v>4.6071428571428568</v>
      </c>
      <c r="P3" s="54">
        <f t="shared" si="7"/>
        <v>1.1951156144453105E-2</v>
      </c>
      <c r="Q3" s="59">
        <f>COUNTIF(bio!AC:AC,"&gt;0")/B3</f>
        <v>0.60869565217391308</v>
      </c>
      <c r="S3" s="58" t="s">
        <v>1514</v>
      </c>
    </row>
    <row r="4" spans="1:19" ht="16.5">
      <c r="A4" s="50" t="s">
        <v>1463</v>
      </c>
      <c r="B4" s="48">
        <f>COUNT(copper!A:A)</f>
        <v>117</v>
      </c>
      <c r="C4" s="52">
        <f>LARGE(copper!D:D,1)-SMALL(copper!D:D,2)</f>
        <v>3102.714560185188</v>
      </c>
      <c r="D4" s="51">
        <f t="shared" si="0"/>
        <v>8</v>
      </c>
      <c r="E4" s="51">
        <f t="shared" si="1"/>
        <v>6</v>
      </c>
      <c r="F4" s="51">
        <f t="shared" si="2"/>
        <v>2</v>
      </c>
      <c r="G4" s="49" t="str">
        <f t="shared" si="3"/>
        <v>8 Y, 6 M, 2 D</v>
      </c>
      <c r="H4" s="48">
        <f>copper!H2</f>
        <v>8</v>
      </c>
      <c r="I4" s="48">
        <f>copper!H118</f>
        <v>22</v>
      </c>
      <c r="J4" s="48">
        <f t="shared" si="4"/>
        <v>14</v>
      </c>
      <c r="K4" s="48">
        <f>copper!K2</f>
        <v>87</v>
      </c>
      <c r="L4" s="48">
        <f>copper!K118</f>
        <v>169</v>
      </c>
      <c r="M4" s="48">
        <f t="shared" si="5"/>
        <v>82</v>
      </c>
      <c r="N4" s="55">
        <f t="shared" si="6"/>
        <v>10.875</v>
      </c>
      <c r="O4" s="55">
        <f t="shared" si="6"/>
        <v>7.6818181818181817</v>
      </c>
      <c r="P4" s="54">
        <f t="shared" si="7"/>
        <v>3.7717601547388784E-2</v>
      </c>
      <c r="Q4" s="59">
        <f>COUNTIF(copper!AC:AC,"&gt;0")/B4</f>
        <v>0.42735042735042733</v>
      </c>
      <c r="S4" s="58" t="s">
        <v>1510</v>
      </c>
    </row>
    <row r="5" spans="1:19" ht="16.5">
      <c r="A5" s="50" t="s">
        <v>1469</v>
      </c>
      <c r="B5" s="48">
        <f>COUNT(ensembl!A:A)</f>
        <v>528</v>
      </c>
      <c r="C5" s="52">
        <f>LARGE(ensembl!D:D,1)-SMALL(ensembl!D:D,2)</f>
        <v>4850.8459490740788</v>
      </c>
      <c r="D5" s="51">
        <f t="shared" si="0"/>
        <v>13</v>
      </c>
      <c r="E5" s="51">
        <f t="shared" si="1"/>
        <v>3</v>
      </c>
      <c r="F5" s="51">
        <f t="shared" si="2"/>
        <v>15</v>
      </c>
      <c r="G5" s="49" t="str">
        <f t="shared" si="3"/>
        <v>13 Y, 3 M, 15 D</v>
      </c>
      <c r="H5" s="48">
        <f>ensembl!H2</f>
        <v>17</v>
      </c>
      <c r="I5" s="48">
        <f>ensembl!H529</f>
        <v>75</v>
      </c>
      <c r="J5" s="48">
        <f t="shared" si="4"/>
        <v>58</v>
      </c>
      <c r="K5" s="48">
        <f>ensembl!K2</f>
        <v>75</v>
      </c>
      <c r="L5" s="48">
        <f>ensembl!K529</f>
        <v>486</v>
      </c>
      <c r="M5" s="48">
        <f t="shared" si="5"/>
        <v>411</v>
      </c>
      <c r="N5" s="55">
        <f t="shared" si="6"/>
        <v>4.4117647058823533</v>
      </c>
      <c r="O5" s="55">
        <f t="shared" si="6"/>
        <v>6.48</v>
      </c>
      <c r="P5" s="54">
        <f t="shared" si="7"/>
        <v>0.1088659793814433</v>
      </c>
      <c r="Q5" s="59">
        <f>COUNTIF(ensembl!AC:AC,"&gt;0")/B5</f>
        <v>0.41477272727272729</v>
      </c>
      <c r="S5" s="58" t="s">
        <v>1515</v>
      </c>
    </row>
    <row r="6" spans="1:19" ht="16.5">
      <c r="A6" s="50" t="s">
        <v>1467</v>
      </c>
      <c r="B6" s="48">
        <f>COUNT(mwiki!A:A)</f>
        <v>322</v>
      </c>
      <c r="C6" s="52">
        <f>LARGE(mwiki!D:D,1)-SMALL(mwiki!D:D,2)</f>
        <v>3226.0489467592561</v>
      </c>
      <c r="D6" s="51">
        <f t="shared" si="0"/>
        <v>8</v>
      </c>
      <c r="E6" s="51">
        <f t="shared" si="1"/>
        <v>10</v>
      </c>
      <c r="F6" s="51">
        <f t="shared" si="2"/>
        <v>6</v>
      </c>
      <c r="G6" s="49" t="str">
        <f t="shared" si="3"/>
        <v>8 Y, 10 M, 6 D</v>
      </c>
      <c r="H6" s="48">
        <f>mwiki!H2</f>
        <v>17</v>
      </c>
      <c r="I6" s="48">
        <f>mwiki!H323</f>
        <v>50</v>
      </c>
      <c r="J6" s="48">
        <f t="shared" si="4"/>
        <v>33</v>
      </c>
      <c r="K6" s="48">
        <f>mwiki!K2</f>
        <v>100</v>
      </c>
      <c r="L6" s="48">
        <f>mwiki!K323</f>
        <v>318</v>
      </c>
      <c r="M6" s="48">
        <f t="shared" si="5"/>
        <v>218</v>
      </c>
      <c r="N6" s="55">
        <f t="shared" si="6"/>
        <v>5.882352941176471</v>
      </c>
      <c r="O6" s="55">
        <f t="shared" si="6"/>
        <v>6.36</v>
      </c>
      <c r="P6" s="54">
        <f t="shared" si="7"/>
        <v>9.9814011159330446E-2</v>
      </c>
      <c r="Q6" s="59">
        <f>COUNTIF(mwiki!AC:AC,"&gt;0")/B6</f>
        <v>0.48447204968944102</v>
      </c>
      <c r="S6" s="58" t="s">
        <v>1513</v>
      </c>
    </row>
    <row r="7" spans="1:19" ht="16.5">
      <c r="A7" s="50" t="s">
        <v>1464</v>
      </c>
      <c r="B7" s="48">
        <f>COUNT(ocart!A:A)</f>
        <v>164</v>
      </c>
      <c r="C7" s="52">
        <f>LARGE(ocart!D:D,1)-SMALL(ocart!D:D,2)</f>
        <v>1583.7792708333363</v>
      </c>
      <c r="D7" s="51">
        <f t="shared" si="0"/>
        <v>4</v>
      </c>
      <c r="E7" s="51">
        <f t="shared" si="1"/>
        <v>4</v>
      </c>
      <c r="F7" s="51">
        <f t="shared" si="2"/>
        <v>3</v>
      </c>
      <c r="G7" s="49" t="str">
        <f t="shared" si="3"/>
        <v>4 Y, 4 M, 3 D</v>
      </c>
      <c r="H7" s="48">
        <f>ocart!H2</f>
        <v>46</v>
      </c>
      <c r="I7" s="48">
        <f>ocart!H165</f>
        <v>114</v>
      </c>
      <c r="J7" s="48">
        <f t="shared" si="4"/>
        <v>68</v>
      </c>
      <c r="K7" s="48">
        <f>ocart!K2</f>
        <v>292</v>
      </c>
      <c r="L7" s="48">
        <f>ocart!K165</f>
        <v>731</v>
      </c>
      <c r="M7" s="48">
        <f t="shared" si="5"/>
        <v>439</v>
      </c>
      <c r="N7" s="55">
        <f t="shared" si="6"/>
        <v>6.3478260869565215</v>
      </c>
      <c r="O7" s="55">
        <f t="shared" si="6"/>
        <v>6.4122807017543861</v>
      </c>
      <c r="P7" s="54">
        <f t="shared" si="7"/>
        <v>0.10360075805432722</v>
      </c>
      <c r="Q7" s="59">
        <f>COUNTIF(ocart!AC:AC,"&gt;0")/B7</f>
        <v>0.43902439024390244</v>
      </c>
      <c r="S7" s="58" t="s">
        <v>1511</v>
      </c>
    </row>
    <row r="8" spans="1:19" ht="16.5">
      <c r="A8" s="50" t="s">
        <v>1465</v>
      </c>
      <c r="B8" s="48">
        <f>COUNT(phpbb!A:A)</f>
        <v>133</v>
      </c>
      <c r="C8" s="52">
        <f>LARGE(phpbb!D:D,1)-SMALL(phpbb!D:D,2)</f>
        <v>2410.5710532407393</v>
      </c>
      <c r="D8" s="51">
        <f t="shared" si="0"/>
        <v>6</v>
      </c>
      <c r="E8" s="51">
        <f t="shared" si="1"/>
        <v>7</v>
      </c>
      <c r="F8" s="51">
        <f t="shared" si="2"/>
        <v>10</v>
      </c>
      <c r="G8" s="49" t="str">
        <f t="shared" si="3"/>
        <v>6 Y, 7 M, 10 D</v>
      </c>
      <c r="H8" s="48">
        <f>phpbb!H2</f>
        <v>61</v>
      </c>
      <c r="I8" s="48">
        <f>phpbb!$H$134</f>
        <v>65</v>
      </c>
      <c r="J8" s="48">
        <f t="shared" si="4"/>
        <v>4</v>
      </c>
      <c r="K8" s="48">
        <f>phpbb!K2</f>
        <v>611</v>
      </c>
      <c r="L8" s="48">
        <f>phpbb!K134</f>
        <v>565</v>
      </c>
      <c r="M8" s="56">
        <f t="shared" si="5"/>
        <v>-46</v>
      </c>
      <c r="N8" s="55">
        <f t="shared" si="6"/>
        <v>10.016393442622951</v>
      </c>
      <c r="O8" s="55">
        <f t="shared" si="6"/>
        <v>8.6923076923076916</v>
      </c>
      <c r="P8" s="54">
        <f t="shared" si="7"/>
        <v>5.5186721991701243E-2</v>
      </c>
      <c r="Q8" s="59">
        <f>COUNTIF(phpbb!AC:AC,"&gt;0")/B8</f>
        <v>0.66165413533834583</v>
      </c>
      <c r="S8" s="58" t="s">
        <v>1512</v>
      </c>
    </row>
    <row r="9" spans="1:19" ht="16.5">
      <c r="A9" s="50" t="s">
        <v>1466</v>
      </c>
      <c r="B9" s="48">
        <f>COUNT(typo!A:A)</f>
        <v>97</v>
      </c>
      <c r="C9" s="52">
        <f>LARGE(typo!D:D,1)-SMALL(typo!D:D,2)</f>
        <v>3250.0496875000026</v>
      </c>
      <c r="D9" s="51">
        <f t="shared" si="0"/>
        <v>8</v>
      </c>
      <c r="E9" s="51">
        <f t="shared" si="1"/>
        <v>11</v>
      </c>
      <c r="F9" s="51">
        <f t="shared" si="2"/>
        <v>0</v>
      </c>
      <c r="G9" s="49" t="str">
        <f t="shared" si="3"/>
        <v>8 Y, 11 M, 0 D</v>
      </c>
      <c r="H9" s="48">
        <f>typo!H2</f>
        <v>10</v>
      </c>
      <c r="I9" s="48">
        <f>typo!H98</f>
        <v>23</v>
      </c>
      <c r="J9" s="48">
        <f t="shared" si="4"/>
        <v>13</v>
      </c>
      <c r="K9" s="48">
        <f>typo!K2</f>
        <v>122</v>
      </c>
      <c r="L9" s="48">
        <f>typo!K98</f>
        <v>414</v>
      </c>
      <c r="M9" s="48">
        <f t="shared" si="5"/>
        <v>292</v>
      </c>
      <c r="N9" s="55">
        <f t="shared" si="6"/>
        <v>12.2</v>
      </c>
      <c r="O9" s="55">
        <f t="shared" si="6"/>
        <v>18</v>
      </c>
      <c r="P9" s="54">
        <f t="shared" si="7"/>
        <v>2.9846153846153845E-2</v>
      </c>
      <c r="Q9" s="59">
        <f>COUNTIF(typo!AC:AC,"&gt;0")/B9</f>
        <v>0.47422680412371132</v>
      </c>
      <c r="S9" s="58" t="s">
        <v>1576</v>
      </c>
    </row>
    <row r="10" spans="1:19" ht="16.5">
      <c r="A10" s="50"/>
      <c r="C10" s="52"/>
      <c r="D10" s="51"/>
      <c r="E10" s="51"/>
      <c r="F10" s="51"/>
      <c r="G10" s="49"/>
      <c r="N10" s="55"/>
      <c r="O10" s="55"/>
      <c r="P10" s="54"/>
      <c r="S10" s="58"/>
    </row>
    <row r="13" spans="1:19">
      <c r="H13" s="57"/>
    </row>
    <row r="14" spans="1:19">
      <c r="L14" s="5"/>
      <c r="M14" s="5"/>
    </row>
    <row r="25" spans="1:10">
      <c r="B25" s="4"/>
      <c r="C25" s="4"/>
      <c r="D25" s="4"/>
      <c r="E25" s="4"/>
      <c r="F25" s="4"/>
      <c r="G25" s="4"/>
      <c r="H25" s="4"/>
      <c r="I25" s="4"/>
      <c r="J25" s="4"/>
    </row>
    <row r="26" spans="1:10">
      <c r="A26" s="50"/>
    </row>
    <row r="27" spans="1:10">
      <c r="A27" s="50"/>
    </row>
    <row r="28" spans="1:10">
      <c r="A28" s="50"/>
    </row>
    <row r="29" spans="1:10">
      <c r="A29" s="50"/>
    </row>
    <row r="30" spans="1:10">
      <c r="A30" s="50"/>
    </row>
    <row r="31" spans="1:10">
      <c r="A31" s="50"/>
    </row>
    <row r="32" spans="1:10">
      <c r="A32" s="50"/>
    </row>
    <row r="33" spans="1:1">
      <c r="A33" s="50"/>
    </row>
  </sheetData>
  <sortState ref="A1:T33">
    <sortCondition ref="A1"/>
  </sortState>
  <hyperlinks>
    <hyperlink ref="S4" r:id="rId1"/>
    <hyperlink ref="S7" r:id="rId2"/>
    <hyperlink ref="S8" r:id="rId3"/>
    <hyperlink ref="S6" r:id="rId4"/>
    <hyperlink ref="S5" r:id="rId5"/>
    <hyperlink ref="S3" r:id="rId6"/>
    <hyperlink ref="S2" r:id="rId7"/>
    <hyperlink ref="S9" r:id="rId8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X2:AP84"/>
  <sheetViews>
    <sheetView topLeftCell="A31" zoomScale="70" zoomScaleNormal="70" workbookViewId="0">
      <selection activeCell="U80" sqref="U80"/>
    </sheetView>
  </sheetViews>
  <sheetFormatPr defaultRowHeight="15"/>
  <sheetData>
    <row r="2" spans="42:42">
      <c r="AP2" s="1"/>
    </row>
    <row r="3" spans="42:42">
      <c r="AP3" s="1"/>
    </row>
    <row r="4" spans="42:42">
      <c r="AP4" s="1"/>
    </row>
    <row r="5" spans="42:42">
      <c r="AP5" s="1"/>
    </row>
    <row r="6" spans="42:42">
      <c r="AP6" s="1"/>
    </row>
    <row r="7" spans="42:42">
      <c r="AP7" s="1"/>
    </row>
    <row r="8" spans="42:42">
      <c r="AP8" s="1"/>
    </row>
    <row r="9" spans="42:42">
      <c r="AP9" s="1"/>
    </row>
    <row r="10" spans="42:42">
      <c r="AP10" s="1"/>
    </row>
    <row r="11" spans="42:42">
      <c r="AP11" s="1"/>
    </row>
    <row r="12" spans="42:42">
      <c r="AP12" s="1"/>
    </row>
    <row r="13" spans="42:42">
      <c r="AP13" s="1"/>
    </row>
    <row r="14" spans="42:42">
      <c r="AP14" s="1"/>
    </row>
    <row r="15" spans="42:42">
      <c r="AP15" s="1"/>
    </row>
    <row r="16" spans="42:42">
      <c r="AP16" s="1"/>
    </row>
    <row r="17" spans="42:42">
      <c r="AP17" s="1"/>
    </row>
    <row r="18" spans="42:42">
      <c r="AP18" s="1"/>
    </row>
    <row r="19" spans="42:42">
      <c r="AP19" s="1"/>
    </row>
    <row r="20" spans="42:42">
      <c r="AP20" s="1"/>
    </row>
    <row r="21" spans="42:42">
      <c r="AP21" s="1"/>
    </row>
    <row r="22" spans="42:42">
      <c r="AP22" s="1"/>
    </row>
    <row r="23" spans="42:42">
      <c r="AP23" s="1"/>
    </row>
    <row r="24" spans="42:42">
      <c r="AP24" s="1"/>
    </row>
    <row r="25" spans="42:42">
      <c r="AP25" s="1"/>
    </row>
    <row r="26" spans="42:42">
      <c r="AP26" s="1"/>
    </row>
    <row r="27" spans="42:42">
      <c r="AP27" s="1"/>
    </row>
    <row r="28" spans="42:42">
      <c r="AP28" s="1"/>
    </row>
    <row r="29" spans="42:42">
      <c r="AP29" s="1"/>
    </row>
    <row r="30" spans="42:42">
      <c r="AP30" s="1"/>
    </row>
    <row r="31" spans="42:42">
      <c r="AP31" s="1"/>
    </row>
    <row r="32" spans="42:42">
      <c r="AP32" s="1"/>
    </row>
    <row r="33" spans="24:42">
      <c r="AP33" s="1"/>
    </row>
    <row r="34" spans="24:42">
      <c r="AP34" s="1"/>
    </row>
    <row r="35" spans="24:42">
      <c r="AP35" s="1"/>
    </row>
    <row r="36" spans="24:42">
      <c r="AP36" s="1"/>
    </row>
    <row r="37" spans="24:42">
      <c r="AP37" s="1"/>
    </row>
    <row r="38" spans="24:42">
      <c r="AP38" s="1"/>
    </row>
    <row r="39" spans="24:42">
      <c r="AP39" s="1"/>
    </row>
    <row r="40" spans="24:42">
      <c r="AP40" s="1"/>
    </row>
    <row r="41" spans="24:42">
      <c r="AP41" s="1"/>
    </row>
    <row r="42" spans="24:42">
      <c r="AP42" s="1"/>
    </row>
    <row r="43" spans="24:42">
      <c r="AP43" s="1"/>
    </row>
    <row r="44" spans="24:42">
      <c r="AP44" s="1"/>
    </row>
    <row r="45" spans="24:42">
      <c r="AP45" s="1"/>
    </row>
    <row r="46" spans="24:42">
      <c r="AP46" s="1"/>
    </row>
    <row r="47" spans="24:42">
      <c r="AP47" s="1"/>
    </row>
    <row r="48" spans="24:42"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6"/>
      <c r="AP48" s="1"/>
    </row>
    <row r="49" spans="24:42"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6"/>
      <c r="AP49" s="1"/>
    </row>
    <row r="50" spans="24:42"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P50" s="1"/>
    </row>
    <row r="51" spans="24:42"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P51" s="1"/>
    </row>
    <row r="52" spans="24:42"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P52" s="1"/>
    </row>
    <row r="53" spans="24:42"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P53" s="1"/>
    </row>
    <row r="54" spans="24:42"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P54" s="1"/>
    </row>
    <row r="55" spans="24:42"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P55" s="1"/>
    </row>
    <row r="56" spans="24:42"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P56" s="1"/>
    </row>
    <row r="57" spans="24:42"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P57" s="1"/>
    </row>
    <row r="58" spans="24:42"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P58" s="1"/>
    </row>
    <row r="59" spans="24:42"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P59" s="1"/>
    </row>
    <row r="60" spans="24:42"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P60" s="1"/>
    </row>
    <row r="61" spans="24:42"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P61" s="1"/>
    </row>
    <row r="62" spans="24:42"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P62" s="1"/>
    </row>
    <row r="63" spans="24:42"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P63" s="1"/>
    </row>
    <row r="64" spans="24:42"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P64" s="1"/>
    </row>
    <row r="65" spans="24:42"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P65" s="1"/>
    </row>
    <row r="66" spans="24:42"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P66" s="1"/>
    </row>
    <row r="67" spans="24:42"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P67" s="1"/>
    </row>
    <row r="68" spans="24:42"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P68" s="1"/>
    </row>
    <row r="69" spans="24:42"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P69" s="1"/>
    </row>
    <row r="70" spans="24:42"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P70" s="1"/>
    </row>
    <row r="71" spans="24:42"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P71" s="1"/>
    </row>
    <row r="72" spans="24:42"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P72" s="1"/>
    </row>
    <row r="73" spans="24:42"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P73" s="1"/>
    </row>
    <row r="74" spans="24:42"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P74" s="1"/>
    </row>
    <row r="75" spans="24:42">
      <c r="AP75" s="1"/>
    </row>
    <row r="76" spans="24:42">
      <c r="AP76" s="1"/>
    </row>
    <row r="77" spans="24:42">
      <c r="AP77" s="1"/>
    </row>
    <row r="78" spans="24:42">
      <c r="AP78" s="1"/>
    </row>
    <row r="79" spans="24:42">
      <c r="AP79" s="1"/>
    </row>
    <row r="80" spans="24:42">
      <c r="AP80" s="1"/>
    </row>
    <row r="81" spans="42:42">
      <c r="AP81" s="1"/>
    </row>
    <row r="82" spans="42:42">
      <c r="AP82" s="1"/>
    </row>
    <row r="83" spans="42:42">
      <c r="AP83" s="1"/>
    </row>
    <row r="84" spans="42:42">
      <c r="AP84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3"/>
  <dimension ref="A1:AY86"/>
  <sheetViews>
    <sheetView zoomScale="85" zoomScaleNormal="85" workbookViewId="0">
      <pane ySplit="1" topLeftCell="A4" activePane="bottomLeft" state="frozen"/>
      <selection pane="bottomLeft" activeCell="AB12" sqref="AB12"/>
    </sheetView>
  </sheetViews>
  <sheetFormatPr defaultRowHeight="16.5" thickTop="1" thickBottom="1"/>
  <cols>
    <col min="1" max="1" width="4.5703125" style="4" bestFit="1" customWidth="1"/>
    <col min="2" max="2" width="11.28515625" style="4" hidden="1" customWidth="1"/>
    <col min="3" max="3" width="12.28515625" style="4" bestFit="1" customWidth="1"/>
    <col min="4" max="4" width="10.28515625" bestFit="1" customWidth="1"/>
    <col min="5" max="6" width="14.7109375" hidden="1" customWidth="1"/>
    <col min="7" max="7" width="6.140625" style="4" bestFit="1" customWidth="1"/>
    <col min="8" max="8" width="7" style="4" bestFit="1" customWidth="1"/>
    <col min="9" max="9" width="6.85546875" style="4" bestFit="1" customWidth="1"/>
    <col min="10" max="10" width="6.42578125" style="4" bestFit="1" customWidth="1"/>
    <col min="11" max="11" width="6.140625" style="4" bestFit="1" customWidth="1"/>
    <col min="12" max="12" width="12.28515625" style="4" bestFit="1" customWidth="1"/>
    <col min="13" max="13" width="12.28515625" style="4" customWidth="1"/>
    <col min="14" max="14" width="4.7109375" style="4" bestFit="1" customWidth="1"/>
    <col min="15" max="15" width="5" style="4" bestFit="1" customWidth="1"/>
    <col min="16" max="16" width="5.140625" style="4" bestFit="1" customWidth="1"/>
    <col min="17" max="17" width="5.5703125" style="4" bestFit="1" customWidth="1"/>
    <col min="18" max="18" width="9" style="4" bestFit="1" customWidth="1"/>
    <col min="19" max="19" width="6.7109375" style="4" bestFit="1" customWidth="1"/>
    <col min="20" max="20" width="8.5703125" style="4" bestFit="1" customWidth="1"/>
    <col min="21" max="21" width="8.85546875" style="4" bestFit="1" customWidth="1"/>
    <col min="22" max="22" width="8.5703125" style="4" bestFit="1" customWidth="1"/>
    <col min="23" max="23" width="10.5703125" style="4" bestFit="1" customWidth="1"/>
    <col min="24" max="24" width="10" style="4" bestFit="1" customWidth="1"/>
    <col min="25" max="25" width="10.85546875" style="60" bestFit="1" customWidth="1"/>
    <col min="26" max="26" width="10.85546875" style="60" customWidth="1"/>
    <col min="27" max="27" width="8.85546875" style="4" bestFit="1" customWidth="1"/>
    <col min="28" max="28" width="9" bestFit="1" customWidth="1"/>
    <col min="29" max="29" width="8.7109375" bestFit="1" customWidth="1"/>
    <col min="30" max="30" width="12.85546875" bestFit="1" customWidth="1"/>
    <col min="31" max="31" width="8.7109375" style="24" bestFit="1" customWidth="1"/>
    <col min="32" max="32" width="11.140625" style="25" bestFit="1" customWidth="1"/>
    <col min="33" max="33" width="10.7109375" style="26" bestFit="1" customWidth="1"/>
    <col min="34" max="34" width="8.7109375" style="27" bestFit="1" customWidth="1"/>
    <col min="35" max="35" width="9.28515625" style="28" bestFit="1" customWidth="1"/>
    <col min="36" max="36" width="10.5703125" style="29" bestFit="1" customWidth="1"/>
    <col min="37" max="37" width="11" style="30" bestFit="1" customWidth="1"/>
    <col min="38" max="38" width="11.5703125" style="17" bestFit="1" customWidth="1"/>
    <col min="39" max="39" width="11.85546875" style="23" bestFit="1" customWidth="1"/>
    <col min="40" max="40" width="12.85546875" style="31" bestFit="1" customWidth="1"/>
    <col min="41" max="41" width="13.42578125" style="32" bestFit="1" customWidth="1"/>
    <col min="42" max="42" width="14.42578125" style="42" bestFit="1" customWidth="1"/>
    <col min="43" max="43" width="13.42578125" style="5" bestFit="1" customWidth="1"/>
    <col min="44" max="44" width="14.42578125" style="33" bestFit="1" customWidth="1"/>
    <col min="45" max="45" width="14.42578125" style="34" bestFit="1" customWidth="1"/>
    <col min="46" max="46" width="11.7109375" style="20" bestFit="1" customWidth="1"/>
    <col min="47" max="47" width="13.42578125" style="20" bestFit="1" customWidth="1"/>
    <col min="48" max="48" width="12.140625" style="44" bestFit="1" customWidth="1"/>
    <col min="49" max="49" width="11.5703125" style="45" bestFit="1" customWidth="1"/>
    <col min="50" max="50" width="13.140625" style="46" bestFit="1" customWidth="1"/>
    <col min="51" max="51" width="13.42578125" style="47" bestFit="1" customWidth="1"/>
  </cols>
  <sheetData>
    <row r="1" spans="1:51" thickTop="1" thickBot="1">
      <c r="A1" s="4" t="s">
        <v>1457</v>
      </c>
      <c r="B1" s="4" t="s">
        <v>0</v>
      </c>
      <c r="C1" s="4" t="s">
        <v>1579</v>
      </c>
      <c r="D1" s="2" t="s">
        <v>0</v>
      </c>
      <c r="E1" s="2" t="s">
        <v>1</v>
      </c>
      <c r="F1" s="2" t="s">
        <v>2</v>
      </c>
      <c r="G1" s="4" t="s">
        <v>3</v>
      </c>
      <c r="H1" s="4" t="s">
        <v>4</v>
      </c>
      <c r="I1" s="5" t="s">
        <v>1581</v>
      </c>
      <c r="J1" s="4" t="s">
        <v>5</v>
      </c>
      <c r="K1" s="4" t="s">
        <v>6</v>
      </c>
      <c r="L1" s="5" t="s">
        <v>1580</v>
      </c>
      <c r="M1" s="5" t="s">
        <v>1583</v>
      </c>
      <c r="N1" s="4" t="s">
        <v>7</v>
      </c>
      <c r="O1" s="4" t="s">
        <v>8</v>
      </c>
      <c r="P1" s="4" t="s">
        <v>9</v>
      </c>
      <c r="Q1" s="4" t="s">
        <v>10</v>
      </c>
      <c r="R1" s="4" t="s">
        <v>11</v>
      </c>
      <c r="S1" s="4" t="s">
        <v>12</v>
      </c>
      <c r="T1" s="4" t="s">
        <v>13</v>
      </c>
      <c r="U1" s="4" t="s">
        <v>14</v>
      </c>
      <c r="V1" s="4" t="s">
        <v>15</v>
      </c>
      <c r="W1" s="4" t="s">
        <v>1472</v>
      </c>
      <c r="X1" s="4" t="s">
        <v>1473</v>
      </c>
      <c r="Y1" s="60" t="s">
        <v>1584</v>
      </c>
      <c r="Z1" s="60" t="s">
        <v>1409</v>
      </c>
      <c r="AA1" s="3" t="s">
        <v>1458</v>
      </c>
      <c r="AB1" s="3" t="s">
        <v>1459</v>
      </c>
      <c r="AC1" s="3" t="s">
        <v>1460</v>
      </c>
      <c r="AD1" s="3" t="s">
        <v>1462</v>
      </c>
      <c r="AE1" s="8" t="s">
        <v>1474</v>
      </c>
      <c r="AF1" s="9" t="s">
        <v>1475</v>
      </c>
      <c r="AG1" s="10" t="s">
        <v>1476</v>
      </c>
      <c r="AH1" s="11" t="s">
        <v>1477</v>
      </c>
      <c r="AI1" s="12" t="s">
        <v>1478</v>
      </c>
      <c r="AJ1" s="13" t="s">
        <v>1479</v>
      </c>
      <c r="AK1" s="14" t="s">
        <v>1480</v>
      </c>
      <c r="AL1" s="11" t="s">
        <v>1481</v>
      </c>
      <c r="AM1" s="12" t="s">
        <v>1482</v>
      </c>
      <c r="AN1" s="15" t="s">
        <v>1483</v>
      </c>
      <c r="AO1" s="16" t="s">
        <v>1484</v>
      </c>
      <c r="AP1" s="16" t="s">
        <v>1485</v>
      </c>
      <c r="AQ1" s="17" t="s">
        <v>1486</v>
      </c>
      <c r="AR1" s="18" t="s">
        <v>1487</v>
      </c>
      <c r="AS1" s="19" t="s">
        <v>1487</v>
      </c>
      <c r="AT1" s="20" t="s">
        <v>1488</v>
      </c>
      <c r="AU1" s="20" t="s">
        <v>1489</v>
      </c>
      <c r="AV1" s="44" t="s">
        <v>1490</v>
      </c>
      <c r="AW1" s="45" t="s">
        <v>1491</v>
      </c>
      <c r="AX1" s="46" t="s">
        <v>1492</v>
      </c>
      <c r="AY1" s="47" t="s">
        <v>1493</v>
      </c>
    </row>
    <row r="2" spans="1:51" thickTop="1" thickBot="1">
      <c r="A2" s="4">
        <v>1</v>
      </c>
      <c r="B2" s="4">
        <v>1014631726</v>
      </c>
      <c r="C2" s="5">
        <f>(A2-1)/(LARGE(A:A,1)-1)</f>
        <v>0</v>
      </c>
      <c r="D2" s="2">
        <f>(B2/86400)+25569</f>
        <v>37312.422754629632</v>
      </c>
      <c r="E2" s="2" t="s">
        <v>1410</v>
      </c>
      <c r="F2" s="2" t="s">
        <v>1411</v>
      </c>
      <c r="G2" s="4">
        <v>21</v>
      </c>
      <c r="H2" s="4">
        <v>21</v>
      </c>
      <c r="I2" s="5">
        <f>(H2-SMALL(H:H,1))/(LARGE(H:H,1)-SMALL(H:H,1))</f>
        <v>0.3</v>
      </c>
      <c r="J2" s="4">
        <v>74</v>
      </c>
      <c r="K2" s="4">
        <v>74</v>
      </c>
      <c r="L2" s="5">
        <f>(K2-SMALL(K:K,1))/(LARGE(K:K,1)-SMALL(K:K,1))</f>
        <v>0.57043981962506751</v>
      </c>
      <c r="M2" s="5">
        <f>K2/H2</f>
        <v>3.5238095238095237</v>
      </c>
      <c r="N2" s="4">
        <v>0</v>
      </c>
      <c r="O2" s="4">
        <v>0</v>
      </c>
      <c r="P2" s="4">
        <v>1</v>
      </c>
      <c r="Q2" s="4">
        <v>1</v>
      </c>
      <c r="R2" s="4">
        <v>0</v>
      </c>
      <c r="S2" s="4">
        <v>0</v>
      </c>
      <c r="T2" s="4">
        <v>0</v>
      </c>
      <c r="U2" s="4">
        <v>0</v>
      </c>
      <c r="V2" s="4">
        <v>1</v>
      </c>
      <c r="W2" s="4">
        <f>N2+P2+T2</f>
        <v>1</v>
      </c>
      <c r="X2" s="4">
        <f>O2+Q2+U2</f>
        <v>1</v>
      </c>
      <c r="Y2" s="60">
        <f>(N2+V2)/G2</f>
        <v>4.7619047619047616E-2</v>
      </c>
      <c r="Z2" s="62">
        <f>IF(AA2=0,0,(N2+V2)/ABS(AA2))</f>
        <v>0</v>
      </c>
      <c r="AA2" s="3">
        <f>H2-G2</f>
        <v>0</v>
      </c>
      <c r="AB2" s="3">
        <f>K2-J2</f>
        <v>0</v>
      </c>
      <c r="AC2" s="3">
        <f>N2+O2+P2+Q2+T2+U2</f>
        <v>2</v>
      </c>
      <c r="AD2" s="3">
        <f>AA2/G2</f>
        <v>0</v>
      </c>
      <c r="AF2" s="25">
        <f>1/(H2*H2)</f>
        <v>2.2675736961451248E-3</v>
      </c>
      <c r="AJ2" s="29">
        <f>G2</f>
        <v>21</v>
      </c>
      <c r="AK2" s="30">
        <f>G2</f>
        <v>21</v>
      </c>
      <c r="AL2" s="17">
        <f>G2</f>
        <v>21</v>
      </c>
      <c r="AM2" s="23">
        <f>G2</f>
        <v>21</v>
      </c>
      <c r="AN2" s="31">
        <f>G2</f>
        <v>21</v>
      </c>
      <c r="AO2" s="32">
        <f>G2</f>
        <v>21</v>
      </c>
      <c r="AP2" s="32">
        <f>G2</f>
        <v>21</v>
      </c>
      <c r="AQ2" s="17">
        <f>G2</f>
        <v>21</v>
      </c>
      <c r="AR2" s="33">
        <f>G2</f>
        <v>21</v>
      </c>
      <c r="AS2" s="34">
        <f>H2</f>
        <v>21</v>
      </c>
      <c r="AT2" s="20">
        <f>POWER((AO2-H2),2)</f>
        <v>0</v>
      </c>
      <c r="AU2" s="20">
        <f>POWER((AP2-H2),2)</f>
        <v>0</v>
      </c>
      <c r="AV2" s="44">
        <f>G2</f>
        <v>21</v>
      </c>
      <c r="AW2" s="45">
        <f>G2</f>
        <v>21</v>
      </c>
      <c r="AX2" s="46">
        <f>G2</f>
        <v>21</v>
      </c>
      <c r="AY2" s="47">
        <f>G2</f>
        <v>21</v>
      </c>
    </row>
    <row r="3" spans="1:51" thickTop="1" thickBot="1">
      <c r="A3" s="4">
        <v>2</v>
      </c>
      <c r="B3" s="4">
        <v>1014707807</v>
      </c>
      <c r="C3" s="5">
        <f t="shared" ref="C3:C47" si="0">(A3-1)/(LARGE(A:A,1)-1)</f>
        <v>2.2222222222222223E-2</v>
      </c>
      <c r="D3" s="2">
        <f t="shared" ref="D3:D47" si="1">(B3/86400)+25569</f>
        <v>37313.30332175926</v>
      </c>
      <c r="E3" s="2" t="s">
        <v>1411</v>
      </c>
      <c r="F3" s="2" t="s">
        <v>1412</v>
      </c>
      <c r="G3" s="4">
        <v>21</v>
      </c>
      <c r="H3" s="4">
        <v>21</v>
      </c>
      <c r="I3" s="5">
        <f t="shared" ref="I3:I47" si="2">(H3-SMALL(H:H,1))/(LARGE(H:H,1)-SMALL(H:H,1))</f>
        <v>0.3</v>
      </c>
      <c r="J3" s="4">
        <v>74</v>
      </c>
      <c r="K3" s="4">
        <v>74</v>
      </c>
      <c r="L3" s="5">
        <f t="shared" ref="L3:L47" si="3">(K3-SMALL(K:K,1))/(LARGE(K:K,1)-SMALL(K:K,1))</f>
        <v>0.57043981962506751</v>
      </c>
      <c r="M3" s="5">
        <f t="shared" ref="M3:M47" si="4">K3/H3</f>
        <v>3.5238095238095237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f>N3+P3+T3</f>
        <v>0</v>
      </c>
      <c r="X3" s="4">
        <f>O3+Q3+U3</f>
        <v>0</v>
      </c>
      <c r="Y3" s="60">
        <f>(N3+V3)/G3</f>
        <v>0</v>
      </c>
      <c r="Z3" s="62">
        <f>IF(AA3=0,0,(N3+V3)/ABS(AA3))</f>
        <v>0</v>
      </c>
      <c r="AA3" s="3">
        <f t="shared" ref="AA3:AA47" si="5">H3-G3</f>
        <v>0</v>
      </c>
      <c r="AB3" s="3">
        <f t="shared" ref="AB3:AB47" si="6">K3-J3</f>
        <v>0</v>
      </c>
      <c r="AC3" s="3">
        <f>N3+O3+P3+Q3+T3+U3</f>
        <v>0</v>
      </c>
      <c r="AD3" s="3">
        <f>AA3/G3</f>
        <v>0</v>
      </c>
      <c r="AE3" s="24">
        <f>(AA3)*(G3*G3)</f>
        <v>0</v>
      </c>
      <c r="AF3" s="25">
        <f t="shared" ref="AF3:AF47" si="7">1/(H3*H3)</f>
        <v>2.2675736961451248E-3</v>
      </c>
      <c r="AG3" s="26">
        <f>(H3-$H$2)/SUM($AF$2:AF2)</f>
        <v>0</v>
      </c>
      <c r="AH3" s="35">
        <f>(H3-$H$2)/SUM($AF$2:AF2)</f>
        <v>0</v>
      </c>
      <c r="AI3" s="28">
        <f>(H3-$H$2)/SUM($AF$2:AF2)</f>
        <v>0</v>
      </c>
      <c r="AJ3" s="29">
        <f>AJ2+(AVERAGE(AE3:AE3)/(AJ2*AJ2))</f>
        <v>21</v>
      </c>
      <c r="AK3" s="30">
        <f>AK2+(AVERAGE($AG$3:AG3)/(AK2*AK2))</f>
        <v>21</v>
      </c>
      <c r="AL3" s="36">
        <f>AL2+(AVERAGE($AH$3:AH3)/(AL2*AL2))</f>
        <v>21</v>
      </c>
      <c r="AM3" s="37">
        <f>AM2+(AVERAGE($AI$3:AI3)/(AM2*AM2))</f>
        <v>21</v>
      </c>
      <c r="AN3" s="38">
        <f>AN2+(AE3/(AN2*AN2))</f>
        <v>21</v>
      </c>
      <c r="AO3" s="39">
        <f>AO2+(AH3/(AO2*AO2))</f>
        <v>21</v>
      </c>
      <c r="AP3" s="39">
        <f>AP2+(AI3/(AP2*AP2))</f>
        <v>21</v>
      </c>
      <c r="AQ3" s="36">
        <f>AQ2+(AVERAGE($AH$3:AH3)/(AQ2*AQ2))</f>
        <v>21</v>
      </c>
      <c r="AR3" s="40">
        <f>AR2+(AVERAGE($AH$3:AH3)/(AR2*AR2))</f>
        <v>21</v>
      </c>
      <c r="AS3" s="41">
        <f>AS2+(AVERAGE($AI$3:AI3)/(AS2*AS2))</f>
        <v>21</v>
      </c>
      <c r="AT3" s="20">
        <f>POWER((AO3-H3),2)</f>
        <v>0</v>
      </c>
      <c r="AU3" s="20">
        <f>POWER((AP3-H3),2)</f>
        <v>0</v>
      </c>
      <c r="AV3" s="44">
        <f>AV2+(AVERAGE($AE$3:$AE$85)/(AV2*AV2))</f>
        <v>21.170723104056439</v>
      </c>
      <c r="AW3" s="45">
        <f>AW2+(AVERAGE($AG$3:$AG$85)/(AW2*AW2))</f>
        <v>21.064243686478736</v>
      </c>
      <c r="AX3" s="46">
        <f>AX2+(AVERAGE($AH$3:$AH$85)/(AX2*AX2))</f>
        <v>21.188058614581166</v>
      </c>
      <c r="AY3" s="47">
        <f>AY2+(AVERAGE($AI$3:$AI$85)/(AY2*AY2))</f>
        <v>21.180067773077305</v>
      </c>
    </row>
    <row r="4" spans="1:51" thickTop="1" thickBot="1">
      <c r="A4" s="4">
        <v>3</v>
      </c>
      <c r="B4" s="4">
        <v>1014889243</v>
      </c>
      <c r="C4" s="5">
        <f t="shared" si="0"/>
        <v>4.4444444444444446E-2</v>
      </c>
      <c r="D4" s="2">
        <f t="shared" si="1"/>
        <v>37315.403275462959</v>
      </c>
      <c r="E4" s="2" t="s">
        <v>1412</v>
      </c>
      <c r="F4" s="2" t="s">
        <v>1413</v>
      </c>
      <c r="G4" s="4">
        <v>21</v>
      </c>
      <c r="H4" s="4">
        <v>20</v>
      </c>
      <c r="I4" s="5">
        <f t="shared" si="2"/>
        <v>0.2</v>
      </c>
      <c r="J4" s="4">
        <v>74</v>
      </c>
      <c r="K4" s="4">
        <v>77</v>
      </c>
      <c r="L4" s="5">
        <f t="shared" si="3"/>
        <v>0.59387037491824568</v>
      </c>
      <c r="M4" s="5">
        <f t="shared" si="4"/>
        <v>3.85</v>
      </c>
      <c r="N4" s="4">
        <v>4</v>
      </c>
      <c r="O4" s="4">
        <v>5</v>
      </c>
      <c r="P4" s="4">
        <v>5</v>
      </c>
      <c r="Q4" s="4">
        <v>5</v>
      </c>
      <c r="R4" s="4">
        <v>1</v>
      </c>
      <c r="S4" s="4">
        <v>0</v>
      </c>
      <c r="T4" s="4">
        <v>13</v>
      </c>
      <c r="U4" s="4">
        <v>10</v>
      </c>
      <c r="V4" s="4">
        <v>5</v>
      </c>
      <c r="W4" s="4">
        <f>N4+P4+T4</f>
        <v>22</v>
      </c>
      <c r="X4" s="4">
        <f>O4+Q4+U4</f>
        <v>20</v>
      </c>
      <c r="Y4" s="60">
        <f>(N4+V4)/G4</f>
        <v>0.42857142857142855</v>
      </c>
      <c r="Z4" s="62">
        <f>IF(AA4=0,0,(N4+V4)/ABS(AA4))</f>
        <v>9</v>
      </c>
      <c r="AA4" s="3">
        <f t="shared" si="5"/>
        <v>-1</v>
      </c>
      <c r="AB4" s="3">
        <f t="shared" si="6"/>
        <v>3</v>
      </c>
      <c r="AC4" s="3">
        <f>N4+O4+P4+Q4+T4+U4</f>
        <v>42</v>
      </c>
      <c r="AD4" s="3">
        <f>AA4/G4</f>
        <v>-4.7619047619047616E-2</v>
      </c>
      <c r="AE4" s="24">
        <f>(AA4)*(G4*G4)</f>
        <v>-441</v>
      </c>
      <c r="AF4" s="25">
        <f t="shared" si="7"/>
        <v>2.5000000000000001E-3</v>
      </c>
      <c r="AG4" s="26">
        <f>(H4-$H$2)/SUM($AF$2:AF3)</f>
        <v>-220.5</v>
      </c>
      <c r="AH4" s="35">
        <f>(H4-$H$2)/SUM($AF$2:AF3)</f>
        <v>-220.5</v>
      </c>
      <c r="AI4" s="28">
        <f>(H4-$H$2)/SUM($AF$2:AF3)</f>
        <v>-220.5</v>
      </c>
      <c r="AJ4" s="29">
        <f>AJ3+(AVERAGE($AE$3:AE4)/(AJ3*AJ3))</f>
        <v>20.5</v>
      </c>
      <c r="AK4" s="30">
        <f>AK3+(AVERAGE($AG$3:AG4)/(AK3*AK3))</f>
        <v>20.75</v>
      </c>
      <c r="AL4" s="36">
        <f>AL3+(AVERAGE($AH$3:AH4)/(AL3*AL3))</f>
        <v>20.75</v>
      </c>
      <c r="AM4" s="37">
        <f>AM3+(AVERAGE($AI$3:AI4)/(AM3*AM3))</f>
        <v>20.75</v>
      </c>
      <c r="AN4" s="38">
        <f t="shared" ref="AN4:AN47" si="8">AN3+(AE4/(AN3*AN3))</f>
        <v>20</v>
      </c>
      <c r="AO4" s="39">
        <f t="shared" ref="AO4:AP19" si="9">AO3+(AH4/(AO3*AO3))</f>
        <v>20.5</v>
      </c>
      <c r="AP4" s="39">
        <f t="shared" si="9"/>
        <v>20.5</v>
      </c>
      <c r="AQ4" s="36">
        <f>AQ3+(AVERAGE($AH$3:AH4)/(AQ3*AQ3))</f>
        <v>20.75</v>
      </c>
      <c r="AR4" s="40">
        <f>AR3+(AVERAGE($AH$3:AH4)/(AR3*AR3))</f>
        <v>20.75</v>
      </c>
      <c r="AS4" s="41">
        <f>AS3+(AVERAGE($AI$3:AI4)/(AS3*AS3))</f>
        <v>20.75</v>
      </c>
      <c r="AT4" s="20">
        <f>POWER((AO4-H4),2)</f>
        <v>0.25</v>
      </c>
      <c r="AU4" s="20">
        <f>POWER((AP4-H4),2)</f>
        <v>0.25</v>
      </c>
      <c r="AV4" s="44">
        <f t="shared" ref="AV4:AV47" si="10">AV3+(AVERAGE($AE$3:$AE$85)/(AV3*AV3))</f>
        <v>21.338703849406315</v>
      </c>
      <c r="AW4" s="45">
        <f>AW3+(AVERAGE($AG$3:$AG$85)/(AW3*AW3))</f>
        <v>21.128096097820642</v>
      </c>
      <c r="AX4" s="46">
        <f t="shared" ref="AX4:AX47" si="11">AX3+(AVERAGE($AH$3:$AH$85)/(AX3*AX3))</f>
        <v>21.372793744536878</v>
      </c>
      <c r="AY4" s="47">
        <f t="shared" ref="AY4:AY47" si="12">AY3+(AVERAGE($AI$3:$AI$85)/(AY3*AY3))</f>
        <v>21.357086776805776</v>
      </c>
    </row>
    <row r="5" spans="1:51" thickTop="1" thickBot="1">
      <c r="A5" s="4">
        <v>4</v>
      </c>
      <c r="B5" s="4">
        <v>1014901725</v>
      </c>
      <c r="C5" s="5">
        <f t="shared" si="0"/>
        <v>6.6666666666666666E-2</v>
      </c>
      <c r="D5" s="2">
        <f t="shared" si="1"/>
        <v>37315.547743055555</v>
      </c>
      <c r="E5" s="2" t="s">
        <v>1413</v>
      </c>
      <c r="F5" s="2" t="s">
        <v>1414</v>
      </c>
      <c r="G5" s="4">
        <v>20</v>
      </c>
      <c r="H5" s="4">
        <v>20</v>
      </c>
      <c r="I5" s="5">
        <f t="shared" si="2"/>
        <v>0.2</v>
      </c>
      <c r="J5" s="4">
        <v>77</v>
      </c>
      <c r="K5" s="4">
        <v>77</v>
      </c>
      <c r="L5" s="5">
        <f t="shared" si="3"/>
        <v>0.59387037491824568</v>
      </c>
      <c r="M5" s="5">
        <f t="shared" si="4"/>
        <v>3.85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f>N5+P5+T5</f>
        <v>0</v>
      </c>
      <c r="X5" s="4">
        <f>O5+Q5+U5</f>
        <v>0</v>
      </c>
      <c r="Y5" s="60">
        <f>(N5+V5)/G5</f>
        <v>0</v>
      </c>
      <c r="Z5" s="62">
        <f>IF(AA5=0,0,(N5+V5)/ABS(AA5))</f>
        <v>0</v>
      </c>
      <c r="AA5" s="3">
        <f t="shared" si="5"/>
        <v>0</v>
      </c>
      <c r="AB5" s="3">
        <f t="shared" si="6"/>
        <v>0</v>
      </c>
      <c r="AC5" s="3">
        <f>N5+O5+P5+Q5+T5+U5</f>
        <v>0</v>
      </c>
      <c r="AD5" s="3">
        <f>AA5/G5</f>
        <v>0</v>
      </c>
      <c r="AE5" s="24">
        <f>(AA5)*(G5*G5)</f>
        <v>0</v>
      </c>
      <c r="AF5" s="25">
        <f t="shared" si="7"/>
        <v>2.5000000000000001E-3</v>
      </c>
      <c r="AG5" s="26">
        <f>(H5-$H$2)/SUM($AF$2:AF4)</f>
        <v>-142.14343271555197</v>
      </c>
      <c r="AH5" s="35">
        <f>(H5-$H$2)/SUM($AF$2:AF4)</f>
        <v>-142.14343271555197</v>
      </c>
      <c r="AI5" s="28">
        <f>(H5-$H$2)/SUM($AF$2:AF4)</f>
        <v>-142.14343271555197</v>
      </c>
      <c r="AJ5" s="29">
        <f>AJ4+(AVERAGE($AE$3:AE5)/(AJ4*AJ4))</f>
        <v>20.150208209399167</v>
      </c>
      <c r="AK5" s="30">
        <f>AK4+(AVERAGE($AG$3:AG5)/(AK4*AK4))</f>
        <v>20.469248322279537</v>
      </c>
      <c r="AL5" s="36">
        <f>AL4+(AVERAGE($AH$3:AH5)/(AL4*AL4))</f>
        <v>20.469248322279537</v>
      </c>
      <c r="AM5" s="37">
        <f>AM4+(AVERAGE($AI$3:AI5)/(AM4*AM4))</f>
        <v>20.469248322279537</v>
      </c>
      <c r="AN5" s="38">
        <f t="shared" si="8"/>
        <v>20</v>
      </c>
      <c r="AO5" s="39">
        <f t="shared" si="9"/>
        <v>20.161764586042707</v>
      </c>
      <c r="AP5" s="39">
        <f t="shared" si="9"/>
        <v>20.161764586042707</v>
      </c>
      <c r="AQ5" s="36">
        <f>AQ4+(AVERAGE($AH$3:AH5)/(AQ4*AQ4))</f>
        <v>20.469248322279537</v>
      </c>
      <c r="AR5" s="40">
        <f>AR4+(AVERAGE($AH$3:AH5)/(AR4*AR4))</f>
        <v>20.469248322279537</v>
      </c>
      <c r="AS5" s="41">
        <f>AS4+(AVERAGE($AI$3:AI5)/(AS4*AS4))</f>
        <v>20.469248322279537</v>
      </c>
      <c r="AT5" s="20">
        <f>POWER((AO5-H5),2)</f>
        <v>2.6167781297568516E-2</v>
      </c>
      <c r="AU5" s="20">
        <f>POWER((AP5-H5),2)</f>
        <v>2.6167781297568516E-2</v>
      </c>
      <c r="AV5" s="44">
        <f t="shared" si="10"/>
        <v>21.504050276835741</v>
      </c>
      <c r="AW5" s="45">
        <f t="shared" ref="AW5:AW47" si="13">AW4+(AVERAGE($AG$3:$AG$85)/(AW4*AW4))</f>
        <v>21.191563148403834</v>
      </c>
      <c r="AX5" s="46">
        <f t="shared" si="11"/>
        <v>21.554349170381094</v>
      </c>
      <c r="AY5" s="47">
        <f t="shared" si="12"/>
        <v>21.531183484592095</v>
      </c>
    </row>
    <row r="6" spans="1:51" thickTop="1" thickBot="1">
      <c r="A6" s="4">
        <v>5</v>
      </c>
      <c r="B6" s="4">
        <v>1014975574</v>
      </c>
      <c r="C6" s="5">
        <f t="shared" si="0"/>
        <v>8.8888888888888892E-2</v>
      </c>
      <c r="D6" s="2">
        <f t="shared" si="1"/>
        <v>37316.40247685185</v>
      </c>
      <c r="E6" s="2" t="s">
        <v>1414</v>
      </c>
      <c r="F6" s="2" t="s">
        <v>1415</v>
      </c>
      <c r="G6" s="4">
        <v>20</v>
      </c>
      <c r="H6" s="4">
        <v>21</v>
      </c>
      <c r="I6" s="5">
        <f t="shared" si="2"/>
        <v>0.3</v>
      </c>
      <c r="J6" s="4">
        <v>77</v>
      </c>
      <c r="K6" s="4">
        <v>82</v>
      </c>
      <c r="L6" s="5">
        <f t="shared" si="3"/>
        <v>0.63292130040687589</v>
      </c>
      <c r="M6" s="5">
        <f t="shared" si="4"/>
        <v>3.9047619047619047</v>
      </c>
      <c r="N6" s="4">
        <v>1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5</v>
      </c>
      <c r="U6" s="4">
        <v>0</v>
      </c>
      <c r="V6" s="4">
        <v>0</v>
      </c>
      <c r="W6" s="4">
        <f>N6+P6+T6</f>
        <v>6</v>
      </c>
      <c r="X6" s="4">
        <f>O6+Q6+U6</f>
        <v>0</v>
      </c>
      <c r="Y6" s="60">
        <f>(N6+V6)/G6</f>
        <v>0.05</v>
      </c>
      <c r="Z6" s="62">
        <f>IF(AA6=0,0,(N6+V6)/ABS(AA6))</f>
        <v>1</v>
      </c>
      <c r="AA6" s="3">
        <f t="shared" si="5"/>
        <v>1</v>
      </c>
      <c r="AB6" s="3">
        <f t="shared" si="6"/>
        <v>5</v>
      </c>
      <c r="AC6" s="3">
        <f>N6+O6+P6+Q6+T6+U6</f>
        <v>6</v>
      </c>
      <c r="AD6" s="3">
        <f>AA6/G6</f>
        <v>0.05</v>
      </c>
      <c r="AE6" s="24">
        <f>(AA6)*(G6*G6)</f>
        <v>400</v>
      </c>
      <c r="AF6" s="25">
        <f t="shared" si="7"/>
        <v>2.2675736961451248E-3</v>
      </c>
      <c r="AG6" s="26">
        <f>(H6-$H$2)/SUM($AF$2:AF5)</f>
        <v>0</v>
      </c>
      <c r="AH6" s="35">
        <f>(H6-$H$2)/SUM($AF$2:AF5)</f>
        <v>0</v>
      </c>
      <c r="AI6" s="28">
        <f>(H6-$H$2)/SUM($AF$2:AF5)</f>
        <v>0</v>
      </c>
      <c r="AJ6" s="29">
        <f>AJ5+(AVERAGE($AE$3:AE6)/(AJ5*AJ5))</f>
        <v>20.124963824722595</v>
      </c>
      <c r="AK6" s="30">
        <f>AK5+(AVERAGE($AG$3:AG6)/(AK5*AK5))</f>
        <v>20.252868860419238</v>
      </c>
      <c r="AL6" s="36">
        <f>AL5+(AVERAGE($AH$3:AH6)/(AL5*AL5))</f>
        <v>20.252868860419238</v>
      </c>
      <c r="AM6" s="37">
        <f>AM5+(AVERAGE($AI$3:AI6)/(AM5*AM5))</f>
        <v>20.252868860419238</v>
      </c>
      <c r="AN6" s="38">
        <f t="shared" si="8"/>
        <v>21</v>
      </c>
      <c r="AO6" s="39">
        <f t="shared" si="9"/>
        <v>20.161764586042707</v>
      </c>
      <c r="AP6" s="39">
        <f t="shared" si="9"/>
        <v>20.161764586042707</v>
      </c>
      <c r="AQ6" s="36">
        <f>AQ5+(AVERAGE($AH$3:AH6)/(AQ5*AQ5))</f>
        <v>20.252868860419238</v>
      </c>
      <c r="AR6" s="40">
        <f>AR5+(AVERAGE($AH$3:AH6)/(AR5*AR5))</f>
        <v>20.252868860419238</v>
      </c>
      <c r="AS6" s="41">
        <f>AS5+(AVERAGE($AI$3:AI6)/(AS5*AS5))</f>
        <v>20.252868860419238</v>
      </c>
      <c r="AT6" s="20">
        <f>POWER((AO6-H6),2)</f>
        <v>0.70263860921215349</v>
      </c>
      <c r="AU6" s="20">
        <f>POWER((AP6-H6),2)</f>
        <v>0.70263860921215349</v>
      </c>
      <c r="AV6" s="44">
        <f t="shared" si="10"/>
        <v>21.666863755067478</v>
      </c>
      <c r="AW6" s="45">
        <f t="shared" si="13"/>
        <v>21.254650610694107</v>
      </c>
      <c r="AX6" s="46">
        <f t="shared" si="11"/>
        <v>21.732858941823174</v>
      </c>
      <c r="AY6" s="47">
        <f t="shared" si="12"/>
        <v>21.702476154705344</v>
      </c>
    </row>
    <row r="7" spans="1:51" thickTop="1" thickBot="1">
      <c r="A7" s="4">
        <v>6</v>
      </c>
      <c r="B7" s="4">
        <v>1019860813</v>
      </c>
      <c r="C7" s="5">
        <f t="shared" si="0"/>
        <v>0.1111111111111111</v>
      </c>
      <c r="D7" s="2">
        <f t="shared" si="1"/>
        <v>37372.944594907407</v>
      </c>
      <c r="E7" s="2" t="s">
        <v>1415</v>
      </c>
      <c r="F7" s="2" t="s">
        <v>1416</v>
      </c>
      <c r="G7" s="4">
        <v>21</v>
      </c>
      <c r="H7" s="4">
        <v>21</v>
      </c>
      <c r="I7" s="5">
        <f t="shared" si="2"/>
        <v>0.3</v>
      </c>
      <c r="J7" s="4">
        <v>82</v>
      </c>
      <c r="K7" s="4">
        <v>82</v>
      </c>
      <c r="L7" s="5">
        <f t="shared" si="3"/>
        <v>0.63292130040687589</v>
      </c>
      <c r="M7" s="5">
        <f t="shared" si="4"/>
        <v>3.9047619047619047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f>N7+P7+T7</f>
        <v>0</v>
      </c>
      <c r="X7" s="4">
        <f>O7+Q7+U7</f>
        <v>0</v>
      </c>
      <c r="Y7" s="60">
        <f>(N7+V7)/G7</f>
        <v>0</v>
      </c>
      <c r="Z7" s="62">
        <f>IF(AA7=0,0,(N7+V7)/ABS(AA7))</f>
        <v>0</v>
      </c>
      <c r="AA7" s="3">
        <f t="shared" si="5"/>
        <v>0</v>
      </c>
      <c r="AB7" s="3">
        <f t="shared" si="6"/>
        <v>0</v>
      </c>
      <c r="AC7" s="3">
        <f>N7+O7+P7+Q7+T7+U7</f>
        <v>0</v>
      </c>
      <c r="AD7" s="3">
        <f>AA7/G7</f>
        <v>0</v>
      </c>
      <c r="AE7" s="24">
        <f>(AA7)*(G7*G7)</f>
        <v>0</v>
      </c>
      <c r="AF7" s="25">
        <f t="shared" si="7"/>
        <v>2.2675736961451248E-3</v>
      </c>
      <c r="AG7" s="26">
        <f>(H7-$H$2)/SUM($AF$2:AF6)</f>
        <v>0</v>
      </c>
      <c r="AH7" s="35">
        <f>(H7-H2)/SUM(AF2:AF6)</f>
        <v>0</v>
      </c>
      <c r="AI7" s="28">
        <f>(H7-$H$2)/SUM($AF$2:AF6)</f>
        <v>0</v>
      </c>
      <c r="AJ7" s="29">
        <f>AJ6+(AVERAGE($AE$3:AE7)/(AJ6*AJ6))</f>
        <v>20.10471761945691</v>
      </c>
      <c r="AK7" s="30">
        <f>AK6+(AVERAGE($AG$3:AG7)/(AK6*AK6))</f>
        <v>20.076046692276666</v>
      </c>
      <c r="AL7" s="36">
        <f>AL6+(AVERAGE($AH$3:AH7)/(AL6*AL6))</f>
        <v>20.076046692276666</v>
      </c>
      <c r="AM7" s="37">
        <f>AM6+(AVERAGE($AI$3:AI7)/(AM6*AM6))</f>
        <v>20.076046692276666</v>
      </c>
      <c r="AN7" s="38">
        <f t="shared" si="8"/>
        <v>21</v>
      </c>
      <c r="AO7" s="39">
        <f t="shared" si="9"/>
        <v>20.161764586042707</v>
      </c>
      <c r="AP7" s="39">
        <f t="shared" si="9"/>
        <v>20.161764586042707</v>
      </c>
      <c r="AQ7" s="36">
        <f>AQ6+(AVERAGE(AH3:AH7)/(AQ6*AQ6))</f>
        <v>20.076046692276666</v>
      </c>
      <c r="AR7" s="40">
        <f>AR6+(AVERAGE($AH$3:AH7)/(AR6*AR6))</f>
        <v>20.076046692276666</v>
      </c>
      <c r="AS7" s="41">
        <f>AS6+(AVERAGE($AI$3:AI7)/(AS6*AS6))</f>
        <v>20.076046692276666</v>
      </c>
      <c r="AT7" s="20">
        <f>POWER((AO7-H7),2)</f>
        <v>0.70263860921215349</v>
      </c>
      <c r="AU7" s="20">
        <f>POWER((AP7-H7),2)</f>
        <v>0.70263860921215349</v>
      </c>
      <c r="AV7" s="44">
        <f t="shared" si="10"/>
        <v>21.827239535598494</v>
      </c>
      <c r="AW7" s="45">
        <f t="shared" si="13"/>
        <v>21.317364119888939</v>
      </c>
      <c r="AX7" s="46">
        <f t="shared" si="11"/>
        <v>21.908448262819245</v>
      </c>
      <c r="AY7" s="47">
        <f t="shared" si="12"/>
        <v>21.871075548067463</v>
      </c>
    </row>
    <row r="8" spans="1:51" thickTop="1" thickBot="1">
      <c r="A8" s="4">
        <v>7</v>
      </c>
      <c r="B8" s="4">
        <v>1020121353</v>
      </c>
      <c r="C8" s="5">
        <f t="shared" si="0"/>
        <v>0.13333333333333333</v>
      </c>
      <c r="D8" s="2">
        <f t="shared" si="1"/>
        <v>37375.960104166668</v>
      </c>
      <c r="E8" s="2" t="s">
        <v>1416</v>
      </c>
      <c r="F8" s="2" t="s">
        <v>1417</v>
      </c>
      <c r="G8" s="4">
        <v>21</v>
      </c>
      <c r="H8" s="4">
        <v>21</v>
      </c>
      <c r="I8" s="5">
        <f t="shared" si="2"/>
        <v>0.3</v>
      </c>
      <c r="J8" s="4">
        <v>82</v>
      </c>
      <c r="K8" s="4">
        <v>82</v>
      </c>
      <c r="L8" s="5">
        <f t="shared" si="3"/>
        <v>0.63292130040687589</v>
      </c>
      <c r="M8" s="5">
        <f t="shared" si="4"/>
        <v>3.9047619047619047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f>N8+P8+T8</f>
        <v>0</v>
      </c>
      <c r="X8" s="4">
        <f>O8+Q8+U8</f>
        <v>0</v>
      </c>
      <c r="Y8" s="60">
        <f>(N8+V8)/G8</f>
        <v>0</v>
      </c>
      <c r="Z8" s="62">
        <f>IF(AA8=0,0,(N8+V8)/ABS(AA8))</f>
        <v>0</v>
      </c>
      <c r="AA8" s="3">
        <f t="shared" si="5"/>
        <v>0</v>
      </c>
      <c r="AB8" s="3">
        <f t="shared" si="6"/>
        <v>0</v>
      </c>
      <c r="AC8" s="3">
        <f>N8+O8+P8+Q8+T8+U8</f>
        <v>0</v>
      </c>
      <c r="AD8" s="3">
        <f>AA8/G8</f>
        <v>0</v>
      </c>
      <c r="AE8" s="24">
        <f>(AA8)*(G8*G8)</f>
        <v>0</v>
      </c>
      <c r="AF8" s="25">
        <f t="shared" si="7"/>
        <v>2.2675736961451248E-3</v>
      </c>
      <c r="AG8" s="26">
        <f>(H8-$H$2)/SUM($AF$2:AF7)</f>
        <v>0</v>
      </c>
      <c r="AH8" s="35">
        <f>(H8-H3)/SUM(AF3:AF7)</f>
        <v>0</v>
      </c>
      <c r="AI8" s="28">
        <f>(H8-$H$2)/SUM($AF$2:AF7)</f>
        <v>0</v>
      </c>
      <c r="AJ8" s="29">
        <f>AJ7+(AVERAGE($AE$3:AE8)/(AJ7*AJ7))</f>
        <v>20.087811783477633</v>
      </c>
      <c r="AK8" s="30">
        <f>AK7+(AVERAGE($AG$3:AG8)/(AK7*AK7))</f>
        <v>19.926087817685236</v>
      </c>
      <c r="AL8" s="36">
        <f>AL7+(AVERAGE($AH$3:AH8)/(AL7*AL7))</f>
        <v>19.926087817685236</v>
      </c>
      <c r="AM8" s="37">
        <f>AM7+(AVERAGE($AI$3:AI8)/(AM7*AM7))</f>
        <v>19.926087817685236</v>
      </c>
      <c r="AN8" s="38">
        <f t="shared" si="8"/>
        <v>21</v>
      </c>
      <c r="AO8" s="39">
        <f t="shared" si="9"/>
        <v>20.161764586042707</v>
      </c>
      <c r="AP8" s="39">
        <f t="shared" si="9"/>
        <v>20.161764586042707</v>
      </c>
      <c r="AQ8" s="36">
        <f t="shared" ref="AQ8:AQ47" si="14">AQ7+(AVERAGE(AH4:AH8)/(AQ7*AQ7))</f>
        <v>19.896096042766953</v>
      </c>
      <c r="AR8" s="40">
        <f>AR7+(AVERAGE($AH$3:AH8)/(AR7*AR7))</f>
        <v>19.926087817685236</v>
      </c>
      <c r="AS8" s="41">
        <f>AS7+(AVERAGE($AI$3:AI8)/(AS7*AS7))</f>
        <v>19.926087817685236</v>
      </c>
      <c r="AT8" s="20">
        <f>POWER((AO8-H8),2)</f>
        <v>0.70263860921215349</v>
      </c>
      <c r="AU8" s="20">
        <f>POWER((AP8-H8),2)</f>
        <v>0.70263860921215349</v>
      </c>
      <c r="AV8" s="44">
        <f t="shared" si="10"/>
        <v>21.985267250028762</v>
      </c>
      <c r="AW8" s="45">
        <f t="shared" si="13"/>
        <v>21.379709178369659</v>
      </c>
      <c r="AX8" s="46">
        <f t="shared" si="11"/>
        <v>22.081234276483531</v>
      </c>
      <c r="AY8" s="47">
        <f t="shared" si="12"/>
        <v>22.037085567955195</v>
      </c>
    </row>
    <row r="9" spans="1:51" thickTop="1" thickBot="1">
      <c r="A9" s="4">
        <v>8</v>
      </c>
      <c r="B9" s="4">
        <v>1031164716</v>
      </c>
      <c r="C9" s="5">
        <f t="shared" si="0"/>
        <v>0.15555555555555556</v>
      </c>
      <c r="D9" s="2">
        <f t="shared" si="1"/>
        <v>37503.776805555557</v>
      </c>
      <c r="E9" s="2" t="s">
        <v>1417</v>
      </c>
      <c r="F9" s="2" t="s">
        <v>1418</v>
      </c>
      <c r="G9" s="4">
        <v>21</v>
      </c>
      <c r="H9" s="4">
        <v>21</v>
      </c>
      <c r="I9" s="5">
        <f t="shared" si="2"/>
        <v>0.3</v>
      </c>
      <c r="J9" s="4">
        <v>82</v>
      </c>
      <c r="K9" s="4">
        <v>84</v>
      </c>
      <c r="L9" s="5">
        <f t="shared" si="3"/>
        <v>0.64854167060232804</v>
      </c>
      <c r="M9" s="5">
        <f t="shared" si="4"/>
        <v>4</v>
      </c>
      <c r="N9" s="4">
        <v>0</v>
      </c>
      <c r="O9" s="4">
        <v>0</v>
      </c>
      <c r="P9" s="4">
        <v>2</v>
      </c>
      <c r="Q9" s="4">
        <v>0</v>
      </c>
      <c r="R9" s="4">
        <v>1</v>
      </c>
      <c r="S9" s="4">
        <v>0</v>
      </c>
      <c r="T9" s="4">
        <v>0</v>
      </c>
      <c r="U9" s="4">
        <v>0</v>
      </c>
      <c r="V9" s="4">
        <v>3</v>
      </c>
      <c r="W9" s="4">
        <f>N9+P9+T9</f>
        <v>2</v>
      </c>
      <c r="X9" s="4">
        <f>O9+Q9+U9</f>
        <v>0</v>
      </c>
      <c r="Y9" s="60">
        <f>(N9+V9)/G9</f>
        <v>0.14285714285714285</v>
      </c>
      <c r="Z9" s="62">
        <f>IF(AA9=0,0,(N9+V9)/ABS(AA9))</f>
        <v>0</v>
      </c>
      <c r="AA9" s="3">
        <f t="shared" si="5"/>
        <v>0</v>
      </c>
      <c r="AB9" s="3">
        <f t="shared" si="6"/>
        <v>2</v>
      </c>
      <c r="AC9" s="3">
        <f>N9+O9+P9+Q9+T9+U9</f>
        <v>2</v>
      </c>
      <c r="AD9" s="3">
        <f>AA9/G9</f>
        <v>0</v>
      </c>
      <c r="AE9" s="24">
        <f>(AA9)*(G9*G9)</f>
        <v>0</v>
      </c>
      <c r="AF9" s="25">
        <f t="shared" si="7"/>
        <v>2.2675736961451248E-3</v>
      </c>
      <c r="AG9" s="26">
        <f>(H9-$H$2)/SUM($AF$2:AF8)</f>
        <v>0</v>
      </c>
      <c r="AH9" s="35">
        <f>(H9-H4)/SUM(AF4:AF8)</f>
        <v>84.726224783861667</v>
      </c>
      <c r="AI9" s="28">
        <f>(H9-$H$2)/SUM($AF$2:AF8)</f>
        <v>0</v>
      </c>
      <c r="AJ9" s="29">
        <f>AJ8+(AVERAGE($AE$3:AE9)/(AJ8*AJ8))</f>
        <v>20.073296665982131</v>
      </c>
      <c r="AK9" s="30">
        <f>AK8+(AVERAGE($AG$3:AG9)/(AK8*AK8))</f>
        <v>19.795609695735788</v>
      </c>
      <c r="AL9" s="36">
        <f>AL8+(AVERAGE($AH$3:AH9)/(AL8*AL8))</f>
        <v>19.826093961249391</v>
      </c>
      <c r="AM9" s="37">
        <f>AM8+(AVERAGE($AI$3:AI9)/(AM8*AM8))</f>
        <v>19.795609695735788</v>
      </c>
      <c r="AN9" s="38">
        <f t="shared" si="8"/>
        <v>21</v>
      </c>
      <c r="AO9" s="39">
        <f t="shared" si="9"/>
        <v>20.370194849086509</v>
      </c>
      <c r="AP9" s="39">
        <f t="shared" si="9"/>
        <v>20.161764586042707</v>
      </c>
      <c r="AQ9" s="36">
        <f t="shared" si="14"/>
        <v>19.867086804295447</v>
      </c>
      <c r="AR9" s="40">
        <f>AR8+(AVERAGE($AH$3:AH9)/(AR8*AR8))</f>
        <v>19.826093961249391</v>
      </c>
      <c r="AS9" s="41">
        <f>AS8+(AVERAGE($AI$3:AI9)/(AS8*AS8))</f>
        <v>19.795609695735788</v>
      </c>
      <c r="AT9" s="20">
        <f>POWER((AO9-H9),2)</f>
        <v>0.3966545281171649</v>
      </c>
      <c r="AU9" s="20">
        <f>POWER((AP9-H9),2)</f>
        <v>0.70263860921215349</v>
      </c>
      <c r="AV9" s="44">
        <f t="shared" si="10"/>
        <v>22.141031356970768</v>
      </c>
      <c r="AW9" s="45">
        <f t="shared" si="13"/>
        <v>21.441691159971349</v>
      </c>
      <c r="AX9" s="46">
        <f t="shared" si="11"/>
        <v>22.251326763310292</v>
      </c>
      <c r="AY9" s="47">
        <f t="shared" si="12"/>
        <v>22.200603831707195</v>
      </c>
    </row>
    <row r="10" spans="1:51" thickTop="1" thickBot="1">
      <c r="A10" s="4">
        <v>9</v>
      </c>
      <c r="B10" s="4">
        <v>1031709232</v>
      </c>
      <c r="C10" s="5">
        <f t="shared" si="0"/>
        <v>0.17777777777777778</v>
      </c>
      <c r="D10" s="2">
        <f t="shared" si="1"/>
        <v>37510.079074074078</v>
      </c>
      <c r="E10" s="2" t="s">
        <v>1418</v>
      </c>
      <c r="F10" s="2" t="s">
        <v>1419</v>
      </c>
      <c r="G10" s="4">
        <v>21</v>
      </c>
      <c r="H10" s="4">
        <v>21</v>
      </c>
      <c r="I10" s="5">
        <f t="shared" si="2"/>
        <v>0.3</v>
      </c>
      <c r="J10" s="4">
        <v>84</v>
      </c>
      <c r="K10" s="4">
        <v>86</v>
      </c>
      <c r="L10" s="5">
        <f t="shared" si="3"/>
        <v>0.66416204079778007</v>
      </c>
      <c r="M10" s="5">
        <f t="shared" si="4"/>
        <v>4.0952380952380949</v>
      </c>
      <c r="N10" s="4">
        <v>0</v>
      </c>
      <c r="O10" s="4">
        <v>0</v>
      </c>
      <c r="P10" s="4">
        <v>2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1</v>
      </c>
      <c r="W10" s="4">
        <f>N10+P10+T10</f>
        <v>2</v>
      </c>
      <c r="X10" s="4">
        <f>O10+Q10+U10</f>
        <v>0</v>
      </c>
      <c r="Y10" s="60">
        <f>(N10+V10)/G10</f>
        <v>4.7619047619047616E-2</v>
      </c>
      <c r="Z10" s="62">
        <f>IF(AA10=0,0,(N10+V10)/ABS(AA10))</f>
        <v>0</v>
      </c>
      <c r="AA10" s="3">
        <f t="shared" si="5"/>
        <v>0</v>
      </c>
      <c r="AB10" s="3">
        <f t="shared" si="6"/>
        <v>2</v>
      </c>
      <c r="AC10" s="3">
        <f>N10+O10+P10+Q10+T10+U10</f>
        <v>2</v>
      </c>
      <c r="AD10" s="3">
        <f>AA10/G10</f>
        <v>0</v>
      </c>
      <c r="AE10" s="24">
        <f>(AA10)*(G10*G10)</f>
        <v>0</v>
      </c>
      <c r="AF10" s="25">
        <f t="shared" si="7"/>
        <v>2.2675736961451248E-3</v>
      </c>
      <c r="AG10" s="26">
        <f>(H10-$H$2)/SUM($AF$2:AF9)</f>
        <v>0</v>
      </c>
      <c r="AH10" s="35">
        <f>(H10-H5)/SUM(AF5:AF9)</f>
        <v>86.428221460068599</v>
      </c>
      <c r="AI10" s="28">
        <f>(H10-$H$2)/SUM($AF$2:AF9)</f>
        <v>0</v>
      </c>
      <c r="AJ10" s="29">
        <f>AJ9+(AVERAGE($AE$3:AE10)/(AJ9*AJ9))</f>
        <v>20.060577563592378</v>
      </c>
      <c r="AK10" s="30">
        <f>AK9+(AVERAGE($AG$3:AG10)/(AK9*AK9))</f>
        <v>19.679931351077816</v>
      </c>
      <c r="AL10" s="36">
        <f>AL9+(AVERAGE($AH$3:AH10)/(AL9*AL9))</f>
        <v>19.765199261519161</v>
      </c>
      <c r="AM10" s="37">
        <f>AM9+(AVERAGE($AI$3:AI10)/(AM9*AM9))</f>
        <v>19.679931351077816</v>
      </c>
      <c r="AN10" s="38">
        <f t="shared" si="8"/>
        <v>21</v>
      </c>
      <c r="AO10" s="39">
        <f t="shared" si="9"/>
        <v>20.578483309396372</v>
      </c>
      <c r="AP10" s="39">
        <f t="shared" si="9"/>
        <v>20.161764586042707</v>
      </c>
      <c r="AQ10" s="36">
        <f t="shared" si="14"/>
        <v>19.953812901449574</v>
      </c>
      <c r="AR10" s="40">
        <f>AR9+(AVERAGE($AH$3:AH10)/(AR9*AR9))</f>
        <v>19.765199261519161</v>
      </c>
      <c r="AS10" s="41">
        <f>AS9+(AVERAGE($AI$3:AI10)/(AS9*AS9))</f>
        <v>19.679931351077816</v>
      </c>
      <c r="AT10" s="20">
        <f>POWER((AO10-H10),2)</f>
        <v>0.1776763204574347</v>
      </c>
      <c r="AU10" s="20">
        <f>POWER((AP10-H10),2)</f>
        <v>0.70263860921215349</v>
      </c>
      <c r="AV10" s="44">
        <f t="shared" si="10"/>
        <v>22.294611544621937</v>
      </c>
      <c r="AW10" s="45">
        <f t="shared" si="13"/>
        <v>21.50331531407943</v>
      </c>
      <c r="AX10" s="46">
        <f t="shared" si="11"/>
        <v>22.418828764078455</v>
      </c>
      <c r="AY10" s="47">
        <f t="shared" si="12"/>
        <v>22.361722183027616</v>
      </c>
    </row>
    <row r="11" spans="1:51" thickTop="1" thickBot="1">
      <c r="A11" s="4">
        <v>10</v>
      </c>
      <c r="B11" s="4">
        <v>1031817528</v>
      </c>
      <c r="C11" s="5">
        <f t="shared" si="0"/>
        <v>0.2</v>
      </c>
      <c r="D11" s="2">
        <f t="shared" si="1"/>
        <v>37511.332500000004</v>
      </c>
      <c r="E11" s="2" t="s">
        <v>1419</v>
      </c>
      <c r="F11" s="2" t="s">
        <v>1420</v>
      </c>
      <c r="G11" s="4">
        <v>21</v>
      </c>
      <c r="H11" s="4">
        <v>20</v>
      </c>
      <c r="I11" s="5">
        <f t="shared" si="2"/>
        <v>0.2</v>
      </c>
      <c r="J11" s="4">
        <v>86</v>
      </c>
      <c r="K11" s="4">
        <v>84</v>
      </c>
      <c r="L11" s="5">
        <f t="shared" si="3"/>
        <v>0.64854167060232804</v>
      </c>
      <c r="M11" s="5">
        <f t="shared" si="4"/>
        <v>4.2</v>
      </c>
      <c r="N11" s="4">
        <v>2</v>
      </c>
      <c r="O11" s="4">
        <v>3</v>
      </c>
      <c r="P11" s="4">
        <v>5</v>
      </c>
      <c r="Q11" s="4">
        <v>5</v>
      </c>
      <c r="R11" s="4">
        <v>18</v>
      </c>
      <c r="S11" s="4">
        <v>5</v>
      </c>
      <c r="T11" s="4">
        <v>8</v>
      </c>
      <c r="U11" s="4">
        <v>10</v>
      </c>
      <c r="V11" s="4">
        <v>14</v>
      </c>
      <c r="W11" s="4">
        <f>N11+P11+T11</f>
        <v>15</v>
      </c>
      <c r="X11" s="4">
        <f>O11+Q11+U11</f>
        <v>18</v>
      </c>
      <c r="Y11" s="60">
        <f>(N11+V11)/G11</f>
        <v>0.76190476190476186</v>
      </c>
      <c r="Z11" s="62">
        <f>IF(AA11=0,0,(N11+V11)/ABS(AA11))</f>
        <v>16</v>
      </c>
      <c r="AA11" s="3">
        <f t="shared" si="5"/>
        <v>-1</v>
      </c>
      <c r="AB11" s="3">
        <f t="shared" si="6"/>
        <v>-2</v>
      </c>
      <c r="AC11" s="3">
        <f>N11+O11+P11+Q11+T11+U11</f>
        <v>33</v>
      </c>
      <c r="AD11" s="3">
        <f>AA11/G11</f>
        <v>-4.7619047619047616E-2</v>
      </c>
      <c r="AE11" s="24">
        <f>(AA11)*(G11*G11)</f>
        <v>-441</v>
      </c>
      <c r="AF11" s="25">
        <f t="shared" si="7"/>
        <v>2.5000000000000001E-3</v>
      </c>
      <c r="AG11" s="26">
        <f>(H11-$H$2)/SUM($AF$2:AF10)</f>
        <v>-47.908745247148282</v>
      </c>
      <c r="AH11" s="35">
        <f>(H11-H6)/SUM(AF6:AF10)</f>
        <v>-88.2</v>
      </c>
      <c r="AI11" s="28">
        <f>(H11-$H$2)/SUM($AF$2:AF10)</f>
        <v>-47.908745247148282</v>
      </c>
      <c r="AJ11" s="29">
        <f>AJ10+(AVERAGE($AE$3:AE11)/(AJ10*AJ10))</f>
        <v>19.927496070865676</v>
      </c>
      <c r="AK11" s="30">
        <f>AK10+(AVERAGE($AG$3:AG11)/(AK10*AK10))</f>
        <v>19.5621494139886</v>
      </c>
      <c r="AL11" s="36">
        <f>AL10+(AVERAGE($AH$3:AH11)/(AL10*AL10))</f>
        <v>19.68565104233636</v>
      </c>
      <c r="AM11" s="37">
        <f>AM10+(AVERAGE($AI$3:AI11)/(AM10*AM10))</f>
        <v>19.5621494139886</v>
      </c>
      <c r="AN11" s="38">
        <f t="shared" si="8"/>
        <v>20</v>
      </c>
      <c r="AO11" s="39">
        <f t="shared" si="9"/>
        <v>20.370206047648775</v>
      </c>
      <c r="AP11" s="39">
        <f t="shared" si="9"/>
        <v>20.043906952241187</v>
      </c>
      <c r="AQ11" s="36">
        <f t="shared" si="14"/>
        <v>19.995482361489039</v>
      </c>
      <c r="AR11" s="40">
        <f>AR10+(AVERAGE($AH$3:AH11)/(AR10*AR10))</f>
        <v>19.68565104233636</v>
      </c>
      <c r="AS11" s="41">
        <f>AS10+(AVERAGE($AI$3:AI11)/(AS10*AS10))</f>
        <v>19.5621494139886</v>
      </c>
      <c r="AT11" s="20">
        <f>POWER((AO11-H11),2)</f>
        <v>0.13705251771572721</v>
      </c>
      <c r="AU11" s="20">
        <f>POWER((AP11-H11),2)</f>
        <v>1.9278204551098773E-3</v>
      </c>
      <c r="AV11" s="44">
        <f t="shared" si="10"/>
        <v>22.446083094236137</v>
      </c>
      <c r="AW11" s="45">
        <f t="shared" si="13"/>
        <v>21.564586769561423</v>
      </c>
      <c r="AX11" s="46">
        <f t="shared" si="11"/>
        <v>22.583837137093823</v>
      </c>
      <c r="AY11" s="47">
        <f t="shared" si="12"/>
        <v>22.520527152226968</v>
      </c>
    </row>
    <row r="12" spans="1:51" thickTop="1" thickBot="1">
      <c r="A12" s="4">
        <v>11</v>
      </c>
      <c r="B12" s="4">
        <v>1032765746</v>
      </c>
      <c r="C12" s="5">
        <f t="shared" si="0"/>
        <v>0.22222222222222221</v>
      </c>
      <c r="D12" s="2">
        <f t="shared" si="1"/>
        <v>37522.307245370372</v>
      </c>
      <c r="E12" s="2" t="s">
        <v>1420</v>
      </c>
      <c r="F12" s="2" t="s">
        <v>1421</v>
      </c>
      <c r="G12" s="4">
        <v>20</v>
      </c>
      <c r="H12" s="4">
        <v>20</v>
      </c>
      <c r="I12" s="5">
        <f t="shared" si="2"/>
        <v>0.2</v>
      </c>
      <c r="J12" s="4">
        <v>84</v>
      </c>
      <c r="K12" s="4">
        <v>83</v>
      </c>
      <c r="L12" s="5">
        <f t="shared" si="3"/>
        <v>0.64073148550460191</v>
      </c>
      <c r="M12" s="5">
        <f t="shared" si="4"/>
        <v>4.1500000000000004</v>
      </c>
      <c r="N12" s="4">
        <v>0</v>
      </c>
      <c r="O12" s="4">
        <v>0</v>
      </c>
      <c r="P12" s="4">
        <v>1</v>
      </c>
      <c r="Q12" s="4">
        <v>2</v>
      </c>
      <c r="R12" s="4">
        <v>0</v>
      </c>
      <c r="S12" s="4">
        <v>2</v>
      </c>
      <c r="T12" s="4">
        <v>0</v>
      </c>
      <c r="U12" s="4">
        <v>0</v>
      </c>
      <c r="V12" s="4">
        <v>2</v>
      </c>
      <c r="W12" s="4">
        <f>N12+P12+T12</f>
        <v>1</v>
      </c>
      <c r="X12" s="4">
        <f>O12+Q12+U12</f>
        <v>2</v>
      </c>
      <c r="Y12" s="60">
        <f>(N12+V12)/G12</f>
        <v>0.1</v>
      </c>
      <c r="Z12" s="62">
        <f>IF(AA12=0,0,(N12+V12)/ABS(AA12))</f>
        <v>0</v>
      </c>
      <c r="AA12" s="3">
        <f t="shared" si="5"/>
        <v>0</v>
      </c>
      <c r="AB12" s="3">
        <f t="shared" si="6"/>
        <v>-1</v>
      </c>
      <c r="AC12" s="3">
        <f>N12+O12+P12+Q12+T12+U12</f>
        <v>3</v>
      </c>
      <c r="AD12" s="3">
        <f>AA12/G12</f>
        <v>0</v>
      </c>
      <c r="AE12" s="24">
        <f>(AA12)*(G12*G12)</f>
        <v>0</v>
      </c>
      <c r="AF12" s="25">
        <f t="shared" si="7"/>
        <v>2.5000000000000001E-3</v>
      </c>
      <c r="AG12" s="26">
        <f>(H12-$H$2)/SUM($AF$2:AF11)</f>
        <v>-42.78438030560271</v>
      </c>
      <c r="AH12" s="35">
        <f>(H12-H7)/SUM(AF7:AF11)</f>
        <v>-86.428221460068585</v>
      </c>
      <c r="AI12" s="28">
        <f>(H12-$H$2)/SUM($AF$2:AF11)</f>
        <v>-42.78438030560271</v>
      </c>
      <c r="AJ12" s="29">
        <f>AJ11+(AVERAGE($AE$3:AE12)/(AJ11*AJ11))</f>
        <v>19.806117624600564</v>
      </c>
      <c r="AK12" s="30">
        <f>AK11+(AVERAGE($AG$3:AG12)/(AK11*AK11))</f>
        <v>19.443685084743443</v>
      </c>
      <c r="AL12" s="36">
        <f>AL11+(AVERAGE($AH$3:AH12)/(AL11*AL11))</f>
        <v>19.591175242563629</v>
      </c>
      <c r="AM12" s="37">
        <f>AM11+(AVERAGE($AI$3:AI12)/(AM11*AM11))</f>
        <v>19.443685084743443</v>
      </c>
      <c r="AN12" s="38">
        <f t="shared" si="8"/>
        <v>20</v>
      </c>
      <c r="AO12" s="39">
        <f t="shared" si="9"/>
        <v>20.161917816352858</v>
      </c>
      <c r="AP12" s="39">
        <f t="shared" si="9"/>
        <v>19.937414092416002</v>
      </c>
      <c r="AQ12" s="36">
        <f t="shared" si="14"/>
        <v>19.993744688951992</v>
      </c>
      <c r="AR12" s="40">
        <f t="shared" ref="AR12:AS27" si="15">AR11+(AVERAGE(AH3:AH12)/(AR11*AR11))</f>
        <v>19.591175242563629</v>
      </c>
      <c r="AS12" s="41">
        <f t="shared" si="15"/>
        <v>19.443685084743443</v>
      </c>
      <c r="AT12" s="20">
        <f>POWER((AO12-H12),2)</f>
        <v>2.6217379252477871E-2</v>
      </c>
      <c r="AU12" s="20">
        <f>POWER((AP12-H12),2)</f>
        <v>3.9169958281126916E-3</v>
      </c>
      <c r="AV12" s="44">
        <f t="shared" si="10"/>
        <v>22.595517209017039</v>
      </c>
      <c r="AW12" s="45">
        <f t="shared" si="13"/>
        <v>21.625510538541878</v>
      </c>
      <c r="AX12" s="46">
        <f t="shared" si="11"/>
        <v>22.746443057998352</v>
      </c>
      <c r="AY12" s="47">
        <f t="shared" si="12"/>
        <v>22.677100370695552</v>
      </c>
    </row>
    <row r="13" spans="1:51" thickTop="1" thickBot="1">
      <c r="A13" s="4">
        <v>12</v>
      </c>
      <c r="B13" s="4">
        <v>1033520952</v>
      </c>
      <c r="C13" s="5">
        <f t="shared" si="0"/>
        <v>0.24444444444444444</v>
      </c>
      <c r="D13" s="2">
        <f t="shared" si="1"/>
        <v>37531.048055555555</v>
      </c>
      <c r="E13" s="2" t="s">
        <v>1421</v>
      </c>
      <c r="F13" s="2" t="s">
        <v>1422</v>
      </c>
      <c r="G13" s="4">
        <v>20</v>
      </c>
      <c r="H13" s="4">
        <v>19</v>
      </c>
      <c r="I13" s="5">
        <f t="shared" si="2"/>
        <v>0.1</v>
      </c>
      <c r="J13" s="4">
        <v>83</v>
      </c>
      <c r="K13" s="4">
        <v>82</v>
      </c>
      <c r="L13" s="5">
        <f t="shared" si="3"/>
        <v>0.63292130040687589</v>
      </c>
      <c r="M13" s="5">
        <f t="shared" si="4"/>
        <v>4.3157894736842106</v>
      </c>
      <c r="N13" s="4">
        <v>0</v>
      </c>
      <c r="O13" s="4">
        <v>1</v>
      </c>
      <c r="P13" s="4">
        <v>2</v>
      </c>
      <c r="Q13" s="4">
        <v>1</v>
      </c>
      <c r="R13" s="4">
        <v>0</v>
      </c>
      <c r="S13" s="4">
        <v>0</v>
      </c>
      <c r="T13" s="4">
        <v>0</v>
      </c>
      <c r="U13" s="4">
        <v>2</v>
      </c>
      <c r="V13" s="4">
        <v>2</v>
      </c>
      <c r="W13" s="4">
        <f>N13+P13+T13</f>
        <v>2</v>
      </c>
      <c r="X13" s="4">
        <f>O13+Q13+U13</f>
        <v>4</v>
      </c>
      <c r="Y13" s="60">
        <f>(N13+V13)/G13</f>
        <v>0.1</v>
      </c>
      <c r="Z13" s="62">
        <f>IF(AA13=0,0,(N13+V13)/ABS(AA13))</f>
        <v>2</v>
      </c>
      <c r="AA13" s="3">
        <f t="shared" si="5"/>
        <v>-1</v>
      </c>
      <c r="AB13" s="3">
        <f t="shared" si="6"/>
        <v>-1</v>
      </c>
      <c r="AC13" s="3">
        <f>N13+O13+P13+Q13+T13+U13</f>
        <v>6</v>
      </c>
      <c r="AD13" s="3">
        <f>AA13/G13</f>
        <v>-0.05</v>
      </c>
      <c r="AE13" s="24">
        <f>(AA13)*(G13*G13)</f>
        <v>-400</v>
      </c>
      <c r="AF13" s="25">
        <f t="shared" si="7"/>
        <v>2.7700831024930748E-3</v>
      </c>
      <c r="AG13" s="26">
        <f>(H13-$H$2)/SUM($AF$2:AF12)</f>
        <v>-77.300613496932513</v>
      </c>
      <c r="AH13" s="35">
        <f>(H13-H8)/SUM(AF8:AF12)</f>
        <v>-169.45244956772331</v>
      </c>
      <c r="AI13" s="28">
        <f>(H13-H3)/SUM(AF3:AF12)</f>
        <v>-84.726224783861667</v>
      </c>
      <c r="AJ13" s="29">
        <f>AJ12+(AVERAGE($AE$3:AE13)/(AJ12*AJ12))</f>
        <v>19.601719365667329</v>
      </c>
      <c r="AK13" s="30">
        <f>AK12+(AVERAGE($AG$3:AG13)/(AK12*AK12))</f>
        <v>19.316085921217393</v>
      </c>
      <c r="AL13" s="36">
        <f>AL12+(AVERAGE($AH$3:AH13)/(AL12*AL12))</f>
        <v>19.464321787542477</v>
      </c>
      <c r="AM13" s="37">
        <f>AM12+(AVERAGE($AI$3:AI13)/(AM12*AM12))</f>
        <v>19.314300328651893</v>
      </c>
      <c r="AN13" s="38">
        <f t="shared" si="8"/>
        <v>19</v>
      </c>
      <c r="AO13" s="39">
        <f t="shared" si="9"/>
        <v>19.745063626510206</v>
      </c>
      <c r="AP13" s="39">
        <f t="shared" si="9"/>
        <v>19.724266614867638</v>
      </c>
      <c r="AQ13" s="36">
        <f t="shared" si="14"/>
        <v>19.907227465809196</v>
      </c>
      <c r="AR13" s="40">
        <f t="shared" si="15"/>
        <v>19.45163644204036</v>
      </c>
      <c r="AS13" s="41">
        <f t="shared" si="15"/>
        <v>19.301361853042739</v>
      </c>
      <c r="AT13" s="20">
        <f>POWER((AO13-H13),2)</f>
        <v>0.55511980754853907</v>
      </c>
      <c r="AU13" s="20">
        <f>POWER((AP13-H13),2)</f>
        <v>0.52456212941182712</v>
      </c>
      <c r="AV13" s="44">
        <f t="shared" si="10"/>
        <v>22.742981312352384</v>
      </c>
      <c r="AW13" s="45">
        <f t="shared" si="13"/>
        <v>21.686091520028</v>
      </c>
      <c r="AX13" s="46">
        <f t="shared" si="11"/>
        <v>22.906732469187663</v>
      </c>
      <c r="AY13" s="47">
        <f t="shared" si="12"/>
        <v>22.831518945027014</v>
      </c>
    </row>
    <row r="14" spans="1:51" thickTop="1" thickBot="1">
      <c r="A14" s="4">
        <v>13</v>
      </c>
      <c r="B14" s="4">
        <v>1034036778</v>
      </c>
      <c r="C14" s="5">
        <f t="shared" si="0"/>
        <v>0.26666666666666666</v>
      </c>
      <c r="D14" s="2">
        <f t="shared" si="1"/>
        <v>37537.018263888887</v>
      </c>
      <c r="E14" s="2" t="s">
        <v>1422</v>
      </c>
      <c r="F14" s="2" t="s">
        <v>1423</v>
      </c>
      <c r="G14" s="4">
        <v>19</v>
      </c>
      <c r="H14" s="4">
        <v>19</v>
      </c>
      <c r="I14" s="5">
        <f t="shared" si="2"/>
        <v>0.1</v>
      </c>
      <c r="J14" s="4">
        <v>82</v>
      </c>
      <c r="K14" s="4">
        <v>83</v>
      </c>
      <c r="L14" s="5">
        <f t="shared" si="3"/>
        <v>0.64073148550460191</v>
      </c>
      <c r="M14" s="5">
        <f t="shared" si="4"/>
        <v>4.3684210526315788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1</v>
      </c>
      <c r="W14" s="4">
        <f>N14+P14+T14</f>
        <v>1</v>
      </c>
      <c r="X14" s="4">
        <f>O14+Q14+U14</f>
        <v>0</v>
      </c>
      <c r="Y14" s="60">
        <f>(N14+V14)/G14</f>
        <v>5.2631578947368418E-2</v>
      </c>
      <c r="Z14" s="62">
        <f>IF(AA14=0,0,(N14+V14)/ABS(AA14))</f>
        <v>0</v>
      </c>
      <c r="AA14" s="3">
        <f t="shared" si="5"/>
        <v>0</v>
      </c>
      <c r="AB14" s="3">
        <f t="shared" si="6"/>
        <v>1</v>
      </c>
      <c r="AC14" s="3">
        <f>N14+O14+P14+Q14+T14+U14</f>
        <v>1</v>
      </c>
      <c r="AD14" s="3">
        <f>AA14/G14</f>
        <v>0</v>
      </c>
      <c r="AE14" s="24">
        <f>(AA14)*(G14*G14)</f>
        <v>0</v>
      </c>
      <c r="AF14" s="25">
        <f t="shared" si="7"/>
        <v>2.7700831024930748E-3</v>
      </c>
      <c r="AG14" s="26">
        <f>(H14-$H$2)/SUM($AF$2:AF13)</f>
        <v>-69.824846875335794</v>
      </c>
      <c r="AH14" s="35">
        <f>(H14-H9)/SUM(AF9:AF13)</f>
        <v>-162.53251012631412</v>
      </c>
      <c r="AI14" s="28">
        <f>(H14-H4)/SUM(AF4:AF13)</f>
        <v>-41.480089942444131</v>
      </c>
      <c r="AJ14" s="29">
        <f>AJ13+(AVERAGE($AE$3:AE14)/(AJ13*AJ13))</f>
        <v>19.410426398012952</v>
      </c>
      <c r="AK14" s="30">
        <f>AK13+(AVERAGE($AG$3:AG14)/(AK13*AK13))</f>
        <v>19.18197441541481</v>
      </c>
      <c r="AL14" s="36">
        <f>AL13+(AVERAGE($AH$3:AH14)/(AL13*AL13))</f>
        <v>19.310768475320785</v>
      </c>
      <c r="AM14" s="37">
        <f>AM13+(AVERAGE($AI$3:AI14)/(AM13*AM13))</f>
        <v>19.184837121056052</v>
      </c>
      <c r="AN14" s="38">
        <f t="shared" si="8"/>
        <v>19</v>
      </c>
      <c r="AO14" s="39">
        <f t="shared" si="9"/>
        <v>19.328172004497695</v>
      </c>
      <c r="AP14" s="39">
        <f t="shared" si="9"/>
        <v>19.617646790985127</v>
      </c>
      <c r="AQ14" s="36">
        <f t="shared" si="14"/>
        <v>19.695172258829921</v>
      </c>
      <c r="AR14" s="40">
        <f t="shared" si="15"/>
        <v>19.325408936049673</v>
      </c>
      <c r="AS14" s="41">
        <f t="shared" si="15"/>
        <v>19.204985518496564</v>
      </c>
      <c r="AT14" s="20">
        <f>POWER((AO14-H14),2)</f>
        <v>0.10769686453603515</v>
      </c>
      <c r="AU14" s="20">
        <f>POWER((AP14-H14),2)</f>
        <v>0.38148755841422499</v>
      </c>
      <c r="AV14" s="44">
        <f t="shared" si="10"/>
        <v>22.888539318795445</v>
      </c>
      <c r="AW14" s="45">
        <f t="shared" si="13"/>
        <v>21.74633450339309</v>
      </c>
      <c r="AX14" s="46">
        <f t="shared" si="11"/>
        <v>23.064786484882834</v>
      </c>
      <c r="AY14" s="47">
        <f t="shared" si="12"/>
        <v>22.983855795469896</v>
      </c>
    </row>
    <row r="15" spans="1:51" thickTop="1" thickBot="1">
      <c r="A15" s="4">
        <v>14</v>
      </c>
      <c r="B15" s="4">
        <v>1034619576</v>
      </c>
      <c r="C15" s="5">
        <f t="shared" si="0"/>
        <v>0.28888888888888886</v>
      </c>
      <c r="D15" s="2">
        <f t="shared" si="1"/>
        <v>37543.763611111113</v>
      </c>
      <c r="E15" s="2" t="s">
        <v>1423</v>
      </c>
      <c r="F15" s="2" t="s">
        <v>1424</v>
      </c>
      <c r="G15" s="4">
        <v>19</v>
      </c>
      <c r="H15" s="4">
        <v>19</v>
      </c>
      <c r="I15" s="5">
        <f t="shared" si="2"/>
        <v>0.1</v>
      </c>
      <c r="J15" s="4">
        <v>83</v>
      </c>
      <c r="K15" s="4">
        <v>83</v>
      </c>
      <c r="L15" s="5">
        <f t="shared" si="3"/>
        <v>0.64073148550460191</v>
      </c>
      <c r="M15" s="5">
        <f t="shared" si="4"/>
        <v>4.3684210526315788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f>N15+P15+T15</f>
        <v>0</v>
      </c>
      <c r="X15" s="4">
        <f>O15+Q15+U15</f>
        <v>0</v>
      </c>
      <c r="Y15" s="60">
        <f>(N15+V15)/G15</f>
        <v>0</v>
      </c>
      <c r="Z15" s="62">
        <f>IF(AA15=0,0,(N15+V15)/ABS(AA15))</f>
        <v>0</v>
      </c>
      <c r="AA15" s="3">
        <f t="shared" si="5"/>
        <v>0</v>
      </c>
      <c r="AB15" s="3">
        <f t="shared" si="6"/>
        <v>0</v>
      </c>
      <c r="AC15" s="3">
        <f>N15+O15+P15+Q15+T15+U15</f>
        <v>0</v>
      </c>
      <c r="AD15" s="3">
        <f>AA15/G15</f>
        <v>0</v>
      </c>
      <c r="AE15" s="24">
        <f>(AA15)*(G15*G15)</f>
        <v>0</v>
      </c>
      <c r="AF15" s="25">
        <f t="shared" si="7"/>
        <v>2.7700831024930748E-3</v>
      </c>
      <c r="AG15" s="26">
        <f>(H15-$H$2)/SUM($AF$2:AF14)</f>
        <v>-63.66753915709026</v>
      </c>
      <c r="AH15" s="35">
        <f>(H15-H10)/SUM(AF10:AF14)</f>
        <v>-156.15557588137352</v>
      </c>
      <c r="AI15" s="28">
        <f>(H15-H5)/SUM(AF5:AF14)</f>
        <v>-41.020533972170888</v>
      </c>
      <c r="AJ15" s="29">
        <f>AJ14+(AVERAGE($AE$3:AE15)/(AJ14*AJ14))</f>
        <v>19.230350710672198</v>
      </c>
      <c r="AK15" s="30">
        <f>AK14+(AVERAGE($AG$3:AG15)/(AK14*AK14))</f>
        <v>19.043131781999367</v>
      </c>
      <c r="AL15" s="36">
        <f>AL14+(AVERAGE($AH$3:AH15)/(AL14*AL14))</f>
        <v>19.134552021198743</v>
      </c>
      <c r="AM15" s="37">
        <f>AM14+(AVERAGE($AI$3:AI15)/(AM14*AM14))</f>
        <v>19.055141122367601</v>
      </c>
      <c r="AN15" s="38">
        <f t="shared" si="8"/>
        <v>19</v>
      </c>
      <c r="AO15" s="39">
        <f t="shared" si="9"/>
        <v>18.910172340511501</v>
      </c>
      <c r="AP15" s="39">
        <f t="shared" si="9"/>
        <v>19.511058993654409</v>
      </c>
      <c r="AQ15" s="36">
        <f t="shared" si="14"/>
        <v>19.353450639263063</v>
      </c>
      <c r="AR15" s="40">
        <f t="shared" si="15"/>
        <v>19.193775223111196</v>
      </c>
      <c r="AS15" s="41">
        <f t="shared" si="15"/>
        <v>19.135056568259646</v>
      </c>
      <c r="AT15" s="20">
        <f>POWER((AO15-H15),2)</f>
        <v>8.0690084091817292E-3</v>
      </c>
      <c r="AU15" s="20">
        <f>POWER((AP15-H15),2)</f>
        <v>0.26118129499505705</v>
      </c>
      <c r="AV15" s="44">
        <f t="shared" si="10"/>
        <v>23.03225188076286</v>
      </c>
      <c r="AW15" s="45">
        <f t="shared" si="13"/>
        <v>21.806244171724494</v>
      </c>
      <c r="AX15" s="46">
        <f t="shared" si="11"/>
        <v>23.220681757065993</v>
      </c>
      <c r="AY15" s="47">
        <f t="shared" si="12"/>
        <v>23.134179962759156</v>
      </c>
    </row>
    <row r="16" spans="1:51" thickTop="1" thickBot="1">
      <c r="A16" s="4">
        <v>15</v>
      </c>
      <c r="B16" s="4">
        <v>1034907910</v>
      </c>
      <c r="C16" s="5">
        <f t="shared" si="0"/>
        <v>0.31111111111111112</v>
      </c>
      <c r="D16" s="2">
        <f t="shared" si="1"/>
        <v>37547.100810185184</v>
      </c>
      <c r="E16" s="2" t="s">
        <v>1424</v>
      </c>
      <c r="F16" s="2" t="s">
        <v>1425</v>
      </c>
      <c r="G16" s="4">
        <v>19</v>
      </c>
      <c r="H16" s="4">
        <v>19</v>
      </c>
      <c r="I16" s="5">
        <f t="shared" si="2"/>
        <v>0.1</v>
      </c>
      <c r="J16" s="4">
        <v>83</v>
      </c>
      <c r="K16" s="4">
        <v>84</v>
      </c>
      <c r="L16" s="5">
        <f t="shared" si="3"/>
        <v>0.64854167060232804</v>
      </c>
      <c r="M16" s="5">
        <f t="shared" si="4"/>
        <v>4.4210526315789478</v>
      </c>
      <c r="N16" s="4">
        <v>0</v>
      </c>
      <c r="O16" s="4">
        <v>0</v>
      </c>
      <c r="P16" s="4">
        <v>2</v>
      </c>
      <c r="Q16" s="4">
        <v>1</v>
      </c>
      <c r="R16" s="4">
        <v>0</v>
      </c>
      <c r="S16" s="4">
        <v>0</v>
      </c>
      <c r="T16" s="4">
        <v>0</v>
      </c>
      <c r="U16" s="4">
        <v>0</v>
      </c>
      <c r="V16" s="4">
        <v>3</v>
      </c>
      <c r="W16" s="4">
        <f>N16+P16+T16</f>
        <v>2</v>
      </c>
      <c r="X16" s="4">
        <f>O16+Q16+U16</f>
        <v>1</v>
      </c>
      <c r="Y16" s="60">
        <f>(N16+V16)/G16</f>
        <v>0.15789473684210525</v>
      </c>
      <c r="Z16" s="62">
        <f>IF(AA16=0,0,(N16+V16)/ABS(AA16))</f>
        <v>0</v>
      </c>
      <c r="AA16" s="3">
        <f t="shared" si="5"/>
        <v>0</v>
      </c>
      <c r="AB16" s="3">
        <f t="shared" si="6"/>
        <v>1</v>
      </c>
      <c r="AC16" s="3">
        <f>N16+O16+P16+Q16+T16+U16</f>
        <v>3</v>
      </c>
      <c r="AD16" s="3">
        <f>AA16/G16</f>
        <v>0</v>
      </c>
      <c r="AE16" s="24">
        <f>(AA16)*(G16*G16)</f>
        <v>0</v>
      </c>
      <c r="AF16" s="25">
        <f t="shared" si="7"/>
        <v>2.7700831024930748E-3</v>
      </c>
      <c r="AG16" s="26">
        <f>(H16-$H$2)/SUM($AF$2:AF15)</f>
        <v>-58.508161506502184</v>
      </c>
      <c r="AH16" s="35">
        <f>(H16-H11)/SUM(AF11:AF15)</f>
        <v>-75.130072840790845</v>
      </c>
      <c r="AI16" s="28">
        <f>(H16-H6)/SUM(AF6:AF15)</f>
        <v>-81.142098442789944</v>
      </c>
      <c r="AJ16" s="29">
        <f>AJ15+(AVERAGE($AE$3:AE16)/(AJ15*AJ15))</f>
        <v>19.05999129567364</v>
      </c>
      <c r="AK16" s="30">
        <f>AK15+(AVERAGE($AG$3:AG16)/(AK15*AK15))</f>
        <v>18.900795425301649</v>
      </c>
      <c r="AL16" s="36">
        <f>AL15+(AVERAGE($AH$3:AH16)/(AL15*AL15))</f>
        <v>18.953237602783037</v>
      </c>
      <c r="AM16" s="37">
        <f>AM15+(AVERAGE($AI$3:AI16)/(AM15*AM15))</f>
        <v>18.917101898360659</v>
      </c>
      <c r="AN16" s="38">
        <f t="shared" si="8"/>
        <v>19</v>
      </c>
      <c r="AO16" s="39">
        <f t="shared" si="9"/>
        <v>18.700073896435509</v>
      </c>
      <c r="AP16" s="39">
        <f t="shared" si="9"/>
        <v>19.297909379491838</v>
      </c>
      <c r="AQ16" s="36">
        <f t="shared" si="14"/>
        <v>19.006533895015856</v>
      </c>
      <c r="AR16" s="40">
        <f t="shared" si="15"/>
        <v>19.039936234514929</v>
      </c>
      <c r="AS16" s="41">
        <f t="shared" si="15"/>
        <v>19.042454707910967</v>
      </c>
      <c r="AT16" s="20">
        <f>POWER((AO16-H16),2)</f>
        <v>8.9955667599377981E-2</v>
      </c>
      <c r="AU16" s="20">
        <f>POWER((AP16-H16),2)</f>
        <v>8.8749998389211771E-2</v>
      </c>
      <c r="AV16" s="44">
        <f t="shared" si="10"/>
        <v>23.174176613544272</v>
      </c>
      <c r="AW16" s="45">
        <f t="shared" si="13"/>
        <v>21.865825105042461</v>
      </c>
      <c r="AX16" s="46">
        <f t="shared" si="11"/>
        <v>23.374490806783168</v>
      </c>
      <c r="AY16" s="47">
        <f t="shared" si="12"/>
        <v>23.282556886848344</v>
      </c>
    </row>
    <row r="17" spans="1:51" thickTop="1" thickBot="1">
      <c r="A17" s="4">
        <v>16</v>
      </c>
      <c r="B17" s="4">
        <v>1035366075</v>
      </c>
      <c r="C17" s="5">
        <f t="shared" si="0"/>
        <v>0.33333333333333331</v>
      </c>
      <c r="D17" s="2">
        <f t="shared" si="1"/>
        <v>37552.403645833336</v>
      </c>
      <c r="E17" s="2" t="s">
        <v>1425</v>
      </c>
      <c r="F17" s="2" t="s">
        <v>1426</v>
      </c>
      <c r="G17" s="4">
        <v>19</v>
      </c>
      <c r="H17" s="4">
        <v>18</v>
      </c>
      <c r="I17" s="5">
        <f t="shared" si="2"/>
        <v>0</v>
      </c>
      <c r="J17" s="4">
        <v>84</v>
      </c>
      <c r="K17" s="4">
        <v>83</v>
      </c>
      <c r="L17" s="5">
        <f t="shared" si="3"/>
        <v>0.64073148550460191</v>
      </c>
      <c r="M17" s="5">
        <f t="shared" si="4"/>
        <v>4.6111111111111107</v>
      </c>
      <c r="N17" s="4">
        <v>0</v>
      </c>
      <c r="O17" s="4">
        <v>1</v>
      </c>
      <c r="P17" s="4">
        <v>2</v>
      </c>
      <c r="Q17" s="4">
        <v>0</v>
      </c>
      <c r="R17" s="4">
        <v>2</v>
      </c>
      <c r="S17" s="4">
        <v>0</v>
      </c>
      <c r="T17" s="4">
        <v>0</v>
      </c>
      <c r="U17" s="4">
        <v>3</v>
      </c>
      <c r="V17" s="4">
        <v>3</v>
      </c>
      <c r="W17" s="4">
        <f>N17+P17+T17</f>
        <v>2</v>
      </c>
      <c r="X17" s="4">
        <f>O17+Q17+U17</f>
        <v>4</v>
      </c>
      <c r="Y17" s="60">
        <f>(N17+V17)/G17</f>
        <v>0.15789473684210525</v>
      </c>
      <c r="Z17" s="62">
        <f>IF(AA17=0,0,(N17+V17)/ABS(AA17))</f>
        <v>3</v>
      </c>
      <c r="AA17" s="3">
        <f t="shared" si="5"/>
        <v>-1</v>
      </c>
      <c r="AB17" s="3">
        <f t="shared" si="6"/>
        <v>-1</v>
      </c>
      <c r="AC17" s="3">
        <f>N17+O17+P17+Q17+T17+U17</f>
        <v>6</v>
      </c>
      <c r="AD17" s="3">
        <f>AA17/G17</f>
        <v>-5.2631578947368418E-2</v>
      </c>
      <c r="AE17" s="24">
        <f>(AA17)*(G17*G17)</f>
        <v>-361</v>
      </c>
      <c r="AF17" s="25">
        <f t="shared" si="7"/>
        <v>3.0864197530864196E-3</v>
      </c>
      <c r="AG17" s="26">
        <f>(H17-$H$2)/SUM($AF$2:AF16)</f>
        <v>-81.183441809549862</v>
      </c>
      <c r="AH17" s="35">
        <f>(H17-H12)/SUM(AF12:AF16)</f>
        <v>-147.27180010198879</v>
      </c>
      <c r="AI17" s="28">
        <f>(H17-H7)/SUM(AF7:AF16)</f>
        <v>-119.28131957877173</v>
      </c>
      <c r="AJ17" s="29">
        <f>AJ16+(AVERAGE($AE$3:AE17)/(AJ16*AJ16))</f>
        <v>18.831886469708842</v>
      </c>
      <c r="AK17" s="30">
        <f>AK16+(AVERAGE($AG$3:AG17)/(AK16*AK16))</f>
        <v>18.750789638573334</v>
      </c>
      <c r="AL17" s="36">
        <f>AL16+(AVERAGE($AH$3:AH17)/(AL16*AL16))</f>
        <v>18.753426162380855</v>
      </c>
      <c r="AM17" s="37">
        <f>AM16+(AVERAGE($AI$3:AI17)/(AM16*AM16))</f>
        <v>18.76415674396225</v>
      </c>
      <c r="AN17" s="38">
        <f t="shared" si="8"/>
        <v>18</v>
      </c>
      <c r="AO17" s="39">
        <f t="shared" si="9"/>
        <v>18.27892763498529</v>
      </c>
      <c r="AP17" s="39">
        <f t="shared" si="9"/>
        <v>18.977613088494902</v>
      </c>
      <c r="AQ17" s="36">
        <f t="shared" si="14"/>
        <v>18.613152197092624</v>
      </c>
      <c r="AR17" s="40">
        <f t="shared" si="15"/>
        <v>18.842976669546072</v>
      </c>
      <c r="AS17" s="41">
        <f t="shared" si="15"/>
        <v>18.916055278900455</v>
      </c>
      <c r="AT17" s="20">
        <f>POWER((AO17-H17),2)</f>
        <v>7.7800625558487449E-2</v>
      </c>
      <c r="AU17" s="20">
        <f>POWER((AP17-H17),2)</f>
        <v>0.95572735079654092</v>
      </c>
      <c r="AV17" s="44">
        <f t="shared" si="10"/>
        <v>23.314368300898668</v>
      </c>
      <c r="AW17" s="45">
        <f t="shared" si="13"/>
        <v>21.925081783395854</v>
      </c>
      <c r="AX17" s="46">
        <f t="shared" si="11"/>
        <v>23.526282324719748</v>
      </c>
      <c r="AY17" s="47">
        <f t="shared" si="12"/>
        <v>23.429048660610373</v>
      </c>
    </row>
    <row r="18" spans="1:51" thickTop="1" thickBot="1">
      <c r="A18" s="4">
        <v>17</v>
      </c>
      <c r="B18" s="4">
        <v>1037042231</v>
      </c>
      <c r="C18" s="5">
        <f t="shared" si="0"/>
        <v>0.35555555555555557</v>
      </c>
      <c r="D18" s="2">
        <f t="shared" si="1"/>
        <v>37571.803599537037</v>
      </c>
      <c r="E18" s="2" t="s">
        <v>1426</v>
      </c>
      <c r="F18" s="2" t="s">
        <v>1427</v>
      </c>
      <c r="G18" s="4">
        <v>18</v>
      </c>
      <c r="H18" s="4">
        <v>19</v>
      </c>
      <c r="I18" s="5">
        <f t="shared" si="2"/>
        <v>0.1</v>
      </c>
      <c r="J18" s="4">
        <v>83</v>
      </c>
      <c r="K18" s="4">
        <v>88</v>
      </c>
      <c r="L18" s="5">
        <f t="shared" si="3"/>
        <v>0.67978241099323222</v>
      </c>
      <c r="M18" s="5">
        <f t="shared" si="4"/>
        <v>4.6315789473684212</v>
      </c>
      <c r="N18" s="4">
        <v>1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4</v>
      </c>
      <c r="U18" s="4">
        <v>0</v>
      </c>
      <c r="V18" s="4">
        <v>1</v>
      </c>
      <c r="W18" s="4">
        <f>N18+P18+T18</f>
        <v>6</v>
      </c>
      <c r="X18" s="4">
        <f>O18+Q18+U18</f>
        <v>0</v>
      </c>
      <c r="Y18" s="60">
        <f>(N18+V18)/G18</f>
        <v>0.1111111111111111</v>
      </c>
      <c r="Z18" s="62">
        <f>IF(AA18=0,0,(N18+V18)/ABS(AA18))</f>
        <v>2</v>
      </c>
      <c r="AA18" s="3">
        <f t="shared" si="5"/>
        <v>1</v>
      </c>
      <c r="AB18" s="3">
        <f t="shared" si="6"/>
        <v>5</v>
      </c>
      <c r="AC18" s="3">
        <f>N18+O18+P18+Q18+T18+U18</f>
        <v>6</v>
      </c>
      <c r="AD18" s="3">
        <f>AA18/G18</f>
        <v>5.5555555555555552E-2</v>
      </c>
      <c r="AE18" s="24">
        <f>(AA18)*(G18*G18)</f>
        <v>324</v>
      </c>
      <c r="AF18" s="25">
        <f t="shared" si="7"/>
        <v>2.7700831024930748E-3</v>
      </c>
      <c r="AG18" s="26">
        <f>(H18-$H$2)/SUM($AF$2:AF17)</f>
        <v>-49.950339327592047</v>
      </c>
      <c r="AH18" s="35">
        <f>(H18-H13)/SUM(AF13:AF17)</f>
        <v>0</v>
      </c>
      <c r="AI18" s="28">
        <f>(H18-H8)/SUM(AF8:AF17)</f>
        <v>-77.013498912032588</v>
      </c>
      <c r="AJ18" s="29">
        <f>AJ17+(AVERAGE($AE$3:AE18)/(AJ17*AJ17))</f>
        <v>18.66992643017403</v>
      </c>
      <c r="AK18" s="30">
        <f>AK17+(AVERAGE($AG$3:AG18)/(AK17*AK17))</f>
        <v>18.599020821965318</v>
      </c>
      <c r="AL18" s="36">
        <f>AL17+(AVERAGE($AH$3:AH18)/(AL17*AL17))</f>
        <v>18.562089939957175</v>
      </c>
      <c r="AM18" s="37">
        <f>AM17+(AVERAGE($AI$3:AI18)/(AM17*AM17))</f>
        <v>18.604753040796606</v>
      </c>
      <c r="AN18" s="38">
        <f t="shared" si="8"/>
        <v>19</v>
      </c>
      <c r="AO18" s="39">
        <f t="shared" si="9"/>
        <v>18.27892763498529</v>
      </c>
      <c r="AP18" s="39">
        <f t="shared" si="9"/>
        <v>18.763775681879768</v>
      </c>
      <c r="AQ18" s="36">
        <f t="shared" si="14"/>
        <v>18.300789176844049</v>
      </c>
      <c r="AR18" s="40">
        <f t="shared" si="15"/>
        <v>18.641878075309211</v>
      </c>
      <c r="AS18" s="41">
        <f t="shared" si="15"/>
        <v>18.766437828981434</v>
      </c>
      <c r="AT18" s="20">
        <f>POWER((AO18-H18),2)</f>
        <v>0.51994535558790644</v>
      </c>
      <c r="AU18" s="20">
        <f>POWER((AP18-H18),2)</f>
        <v>5.5801928471368743E-2</v>
      </c>
      <c r="AV18" s="44">
        <f t="shared" si="10"/>
        <v>23.452879083236382</v>
      </c>
      <c r="AW18" s="45">
        <f t="shared" si="13"/>
        <v>21.984018589840421</v>
      </c>
      <c r="AX18" s="46">
        <f t="shared" si="11"/>
        <v>23.67612144444545</v>
      </c>
      <c r="AY18" s="47">
        <f t="shared" si="12"/>
        <v>23.57371426118787</v>
      </c>
    </row>
    <row r="19" spans="1:51" thickTop="1" thickBot="1">
      <c r="A19" s="4">
        <v>18</v>
      </c>
      <c r="B19" s="4">
        <v>1038213294</v>
      </c>
      <c r="C19" s="5">
        <f t="shared" si="0"/>
        <v>0.37777777777777777</v>
      </c>
      <c r="D19" s="2">
        <f t="shared" si="1"/>
        <v>37585.357569444444</v>
      </c>
      <c r="E19" s="2" t="s">
        <v>1427</v>
      </c>
      <c r="F19" s="2" t="s">
        <v>1428</v>
      </c>
      <c r="G19" s="4">
        <v>19</v>
      </c>
      <c r="H19" s="4">
        <v>19</v>
      </c>
      <c r="I19" s="5">
        <f t="shared" si="2"/>
        <v>0.1</v>
      </c>
      <c r="J19" s="4">
        <v>88</v>
      </c>
      <c r="K19" s="4">
        <v>89</v>
      </c>
      <c r="L19" s="5">
        <f t="shared" si="3"/>
        <v>0.68759259609095824</v>
      </c>
      <c r="M19" s="5">
        <f t="shared" si="4"/>
        <v>4.6842105263157894</v>
      </c>
      <c r="N19" s="4">
        <v>0</v>
      </c>
      <c r="O19" s="4">
        <v>0</v>
      </c>
      <c r="P19" s="4">
        <v>1</v>
      </c>
      <c r="Q19" s="4">
        <v>0</v>
      </c>
      <c r="R19" s="4">
        <v>2</v>
      </c>
      <c r="S19" s="4">
        <v>0</v>
      </c>
      <c r="T19" s="4">
        <v>0</v>
      </c>
      <c r="U19" s="4">
        <v>0</v>
      </c>
      <c r="V19" s="4">
        <v>2</v>
      </c>
      <c r="W19" s="4">
        <f>N19+P19+T19</f>
        <v>1</v>
      </c>
      <c r="X19" s="4">
        <f>O19+Q19+U19</f>
        <v>0</v>
      </c>
      <c r="Y19" s="60">
        <f>(N19+V19)/G19</f>
        <v>0.10526315789473684</v>
      </c>
      <c r="Z19" s="62">
        <f>IF(AA19=0,0,(N19+V19)/ABS(AA19))</f>
        <v>0</v>
      </c>
      <c r="AA19" s="3">
        <f t="shared" si="5"/>
        <v>0</v>
      </c>
      <c r="AB19" s="3">
        <f t="shared" si="6"/>
        <v>1</v>
      </c>
      <c r="AC19" s="3">
        <f>N19+O19+P19+Q19+T19+U19</f>
        <v>1</v>
      </c>
      <c r="AD19" s="3">
        <f>AA19/G19</f>
        <v>0</v>
      </c>
      <c r="AE19" s="24">
        <f>(AA19)*(G19*G19)</f>
        <v>0</v>
      </c>
      <c r="AF19" s="25">
        <f t="shared" si="7"/>
        <v>2.7700831024930748E-3</v>
      </c>
      <c r="AG19" s="26">
        <f>(H19-$H$2)/SUM($AF$2:AF18)</f>
        <v>-46.718218980168025</v>
      </c>
      <c r="AH19" s="35">
        <f>(H19-H14)/SUM(AF14:AF18)</f>
        <v>0</v>
      </c>
      <c r="AI19" s="28">
        <f>(H19-H9)/SUM(AF9:AF18)</f>
        <v>-75.551575635666296</v>
      </c>
      <c r="AJ19" s="29">
        <f>AJ18+(AVERAGE($AE$3:AE19)/(AJ18*AJ18))</f>
        <v>18.51483729407061</v>
      </c>
      <c r="AK19" s="30">
        <f>AK18+(AVERAGE($AG$3:AG19)/(AK18*AK18))</f>
        <v>18.445894561596042</v>
      </c>
      <c r="AL19" s="36">
        <f>AL18+(AVERAGE($AH$3:AH19)/(AL18*AL18))</f>
        <v>18.37827713724246</v>
      </c>
      <c r="AM19" s="37">
        <f>AM18+(AVERAGE($AI$3:AI19)/(AM18*AM18))</f>
        <v>18.439304718375418</v>
      </c>
      <c r="AN19" s="38">
        <f t="shared" si="8"/>
        <v>19</v>
      </c>
      <c r="AO19" s="39">
        <f t="shared" si="9"/>
        <v>18.27892763498529</v>
      </c>
      <c r="AP19" s="39">
        <f t="shared" si="9"/>
        <v>18.549188853313215</v>
      </c>
      <c r="AQ19" s="36">
        <f t="shared" si="14"/>
        <v>18.074729992755564</v>
      </c>
      <c r="AR19" s="40">
        <f t="shared" si="15"/>
        <v>18.412037120512618</v>
      </c>
      <c r="AS19" s="41">
        <f t="shared" si="15"/>
        <v>18.592972591321846</v>
      </c>
      <c r="AT19" s="20">
        <f>POWER((AO19-H19),2)</f>
        <v>0.51994535558790644</v>
      </c>
      <c r="AU19" s="20">
        <f>POWER((AP19-H19),2)</f>
        <v>0.20323068997705421</v>
      </c>
      <c r="AV19" s="44">
        <f t="shared" si="10"/>
        <v>23.589758630147735</v>
      </c>
      <c r="AW19" s="45">
        <f t="shared" si="13"/>
        <v>22.042639813304998</v>
      </c>
      <c r="AX19" s="46">
        <f t="shared" si="11"/>
        <v>23.824069991291928</v>
      </c>
      <c r="AY19" s="47">
        <f t="shared" si="12"/>
        <v>23.71660976134222</v>
      </c>
    </row>
    <row r="20" spans="1:51" thickTop="1" thickBot="1">
      <c r="A20" s="4">
        <v>19</v>
      </c>
      <c r="B20" s="4">
        <v>1045468374</v>
      </c>
      <c r="C20" s="5">
        <f t="shared" si="0"/>
        <v>0.4</v>
      </c>
      <c r="D20" s="2">
        <f t="shared" si="1"/>
        <v>37669.328402777777</v>
      </c>
      <c r="E20" s="2" t="s">
        <v>1428</v>
      </c>
      <c r="F20" s="2" t="s">
        <v>1429</v>
      </c>
      <c r="G20" s="4">
        <v>19</v>
      </c>
      <c r="H20" s="4">
        <v>19</v>
      </c>
      <c r="I20" s="5">
        <f t="shared" si="2"/>
        <v>0.1</v>
      </c>
      <c r="J20" s="4">
        <v>89</v>
      </c>
      <c r="K20" s="4">
        <v>89</v>
      </c>
      <c r="L20" s="5">
        <f t="shared" si="3"/>
        <v>0.68759259609095824</v>
      </c>
      <c r="M20" s="5">
        <f t="shared" si="4"/>
        <v>4.6842105263157894</v>
      </c>
      <c r="N20" s="4">
        <v>0</v>
      </c>
      <c r="O20" s="4">
        <v>0</v>
      </c>
      <c r="P20" s="4">
        <v>2</v>
      </c>
      <c r="Q20" s="4">
        <v>2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f>N20+P20+T20</f>
        <v>2</v>
      </c>
      <c r="X20" s="4">
        <f>O20+Q20+U20</f>
        <v>2</v>
      </c>
      <c r="Y20" s="60">
        <f>(N20+V20)/G20</f>
        <v>5.2631578947368418E-2</v>
      </c>
      <c r="Z20" s="62">
        <f>IF(AA20=0,0,(N20+V20)/ABS(AA20))</f>
        <v>0</v>
      </c>
      <c r="AA20" s="3">
        <f t="shared" si="5"/>
        <v>0</v>
      </c>
      <c r="AB20" s="3">
        <f t="shared" si="6"/>
        <v>0</v>
      </c>
      <c r="AC20" s="3">
        <f>N20+O20+P20+Q20+T20+U20</f>
        <v>4</v>
      </c>
      <c r="AD20" s="3">
        <f>AA20/G20</f>
        <v>0</v>
      </c>
      <c r="AE20" s="24">
        <f>(AA20)*(G20*G20)</f>
        <v>0</v>
      </c>
      <c r="AF20" s="25">
        <f t="shared" si="7"/>
        <v>2.7700831024930748E-3</v>
      </c>
      <c r="AG20" s="26">
        <f>(H20-$H$2)/SUM($AF$2:AF19)</f>
        <v>-43.878957556685044</v>
      </c>
      <c r="AH20" s="35">
        <f>(H20-H15)/SUM(AF15:AF19)</f>
        <v>0</v>
      </c>
      <c r="AI20" s="28">
        <f>(H20-H10)/SUM(AF10:AF19)</f>
        <v>-74.144120869475103</v>
      </c>
      <c r="AJ20" s="29">
        <f>AJ19+(AVERAGE($AE$3:AE20)/(AJ19*AJ19))</f>
        <v>18.365900086656772</v>
      </c>
      <c r="AK20" s="30">
        <f>AK19+(AVERAGE($AG$3:AG20)/(AK19*AK19))</f>
        <v>18.291699798135095</v>
      </c>
      <c r="AL20" s="36">
        <f>AL19+(AVERAGE($AH$3:AH20)/(AL19*AL19))</f>
        <v>18.201186204170558</v>
      </c>
      <c r="AM20" s="37">
        <f>AM19+(AVERAGE($AI$3:AI20)/(AM19*AM19))</f>
        <v>18.2681165652385</v>
      </c>
      <c r="AN20" s="38">
        <f t="shared" si="8"/>
        <v>19</v>
      </c>
      <c r="AO20" s="39">
        <f t="shared" ref="AO20:AP35" si="16">AO19+(AH20/(AO19*AO19))</f>
        <v>18.27892763498529</v>
      </c>
      <c r="AP20" s="39">
        <f t="shared" si="16"/>
        <v>18.333698975787218</v>
      </c>
      <c r="AQ20" s="36">
        <f t="shared" si="14"/>
        <v>17.938577750111286</v>
      </c>
      <c r="AR20" s="40">
        <f t="shared" si="15"/>
        <v>18.150927236430014</v>
      </c>
      <c r="AS20" s="41">
        <f t="shared" si="15"/>
        <v>18.394807910101484</v>
      </c>
      <c r="AT20" s="20">
        <f>POWER((AO20-H20),2)</f>
        <v>0.51994535558790644</v>
      </c>
      <c r="AU20" s="20">
        <f>POWER((AP20-H20),2)</f>
        <v>0.44395705486700204</v>
      </c>
      <c r="AV20" s="44">
        <f t="shared" si="10"/>
        <v>23.72505429883325</v>
      </c>
      <c r="AW20" s="45">
        <f t="shared" si="13"/>
        <v>22.1009496513507</v>
      </c>
      <c r="AX20" s="46">
        <f t="shared" si="11"/>
        <v>23.970186709455</v>
      </c>
      <c r="AY20" s="47">
        <f t="shared" si="12"/>
        <v>23.85778852286499</v>
      </c>
    </row>
    <row r="21" spans="1:51" thickTop="1" thickBot="1">
      <c r="A21" s="4">
        <v>20</v>
      </c>
      <c r="B21" s="4">
        <v>1045475435</v>
      </c>
      <c r="C21" s="5">
        <f t="shared" si="0"/>
        <v>0.42222222222222222</v>
      </c>
      <c r="D21" s="2">
        <f t="shared" si="1"/>
        <v>37669.410127314812</v>
      </c>
      <c r="E21" s="2" t="s">
        <v>1429</v>
      </c>
      <c r="F21" s="2" t="s">
        <v>1430</v>
      </c>
      <c r="G21" s="4">
        <v>19</v>
      </c>
      <c r="H21" s="4">
        <v>19</v>
      </c>
      <c r="I21" s="5">
        <f t="shared" si="2"/>
        <v>0.1</v>
      </c>
      <c r="J21" s="4">
        <v>89</v>
      </c>
      <c r="K21" s="4">
        <v>89</v>
      </c>
      <c r="L21" s="5">
        <f t="shared" si="3"/>
        <v>0.68759259609095824</v>
      </c>
      <c r="M21" s="5">
        <f t="shared" si="4"/>
        <v>4.6842105263157894</v>
      </c>
      <c r="N21" s="4">
        <v>0</v>
      </c>
      <c r="O21" s="4">
        <v>0</v>
      </c>
      <c r="P21" s="4">
        <v>1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f>N21+P21+T21</f>
        <v>1</v>
      </c>
      <c r="X21" s="4">
        <f>O21+Q21+U21</f>
        <v>1</v>
      </c>
      <c r="Y21" s="60">
        <f>(N21+V21)/G21</f>
        <v>5.2631578947368418E-2</v>
      </c>
      <c r="Z21" s="62">
        <f>IF(AA21=0,0,(N21+V21)/ABS(AA21))</f>
        <v>0</v>
      </c>
      <c r="AA21" s="3">
        <f t="shared" si="5"/>
        <v>0</v>
      </c>
      <c r="AB21" s="3">
        <f t="shared" si="6"/>
        <v>0</v>
      </c>
      <c r="AC21" s="3">
        <f>N21+O21+P21+Q21+T21+U21</f>
        <v>2</v>
      </c>
      <c r="AD21" s="3">
        <f>AA21/G21</f>
        <v>0</v>
      </c>
      <c r="AE21" s="24">
        <f>(AA21)*(G21*G21)</f>
        <v>0</v>
      </c>
      <c r="AF21" s="25">
        <f t="shared" si="7"/>
        <v>2.7700831024930748E-3</v>
      </c>
      <c r="AG21" s="26">
        <f>(H21-$H$2)/SUM($AF$2:AF20)</f>
        <v>-41.365031697690718</v>
      </c>
      <c r="AH21" s="35">
        <f>(H21-H16)/SUM(AF16:AF20)</f>
        <v>0</v>
      </c>
      <c r="AI21" s="28">
        <f>(H21-H11)/SUM(AF11:AF20)</f>
        <v>-36.394073096813138</v>
      </c>
      <c r="AJ21" s="29">
        <f>AJ20+(AVERAGE($AE$3:AE21)/(AJ20*AJ20))</f>
        <v>18.222503941784375</v>
      </c>
      <c r="AK21" s="30">
        <f>AK20+(AVERAGE($AG$3:AG21)/(AK20*AK20))</f>
        <v>18.136640477484303</v>
      </c>
      <c r="AL21" s="36">
        <f>AL20+(AVERAGE($AH$3:AH21)/(AL20*AL20))</f>
        <v>18.030135275074748</v>
      </c>
      <c r="AM21" s="37">
        <f>AM20+(AVERAGE($AI$3:AI21)/(AM20*AM20))</f>
        <v>18.097144866533171</v>
      </c>
      <c r="AN21" s="38">
        <f t="shared" si="8"/>
        <v>19</v>
      </c>
      <c r="AO21" s="39">
        <f t="shared" si="16"/>
        <v>18.27892763498529</v>
      </c>
      <c r="AP21" s="39">
        <f t="shared" si="16"/>
        <v>18.225423407855516</v>
      </c>
      <c r="AQ21" s="36">
        <f t="shared" si="14"/>
        <v>17.847045618511455</v>
      </c>
      <c r="AR21" s="40">
        <f t="shared" si="15"/>
        <v>17.909022325292291</v>
      </c>
      <c r="AS21" s="41">
        <f t="shared" si="15"/>
        <v>18.195753623496081</v>
      </c>
      <c r="AT21" s="20">
        <f>POWER((AO21-H21),2)</f>
        <v>0.51994535558790644</v>
      </c>
      <c r="AU21" s="20">
        <f>POWER((AP21-H21),2)</f>
        <v>0.5999688970981627</v>
      </c>
      <c r="AV21" s="44">
        <f t="shared" si="10"/>
        <v>23.858811279811697</v>
      </c>
      <c r="AW21" s="45">
        <f t="shared" si="13"/>
        <v>22.158952212827931</v>
      </c>
      <c r="AX21" s="46">
        <f t="shared" si="11"/>
        <v>24.114527469594762</v>
      </c>
      <c r="AY21" s="47">
        <f t="shared" si="12"/>
        <v>23.997301373869231</v>
      </c>
    </row>
    <row r="22" spans="1:51" thickTop="1" thickBot="1">
      <c r="A22" s="4">
        <v>21</v>
      </c>
      <c r="B22" s="4">
        <v>1045603387</v>
      </c>
      <c r="C22" s="5">
        <f t="shared" si="0"/>
        <v>0.44444444444444442</v>
      </c>
      <c r="D22" s="2">
        <f t="shared" si="1"/>
        <v>37670.891053240739</v>
      </c>
      <c r="E22" s="2" t="s">
        <v>1430</v>
      </c>
      <c r="F22" s="2" t="s">
        <v>1431</v>
      </c>
      <c r="G22" s="4">
        <v>19</v>
      </c>
      <c r="H22" s="4">
        <v>24</v>
      </c>
      <c r="I22" s="5">
        <f t="shared" si="2"/>
        <v>0.6</v>
      </c>
      <c r="J22" s="4">
        <v>89</v>
      </c>
      <c r="K22" s="4">
        <v>111</v>
      </c>
      <c r="L22" s="5">
        <f t="shared" si="3"/>
        <v>0.85941666824093121</v>
      </c>
      <c r="M22" s="5">
        <f t="shared" si="4"/>
        <v>4.625</v>
      </c>
      <c r="N22" s="4">
        <v>5</v>
      </c>
      <c r="O22" s="4">
        <v>0</v>
      </c>
      <c r="P22" s="4">
        <v>40</v>
      </c>
      <c r="Q22" s="4">
        <v>35</v>
      </c>
      <c r="R22" s="4">
        <v>1</v>
      </c>
      <c r="S22" s="4">
        <v>6</v>
      </c>
      <c r="T22" s="4">
        <v>17</v>
      </c>
      <c r="U22" s="4">
        <v>0</v>
      </c>
      <c r="V22" s="4">
        <v>16</v>
      </c>
      <c r="W22" s="4">
        <f>N22+P22+T22</f>
        <v>62</v>
      </c>
      <c r="X22" s="4">
        <f>O22+Q22+U22</f>
        <v>35</v>
      </c>
      <c r="Y22" s="60">
        <f>(N22+V22)/G22</f>
        <v>1.1052631578947369</v>
      </c>
      <c r="Z22" s="62">
        <f>IF(AA22=0,0,(N22+V22)/ABS(AA22))</f>
        <v>4.2</v>
      </c>
      <c r="AA22" s="3">
        <f t="shared" si="5"/>
        <v>5</v>
      </c>
      <c r="AB22" s="3">
        <f t="shared" si="6"/>
        <v>22</v>
      </c>
      <c r="AC22" s="3">
        <f>N22+O22+P22+Q22+T22+U22</f>
        <v>97</v>
      </c>
      <c r="AD22" s="3">
        <f>AA22/G22</f>
        <v>0.26315789473684209</v>
      </c>
      <c r="AE22" s="24">
        <f>(AA22)*(G22*G22)</f>
        <v>1805</v>
      </c>
      <c r="AF22" s="25">
        <f t="shared" si="7"/>
        <v>1.736111111111111E-3</v>
      </c>
      <c r="AG22" s="26">
        <f>(H22-$H$2)/SUM($AF$2:AF21)</f>
        <v>58.685330698171363</v>
      </c>
      <c r="AH22" s="35">
        <f>(H22-H17)/SUM(AF17:AF21)</f>
        <v>423.52685576342793</v>
      </c>
      <c r="AI22" s="28">
        <f>(H22-H12)/SUM(AF12:AF21)</f>
        <v>144.15928958128555</v>
      </c>
      <c r="AJ22" s="29">
        <f>AJ21+(AVERAGE($AE$3:AE22)/(AJ21*AJ21))</f>
        <v>18.355913707205218</v>
      </c>
      <c r="AK22" s="30">
        <f>AK21+(AVERAGE($AG$3:AG22)/(AK21*AK21))</f>
        <v>17.995724994156937</v>
      </c>
      <c r="AL22" s="36">
        <f>AL21+(AVERAGE($AH$3:AH22)/(AL21*AL21))</f>
        <v>17.929679825342475</v>
      </c>
      <c r="AM22" s="37">
        <f>AM21+(AVERAGE($AI$3:AI22)/(AM21*AM21))</f>
        <v>17.953646895230616</v>
      </c>
      <c r="AN22" s="38">
        <f t="shared" si="8"/>
        <v>24</v>
      </c>
      <c r="AO22" s="39">
        <f t="shared" si="16"/>
        <v>19.546519744288108</v>
      </c>
      <c r="AP22" s="39">
        <f t="shared" si="16"/>
        <v>18.659421060347729</v>
      </c>
      <c r="AQ22" s="36">
        <f t="shared" si="14"/>
        <v>18.112982322771487</v>
      </c>
      <c r="AR22" s="40">
        <f t="shared" si="15"/>
        <v>17.819534969583597</v>
      </c>
      <c r="AS22" s="41">
        <f t="shared" si="15"/>
        <v>18.048784239682909</v>
      </c>
      <c r="AT22" s="20">
        <f>POWER((AO22-H22),2)</f>
        <v>19.833486388015654</v>
      </c>
      <c r="AU22" s="20">
        <f>POWER((AP22-H22),2)</f>
        <v>28.521783410657378</v>
      </c>
      <c r="AV22" s="44">
        <f t="shared" si="10"/>
        <v>23.991072731126657</v>
      </c>
      <c r="AW22" s="45">
        <f t="shared" si="13"/>
        <v>22.216651520435789</v>
      </c>
      <c r="AX22" s="46">
        <f t="shared" si="11"/>
        <v>24.257145458932516</v>
      </c>
      <c r="AY22" s="47">
        <f t="shared" si="12"/>
        <v>24.135196771565042</v>
      </c>
    </row>
    <row r="23" spans="1:51" thickTop="1" thickBot="1">
      <c r="A23" s="4">
        <v>22</v>
      </c>
      <c r="B23" s="4">
        <v>1045605692</v>
      </c>
      <c r="C23" s="5">
        <f t="shared" si="0"/>
        <v>0.46666666666666667</v>
      </c>
      <c r="D23" s="2">
        <f t="shared" si="1"/>
        <v>37670.917731481481</v>
      </c>
      <c r="E23" s="2" t="s">
        <v>1431</v>
      </c>
      <c r="F23" s="2" t="s">
        <v>1432</v>
      </c>
      <c r="G23" s="4">
        <v>24</v>
      </c>
      <c r="H23" s="4">
        <v>24</v>
      </c>
      <c r="I23" s="5">
        <f t="shared" si="2"/>
        <v>0.6</v>
      </c>
      <c r="J23" s="4">
        <v>111</v>
      </c>
      <c r="K23" s="4">
        <v>111</v>
      </c>
      <c r="L23" s="5">
        <f t="shared" si="3"/>
        <v>0.85941666824093121</v>
      </c>
      <c r="M23" s="5">
        <f t="shared" si="4"/>
        <v>4.625</v>
      </c>
      <c r="N23" s="4">
        <v>0</v>
      </c>
      <c r="O23" s="4">
        <v>0</v>
      </c>
      <c r="P23" s="4">
        <v>3</v>
      </c>
      <c r="Q23" s="4">
        <v>3</v>
      </c>
      <c r="R23" s="4">
        <v>0</v>
      </c>
      <c r="S23" s="4">
        <v>0</v>
      </c>
      <c r="T23" s="4">
        <v>0</v>
      </c>
      <c r="U23" s="4">
        <v>0</v>
      </c>
      <c r="V23" s="4">
        <v>1</v>
      </c>
      <c r="W23" s="4">
        <f>N23+P23+T23</f>
        <v>3</v>
      </c>
      <c r="X23" s="4">
        <f>O23+Q23+U23</f>
        <v>3</v>
      </c>
      <c r="Y23" s="60">
        <f>(N23+V23)/G23</f>
        <v>4.1666666666666664E-2</v>
      </c>
      <c r="Z23" s="62">
        <f>IF(AA23=0,0,(N23+V23)/ABS(AA23))</f>
        <v>0</v>
      </c>
      <c r="AA23" s="3">
        <f t="shared" si="5"/>
        <v>0</v>
      </c>
      <c r="AB23" s="3">
        <f t="shared" si="6"/>
        <v>0</v>
      </c>
      <c r="AC23" s="3">
        <f>N23+O23+P23+Q23+T23+U23</f>
        <v>6</v>
      </c>
      <c r="AD23" s="3">
        <f>AA23/G23</f>
        <v>0</v>
      </c>
      <c r="AE23" s="24">
        <f>(AA23)*(G23*G23)</f>
        <v>0</v>
      </c>
      <c r="AF23" s="25">
        <f t="shared" si="7"/>
        <v>1.736111111111111E-3</v>
      </c>
      <c r="AG23" s="26">
        <f>(H23-$H$2)/SUM($AF$2:AF22)</f>
        <v>56.757756782395184</v>
      </c>
      <c r="AH23" s="35">
        <f>(H23-H18)/SUM(AF18:AF22)</f>
        <v>390.12382739212012</v>
      </c>
      <c r="AI23" s="28">
        <f>(H23-H13)/SUM(AF13:AF22)</f>
        <v>185.30051290175652</v>
      </c>
      <c r="AJ23" s="29">
        <f>AJ22+(AVERAGE($AE$3:AE23)/(AJ22*AJ22))</f>
        <v>18.481130452859663</v>
      </c>
      <c r="AK23" s="30">
        <f>AK22+(AVERAGE($AG$3:AG23)/(AK22*AK22))</f>
        <v>17.867755541317152</v>
      </c>
      <c r="AL23" s="36">
        <f>AL22+(AVERAGE($AH$3:AH23)/(AL22*AL22))</f>
        <v>17.890720974648726</v>
      </c>
      <c r="AM23" s="37">
        <f>AM22+(AVERAGE($AI$3:AI23)/(AM22*AM22))</f>
        <v>17.842163655653415</v>
      </c>
      <c r="AN23" s="38">
        <f t="shared" si="8"/>
        <v>24</v>
      </c>
      <c r="AO23" s="39">
        <f t="shared" si="16"/>
        <v>20.567608729236401</v>
      </c>
      <c r="AP23" s="39">
        <f t="shared" si="16"/>
        <v>19.191627703955302</v>
      </c>
      <c r="AQ23" s="36">
        <f t="shared" si="14"/>
        <v>18.608989616212586</v>
      </c>
      <c r="AR23" s="40">
        <f t="shared" si="15"/>
        <v>17.905371181258261</v>
      </c>
      <c r="AS23" s="41">
        <f t="shared" si="15"/>
        <v>17.982303262776501</v>
      </c>
      <c r="AT23" s="20">
        <f>POWER((AO23-H23),2)</f>
        <v>11.781309835614154</v>
      </c>
      <c r="AU23" s="20">
        <f>POWER((AP23-H23),2)</f>
        <v>23.120444137370164</v>
      </c>
      <c r="AV23" s="44">
        <f t="shared" si="10"/>
        <v>24.121879902136726</v>
      </c>
      <c r="AW23" s="45">
        <f t="shared" si="13"/>
        <v>22.274051513188169</v>
      </c>
      <c r="AX23" s="46">
        <f t="shared" si="11"/>
        <v>24.398091355606411</v>
      </c>
      <c r="AY23" s="47">
        <f t="shared" si="12"/>
        <v>24.271520951939095</v>
      </c>
    </row>
    <row r="24" spans="1:51" thickTop="1" thickBot="1">
      <c r="A24" s="4">
        <v>23</v>
      </c>
      <c r="B24" s="4">
        <v>1045618809</v>
      </c>
      <c r="C24" s="5">
        <f t="shared" si="0"/>
        <v>0.48888888888888887</v>
      </c>
      <c r="D24" s="2">
        <f t="shared" si="1"/>
        <v>37671.069548611107</v>
      </c>
      <c r="E24" s="2" t="s">
        <v>1432</v>
      </c>
      <c r="F24" s="2" t="s">
        <v>1433</v>
      </c>
      <c r="G24" s="4">
        <v>24</v>
      </c>
      <c r="H24" s="4">
        <v>24</v>
      </c>
      <c r="I24" s="5">
        <f t="shared" si="2"/>
        <v>0.6</v>
      </c>
      <c r="J24" s="4">
        <v>111</v>
      </c>
      <c r="K24" s="4">
        <v>113</v>
      </c>
      <c r="L24" s="5">
        <f t="shared" si="3"/>
        <v>0.87503703843638336</v>
      </c>
      <c r="M24" s="5">
        <f t="shared" si="4"/>
        <v>4.708333333333333</v>
      </c>
      <c r="N24" s="4">
        <v>1</v>
      </c>
      <c r="O24" s="4">
        <v>1</v>
      </c>
      <c r="P24" s="4">
        <v>8</v>
      </c>
      <c r="Q24" s="4">
        <v>6</v>
      </c>
      <c r="R24" s="4">
        <v>2</v>
      </c>
      <c r="S24" s="4">
        <v>0</v>
      </c>
      <c r="T24" s="4">
        <v>2</v>
      </c>
      <c r="U24" s="4">
        <v>2</v>
      </c>
      <c r="V24" s="4">
        <v>6</v>
      </c>
      <c r="W24" s="4">
        <f>N24+P24+T24</f>
        <v>11</v>
      </c>
      <c r="X24" s="4">
        <f>O24+Q24+U24</f>
        <v>9</v>
      </c>
      <c r="Y24" s="60">
        <f>(N24+V24)/G24</f>
        <v>0.29166666666666669</v>
      </c>
      <c r="Z24" s="62">
        <f>IF(AA24=0,0,(N24+V24)/ABS(AA24))</f>
        <v>0</v>
      </c>
      <c r="AA24" s="3">
        <f t="shared" si="5"/>
        <v>0</v>
      </c>
      <c r="AB24" s="3">
        <f t="shared" si="6"/>
        <v>2</v>
      </c>
      <c r="AC24" s="3">
        <f>N24+O24+P24+Q24+T24+U24</f>
        <v>20</v>
      </c>
      <c r="AD24" s="3">
        <f>AA24/G24</f>
        <v>0</v>
      </c>
      <c r="AE24" s="24">
        <f>(AA24)*(G24*G24)</f>
        <v>0</v>
      </c>
      <c r="AF24" s="25">
        <f t="shared" si="7"/>
        <v>1.736111111111111E-3</v>
      </c>
      <c r="AG24" s="26">
        <f>(H24-$H$2)/SUM($AF$2:AF23)</f>
        <v>54.952781881612445</v>
      </c>
      <c r="AH24" s="35">
        <f>(H24-H19)/SUM(AF19:AF23)</f>
        <v>424.35918367346932</v>
      </c>
      <c r="AI24" s="28">
        <f>(H24-H14)/SUM(AF14:AF23)</f>
        <v>192.68399159836906</v>
      </c>
      <c r="AJ24" s="29">
        <f>AJ23+(AVERAGE($AE$3:AE24)/(AJ23*AJ23))</f>
        <v>18.599041358715205</v>
      </c>
      <c r="AK24" s="30">
        <f>AK23+(AVERAGE($AG$3:AG24)/(AK23*AK23))</f>
        <v>17.751670860052428</v>
      </c>
      <c r="AL24" s="36">
        <f>AL23+(AVERAGE($AH$3:AH24)/(AL23*AL23))</f>
        <v>17.91363446651701</v>
      </c>
      <c r="AM24" s="37">
        <f>AM23+(AVERAGE($AI$3:AI24)/(AM23*AM23))</f>
        <v>17.761926209429085</v>
      </c>
      <c r="AN24" s="38">
        <f t="shared" si="8"/>
        <v>24</v>
      </c>
      <c r="AO24" s="39">
        <f t="shared" si="16"/>
        <v>21.570759015905573</v>
      </c>
      <c r="AP24" s="39">
        <f t="shared" si="16"/>
        <v>19.714772625874012</v>
      </c>
      <c r="AQ24" s="36">
        <f t="shared" si="14"/>
        <v>19.323993687234118</v>
      </c>
      <c r="AR24" s="40">
        <f t="shared" si="15"/>
        <v>18.173445481430342</v>
      </c>
      <c r="AS24" s="41">
        <f t="shared" si="15"/>
        <v>17.987744998851184</v>
      </c>
      <c r="AT24" s="20">
        <f>POWER((AO24-H24),2)</f>
        <v>5.9012117588040622</v>
      </c>
      <c r="AU24" s="20">
        <f>POWER((AP24-H24),2)</f>
        <v>18.36317364795871</v>
      </c>
      <c r="AV24" s="44">
        <f t="shared" si="10"/>
        <v>24.251272247855891</v>
      </c>
      <c r="AW24" s="45">
        <f t="shared" si="13"/>
        <v>22.33115604879065</v>
      </c>
      <c r="AX24" s="46">
        <f t="shared" si="11"/>
        <v>24.537413488842589</v>
      </c>
      <c r="AY24" s="47">
        <f t="shared" si="12"/>
        <v>24.406318067597063</v>
      </c>
    </row>
    <row r="25" spans="1:51" thickTop="1" thickBot="1">
      <c r="A25" s="4">
        <v>24</v>
      </c>
      <c r="B25" s="4">
        <v>1045626347</v>
      </c>
      <c r="C25" s="5">
        <f t="shared" si="0"/>
        <v>0.51111111111111107</v>
      </c>
      <c r="D25" s="2">
        <f t="shared" si="1"/>
        <v>37671.156793981485</v>
      </c>
      <c r="E25" s="2" t="s">
        <v>1433</v>
      </c>
      <c r="F25" s="2" t="s">
        <v>1434</v>
      </c>
      <c r="G25" s="4">
        <v>24</v>
      </c>
      <c r="H25" s="4">
        <v>26</v>
      </c>
      <c r="I25" s="5">
        <f t="shared" si="2"/>
        <v>0.8</v>
      </c>
      <c r="J25" s="4">
        <v>113</v>
      </c>
      <c r="K25" s="4">
        <v>122</v>
      </c>
      <c r="L25" s="5">
        <f t="shared" si="3"/>
        <v>0.94532870431591776</v>
      </c>
      <c r="M25" s="5">
        <f t="shared" si="4"/>
        <v>4.6923076923076925</v>
      </c>
      <c r="N25" s="4">
        <v>2</v>
      </c>
      <c r="O25" s="4">
        <v>0</v>
      </c>
      <c r="P25" s="4">
        <v>3</v>
      </c>
      <c r="Q25" s="4">
        <v>0</v>
      </c>
      <c r="R25" s="4">
        <v>1</v>
      </c>
      <c r="S25" s="4">
        <v>0</v>
      </c>
      <c r="T25" s="4">
        <v>6</v>
      </c>
      <c r="U25" s="4">
        <v>0</v>
      </c>
      <c r="V25" s="4">
        <v>4</v>
      </c>
      <c r="W25" s="4">
        <f>N25+P25+T25</f>
        <v>11</v>
      </c>
      <c r="X25" s="4">
        <f>O25+Q25+U25</f>
        <v>0</v>
      </c>
      <c r="Y25" s="60">
        <f>(N25+V25)/G25</f>
        <v>0.25</v>
      </c>
      <c r="Z25" s="62">
        <f>IF(AA25=0,0,(N25+V25)/ABS(AA25))</f>
        <v>3</v>
      </c>
      <c r="AA25" s="3">
        <f t="shared" si="5"/>
        <v>2</v>
      </c>
      <c r="AB25" s="3">
        <f t="shared" si="6"/>
        <v>9</v>
      </c>
      <c r="AC25" s="3">
        <f>N25+O25+P25+Q25+T25+U25</f>
        <v>11</v>
      </c>
      <c r="AD25" s="3">
        <f>AA25/G25</f>
        <v>8.3333333333333329E-2</v>
      </c>
      <c r="AE25" s="24">
        <f>(AA25)*(G25*G25)</f>
        <v>1152</v>
      </c>
      <c r="AF25" s="25">
        <f t="shared" si="7"/>
        <v>1.4792899408284023E-3</v>
      </c>
      <c r="AG25" s="26">
        <f>(H25-$H$2)/SUM($AF$2:AF24)</f>
        <v>88.765116736306553</v>
      </c>
      <c r="AH25" s="35">
        <f>(H25-H20)/SUM(AF20:AF24)</f>
        <v>651.25369127516774</v>
      </c>
      <c r="AI25" s="28">
        <f>(H25-H15)/SUM(AF15:AF24)</f>
        <v>280.95240954811584</v>
      </c>
      <c r="AJ25" s="29">
        <f>AJ24+(AVERAGE($AE$3:AE25)/(AJ24*AJ24))</f>
        <v>18.855191867782231</v>
      </c>
      <c r="AK25" s="30">
        <f>AK24+(AVERAGE($AG$3:AG25)/(AK24*AK24))</f>
        <v>17.651423538108869</v>
      </c>
      <c r="AL25" s="36">
        <f>AL24+(AVERAGE($AH$3:AH25)/(AL24*AL24))</f>
        <v>18.023733542083644</v>
      </c>
      <c r="AM25" s="37">
        <f>AM24+(AVERAGE($AI$3:AI25)/(AM24*AM24))</f>
        <v>17.723201433151267</v>
      </c>
      <c r="AN25" s="38">
        <f t="shared" si="8"/>
        <v>26</v>
      </c>
      <c r="AO25" s="39">
        <f t="shared" si="16"/>
        <v>22.970408678744121</v>
      </c>
      <c r="AP25" s="39">
        <f t="shared" si="16"/>
        <v>20.437624341024108</v>
      </c>
      <c r="AQ25" s="36">
        <f t="shared" si="14"/>
        <v>20.335873121700072</v>
      </c>
      <c r="AR25" s="40">
        <f t="shared" si="15"/>
        <v>18.678135852506809</v>
      </c>
      <c r="AS25" s="41">
        <f t="shared" si="15"/>
        <v>18.09269326127864</v>
      </c>
      <c r="AT25" s="20">
        <f>POWER((AO25-H25),2)</f>
        <v>9.1784235738289404</v>
      </c>
      <c r="AU25" s="20">
        <f>POWER((AP25-H25),2)</f>
        <v>30.940022971567487</v>
      </c>
      <c r="AV25" s="44">
        <f t="shared" si="10"/>
        <v>24.379287534706748</v>
      </c>
      <c r="AW25" s="45">
        <f t="shared" si="13"/>
        <v>22.387968905932098</v>
      </c>
      <c r="AX25" s="46">
        <f t="shared" si="11"/>
        <v>24.675157986320375</v>
      </c>
      <c r="AY25" s="47">
        <f t="shared" si="12"/>
        <v>24.539630314887759</v>
      </c>
    </row>
    <row r="26" spans="1:51" thickTop="1" thickBot="1">
      <c r="A26" s="4">
        <v>25</v>
      </c>
      <c r="B26" s="4">
        <v>1045691561</v>
      </c>
      <c r="C26" s="5">
        <f t="shared" si="0"/>
        <v>0.53333333333333333</v>
      </c>
      <c r="D26" s="2">
        <f t="shared" si="1"/>
        <v>37671.911585648151</v>
      </c>
      <c r="E26" s="2" t="s">
        <v>1434</v>
      </c>
      <c r="F26" s="2" t="s">
        <v>1435</v>
      </c>
      <c r="G26" s="4">
        <v>26</v>
      </c>
      <c r="H26" s="4">
        <v>26</v>
      </c>
      <c r="I26" s="5">
        <f t="shared" si="2"/>
        <v>0.8</v>
      </c>
      <c r="J26" s="4">
        <v>122</v>
      </c>
      <c r="K26" s="4">
        <v>120</v>
      </c>
      <c r="L26" s="5">
        <f t="shared" si="3"/>
        <v>0.92970833412046572</v>
      </c>
      <c r="M26" s="5">
        <f t="shared" si="4"/>
        <v>4.615384615384615</v>
      </c>
      <c r="N26" s="4">
        <v>0</v>
      </c>
      <c r="O26" s="4">
        <v>0</v>
      </c>
      <c r="P26" s="4">
        <v>0</v>
      </c>
      <c r="Q26" s="4">
        <v>2</v>
      </c>
      <c r="R26" s="4">
        <v>0</v>
      </c>
      <c r="S26" s="4">
        <v>0</v>
      </c>
      <c r="T26" s="4">
        <v>0</v>
      </c>
      <c r="U26" s="4">
        <v>0</v>
      </c>
      <c r="V26" s="4">
        <v>1</v>
      </c>
      <c r="W26" s="4">
        <f>N26+P26+T26</f>
        <v>0</v>
      </c>
      <c r="X26" s="4">
        <f>O26+Q26+U26</f>
        <v>2</v>
      </c>
      <c r="Y26" s="60">
        <f>(N26+V26)/G26</f>
        <v>3.8461538461538464E-2</v>
      </c>
      <c r="Z26" s="62">
        <f>IF(AA26=0,0,(N26+V26)/ABS(AA26))</f>
        <v>0</v>
      </c>
      <c r="AA26" s="3">
        <f t="shared" si="5"/>
        <v>0</v>
      </c>
      <c r="AB26" s="3">
        <f t="shared" si="6"/>
        <v>-2</v>
      </c>
      <c r="AC26" s="3">
        <f>N26+O26+P26+Q26+T26+U26</f>
        <v>2</v>
      </c>
      <c r="AD26" s="3">
        <f>AA26/G26</f>
        <v>0</v>
      </c>
      <c r="AE26" s="24">
        <f>(AA26)*(G26*G26)</f>
        <v>0</v>
      </c>
      <c r="AF26" s="25">
        <f t="shared" si="7"/>
        <v>1.4792899408284023E-3</v>
      </c>
      <c r="AG26" s="26">
        <f>(H26-$H$2)/SUM($AF$2:AF25)</f>
        <v>86.493632307685573</v>
      </c>
      <c r="AH26" s="35">
        <f>(H26-H21)/SUM(AF21:AF25)</f>
        <v>740.13716658392377</v>
      </c>
      <c r="AI26" s="28">
        <f>(H26-H16)/SUM(AF16:AF25)</f>
        <v>296.30308725310078</v>
      </c>
      <c r="AJ26" s="29">
        <f>AJ25+(AVERAGE($AE$3:AE26)/(AJ25*AJ25))</f>
        <v>19.094045046738724</v>
      </c>
      <c r="AK26" s="30">
        <f>AK25+(AVERAGE($AG$3:AG26)/(AK25*AK25))</f>
        <v>17.565825674224822</v>
      </c>
      <c r="AL26" s="36">
        <f>AL25+(AVERAGE($AH$3:AH26)/(AL25*AL25))</f>
        <v>18.222891788048162</v>
      </c>
      <c r="AM26" s="37">
        <f>AM25+(AVERAGE($AI$3:AI26)/(AM25*AM25))</f>
        <v>17.725232184889904</v>
      </c>
      <c r="AN26" s="38">
        <f t="shared" si="8"/>
        <v>26</v>
      </c>
      <c r="AO26" s="39">
        <f t="shared" si="16"/>
        <v>24.37314088755376</v>
      </c>
      <c r="AP26" s="39">
        <f t="shared" si="16"/>
        <v>21.146998480538347</v>
      </c>
      <c r="AQ26" s="36">
        <f t="shared" si="14"/>
        <v>21.607504180559129</v>
      </c>
      <c r="AR26" s="40">
        <f t="shared" si="15"/>
        <v>19.389606972303199</v>
      </c>
      <c r="AS26" s="41">
        <f t="shared" si="15"/>
        <v>18.311732348262343</v>
      </c>
      <c r="AT26" s="20">
        <f>POWER((AO26-H26),2)</f>
        <v>2.646670571749369</v>
      </c>
      <c r="AU26" s="20">
        <f>POWER((AP26-H26),2)</f>
        <v>23.551623747897114</v>
      </c>
      <c r="AV26" s="44">
        <f t="shared" si="10"/>
        <v>24.505961938457947</v>
      </c>
      <c r="AW26" s="45">
        <f t="shared" si="13"/>
        <v>22.444493786494633</v>
      </c>
      <c r="AX26" s="46">
        <f t="shared" si="11"/>
        <v>24.811368909955046</v>
      </c>
      <c r="AY26" s="47">
        <f t="shared" si="12"/>
        <v>24.671498051305392</v>
      </c>
    </row>
    <row r="27" spans="1:51" thickTop="1" thickBot="1">
      <c r="A27" s="4">
        <v>26</v>
      </c>
      <c r="B27" s="4">
        <v>1045699202</v>
      </c>
      <c r="C27" s="5">
        <f t="shared" si="0"/>
        <v>0.55555555555555558</v>
      </c>
      <c r="D27" s="2">
        <f t="shared" si="1"/>
        <v>37672.000023148146</v>
      </c>
      <c r="E27" s="2" t="s">
        <v>1435</v>
      </c>
      <c r="F27" s="2" t="s">
        <v>1436</v>
      </c>
      <c r="G27" s="4">
        <v>26</v>
      </c>
      <c r="H27" s="4">
        <v>27</v>
      </c>
      <c r="I27" s="5">
        <f t="shared" si="2"/>
        <v>0.9</v>
      </c>
      <c r="J27" s="4">
        <v>120</v>
      </c>
      <c r="K27" s="4">
        <v>124</v>
      </c>
      <c r="L27" s="5">
        <f t="shared" si="3"/>
        <v>0.96094907451136991</v>
      </c>
      <c r="M27" s="5">
        <f t="shared" si="4"/>
        <v>4.5925925925925926</v>
      </c>
      <c r="N27" s="4">
        <v>1</v>
      </c>
      <c r="O27" s="4">
        <v>0</v>
      </c>
      <c r="P27" s="4">
        <v>1</v>
      </c>
      <c r="Q27" s="4">
        <v>0</v>
      </c>
      <c r="R27" s="4">
        <v>0</v>
      </c>
      <c r="S27" s="4">
        <v>0</v>
      </c>
      <c r="T27" s="4">
        <v>3</v>
      </c>
      <c r="U27" s="4">
        <v>0</v>
      </c>
      <c r="V27" s="4">
        <v>1</v>
      </c>
      <c r="W27" s="4">
        <f>N27+P27+T27</f>
        <v>5</v>
      </c>
      <c r="X27" s="4">
        <f>O27+Q27+U27</f>
        <v>0</v>
      </c>
      <c r="Y27" s="60">
        <f>(N27+V27)/G27</f>
        <v>7.6923076923076927E-2</v>
      </c>
      <c r="Z27" s="62">
        <f>IF(AA27=0,0,(N27+V27)/ABS(AA27))</f>
        <v>2</v>
      </c>
      <c r="AA27" s="3">
        <f t="shared" si="5"/>
        <v>1</v>
      </c>
      <c r="AB27" s="3">
        <f t="shared" si="6"/>
        <v>4</v>
      </c>
      <c r="AC27" s="3">
        <f>N27+O27+P27+Q27+T27+U27</f>
        <v>5</v>
      </c>
      <c r="AD27" s="3">
        <f>AA27/G27</f>
        <v>3.8461538461538464E-2</v>
      </c>
      <c r="AE27" s="24">
        <f>(AA27)*(G27*G27)</f>
        <v>676</v>
      </c>
      <c r="AF27" s="25">
        <f t="shared" si="7"/>
        <v>1.3717421124828531E-3</v>
      </c>
      <c r="AG27" s="26">
        <f>(H27-$H$2)/SUM($AF$2:AF26)</f>
        <v>101.20260120207661</v>
      </c>
      <c r="AH27" s="35">
        <f>(H27-H22)/SUM(AF22:AF26)</f>
        <v>367.33584905660376</v>
      </c>
      <c r="AI27" s="28">
        <f>(H27-H17)/SUM(AF17:AF26)</f>
        <v>402.97908326529557</v>
      </c>
      <c r="AJ27" s="29">
        <f>AJ26+(AVERAGE($AE$3:AE27)/(AJ26*AJ26))</f>
        <v>19.391810252835107</v>
      </c>
      <c r="AK27" s="30">
        <f>AK26+(AVERAGE($AG$3:AG27)/(AK26*AK26))</f>
        <v>17.495968326878337</v>
      </c>
      <c r="AL27" s="36">
        <f>AL26+(AVERAGE($AH$3:AH27)/(AL26*AL26))</f>
        <v>18.454174959841716</v>
      </c>
      <c r="AM27" s="37">
        <f>AM26+(AVERAGE($AI$3:AI27)/(AM26*AM26))</f>
        <v>17.778486134467073</v>
      </c>
      <c r="AN27" s="38">
        <f t="shared" si="8"/>
        <v>27</v>
      </c>
      <c r="AO27" s="39">
        <f t="shared" si="16"/>
        <v>24.991499360884301</v>
      </c>
      <c r="AP27" s="39">
        <f t="shared" si="16"/>
        <v>22.048123476099942</v>
      </c>
      <c r="AQ27" s="36">
        <f t="shared" si="14"/>
        <v>22.709794433490259</v>
      </c>
      <c r="AR27" s="40">
        <f t="shared" si="15"/>
        <v>20.186702837339205</v>
      </c>
      <c r="AS27" s="41">
        <f t="shared" si="15"/>
        <v>18.681312689372604</v>
      </c>
      <c r="AT27" s="20">
        <f>POWER((AO27-H27),2)</f>
        <v>4.03407481732817</v>
      </c>
      <c r="AU27" s="20">
        <f>POWER((AP27-H27),2)</f>
        <v>24.521081107952522</v>
      </c>
      <c r="AV27" s="44">
        <f t="shared" si="10"/>
        <v>24.631330135036965</v>
      </c>
      <c r="AW27" s="45">
        <f t="shared" si="13"/>
        <v>22.500734317685492</v>
      </c>
      <c r="AX27" s="46">
        <f t="shared" si="11"/>
        <v>24.946088381186271</v>
      </c>
      <c r="AY27" s="47">
        <f t="shared" si="12"/>
        <v>24.801959904058968</v>
      </c>
    </row>
    <row r="28" spans="1:51" thickTop="1" thickBot="1">
      <c r="A28" s="4">
        <v>27</v>
      </c>
      <c r="B28" s="4">
        <v>1047465289</v>
      </c>
      <c r="C28" s="5">
        <f t="shared" si="0"/>
        <v>0.57777777777777772</v>
      </c>
      <c r="D28" s="2">
        <f t="shared" si="1"/>
        <v>37692.440844907411</v>
      </c>
      <c r="E28" s="2" t="s">
        <v>1436</v>
      </c>
      <c r="F28" s="2" t="s">
        <v>1437</v>
      </c>
      <c r="G28" s="4">
        <v>27</v>
      </c>
      <c r="H28" s="4">
        <v>27</v>
      </c>
      <c r="I28" s="5">
        <f t="shared" si="2"/>
        <v>0.9</v>
      </c>
      <c r="J28" s="4">
        <v>124</v>
      </c>
      <c r="K28" s="4">
        <v>124</v>
      </c>
      <c r="L28" s="5">
        <f t="shared" si="3"/>
        <v>0.96094907451136991</v>
      </c>
      <c r="M28" s="5">
        <f t="shared" si="4"/>
        <v>4.5925925925925926</v>
      </c>
      <c r="N28" s="4">
        <v>3</v>
      </c>
      <c r="O28" s="4">
        <v>3</v>
      </c>
      <c r="P28" s="4">
        <v>9</v>
      </c>
      <c r="Q28" s="4">
        <v>9</v>
      </c>
      <c r="R28" s="4">
        <v>0</v>
      </c>
      <c r="S28" s="4">
        <v>0</v>
      </c>
      <c r="T28" s="4">
        <v>16</v>
      </c>
      <c r="U28" s="4">
        <v>16</v>
      </c>
      <c r="V28" s="4">
        <v>8</v>
      </c>
      <c r="W28" s="4">
        <f>N28+P28+T28</f>
        <v>28</v>
      </c>
      <c r="X28" s="4">
        <f>O28+Q28+U28</f>
        <v>28</v>
      </c>
      <c r="Y28" s="60">
        <f>(N28+V28)/G28</f>
        <v>0.40740740740740738</v>
      </c>
      <c r="Z28" s="62">
        <f>IF(AA28=0,0,(N28+V28)/ABS(AA28))</f>
        <v>0</v>
      </c>
      <c r="AA28" s="3">
        <f t="shared" si="5"/>
        <v>0</v>
      </c>
      <c r="AB28" s="3">
        <f t="shared" si="6"/>
        <v>0</v>
      </c>
      <c r="AC28" s="3">
        <f>N28+O28+P28+Q28+T28+U28</f>
        <v>56</v>
      </c>
      <c r="AD28" s="3">
        <f>AA28/G28</f>
        <v>0</v>
      </c>
      <c r="AE28" s="24">
        <f>(AA28)*(G28*G28)</f>
        <v>0</v>
      </c>
      <c r="AF28" s="25">
        <f t="shared" si="7"/>
        <v>1.3717421124828531E-3</v>
      </c>
      <c r="AG28" s="26">
        <f>(H28-$H$2)/SUM($AF$2:AF27)</f>
        <v>98.913997220814295</v>
      </c>
      <c r="AH28" s="35">
        <f>(H28-H23)/SUM(AF23:AF27)</f>
        <v>384.48997106726051</v>
      </c>
      <c r="AI28" s="28">
        <f>(H28-H18)/SUM(AF18:AF27)</f>
        <v>387.99188892631867</v>
      </c>
      <c r="AJ28" s="29">
        <f>AJ27+(AVERAGE($AE$3:AE28)/(AJ27*AJ27))</f>
        <v>19.669397678583341</v>
      </c>
      <c r="AK28" s="30">
        <f>AK27+(AVERAGE($AG$3:AG28)/(AK27*AK27))</f>
        <v>17.440688542865477</v>
      </c>
      <c r="AL28" s="36">
        <f>AL27+(AVERAGE($AH$3:AH28)/(AL27*AL27))</f>
        <v>18.714446516649019</v>
      </c>
      <c r="AM28" s="37">
        <f>AM27+(AVERAGE($AI$3:AI28)/(AM27*AM27))</f>
        <v>17.876598348391703</v>
      </c>
      <c r="AN28" s="38">
        <f t="shared" si="8"/>
        <v>27</v>
      </c>
      <c r="AO28" s="39">
        <f t="shared" si="16"/>
        <v>25.607101884608998</v>
      </c>
      <c r="AP28" s="39">
        <f t="shared" si="16"/>
        <v>22.846264036877898</v>
      </c>
      <c r="AQ28" s="36">
        <f t="shared" si="14"/>
        <v>23.705490688545321</v>
      </c>
      <c r="AR28" s="40">
        <f t="shared" ref="AR28:AS43" si="17">AR27+(AVERAGE(AH19:AH28)/(AR27*AR27))</f>
        <v>21.016445632302997</v>
      </c>
      <c r="AS28" s="41">
        <f t="shared" si="17"/>
        <v>19.169657181410692</v>
      </c>
      <c r="AT28" s="20">
        <f>POWER((AO28-H28),2)</f>
        <v>1.940165159859806</v>
      </c>
      <c r="AU28" s="20">
        <f>POWER((AP28-H28),2)</f>
        <v>17.253522451333897</v>
      </c>
      <c r="AV28" s="44">
        <f t="shared" si="10"/>
        <v>24.755425384838443</v>
      </c>
      <c r="AW28" s="45">
        <f t="shared" si="13"/>
        <v>22.556694054094109</v>
      </c>
      <c r="AX28" s="46">
        <f t="shared" si="11"/>
        <v>25.079356696741989</v>
      </c>
      <c r="AY28" s="47">
        <f t="shared" si="12"/>
        <v>24.931052870603732</v>
      </c>
    </row>
    <row r="29" spans="1:51" thickTop="1" thickBot="1">
      <c r="A29" s="4">
        <v>28</v>
      </c>
      <c r="B29" s="4">
        <v>1047466335</v>
      </c>
      <c r="C29" s="5">
        <f t="shared" si="0"/>
        <v>0.6</v>
      </c>
      <c r="D29" s="2">
        <f t="shared" si="1"/>
        <v>37692.452951388885</v>
      </c>
      <c r="E29" s="2" t="s">
        <v>1437</v>
      </c>
      <c r="F29" s="2" t="s">
        <v>1438</v>
      </c>
      <c r="G29" s="4">
        <v>27</v>
      </c>
      <c r="H29" s="4">
        <v>27</v>
      </c>
      <c r="I29" s="5">
        <f t="shared" si="2"/>
        <v>0.9</v>
      </c>
      <c r="J29" s="4">
        <v>124</v>
      </c>
      <c r="K29" s="4">
        <v>125</v>
      </c>
      <c r="L29" s="5">
        <f t="shared" si="3"/>
        <v>0.96875925960909592</v>
      </c>
      <c r="M29" s="5">
        <f t="shared" si="4"/>
        <v>4.6296296296296298</v>
      </c>
      <c r="N29" s="4">
        <v>2</v>
      </c>
      <c r="O29" s="4">
        <v>2</v>
      </c>
      <c r="P29" s="4">
        <v>0</v>
      </c>
      <c r="Q29" s="4">
        <v>0</v>
      </c>
      <c r="R29" s="4">
        <v>0</v>
      </c>
      <c r="S29" s="4">
        <v>0</v>
      </c>
      <c r="T29" s="4">
        <v>10</v>
      </c>
      <c r="U29" s="4">
        <v>9</v>
      </c>
      <c r="V29" s="4">
        <v>0</v>
      </c>
      <c r="W29" s="4">
        <f>N29+P29+T29</f>
        <v>12</v>
      </c>
      <c r="X29" s="4">
        <f>O29+Q29+U29</f>
        <v>11</v>
      </c>
      <c r="Y29" s="60">
        <f>(N29+V29)/G29</f>
        <v>7.407407407407407E-2</v>
      </c>
      <c r="Z29" s="62">
        <f>IF(AA29=0,0,(N29+V29)/ABS(AA29))</f>
        <v>0</v>
      </c>
      <c r="AA29" s="3">
        <f t="shared" si="5"/>
        <v>0</v>
      </c>
      <c r="AB29" s="3">
        <f t="shared" si="6"/>
        <v>1</v>
      </c>
      <c r="AC29" s="3">
        <f>N29+O29+P29+Q29+T29+U29</f>
        <v>23</v>
      </c>
      <c r="AD29" s="3">
        <f>AA29/G29</f>
        <v>0</v>
      </c>
      <c r="AE29" s="24">
        <f>(AA29)*(G29*G29)</f>
        <v>0</v>
      </c>
      <c r="AF29" s="25">
        <f t="shared" si="7"/>
        <v>1.3717421124828531E-3</v>
      </c>
      <c r="AG29" s="26">
        <f>(H29-$H$2)/SUM($AF$2:AF28)</f>
        <v>96.726613592987249</v>
      </c>
      <c r="AH29" s="35">
        <f>(H29-H24)/SUM(AF24:AF28)</f>
        <v>403.32472846936861</v>
      </c>
      <c r="AI29" s="28">
        <f>(H29-H19)/SUM(AF19:AF28)</f>
        <v>416.21908487900248</v>
      </c>
      <c r="AJ29" s="29">
        <f>AJ28+(AVERAGE($AE$3:AE29)/(AJ28*AJ28))</f>
        <v>19.929212520840174</v>
      </c>
      <c r="AK29" s="30">
        <f>AK28+(AVERAGE($AG$3:AG29)/(AK28*AK28))</f>
        <v>17.398895724356983</v>
      </c>
      <c r="AL29" s="36">
        <f>AL28+(AVERAGE($AH$3:AH29)/(AL28*AL28))</f>
        <v>19.000807302399831</v>
      </c>
      <c r="AM29" s="37">
        <f>AM28+(AVERAGE($AI$3:AI29)/(AM28*AM28))</f>
        <v>18.018280477241401</v>
      </c>
      <c r="AN29" s="38">
        <f t="shared" si="8"/>
        <v>27</v>
      </c>
      <c r="AO29" s="39">
        <f t="shared" si="16"/>
        <v>26.222185263188951</v>
      </c>
      <c r="AP29" s="39">
        <f t="shared" si="16"/>
        <v>23.643692267750009</v>
      </c>
      <c r="AQ29" s="36">
        <f t="shared" si="14"/>
        <v>24.611813349917931</v>
      </c>
      <c r="AR29" s="40">
        <f t="shared" si="17"/>
        <v>21.873277984453331</v>
      </c>
      <c r="AS29" s="41">
        <f t="shared" si="17"/>
        <v>19.767261544535245</v>
      </c>
      <c r="AT29" s="20">
        <f>POWER((AO29-H29),2)</f>
        <v>0.60499576480044115</v>
      </c>
      <c r="AU29" s="20">
        <f>POWER((AP29-H29),2)</f>
        <v>11.26480159356108</v>
      </c>
      <c r="AV29" s="44">
        <f t="shared" si="10"/>
        <v>24.878279611085734</v>
      </c>
      <c r="AW29" s="45">
        <f t="shared" si="13"/>
        <v>22.612376479677568</v>
      </c>
      <c r="AX29" s="46">
        <f t="shared" si="11"/>
        <v>25.21121243574364</v>
      </c>
      <c r="AY29" s="47">
        <f t="shared" si="12"/>
        <v>25.058812411846603</v>
      </c>
    </row>
    <row r="30" spans="1:51" thickTop="1" thickBot="1">
      <c r="A30" s="4">
        <v>29</v>
      </c>
      <c r="B30" s="4">
        <v>1047886539</v>
      </c>
      <c r="C30" s="5">
        <f t="shared" si="0"/>
        <v>0.62222222222222223</v>
      </c>
      <c r="D30" s="2">
        <f t="shared" si="1"/>
        <v>37697.316423611112</v>
      </c>
      <c r="E30" s="2" t="s">
        <v>1438</v>
      </c>
      <c r="F30" s="2" t="s">
        <v>1439</v>
      </c>
      <c r="G30" s="4">
        <v>27</v>
      </c>
      <c r="H30" s="4">
        <v>28</v>
      </c>
      <c r="I30" s="5">
        <f t="shared" si="2"/>
        <v>1</v>
      </c>
      <c r="J30" s="4">
        <v>125</v>
      </c>
      <c r="K30" s="4">
        <v>128</v>
      </c>
      <c r="L30" s="5">
        <f t="shared" si="3"/>
        <v>0.99218981490227409</v>
      </c>
      <c r="M30" s="5">
        <f t="shared" si="4"/>
        <v>4.5714285714285712</v>
      </c>
      <c r="N30" s="4">
        <v>1</v>
      </c>
      <c r="O30" s="4">
        <v>0</v>
      </c>
      <c r="P30" s="4">
        <v>1</v>
      </c>
      <c r="Q30" s="4">
        <v>0</v>
      </c>
      <c r="R30" s="4">
        <v>0</v>
      </c>
      <c r="S30" s="4">
        <v>0</v>
      </c>
      <c r="T30" s="4">
        <v>2</v>
      </c>
      <c r="U30" s="4">
        <v>0</v>
      </c>
      <c r="V30" s="4">
        <v>1</v>
      </c>
      <c r="W30" s="4">
        <f>N30+P30+T30</f>
        <v>4</v>
      </c>
      <c r="X30" s="4">
        <f>O30+Q30+U30</f>
        <v>0</v>
      </c>
      <c r="Y30" s="60">
        <f>(N30+V30)/G30</f>
        <v>7.407407407407407E-2</v>
      </c>
      <c r="Z30" s="62">
        <f>IF(AA30=0,0,(N30+V30)/ABS(AA30))</f>
        <v>2</v>
      </c>
      <c r="AA30" s="3">
        <f t="shared" si="5"/>
        <v>1</v>
      </c>
      <c r="AB30" s="3">
        <f t="shared" si="6"/>
        <v>3</v>
      </c>
      <c r="AC30" s="3">
        <f>N30+O30+P30+Q30+T30+U30</f>
        <v>4</v>
      </c>
      <c r="AD30" s="3">
        <f>AA30/G30</f>
        <v>3.7037037037037035E-2</v>
      </c>
      <c r="AE30" s="24">
        <f>(AA30)*(G30*G30)</f>
        <v>729</v>
      </c>
      <c r="AF30" s="25">
        <f t="shared" si="7"/>
        <v>1.2755102040816326E-3</v>
      </c>
      <c r="AG30" s="26">
        <f>(H30-$H$2)/SUM($AF$2:AF29)</f>
        <v>110.40619385320139</v>
      </c>
      <c r="AH30" s="35">
        <f>(H30-H25)/SUM(AF25:AF29)</f>
        <v>282.73321858864028</v>
      </c>
      <c r="AI30" s="28">
        <f>(H30-H20)/SUM(AF20:AF29)</f>
        <v>504.98516423726835</v>
      </c>
      <c r="AJ30" s="29">
        <f>AJ29+(AVERAGE($AE$3:AE30)/(AJ29*AJ29))</f>
        <v>20.238810925798543</v>
      </c>
      <c r="AK30" s="30">
        <f>AK29+(AVERAGE($AG$3:AG30)/(AK29*AK29))</f>
        <v>17.3714270976424</v>
      </c>
      <c r="AL30" s="36">
        <f>AL29+(AVERAGE($AH$3:AH30)/(AL29*AL29))</f>
        <v>19.296649284068543</v>
      </c>
      <c r="AM30" s="37">
        <f>AM29+(AVERAGE($AI$3:AI30)/(AM29*AM29))</f>
        <v>18.208313650993333</v>
      </c>
      <c r="AN30" s="38">
        <f t="shared" si="8"/>
        <v>28</v>
      </c>
      <c r="AO30" s="39">
        <f t="shared" si="16"/>
        <v>26.633371977903831</v>
      </c>
      <c r="AP30" s="39">
        <f t="shared" si="16"/>
        <v>24.547025573613283</v>
      </c>
      <c r="AQ30" s="36">
        <f t="shared" si="14"/>
        <v>25.330939066152204</v>
      </c>
      <c r="AR30" s="40">
        <f t="shared" si="17"/>
        <v>22.723391275224948</v>
      </c>
      <c r="AS30" s="41">
        <f t="shared" si="17"/>
        <v>20.477490229292503</v>
      </c>
      <c r="AT30" s="20">
        <f>POWER((AO30-H30),2)</f>
        <v>1.8676721507784866</v>
      </c>
      <c r="AU30" s="20">
        <f>POWER((AP30-H30),2)</f>
        <v>11.92303238928068</v>
      </c>
      <c r="AV30" s="44">
        <f t="shared" si="10"/>
        <v>24.99992347274787</v>
      </c>
      <c r="AW30" s="45">
        <f t="shared" si="13"/>
        <v>22.667785009677448</v>
      </c>
      <c r="AX30" s="46">
        <f t="shared" si="11"/>
        <v>25.341692558927456</v>
      </c>
      <c r="AY30" s="47">
        <f t="shared" si="12"/>
        <v>25.185272538664453</v>
      </c>
    </row>
    <row r="31" spans="1:51" thickTop="1" thickBot="1">
      <c r="A31" s="4">
        <v>30</v>
      </c>
      <c r="B31" s="4">
        <v>1047967554</v>
      </c>
      <c r="C31" s="5">
        <f t="shared" si="0"/>
        <v>0.64444444444444449</v>
      </c>
      <c r="D31" s="2">
        <f t="shared" si="1"/>
        <v>37698.25409722222</v>
      </c>
      <c r="E31" s="2" t="s">
        <v>1439</v>
      </c>
      <c r="F31" s="2" t="s">
        <v>1440</v>
      </c>
      <c r="G31" s="4">
        <v>28</v>
      </c>
      <c r="H31" s="4">
        <v>28</v>
      </c>
      <c r="I31" s="5">
        <f t="shared" si="2"/>
        <v>1</v>
      </c>
      <c r="J31" s="4">
        <v>128</v>
      </c>
      <c r="K31" s="4">
        <v>127</v>
      </c>
      <c r="L31" s="5">
        <f t="shared" si="3"/>
        <v>0.98437962980454796</v>
      </c>
      <c r="M31" s="5">
        <f t="shared" si="4"/>
        <v>4.5357142857142856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3</v>
      </c>
      <c r="T31" s="4">
        <v>0</v>
      </c>
      <c r="U31" s="4">
        <v>0</v>
      </c>
      <c r="V31" s="4">
        <v>1</v>
      </c>
      <c r="W31" s="4">
        <f>N31+P31+T31</f>
        <v>0</v>
      </c>
      <c r="X31" s="4">
        <f>O31+Q31+U31</f>
        <v>1</v>
      </c>
      <c r="Y31" s="60">
        <f>(N31+V31)/G31</f>
        <v>3.5714285714285712E-2</v>
      </c>
      <c r="Z31" s="62">
        <f>IF(AA31=0,0,(N31+V31)/ABS(AA31))</f>
        <v>0</v>
      </c>
      <c r="AA31" s="3">
        <f t="shared" si="5"/>
        <v>0</v>
      </c>
      <c r="AB31" s="3">
        <f t="shared" si="6"/>
        <v>-1</v>
      </c>
      <c r="AC31" s="3">
        <f>N31+O31+P31+Q31+T31+U31</f>
        <v>1</v>
      </c>
      <c r="AD31" s="3">
        <f>AA31/G31</f>
        <v>0</v>
      </c>
      <c r="AE31" s="24">
        <f>(AA31)*(G31*G31)</f>
        <v>0</v>
      </c>
      <c r="AF31" s="25">
        <f t="shared" si="7"/>
        <v>1.2755102040816326E-3</v>
      </c>
      <c r="AG31" s="26">
        <f>(H31-$H$2)/SUM($AF$2:AF30)</f>
        <v>108.22887280519772</v>
      </c>
      <c r="AH31" s="35">
        <f>(H31-H26)/SUM(AF26:AF30)</f>
        <v>291.11969293506519</v>
      </c>
      <c r="AI31" s="28">
        <f>(H31-H21)/SUM(AF21:AF30)</f>
        <v>551.2094102538997</v>
      </c>
      <c r="AJ31" s="29">
        <f>AJ30+(AVERAGE($AE$3:AE31)/(AJ30*AJ30))</f>
        <v>20.528658078503575</v>
      </c>
      <c r="AK31" s="30">
        <f>AK30+(AVERAGE($AG$3:AG31)/(AK30*AK30))</f>
        <v>17.35718900294545</v>
      </c>
      <c r="AL31" s="36">
        <f>AL30+(AVERAGE($AH$3:AH31)/(AL30*AL30))</f>
        <v>19.600557870100484</v>
      </c>
      <c r="AM31" s="37">
        <f>AM30+(AVERAGE($AI$3:AI31)/(AM30*AM30))</f>
        <v>18.445313749589371</v>
      </c>
      <c r="AN31" s="38">
        <f t="shared" si="8"/>
        <v>28</v>
      </c>
      <c r="AO31" s="39">
        <f t="shared" si="16"/>
        <v>27.043783244967315</v>
      </c>
      <c r="AP31" s="39">
        <f t="shared" si="16"/>
        <v>25.46181023317321</v>
      </c>
      <c r="AQ31" s="36">
        <f t="shared" si="14"/>
        <v>25.869857796110932</v>
      </c>
      <c r="AR31" s="40">
        <f t="shared" si="17"/>
        <v>23.567466609722274</v>
      </c>
      <c r="AS31" s="41">
        <f t="shared" si="17"/>
        <v>21.279436934827672</v>
      </c>
      <c r="AT31" s="20">
        <f>POWER((AO31-H31),2)</f>
        <v>0.91435048260523744</v>
      </c>
      <c r="AU31" s="20">
        <f>POWER((AP31-H31),2)</f>
        <v>6.4424072924242326</v>
      </c>
      <c r="AV31" s="44">
        <f t="shared" si="10"/>
        <v>25.120386432464908</v>
      </c>
      <c r="AW31" s="45">
        <f t="shared" si="13"/>
        <v>22.72292299247091</v>
      </c>
      <c r="AX31" s="46">
        <f t="shared" si="11"/>
        <v>25.47083250067617</v>
      </c>
      <c r="AY31" s="47">
        <f t="shared" si="12"/>
        <v>25.310465892309519</v>
      </c>
    </row>
    <row r="32" spans="1:51" thickTop="1" thickBot="1">
      <c r="A32" s="4">
        <v>31</v>
      </c>
      <c r="B32" s="4">
        <v>1048021292</v>
      </c>
      <c r="C32" s="5">
        <f t="shared" si="0"/>
        <v>0.66666666666666663</v>
      </c>
      <c r="D32" s="2">
        <f t="shared" si="1"/>
        <v>37698.876064814816</v>
      </c>
      <c r="E32" s="2" t="s">
        <v>1440</v>
      </c>
      <c r="F32" s="2" t="s">
        <v>1441</v>
      </c>
      <c r="G32" s="4">
        <v>28</v>
      </c>
      <c r="H32" s="4">
        <v>28</v>
      </c>
      <c r="I32" s="5">
        <f t="shared" si="2"/>
        <v>1</v>
      </c>
      <c r="J32" s="4">
        <v>127</v>
      </c>
      <c r="K32" s="4">
        <v>127</v>
      </c>
      <c r="L32" s="5">
        <f t="shared" si="3"/>
        <v>0.98437962980454796</v>
      </c>
      <c r="M32" s="5">
        <f t="shared" si="4"/>
        <v>4.5357142857142856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f>N32+P32+T32</f>
        <v>0</v>
      </c>
      <c r="X32" s="4">
        <f>O32+Q32+U32</f>
        <v>0</v>
      </c>
      <c r="Y32" s="60">
        <f>(N32+V32)/G32</f>
        <v>0</v>
      </c>
      <c r="Z32" s="62">
        <f>IF(AA32=0,0,(N32+V32)/ABS(AA32))</f>
        <v>0</v>
      </c>
      <c r="AA32" s="3">
        <f t="shared" si="5"/>
        <v>0</v>
      </c>
      <c r="AB32" s="3">
        <f t="shared" si="6"/>
        <v>0</v>
      </c>
      <c r="AC32" s="3">
        <f>N32+O32+P32+Q32+T32+U32</f>
        <v>0</v>
      </c>
      <c r="AD32" s="3">
        <f>AA32/G32</f>
        <v>0</v>
      </c>
      <c r="AE32" s="24">
        <f>(AA32)*(G32*G32)</f>
        <v>0</v>
      </c>
      <c r="AF32" s="25">
        <f t="shared" si="7"/>
        <v>1.2755102040816326E-3</v>
      </c>
      <c r="AG32" s="26">
        <f>(H32-$H$2)/SUM($AF$2:AF31)</f>
        <v>106.13576882840985</v>
      </c>
      <c r="AH32" s="35">
        <f>(H32-H27)/SUM(AF27:AF31)</f>
        <v>150.00944881889765</v>
      </c>
      <c r="AI32" s="28">
        <f>(H32-H22)/SUM(AF22:AF31)</f>
        <v>269.66607321867451</v>
      </c>
      <c r="AJ32" s="29">
        <f>AJ31+(AVERAGE($AE$3:AE32)/(AJ31*AJ31))</f>
        <v>20.800987551413691</v>
      </c>
      <c r="AK32" s="30">
        <f>AK31+(AVERAGE($AG$3:AG32)/(AK31*AK31))</f>
        <v>17.355145993953691</v>
      </c>
      <c r="AL32" s="36">
        <f>AL31+(AVERAGE($AH$3:AH32)/(AL31*AL31))</f>
        <v>19.898312162680895</v>
      </c>
      <c r="AM32" s="37">
        <f>AM31+(AVERAGE($AI$3:AI32)/(AM31*AM31))</f>
        <v>18.69498435509108</v>
      </c>
      <c r="AN32" s="38">
        <f t="shared" si="8"/>
        <v>28</v>
      </c>
      <c r="AO32" s="39">
        <f t="shared" si="16"/>
        <v>27.24889177516247</v>
      </c>
      <c r="AP32" s="39">
        <f t="shared" si="16"/>
        <v>25.877766581712528</v>
      </c>
      <c r="AQ32" s="36">
        <f t="shared" si="14"/>
        <v>26.321610681732196</v>
      </c>
      <c r="AR32" s="40">
        <f t="shared" si="17"/>
        <v>24.302918422305112</v>
      </c>
      <c r="AS32" s="41">
        <f t="shared" si="17"/>
        <v>22.049794597199856</v>
      </c>
      <c r="AT32" s="20">
        <f>POWER((AO32-H32),2)</f>
        <v>0.56416356541858592</v>
      </c>
      <c r="AU32" s="20">
        <f>POWER((AP32-H32),2)</f>
        <v>4.5038746816961277</v>
      </c>
      <c r="AV32" s="44">
        <f t="shared" si="10"/>
        <v>25.239696819890963</v>
      </c>
      <c r="AW32" s="45">
        <f t="shared" si="13"/>
        <v>22.77779371135874</v>
      </c>
      <c r="AX32" s="46">
        <f t="shared" si="11"/>
        <v>25.598666254484609</v>
      </c>
      <c r="AY32" s="47">
        <f t="shared" si="12"/>
        <v>25.434423819218996</v>
      </c>
    </row>
    <row r="33" spans="1:51" thickTop="1" thickBot="1">
      <c r="A33" s="4">
        <v>32</v>
      </c>
      <c r="B33" s="4">
        <v>1049270935</v>
      </c>
      <c r="C33" s="5">
        <f t="shared" si="0"/>
        <v>0.68888888888888888</v>
      </c>
      <c r="D33" s="2">
        <f t="shared" si="1"/>
        <v>37713.339525462965</v>
      </c>
      <c r="E33" s="2" t="s">
        <v>1441</v>
      </c>
      <c r="F33" s="2" t="s">
        <v>1442</v>
      </c>
      <c r="G33" s="4">
        <v>28</v>
      </c>
      <c r="H33" s="4">
        <v>27</v>
      </c>
      <c r="I33" s="5">
        <f t="shared" si="2"/>
        <v>0.9</v>
      </c>
      <c r="J33" s="4">
        <v>127</v>
      </c>
      <c r="K33" s="4">
        <v>127</v>
      </c>
      <c r="L33" s="5">
        <f t="shared" si="3"/>
        <v>0.98437962980454796</v>
      </c>
      <c r="M33" s="5">
        <f t="shared" si="4"/>
        <v>4.7037037037037033</v>
      </c>
      <c r="N33" s="4">
        <v>0</v>
      </c>
      <c r="O33" s="4">
        <v>1</v>
      </c>
      <c r="P33" s="4">
        <v>3</v>
      </c>
      <c r="Q33" s="4">
        <v>0</v>
      </c>
      <c r="R33" s="4">
        <v>0</v>
      </c>
      <c r="S33" s="4">
        <v>10</v>
      </c>
      <c r="T33" s="4">
        <v>0</v>
      </c>
      <c r="U33" s="4">
        <v>3</v>
      </c>
      <c r="V33" s="4">
        <v>3</v>
      </c>
      <c r="W33" s="4">
        <f>N33+P33+T33</f>
        <v>3</v>
      </c>
      <c r="X33" s="4">
        <f>O33+Q33+U33</f>
        <v>4</v>
      </c>
      <c r="Y33" s="60">
        <f>(N33+V33)/G33</f>
        <v>0.10714285714285714</v>
      </c>
      <c r="Z33" s="62">
        <f>IF(AA33=0,0,(N33+V33)/ABS(AA33))</f>
        <v>3</v>
      </c>
      <c r="AA33" s="3">
        <f t="shared" si="5"/>
        <v>-1</v>
      </c>
      <c r="AB33" s="3">
        <f t="shared" si="6"/>
        <v>0</v>
      </c>
      <c r="AC33" s="3">
        <f>N33+O33+P33+Q33+T33+U33</f>
        <v>7</v>
      </c>
      <c r="AD33" s="3">
        <f>AA33/G33</f>
        <v>-3.5714285714285712E-2</v>
      </c>
      <c r="AE33" s="24">
        <f>(AA33)*(G33*G33)</f>
        <v>-784</v>
      </c>
      <c r="AF33" s="25">
        <f t="shared" si="7"/>
        <v>1.3717421124828531E-3</v>
      </c>
      <c r="AG33" s="26">
        <f>(H33-$H$2)/SUM($AF$2:AF32)</f>
        <v>89.24750438679493</v>
      </c>
      <c r="AH33" s="35">
        <f>(H33-H28)/SUM(AF28:AF32)</f>
        <v>0</v>
      </c>
      <c r="AI33" s="28">
        <f>(H33-H23)/SUM(AF23:AF32)</f>
        <v>208.73109575112943</v>
      </c>
      <c r="AJ33" s="29">
        <f>AJ32+(AVERAGE($AE$3:AE33)/(AJ32*AJ32))</f>
        <v>20.999226385732626</v>
      </c>
      <c r="AK33" s="30">
        <f>AK32+(AVERAGE($AG$3:AG33)/(AK32*AK32))</f>
        <v>17.362726661058204</v>
      </c>
      <c r="AL33" s="36">
        <f>AL32+(AVERAGE($AH$3:AH33)/(AL32*AL32))</f>
        <v>20.177902383697518</v>
      </c>
      <c r="AM33" s="37">
        <f>AM32+(AVERAGE($AI$3:AI33)/(AM32*AM32))</f>
        <v>18.949455881178391</v>
      </c>
      <c r="AN33" s="38">
        <f t="shared" si="8"/>
        <v>27</v>
      </c>
      <c r="AO33" s="39">
        <f t="shared" si="16"/>
        <v>27.24889177516247</v>
      </c>
      <c r="AP33" s="39">
        <f t="shared" si="16"/>
        <v>26.189464262286194</v>
      </c>
      <c r="AQ33" s="36">
        <f t="shared" si="14"/>
        <v>26.646998341715065</v>
      </c>
      <c r="AR33" s="40">
        <f t="shared" si="17"/>
        <v>24.928479503881622</v>
      </c>
      <c r="AS33" s="41">
        <f t="shared" si="17"/>
        <v>22.772083502637123</v>
      </c>
      <c r="AT33" s="20">
        <f>POWER((AO33-H33),2)</f>
        <v>6.1947115743525391E-2</v>
      </c>
      <c r="AU33" s="20">
        <f>POWER((AP33-H33),2)</f>
        <v>0.65696818211126418</v>
      </c>
      <c r="AV33" s="44">
        <f t="shared" si="10"/>
        <v>25.357881890825229</v>
      </c>
      <c r="AW33" s="45">
        <f t="shared" si="13"/>
        <v>22.832400386292971</v>
      </c>
      <c r="AX33" s="46">
        <f t="shared" si="11"/>
        <v>25.725226452419935</v>
      </c>
      <c r="AY33" s="47">
        <f t="shared" si="12"/>
        <v>25.557176440695155</v>
      </c>
    </row>
    <row r="34" spans="1:51" thickTop="1" thickBot="1">
      <c r="A34" s="4">
        <v>33</v>
      </c>
      <c r="B34" s="4">
        <v>1049813903</v>
      </c>
      <c r="C34" s="5">
        <f t="shared" si="0"/>
        <v>0.71111111111111114</v>
      </c>
      <c r="D34" s="2">
        <f t="shared" si="1"/>
        <v>37719.623877314814</v>
      </c>
      <c r="E34" s="2" t="s">
        <v>1442</v>
      </c>
      <c r="F34" s="2" t="s">
        <v>1443</v>
      </c>
      <c r="G34" s="4">
        <v>27</v>
      </c>
      <c r="H34" s="4">
        <v>27</v>
      </c>
      <c r="I34" s="5">
        <f t="shared" si="2"/>
        <v>0.9</v>
      </c>
      <c r="J34" s="4">
        <v>127</v>
      </c>
      <c r="K34" s="4">
        <v>127</v>
      </c>
      <c r="L34" s="5">
        <f t="shared" si="3"/>
        <v>0.98437962980454796</v>
      </c>
      <c r="M34" s="5">
        <f t="shared" si="4"/>
        <v>4.7037037037037033</v>
      </c>
      <c r="N34" s="4">
        <v>0</v>
      </c>
      <c r="O34" s="4">
        <v>0</v>
      </c>
      <c r="P34" s="4">
        <v>8</v>
      </c>
      <c r="Q34" s="4">
        <v>8</v>
      </c>
      <c r="R34" s="4">
        <v>0</v>
      </c>
      <c r="S34" s="4">
        <v>0</v>
      </c>
      <c r="T34" s="4">
        <v>0</v>
      </c>
      <c r="U34" s="4">
        <v>0</v>
      </c>
      <c r="V34" s="4">
        <v>4</v>
      </c>
      <c r="W34" s="4">
        <f>N34+P34+T34</f>
        <v>8</v>
      </c>
      <c r="X34" s="4">
        <f>O34+Q34+U34</f>
        <v>8</v>
      </c>
      <c r="Y34" s="60">
        <f>(N34+V34)/G34</f>
        <v>0.14814814814814814</v>
      </c>
      <c r="Z34" s="62">
        <f>IF(AA34=0,0,(N34+V34)/ABS(AA34))</f>
        <v>0</v>
      </c>
      <c r="AA34" s="3">
        <f t="shared" si="5"/>
        <v>0</v>
      </c>
      <c r="AB34" s="3">
        <f t="shared" si="6"/>
        <v>0</v>
      </c>
      <c r="AC34" s="3">
        <f>N34+O34+P34+Q34+T34+U34</f>
        <v>16</v>
      </c>
      <c r="AD34" s="3">
        <f>AA34/G34</f>
        <v>0</v>
      </c>
      <c r="AE34" s="24">
        <f>(AA34)*(G34*G34)</f>
        <v>0</v>
      </c>
      <c r="AF34" s="25">
        <f t="shared" si="7"/>
        <v>1.3717421124828531E-3</v>
      </c>
      <c r="AG34" s="26">
        <f>(H34-$H$2)/SUM($AF$2:AF33)</f>
        <v>87.462903144887036</v>
      </c>
      <c r="AH34" s="35">
        <f>(H34-H29)/SUM(AF29:AF33)</f>
        <v>0</v>
      </c>
      <c r="AI34" s="28">
        <f>(H34-H24)/SUM(AF24:AF33)</f>
        <v>214.16042959391049</v>
      </c>
      <c r="AJ34" s="29">
        <f>AJ33+(AVERAGE($AE$3:AE34)/(AJ33*AJ33))</f>
        <v>21.187661470726219</v>
      </c>
      <c r="AK34" s="30">
        <f>AK33+(AVERAGE($AG$3:AG34)/(AK33*AK33))</f>
        <v>17.379130487396633</v>
      </c>
      <c r="AL34" s="36">
        <f>AL33+(AVERAGE($AH$3:AH34)/(AL33*AL33))</f>
        <v>20.441301394148777</v>
      </c>
      <c r="AM34" s="37">
        <f>AM33+(AVERAGE($AI$3:AI34)/(AM33*AM33))</f>
        <v>19.208036480057071</v>
      </c>
      <c r="AN34" s="38">
        <f t="shared" si="8"/>
        <v>27</v>
      </c>
      <c r="AO34" s="39">
        <f t="shared" si="16"/>
        <v>27.24889177516247</v>
      </c>
      <c r="AP34" s="39">
        <f t="shared" si="16"/>
        <v>26.501702437645672</v>
      </c>
      <c r="AQ34" s="36">
        <f t="shared" si="14"/>
        <v>26.850885278236408</v>
      </c>
      <c r="AR34" s="40">
        <f t="shared" si="17"/>
        <v>25.454750934917953</v>
      </c>
      <c r="AS34" s="41">
        <f t="shared" si="17"/>
        <v>23.453421182136815</v>
      </c>
      <c r="AT34" s="20">
        <f>POWER((AO34-H34),2)</f>
        <v>6.1947115743525391E-2</v>
      </c>
      <c r="AU34" s="20">
        <f>POWER((AP34-H34),2)</f>
        <v>0.24830046064826494</v>
      </c>
      <c r="AV34" s="44">
        <f t="shared" si="10"/>
        <v>25.474967882466586</v>
      </c>
      <c r="AW34" s="45">
        <f t="shared" si="13"/>
        <v>22.886746175546495</v>
      </c>
      <c r="AX34" s="46">
        <f t="shared" si="11"/>
        <v>25.850544439081784</v>
      </c>
      <c r="AY34" s="47">
        <f t="shared" si="12"/>
        <v>25.678752717877245</v>
      </c>
    </row>
    <row r="35" spans="1:51" thickTop="1" thickBot="1">
      <c r="A35" s="4">
        <v>34</v>
      </c>
      <c r="B35" s="4">
        <v>1054073713</v>
      </c>
      <c r="C35" s="5">
        <f t="shared" si="0"/>
        <v>0.73333333333333328</v>
      </c>
      <c r="D35" s="2">
        <f t="shared" si="1"/>
        <v>37768.927233796298</v>
      </c>
      <c r="E35" s="2" t="s">
        <v>1443</v>
      </c>
      <c r="F35" s="2" t="s">
        <v>1444</v>
      </c>
      <c r="G35" s="4">
        <v>27</v>
      </c>
      <c r="H35" s="4">
        <v>27</v>
      </c>
      <c r="I35" s="5">
        <f t="shared" si="2"/>
        <v>0.9</v>
      </c>
      <c r="J35" s="4">
        <v>127</v>
      </c>
      <c r="K35" s="4">
        <v>127</v>
      </c>
      <c r="L35" s="5">
        <f t="shared" si="3"/>
        <v>0.98437962980454796</v>
      </c>
      <c r="M35" s="5">
        <f t="shared" si="4"/>
        <v>4.7037037037037033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f>N35+P35+T35</f>
        <v>0</v>
      </c>
      <c r="X35" s="4">
        <f>O35+Q35+U35</f>
        <v>0</v>
      </c>
      <c r="Y35" s="60">
        <f>(N35+V35)/G35</f>
        <v>0</v>
      </c>
      <c r="Z35" s="62">
        <f>IF(AA35=0,0,(N35+V35)/ABS(AA35))</f>
        <v>0</v>
      </c>
      <c r="AA35" s="3">
        <f t="shared" si="5"/>
        <v>0</v>
      </c>
      <c r="AB35" s="3">
        <f t="shared" si="6"/>
        <v>0</v>
      </c>
      <c r="AC35" s="3">
        <f>N35+O35+P35+Q35+T35+U35</f>
        <v>0</v>
      </c>
      <c r="AD35" s="3">
        <f>AA35/G35</f>
        <v>0</v>
      </c>
      <c r="AE35" s="24">
        <f>(AA35)*(G35*G35)</f>
        <v>0</v>
      </c>
      <c r="AF35" s="25">
        <f t="shared" si="7"/>
        <v>1.3717421124828531E-3</v>
      </c>
      <c r="AG35" s="26">
        <f>(H35-$H$2)/SUM($AF$2:AF34)</f>
        <v>85.748272855987949</v>
      </c>
      <c r="AH35" s="35">
        <f>(H35-H30)/SUM(AF30:AF34)</f>
        <v>-152.20665778961384</v>
      </c>
      <c r="AI35" s="28">
        <f>(H35-H25)/SUM(AF25:AF34)</f>
        <v>73.29325090621019</v>
      </c>
      <c r="AJ35" s="29">
        <f>AJ34+(AVERAGE($AE$3:AE35)/(AJ34*AJ34))</f>
        <v>21.367150681042123</v>
      </c>
      <c r="AK35" s="30">
        <f>AK34+(AVERAGE($AG$3:AG35)/(AK34*AK34))</f>
        <v>17.403610321699809</v>
      </c>
      <c r="AL35" s="36">
        <f>AL34+(AVERAGE($AH$3:AH35)/(AL34*AL34))</f>
        <v>20.679140291976193</v>
      </c>
      <c r="AM35" s="37">
        <f>AM34+(AVERAGE($AI$3:AI35)/(AM34*AM34))</f>
        <v>19.458095467379938</v>
      </c>
      <c r="AN35" s="38">
        <f t="shared" si="8"/>
        <v>27</v>
      </c>
      <c r="AO35" s="39">
        <f t="shared" si="16"/>
        <v>27.043900224054582</v>
      </c>
      <c r="AP35" s="39">
        <f t="shared" si="16"/>
        <v>26.606058200788759</v>
      </c>
      <c r="AQ35" s="36">
        <f t="shared" si="14"/>
        <v>26.931033541782611</v>
      </c>
      <c r="AR35" s="40">
        <f t="shared" si="17"/>
        <v>25.83548477975549</v>
      </c>
      <c r="AS35" s="41">
        <f t="shared" si="17"/>
        <v>24.057995345277916</v>
      </c>
      <c r="AT35" s="20">
        <f>POWER((AO35-H35),2)</f>
        <v>1.927229672042485E-3</v>
      </c>
      <c r="AU35" s="20">
        <f>POWER((AP35-H35),2)</f>
        <v>0.15519014116578977</v>
      </c>
      <c r="AV35" s="44">
        <f t="shared" si="10"/>
        <v>25.590980065096328</v>
      </c>
      <c r="AW35" s="45">
        <f t="shared" si="13"/>
        <v>22.940834177327066</v>
      </c>
      <c r="AX35" s="46">
        <f t="shared" si="11"/>
        <v>25.974650340518178</v>
      </c>
      <c r="AY35" s="47">
        <f t="shared" si="12"/>
        <v>25.799180512386243</v>
      </c>
    </row>
    <row r="36" spans="1:51" thickTop="1" thickBot="1">
      <c r="A36" s="4">
        <v>35</v>
      </c>
      <c r="B36" s="4">
        <v>1054456376</v>
      </c>
      <c r="C36" s="5">
        <f t="shared" si="0"/>
        <v>0.75555555555555554</v>
      </c>
      <c r="D36" s="2">
        <f t="shared" si="1"/>
        <v>37773.356203703705</v>
      </c>
      <c r="E36" s="2" t="s">
        <v>1444</v>
      </c>
      <c r="F36" s="2" t="s">
        <v>1445</v>
      </c>
      <c r="G36" s="4">
        <v>27</v>
      </c>
      <c r="H36" s="4">
        <v>27</v>
      </c>
      <c r="I36" s="5">
        <f t="shared" si="2"/>
        <v>0.9</v>
      </c>
      <c r="J36" s="4">
        <v>127</v>
      </c>
      <c r="K36" s="4">
        <v>127</v>
      </c>
      <c r="L36" s="5">
        <f t="shared" si="3"/>
        <v>0.98437962980454796</v>
      </c>
      <c r="M36" s="5">
        <f t="shared" si="4"/>
        <v>4.7037037037037033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f>N36+P36+T36</f>
        <v>0</v>
      </c>
      <c r="X36" s="4">
        <f>O36+Q36+U36</f>
        <v>0</v>
      </c>
      <c r="Y36" s="60">
        <f>(N36+V36)/G36</f>
        <v>0</v>
      </c>
      <c r="Z36" s="62">
        <f>IF(AA36=0,0,(N36+V36)/ABS(AA36))</f>
        <v>0</v>
      </c>
      <c r="AA36" s="3">
        <f t="shared" si="5"/>
        <v>0</v>
      </c>
      <c r="AB36" s="3">
        <f t="shared" si="6"/>
        <v>0</v>
      </c>
      <c r="AC36" s="3">
        <f>N36+O36+P36+Q36+T36+U36</f>
        <v>0</v>
      </c>
      <c r="AD36" s="3">
        <f>AA36/G36</f>
        <v>0</v>
      </c>
      <c r="AE36" s="24">
        <f>(AA36)*(G36*G36)</f>
        <v>0</v>
      </c>
      <c r="AF36" s="25">
        <f t="shared" si="7"/>
        <v>1.3717421124828531E-3</v>
      </c>
      <c r="AG36" s="26">
        <f>(H36-$H$2)/SUM($AF$2:AF35)</f>
        <v>84.099577492947574</v>
      </c>
      <c r="AH36" s="35">
        <f>(H36-H31)/SUM(AF31:AF35)</f>
        <v>-150.00944881889765</v>
      </c>
      <c r="AI36" s="28">
        <f>(H36-H26)/SUM(AF26:AF35)</f>
        <v>73.87557735859447</v>
      </c>
      <c r="AJ36" s="29">
        <f>AJ35+(AVERAGE($AE$3:AE36)/(AJ35*AJ35))</f>
        <v>21.538446276070829</v>
      </c>
      <c r="AK36" s="30">
        <f>AK35+(AVERAGE($AG$3:AG36)/(AK35*AK35))</f>
        <v>17.435469871247584</v>
      </c>
      <c r="AL36" s="36">
        <f>AL35+(AVERAGE($AH$3:AH36)/(AL35*AL35))</f>
        <v>20.894386912070537</v>
      </c>
      <c r="AM36" s="37">
        <f>AM35+(AVERAGE($AI$3:AI36)/(AM35*AM35))</f>
        <v>19.700340603569366</v>
      </c>
      <c r="AN36" s="38">
        <f t="shared" si="8"/>
        <v>27</v>
      </c>
      <c r="AO36" s="39">
        <f t="shared" ref="AO36:AP47" si="18">AO35+(AH36/(AO35*AO35))</f>
        <v>26.838793468260057</v>
      </c>
      <c r="AP36" s="39">
        <f t="shared" si="18"/>
        <v>26.710419581086533</v>
      </c>
      <c r="AQ36" s="36">
        <f t="shared" si="14"/>
        <v>26.889061740914631</v>
      </c>
      <c r="AR36" s="40">
        <f t="shared" si="17"/>
        <v>26.071718832345969</v>
      </c>
      <c r="AS36" s="41">
        <f t="shared" si="17"/>
        <v>24.594135636544781</v>
      </c>
      <c r="AT36" s="20">
        <f>POWER((AO36-H36),2)</f>
        <v>2.5987545875621156E-2</v>
      </c>
      <c r="AU36" s="20">
        <f>POWER((AP36-H36),2)</f>
        <v>8.3856819018098758E-2</v>
      </c>
      <c r="AV36" s="44">
        <f t="shared" si="10"/>
        <v>25.705942790465787</v>
      </c>
      <c r="AW36" s="45">
        <f t="shared" si="13"/>
        <v>22.994667431337874</v>
      </c>
      <c r="AX36" s="46">
        <f t="shared" si="11"/>
        <v>26.097573128509318</v>
      </c>
      <c r="AY36" s="47">
        <f t="shared" si="12"/>
        <v>25.918486642987798</v>
      </c>
    </row>
    <row r="37" spans="1:51" thickTop="1" thickBot="1">
      <c r="A37" s="4">
        <v>36</v>
      </c>
      <c r="B37" s="4">
        <v>1054501384</v>
      </c>
      <c r="C37" s="5">
        <f t="shared" si="0"/>
        <v>0.77777777777777779</v>
      </c>
      <c r="D37" s="2">
        <f t="shared" si="1"/>
        <v>37773.877129629633</v>
      </c>
      <c r="E37" s="2" t="s">
        <v>1445</v>
      </c>
      <c r="F37" s="2" t="s">
        <v>1446</v>
      </c>
      <c r="G37" s="4">
        <v>27</v>
      </c>
      <c r="H37" s="4">
        <v>27</v>
      </c>
      <c r="I37" s="5">
        <f t="shared" si="2"/>
        <v>0.9</v>
      </c>
      <c r="J37" s="4">
        <v>127</v>
      </c>
      <c r="K37" s="4">
        <v>127</v>
      </c>
      <c r="L37" s="5">
        <f t="shared" si="3"/>
        <v>0.98437962980454796</v>
      </c>
      <c r="M37" s="5">
        <f t="shared" si="4"/>
        <v>4.7037037037037033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f>N37+P37+T37</f>
        <v>0</v>
      </c>
      <c r="X37" s="4">
        <f>O37+Q37+U37</f>
        <v>0</v>
      </c>
      <c r="Y37" s="60">
        <f>(N37+V37)/G37</f>
        <v>0</v>
      </c>
      <c r="Z37" s="62">
        <f>IF(AA37=0,0,(N37+V37)/ABS(AA37))</f>
        <v>0</v>
      </c>
      <c r="AA37" s="3">
        <f t="shared" si="5"/>
        <v>0</v>
      </c>
      <c r="AB37" s="3">
        <f t="shared" si="6"/>
        <v>0</v>
      </c>
      <c r="AC37" s="3">
        <f>N37+O37+P37+Q37+T37+U37</f>
        <v>0</v>
      </c>
      <c r="AD37" s="3">
        <f>AA37/G37</f>
        <v>0</v>
      </c>
      <c r="AE37" s="24">
        <f>(AA37)*(G37*G37)</f>
        <v>0</v>
      </c>
      <c r="AF37" s="25">
        <f t="shared" si="7"/>
        <v>1.3717421124828531E-3</v>
      </c>
      <c r="AG37" s="26">
        <f>(H37-$H$2)/SUM($AF$2:AF36)</f>
        <v>82.513085578276232</v>
      </c>
      <c r="AH37" s="35">
        <f>(H37-H32)/SUM(AF32:AF36)</f>
        <v>-147.87477360931436</v>
      </c>
      <c r="AI37" s="28">
        <f>(H37-H27)/SUM(AF27:AF36)</f>
        <v>0</v>
      </c>
      <c r="AJ37" s="29">
        <f>AJ36+(AVERAGE($AE$3:AE37)/(AJ36*AJ36))</f>
        <v>21.702211449853316</v>
      </c>
      <c r="AK37" s="30">
        <f>AK36+(AVERAGE($AG$3:AG37)/(AK36*AK36))</f>
        <v>17.474061246318527</v>
      </c>
      <c r="AL37" s="36">
        <f>AL36+(AVERAGE($AH$3:AH37)/(AL36*AL36))</f>
        <v>21.089520157042454</v>
      </c>
      <c r="AM37" s="37">
        <f>AM36+(AVERAGE($AI$3:AI37)/(AM36*AM36))</f>
        <v>19.929912715088438</v>
      </c>
      <c r="AN37" s="38">
        <f t="shared" si="8"/>
        <v>27</v>
      </c>
      <c r="AO37" s="39">
        <f t="shared" si="18"/>
        <v>26.633503316346264</v>
      </c>
      <c r="AP37" s="39">
        <f t="shared" si="18"/>
        <v>26.710419581086533</v>
      </c>
      <c r="AQ37" s="36">
        <f t="shared" si="14"/>
        <v>26.76455900005493</v>
      </c>
      <c r="AR37" s="40">
        <f t="shared" si="17"/>
        <v>26.227895419519239</v>
      </c>
      <c r="AS37" s="41">
        <f t="shared" si="17"/>
        <v>25.040533250040092</v>
      </c>
      <c r="AT37" s="20">
        <f>POWER((AO37-H37),2)</f>
        <v>0.13431981912918664</v>
      </c>
      <c r="AU37" s="20">
        <f>POWER((AP37-H37),2)</f>
        <v>8.3856819018098758E-2</v>
      </c>
      <c r="AV37" s="44">
        <f t="shared" si="10"/>
        <v>25.819879537140714</v>
      </c>
      <c r="AW37" s="45">
        <f t="shared" si="13"/>
        <v>23.048248920286891</v>
      </c>
      <c r="AX37" s="46">
        <f t="shared" si="11"/>
        <v>26.219340680592218</v>
      </c>
      <c r="AY37" s="47">
        <f t="shared" si="12"/>
        <v>26.036696938586623</v>
      </c>
    </row>
    <row r="38" spans="1:51" thickTop="1" thickBot="1">
      <c r="A38" s="4">
        <v>37</v>
      </c>
      <c r="B38" s="4">
        <v>1054782914</v>
      </c>
      <c r="C38" s="5">
        <f t="shared" si="0"/>
        <v>0.8</v>
      </c>
      <c r="D38" s="2">
        <f t="shared" si="1"/>
        <v>37777.135578703703</v>
      </c>
      <c r="E38" s="2" t="s">
        <v>1446</v>
      </c>
      <c r="F38" s="2" t="s">
        <v>1447</v>
      </c>
      <c r="G38" s="4">
        <v>27</v>
      </c>
      <c r="H38" s="4">
        <v>27</v>
      </c>
      <c r="I38" s="5">
        <f t="shared" si="2"/>
        <v>0.9</v>
      </c>
      <c r="J38" s="4">
        <v>127</v>
      </c>
      <c r="K38" s="4">
        <v>127</v>
      </c>
      <c r="L38" s="5">
        <f t="shared" si="3"/>
        <v>0.98437962980454796</v>
      </c>
      <c r="M38" s="5">
        <f t="shared" si="4"/>
        <v>4.7037037037037033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f>N38+P38+T38</f>
        <v>0</v>
      </c>
      <c r="X38" s="4">
        <f>O38+Q38+U38</f>
        <v>0</v>
      </c>
      <c r="Y38" s="60">
        <f>(N38+V38)/G38</f>
        <v>0</v>
      </c>
      <c r="Z38" s="62">
        <f>IF(AA38=0,0,(N38+V38)/ABS(AA38))</f>
        <v>0</v>
      </c>
      <c r="AA38" s="3">
        <f t="shared" si="5"/>
        <v>0</v>
      </c>
      <c r="AB38" s="3">
        <f t="shared" si="6"/>
        <v>0</v>
      </c>
      <c r="AC38" s="3">
        <f>N38+O38+P38+Q38+T38+U38</f>
        <v>0</v>
      </c>
      <c r="AD38" s="3">
        <f>AA38/G38</f>
        <v>0</v>
      </c>
      <c r="AE38" s="24">
        <f>(AA38)*(G38*G38)</f>
        <v>0</v>
      </c>
      <c r="AF38" s="25">
        <f t="shared" si="7"/>
        <v>1.3717421124828531E-3</v>
      </c>
      <c r="AG38" s="26">
        <f>(H38-$H$2)/SUM($AF$2:AF37)</f>
        <v>80.985341990204958</v>
      </c>
      <c r="AH38" s="35">
        <f>(H38-H33)/SUM(AF33:AF37)</f>
        <v>0</v>
      </c>
      <c r="AI38" s="28">
        <f>(H38-H28)/SUM(AF28:AF37)</f>
        <v>0</v>
      </c>
      <c r="AJ38" s="29">
        <f>AJ37+(AVERAGE($AE$3:AE38)/(AJ37*AJ37))</f>
        <v>21.85903376296466</v>
      </c>
      <c r="AK38" s="30">
        <f>AK37+(AVERAGE($AG$3:AG38)/(AK37*AK37))</f>
        <v>17.518782532271935</v>
      </c>
      <c r="AL38" s="36">
        <f>AL37+(AVERAGE($AH$3:AH38)/(AL37*AL37))</f>
        <v>21.275738594548173</v>
      </c>
      <c r="AM38" s="37">
        <f>AM37+(AVERAGE($AI$3:AI38)/(AM37*AM37))</f>
        <v>20.147995482016313</v>
      </c>
      <c r="AN38" s="38">
        <f t="shared" si="8"/>
        <v>27</v>
      </c>
      <c r="AO38" s="39">
        <f t="shared" si="18"/>
        <v>26.633503316346264</v>
      </c>
      <c r="AP38" s="39">
        <f t="shared" si="18"/>
        <v>26.710419581086533</v>
      </c>
      <c r="AQ38" s="36">
        <f t="shared" si="14"/>
        <v>26.638895247282679</v>
      </c>
      <c r="AR38" s="40">
        <f t="shared" si="17"/>
        <v>26.326324515274472</v>
      </c>
      <c r="AS38" s="41">
        <f t="shared" si="17"/>
        <v>25.409278977484206</v>
      </c>
      <c r="AT38" s="20">
        <f>POWER((AO38-H38),2)</f>
        <v>0.13431981912918664</v>
      </c>
      <c r="AU38" s="20">
        <f>POWER((AP38-H38),2)</f>
        <v>8.3856819018098758E-2</v>
      </c>
      <c r="AV38" s="44">
        <f t="shared" si="10"/>
        <v>25.93281295303191</v>
      </c>
      <c r="AW38" s="45">
        <f t="shared" si="13"/>
        <v>23.101581571346944</v>
      </c>
      <c r="AX38" s="46">
        <f t="shared" si="11"/>
        <v>26.339979836164357</v>
      </c>
      <c r="AY38" s="47">
        <f t="shared" si="12"/>
        <v>26.153836287837077</v>
      </c>
    </row>
    <row r="39" spans="1:51" thickTop="1" thickBot="1">
      <c r="A39" s="4">
        <v>38</v>
      </c>
      <c r="B39" s="4">
        <v>1096853196</v>
      </c>
      <c r="C39" s="5">
        <f t="shared" si="0"/>
        <v>0.82222222222222219</v>
      </c>
      <c r="D39" s="2">
        <f t="shared" si="1"/>
        <v>38264.06013888889</v>
      </c>
      <c r="E39" s="2" t="s">
        <v>1447</v>
      </c>
      <c r="F39" s="2" t="s">
        <v>1448</v>
      </c>
      <c r="G39" s="4">
        <v>27</v>
      </c>
      <c r="H39" s="4">
        <v>28</v>
      </c>
      <c r="I39" s="5">
        <f t="shared" si="2"/>
        <v>1</v>
      </c>
      <c r="J39" s="4">
        <v>127</v>
      </c>
      <c r="K39" s="4">
        <v>129</v>
      </c>
      <c r="L39" s="5">
        <f t="shared" si="3"/>
        <v>1</v>
      </c>
      <c r="M39" s="5">
        <f t="shared" si="4"/>
        <v>4.6071428571428568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f>N39+P39+T39</f>
        <v>3</v>
      </c>
      <c r="X39" s="4">
        <f>O39+Q39+U39</f>
        <v>0</v>
      </c>
      <c r="Y39" s="60">
        <f>(N39+V39)/G39</f>
        <v>3.7037037037037035E-2</v>
      </c>
      <c r="Z39" s="62">
        <f>IF(AA39=0,0,(N39+V39)/ABS(AA39))</f>
        <v>1</v>
      </c>
      <c r="AA39" s="3">
        <f t="shared" si="5"/>
        <v>1</v>
      </c>
      <c r="AB39" s="3">
        <f t="shared" si="6"/>
        <v>2</v>
      </c>
      <c r="AC39" s="3">
        <f>N39+O39+P39+Q39+T39+U39</f>
        <v>3</v>
      </c>
      <c r="AD39" s="3">
        <f>AA39/G39</f>
        <v>3.7037037037037035E-2</v>
      </c>
      <c r="AE39" s="24">
        <f>(AA39)*(G39*G39)</f>
        <v>729</v>
      </c>
      <c r="AF39" s="25">
        <f t="shared" si="7"/>
        <v>1.2755102040816326E-3</v>
      </c>
      <c r="AG39" s="26">
        <f>(H39-$H$2)/SUM($AF$2:AF38)</f>
        <v>92.765333317885606</v>
      </c>
      <c r="AH39" s="35">
        <f>(H39-H34)/SUM(AF34:AF38)</f>
        <v>145.80000000000001</v>
      </c>
      <c r="AI39" s="28">
        <f>(H39-H29)/SUM(AF29:AF38)</f>
        <v>74.467231270358312</v>
      </c>
      <c r="AJ39" s="29">
        <f>AJ38+(AVERAGE($AE$3:AE39)/(AJ38*AJ38))</f>
        <v>22.050670936073679</v>
      </c>
      <c r="AK39" s="30">
        <f>AK38+(AVERAGE($AG$3:AG39)/(AK38*AK38))</f>
        <v>17.570242400019385</v>
      </c>
      <c r="AL39" s="36">
        <f>AL38+(AVERAGE($AH$3:AH39)/(AL38*AL38))</f>
        <v>21.462471641600541</v>
      </c>
      <c r="AM39" s="37">
        <f>AM38+(AVERAGE($AI$3:AI39)/(AM38*AM38))</f>
        <v>20.360573425454596</v>
      </c>
      <c r="AN39" s="38">
        <f t="shared" si="8"/>
        <v>28</v>
      </c>
      <c r="AO39" s="39">
        <f t="shared" si="18"/>
        <v>26.839045483470823</v>
      </c>
      <c r="AP39" s="39">
        <f t="shared" si="18"/>
        <v>26.814796335038579</v>
      </c>
      <c r="AQ39" s="36">
        <f t="shared" si="14"/>
        <v>26.55313490374974</v>
      </c>
      <c r="AR39" s="40">
        <f t="shared" si="17"/>
        <v>26.386862157042792</v>
      </c>
      <c r="AS39" s="41">
        <f t="shared" si="17"/>
        <v>25.714466744855219</v>
      </c>
      <c r="AT39" s="20">
        <f>POWER((AO39-H39),2)</f>
        <v>1.3478153894494951</v>
      </c>
      <c r="AU39" s="20">
        <f>POWER((AP39-H39),2)</f>
        <v>1.4047077274379833</v>
      </c>
      <c r="AV39" s="44">
        <f t="shared" si="10"/>
        <v>26.044764895321489</v>
      </c>
      <c r="AW39" s="45">
        <f t="shared" si="13"/>
        <v>23.154668257568517</v>
      </c>
      <c r="AX39" s="46">
        <f t="shared" si="11"/>
        <v>26.459516448973268</v>
      </c>
      <c r="AY39" s="47">
        <f t="shared" si="12"/>
        <v>26.269928685628905</v>
      </c>
    </row>
    <row r="40" spans="1:51" thickTop="1" thickBot="1">
      <c r="A40" s="4">
        <v>39</v>
      </c>
      <c r="B40" s="4">
        <v>1099532981</v>
      </c>
      <c r="C40" s="5">
        <f t="shared" si="0"/>
        <v>0.84444444444444444</v>
      </c>
      <c r="D40" s="2">
        <f t="shared" si="1"/>
        <v>38295.076168981483</v>
      </c>
      <c r="E40" s="2" t="s">
        <v>1448</v>
      </c>
      <c r="F40" s="2" t="s">
        <v>1449</v>
      </c>
      <c r="G40" s="4">
        <v>28</v>
      </c>
      <c r="H40" s="4">
        <v>28</v>
      </c>
      <c r="I40" s="5">
        <f t="shared" si="2"/>
        <v>1</v>
      </c>
      <c r="J40" s="4">
        <v>129</v>
      </c>
      <c r="K40" s="4">
        <v>129</v>
      </c>
      <c r="L40" s="5">
        <f t="shared" si="3"/>
        <v>1</v>
      </c>
      <c r="M40" s="5">
        <f t="shared" si="4"/>
        <v>4.6071428571428568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f>N40+P40+T40</f>
        <v>0</v>
      </c>
      <c r="X40" s="4">
        <f>O40+Q40+U40</f>
        <v>0</v>
      </c>
      <c r="Y40" s="60">
        <f>(N40+V40)/G40</f>
        <v>0</v>
      </c>
      <c r="Z40" s="62">
        <f>IF(AA40=0,0,(N40+V40)/ABS(AA40))</f>
        <v>0</v>
      </c>
      <c r="AA40" s="3">
        <f t="shared" si="5"/>
        <v>0</v>
      </c>
      <c r="AB40" s="3">
        <f t="shared" si="6"/>
        <v>0</v>
      </c>
      <c r="AC40" s="3">
        <f>N40+O40+P40+Q40+T40+U40</f>
        <v>0</v>
      </c>
      <c r="AD40" s="3">
        <f>AA40/G40</f>
        <v>0</v>
      </c>
      <c r="AE40" s="24">
        <f>(AA40)*(G40*G40)</f>
        <v>0</v>
      </c>
      <c r="AF40" s="25">
        <f t="shared" si="7"/>
        <v>1.2755102040816326E-3</v>
      </c>
      <c r="AG40" s="26">
        <f>(H40-$H$2)/SUM($AF$2:AF39)</f>
        <v>91.223357163790212</v>
      </c>
      <c r="AH40" s="35">
        <f>(H40-H35)/SUM(AF35:AF39)</f>
        <v>147.87477360931439</v>
      </c>
      <c r="AI40" s="28">
        <f>(H40-H30)/SUM(AF30:AF39)</f>
        <v>0</v>
      </c>
      <c r="AJ40" s="29">
        <f>AJ39+(AVERAGE($AE$3:AE40)/(AJ39*AJ39))</f>
        <v>22.23403582869015</v>
      </c>
      <c r="AK40" s="30">
        <f>AK39+(AVERAGE($AG$3:AG40)/(AK39*AK39))</f>
        <v>17.627831182313138</v>
      </c>
      <c r="AL40" s="36">
        <f>AL39+(AVERAGE($AH$3:AH40)/(AL39*AL39))</f>
        <v>21.649588555770119</v>
      </c>
      <c r="AM40" s="37">
        <f>AM39+(AVERAGE($AI$3:AI40)/(AM39*AM39))</f>
        <v>20.56325767816319</v>
      </c>
      <c r="AN40" s="38">
        <f t="shared" si="8"/>
        <v>28</v>
      </c>
      <c r="AO40" s="39">
        <f t="shared" si="18"/>
        <v>27.044331780106077</v>
      </c>
      <c r="AP40" s="39">
        <f t="shared" si="18"/>
        <v>26.814796335038579</v>
      </c>
      <c r="AQ40" s="36">
        <f t="shared" si="14"/>
        <v>26.551940850691444</v>
      </c>
      <c r="AR40" s="40">
        <f t="shared" si="17"/>
        <v>26.427753545239209</v>
      </c>
      <c r="AS40" s="41">
        <f t="shared" si="17"/>
        <v>25.936083224293238</v>
      </c>
      <c r="AT40" s="20">
        <f>POWER((AO40-H40),2)</f>
        <v>0.91330174651521923</v>
      </c>
      <c r="AU40" s="20">
        <f>POWER((AP40-H40),2)</f>
        <v>1.4047077274379833</v>
      </c>
      <c r="AV40" s="44">
        <f t="shared" si="10"/>
        <v>26.155756467976076</v>
      </c>
      <c r="AW40" s="45">
        <f t="shared" si="13"/>
        <v>23.207511799247076</v>
      </c>
      <c r="AX40" s="46">
        <f t="shared" si="11"/>
        <v>26.577975436271171</v>
      </c>
      <c r="AY40" s="47">
        <f t="shared" si="12"/>
        <v>26.384997276684178</v>
      </c>
    </row>
    <row r="41" spans="1:51" thickTop="1" thickBot="1">
      <c r="A41" s="4">
        <v>40</v>
      </c>
      <c r="B41" s="4">
        <v>1113801698</v>
      </c>
      <c r="C41" s="5">
        <f t="shared" si="0"/>
        <v>0.8666666666666667</v>
      </c>
      <c r="D41" s="2">
        <f t="shared" si="1"/>
        <v>38460.223356481481</v>
      </c>
      <c r="E41" s="2" t="s">
        <v>1449</v>
      </c>
      <c r="F41" s="2" t="s">
        <v>1450</v>
      </c>
      <c r="G41" s="4">
        <v>28</v>
      </c>
      <c r="H41" s="4">
        <v>28</v>
      </c>
      <c r="I41" s="5">
        <f t="shared" si="2"/>
        <v>1</v>
      </c>
      <c r="J41" s="4">
        <v>129</v>
      </c>
      <c r="K41" s="4">
        <v>129</v>
      </c>
      <c r="L41" s="5">
        <f t="shared" si="3"/>
        <v>1</v>
      </c>
      <c r="M41" s="5">
        <f t="shared" si="4"/>
        <v>4.6071428571428568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f>N41+P41+T41</f>
        <v>0</v>
      </c>
      <c r="X41" s="4">
        <f>O41+Q41+U41</f>
        <v>0</v>
      </c>
      <c r="Y41" s="60">
        <f>(N41+V41)/G41</f>
        <v>0</v>
      </c>
      <c r="Z41" s="62">
        <f>IF(AA41=0,0,(N41+V41)/ABS(AA41))</f>
        <v>0</v>
      </c>
      <c r="AA41" s="3">
        <f t="shared" si="5"/>
        <v>0</v>
      </c>
      <c r="AB41" s="3">
        <f t="shared" si="6"/>
        <v>0</v>
      </c>
      <c r="AC41" s="3">
        <f>N41+O41+P41+Q41+T41+U41</f>
        <v>0</v>
      </c>
      <c r="AD41" s="3">
        <f>AA41/G41</f>
        <v>0</v>
      </c>
      <c r="AE41" s="24">
        <f>(AA41)*(G41*G41)</f>
        <v>0</v>
      </c>
      <c r="AF41" s="25">
        <f t="shared" si="7"/>
        <v>1.2755102040816326E-3</v>
      </c>
      <c r="AG41" s="26">
        <f>(H41-$H$2)/SUM($AF$2:AF40)</f>
        <v>89.731805318756557</v>
      </c>
      <c r="AH41" s="35">
        <f>(H41-H36)/SUM(AF36:AF40)</f>
        <v>150.00944881889765</v>
      </c>
      <c r="AI41" s="28">
        <f>(H41-H31)/SUM(AF31:AF40)</f>
        <v>0</v>
      </c>
      <c r="AJ41" s="29">
        <f>AJ40+(AVERAGE($AE$3:AE41)/(AJ40*AJ40))</f>
        <v>22.40976432478579</v>
      </c>
      <c r="AK41" s="30">
        <f>AK40+(AVERAGE($AG$3:AG41)/(AK40*AK40))</f>
        <v>17.690981600260958</v>
      </c>
      <c r="AL41" s="36">
        <f>AL40+(AVERAGE($AH$3:AH41)/(AL40*AL40))</f>
        <v>21.836976099250627</v>
      </c>
      <c r="AM41" s="37">
        <f>AM40+(AVERAGE($AI$3:AI41)/(AM40*AM40))</f>
        <v>20.756870971561174</v>
      </c>
      <c r="AN41" s="38">
        <f t="shared" si="8"/>
        <v>28</v>
      </c>
      <c r="AO41" s="39">
        <f t="shared" si="18"/>
        <v>27.249431990029464</v>
      </c>
      <c r="AP41" s="39">
        <f t="shared" si="18"/>
        <v>26.814796335038579</v>
      </c>
      <c r="AQ41" s="36">
        <f t="shared" si="14"/>
        <v>26.635857762661868</v>
      </c>
      <c r="AR41" s="40">
        <f t="shared" si="17"/>
        <v>26.448314457727655</v>
      </c>
      <c r="AS41" s="41">
        <f t="shared" si="17"/>
        <v>26.071986342684639</v>
      </c>
      <c r="AT41" s="20">
        <f>POWER((AO41-H41),2)</f>
        <v>0.56335233759113046</v>
      </c>
      <c r="AU41" s="20">
        <f>POWER((AP41-H41),2)</f>
        <v>1.4047077274379833</v>
      </c>
      <c r="AV41" s="44">
        <f t="shared" si="10"/>
        <v>26.265808057021893</v>
      </c>
      <c r="AW41" s="45">
        <f t="shared" si="13"/>
        <v>23.260114965246743</v>
      </c>
      <c r="AX41" s="46">
        <f t="shared" si="11"/>
        <v>26.695380824888662</v>
      </c>
      <c r="AY41" s="47">
        <f t="shared" si="12"/>
        <v>26.499064396480698</v>
      </c>
    </row>
    <row r="42" spans="1:51" thickTop="1" thickBot="1">
      <c r="A42" s="4">
        <v>41</v>
      </c>
      <c r="B42" s="4">
        <v>1203569193</v>
      </c>
      <c r="C42" s="5">
        <f t="shared" si="0"/>
        <v>0.88888888888888884</v>
      </c>
      <c r="D42" s="2">
        <f t="shared" si="1"/>
        <v>39499.198993055557</v>
      </c>
      <c r="E42" s="2" t="s">
        <v>1450</v>
      </c>
      <c r="F42" s="2" t="s">
        <v>1451</v>
      </c>
      <c r="G42" s="4">
        <v>28</v>
      </c>
      <c r="H42" s="4">
        <v>28</v>
      </c>
      <c r="I42" s="5">
        <f t="shared" si="2"/>
        <v>1</v>
      </c>
      <c r="J42" s="4">
        <v>129</v>
      </c>
      <c r="K42" s="4">
        <v>129</v>
      </c>
      <c r="L42" s="5">
        <f t="shared" si="3"/>
        <v>1</v>
      </c>
      <c r="M42" s="5">
        <f t="shared" si="4"/>
        <v>4.6071428571428568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f>N42+P42+T42</f>
        <v>0</v>
      </c>
      <c r="X42" s="4">
        <f>O42+Q42+U42</f>
        <v>0</v>
      </c>
      <c r="Y42" s="60">
        <f>(N42+V42)/G42</f>
        <v>0</v>
      </c>
      <c r="Z42" s="62">
        <f>IF(AA42=0,0,(N42+V42)/ABS(AA42))</f>
        <v>0</v>
      </c>
      <c r="AA42" s="3">
        <f t="shared" si="5"/>
        <v>0</v>
      </c>
      <c r="AB42" s="3">
        <f t="shared" si="6"/>
        <v>0</v>
      </c>
      <c r="AC42" s="3">
        <f>N42+O42+P42+Q42+T42+U42</f>
        <v>0</v>
      </c>
      <c r="AD42" s="3">
        <f>AA42/G42</f>
        <v>0</v>
      </c>
      <c r="AE42" s="24">
        <f>(AA42)*(G42*G42)</f>
        <v>0</v>
      </c>
      <c r="AF42" s="25">
        <f t="shared" si="7"/>
        <v>1.2755102040816326E-3</v>
      </c>
      <c r="AG42" s="26">
        <f>(H42-$H$2)/SUM($AF$2:AF41)</f>
        <v>88.288244178350837</v>
      </c>
      <c r="AH42" s="35">
        <f>(H42-H37)/SUM(AF37:AF41)</f>
        <v>152.20665778961387</v>
      </c>
      <c r="AI42" s="28">
        <f>(H42-H32)/SUM(AF32:AF41)</f>
        <v>0</v>
      </c>
      <c r="AJ42" s="29">
        <f>AJ41+(AVERAGE($AE$3:AE42)/(AJ41*AJ41))</f>
        <v>22.578423057145141</v>
      </c>
      <c r="AK42" s="30">
        <f>AK41+(AVERAGE($AG$3:AG42)/(AK41*AK41))</f>
        <v>17.759166899088434</v>
      </c>
      <c r="AL42" s="36">
        <f>AL41+(AVERAGE($AH$3:AH42)/(AL41*AL41))</f>
        <v>22.024536525483157</v>
      </c>
      <c r="AM42" s="37">
        <f>AM41+(AVERAGE($AI$3:AI42)/(AM41*AM41))</f>
        <v>20.942138732210626</v>
      </c>
      <c r="AN42" s="38">
        <f t="shared" si="8"/>
        <v>28</v>
      </c>
      <c r="AO42" s="39">
        <f t="shared" si="18"/>
        <v>27.454415413379984</v>
      </c>
      <c r="AP42" s="39">
        <f t="shared" si="18"/>
        <v>26.814796335038579</v>
      </c>
      <c r="AQ42" s="36">
        <f t="shared" si="14"/>
        <v>26.803839999647078</v>
      </c>
      <c r="AR42" s="40">
        <f t="shared" si="17"/>
        <v>26.469157519918404</v>
      </c>
      <c r="AS42" s="41">
        <f t="shared" si="17"/>
        <v>26.166804883890489</v>
      </c>
      <c r="AT42" s="20">
        <f>POWER((AO42-H42),2)</f>
        <v>0.2976625411573342</v>
      </c>
      <c r="AU42" s="20">
        <f>POWER((AP42-H42),2)</f>
        <v>1.4047077274379833</v>
      </c>
      <c r="AV42" s="44">
        <f t="shared" si="10"/>
        <v>26.374939363741941</v>
      </c>
      <c r="AW42" s="45">
        <f t="shared" si="13"/>
        <v>23.312480474281937</v>
      </c>
      <c r="AX42" s="46">
        <f t="shared" si="11"/>
        <v>26.811755794459021</v>
      </c>
      <c r="AY42" s="47">
        <f t="shared" si="12"/>
        <v>26.612151609698525</v>
      </c>
    </row>
    <row r="43" spans="1:51" thickTop="1" thickBot="1">
      <c r="A43" s="4">
        <v>42</v>
      </c>
      <c r="B43" s="4">
        <v>1203613747</v>
      </c>
      <c r="C43" s="5">
        <f t="shared" si="0"/>
        <v>0.91111111111111109</v>
      </c>
      <c r="D43" s="2">
        <f t="shared" si="1"/>
        <v>39499.71466435185</v>
      </c>
      <c r="E43" s="2" t="s">
        <v>1451</v>
      </c>
      <c r="F43" s="2" t="s">
        <v>1452</v>
      </c>
      <c r="G43" s="4">
        <v>28</v>
      </c>
      <c r="H43" s="4">
        <v>28</v>
      </c>
      <c r="I43" s="5">
        <f t="shared" si="2"/>
        <v>1</v>
      </c>
      <c r="J43" s="4">
        <v>129</v>
      </c>
      <c r="K43" s="4">
        <v>129</v>
      </c>
      <c r="L43" s="5">
        <f t="shared" si="3"/>
        <v>1</v>
      </c>
      <c r="M43" s="5">
        <f t="shared" si="4"/>
        <v>4.6071428571428568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f>N43+P43+T43</f>
        <v>0</v>
      </c>
      <c r="X43" s="4">
        <f>O43+Q43+U43</f>
        <v>0</v>
      </c>
      <c r="Y43" s="60">
        <f>(N43+V43)/G43</f>
        <v>0</v>
      </c>
      <c r="Z43" s="62">
        <f>IF(AA43=0,0,(N43+V43)/ABS(AA43))</f>
        <v>0</v>
      </c>
      <c r="AA43" s="3">
        <f t="shared" si="5"/>
        <v>0</v>
      </c>
      <c r="AB43" s="3">
        <f t="shared" si="6"/>
        <v>0</v>
      </c>
      <c r="AC43" s="3">
        <f>N43+O43+P43+Q43+T43+U43</f>
        <v>0</v>
      </c>
      <c r="AD43" s="3">
        <f>AA43/G43</f>
        <v>0</v>
      </c>
      <c r="AE43" s="24">
        <f>(AA43)*(G43*G43)</f>
        <v>0</v>
      </c>
      <c r="AF43" s="25">
        <f t="shared" si="7"/>
        <v>1.2755102040816326E-3</v>
      </c>
      <c r="AG43" s="26">
        <f>(H43-$H$2)/SUM($AF$2:AF42)</f>
        <v>86.890394261206779</v>
      </c>
      <c r="AH43" s="35">
        <f>(H43-H38)/SUM(AF38:AF42)</f>
        <v>154.46918918918922</v>
      </c>
      <c r="AI43" s="28">
        <f>(H43-H33)/SUM(AF33:AF42)</f>
        <v>75.004724409448826</v>
      </c>
      <c r="AJ43" s="29">
        <f>AJ42+(AVERAGE($AE$3:AE43)/(AJ42*AJ42))</f>
        <v>22.740519069990466</v>
      </c>
      <c r="AK43" s="30">
        <f>AK42+(AVERAGE($AG$3:AG43)/(AK42*AK42))</f>
        <v>17.831898895189099</v>
      </c>
      <c r="AL43" s="36">
        <f>AL42+(AVERAGE($AH$3:AH43)/(AL42*AL42))</f>
        <v>22.212185814267681</v>
      </c>
      <c r="AM43" s="37">
        <f>AM42+(AVERAGE($AI$3:AI43)/(AM42*AM42))</f>
        <v>21.123875082461563</v>
      </c>
      <c r="AN43" s="38">
        <f t="shared" si="8"/>
        <v>28</v>
      </c>
      <c r="AO43" s="39">
        <f t="shared" si="18"/>
        <v>27.659351040704696</v>
      </c>
      <c r="AP43" s="39">
        <f t="shared" si="18"/>
        <v>26.919109618094804</v>
      </c>
      <c r="AQ43" s="36">
        <f t="shared" si="14"/>
        <v>27.012724240868906</v>
      </c>
      <c r="AR43" s="40">
        <f t="shared" si="17"/>
        <v>26.512015385096362</v>
      </c>
      <c r="AS43" s="41">
        <f t="shared" si="17"/>
        <v>26.241406893798832</v>
      </c>
      <c r="AT43" s="20">
        <f>POWER((AO43-H43),2)</f>
        <v>0.11604171346897393</v>
      </c>
      <c r="AU43" s="20">
        <f>POWER((AP43-H43),2)</f>
        <v>1.1683240176951595</v>
      </c>
      <c r="AV43" s="44">
        <f t="shared" si="10"/>
        <v>26.483169435942155</v>
      </c>
      <c r="AW43" s="45">
        <f t="shared" si="13"/>
        <v>23.364610996158643</v>
      </c>
      <c r="AX43" s="46">
        <f t="shared" si="11"/>
        <v>26.927122718004465</v>
      </c>
      <c r="AY43" s="47">
        <f t="shared" si="12"/>
        <v>26.724279746369461</v>
      </c>
    </row>
    <row r="44" spans="1:51" thickTop="1" thickBot="1">
      <c r="A44" s="4">
        <v>43</v>
      </c>
      <c r="B44" s="4">
        <v>1203732725</v>
      </c>
      <c r="C44" s="5">
        <f t="shared" si="0"/>
        <v>0.93333333333333335</v>
      </c>
      <c r="D44" s="2">
        <f t="shared" si="1"/>
        <v>39501.091724537036</v>
      </c>
      <c r="E44" s="2" t="s">
        <v>1452</v>
      </c>
      <c r="F44" s="2" t="s">
        <v>1453</v>
      </c>
      <c r="G44" s="4">
        <v>28</v>
      </c>
      <c r="H44" s="4">
        <v>28</v>
      </c>
      <c r="I44" s="5">
        <f t="shared" si="2"/>
        <v>1</v>
      </c>
      <c r="J44" s="4">
        <v>129</v>
      </c>
      <c r="K44" s="4">
        <v>129</v>
      </c>
      <c r="L44" s="5">
        <f t="shared" si="3"/>
        <v>1</v>
      </c>
      <c r="M44" s="5">
        <f t="shared" si="4"/>
        <v>4.6071428571428568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f>N44+P44+T44</f>
        <v>0</v>
      </c>
      <c r="X44" s="4">
        <f>O44+Q44+U44</f>
        <v>0</v>
      </c>
      <c r="Y44" s="60">
        <f>(N44+V44)/G44</f>
        <v>0</v>
      </c>
      <c r="Z44" s="62">
        <f>IF(AA44=0,0,(N44+V44)/ABS(AA44))</f>
        <v>0</v>
      </c>
      <c r="AA44" s="3">
        <f t="shared" si="5"/>
        <v>0</v>
      </c>
      <c r="AB44" s="3">
        <f t="shared" si="6"/>
        <v>0</v>
      </c>
      <c r="AC44" s="3">
        <f>N44+O44+P44+Q44+T44+U44</f>
        <v>0</v>
      </c>
      <c r="AD44" s="3">
        <f>AA44/G44</f>
        <v>0</v>
      </c>
      <c r="AE44" s="24">
        <f>(AA44)*(G44*G44)</f>
        <v>0</v>
      </c>
      <c r="AF44" s="25">
        <f t="shared" si="7"/>
        <v>1.2755102040816326E-3</v>
      </c>
      <c r="AG44" s="26">
        <f>(H44-$H$2)/SUM($AF$2:AF43)</f>
        <v>85.536118198193975</v>
      </c>
      <c r="AH44" s="35">
        <f>(H44-H39)/SUM(AF39:AF43)</f>
        <v>0</v>
      </c>
      <c r="AI44" s="28">
        <f>(H44-H34)/SUM(AF34:AF43)</f>
        <v>75.550033046926643</v>
      </c>
      <c r="AJ44" s="29">
        <f>AJ43+(AVERAGE($AE$3:AE44)/(AJ43*AJ43))</f>
        <v>22.896507850952485</v>
      </c>
      <c r="AK44" s="30">
        <f>AK43+(AVERAGE($AG$3:AG44)/(AK43*AK43))</f>
        <v>17.908725964821556</v>
      </c>
      <c r="AL44" s="36">
        <f>AL43+(AVERAGE($AH$3:AH44)/(AL43*AL43))</f>
        <v>22.392285290358735</v>
      </c>
      <c r="AM44" s="37">
        <f>AM43+(AVERAGE($AI$3:AI44)/(AM43*AM43))</f>
        <v>21.302276111003049</v>
      </c>
      <c r="AN44" s="38">
        <f t="shared" si="8"/>
        <v>28</v>
      </c>
      <c r="AO44" s="39">
        <f t="shared" si="18"/>
        <v>27.659351040704696</v>
      </c>
      <c r="AP44" s="39">
        <f t="shared" si="18"/>
        <v>27.02336855126352</v>
      </c>
      <c r="AQ44" s="36">
        <f t="shared" si="14"/>
        <v>27.178428123478888</v>
      </c>
      <c r="AR44" s="40">
        <f t="shared" ref="AR44:AS47" si="19">AR43+(AVERAGE(AH35:AH44)/(AR43*AR43))</f>
        <v>26.554734798938291</v>
      </c>
      <c r="AS44" s="41">
        <f t="shared" si="19"/>
        <v>26.295456361707764</v>
      </c>
      <c r="AT44" s="20">
        <f>POWER((AO44-H44),2)</f>
        <v>0.11604171346897393</v>
      </c>
      <c r="AU44" s="20">
        <f>POWER((AP44-H44),2)</f>
        <v>0.95380898666111624</v>
      </c>
      <c r="AV44" s="44">
        <f t="shared" si="10"/>
        <v>26.590516697421368</v>
      </c>
      <c r="AW44" s="45">
        <f t="shared" si="13"/>
        <v>23.416509152976797</v>
      </c>
      <c r="AX44" s="46">
        <f t="shared" si="11"/>
        <v>27.041503200077507</v>
      </c>
      <c r="AY44" s="47">
        <f t="shared" si="12"/>
        <v>26.835468935894163</v>
      </c>
    </row>
    <row r="45" spans="1:51" thickTop="1" thickBot="1">
      <c r="A45" s="4">
        <v>44</v>
      </c>
      <c r="B45" s="4">
        <v>1203733325</v>
      </c>
      <c r="C45" s="5">
        <f t="shared" si="0"/>
        <v>0.9555555555555556</v>
      </c>
      <c r="D45" s="2">
        <f t="shared" si="1"/>
        <v>39501.098668981482</v>
      </c>
      <c r="E45" s="2" t="s">
        <v>1453</v>
      </c>
      <c r="F45" s="2" t="s">
        <v>1454</v>
      </c>
      <c r="G45" s="4">
        <v>28</v>
      </c>
      <c r="H45" s="4">
        <v>28</v>
      </c>
      <c r="I45" s="5">
        <f t="shared" si="2"/>
        <v>1</v>
      </c>
      <c r="J45" s="4">
        <v>129</v>
      </c>
      <c r="K45" s="4">
        <v>129</v>
      </c>
      <c r="L45" s="5">
        <f t="shared" si="3"/>
        <v>1</v>
      </c>
      <c r="M45" s="5">
        <f t="shared" si="4"/>
        <v>4.6071428571428568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f>N45+P45+T45</f>
        <v>0</v>
      </c>
      <c r="X45" s="4">
        <f>O45+Q45+U45</f>
        <v>0</v>
      </c>
      <c r="Y45" s="60">
        <f>(N45+V45)/G45</f>
        <v>0</v>
      </c>
      <c r="Z45" s="62">
        <f>IF(AA45=0,0,(N45+V45)/ABS(AA45))</f>
        <v>0</v>
      </c>
      <c r="AA45" s="3">
        <f t="shared" si="5"/>
        <v>0</v>
      </c>
      <c r="AB45" s="3">
        <f t="shared" si="6"/>
        <v>0</v>
      </c>
      <c r="AC45" s="3">
        <f>N45+O45+P45+Q45+T45+U45</f>
        <v>0</v>
      </c>
      <c r="AD45" s="3">
        <f>AA45/G45</f>
        <v>0</v>
      </c>
      <c r="AE45" s="24">
        <f>(AA45)*(G45*G45)</f>
        <v>0</v>
      </c>
      <c r="AF45" s="25">
        <f t="shared" si="7"/>
        <v>1.2755102040816326E-3</v>
      </c>
      <c r="AG45" s="26">
        <f>(H45-$H$2)/SUM($AF$2:AF44)</f>
        <v>84.223409827555358</v>
      </c>
      <c r="AH45" s="35">
        <f>(H45-H40)/SUM(AF40:AF44)</f>
        <v>0</v>
      </c>
      <c r="AI45" s="28">
        <f>(H45-H35)/SUM(AF35:AF44)</f>
        <v>76.103328894806936</v>
      </c>
      <c r="AJ45" s="29">
        <f>AJ44+(AVERAGE($AE$3:AE45)/(AJ44*AJ44))</f>
        <v>23.046800052932721</v>
      </c>
      <c r="AK45" s="30">
        <f>AK44+(AVERAGE($AG$3:AG45)/(AK44*AK44))</f>
        <v>17.989231003589826</v>
      </c>
      <c r="AL45" s="36">
        <f>AL44+(AVERAGE($AH$3:AH45)/(AL44*AL44))</f>
        <v>22.565378106087064</v>
      </c>
      <c r="AM45" s="37">
        <f>AM44+(AVERAGE($AI$3:AI45)/(AM44*AM44))</f>
        <v>21.477522033328118</v>
      </c>
      <c r="AN45" s="38">
        <f t="shared" si="8"/>
        <v>28</v>
      </c>
      <c r="AO45" s="39">
        <f t="shared" si="18"/>
        <v>27.659351040704696</v>
      </c>
      <c r="AP45" s="39">
        <f t="shared" si="18"/>
        <v>27.12758222008641</v>
      </c>
      <c r="AQ45" s="36">
        <f t="shared" si="14"/>
        <v>27.302079328543297</v>
      </c>
      <c r="AR45" s="40">
        <f t="shared" si="19"/>
        <v>26.618901758967411</v>
      </c>
      <c r="AS45" s="41">
        <f t="shared" si="19"/>
        <v>26.349690267114649</v>
      </c>
      <c r="AT45" s="20">
        <f>POWER((AO45-H45),2)</f>
        <v>0.11604171346897393</v>
      </c>
      <c r="AU45" s="20">
        <f>POWER((AP45-H45),2)</f>
        <v>0.76111278270935745</v>
      </c>
      <c r="AV45" s="44">
        <f t="shared" si="10"/>
        <v>26.696998975768906</v>
      </c>
      <c r="AW45" s="45">
        <f t="shared" si="13"/>
        <v>23.468177520295317</v>
      </c>
      <c r="AX45" s="46">
        <f t="shared" si="11"/>
        <v>27.154918112634057</v>
      </c>
      <c r="AY45" s="47">
        <f t="shared" si="12"/>
        <v>26.945738639077796</v>
      </c>
    </row>
    <row r="46" spans="1:51" thickTop="1" thickBot="1">
      <c r="A46" s="4">
        <v>45</v>
      </c>
      <c r="B46" s="4">
        <v>1217564276</v>
      </c>
      <c r="C46" s="5">
        <f t="shared" si="0"/>
        <v>0.97777777777777775</v>
      </c>
      <c r="D46" s="2">
        <f t="shared" si="1"/>
        <v>39661.179120370369</v>
      </c>
      <c r="E46" s="2" t="s">
        <v>1454</v>
      </c>
      <c r="F46" s="2" t="s">
        <v>1455</v>
      </c>
      <c r="G46" s="4">
        <v>28</v>
      </c>
      <c r="H46" s="4">
        <v>28</v>
      </c>
      <c r="I46" s="5">
        <f t="shared" si="2"/>
        <v>1</v>
      </c>
      <c r="J46" s="4">
        <v>129</v>
      </c>
      <c r="K46" s="4">
        <v>129</v>
      </c>
      <c r="L46" s="5">
        <f t="shared" si="3"/>
        <v>1</v>
      </c>
      <c r="M46" s="5">
        <f t="shared" si="4"/>
        <v>4.6071428571428568</v>
      </c>
      <c r="N46" s="4">
        <v>0</v>
      </c>
      <c r="O46" s="4">
        <v>0</v>
      </c>
      <c r="P46" s="4">
        <v>0</v>
      </c>
      <c r="Q46" s="4">
        <v>0</v>
      </c>
      <c r="R46" s="4">
        <v>2</v>
      </c>
      <c r="S46" s="4">
        <v>0</v>
      </c>
      <c r="T46" s="4">
        <v>0</v>
      </c>
      <c r="U46" s="4">
        <v>0</v>
      </c>
      <c r="V46" s="4">
        <v>2</v>
      </c>
      <c r="W46" s="4">
        <f>N46+P46+T46</f>
        <v>0</v>
      </c>
      <c r="X46" s="4">
        <f>O46+Q46+U46</f>
        <v>0</v>
      </c>
      <c r="Y46" s="60">
        <f>(N46+V46)/G46</f>
        <v>7.1428571428571425E-2</v>
      </c>
      <c r="Z46" s="62">
        <f>IF(AA46=0,0,(N46+V46)/ABS(AA46))</f>
        <v>0</v>
      </c>
      <c r="AA46" s="3">
        <f t="shared" si="5"/>
        <v>0</v>
      </c>
      <c r="AB46" s="3">
        <f t="shared" si="6"/>
        <v>0</v>
      </c>
      <c r="AC46" s="3">
        <f>N46+O46+P46+Q46+T46+U46</f>
        <v>0</v>
      </c>
      <c r="AD46" s="3">
        <f>AA46/G46</f>
        <v>0</v>
      </c>
      <c r="AE46" s="24">
        <f>(AA46)*(G46*G46)</f>
        <v>0</v>
      </c>
      <c r="AF46" s="25">
        <f t="shared" si="7"/>
        <v>1.2755102040816326E-3</v>
      </c>
      <c r="AG46" s="26">
        <f>(H46-$H$2)/SUM($AF$2:AF45)</f>
        <v>82.950384278997916</v>
      </c>
      <c r="AH46" s="35">
        <f>(H46-H41)/SUM(AF41:AF45)</f>
        <v>0</v>
      </c>
      <c r="AI46" s="28">
        <f>(H46-H36)/SUM(AF36:AF45)</f>
        <v>76.664788732394371</v>
      </c>
      <c r="AJ46" s="29">
        <f>AJ45+(AVERAGE($AE$3:AE46)/(AJ45*AJ45))</f>
        <v>23.19176715492965</v>
      </c>
      <c r="AK46" s="30">
        <f>AK45+(AVERAGE($AG$3:AG46)/(AK45*AK45))</f>
        <v>18.073029383356662</v>
      </c>
      <c r="AL46" s="36">
        <f>AL45+(AVERAGE($AH$3:AH46)/(AL45*AL45))</f>
        <v>22.731951804788462</v>
      </c>
      <c r="AM46" s="37">
        <f>AM45+(AVERAGE($AI$3:AI46)/(AM45*AM45))</f>
        <v>21.649778895827215</v>
      </c>
      <c r="AN46" s="38">
        <f t="shared" si="8"/>
        <v>28</v>
      </c>
      <c r="AO46" s="39">
        <f t="shared" si="18"/>
        <v>27.659351040704696</v>
      </c>
      <c r="AP46" s="39">
        <f t="shared" si="18"/>
        <v>27.231759680527571</v>
      </c>
      <c r="AQ46" s="36">
        <f t="shared" si="14"/>
        <v>27.384363844864087</v>
      </c>
      <c r="AR46" s="40">
        <f t="shared" si="19"/>
        <v>26.703930585441178</v>
      </c>
      <c r="AS46" s="41">
        <f t="shared" si="19"/>
        <v>26.40410287624514</v>
      </c>
      <c r="AT46" s="20">
        <f>POWER((AO46-H46),2)</f>
        <v>0.11604171346897393</v>
      </c>
      <c r="AU46" s="20">
        <f>POWER((AP46-H46),2)</f>
        <v>0.59019318846310043</v>
      </c>
      <c r="AV46" s="44">
        <f t="shared" si="10"/>
        <v>26.802633528603792</v>
      </c>
      <c r="AW46" s="45">
        <f t="shared" si="13"/>
        <v>23.519618628261117</v>
      </c>
      <c r="AX46" s="46">
        <f t="shared" si="11"/>
        <v>27.267387628800179</v>
      </c>
      <c r="AY46" s="47">
        <f t="shared" si="12"/>
        <v>27.055107678322791</v>
      </c>
    </row>
    <row r="47" spans="1:51" thickTop="1" thickBot="1">
      <c r="A47" s="4">
        <v>46</v>
      </c>
      <c r="B47" s="4">
        <v>1347272320</v>
      </c>
      <c r="C47" s="5">
        <f t="shared" si="0"/>
        <v>1</v>
      </c>
      <c r="D47" s="2">
        <f t="shared" si="1"/>
        <v>41162.429629629631</v>
      </c>
      <c r="E47" s="2" t="s">
        <v>1455</v>
      </c>
      <c r="F47" s="2" t="s">
        <v>1456</v>
      </c>
      <c r="G47" s="4">
        <v>28</v>
      </c>
      <c r="H47" s="4">
        <v>28</v>
      </c>
      <c r="I47" s="5">
        <f t="shared" si="2"/>
        <v>1</v>
      </c>
      <c r="J47" s="4">
        <v>129</v>
      </c>
      <c r="K47" s="4">
        <v>129</v>
      </c>
      <c r="L47" s="5">
        <f t="shared" si="3"/>
        <v>1</v>
      </c>
      <c r="M47" s="5">
        <f t="shared" si="4"/>
        <v>4.6071428571428568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f>N47+P47+T47</f>
        <v>0</v>
      </c>
      <c r="X47" s="4">
        <f>O47+Q47+U47</f>
        <v>0</v>
      </c>
      <c r="Y47" s="60">
        <f>(N47+V47)/G47</f>
        <v>0</v>
      </c>
      <c r="Z47" s="62">
        <f>IF(AA47=0,0,(N47+V47)/ABS(AA47))</f>
        <v>0</v>
      </c>
      <c r="AA47" s="3">
        <f t="shared" si="5"/>
        <v>0</v>
      </c>
      <c r="AB47" s="3">
        <f t="shared" si="6"/>
        <v>0</v>
      </c>
      <c r="AC47" s="3">
        <f>N47+O47+P47+Q47+T47+U47</f>
        <v>0</v>
      </c>
      <c r="AD47" s="3">
        <f>AA47/G47</f>
        <v>0</v>
      </c>
      <c r="AE47" s="24">
        <f>(AA47)*(G47*G47)</f>
        <v>0</v>
      </c>
      <c r="AF47" s="25">
        <f t="shared" si="7"/>
        <v>1.2755102040816326E-3</v>
      </c>
      <c r="AG47" s="26">
        <f>(H47-$H$2)/SUM($AF$2:AF46)</f>
        <v>81.715268943659311</v>
      </c>
      <c r="AH47" s="35">
        <f>(H47-H42)/SUM(AF42:AF46)</f>
        <v>0</v>
      </c>
      <c r="AI47" s="28">
        <f>(H47-H37)/SUM(AF37:AF46)</f>
        <v>77.234594594594611</v>
      </c>
      <c r="AJ47" s="29">
        <f>AJ46+(AVERAGE($AE$3:AE47)/(AJ46*AJ46))</f>
        <v>23.331746257151121</v>
      </c>
      <c r="AK47" s="30">
        <f>AK46+(AVERAGE($AG$3:AG47)/(AK46*AK46))</f>
        <v>18.159766930013745</v>
      </c>
      <c r="AL47" s="36">
        <f>AL46+(AVERAGE($AH$3:AH47)/(AL46*AL46))</f>
        <v>22.892445644953902</v>
      </c>
      <c r="AM47" s="37">
        <f>AM46+(AVERAGE($AI$3:AI47)/(AM46*AM46))</f>
        <v>21.819200056375141</v>
      </c>
      <c r="AN47" s="38">
        <f t="shared" si="8"/>
        <v>28</v>
      </c>
      <c r="AO47" s="39">
        <f t="shared" si="18"/>
        <v>27.659351040704696</v>
      </c>
      <c r="AP47" s="39">
        <f t="shared" si="18"/>
        <v>27.335909964807769</v>
      </c>
      <c r="AQ47" s="36">
        <f t="shared" si="14"/>
        <v>27.425560935756657</v>
      </c>
      <c r="AR47" s="40">
        <f t="shared" si="19"/>
        <v>26.809155682266987</v>
      </c>
      <c r="AS47" s="41">
        <f t="shared" si="19"/>
        <v>26.469369649278551</v>
      </c>
      <c r="AT47" s="20">
        <f>POWER((AO47-H47),2)</f>
        <v>0.11604171346897393</v>
      </c>
      <c r="AU47" s="20">
        <f>POWER((AP47-H47),2)</f>
        <v>0.44101557484161885</v>
      </c>
      <c r="AV47" s="44">
        <f t="shared" si="10"/>
        <v>26.907437068360434</v>
      </c>
      <c r="AW47" s="45">
        <f t="shared" si="13"/>
        <v>23.57083496270349</v>
      </c>
      <c r="AX47" s="46">
        <f t="shared" si="11"/>
        <v>27.378931254680872</v>
      </c>
      <c r="AY47" s="47">
        <f t="shared" si="12"/>
        <v>27.163594266105921</v>
      </c>
    </row>
    <row r="48" spans="1:51" thickTop="1" thickBot="1">
      <c r="E48" s="2"/>
      <c r="F48" s="2"/>
      <c r="AH48" s="35"/>
      <c r="AL48" s="36"/>
      <c r="AM48" s="37"/>
      <c r="AN48" s="38"/>
      <c r="AO48" s="39"/>
      <c r="AP48" s="39"/>
      <c r="AQ48" s="36"/>
      <c r="AR48" s="40"/>
      <c r="AS48" s="41"/>
      <c r="AT48" s="43">
        <f>SUM(AT2:AT47)</f>
        <v>69.429421046634118</v>
      </c>
      <c r="AU48" s="43">
        <f>SUM(AU2:AU47)</f>
        <v>218.56095467886342</v>
      </c>
    </row>
    <row r="49" spans="5:45" thickTop="1" thickBot="1">
      <c r="E49" s="2"/>
      <c r="F49" s="2"/>
      <c r="K49" s="4">
        <f>PEARSON(H2:H47,K2:K47)</f>
        <v>0.96206139965206261</v>
      </c>
      <c r="AH49" s="35"/>
      <c r="AL49" s="36"/>
      <c r="AM49" s="37"/>
      <c r="AN49" s="38"/>
      <c r="AO49" s="39"/>
      <c r="AP49" s="39"/>
      <c r="AQ49" s="36"/>
      <c r="AR49" s="40"/>
      <c r="AS49" s="41"/>
    </row>
    <row r="50" spans="5:45" thickTop="1" thickBot="1">
      <c r="E50" s="2"/>
      <c r="F50" s="2"/>
      <c r="AH50" s="35"/>
      <c r="AL50" s="36"/>
      <c r="AM50" s="37"/>
      <c r="AN50" s="38"/>
      <c r="AO50" s="39"/>
      <c r="AP50" s="39"/>
      <c r="AQ50" s="36"/>
      <c r="AR50" s="40"/>
      <c r="AS50" s="41"/>
    </row>
    <row r="51" spans="5:45" thickTop="1" thickBot="1">
      <c r="E51" s="2"/>
      <c r="F51" s="2"/>
      <c r="AH51" s="35"/>
      <c r="AL51" s="36"/>
      <c r="AM51" s="37"/>
      <c r="AN51" s="38"/>
      <c r="AO51" s="39"/>
      <c r="AP51" s="39"/>
      <c r="AQ51" s="36"/>
      <c r="AR51" s="40"/>
      <c r="AS51" s="41"/>
    </row>
    <row r="52" spans="5:45" thickTop="1" thickBot="1">
      <c r="E52" s="2"/>
      <c r="F52" s="2"/>
      <c r="AH52" s="35"/>
      <c r="AL52" s="36"/>
      <c r="AM52" s="37"/>
      <c r="AN52" s="38"/>
      <c r="AO52" s="39"/>
      <c r="AP52" s="39"/>
      <c r="AQ52" s="36"/>
      <c r="AR52" s="40"/>
      <c r="AS52" s="41"/>
    </row>
    <row r="53" spans="5:45" thickTop="1" thickBot="1">
      <c r="AH53" s="35"/>
      <c r="AL53" s="36"/>
      <c r="AM53" s="37"/>
      <c r="AN53" s="38"/>
      <c r="AO53" s="39"/>
      <c r="AP53" s="39"/>
      <c r="AQ53" s="36"/>
      <c r="AR53" s="40"/>
      <c r="AS53" s="41"/>
    </row>
    <row r="54" spans="5:45" thickTop="1" thickBot="1">
      <c r="AH54" s="35"/>
      <c r="AL54" s="36"/>
      <c r="AM54" s="37"/>
      <c r="AN54" s="38"/>
      <c r="AO54" s="39"/>
      <c r="AP54" s="39"/>
      <c r="AQ54" s="36"/>
      <c r="AR54" s="40"/>
      <c r="AS54" s="41"/>
    </row>
    <row r="55" spans="5:45" thickTop="1" thickBot="1">
      <c r="AH55" s="35"/>
      <c r="AL55" s="36"/>
      <c r="AM55" s="37"/>
      <c r="AN55" s="38"/>
      <c r="AO55" s="39"/>
      <c r="AP55" s="39"/>
      <c r="AQ55" s="36"/>
      <c r="AR55" s="40"/>
      <c r="AS55" s="41"/>
    </row>
    <row r="56" spans="5:45" thickTop="1" thickBot="1">
      <c r="AH56" s="35"/>
      <c r="AL56" s="36"/>
      <c r="AM56" s="37"/>
      <c r="AN56" s="38"/>
      <c r="AO56" s="39"/>
      <c r="AP56" s="39"/>
      <c r="AQ56" s="36"/>
      <c r="AR56" s="40"/>
      <c r="AS56" s="41"/>
    </row>
    <row r="57" spans="5:45" thickTop="1" thickBot="1">
      <c r="AH57" s="35"/>
      <c r="AL57" s="36"/>
      <c r="AM57" s="37"/>
      <c r="AN57" s="38"/>
      <c r="AO57" s="39"/>
      <c r="AP57" s="39"/>
      <c r="AQ57" s="36"/>
      <c r="AR57" s="40"/>
      <c r="AS57" s="41"/>
    </row>
    <row r="58" spans="5:45" thickTop="1" thickBot="1">
      <c r="AH58" s="35"/>
      <c r="AL58" s="36"/>
      <c r="AM58" s="37"/>
      <c r="AN58" s="38"/>
      <c r="AO58" s="39"/>
      <c r="AP58" s="39"/>
      <c r="AQ58" s="36"/>
      <c r="AR58" s="40"/>
      <c r="AS58" s="41"/>
    </row>
    <row r="59" spans="5:45" thickTop="1" thickBot="1">
      <c r="AH59" s="35"/>
      <c r="AL59" s="36"/>
      <c r="AM59" s="37"/>
      <c r="AN59" s="38"/>
      <c r="AO59" s="39"/>
      <c r="AP59" s="39"/>
      <c r="AQ59" s="36"/>
      <c r="AR59" s="40"/>
      <c r="AS59" s="41"/>
    </row>
    <row r="60" spans="5:45" thickTop="1" thickBot="1">
      <c r="AH60" s="35"/>
      <c r="AL60" s="36"/>
      <c r="AM60" s="37"/>
      <c r="AN60" s="38"/>
      <c r="AO60" s="39"/>
      <c r="AP60" s="39"/>
      <c r="AQ60" s="36"/>
      <c r="AR60" s="40"/>
      <c r="AS60" s="41"/>
    </row>
    <row r="61" spans="5:45" thickTop="1" thickBot="1">
      <c r="AH61" s="35"/>
      <c r="AL61" s="36"/>
      <c r="AM61" s="37"/>
      <c r="AN61" s="38"/>
      <c r="AO61" s="39"/>
      <c r="AP61" s="39"/>
      <c r="AQ61" s="36"/>
      <c r="AR61" s="40"/>
      <c r="AS61" s="41"/>
    </row>
    <row r="62" spans="5:45" thickTop="1" thickBot="1">
      <c r="AH62" s="35"/>
      <c r="AL62" s="36"/>
      <c r="AM62" s="37"/>
      <c r="AN62" s="38"/>
      <c r="AO62" s="39"/>
      <c r="AP62" s="39"/>
      <c r="AQ62" s="36"/>
      <c r="AR62" s="40"/>
      <c r="AS62" s="41"/>
    </row>
    <row r="63" spans="5:45" thickTop="1" thickBot="1">
      <c r="AH63" s="35"/>
      <c r="AL63" s="36"/>
      <c r="AM63" s="37"/>
      <c r="AN63" s="38"/>
      <c r="AO63" s="39"/>
      <c r="AP63" s="39"/>
      <c r="AQ63" s="36"/>
      <c r="AR63" s="40"/>
      <c r="AS63" s="41"/>
    </row>
    <row r="64" spans="5:45" thickTop="1" thickBot="1">
      <c r="AH64" s="35"/>
      <c r="AL64" s="36"/>
      <c r="AM64" s="37"/>
      <c r="AN64" s="38"/>
      <c r="AO64" s="39"/>
      <c r="AP64" s="39"/>
      <c r="AQ64" s="36"/>
      <c r="AR64" s="40"/>
      <c r="AS64" s="41"/>
    </row>
    <row r="65" spans="34:45" thickTop="1" thickBot="1">
      <c r="AH65" s="35"/>
      <c r="AL65" s="36"/>
      <c r="AM65" s="37"/>
      <c r="AN65" s="38"/>
      <c r="AO65" s="39"/>
      <c r="AP65" s="39"/>
      <c r="AQ65" s="36"/>
      <c r="AR65" s="40"/>
      <c r="AS65" s="41"/>
    </row>
    <row r="66" spans="34:45" thickTop="1" thickBot="1">
      <c r="AH66" s="35"/>
      <c r="AL66" s="36"/>
      <c r="AM66" s="37"/>
      <c r="AN66" s="38"/>
      <c r="AO66" s="39"/>
      <c r="AP66" s="39"/>
      <c r="AQ66" s="36"/>
      <c r="AR66" s="40"/>
      <c r="AS66" s="41"/>
    </row>
    <row r="67" spans="34:45" thickTop="1" thickBot="1">
      <c r="AH67" s="35"/>
      <c r="AL67" s="36"/>
      <c r="AM67" s="37"/>
      <c r="AN67" s="38"/>
      <c r="AO67" s="39"/>
      <c r="AP67" s="39"/>
      <c r="AQ67" s="36"/>
      <c r="AR67" s="40"/>
      <c r="AS67" s="41"/>
    </row>
    <row r="68" spans="34:45" thickTop="1" thickBot="1">
      <c r="AH68" s="35"/>
      <c r="AL68" s="36"/>
      <c r="AM68" s="37"/>
      <c r="AN68" s="38"/>
      <c r="AO68" s="39"/>
      <c r="AP68" s="39"/>
      <c r="AQ68" s="36"/>
      <c r="AR68" s="40"/>
      <c r="AS68" s="41"/>
    </row>
    <row r="69" spans="34:45" thickTop="1" thickBot="1">
      <c r="AH69" s="35"/>
      <c r="AL69" s="36"/>
      <c r="AM69" s="37"/>
      <c r="AN69" s="38"/>
      <c r="AO69" s="39"/>
      <c r="AP69" s="39"/>
      <c r="AQ69" s="36"/>
      <c r="AR69" s="40"/>
      <c r="AS69" s="41"/>
    </row>
    <row r="70" spans="34:45" thickTop="1" thickBot="1">
      <c r="AH70" s="35"/>
      <c r="AL70" s="36"/>
      <c r="AM70" s="37"/>
      <c r="AN70" s="38"/>
      <c r="AO70" s="39"/>
      <c r="AP70" s="39"/>
      <c r="AQ70" s="36"/>
      <c r="AR70" s="40"/>
      <c r="AS70" s="41"/>
    </row>
    <row r="71" spans="34:45" thickTop="1" thickBot="1">
      <c r="AH71" s="35"/>
      <c r="AL71" s="36"/>
      <c r="AM71" s="37"/>
      <c r="AN71" s="38"/>
      <c r="AO71" s="39"/>
      <c r="AP71" s="39"/>
      <c r="AQ71" s="36"/>
      <c r="AR71" s="40"/>
      <c r="AS71" s="41"/>
    </row>
    <row r="72" spans="34:45" thickTop="1" thickBot="1">
      <c r="AH72" s="35"/>
      <c r="AL72" s="36"/>
      <c r="AM72" s="37"/>
      <c r="AN72" s="38"/>
      <c r="AO72" s="39"/>
      <c r="AP72" s="39"/>
      <c r="AQ72" s="36"/>
      <c r="AR72" s="40"/>
      <c r="AS72" s="41"/>
    </row>
    <row r="73" spans="34:45" thickTop="1" thickBot="1">
      <c r="AH73" s="35"/>
      <c r="AL73" s="36"/>
      <c r="AM73" s="37"/>
      <c r="AN73" s="38"/>
      <c r="AO73" s="39"/>
      <c r="AP73" s="39"/>
      <c r="AQ73" s="36"/>
      <c r="AR73" s="40"/>
      <c r="AS73" s="41"/>
    </row>
    <row r="74" spans="34:45" thickTop="1" thickBot="1">
      <c r="AH74" s="35"/>
      <c r="AL74" s="36"/>
      <c r="AM74" s="37"/>
      <c r="AN74" s="38"/>
      <c r="AO74" s="39"/>
      <c r="AP74" s="39"/>
      <c r="AQ74" s="36"/>
      <c r="AR74" s="40"/>
      <c r="AS74" s="41"/>
    </row>
    <row r="75" spans="34:45" thickTop="1" thickBot="1">
      <c r="AH75" s="35"/>
      <c r="AL75" s="36"/>
      <c r="AM75" s="37"/>
      <c r="AN75" s="38"/>
      <c r="AO75" s="39"/>
      <c r="AP75" s="39"/>
      <c r="AQ75" s="36"/>
      <c r="AR75" s="40"/>
      <c r="AS75" s="41"/>
    </row>
    <row r="76" spans="34:45" thickTop="1" thickBot="1">
      <c r="AH76" s="35"/>
      <c r="AL76" s="36"/>
      <c r="AM76" s="37"/>
      <c r="AN76" s="38"/>
      <c r="AO76" s="39"/>
      <c r="AP76" s="39"/>
      <c r="AQ76" s="36"/>
      <c r="AR76" s="40"/>
      <c r="AS76" s="41"/>
    </row>
    <row r="77" spans="34:45" thickTop="1" thickBot="1">
      <c r="AH77" s="35"/>
      <c r="AL77" s="36"/>
      <c r="AM77" s="37"/>
      <c r="AN77" s="38"/>
      <c r="AO77" s="39"/>
      <c r="AP77" s="39"/>
      <c r="AQ77" s="36"/>
      <c r="AR77" s="40"/>
      <c r="AS77" s="41"/>
    </row>
    <row r="78" spans="34:45" thickTop="1" thickBot="1">
      <c r="AH78" s="35"/>
      <c r="AL78" s="36"/>
      <c r="AM78" s="37"/>
      <c r="AN78" s="38"/>
      <c r="AO78" s="39"/>
      <c r="AP78" s="39"/>
      <c r="AQ78" s="36"/>
      <c r="AR78" s="40"/>
      <c r="AS78" s="41"/>
    </row>
    <row r="79" spans="34:45" thickTop="1" thickBot="1">
      <c r="AH79" s="35"/>
      <c r="AL79" s="36"/>
      <c r="AM79" s="37"/>
      <c r="AN79" s="38"/>
      <c r="AO79" s="39"/>
      <c r="AP79" s="39"/>
      <c r="AQ79" s="36"/>
      <c r="AR79" s="40"/>
      <c r="AS79" s="41"/>
    </row>
    <row r="80" spans="34:45" thickTop="1" thickBot="1">
      <c r="AH80" s="35"/>
      <c r="AL80" s="36"/>
      <c r="AM80" s="37"/>
      <c r="AN80" s="38"/>
      <c r="AO80" s="39"/>
      <c r="AP80" s="39"/>
      <c r="AQ80" s="36"/>
      <c r="AR80" s="40"/>
      <c r="AS80" s="41"/>
    </row>
    <row r="81" spans="34:47" thickTop="1" thickBot="1">
      <c r="AH81" s="35"/>
      <c r="AL81" s="36"/>
      <c r="AM81" s="37"/>
      <c r="AN81" s="38"/>
      <c r="AO81" s="39"/>
      <c r="AP81" s="39"/>
      <c r="AQ81" s="36"/>
      <c r="AR81" s="40"/>
      <c r="AS81" s="41"/>
    </row>
    <row r="82" spans="34:47" thickTop="1" thickBot="1">
      <c r="AH82" s="35"/>
      <c r="AL82" s="36"/>
      <c r="AM82" s="37"/>
      <c r="AN82" s="38"/>
      <c r="AO82" s="39"/>
      <c r="AP82" s="39"/>
      <c r="AQ82" s="36"/>
      <c r="AR82" s="40"/>
      <c r="AS82" s="41"/>
    </row>
    <row r="83" spans="34:47" thickTop="1" thickBot="1">
      <c r="AH83" s="35"/>
      <c r="AL83" s="36"/>
      <c r="AM83" s="37"/>
      <c r="AN83" s="38"/>
      <c r="AO83" s="39"/>
      <c r="AP83" s="39"/>
      <c r="AQ83" s="36"/>
      <c r="AR83" s="40"/>
      <c r="AS83" s="41"/>
    </row>
    <row r="84" spans="34:47" thickTop="1" thickBot="1">
      <c r="AH84" s="35"/>
      <c r="AL84" s="36"/>
      <c r="AM84" s="37"/>
      <c r="AN84" s="38"/>
      <c r="AO84" s="39"/>
      <c r="AP84" s="39"/>
      <c r="AQ84" s="36"/>
      <c r="AR84" s="40"/>
      <c r="AS84" s="41"/>
    </row>
    <row r="85" spans="34:47" thickTop="1" thickBot="1">
      <c r="AH85" s="35"/>
      <c r="AL85" s="36"/>
      <c r="AM85" s="37"/>
      <c r="AN85" s="38"/>
      <c r="AO85" s="39"/>
      <c r="AP85" s="39"/>
      <c r="AQ85" s="36"/>
      <c r="AR85" s="40"/>
      <c r="AS85" s="41"/>
    </row>
    <row r="86" spans="34:47" thickTop="1" thickBot="1">
      <c r="AT86" s="43"/>
      <c r="AU86" s="43"/>
    </row>
  </sheetData>
  <pageMargins left="0.7" right="0.7" top="0.75" bottom="0.75" header="0.3" footer="0.3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4"/>
  <dimension ref="R49:AE78"/>
  <sheetViews>
    <sheetView topLeftCell="A31" zoomScale="70" zoomScaleNormal="70" workbookViewId="0">
      <selection activeCell="V81" sqref="V81"/>
    </sheetView>
  </sheetViews>
  <sheetFormatPr defaultRowHeight="15"/>
  <sheetData>
    <row r="49" spans="18:31"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</row>
    <row r="50" spans="18:31"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</row>
    <row r="51" spans="18:31"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</row>
    <row r="52" spans="18:31"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</row>
    <row r="53" spans="18:31"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</row>
    <row r="54" spans="18:31"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</row>
    <row r="55" spans="18:31"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</row>
    <row r="56" spans="18:31"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</row>
    <row r="57" spans="18:31"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</row>
    <row r="58" spans="18:31"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</row>
    <row r="59" spans="18:31"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</row>
    <row r="60" spans="18:31"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</row>
    <row r="61" spans="18:31"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</row>
    <row r="62" spans="18:31"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</row>
    <row r="63" spans="18:31"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</row>
    <row r="64" spans="18:31"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</row>
    <row r="65" spans="18:31"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</row>
    <row r="66" spans="18:31"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</row>
    <row r="67" spans="18:31"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</row>
    <row r="68" spans="18:31"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</row>
    <row r="69" spans="18:31"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</row>
    <row r="70" spans="18:31"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</row>
    <row r="71" spans="18:31"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</row>
    <row r="72" spans="18:31"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</row>
    <row r="73" spans="18:31"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</row>
    <row r="74" spans="18:31"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</row>
    <row r="75" spans="18:31"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</row>
    <row r="76" spans="18:31"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</row>
    <row r="77" spans="18:31"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</row>
    <row r="78" spans="18:31"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AY120"/>
  <sheetViews>
    <sheetView zoomScale="85" zoomScaleNormal="85" workbookViewId="0">
      <pane ySplit="1" topLeftCell="A2" activePane="bottomLeft" state="frozen"/>
      <selection pane="bottomLeft" activeCell="Y2" sqref="Y2"/>
    </sheetView>
  </sheetViews>
  <sheetFormatPr defaultRowHeight="16.5" thickTop="1" thickBottom="1"/>
  <cols>
    <col min="1" max="1" width="4.5703125" style="4" bestFit="1" customWidth="1"/>
    <col min="2" max="2" width="11.5703125" style="4" hidden="1" customWidth="1"/>
    <col min="3" max="3" width="12.28515625" style="4" bestFit="1" customWidth="1"/>
    <col min="4" max="4" width="10.28515625" style="2" bestFit="1" customWidth="1"/>
    <col min="5" max="6" width="14.7109375" style="4" hidden="1" customWidth="1"/>
    <col min="7" max="7" width="5.85546875" style="4" bestFit="1" customWidth="1"/>
    <col min="8" max="8" width="6.85546875" style="4" bestFit="1" customWidth="1"/>
    <col min="9" max="9" width="12.28515625" style="4" bestFit="1" customWidth="1"/>
    <col min="10" max="11" width="6.140625" style="4" bestFit="1" customWidth="1"/>
    <col min="12" max="12" width="12.28515625" style="4" bestFit="1" customWidth="1"/>
    <col min="13" max="13" width="12.28515625" style="4" customWidth="1"/>
    <col min="14" max="14" width="4.28515625" style="4" bestFit="1" customWidth="1"/>
    <col min="15" max="15" width="4.85546875" style="4" bestFit="1" customWidth="1"/>
    <col min="16" max="16" width="4.5703125" style="4" bestFit="1" customWidth="1"/>
    <col min="17" max="17" width="5.140625" style="4" bestFit="1" customWidth="1"/>
    <col min="18" max="18" width="9" style="4" bestFit="1" customWidth="1"/>
    <col min="19" max="19" width="6.85546875" style="4" bestFit="1" customWidth="1"/>
    <col min="20" max="20" width="7.7109375" style="4" bestFit="1" customWidth="1"/>
    <col min="21" max="22" width="8.140625" style="4" bestFit="1" customWidth="1"/>
    <col min="23" max="23" width="9.85546875" style="4" bestFit="1" customWidth="1"/>
    <col min="24" max="24" width="9.42578125" style="4" bestFit="1" customWidth="1"/>
    <col min="25" max="25" width="10.85546875" style="60" bestFit="1" customWidth="1"/>
    <col min="26" max="26" width="10.85546875" style="60" customWidth="1"/>
    <col min="27" max="27" width="9" style="4" bestFit="1" customWidth="1"/>
    <col min="28" max="28" width="9.28515625" style="4" bestFit="1" customWidth="1"/>
    <col min="29" max="29" width="8.140625" style="4" bestFit="1" customWidth="1"/>
    <col min="30" max="30" width="13.140625" style="4" bestFit="1" customWidth="1"/>
    <col min="31" max="31" width="8.42578125" style="24" bestFit="1" customWidth="1"/>
    <col min="32" max="32" width="11.140625" style="25" bestFit="1" customWidth="1"/>
    <col min="33" max="33" width="10.28515625" style="26" bestFit="1" customWidth="1"/>
    <col min="34" max="34" width="8.42578125" style="27" bestFit="1" customWidth="1"/>
    <col min="35" max="35" width="9.42578125" style="28" bestFit="1" customWidth="1"/>
    <col min="36" max="36" width="10" style="29" bestFit="1" customWidth="1"/>
    <col min="37" max="37" width="10.5703125" style="30" bestFit="1" customWidth="1"/>
    <col min="38" max="38" width="11" style="17" bestFit="1" customWidth="1"/>
    <col min="39" max="39" width="12.140625" style="23" bestFit="1" customWidth="1"/>
    <col min="40" max="40" width="12.28515625" style="31" bestFit="1" customWidth="1"/>
    <col min="41" max="41" width="12.5703125" style="32" bestFit="1" customWidth="1"/>
    <col min="42" max="42" width="13.85546875" style="42" bestFit="1" customWidth="1"/>
    <col min="43" max="43" width="12.5703125" style="5" bestFit="1" customWidth="1"/>
    <col min="44" max="44" width="13.85546875" style="33" bestFit="1" customWidth="1"/>
    <col min="45" max="45" width="13.85546875" style="34" bestFit="1" customWidth="1"/>
    <col min="46" max="46" width="11.140625" style="20" bestFit="1" customWidth="1"/>
    <col min="47" max="47" width="12.5703125" style="20" bestFit="1" customWidth="1"/>
    <col min="48" max="48" width="11.5703125" style="21" bestFit="1" customWidth="1"/>
    <col min="49" max="49" width="11" style="22" bestFit="1" customWidth="1"/>
    <col min="50" max="50" width="12.5703125" style="17" bestFit="1" customWidth="1"/>
    <col min="51" max="51" width="13.85546875" style="23" bestFit="1" customWidth="1"/>
    <col min="52" max="16384" width="9.140625" style="4"/>
  </cols>
  <sheetData>
    <row r="1" spans="1:51" thickTop="1" thickBot="1">
      <c r="A1" s="4" t="s">
        <v>1457</v>
      </c>
      <c r="B1" s="4" t="s">
        <v>0</v>
      </c>
      <c r="C1" s="4" t="s">
        <v>1579</v>
      </c>
      <c r="D1" s="2" t="s">
        <v>0</v>
      </c>
      <c r="E1" s="4" t="s">
        <v>1</v>
      </c>
      <c r="F1" s="4" t="s">
        <v>2</v>
      </c>
      <c r="G1" s="4" t="s">
        <v>3</v>
      </c>
      <c r="H1" s="4" t="s">
        <v>4</v>
      </c>
      <c r="I1" s="5" t="s">
        <v>1581</v>
      </c>
      <c r="J1" s="4" t="s">
        <v>5</v>
      </c>
      <c r="K1" s="4" t="s">
        <v>6</v>
      </c>
      <c r="L1" s="5" t="s">
        <v>1580</v>
      </c>
      <c r="M1" s="5" t="s">
        <v>1583</v>
      </c>
      <c r="N1" s="4" t="s">
        <v>7</v>
      </c>
      <c r="O1" s="4" t="s">
        <v>8</v>
      </c>
      <c r="P1" s="4" t="s">
        <v>9</v>
      </c>
      <c r="Q1" s="4" t="s">
        <v>10</v>
      </c>
      <c r="R1" s="4" t="s">
        <v>11</v>
      </c>
      <c r="S1" s="4" t="s">
        <v>12</v>
      </c>
      <c r="T1" s="4" t="s">
        <v>13</v>
      </c>
      <c r="U1" s="4" t="s">
        <v>14</v>
      </c>
      <c r="V1" s="4" t="s">
        <v>15</v>
      </c>
      <c r="W1" s="5" t="s">
        <v>1472</v>
      </c>
      <c r="X1" s="5" t="s">
        <v>1473</v>
      </c>
      <c r="Y1" s="60" t="s">
        <v>1584</v>
      </c>
      <c r="Z1" s="60" t="s">
        <v>1409</v>
      </c>
      <c r="AA1" s="3" t="s">
        <v>1458</v>
      </c>
      <c r="AB1" s="3" t="s">
        <v>1459</v>
      </c>
      <c r="AC1" s="3" t="s">
        <v>1460</v>
      </c>
      <c r="AD1" s="3" t="s">
        <v>1462</v>
      </c>
      <c r="AE1" s="8" t="s">
        <v>1474</v>
      </c>
      <c r="AF1" s="9" t="s">
        <v>1475</v>
      </c>
      <c r="AG1" s="10" t="s">
        <v>1476</v>
      </c>
      <c r="AH1" s="11" t="s">
        <v>1477</v>
      </c>
      <c r="AI1" s="12" t="s">
        <v>1478</v>
      </c>
      <c r="AJ1" s="13" t="s">
        <v>1479</v>
      </c>
      <c r="AK1" s="14" t="s">
        <v>1480</v>
      </c>
      <c r="AL1" s="11" t="s">
        <v>1481</v>
      </c>
      <c r="AM1" s="12" t="s">
        <v>1482</v>
      </c>
      <c r="AN1" s="15" t="s">
        <v>1483</v>
      </c>
      <c r="AO1" s="16" t="s">
        <v>1484</v>
      </c>
      <c r="AP1" s="16" t="s">
        <v>1485</v>
      </c>
      <c r="AQ1" s="17" t="s">
        <v>1486</v>
      </c>
      <c r="AR1" s="18" t="s">
        <v>1487</v>
      </c>
      <c r="AS1" s="19" t="s">
        <v>1487</v>
      </c>
      <c r="AT1" s="20" t="s">
        <v>1488</v>
      </c>
      <c r="AU1" s="20" t="s">
        <v>1489</v>
      </c>
      <c r="AV1" s="21" t="s">
        <v>1490</v>
      </c>
      <c r="AW1" s="22" t="s">
        <v>1491</v>
      </c>
      <c r="AX1" s="17" t="s">
        <v>1492</v>
      </c>
      <c r="AY1" s="23" t="s">
        <v>1493</v>
      </c>
    </row>
    <row r="2" spans="1:51" thickTop="1" thickBot="1">
      <c r="A2" s="4">
        <v>1</v>
      </c>
      <c r="B2" s="4">
        <v>1063918093</v>
      </c>
      <c r="C2" s="4">
        <f>(A2-1)/(LARGE(A:A,1)-1)</f>
        <v>0</v>
      </c>
      <c r="D2" s="2">
        <f>(B2/86400)+25569</f>
        <v>37882.86681712963</v>
      </c>
      <c r="E2" s="4" t="s">
        <v>101</v>
      </c>
      <c r="F2" s="4" t="s">
        <v>102</v>
      </c>
      <c r="G2" s="4">
        <v>8</v>
      </c>
      <c r="H2" s="4">
        <v>8</v>
      </c>
      <c r="I2" s="5">
        <f>(H2-SMALL(H:H,1))/(LARGE(H:H,1)-SMALL(H:H,1))</f>
        <v>0</v>
      </c>
      <c r="J2" s="4">
        <v>85</v>
      </c>
      <c r="K2" s="4">
        <v>87</v>
      </c>
      <c r="L2" s="5">
        <f>(K2-SMALL(K:K,1))/(LARGE(K:K,1)-SMALL(K:K,1))</f>
        <v>0.49430466360162834</v>
      </c>
      <c r="M2" s="5">
        <f>K2/H2</f>
        <v>10.875</v>
      </c>
      <c r="N2" s="4">
        <v>0</v>
      </c>
      <c r="O2" s="4">
        <v>0</v>
      </c>
      <c r="P2" s="4">
        <v>2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1</v>
      </c>
      <c r="W2" s="5">
        <f>N2+P2+T2</f>
        <v>2</v>
      </c>
      <c r="X2" s="5">
        <f>O2+Q2+U2</f>
        <v>0</v>
      </c>
      <c r="Y2" s="60">
        <f>(N2+V2)/G2</f>
        <v>0.125</v>
      </c>
      <c r="Z2" s="62">
        <f>IF(AA2=0,0,(N2+V2)/ABS(AA2))</f>
        <v>0</v>
      </c>
      <c r="AA2" s="3">
        <f>H2-G2</f>
        <v>0</v>
      </c>
      <c r="AB2" s="3">
        <f>K2-J2</f>
        <v>2</v>
      </c>
      <c r="AC2" s="3">
        <f>N2+O2+P2+Q2+T2+U2</f>
        <v>2</v>
      </c>
      <c r="AD2" s="3">
        <f>AA2/G2</f>
        <v>0</v>
      </c>
      <c r="AF2" s="25">
        <f>1/(H2*H2)</f>
        <v>1.5625E-2</v>
      </c>
      <c r="AJ2" s="29">
        <f>G2</f>
        <v>8</v>
      </c>
      <c r="AK2" s="30">
        <f>G2</f>
        <v>8</v>
      </c>
      <c r="AL2" s="17">
        <f>G2</f>
        <v>8</v>
      </c>
      <c r="AM2" s="23">
        <f>G2</f>
        <v>8</v>
      </c>
      <c r="AN2" s="31">
        <f>G2</f>
        <v>8</v>
      </c>
      <c r="AO2" s="32">
        <f>G2</f>
        <v>8</v>
      </c>
      <c r="AP2" s="32">
        <f>G2</f>
        <v>8</v>
      </c>
      <c r="AQ2" s="17">
        <f>G2</f>
        <v>8</v>
      </c>
      <c r="AR2" s="33">
        <f>G2</f>
        <v>8</v>
      </c>
      <c r="AS2" s="34">
        <f>H2</f>
        <v>8</v>
      </c>
      <c r="AT2" s="20">
        <f>POWER((AO2-H2),2)</f>
        <v>0</v>
      </c>
      <c r="AU2" s="20">
        <f>POWER((AP2-H2),2)</f>
        <v>0</v>
      </c>
      <c r="AV2" s="21">
        <f>G2</f>
        <v>8</v>
      </c>
      <c r="AW2" s="22">
        <f>G2</f>
        <v>8</v>
      </c>
      <c r="AX2" s="17">
        <f>G2</f>
        <v>8</v>
      </c>
      <c r="AY2" s="23">
        <f>G2</f>
        <v>8</v>
      </c>
    </row>
    <row r="3" spans="1:51" thickTop="1" thickBot="1">
      <c r="A3" s="4">
        <v>2</v>
      </c>
      <c r="B3" s="4">
        <v>1064961833</v>
      </c>
      <c r="C3" s="4">
        <f t="shared" ref="C3:C66" si="0">(A3-1)/(LARGE(A:A,1)-1)</f>
        <v>8.6206896551724137E-3</v>
      </c>
      <c r="D3" s="2">
        <f t="shared" ref="D3:D66" si="1">(B3/86400)+25569</f>
        <v>37894.947141203702</v>
      </c>
      <c r="E3" s="4" t="s">
        <v>102</v>
      </c>
      <c r="F3" s="4" t="s">
        <v>103</v>
      </c>
      <c r="G3" s="4">
        <v>8</v>
      </c>
      <c r="H3" s="4">
        <v>8</v>
      </c>
      <c r="I3" s="5">
        <f t="shared" ref="I3:I66" si="2">(H3-SMALL(H:H,1))/(LARGE(H:H,1)-SMALL(H:H,1))</f>
        <v>0</v>
      </c>
      <c r="J3" s="4">
        <v>87</v>
      </c>
      <c r="K3" s="4">
        <v>89</v>
      </c>
      <c r="L3" s="5">
        <f t="shared" ref="L3:L66" si="3">(K3-SMALL(K:K,1))/(LARGE(K:K,1)-SMALL(K:K,1))</f>
        <v>0.50579773942886408</v>
      </c>
      <c r="M3" s="5">
        <f t="shared" ref="M3:M66" si="4">K3/H3</f>
        <v>11.125</v>
      </c>
      <c r="N3" s="4">
        <v>0</v>
      </c>
      <c r="O3" s="4">
        <v>0</v>
      </c>
      <c r="P3" s="4">
        <v>2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1</v>
      </c>
      <c r="W3" s="5">
        <f>N3+P3+T3</f>
        <v>2</v>
      </c>
      <c r="X3" s="5">
        <f>O3+Q3+U3</f>
        <v>0</v>
      </c>
      <c r="Y3" s="60">
        <f>(N3+V3)/G3</f>
        <v>0.125</v>
      </c>
      <c r="Z3" s="62">
        <f>IF(AA3=0,0,(N3+V3)/ABS(AA3))</f>
        <v>0</v>
      </c>
      <c r="AA3" s="3">
        <f t="shared" ref="AA3:AA66" si="5">H3-G3</f>
        <v>0</v>
      </c>
      <c r="AB3" s="3">
        <f t="shared" ref="AB3:AB66" si="6">K3-J3</f>
        <v>2</v>
      </c>
      <c r="AC3" s="3">
        <f>N3+O3+P3+Q3+T3+U3</f>
        <v>2</v>
      </c>
      <c r="AD3" s="3">
        <f>AA3/G3</f>
        <v>0</v>
      </c>
      <c r="AE3" s="24">
        <f>(AA3)*(G3*G3)</f>
        <v>0</v>
      </c>
      <c r="AF3" s="25">
        <f t="shared" ref="AF3:AF66" si="7">1/(H3*H3)</f>
        <v>1.5625E-2</v>
      </c>
      <c r="AG3" s="26">
        <f>(H3-$H$2)/SUM($AF$2:AF2)</f>
        <v>0</v>
      </c>
      <c r="AH3" s="35">
        <f>(H3-$H$2)/SUM($AF$2:AF2)</f>
        <v>0</v>
      </c>
      <c r="AI3" s="28">
        <f>(H3-$H$2)/SUM($AF$2:AF2)</f>
        <v>0</v>
      </c>
      <c r="AJ3" s="29">
        <f>AJ2+(AVERAGE(AE3:AE3)/(AJ2*AJ2))</f>
        <v>8</v>
      </c>
      <c r="AK3" s="30">
        <f>AK2+(AVERAGE($AG$3:AG3)/(AK2*AK2))</f>
        <v>8</v>
      </c>
      <c r="AL3" s="36">
        <f>AL2+(AVERAGE($AH$3:AH3)/(AL2*AL2))</f>
        <v>8</v>
      </c>
      <c r="AM3" s="37">
        <f>AM2+(AVERAGE($AI$3:AI3)/(AM2*AM2))</f>
        <v>8</v>
      </c>
      <c r="AN3" s="38">
        <f>AN2+(AE3/(AN2*AN2))</f>
        <v>8</v>
      </c>
      <c r="AO3" s="39">
        <f>AO2+(AH3/(AO2*AO2))</f>
        <v>8</v>
      </c>
      <c r="AP3" s="39">
        <f>AP2+(AI3/(AP2*AP2))</f>
        <v>8</v>
      </c>
      <c r="AQ3" s="36">
        <f>AQ2+(AVERAGE($AH$3:AH3)/(AQ2*AQ2))</f>
        <v>8</v>
      </c>
      <c r="AR3" s="40">
        <f>AR2+(AVERAGE($AH$3:AH3)/(AR2*AR2))</f>
        <v>8</v>
      </c>
      <c r="AS3" s="41">
        <f>AS2+(AVERAGE($AI$3:AI3)/(AS2*AS2))</f>
        <v>8</v>
      </c>
      <c r="AT3" s="20">
        <f>POWER((AO3-H3),2)</f>
        <v>0</v>
      </c>
      <c r="AU3" s="20">
        <f>POWER((AP3-H3),2)</f>
        <v>0</v>
      </c>
      <c r="AV3" s="29">
        <f>AV2+(AVERAGE($AE$3:$AE$85)/(AV2*AV2))</f>
        <v>8.6543674698795172</v>
      </c>
      <c r="AW3" s="30">
        <f>AW2+(AVERAGE($AG$3:$AG$85)/(AW2*AW2))</f>
        <v>8.8409040827795682</v>
      </c>
      <c r="AX3" s="36">
        <f>AX2+(AVERAGE($AH$3:$AH$85)/(AX2*AX2))</f>
        <v>8.7191874718784614</v>
      </c>
      <c r="AY3" s="37">
        <f>AY2+(AVERAGE($AI$3:$AI$85)/(AY2*AY2))</f>
        <v>8.7475602253326876</v>
      </c>
    </row>
    <row r="4" spans="1:51" thickTop="1" thickBot="1">
      <c r="A4" s="4">
        <v>3</v>
      </c>
      <c r="B4" s="4">
        <v>1065051572</v>
      </c>
      <c r="C4" s="4">
        <f t="shared" si="0"/>
        <v>1.7241379310344827E-2</v>
      </c>
      <c r="D4" s="2">
        <f t="shared" si="1"/>
        <v>37895.98578703704</v>
      </c>
      <c r="E4" s="4" t="s">
        <v>103</v>
      </c>
      <c r="F4" s="4" t="s">
        <v>104</v>
      </c>
      <c r="G4" s="4">
        <v>8</v>
      </c>
      <c r="H4" s="4">
        <v>9</v>
      </c>
      <c r="I4" s="5">
        <f t="shared" si="2"/>
        <v>6.6666666666666666E-2</v>
      </c>
      <c r="J4" s="4">
        <v>89</v>
      </c>
      <c r="K4" s="4">
        <v>93</v>
      </c>
      <c r="L4" s="5">
        <f t="shared" si="3"/>
        <v>0.52878389108333546</v>
      </c>
      <c r="M4" s="5">
        <f t="shared" si="4"/>
        <v>10.333333333333334</v>
      </c>
      <c r="N4" s="4">
        <v>1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4</v>
      </c>
      <c r="U4" s="4">
        <v>0</v>
      </c>
      <c r="V4" s="4">
        <v>0</v>
      </c>
      <c r="W4" s="5">
        <f>N4+P4+T4</f>
        <v>5</v>
      </c>
      <c r="X4" s="5">
        <f>O4+Q4+U4</f>
        <v>0</v>
      </c>
      <c r="Y4" s="60">
        <f>(N4+V4)/G4</f>
        <v>0.125</v>
      </c>
      <c r="Z4" s="62">
        <f>IF(AA4=0,0,(N4+V4)/ABS(AA4))</f>
        <v>1</v>
      </c>
      <c r="AA4" s="3">
        <f t="shared" si="5"/>
        <v>1</v>
      </c>
      <c r="AB4" s="3">
        <f t="shared" si="6"/>
        <v>4</v>
      </c>
      <c r="AC4" s="3">
        <f>N4+O4+P4+Q4+T4+U4</f>
        <v>5</v>
      </c>
      <c r="AD4" s="3">
        <f>AA4/G4</f>
        <v>0.125</v>
      </c>
      <c r="AE4" s="24">
        <f>(AA4)*(G4*G4)</f>
        <v>64</v>
      </c>
      <c r="AF4" s="25">
        <f t="shared" si="7"/>
        <v>1.2345679012345678E-2</v>
      </c>
      <c r="AG4" s="26">
        <f>(H4-$H$2)/SUM($AF$2:AF3)</f>
        <v>32</v>
      </c>
      <c r="AH4" s="35">
        <f>(H4-$H$2)/SUM($AF$2:AF3)</f>
        <v>32</v>
      </c>
      <c r="AI4" s="28">
        <f>(H4-$H$2)/SUM($AF$2:AF3)</f>
        <v>32</v>
      </c>
      <c r="AJ4" s="29">
        <f>AJ3+(AVERAGE($AE$3:AE4)/(AJ3*AJ3))</f>
        <v>8.5</v>
      </c>
      <c r="AK4" s="30">
        <f>AK3+(AVERAGE($AG$3:AG4)/(AK3*AK3))</f>
        <v>8.25</v>
      </c>
      <c r="AL4" s="36">
        <f>AL3+(AVERAGE($AH$3:AH4)/(AL3*AL3))</f>
        <v>8.25</v>
      </c>
      <c r="AM4" s="37">
        <f>AM3+(AVERAGE($AI$3:AI4)/(AM3*AM3))</f>
        <v>8.25</v>
      </c>
      <c r="AN4" s="38">
        <f t="shared" ref="AN4:AN67" si="8">AN3+(AE4/(AN3*AN3))</f>
        <v>9</v>
      </c>
      <c r="AO4" s="39">
        <f t="shared" ref="AO4:AP19" si="9">AO3+(AH4/(AO3*AO3))</f>
        <v>8.5</v>
      </c>
      <c r="AP4" s="39">
        <f t="shared" si="9"/>
        <v>8.5</v>
      </c>
      <c r="AQ4" s="36">
        <f>AQ3+(AVERAGE($AH$3:AH4)/(AQ3*AQ3))</f>
        <v>8.25</v>
      </c>
      <c r="AR4" s="40">
        <f>AR3+(AVERAGE($AH$3:AH4)/(AR3*AR3))</f>
        <v>8.25</v>
      </c>
      <c r="AS4" s="41">
        <f>AS3+(AVERAGE($AI$3:AI4)/(AS3*AS3))</f>
        <v>8.25</v>
      </c>
      <c r="AT4" s="20">
        <f>POWER((AO4-H4),2)</f>
        <v>0.25</v>
      </c>
      <c r="AU4" s="20">
        <f>POWER((AP4-H4),2)</f>
        <v>0.25</v>
      </c>
      <c r="AV4" s="29">
        <f t="shared" ref="AV4:AV67" si="10">AV3+(AVERAGE($AE$3:$AE$85)/(AV3*AV3))</f>
        <v>9.2135209240012141</v>
      </c>
      <c r="AW4" s="30">
        <f>AW3+(AVERAGE($AG$3:$AG$85)/(AW3*AW3))</f>
        <v>9.5294502694679117</v>
      </c>
      <c r="AX4" s="36">
        <f t="shared" ref="AX4:AX67" si="11">AX3+(AVERAGE($AH$3:$AH$85)/(AX3*AX3))</f>
        <v>9.3246260024290617</v>
      </c>
      <c r="AY4" s="37">
        <f t="shared" ref="AY4:AY67" si="12">AY3+(AVERAGE($AI$3:$AI$85)/(AY3*AY3))</f>
        <v>9.3728081772869434</v>
      </c>
    </row>
    <row r="5" spans="1:51" thickTop="1" thickBot="1">
      <c r="A5" s="4">
        <v>4</v>
      </c>
      <c r="B5" s="4">
        <v>1066282448</v>
      </c>
      <c r="C5" s="4">
        <f t="shared" si="0"/>
        <v>2.5862068965517241E-2</v>
      </c>
      <c r="D5" s="2">
        <f t="shared" si="1"/>
        <v>37910.232037037036</v>
      </c>
      <c r="E5" s="4" t="s">
        <v>104</v>
      </c>
      <c r="F5" s="4" t="s">
        <v>105</v>
      </c>
      <c r="G5" s="4">
        <v>9</v>
      </c>
      <c r="H5" s="4">
        <v>10</v>
      </c>
      <c r="I5" s="5">
        <f t="shared" si="2"/>
        <v>0.13333333333333333</v>
      </c>
      <c r="J5" s="4">
        <v>93</v>
      </c>
      <c r="K5" s="4">
        <v>96</v>
      </c>
      <c r="L5" s="5">
        <f t="shared" si="3"/>
        <v>0.54602350482418904</v>
      </c>
      <c r="M5" s="5">
        <f t="shared" si="4"/>
        <v>9.6</v>
      </c>
      <c r="N5" s="4">
        <v>1</v>
      </c>
      <c r="O5" s="4">
        <v>0</v>
      </c>
      <c r="P5" s="4">
        <v>1</v>
      </c>
      <c r="Q5" s="4">
        <v>0</v>
      </c>
      <c r="R5" s="4">
        <v>0</v>
      </c>
      <c r="S5" s="4">
        <v>0</v>
      </c>
      <c r="T5" s="4">
        <v>2</v>
      </c>
      <c r="U5" s="4">
        <v>0</v>
      </c>
      <c r="V5" s="4">
        <v>1</v>
      </c>
      <c r="W5" s="5">
        <f>N5+P5+T5</f>
        <v>4</v>
      </c>
      <c r="X5" s="5">
        <f>O5+Q5+U5</f>
        <v>0</v>
      </c>
      <c r="Y5" s="60">
        <f>(N5+V5)/G5</f>
        <v>0.22222222222222221</v>
      </c>
      <c r="Z5" s="62">
        <f>IF(AA5=0,0,(N5+V5)/ABS(AA5))</f>
        <v>2</v>
      </c>
      <c r="AA5" s="3">
        <f t="shared" si="5"/>
        <v>1</v>
      </c>
      <c r="AB5" s="3">
        <f t="shared" si="6"/>
        <v>3</v>
      </c>
      <c r="AC5" s="3">
        <f>N5+O5+P5+Q5+T5+U5</f>
        <v>4</v>
      </c>
      <c r="AD5" s="3">
        <f>AA5/G5</f>
        <v>0.1111111111111111</v>
      </c>
      <c r="AE5" s="24">
        <f>(AA5)*(G5*G5)</f>
        <v>81</v>
      </c>
      <c r="AF5" s="25">
        <f t="shared" si="7"/>
        <v>0.01</v>
      </c>
      <c r="AG5" s="26">
        <f>(H5-$H$2)/SUM($AF$2:AF4)</f>
        <v>45.876106194690266</v>
      </c>
      <c r="AH5" s="35">
        <f>(H5-$H$2)/SUM($AF$2:AF4)</f>
        <v>45.876106194690266</v>
      </c>
      <c r="AI5" s="28">
        <f>(H5-$H$2)/SUM($AF$2:AF4)</f>
        <v>45.876106194690266</v>
      </c>
      <c r="AJ5" s="29">
        <f>AJ4+(AVERAGE($AE$3:AE5)/(AJ4*AJ4))</f>
        <v>9.1689734717416371</v>
      </c>
      <c r="AK5" s="30">
        <f>AK4+(AVERAGE($AG$3:AG5)/(AK4*AK4))</f>
        <v>8.6313950716605579</v>
      </c>
      <c r="AL5" s="36">
        <f>AL4+(AVERAGE($AH$3:AH5)/(AL4*AL4))</f>
        <v>8.6313950716605579</v>
      </c>
      <c r="AM5" s="37">
        <f>AM4+(AVERAGE($AI$3:AI5)/(AM4*AM4))</f>
        <v>8.6313950716605579</v>
      </c>
      <c r="AN5" s="38">
        <f t="shared" si="8"/>
        <v>10</v>
      </c>
      <c r="AO5" s="39">
        <f t="shared" si="9"/>
        <v>9.1349634075389652</v>
      </c>
      <c r="AP5" s="39">
        <f t="shared" si="9"/>
        <v>9.1349634075389652</v>
      </c>
      <c r="AQ5" s="36">
        <f>AQ4+(AVERAGE($AH$3:AH5)/(AQ4*AQ4))</f>
        <v>8.6313950716605579</v>
      </c>
      <c r="AR5" s="40">
        <f>AR4+(AVERAGE($AH$3:AH5)/(AR4*AR4))</f>
        <v>8.6313950716605579</v>
      </c>
      <c r="AS5" s="41">
        <f>AS4+(AVERAGE($AI$3:AI5)/(AS4*AS4))</f>
        <v>8.6313950716605579</v>
      </c>
      <c r="AT5" s="20">
        <f>POWER((AO5-H5),2)</f>
        <v>0.74828830629659848</v>
      </c>
      <c r="AU5" s="20">
        <f>POWER((AP5-H5),2)</f>
        <v>0.74828830629659848</v>
      </c>
      <c r="AV5" s="29">
        <f t="shared" si="10"/>
        <v>9.706865573479897</v>
      </c>
      <c r="AW5" s="30">
        <f t="shared" ref="AW5:AW68" si="13">AW4+(AVERAGE($AG$3:$AG$85)/(AW4*AW4))</f>
        <v>10.122089967124651</v>
      </c>
      <c r="AX5" s="36">
        <f t="shared" si="11"/>
        <v>9.8539959024232751</v>
      </c>
      <c r="AY5" s="37">
        <f t="shared" si="12"/>
        <v>9.9174195453572036</v>
      </c>
    </row>
    <row r="6" spans="1:51" thickTop="1" thickBot="1">
      <c r="A6" s="4">
        <v>5</v>
      </c>
      <c r="B6" s="4">
        <v>1075630671</v>
      </c>
      <c r="C6" s="4">
        <f t="shared" si="0"/>
        <v>3.4482758620689655E-2</v>
      </c>
      <c r="D6" s="2">
        <f t="shared" si="1"/>
        <v>38018.429062499999</v>
      </c>
      <c r="E6" s="4" t="s">
        <v>105</v>
      </c>
      <c r="F6" s="4" t="s">
        <v>106</v>
      </c>
      <c r="G6" s="4">
        <v>10</v>
      </c>
      <c r="H6" s="4">
        <v>11</v>
      </c>
      <c r="I6" s="5">
        <f t="shared" si="2"/>
        <v>0.2</v>
      </c>
      <c r="J6" s="4">
        <v>96</v>
      </c>
      <c r="K6" s="4">
        <v>99</v>
      </c>
      <c r="L6" s="5">
        <f t="shared" si="3"/>
        <v>0.56326311856504263</v>
      </c>
      <c r="M6" s="5">
        <f t="shared" si="4"/>
        <v>9</v>
      </c>
      <c r="N6" s="4">
        <v>1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3</v>
      </c>
      <c r="U6" s="4">
        <v>0</v>
      </c>
      <c r="V6" s="4">
        <v>0</v>
      </c>
      <c r="W6" s="5">
        <f>N6+P6+T6</f>
        <v>4</v>
      </c>
      <c r="X6" s="5">
        <f>O6+Q6+U6</f>
        <v>0</v>
      </c>
      <c r="Y6" s="60">
        <f>(N6+V6)/G6</f>
        <v>0.1</v>
      </c>
      <c r="Z6" s="62">
        <f>IF(AA6=0,0,(N6+V6)/ABS(AA6))</f>
        <v>1</v>
      </c>
      <c r="AA6" s="3">
        <f t="shared" si="5"/>
        <v>1</v>
      </c>
      <c r="AB6" s="3">
        <f t="shared" si="6"/>
        <v>3</v>
      </c>
      <c r="AC6" s="3">
        <f>N6+O6+P6+Q6+T6+U6</f>
        <v>4</v>
      </c>
      <c r="AD6" s="3">
        <f>AA6/G6</f>
        <v>0.1</v>
      </c>
      <c r="AE6" s="24">
        <f>(AA6)*(G6*G6)</f>
        <v>100</v>
      </c>
      <c r="AF6" s="25">
        <f t="shared" si="7"/>
        <v>8.2644628099173556E-3</v>
      </c>
      <c r="AG6" s="26">
        <f>(H6-$H$2)/SUM($AF$2:AF5)</f>
        <v>55.974661675784624</v>
      </c>
      <c r="AH6" s="35">
        <f>(H6-$H$2)/SUM($AF$2:AF5)</f>
        <v>55.974661675784624</v>
      </c>
      <c r="AI6" s="28">
        <f>(H6-$H$2)/SUM($AF$2:AF5)</f>
        <v>55.974661675784624</v>
      </c>
      <c r="AJ6" s="29">
        <f>AJ5+(AVERAGE($AE$3:AE6)/(AJ5*AJ5))</f>
        <v>9.8975323596182072</v>
      </c>
      <c r="AK6" s="30">
        <f>AK5+(AVERAGE($AG$3:AG6)/(AK5*AK5))</f>
        <v>9.0805528085248746</v>
      </c>
      <c r="AL6" s="36">
        <f>AL5+(AVERAGE($AH$3:AH6)/(AL5*AL5))</f>
        <v>9.0805528085248746</v>
      </c>
      <c r="AM6" s="37">
        <f>AM5+(AVERAGE($AI$3:AI6)/(AM5*AM5))</f>
        <v>9.0805528085248746</v>
      </c>
      <c r="AN6" s="38">
        <f t="shared" si="8"/>
        <v>11</v>
      </c>
      <c r="AO6" s="39">
        <f t="shared" si="9"/>
        <v>9.8057399293724963</v>
      </c>
      <c r="AP6" s="39">
        <f t="shared" si="9"/>
        <v>9.8057399293724963</v>
      </c>
      <c r="AQ6" s="36">
        <f>AQ5+(AVERAGE($AH$3:AH6)/(AQ5*AQ5))</f>
        <v>9.0805528085248746</v>
      </c>
      <c r="AR6" s="40">
        <f>AR5+(AVERAGE($AH$3:AH6)/(AR5*AR5))</f>
        <v>9.0805528085248746</v>
      </c>
      <c r="AS6" s="41">
        <f>AS5+(AVERAGE($AI$3:AI6)/(AS5*AS5))</f>
        <v>9.0805528085248746</v>
      </c>
      <c r="AT6" s="20">
        <f>POWER((AO6-H6),2)</f>
        <v>1.4262571162952102</v>
      </c>
      <c r="AU6" s="20">
        <f>POWER((AP6-H6),2)</f>
        <v>1.4262571162952102</v>
      </c>
      <c r="AV6" s="29">
        <f t="shared" si="10"/>
        <v>10.151336793111939</v>
      </c>
      <c r="AW6" s="30">
        <f t="shared" si="13"/>
        <v>10.647364141606083</v>
      </c>
      <c r="AX6" s="36">
        <f t="shared" si="11"/>
        <v>10.328016630214208</v>
      </c>
      <c r="AY6" s="37">
        <f t="shared" si="12"/>
        <v>10.403858994857881</v>
      </c>
    </row>
    <row r="7" spans="1:51" thickTop="1" thickBot="1">
      <c r="A7" s="4">
        <v>6</v>
      </c>
      <c r="B7" s="4">
        <v>1078065017</v>
      </c>
      <c r="C7" s="4">
        <f t="shared" si="0"/>
        <v>4.3103448275862072E-2</v>
      </c>
      <c r="D7" s="2">
        <f t="shared" si="1"/>
        <v>38046.604363425926</v>
      </c>
      <c r="E7" s="4" t="s">
        <v>106</v>
      </c>
      <c r="F7" s="4" t="s">
        <v>107</v>
      </c>
      <c r="G7" s="4">
        <v>11</v>
      </c>
      <c r="H7" s="4">
        <v>12</v>
      </c>
      <c r="I7" s="5">
        <f t="shared" si="2"/>
        <v>0.26666666666666666</v>
      </c>
      <c r="J7" s="4">
        <v>99</v>
      </c>
      <c r="K7" s="4">
        <v>107</v>
      </c>
      <c r="L7" s="5">
        <f t="shared" si="3"/>
        <v>0.60923542187398561</v>
      </c>
      <c r="M7" s="5">
        <f t="shared" si="4"/>
        <v>8.9166666666666661</v>
      </c>
      <c r="N7" s="4">
        <v>1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8</v>
      </c>
      <c r="U7" s="4">
        <v>0</v>
      </c>
      <c r="V7" s="4">
        <v>0</v>
      </c>
      <c r="W7" s="5">
        <f>N7+P7+T7</f>
        <v>9</v>
      </c>
      <c r="X7" s="5">
        <f>O7+Q7+U7</f>
        <v>0</v>
      </c>
      <c r="Y7" s="60">
        <f>(N7+V7)/G7</f>
        <v>9.0909090909090912E-2</v>
      </c>
      <c r="Z7" s="62">
        <f>IF(AA7=0,0,(N7+V7)/ABS(AA7))</f>
        <v>1</v>
      </c>
      <c r="AA7" s="3">
        <f t="shared" si="5"/>
        <v>1</v>
      </c>
      <c r="AB7" s="3">
        <f t="shared" si="6"/>
        <v>8</v>
      </c>
      <c r="AC7" s="3">
        <f>N7+O7+P7+Q7+T7+U7</f>
        <v>9</v>
      </c>
      <c r="AD7" s="3">
        <f>AA7/G7</f>
        <v>9.0909090909090912E-2</v>
      </c>
      <c r="AE7" s="24">
        <f>(AA7)*(G7*G7)</f>
        <v>121</v>
      </c>
      <c r="AF7" s="25">
        <f t="shared" si="7"/>
        <v>6.9444444444444441E-3</v>
      </c>
      <c r="AG7" s="26">
        <f>(H7-$H$2)/SUM($AF$2:AF6)</f>
        <v>64.661992070642611</v>
      </c>
      <c r="AH7" s="35">
        <f>(H7-H2)/SUM(AF2:AF6)</f>
        <v>64.661992070642611</v>
      </c>
      <c r="AI7" s="28">
        <f>(H7-$H$2)/SUM($AF$2:AF6)</f>
        <v>64.661992070642611</v>
      </c>
      <c r="AJ7" s="29">
        <f>AJ6+(AVERAGE($AE$3:AE7)/(AJ6*AJ6))</f>
        <v>10.644767384767583</v>
      </c>
      <c r="AK7" s="30">
        <f>AK6+(AVERAGE($AG$3:AG7)/(AK6*AK6))</f>
        <v>9.5620500975325342</v>
      </c>
      <c r="AL7" s="36">
        <f>AL6+(AVERAGE($AH$3:AH7)/(AL6*AL6))</f>
        <v>9.5620500975325342</v>
      </c>
      <c r="AM7" s="37">
        <f>AM6+(AVERAGE($AI$3:AI7)/(AM6*AM6))</f>
        <v>9.5620500975325342</v>
      </c>
      <c r="AN7" s="38">
        <f t="shared" si="8"/>
        <v>12</v>
      </c>
      <c r="AO7" s="39">
        <f t="shared" si="9"/>
        <v>10.478233813099758</v>
      </c>
      <c r="AP7" s="39">
        <f t="shared" si="9"/>
        <v>10.478233813099758</v>
      </c>
      <c r="AQ7" s="36">
        <f>AQ6+(AVERAGE(AH3:AH7)/(AQ6*AQ6))</f>
        <v>9.5620500975325342</v>
      </c>
      <c r="AR7" s="40">
        <f>AR6+(AVERAGE($AH$3:AH7)/(AR6*AR6))</f>
        <v>9.5620500975325342</v>
      </c>
      <c r="AS7" s="41">
        <f>AS6+(AVERAGE($AI$3:AI7)/(AS6*AS6))</f>
        <v>9.5620500975325342</v>
      </c>
      <c r="AT7" s="20">
        <f>POWER((AO7-H7),2)</f>
        <v>2.3157723275929034</v>
      </c>
      <c r="AU7" s="20">
        <f>POWER((AP7-H7),2)</f>
        <v>2.3157723275929034</v>
      </c>
      <c r="AV7" s="29">
        <f t="shared" si="10"/>
        <v>10.55773819932566</v>
      </c>
      <c r="AW7" s="30">
        <f t="shared" si="13"/>
        <v>11.122089269905885</v>
      </c>
      <c r="AX7" s="36">
        <f t="shared" si="11"/>
        <v>10.759524012732617</v>
      </c>
      <c r="AY7" s="37">
        <f t="shared" si="12"/>
        <v>10.845874236724795</v>
      </c>
    </row>
    <row r="8" spans="1:51" thickTop="1" thickBot="1">
      <c r="A8" s="4">
        <v>7</v>
      </c>
      <c r="B8" s="4">
        <v>1078125890</v>
      </c>
      <c r="C8" s="4">
        <f t="shared" si="0"/>
        <v>5.1724137931034482E-2</v>
      </c>
      <c r="D8" s="2">
        <f t="shared" si="1"/>
        <v>38047.308912037035</v>
      </c>
      <c r="E8" s="4" t="s">
        <v>107</v>
      </c>
      <c r="F8" s="4" t="s">
        <v>108</v>
      </c>
      <c r="G8" s="4">
        <v>12</v>
      </c>
      <c r="H8" s="4">
        <v>12</v>
      </c>
      <c r="I8" s="5">
        <f t="shared" si="2"/>
        <v>0.26666666666666666</v>
      </c>
      <c r="J8" s="4">
        <v>107</v>
      </c>
      <c r="K8" s="4">
        <v>108</v>
      </c>
      <c r="L8" s="5">
        <f t="shared" si="3"/>
        <v>0.61498195978760339</v>
      </c>
      <c r="M8" s="5">
        <f t="shared" si="4"/>
        <v>9</v>
      </c>
      <c r="N8" s="4">
        <v>0</v>
      </c>
      <c r="O8" s="4">
        <v>0</v>
      </c>
      <c r="P8" s="4">
        <v>1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1</v>
      </c>
      <c r="W8" s="5">
        <f>N8+P8+T8</f>
        <v>1</v>
      </c>
      <c r="X8" s="5">
        <f>O8+Q8+U8</f>
        <v>0</v>
      </c>
      <c r="Y8" s="60">
        <f>(N8+V8)/G8</f>
        <v>8.3333333333333329E-2</v>
      </c>
      <c r="Z8" s="62">
        <f>IF(AA8=0,0,(N8+V8)/ABS(AA8))</f>
        <v>0</v>
      </c>
      <c r="AA8" s="3">
        <f t="shared" si="5"/>
        <v>0</v>
      </c>
      <c r="AB8" s="3">
        <f t="shared" si="6"/>
        <v>1</v>
      </c>
      <c r="AC8" s="3">
        <f>N8+O8+P8+Q8+T8+U8</f>
        <v>1</v>
      </c>
      <c r="AD8" s="3">
        <f>AA8/G8</f>
        <v>0</v>
      </c>
      <c r="AE8" s="24">
        <f>(AA8)*(G8*G8)</f>
        <v>0</v>
      </c>
      <c r="AF8" s="25">
        <f t="shared" si="7"/>
        <v>6.9444444444444441E-3</v>
      </c>
      <c r="AG8" s="26">
        <f>(H8-$H$2)/SUM($AF$2:AF7)</f>
        <v>58.135659511050399</v>
      </c>
      <c r="AH8" s="35">
        <f>(H8-H3)/SUM(AF3:AF7)</f>
        <v>75.216831886188601</v>
      </c>
      <c r="AI8" s="28">
        <f>(H8-$H$2)/SUM($AF$2:AF7)</f>
        <v>58.135659511050399</v>
      </c>
      <c r="AJ8" s="29">
        <f>AJ7+(AVERAGE($AE$3:AE8)/(AJ7*AJ7))</f>
        <v>11.183108418520955</v>
      </c>
      <c r="AK8" s="30">
        <f>AK7+(AVERAGE($AG$3:AG8)/(AK7*AK7))</f>
        <v>10.029877131245</v>
      </c>
      <c r="AL8" s="36">
        <f>AL7+(AVERAGE($AH$3:AH8)/(AL7*AL7))</f>
        <v>10.061013244304451</v>
      </c>
      <c r="AM8" s="37">
        <f>AM7+(AVERAGE($AI$3:AI8)/(AM7*AM7))</f>
        <v>10.029877131245</v>
      </c>
      <c r="AN8" s="38">
        <f t="shared" si="8"/>
        <v>12</v>
      </c>
      <c r="AO8" s="39">
        <f t="shared" si="9"/>
        <v>11.163309992138373</v>
      </c>
      <c r="AP8" s="39">
        <f t="shared" si="9"/>
        <v>11.00773438478009</v>
      </c>
      <c r="AQ8" s="36">
        <f t="shared" ref="AQ8:AQ71" si="14">AQ7+(AVERAGE(AH4:AH8)/(AQ7*AQ7))</f>
        <v>10.160805873658834</v>
      </c>
      <c r="AR8" s="40">
        <f>AR7+(AVERAGE($AH$3:AH8)/(AR7*AR7))</f>
        <v>10.061013244304451</v>
      </c>
      <c r="AS8" s="41">
        <f>AS7+(AVERAGE($AI$3:AI8)/(AS7*AS7))</f>
        <v>10.029877131245</v>
      </c>
      <c r="AT8" s="20">
        <f>POWER((AO8-H8),2)</f>
        <v>0.70005016925548913</v>
      </c>
      <c r="AU8" s="20">
        <f>POWER((AP8-H8),2)</f>
        <v>0.98459105114774703</v>
      </c>
      <c r="AV8" s="29">
        <f t="shared" si="10"/>
        <v>10.93345437944123</v>
      </c>
      <c r="AW8" s="30">
        <f t="shared" si="13"/>
        <v>11.557153804345589</v>
      </c>
      <c r="AX8" s="36">
        <f t="shared" si="11"/>
        <v>11.157114485562941</v>
      </c>
      <c r="AY8" s="37">
        <f t="shared" si="12"/>
        <v>11.252595644141804</v>
      </c>
    </row>
    <row r="9" spans="1:51" thickTop="1" thickBot="1">
      <c r="A9" s="4">
        <v>8</v>
      </c>
      <c r="B9" s="4">
        <v>1079907675</v>
      </c>
      <c r="C9" s="4">
        <f t="shared" si="0"/>
        <v>6.0344827586206899E-2</v>
      </c>
      <c r="D9" s="2">
        <f t="shared" si="1"/>
        <v>38067.931423611109</v>
      </c>
      <c r="E9" s="4" t="s">
        <v>108</v>
      </c>
      <c r="F9" s="4" t="s">
        <v>109</v>
      </c>
      <c r="G9" s="4">
        <v>12</v>
      </c>
      <c r="H9" s="4">
        <v>12</v>
      </c>
      <c r="I9" s="5">
        <f t="shared" si="2"/>
        <v>0.26666666666666666</v>
      </c>
      <c r="J9" s="4">
        <v>108</v>
      </c>
      <c r="K9" s="4">
        <v>108</v>
      </c>
      <c r="L9" s="5">
        <f t="shared" si="3"/>
        <v>0.61498195978760339</v>
      </c>
      <c r="M9" s="5">
        <f t="shared" si="4"/>
        <v>9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5">
        <f>N9+P9+T9</f>
        <v>0</v>
      </c>
      <c r="X9" s="5">
        <f>O9+Q9+U9</f>
        <v>0</v>
      </c>
      <c r="Y9" s="60">
        <f>(N9+V9)/G9</f>
        <v>0</v>
      </c>
      <c r="Z9" s="62">
        <f>IF(AA9=0,0,(N9+V9)/ABS(AA9))</f>
        <v>0</v>
      </c>
      <c r="AA9" s="3">
        <f t="shared" si="5"/>
        <v>0</v>
      </c>
      <c r="AB9" s="3">
        <f t="shared" si="6"/>
        <v>0</v>
      </c>
      <c r="AC9" s="3">
        <f>N9+O9+P9+Q9+T9+U9</f>
        <v>0</v>
      </c>
      <c r="AD9" s="3">
        <f>AA9/G9</f>
        <v>0</v>
      </c>
      <c r="AE9" s="24">
        <f>(AA9)*(G9*G9)</f>
        <v>0</v>
      </c>
      <c r="AF9" s="25">
        <f t="shared" si="7"/>
        <v>6.9444444444444441E-3</v>
      </c>
      <c r="AG9" s="26">
        <f>(H9-$H$2)/SUM($AF$2:AF8)</f>
        <v>52.80595622738592</v>
      </c>
      <c r="AH9" s="35">
        <f>(H9-H4)/SUM(AF4:AF8)</f>
        <v>67.417198803122886</v>
      </c>
      <c r="AI9" s="28">
        <f>(H9-$H$2)/SUM($AF$2:AF8)</f>
        <v>52.80595622738592</v>
      </c>
      <c r="AJ9" s="29">
        <f>AJ8+(AVERAGE($AE$3:AE9)/(AJ8*AJ8))</f>
        <v>11.601187053774829</v>
      </c>
      <c r="AK9" s="30">
        <f>AK8+(AVERAGE($AG$3:AG9)/(AK8*AK8))</f>
        <v>10.469324999758127</v>
      </c>
      <c r="AL9" s="36">
        <f>AL8+(AVERAGE($AH$3:AH9)/(AL8*AL8))</f>
        <v>10.542472797588209</v>
      </c>
      <c r="AM9" s="37">
        <f>AM8+(AVERAGE($AI$3:AI9)/(AM8*AM8))</f>
        <v>10.469324999758127</v>
      </c>
      <c r="AN9" s="38">
        <f t="shared" si="8"/>
        <v>12</v>
      </c>
      <c r="AO9" s="39">
        <f t="shared" si="9"/>
        <v>11.704294382410158</v>
      </c>
      <c r="AP9" s="39">
        <f t="shared" si="9"/>
        <v>11.44353418646406</v>
      </c>
      <c r="AQ9" s="36">
        <f t="shared" si="14"/>
        <v>10.759683970730324</v>
      </c>
      <c r="AR9" s="40">
        <f>AR8+(AVERAGE($AH$3:AH9)/(AR8*AR8))</f>
        <v>10.542472797588209</v>
      </c>
      <c r="AS9" s="41">
        <f>AS8+(AVERAGE($AI$3:AI9)/(AS8*AS8))</f>
        <v>10.469324999758127</v>
      </c>
      <c r="AT9" s="20">
        <f>POWER((AO9-H9),2)</f>
        <v>8.7441812274190026E-2</v>
      </c>
      <c r="AU9" s="20">
        <f>POWER((AP9-H9),2)</f>
        <v>0.3096542016342157</v>
      </c>
      <c r="AV9" s="29">
        <f t="shared" si="10"/>
        <v>11.283792084772616</v>
      </c>
      <c r="AW9" s="30">
        <f t="shared" si="13"/>
        <v>11.96007920749742</v>
      </c>
      <c r="AX9" s="36">
        <f t="shared" si="11"/>
        <v>11.526873106566246</v>
      </c>
      <c r="AY9" s="37">
        <f t="shared" si="12"/>
        <v>11.630446781848457</v>
      </c>
    </row>
    <row r="10" spans="1:51" thickTop="1" thickBot="1">
      <c r="A10" s="4">
        <v>9</v>
      </c>
      <c r="B10" s="4">
        <v>1080709066</v>
      </c>
      <c r="C10" s="4">
        <f t="shared" si="0"/>
        <v>6.8965517241379309E-2</v>
      </c>
      <c r="D10" s="2">
        <f t="shared" si="1"/>
        <v>38077.206782407404</v>
      </c>
      <c r="E10" s="4" t="s">
        <v>109</v>
      </c>
      <c r="F10" s="4" t="s">
        <v>110</v>
      </c>
      <c r="G10" s="4">
        <v>12</v>
      </c>
      <c r="H10" s="4">
        <v>13</v>
      </c>
      <c r="I10" s="5">
        <f t="shared" si="2"/>
        <v>0.33333333333333331</v>
      </c>
      <c r="J10" s="4">
        <v>108</v>
      </c>
      <c r="K10" s="4">
        <v>115</v>
      </c>
      <c r="L10" s="5">
        <f t="shared" si="3"/>
        <v>0.65520772518292847</v>
      </c>
      <c r="M10" s="5">
        <f t="shared" si="4"/>
        <v>8.8461538461538467</v>
      </c>
      <c r="N10" s="4">
        <v>1</v>
      </c>
      <c r="O10" s="4">
        <v>0</v>
      </c>
      <c r="P10" s="4">
        <v>4</v>
      </c>
      <c r="Q10" s="4">
        <v>0</v>
      </c>
      <c r="R10" s="4">
        <v>0</v>
      </c>
      <c r="S10" s="4">
        <v>0</v>
      </c>
      <c r="T10" s="4">
        <v>3</v>
      </c>
      <c r="U10" s="4">
        <v>0</v>
      </c>
      <c r="V10" s="4">
        <v>1</v>
      </c>
      <c r="W10" s="5">
        <f>N10+P10+T10</f>
        <v>8</v>
      </c>
      <c r="X10" s="5">
        <f>O10+Q10+U10</f>
        <v>0</v>
      </c>
      <c r="Y10" s="60">
        <f>(N10+V10)/G10</f>
        <v>0.16666666666666666</v>
      </c>
      <c r="Z10" s="62">
        <f>IF(AA10=0,0,(N10+V10)/ABS(AA10))</f>
        <v>2</v>
      </c>
      <c r="AA10" s="3">
        <f t="shared" si="5"/>
        <v>1</v>
      </c>
      <c r="AB10" s="3">
        <f t="shared" si="6"/>
        <v>7</v>
      </c>
      <c r="AC10" s="3">
        <f>N10+O10+P10+Q10+T10+U10</f>
        <v>8</v>
      </c>
      <c r="AD10" s="3">
        <f>AA10/G10</f>
        <v>8.3333333333333329E-2</v>
      </c>
      <c r="AE10" s="24">
        <f>(AA10)*(G10*G10)</f>
        <v>144</v>
      </c>
      <c r="AF10" s="25">
        <f t="shared" si="7"/>
        <v>5.9171597633136093E-3</v>
      </c>
      <c r="AG10" s="26">
        <f>(H10-$H$2)/SUM($AF$2:AF9)</f>
        <v>60.464262634893259</v>
      </c>
      <c r="AH10" s="35">
        <f>(H10-H5)/SUM(AF5:AF9)</f>
        <v>76.730667606129984</v>
      </c>
      <c r="AI10" s="28">
        <f>(H10-$H$2)/SUM($AF$2:AF9)</f>
        <v>60.464262634893259</v>
      </c>
      <c r="AJ10" s="29">
        <f>AJ9+(AVERAGE($AE$3:AE10)/(AJ9*AJ9))</f>
        <v>12.074856455113812</v>
      </c>
      <c r="AK10" s="30">
        <f>AK9+(AVERAGE($AG$3:AG10)/(AK9*AK9))</f>
        <v>10.891195213592946</v>
      </c>
      <c r="AL10" s="36">
        <f>AL9+(AVERAGE($AH$3:AH10)/(AL9*AL9))</f>
        <v>11.012446956421391</v>
      </c>
      <c r="AM10" s="37">
        <f>AM9+(AVERAGE($AI$3:AI10)/(AM9*AM9))</f>
        <v>10.891195213592946</v>
      </c>
      <c r="AN10" s="38">
        <f t="shared" si="8"/>
        <v>13</v>
      </c>
      <c r="AO10" s="39">
        <f t="shared" si="9"/>
        <v>12.264411059777188</v>
      </c>
      <c r="AP10" s="39">
        <f t="shared" si="9"/>
        <v>11.905253900770379</v>
      </c>
      <c r="AQ10" s="36">
        <f t="shared" si="14"/>
        <v>11.347053764388511</v>
      </c>
      <c r="AR10" s="40">
        <f>AR9+(AVERAGE($AH$3:AH10)/(AR9*AR9))</f>
        <v>11.012446956421391</v>
      </c>
      <c r="AS10" s="41">
        <f>AS9+(AVERAGE($AI$3:AI10)/(AS9*AS9))</f>
        <v>10.891195213592946</v>
      </c>
      <c r="AT10" s="20">
        <f>POWER((AO10-H10),2)</f>
        <v>0.54109108897811897</v>
      </c>
      <c r="AU10" s="20">
        <f>POWER((AP10-H10),2)</f>
        <v>1.1984690217784706</v>
      </c>
      <c r="AV10" s="29">
        <f t="shared" si="10"/>
        <v>11.612713026426633</v>
      </c>
      <c r="AW10" s="30">
        <f t="shared" si="13"/>
        <v>12.336313453100272</v>
      </c>
      <c r="AX10" s="36">
        <f t="shared" si="11"/>
        <v>11.873290000133178</v>
      </c>
      <c r="AY10" s="37">
        <f t="shared" si="12"/>
        <v>11.984145400278116</v>
      </c>
    </row>
    <row r="11" spans="1:51" thickTop="1" thickBot="1">
      <c r="A11" s="4">
        <v>10</v>
      </c>
      <c r="B11" s="4">
        <v>1086369394</v>
      </c>
      <c r="C11" s="4">
        <f t="shared" si="0"/>
        <v>7.7586206896551727E-2</v>
      </c>
      <c r="D11" s="2">
        <f t="shared" si="1"/>
        <v>38142.719837962963</v>
      </c>
      <c r="E11" s="4" t="s">
        <v>110</v>
      </c>
      <c r="F11" s="4" t="s">
        <v>111</v>
      </c>
      <c r="G11" s="4">
        <v>13</v>
      </c>
      <c r="H11" s="4">
        <v>13</v>
      </c>
      <c r="I11" s="5">
        <f t="shared" si="2"/>
        <v>0.33333333333333331</v>
      </c>
      <c r="J11" s="4">
        <v>115</v>
      </c>
      <c r="K11" s="4">
        <v>115</v>
      </c>
      <c r="L11" s="5">
        <f t="shared" si="3"/>
        <v>0.65520772518292847</v>
      </c>
      <c r="M11" s="5">
        <f t="shared" si="4"/>
        <v>8.8461538461538467</v>
      </c>
      <c r="N11" s="4">
        <v>0</v>
      </c>
      <c r="O11" s="4">
        <v>0</v>
      </c>
      <c r="P11" s="4">
        <v>1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1</v>
      </c>
      <c r="W11" s="5">
        <f>N11+P11+T11</f>
        <v>1</v>
      </c>
      <c r="X11" s="5">
        <f>O11+Q11+U11</f>
        <v>1</v>
      </c>
      <c r="Y11" s="60">
        <f>(N11+V11)/G11</f>
        <v>7.6923076923076927E-2</v>
      </c>
      <c r="Z11" s="62">
        <f>IF(AA11=0,0,(N11+V11)/ABS(AA11))</f>
        <v>0</v>
      </c>
      <c r="AA11" s="3">
        <f t="shared" si="5"/>
        <v>0</v>
      </c>
      <c r="AB11" s="3">
        <f t="shared" si="6"/>
        <v>0</v>
      </c>
      <c r="AC11" s="3">
        <f>N11+O11+P11+Q11+T11+U11</f>
        <v>2</v>
      </c>
      <c r="AD11" s="3">
        <f>AA11/G11</f>
        <v>0</v>
      </c>
      <c r="AE11" s="24">
        <f>(AA11)*(G11*G11)</f>
        <v>0</v>
      </c>
      <c r="AF11" s="25">
        <f t="shared" si="7"/>
        <v>5.9171597633136093E-3</v>
      </c>
      <c r="AG11" s="26">
        <f>(H11-$H$2)/SUM($AF$2:AF10)</f>
        <v>56.426635522650713</v>
      </c>
      <c r="AH11" s="35">
        <f>(H11-H6)/SUM(AF6:AF10)</f>
        <v>57.118449765777299</v>
      </c>
      <c r="AI11" s="28">
        <f>(H11-$H$2)/SUM($AF$2:AF10)</f>
        <v>56.426635522650713</v>
      </c>
      <c r="AJ11" s="29">
        <f>AJ10+(AVERAGE($AE$3:AE11)/(AJ10*AJ10))</f>
        <v>12.46351096670681</v>
      </c>
      <c r="AK11" s="30">
        <f>AK10+(AVERAGE($AG$3:AG11)/(AK10*AK10))</f>
        <v>11.290558243703105</v>
      </c>
      <c r="AL11" s="36">
        <f>AL10+(AVERAGE($AH$3:AH11)/(AL10*AL10))</f>
        <v>11.447637750388676</v>
      </c>
      <c r="AM11" s="37">
        <f>AM10+(AVERAGE($AI$3:AI11)/(AM10*AM10))</f>
        <v>11.290558243703105</v>
      </c>
      <c r="AN11" s="38">
        <f t="shared" si="8"/>
        <v>13</v>
      </c>
      <c r="AO11" s="39">
        <f t="shared" si="9"/>
        <v>12.644148147741033</v>
      </c>
      <c r="AP11" s="39">
        <f t="shared" si="9"/>
        <v>12.303367334141251</v>
      </c>
      <c r="AQ11" s="36">
        <f t="shared" si="14"/>
        <v>11.87696479419261</v>
      </c>
      <c r="AR11" s="40">
        <f>AR10+(AVERAGE($AH$3:AH11)/(AR10*AR10))</f>
        <v>11.447637750388676</v>
      </c>
      <c r="AS11" s="41">
        <f>AS10+(AVERAGE($AI$3:AI11)/(AS10*AS10))</f>
        <v>11.290558243703105</v>
      </c>
      <c r="AT11" s="20">
        <f>POWER((AO11-H11),2)</f>
        <v>0.12663054075613758</v>
      </c>
      <c r="AU11" s="20">
        <f>POWER((AP11-H11),2)</f>
        <v>0.48529707114146703</v>
      </c>
      <c r="AV11" s="29">
        <f t="shared" si="10"/>
        <v>11.923264995774398</v>
      </c>
      <c r="AW11" s="30">
        <f t="shared" si="13"/>
        <v>12.689948780364917</v>
      </c>
      <c r="AX11" s="36">
        <f t="shared" si="11"/>
        <v>12.199787557595551</v>
      </c>
      <c r="AY11" s="37">
        <f t="shared" si="12"/>
        <v>12.317274078108122</v>
      </c>
    </row>
    <row r="12" spans="1:51" thickTop="1" thickBot="1">
      <c r="A12" s="4">
        <v>11</v>
      </c>
      <c r="B12" s="4">
        <v>1086848415</v>
      </c>
      <c r="C12" s="4">
        <f t="shared" si="0"/>
        <v>8.6206896551724144E-2</v>
      </c>
      <c r="D12" s="2">
        <f t="shared" si="1"/>
        <v>38148.264062499999</v>
      </c>
      <c r="E12" s="4" t="s">
        <v>111</v>
      </c>
      <c r="F12" s="4" t="s">
        <v>112</v>
      </c>
      <c r="G12" s="4">
        <v>13</v>
      </c>
      <c r="H12" s="4">
        <v>13</v>
      </c>
      <c r="I12" s="5">
        <f t="shared" si="2"/>
        <v>0.33333333333333331</v>
      </c>
      <c r="J12" s="4">
        <v>115</v>
      </c>
      <c r="K12" s="4">
        <v>115</v>
      </c>
      <c r="L12" s="5">
        <f t="shared" si="3"/>
        <v>0.65520772518292847</v>
      </c>
      <c r="M12" s="5">
        <f t="shared" si="4"/>
        <v>8.8461538461538467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1</v>
      </c>
      <c r="T12" s="4">
        <v>0</v>
      </c>
      <c r="U12" s="4">
        <v>0</v>
      </c>
      <c r="V12" s="4">
        <v>1</v>
      </c>
      <c r="W12" s="5">
        <f>N12+P12+T12</f>
        <v>0</v>
      </c>
      <c r="X12" s="5">
        <f>O12+Q12+U12</f>
        <v>0</v>
      </c>
      <c r="Y12" s="60">
        <f>(N12+V12)/G12</f>
        <v>7.6923076923076927E-2</v>
      </c>
      <c r="Z12" s="62">
        <f>IF(AA12=0,0,(N12+V12)/ABS(AA12))</f>
        <v>0</v>
      </c>
      <c r="AA12" s="3">
        <f t="shared" si="5"/>
        <v>0</v>
      </c>
      <c r="AB12" s="3">
        <f t="shared" si="6"/>
        <v>0</v>
      </c>
      <c r="AC12" s="3">
        <f>N12+O12+P12+Q12+T12+U12</f>
        <v>0</v>
      </c>
      <c r="AD12" s="3">
        <f>AA12/G12</f>
        <v>0</v>
      </c>
      <c r="AE12" s="24">
        <f>(AA12)*(G12*G12)</f>
        <v>0</v>
      </c>
      <c r="AF12" s="25">
        <f t="shared" si="7"/>
        <v>5.9171597633136093E-3</v>
      </c>
      <c r="AG12" s="26">
        <f>(H12-$H$2)/SUM($AF$2:AF11)</f>
        <v>52.894495389516095</v>
      </c>
      <c r="AH12" s="35">
        <f>(H12-H7)/SUM(AF7:AF11)</f>
        <v>30.611320754716981</v>
      </c>
      <c r="AI12" s="28">
        <f>(H12-$H$2)/SUM($AF$2:AF11)</f>
        <v>52.894495389516095</v>
      </c>
      <c r="AJ12" s="29">
        <f>AJ11+(AVERAGE($AE$3:AE12)/(AJ11*AJ11))</f>
        <v>12.791824946611341</v>
      </c>
      <c r="AK12" s="30">
        <f>AK11+(AVERAGE($AG$3:AG12)/(AK11*AK11))</f>
        <v>11.666501258168479</v>
      </c>
      <c r="AL12" s="36">
        <f>AL11+(AVERAGE($AH$3:AH12)/(AL11*AL11))</f>
        <v>11.833454891176308</v>
      </c>
      <c r="AM12" s="37">
        <f>AM11+(AVERAGE($AI$3:AI12)/(AM11*AM11))</f>
        <v>11.666501258168479</v>
      </c>
      <c r="AN12" s="38">
        <f t="shared" si="8"/>
        <v>13</v>
      </c>
      <c r="AO12" s="39">
        <f t="shared" si="9"/>
        <v>12.835619108576237</v>
      </c>
      <c r="AP12" s="39">
        <f t="shared" si="9"/>
        <v>12.652799191787176</v>
      </c>
      <c r="AQ12" s="36">
        <f t="shared" si="14"/>
        <v>12.312367427864638</v>
      </c>
      <c r="AR12" s="40">
        <f t="shared" ref="AR12:AS27" si="15">AR11+(AVERAGE(AH3:AH12)/(AR11*AR11))</f>
        <v>11.833454891176308</v>
      </c>
      <c r="AS12" s="41">
        <f t="shared" si="15"/>
        <v>11.666501258168479</v>
      </c>
      <c r="AT12" s="20">
        <f>POWER((AO12-H12),2)</f>
        <v>2.7021077465270885E-2</v>
      </c>
      <c r="AU12" s="20">
        <f>POWER((AP12-H12),2)</f>
        <v>0.12054840122363801</v>
      </c>
      <c r="AV12" s="29">
        <f t="shared" si="10"/>
        <v>12.217850439122396</v>
      </c>
      <c r="AW12" s="30">
        <f t="shared" si="13"/>
        <v>13.024148973625973</v>
      </c>
      <c r="AX12" s="36">
        <f t="shared" si="11"/>
        <v>12.509043142397115</v>
      </c>
      <c r="AY12" s="37">
        <f t="shared" si="12"/>
        <v>12.632627065690258</v>
      </c>
    </row>
    <row r="13" spans="1:51" thickTop="1" thickBot="1">
      <c r="A13" s="4">
        <v>12</v>
      </c>
      <c r="B13" s="4">
        <v>1087193328</v>
      </c>
      <c r="C13" s="4">
        <f t="shared" si="0"/>
        <v>9.4827586206896547E-2</v>
      </c>
      <c r="D13" s="2">
        <f t="shared" si="1"/>
        <v>38152.256111111114</v>
      </c>
      <c r="E13" s="4" t="s">
        <v>112</v>
      </c>
      <c r="F13" s="4" t="s">
        <v>113</v>
      </c>
      <c r="G13" s="4">
        <v>13</v>
      </c>
      <c r="H13" s="4">
        <v>13</v>
      </c>
      <c r="I13" s="5">
        <f t="shared" si="2"/>
        <v>0.33333333333333331</v>
      </c>
      <c r="J13" s="4">
        <v>115</v>
      </c>
      <c r="K13" s="4">
        <v>116</v>
      </c>
      <c r="L13" s="5">
        <f t="shared" si="3"/>
        <v>0.66095426309654626</v>
      </c>
      <c r="M13" s="5">
        <f t="shared" si="4"/>
        <v>8.9230769230769234</v>
      </c>
      <c r="N13" s="4">
        <v>0</v>
      </c>
      <c r="O13" s="4">
        <v>0</v>
      </c>
      <c r="P13" s="4">
        <v>1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1</v>
      </c>
      <c r="W13" s="5">
        <f>N13+P13+T13</f>
        <v>1</v>
      </c>
      <c r="X13" s="5">
        <f>O13+Q13+U13</f>
        <v>0</v>
      </c>
      <c r="Y13" s="60">
        <f>(N13+V13)/G13</f>
        <v>7.6923076923076927E-2</v>
      </c>
      <c r="Z13" s="62">
        <f>IF(AA13=0,0,(N13+V13)/ABS(AA13))</f>
        <v>0</v>
      </c>
      <c r="AA13" s="3">
        <f t="shared" si="5"/>
        <v>0</v>
      </c>
      <c r="AB13" s="3">
        <f t="shared" si="6"/>
        <v>1</v>
      </c>
      <c r="AC13" s="3">
        <f>N13+O13+P13+Q13+T13+U13</f>
        <v>1</v>
      </c>
      <c r="AD13" s="3">
        <f>AA13/G13</f>
        <v>0</v>
      </c>
      <c r="AE13" s="24">
        <f>(AA13)*(G13*G13)</f>
        <v>0</v>
      </c>
      <c r="AF13" s="25">
        <f t="shared" si="7"/>
        <v>5.9171597633136093E-3</v>
      </c>
      <c r="AG13" s="26">
        <f>(H13-$H$2)/SUM($AF$2:AF12)</f>
        <v>49.778508314333266</v>
      </c>
      <c r="AH13" s="35">
        <f>(H13-H8)/SUM(AF8:AF12)</f>
        <v>31.605194805194806</v>
      </c>
      <c r="AI13" s="28">
        <f>(H13-H3)/SUM(AF3:AF12)</f>
        <v>58.948392895099872</v>
      </c>
      <c r="AJ13" s="29">
        <f>AJ12+(AVERAGE($AE$3:AE13)/(AJ12*AJ12))</f>
        <v>13.075167938774785</v>
      </c>
      <c r="AK13" s="30">
        <f>AK12+(AVERAGE($AG$3:AG13)/(AK12*AK12))</f>
        <v>12.01984444978959</v>
      </c>
      <c r="AL13" s="36">
        <f>AL12+(AVERAGE($AH$3:AH13)/(AL12*AL12))</f>
        <v>12.182217761486156</v>
      </c>
      <c r="AM13" s="37">
        <f>AM12+(AVERAGE($AI$3:AI13)/(AM12*AM12))</f>
        <v>12.025969221696576</v>
      </c>
      <c r="AN13" s="38">
        <f t="shared" si="8"/>
        <v>13</v>
      </c>
      <c r="AO13" s="39">
        <f t="shared" si="9"/>
        <v>13.027452775871641</v>
      </c>
      <c r="AP13" s="39">
        <f t="shared" si="9"/>
        <v>13.021011870335279</v>
      </c>
      <c r="AQ13" s="36">
        <f t="shared" si="14"/>
        <v>12.659982968013793</v>
      </c>
      <c r="AR13" s="40">
        <f t="shared" si="15"/>
        <v>12.21709404851714</v>
      </c>
      <c r="AS13" s="41">
        <f t="shared" si="15"/>
        <v>12.061916018049384</v>
      </c>
      <c r="AT13" s="20">
        <f>POWER((AO13-H13),2)</f>
        <v>7.5365490305855239E-4</v>
      </c>
      <c r="AU13" s="20">
        <f>POWER((AP13-H13),2)</f>
        <v>4.4149869498658057E-4</v>
      </c>
      <c r="AV13" s="29">
        <f t="shared" si="10"/>
        <v>12.498401597550561</v>
      </c>
      <c r="AW13" s="30">
        <f t="shared" si="13"/>
        <v>13.341418035742048</v>
      </c>
      <c r="AX13" s="36">
        <f t="shared" si="11"/>
        <v>12.803196565517251</v>
      </c>
      <c r="AY13" s="37">
        <f t="shared" si="12"/>
        <v>12.932432022979215</v>
      </c>
    </row>
    <row r="14" spans="1:51" thickTop="1" thickBot="1">
      <c r="A14" s="4">
        <v>13</v>
      </c>
      <c r="B14" s="4">
        <v>1087400215</v>
      </c>
      <c r="C14" s="4">
        <f t="shared" si="0"/>
        <v>0.10344827586206896</v>
      </c>
      <c r="D14" s="2">
        <f t="shared" si="1"/>
        <v>38154.650636574072</v>
      </c>
      <c r="E14" s="4" t="s">
        <v>113</v>
      </c>
      <c r="F14" s="4" t="s">
        <v>114</v>
      </c>
      <c r="G14" s="4">
        <v>13</v>
      </c>
      <c r="H14" s="4">
        <v>13</v>
      </c>
      <c r="I14" s="5">
        <f t="shared" si="2"/>
        <v>0.33333333333333331</v>
      </c>
      <c r="J14" s="4">
        <v>116</v>
      </c>
      <c r="K14" s="4">
        <v>117</v>
      </c>
      <c r="L14" s="5">
        <f t="shared" si="3"/>
        <v>0.66670080101016416</v>
      </c>
      <c r="M14" s="5">
        <f t="shared" si="4"/>
        <v>9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1</v>
      </c>
      <c r="W14" s="5">
        <f>N14+P14+T14</f>
        <v>1</v>
      </c>
      <c r="X14" s="5">
        <f>O14+Q14+U14</f>
        <v>0</v>
      </c>
      <c r="Y14" s="60">
        <f>(N14+V14)/G14</f>
        <v>7.6923076923076927E-2</v>
      </c>
      <c r="Z14" s="62">
        <f>IF(AA14=0,0,(N14+V14)/ABS(AA14))</f>
        <v>0</v>
      </c>
      <c r="AA14" s="3">
        <f t="shared" si="5"/>
        <v>0</v>
      </c>
      <c r="AB14" s="3">
        <f t="shared" si="6"/>
        <v>1</v>
      </c>
      <c r="AC14" s="3">
        <f>N14+O14+P14+Q14+T14+U14</f>
        <v>1</v>
      </c>
      <c r="AD14" s="3">
        <f>AA14/G14</f>
        <v>0</v>
      </c>
      <c r="AE14" s="24">
        <f>(AA14)*(G14*G14)</f>
        <v>0</v>
      </c>
      <c r="AF14" s="25">
        <f t="shared" si="7"/>
        <v>5.9171597633136093E-3</v>
      </c>
      <c r="AG14" s="26">
        <f>(H14-$H$2)/SUM($AF$2:AF13)</f>
        <v>47.009219750766576</v>
      </c>
      <c r="AH14" s="35">
        <f>(H14-H9)/SUM(AF9:AF13)</f>
        <v>32.665771812080543</v>
      </c>
      <c r="AI14" s="28">
        <f>(H14-H4)/SUM(AF4:AF13)</f>
        <v>53.253726674207513</v>
      </c>
      <c r="AJ14" s="29">
        <f>AJ13+(AVERAGE($AE$3:AE14)/(AJ13*AJ13))</f>
        <v>13.323764077442023</v>
      </c>
      <c r="AK14" s="30">
        <f>AK13+(AVERAGE($AG$3:AG14)/(AK13*AK13))</f>
        <v>12.352093902694838</v>
      </c>
      <c r="AL14" s="36">
        <f>AL13+(AVERAGE($AH$3:AH14)/(AL13*AL13))</f>
        <v>12.502216360915309</v>
      </c>
      <c r="AM14" s="37">
        <f>AM13+(AVERAGE($AI$3:AI14)/(AM13*AM13))</f>
        <v>12.36676221575077</v>
      </c>
      <c r="AN14" s="38">
        <f t="shared" si="8"/>
        <v>13</v>
      </c>
      <c r="AO14" s="39">
        <f t="shared" si="9"/>
        <v>13.21992758999138</v>
      </c>
      <c r="AP14" s="39">
        <f t="shared" si="9"/>
        <v>13.335106517588548</v>
      </c>
      <c r="AQ14" s="36">
        <f t="shared" si="14"/>
        <v>12.945406351470165</v>
      </c>
      <c r="AR14" s="40">
        <f t="shared" si="15"/>
        <v>12.577463612945625</v>
      </c>
      <c r="AS14" s="41">
        <f t="shared" si="15"/>
        <v>12.446439070167102</v>
      </c>
      <c r="AT14" s="20">
        <f>POWER((AO14-H14),2)</f>
        <v>4.8368144839416725E-2</v>
      </c>
      <c r="AU14" s="20">
        <f>POWER((AP14-H14),2)</f>
        <v>0.11229637813032363</v>
      </c>
      <c r="AV14" s="29">
        <f t="shared" si="10"/>
        <v>12.766499073255368</v>
      </c>
      <c r="AW14" s="30">
        <f t="shared" si="13"/>
        <v>13.643776722376099</v>
      </c>
      <c r="AX14" s="36">
        <f t="shared" si="11"/>
        <v>13.083988908720125</v>
      </c>
      <c r="AY14" s="37">
        <f t="shared" si="12"/>
        <v>13.218497699090552</v>
      </c>
    </row>
    <row r="15" spans="1:51" thickTop="1" thickBot="1">
      <c r="A15" s="4">
        <v>14</v>
      </c>
      <c r="B15" s="4">
        <v>1087474114</v>
      </c>
      <c r="C15" s="4">
        <f t="shared" si="0"/>
        <v>0.11206896551724138</v>
      </c>
      <c r="D15" s="2">
        <f t="shared" si="1"/>
        <v>38155.505949074075</v>
      </c>
      <c r="E15" s="4" t="s">
        <v>114</v>
      </c>
      <c r="F15" s="4" t="s">
        <v>115</v>
      </c>
      <c r="G15" s="4">
        <v>13</v>
      </c>
      <c r="H15" s="4">
        <v>14</v>
      </c>
      <c r="I15" s="5">
        <f t="shared" si="2"/>
        <v>0.4</v>
      </c>
      <c r="J15" s="4">
        <v>117</v>
      </c>
      <c r="K15" s="4">
        <v>118</v>
      </c>
      <c r="L15" s="5">
        <f t="shared" si="3"/>
        <v>0.67244733892378206</v>
      </c>
      <c r="M15" s="5">
        <f t="shared" si="4"/>
        <v>8.4285714285714288</v>
      </c>
      <c r="N15" s="4">
        <v>1</v>
      </c>
      <c r="O15" s="4">
        <v>0</v>
      </c>
      <c r="P15" s="4">
        <v>0</v>
      </c>
      <c r="Q15" s="4">
        <v>1</v>
      </c>
      <c r="R15" s="4">
        <v>0</v>
      </c>
      <c r="S15" s="4">
        <v>0</v>
      </c>
      <c r="T15" s="4">
        <v>2</v>
      </c>
      <c r="U15" s="4">
        <v>0</v>
      </c>
      <c r="V15" s="4">
        <v>1</v>
      </c>
      <c r="W15" s="5">
        <f>N15+P15+T15</f>
        <v>3</v>
      </c>
      <c r="X15" s="5">
        <f>O15+Q15+U15</f>
        <v>1</v>
      </c>
      <c r="Y15" s="60">
        <f>(N15+V15)/G15</f>
        <v>0.15384615384615385</v>
      </c>
      <c r="Z15" s="62">
        <f>IF(AA15=0,0,(N15+V15)/ABS(AA15))</f>
        <v>2</v>
      </c>
      <c r="AA15" s="3">
        <f t="shared" si="5"/>
        <v>1</v>
      </c>
      <c r="AB15" s="3">
        <f t="shared" si="6"/>
        <v>1</v>
      </c>
      <c r="AC15" s="3">
        <f>N15+O15+P15+Q15+T15+U15</f>
        <v>4</v>
      </c>
      <c r="AD15" s="3">
        <f>AA15/G15</f>
        <v>7.6923076923076927E-2</v>
      </c>
      <c r="AE15" s="24">
        <f>(AA15)*(G15*G15)</f>
        <v>169</v>
      </c>
      <c r="AF15" s="25">
        <f t="shared" si="7"/>
        <v>5.1020408163265302E-3</v>
      </c>
      <c r="AG15" s="26">
        <f>(H15-$H$2)/SUM($AF$2:AF14)</f>
        <v>53.438179529798902</v>
      </c>
      <c r="AH15" s="35">
        <f>(H15-H10)/SUM(AF10:AF14)</f>
        <v>33.800000000000004</v>
      </c>
      <c r="AI15" s="28">
        <f>(H15-H5)/SUM(AF5:AF14)</f>
        <v>58.238069838075283</v>
      </c>
      <c r="AJ15" s="29">
        <f>AJ14+(AVERAGE($AE$3:AE15)/(AJ14*AJ14))</f>
        <v>13.617984323139602</v>
      </c>
      <c r="AK15" s="30">
        <f>AK14+(AVERAGE($AG$3:AG15)/(AK14*AK14))</f>
        <v>12.669450501199195</v>
      </c>
      <c r="AL15" s="36">
        <f>AL14+(AVERAGE($AH$3:AH15)/(AL14*AL14))</f>
        <v>12.799306417430136</v>
      </c>
      <c r="AM15" s="37">
        <f>AM14+(AVERAGE($AI$3:AI15)/(AM14*AM14))</f>
        <v>12.693533659359785</v>
      </c>
      <c r="AN15" s="38">
        <f t="shared" si="8"/>
        <v>14</v>
      </c>
      <c r="AO15" s="39">
        <f t="shared" si="9"/>
        <v>13.413328515267613</v>
      </c>
      <c r="AP15" s="39">
        <f t="shared" si="9"/>
        <v>13.662608546419351</v>
      </c>
      <c r="AQ15" s="36">
        <f t="shared" si="14"/>
        <v>13.167147377974114</v>
      </c>
      <c r="AR15" s="40">
        <f t="shared" si="15"/>
        <v>12.909844596196466</v>
      </c>
      <c r="AS15" s="41">
        <f t="shared" si="15"/>
        <v>12.815549946275485</v>
      </c>
      <c r="AT15" s="20">
        <f>POWER((AO15-H15),2)</f>
        <v>0.34418343099810295</v>
      </c>
      <c r="AU15" s="20">
        <f>POWER((AP15-H15),2)</f>
        <v>0.11383299294926311</v>
      </c>
      <c r="AV15" s="29">
        <f t="shared" si="10"/>
        <v>13.023454645047954</v>
      </c>
      <c r="AW15" s="30">
        <f t="shared" si="13"/>
        <v>13.932882804128592</v>
      </c>
      <c r="AX15" s="36">
        <f t="shared" si="11"/>
        <v>13.35285854076445</v>
      </c>
      <c r="AY15" s="37">
        <f t="shared" si="12"/>
        <v>13.492315678097972</v>
      </c>
    </row>
    <row r="16" spans="1:51" thickTop="1" thickBot="1">
      <c r="A16" s="4">
        <v>15</v>
      </c>
      <c r="B16" s="4">
        <v>1087629270</v>
      </c>
      <c r="C16" s="4">
        <f t="shared" si="0"/>
        <v>0.1206896551724138</v>
      </c>
      <c r="D16" s="2">
        <f t="shared" si="1"/>
        <v>38157.301736111112</v>
      </c>
      <c r="E16" s="4" t="s">
        <v>115</v>
      </c>
      <c r="F16" s="4" t="s">
        <v>116</v>
      </c>
      <c r="G16" s="4">
        <v>14</v>
      </c>
      <c r="H16" s="4">
        <v>15</v>
      </c>
      <c r="I16" s="5">
        <f t="shared" si="2"/>
        <v>0.46666666666666667</v>
      </c>
      <c r="J16" s="4">
        <v>118</v>
      </c>
      <c r="K16" s="4">
        <v>120</v>
      </c>
      <c r="L16" s="5">
        <f t="shared" si="3"/>
        <v>0.68394041475101774</v>
      </c>
      <c r="M16" s="5">
        <f t="shared" si="4"/>
        <v>8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2</v>
      </c>
      <c r="U16" s="4">
        <v>0</v>
      </c>
      <c r="V16" s="4">
        <v>0</v>
      </c>
      <c r="W16" s="5">
        <f>N16+P16+T16</f>
        <v>3</v>
      </c>
      <c r="X16" s="5">
        <f>O16+Q16+U16</f>
        <v>0</v>
      </c>
      <c r="Y16" s="60">
        <f>(N16+V16)/G16</f>
        <v>7.1428571428571425E-2</v>
      </c>
      <c r="Z16" s="62">
        <f>IF(AA16=0,0,(N16+V16)/ABS(AA16))</f>
        <v>1</v>
      </c>
      <c r="AA16" s="3">
        <f t="shared" si="5"/>
        <v>1</v>
      </c>
      <c r="AB16" s="3">
        <f t="shared" si="6"/>
        <v>2</v>
      </c>
      <c r="AC16" s="3">
        <f>N16+O16+P16+Q16+T16+U16</f>
        <v>3</v>
      </c>
      <c r="AD16" s="3">
        <f>AA16/G16</f>
        <v>7.1428571428571425E-2</v>
      </c>
      <c r="AE16" s="24">
        <f>(AA16)*(G16*G16)</f>
        <v>196</v>
      </c>
      <c r="AF16" s="25">
        <f t="shared" si="7"/>
        <v>4.4444444444444444E-3</v>
      </c>
      <c r="AG16" s="26">
        <f>(H16-$H$2)/SUM($AF$2:AF15)</f>
        <v>59.634704319109723</v>
      </c>
      <c r="AH16" s="35">
        <f>(H16-H11)/SUM(AF11:AF15)</f>
        <v>69.515215110178389</v>
      </c>
      <c r="AI16" s="28">
        <f>(H16-H6)/SUM(AF6:AF15)</f>
        <v>62.710043590973044</v>
      </c>
      <c r="AJ16" s="29">
        <f>AJ15+(AVERAGE($AE$3:AE16)/(AJ15*AJ15))</f>
        <v>13.955003301365688</v>
      </c>
      <c r="AK16" s="30">
        <f>AK15+(AVERAGE($AG$3:AG16)/(AK15*AK15))</f>
        <v>12.976097625483986</v>
      </c>
      <c r="AL16" s="36">
        <f>AL15+(AVERAGE($AH$3:AH16)/(AL15*AL15))</f>
        <v>13.092827261771806</v>
      </c>
      <c r="AM16" s="37">
        <f>AM15+(AVERAGE($AI$3:AI16)/(AM15*AM15))</f>
        <v>13.009342804647117</v>
      </c>
      <c r="AN16" s="38">
        <f t="shared" si="8"/>
        <v>15</v>
      </c>
      <c r="AO16" s="39">
        <f t="shared" si="9"/>
        <v>13.799701495977468</v>
      </c>
      <c r="AP16" s="39">
        <f t="shared" si="9"/>
        <v>13.998554838446168</v>
      </c>
      <c r="AQ16" s="36">
        <f t="shared" si="14"/>
        <v>13.395783465657258</v>
      </c>
      <c r="AR16" s="40">
        <f t="shared" si="15"/>
        <v>13.233455189642813</v>
      </c>
      <c r="AS16" s="41">
        <f t="shared" si="15"/>
        <v>13.167805883169938</v>
      </c>
      <c r="AT16" s="20">
        <f>POWER((AO16-H16),2)</f>
        <v>1.4407164987587289</v>
      </c>
      <c r="AU16" s="20">
        <f>POWER((AP16-H16),2)</f>
        <v>1.0028924115995808</v>
      </c>
      <c r="AV16" s="29">
        <f t="shared" si="10"/>
        <v>13.270370667058481</v>
      </c>
      <c r="AW16" s="30">
        <f t="shared" si="13"/>
        <v>14.210115511972724</v>
      </c>
      <c r="AX16" s="36">
        <f t="shared" si="11"/>
        <v>13.611009409662159</v>
      </c>
      <c r="AY16" s="37">
        <f t="shared" si="12"/>
        <v>13.755132508103978</v>
      </c>
    </row>
    <row r="17" spans="1:51" thickTop="1" thickBot="1">
      <c r="A17" s="4">
        <v>16</v>
      </c>
      <c r="B17" s="4">
        <v>1087640779</v>
      </c>
      <c r="C17" s="4">
        <f t="shared" si="0"/>
        <v>0.12931034482758622</v>
      </c>
      <c r="D17" s="2">
        <f t="shared" si="1"/>
        <v>38157.434942129628</v>
      </c>
      <c r="E17" s="4" t="s">
        <v>116</v>
      </c>
      <c r="F17" s="4" t="s">
        <v>117</v>
      </c>
      <c r="G17" s="4">
        <v>15</v>
      </c>
      <c r="H17" s="4">
        <v>15</v>
      </c>
      <c r="I17" s="5">
        <f t="shared" si="2"/>
        <v>0.46666666666666667</v>
      </c>
      <c r="J17" s="4">
        <v>120</v>
      </c>
      <c r="K17" s="4">
        <v>122</v>
      </c>
      <c r="L17" s="5">
        <f t="shared" si="3"/>
        <v>0.69543349057825343</v>
      </c>
      <c r="M17" s="5">
        <f t="shared" si="4"/>
        <v>8.1333333333333329</v>
      </c>
      <c r="N17" s="4">
        <v>0</v>
      </c>
      <c r="O17" s="4">
        <v>0</v>
      </c>
      <c r="P17" s="4">
        <v>6</v>
      </c>
      <c r="Q17" s="4">
        <v>4</v>
      </c>
      <c r="R17" s="4">
        <v>0</v>
      </c>
      <c r="S17" s="4">
        <v>0</v>
      </c>
      <c r="T17" s="4">
        <v>0</v>
      </c>
      <c r="U17" s="4">
        <v>0</v>
      </c>
      <c r="V17" s="4">
        <v>1</v>
      </c>
      <c r="W17" s="5">
        <f>N17+P17+T17</f>
        <v>6</v>
      </c>
      <c r="X17" s="5">
        <f>O17+Q17+U17</f>
        <v>4</v>
      </c>
      <c r="Y17" s="60">
        <f>(N17+V17)/G17</f>
        <v>6.6666666666666666E-2</v>
      </c>
      <c r="Z17" s="62">
        <f>IF(AA17=0,0,(N17+V17)/ABS(AA17))</f>
        <v>0</v>
      </c>
      <c r="AA17" s="3">
        <f t="shared" si="5"/>
        <v>0</v>
      </c>
      <c r="AB17" s="3">
        <f t="shared" si="6"/>
        <v>2</v>
      </c>
      <c r="AC17" s="3">
        <f>N17+O17+P17+Q17+T17+U17</f>
        <v>10</v>
      </c>
      <c r="AD17" s="3">
        <f>AA17/G17</f>
        <v>0</v>
      </c>
      <c r="AE17" s="24">
        <f>(AA17)*(G17*G17)</f>
        <v>0</v>
      </c>
      <c r="AF17" s="25">
        <f t="shared" si="7"/>
        <v>4.4444444444444444E-3</v>
      </c>
      <c r="AG17" s="26">
        <f>(H17-$H$2)/SUM($AF$2:AF16)</f>
        <v>57.459112457618573</v>
      </c>
      <c r="AH17" s="35">
        <f>(H17-H12)/SUM(AF12:AF16)</f>
        <v>73.265535834533466</v>
      </c>
      <c r="AI17" s="28">
        <f>(H17-H7)/SUM(AF7:AF16)</f>
        <v>50.028668586110079</v>
      </c>
      <c r="AJ17" s="29">
        <f>AJ16+(AVERAGE($AE$3:AE17)/(AJ16*AJ16))</f>
        <v>14.254544736930239</v>
      </c>
      <c r="AK17" s="30">
        <f>AK16+(AVERAGE($AG$3:AG17)/(AK16*AK16))</f>
        <v>13.271684370353318</v>
      </c>
      <c r="AL17" s="36">
        <f>AL16+(AVERAGE($AH$3:AH17)/(AL16*AL16))</f>
        <v>13.383127767319021</v>
      </c>
      <c r="AM17" s="37">
        <f>AM16+(AVERAGE($AI$3:AI17)/(AM16*AM16))</f>
        <v>13.309667848073968</v>
      </c>
      <c r="AN17" s="38">
        <f t="shared" si="8"/>
        <v>15</v>
      </c>
      <c r="AO17" s="39">
        <f t="shared" si="9"/>
        <v>14.184435299332215</v>
      </c>
      <c r="AP17" s="39">
        <f t="shared" si="9"/>
        <v>14.253855852154263</v>
      </c>
      <c r="AQ17" s="36">
        <f t="shared" si="14"/>
        <v>13.664221163570454</v>
      </c>
      <c r="AR17" s="40">
        <f t="shared" si="15"/>
        <v>13.546344990164902</v>
      </c>
      <c r="AS17" s="41">
        <f t="shared" si="15"/>
        <v>13.493027807806833</v>
      </c>
      <c r="AT17" s="20">
        <f>POWER((AO17-H17),2)</f>
        <v>0.66514578097533428</v>
      </c>
      <c r="AU17" s="20">
        <f>POWER((AP17-H17),2)</f>
        <v>0.5567310893644406</v>
      </c>
      <c r="AV17" s="29">
        <f t="shared" si="10"/>
        <v>13.508183654143521</v>
      </c>
      <c r="AW17" s="30">
        <f t="shared" si="13"/>
        <v>14.476636379695968</v>
      </c>
      <c r="AX17" s="36">
        <f t="shared" si="11"/>
        <v>13.859460792896051</v>
      </c>
      <c r="AY17" s="37">
        <f t="shared" si="12"/>
        <v>14.008002097480928</v>
      </c>
    </row>
    <row r="18" spans="1:51" thickTop="1" thickBot="1">
      <c r="A18" s="4">
        <v>17</v>
      </c>
      <c r="B18" s="4">
        <v>1087938735</v>
      </c>
      <c r="C18" s="4">
        <f t="shared" si="0"/>
        <v>0.13793103448275862</v>
      </c>
      <c r="D18" s="2">
        <f t="shared" si="1"/>
        <v>38160.883506944447</v>
      </c>
      <c r="E18" s="4" t="s">
        <v>117</v>
      </c>
      <c r="F18" s="4" t="s">
        <v>118</v>
      </c>
      <c r="G18" s="4">
        <v>15</v>
      </c>
      <c r="H18" s="4">
        <v>15</v>
      </c>
      <c r="I18" s="5">
        <f t="shared" si="2"/>
        <v>0.46666666666666667</v>
      </c>
      <c r="J18" s="4">
        <v>122</v>
      </c>
      <c r="K18" s="4">
        <v>122</v>
      </c>
      <c r="L18" s="5">
        <f t="shared" si="3"/>
        <v>0.69543349057825343</v>
      </c>
      <c r="M18" s="5">
        <f t="shared" si="4"/>
        <v>8.1333333333333329</v>
      </c>
      <c r="N18" s="4">
        <v>0</v>
      </c>
      <c r="O18" s="4">
        <v>0</v>
      </c>
      <c r="P18" s="4">
        <v>0</v>
      </c>
      <c r="Q18" s="4">
        <v>0</v>
      </c>
      <c r="R18" s="4">
        <v>1</v>
      </c>
      <c r="S18" s="4">
        <v>0</v>
      </c>
      <c r="T18" s="4">
        <v>0</v>
      </c>
      <c r="U18" s="4">
        <v>0</v>
      </c>
      <c r="V18" s="4">
        <v>1</v>
      </c>
      <c r="W18" s="5">
        <f>N18+P18+T18</f>
        <v>0</v>
      </c>
      <c r="X18" s="5">
        <f>O18+Q18+U18</f>
        <v>0</v>
      </c>
      <c r="Y18" s="60">
        <f>(N18+V18)/G18</f>
        <v>6.6666666666666666E-2</v>
      </c>
      <c r="Z18" s="62">
        <f>IF(AA18=0,0,(N18+V18)/ABS(AA18))</f>
        <v>0</v>
      </c>
      <c r="AA18" s="3">
        <f t="shared" si="5"/>
        <v>0</v>
      </c>
      <c r="AB18" s="3">
        <f t="shared" si="6"/>
        <v>0</v>
      </c>
      <c r="AC18" s="3">
        <f>N18+O18+P18+Q18+T18+U18</f>
        <v>0</v>
      </c>
      <c r="AD18" s="3">
        <f>AA18/G18</f>
        <v>0</v>
      </c>
      <c r="AE18" s="24">
        <f>(AA18)*(G18*G18)</f>
        <v>0</v>
      </c>
      <c r="AF18" s="25">
        <f t="shared" si="7"/>
        <v>4.4444444444444444E-3</v>
      </c>
      <c r="AG18" s="26">
        <f>(H18-$H$2)/SUM($AF$2:AF17)</f>
        <v>55.436673072017754</v>
      </c>
      <c r="AH18" s="35">
        <f>(H18-H13)/SUM(AF13:AF17)</f>
        <v>77.443589490473983</v>
      </c>
      <c r="AI18" s="28">
        <f>(H18-H8)/SUM(AF8:AF17)</f>
        <v>52.205129522246253</v>
      </c>
      <c r="AJ18" s="29">
        <f>AJ17+(AVERAGE($AE$3:AE18)/(AJ17*AJ17))</f>
        <v>14.523686670233458</v>
      </c>
      <c r="AK18" s="30">
        <f>AK17+(AVERAGE($AG$3:AG18)/(AK17*AK17))</f>
        <v>13.556261648015491</v>
      </c>
      <c r="AL18" s="36">
        <f>AL17+(AVERAGE($AH$3:AH18)/(AL17*AL17))</f>
        <v>13.670629594135439</v>
      </c>
      <c r="AM18" s="37">
        <f>AM17+(AVERAGE($AI$3:AI18)/(AM17*AM17))</f>
        <v>13.597078378898344</v>
      </c>
      <c r="AN18" s="38">
        <f t="shared" si="8"/>
        <v>15</v>
      </c>
      <c r="AO18" s="39">
        <f t="shared" si="9"/>
        <v>14.569347230243777</v>
      </c>
      <c r="AP18" s="39">
        <f t="shared" si="9"/>
        <v>14.510805751906904</v>
      </c>
      <c r="AQ18" s="36">
        <f t="shared" si="14"/>
        <v>13.971316304579942</v>
      </c>
      <c r="AR18" s="40">
        <f t="shared" si="15"/>
        <v>13.846161100558286</v>
      </c>
      <c r="AS18" s="41">
        <f t="shared" si="15"/>
        <v>13.799503621322808</v>
      </c>
      <c r="AT18" s="20">
        <f>POWER((AO18-H18),2)</f>
        <v>0.18546180809870683</v>
      </c>
      <c r="AU18" s="20">
        <f>POWER((AP18-H18),2)</f>
        <v>0.23931101236736932</v>
      </c>
      <c r="AV18" s="29">
        <f t="shared" si="10"/>
        <v>13.737696903859533</v>
      </c>
      <c r="AW18" s="30">
        <f t="shared" si="13"/>
        <v>14.733434063913375</v>
      </c>
      <c r="AX18" s="36">
        <f t="shared" si="11"/>
        <v>14.099084299348911</v>
      </c>
      <c r="AY18" s="37">
        <f t="shared" si="12"/>
        <v>14.251824588556964</v>
      </c>
    </row>
    <row r="19" spans="1:51" thickTop="1" thickBot="1">
      <c r="A19" s="4">
        <v>18</v>
      </c>
      <c r="B19" s="4">
        <v>1088594299</v>
      </c>
      <c r="C19" s="4">
        <f t="shared" si="0"/>
        <v>0.14655172413793102</v>
      </c>
      <c r="D19" s="2">
        <f t="shared" si="1"/>
        <v>38168.471053240741</v>
      </c>
      <c r="E19" s="4" t="s">
        <v>118</v>
      </c>
      <c r="F19" s="4" t="s">
        <v>119</v>
      </c>
      <c r="G19" s="4">
        <v>15</v>
      </c>
      <c r="H19" s="4">
        <v>15</v>
      </c>
      <c r="I19" s="5">
        <f t="shared" si="2"/>
        <v>0.46666666666666667</v>
      </c>
      <c r="J19" s="4">
        <v>122</v>
      </c>
      <c r="K19" s="4">
        <v>122</v>
      </c>
      <c r="L19" s="5">
        <f t="shared" si="3"/>
        <v>0.69543349057825343</v>
      </c>
      <c r="M19" s="5">
        <f t="shared" si="4"/>
        <v>8.1333333333333329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5">
        <f>N19+P19+T19</f>
        <v>0</v>
      </c>
      <c r="X19" s="5">
        <f>O19+Q19+U19</f>
        <v>0</v>
      </c>
      <c r="Y19" s="60">
        <f>(N19+V19)/G19</f>
        <v>0</v>
      </c>
      <c r="Z19" s="62">
        <f>IF(AA19=0,0,(N19+V19)/ABS(AA19))</f>
        <v>0</v>
      </c>
      <c r="AA19" s="3">
        <f t="shared" si="5"/>
        <v>0</v>
      </c>
      <c r="AB19" s="3">
        <f t="shared" si="6"/>
        <v>0</v>
      </c>
      <c r="AC19" s="3">
        <f>N19+O19+P19+Q19+T19+U19</f>
        <v>0</v>
      </c>
      <c r="AD19" s="3">
        <f>AA19/G19</f>
        <v>0</v>
      </c>
      <c r="AE19" s="24">
        <f>(AA19)*(G19*G19)</f>
        <v>0</v>
      </c>
      <c r="AF19" s="25">
        <f t="shared" si="7"/>
        <v>4.4444444444444444E-3</v>
      </c>
      <c r="AG19" s="26">
        <f>(H19-$H$2)/SUM($AF$2:AF18)</f>
        <v>53.551764095146353</v>
      </c>
      <c r="AH19" s="35">
        <f>(H19-H14)/SUM(AF14:AF18)</f>
        <v>82.126977305410009</v>
      </c>
      <c r="AI19" s="28">
        <f>(H19-H9)/SUM(AF9:AF18)</f>
        <v>54.579574310712786</v>
      </c>
      <c r="AJ19" s="29">
        <f>AJ18+(AVERAGE($AE$3:AE19)/(AJ18*AJ18))</f>
        <v>14.767695414334002</v>
      </c>
      <c r="AK19" s="30">
        <f>AK18+(AVERAGE($AG$3:AG19)/(AK18*AK18))</f>
        <v>13.830113409537365</v>
      </c>
      <c r="AL19" s="36">
        <f>AL18+(AVERAGE($AH$3:AH19)/(AL18*AL18))</f>
        <v>13.955807838331886</v>
      </c>
      <c r="AM19" s="37">
        <f>AM18+(AVERAGE($AI$3:AI19)/(AM18*AM18))</f>
        <v>13.873633229673702</v>
      </c>
      <c r="AN19" s="38">
        <f t="shared" si="8"/>
        <v>15</v>
      </c>
      <c r="AO19" s="39">
        <f t="shared" si="9"/>
        <v>14.956253396239108</v>
      </c>
      <c r="AP19" s="39">
        <f t="shared" si="9"/>
        <v>14.770012967638014</v>
      </c>
      <c r="AQ19" s="36">
        <f t="shared" si="14"/>
        <v>14.315737733129707</v>
      </c>
      <c r="AR19" s="40">
        <f t="shared" si="15"/>
        <v>14.140806409403858</v>
      </c>
      <c r="AS19" s="41">
        <f t="shared" si="15"/>
        <v>14.093448837079025</v>
      </c>
      <c r="AT19" s="20">
        <f>POWER((AO19-H19),2)</f>
        <v>1.9137653406125299E-3</v>
      </c>
      <c r="AU19" s="20">
        <f>POWER((AP19-H19),2)</f>
        <v>5.2894035054673362E-2</v>
      </c>
      <c r="AV19" s="29">
        <f t="shared" si="10"/>
        <v>13.959605341047649</v>
      </c>
      <c r="AW19" s="30">
        <f t="shared" si="13"/>
        <v>14.981358005212819</v>
      </c>
      <c r="AX19" s="36">
        <f t="shared" si="11"/>
        <v>14.33063189355263</v>
      </c>
      <c r="AY19" s="37">
        <f t="shared" si="12"/>
        <v>14.487375735593863</v>
      </c>
    </row>
    <row r="20" spans="1:51" thickTop="1" thickBot="1">
      <c r="A20" s="4">
        <v>19</v>
      </c>
      <c r="B20" s="4">
        <v>1089090208</v>
      </c>
      <c r="C20" s="4">
        <f t="shared" si="0"/>
        <v>0.15517241379310345</v>
      </c>
      <c r="D20" s="2">
        <f t="shared" si="1"/>
        <v>38174.210740740738</v>
      </c>
      <c r="E20" s="4" t="s">
        <v>119</v>
      </c>
      <c r="F20" s="4" t="s">
        <v>120</v>
      </c>
      <c r="G20" s="4">
        <v>15</v>
      </c>
      <c r="H20" s="4">
        <v>15</v>
      </c>
      <c r="I20" s="5">
        <f t="shared" si="2"/>
        <v>0.46666666666666667</v>
      </c>
      <c r="J20" s="4">
        <v>122</v>
      </c>
      <c r="K20" s="4">
        <v>123</v>
      </c>
      <c r="L20" s="5">
        <f t="shared" si="3"/>
        <v>0.70118002849187133</v>
      </c>
      <c r="M20" s="5">
        <f t="shared" si="4"/>
        <v>8.1999999999999993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5">
        <f>N20+P20+T20</f>
        <v>1</v>
      </c>
      <c r="X20" s="5">
        <f>O20+Q20+U20</f>
        <v>0</v>
      </c>
      <c r="Y20" s="60">
        <f>(N20+V20)/G20</f>
        <v>6.6666666666666666E-2</v>
      </c>
      <c r="Z20" s="62">
        <f>IF(AA20=0,0,(N20+V20)/ABS(AA20))</f>
        <v>0</v>
      </c>
      <c r="AA20" s="3">
        <f t="shared" si="5"/>
        <v>0</v>
      </c>
      <c r="AB20" s="3">
        <f t="shared" si="6"/>
        <v>1</v>
      </c>
      <c r="AC20" s="3">
        <f>N20+O20+P20+Q20+T20+U20</f>
        <v>1</v>
      </c>
      <c r="AD20" s="3">
        <f>AA20/G20</f>
        <v>0</v>
      </c>
      <c r="AE20" s="24">
        <f>(AA20)*(G20*G20)</f>
        <v>0</v>
      </c>
      <c r="AF20" s="25">
        <f t="shared" si="7"/>
        <v>4.4444444444444444E-3</v>
      </c>
      <c r="AG20" s="26">
        <f>(H20-$H$2)/SUM($AF$2:AF19)</f>
        <v>51.790818265281622</v>
      </c>
      <c r="AH20" s="35">
        <f>(H20-H15)/SUM(AF15:AF19)</f>
        <v>43.706640237859261</v>
      </c>
      <c r="AI20" s="28">
        <f>(H20-H10)/SUM(AF10:AF19)</f>
        <v>38.120203262740361</v>
      </c>
      <c r="AJ20" s="29">
        <f>AJ19+(AVERAGE($AE$3:AE20)/(AJ19*AJ19))</f>
        <v>14.990595428013199</v>
      </c>
      <c r="AK20" s="30">
        <f>AK19+(AVERAGE($AG$3:AG20)/(AK19*AK19))</f>
        <v>14.093652759517678</v>
      </c>
      <c r="AL20" s="36">
        <f>AL19+(AVERAGE($AH$3:AH20)/(AL19*AL19))</f>
        <v>14.226715010899227</v>
      </c>
      <c r="AM20" s="37">
        <f>AM19+(AVERAGE($AI$3:AI20)/(AM19*AM19))</f>
        <v>14.135517415235842</v>
      </c>
      <c r="AN20" s="38">
        <f t="shared" si="8"/>
        <v>15</v>
      </c>
      <c r="AO20" s="39">
        <f t="shared" ref="AO20:AP35" si="16">AO19+(AH20/(AO19*AO19))</f>
        <v>15.15164315382504</v>
      </c>
      <c r="AP20" s="39">
        <f t="shared" si="16"/>
        <v>14.944753419522586</v>
      </c>
      <c r="AQ20" s="36">
        <f t="shared" si="14"/>
        <v>14.653453525366839</v>
      </c>
      <c r="AR20" s="40">
        <f t="shared" si="15"/>
        <v>14.406785753221262</v>
      </c>
      <c r="AS20" s="41">
        <f t="shared" si="15"/>
        <v>14.364011015844044</v>
      </c>
      <c r="AT20" s="20">
        <f>POWER((AO20-H20),2)</f>
        <v>2.2995646102004681E-2</v>
      </c>
      <c r="AU20" s="20">
        <f>POWER((AP20-H20),2)</f>
        <v>3.0521846544473864E-3</v>
      </c>
      <c r="AV20" s="29">
        <f t="shared" si="10"/>
        <v>14.174514732694538</v>
      </c>
      <c r="AW20" s="30">
        <f t="shared" si="13"/>
        <v>15.221144141762553</v>
      </c>
      <c r="AX20" s="36">
        <f t="shared" si="11"/>
        <v>14.55475746316197</v>
      </c>
      <c r="AY20" s="37">
        <f t="shared" si="12"/>
        <v>14.715329470625093</v>
      </c>
    </row>
    <row r="21" spans="1:51" thickTop="1" thickBot="1">
      <c r="A21" s="4">
        <v>20</v>
      </c>
      <c r="B21" s="4">
        <v>1089786814</v>
      </c>
      <c r="C21" s="4">
        <f t="shared" si="0"/>
        <v>0.16379310344827586</v>
      </c>
      <c r="D21" s="2">
        <f t="shared" si="1"/>
        <v>38182.273310185185</v>
      </c>
      <c r="E21" s="4" t="s">
        <v>120</v>
      </c>
      <c r="F21" s="4" t="s">
        <v>121</v>
      </c>
      <c r="G21" s="4">
        <v>15</v>
      </c>
      <c r="H21" s="4">
        <v>16</v>
      </c>
      <c r="I21" s="5">
        <f t="shared" si="2"/>
        <v>0.53333333333333333</v>
      </c>
      <c r="J21" s="4">
        <v>123</v>
      </c>
      <c r="K21" s="4">
        <v>127</v>
      </c>
      <c r="L21" s="5">
        <f t="shared" si="3"/>
        <v>0.72416618014634282</v>
      </c>
      <c r="M21" s="5">
        <f t="shared" si="4"/>
        <v>7.9375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4</v>
      </c>
      <c r="U21" s="4">
        <v>0</v>
      </c>
      <c r="V21" s="4">
        <v>0</v>
      </c>
      <c r="W21" s="5">
        <f>N21+P21+T21</f>
        <v>5</v>
      </c>
      <c r="X21" s="5">
        <f>O21+Q21+U21</f>
        <v>0</v>
      </c>
      <c r="Y21" s="60">
        <f>(N21+V21)/G21</f>
        <v>6.6666666666666666E-2</v>
      </c>
      <c r="Z21" s="62">
        <f>IF(AA21=0,0,(N21+V21)/ABS(AA21))</f>
        <v>1</v>
      </c>
      <c r="AA21" s="3">
        <f t="shared" si="5"/>
        <v>1</v>
      </c>
      <c r="AB21" s="3">
        <f t="shared" si="6"/>
        <v>4</v>
      </c>
      <c r="AC21" s="3">
        <f>N21+O21+P21+Q21+T21+U21</f>
        <v>5</v>
      </c>
      <c r="AD21" s="3">
        <f>AA21/G21</f>
        <v>6.6666666666666666E-2</v>
      </c>
      <c r="AE21" s="24">
        <f>(AA21)*(G21*G21)</f>
        <v>225</v>
      </c>
      <c r="AF21" s="25">
        <f t="shared" si="7"/>
        <v>3.90625E-3</v>
      </c>
      <c r="AG21" s="26">
        <f>(H21-$H$2)/SUM($AF$2:AF20)</f>
        <v>57.30513833174642</v>
      </c>
      <c r="AH21" s="35">
        <f>(H21-H16)/SUM(AF16:AF20)</f>
        <v>45</v>
      </c>
      <c r="AI21" s="28">
        <f>(H21-H11)/SUM(AF11:AF20)</f>
        <v>58.831717296635922</v>
      </c>
      <c r="AJ21" s="29">
        <f>AJ20+(AVERAGE($AE$3:AE21)/(AJ20*AJ20))</f>
        <v>15.248228325210302</v>
      </c>
      <c r="AK21" s="30">
        <f>AK20+(AVERAGE($AG$3:AG21)/(AK20*AK20))</f>
        <v>14.349255956489955</v>
      </c>
      <c r="AL21" s="36">
        <f>AL20+(AVERAGE($AH$3:AH21)/(AL20*AL20))</f>
        <v>14.485384400300839</v>
      </c>
      <c r="AM21" s="37">
        <f>AM20+(AVERAGE($AI$3:AI21)/(AM20*AM20))</f>
        <v>14.390006943983122</v>
      </c>
      <c r="AN21" s="38">
        <f t="shared" si="8"/>
        <v>16</v>
      </c>
      <c r="AO21" s="39">
        <f t="shared" si="16"/>
        <v>15.347659841853323</v>
      </c>
      <c r="AP21" s="39">
        <f t="shared" si="16"/>
        <v>15.208164486808103</v>
      </c>
      <c r="AQ21" s="36">
        <f t="shared" si="14"/>
        <v>14.952947938455571</v>
      </c>
      <c r="AR21" s="40">
        <f t="shared" si="15"/>
        <v>14.657196031966917</v>
      </c>
      <c r="AS21" s="41">
        <f t="shared" si="15"/>
        <v>14.625642186095254</v>
      </c>
      <c r="AT21" s="20">
        <f>POWER((AO21-H21),2)</f>
        <v>0.42554768193083126</v>
      </c>
      <c r="AU21" s="20">
        <f>POWER((AP21-H21),2)</f>
        <v>0.62700347995187455</v>
      </c>
      <c r="AV21" s="29">
        <f t="shared" si="10"/>
        <v>14.382956754056309</v>
      </c>
      <c r="AW21" s="30">
        <f t="shared" si="13"/>
        <v>15.453434849785861</v>
      </c>
      <c r="AX21" s="36">
        <f t="shared" si="11"/>
        <v>14.77203365542811</v>
      </c>
      <c r="AY21" s="37">
        <f t="shared" si="12"/>
        <v>14.936275489075323</v>
      </c>
    </row>
    <row r="22" spans="1:51" thickTop="1" thickBot="1">
      <c r="A22" s="4">
        <v>21</v>
      </c>
      <c r="B22" s="4">
        <v>1091797667</v>
      </c>
      <c r="C22" s="4">
        <f t="shared" si="0"/>
        <v>0.17241379310344829</v>
      </c>
      <c r="D22" s="2">
        <f t="shared" si="1"/>
        <v>38205.547071759262</v>
      </c>
      <c r="E22" s="4" t="s">
        <v>121</v>
      </c>
      <c r="F22" s="4" t="s">
        <v>122</v>
      </c>
      <c r="G22" s="4">
        <v>16</v>
      </c>
      <c r="H22" s="4">
        <v>16</v>
      </c>
      <c r="I22" s="5">
        <f t="shared" si="2"/>
        <v>0.53333333333333333</v>
      </c>
      <c r="J22" s="4">
        <v>127</v>
      </c>
      <c r="K22" s="4">
        <v>128</v>
      </c>
      <c r="L22" s="5">
        <f t="shared" si="3"/>
        <v>0.72991271805996061</v>
      </c>
      <c r="M22" s="5">
        <f t="shared" si="4"/>
        <v>8</v>
      </c>
      <c r="N22" s="4">
        <v>0</v>
      </c>
      <c r="O22" s="4">
        <v>0</v>
      </c>
      <c r="P22" s="4">
        <v>1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1</v>
      </c>
      <c r="W22" s="5">
        <f>N22+P22+T22</f>
        <v>1</v>
      </c>
      <c r="X22" s="5">
        <f>O22+Q22+U22</f>
        <v>0</v>
      </c>
      <c r="Y22" s="60">
        <f>(N22+V22)/G22</f>
        <v>6.25E-2</v>
      </c>
      <c r="Z22" s="62">
        <f>IF(AA22=0,0,(N22+V22)/ABS(AA22))</f>
        <v>0</v>
      </c>
      <c r="AA22" s="3">
        <f t="shared" si="5"/>
        <v>0</v>
      </c>
      <c r="AB22" s="3">
        <f t="shared" si="6"/>
        <v>1</v>
      </c>
      <c r="AC22" s="3">
        <f>N22+O22+P22+Q22+T22+U22</f>
        <v>1</v>
      </c>
      <c r="AD22" s="3">
        <f>AA22/G22</f>
        <v>0</v>
      </c>
      <c r="AE22" s="24">
        <f>(AA22)*(G22*G22)</f>
        <v>0</v>
      </c>
      <c r="AF22" s="25">
        <f t="shared" si="7"/>
        <v>3.90625E-3</v>
      </c>
      <c r="AG22" s="26">
        <f>(H22-$H$2)/SUM($AF$2:AF21)</f>
        <v>55.745326967858922</v>
      </c>
      <c r="AH22" s="35">
        <f>(H22-H17)/SUM(AF17:AF21)</f>
        <v>46.116893514811849</v>
      </c>
      <c r="AI22" s="28">
        <f>(H22-H12)/SUM(AF12:AF21)</f>
        <v>61.246998282164576</v>
      </c>
      <c r="AJ22" s="29">
        <f>AJ21+(AVERAGE($AE$3:AE22)/(AJ21*AJ21))</f>
        <v>15.484778850427693</v>
      </c>
      <c r="AK22" s="30">
        <f>AK21+(AVERAGE($AG$3:AG22)/(AK21*AK21))</f>
        <v>14.597042147011773</v>
      </c>
      <c r="AL22" s="36">
        <f>AL21+(AVERAGE($AH$3:AH22)/(AL21*AL21))</f>
        <v>14.733411635962153</v>
      </c>
      <c r="AM22" s="37">
        <f>AM21+(AVERAGE($AI$3:AI22)/(AM21*AM21))</f>
        <v>14.638085101766737</v>
      </c>
      <c r="AN22" s="38">
        <f t="shared" si="8"/>
        <v>16</v>
      </c>
      <c r="AO22" s="39">
        <f t="shared" si="16"/>
        <v>15.543443173564714</v>
      </c>
      <c r="AP22" s="39">
        <f t="shared" si="16"/>
        <v>15.472972551053125</v>
      </c>
      <c r="AQ22" s="36">
        <f t="shared" si="14"/>
        <v>15.216281041024194</v>
      </c>
      <c r="AR22" s="40">
        <f t="shared" si="15"/>
        <v>14.906340638566007</v>
      </c>
      <c r="AS22" s="41">
        <f t="shared" si="15"/>
        <v>14.881901378203759</v>
      </c>
      <c r="AT22" s="20">
        <f>POWER((AO22-H22),2)</f>
        <v>0.20844413576465942</v>
      </c>
      <c r="AU22" s="20">
        <f>POWER((AP22-H22),2)</f>
        <v>0.27775793194345061</v>
      </c>
      <c r="AV22" s="29">
        <f t="shared" si="10"/>
        <v>14.585400948144542</v>
      </c>
      <c r="AW22" s="30">
        <f t="shared" si="13"/>
        <v>15.678794616279436</v>
      </c>
      <c r="AX22" s="36">
        <f t="shared" si="11"/>
        <v>14.982965189176461</v>
      </c>
      <c r="AY22" s="37">
        <f t="shared" si="12"/>
        <v>15.150733132641328</v>
      </c>
    </row>
    <row r="23" spans="1:51" thickTop="1" thickBot="1">
      <c r="A23" s="4">
        <v>22</v>
      </c>
      <c r="B23" s="4">
        <v>1092004679</v>
      </c>
      <c r="C23" s="4">
        <f t="shared" si="0"/>
        <v>0.18103448275862069</v>
      </c>
      <c r="D23" s="2">
        <f t="shared" si="1"/>
        <v>38207.943043981482</v>
      </c>
      <c r="E23" s="4" t="s">
        <v>122</v>
      </c>
      <c r="F23" s="4" t="s">
        <v>123</v>
      </c>
      <c r="G23" s="4">
        <v>16</v>
      </c>
      <c r="H23" s="4">
        <v>16</v>
      </c>
      <c r="I23" s="5">
        <f t="shared" si="2"/>
        <v>0.53333333333333333</v>
      </c>
      <c r="J23" s="4">
        <v>128</v>
      </c>
      <c r="K23" s="4">
        <v>128</v>
      </c>
      <c r="L23" s="5">
        <f t="shared" si="3"/>
        <v>0.72991271805996061</v>
      </c>
      <c r="M23" s="5">
        <f t="shared" si="4"/>
        <v>8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5">
        <f>N23+P23+T23</f>
        <v>0</v>
      </c>
      <c r="X23" s="5">
        <f>O23+Q23+U23</f>
        <v>0</v>
      </c>
      <c r="Y23" s="60">
        <f>(N23+V23)/G23</f>
        <v>0</v>
      </c>
      <c r="Z23" s="62">
        <f>IF(AA23=0,0,(N23+V23)/ABS(AA23))</f>
        <v>0</v>
      </c>
      <c r="AA23" s="3">
        <f t="shared" si="5"/>
        <v>0</v>
      </c>
      <c r="AB23" s="3">
        <f t="shared" si="6"/>
        <v>0</v>
      </c>
      <c r="AC23" s="3">
        <f>N23+O23+P23+Q23+T23+U23</f>
        <v>0</v>
      </c>
      <c r="AD23" s="3">
        <f>AA23/G23</f>
        <v>0</v>
      </c>
      <c r="AE23" s="24">
        <f>(AA23)*(G23*G23)</f>
        <v>0</v>
      </c>
      <c r="AF23" s="25">
        <f t="shared" si="7"/>
        <v>3.90625E-3</v>
      </c>
      <c r="AG23" s="26">
        <f>(H23-$H$2)/SUM($AF$2:AF22)</f>
        <v>54.26817978710563</v>
      </c>
      <c r="AH23" s="35">
        <f>(H23-H18)/SUM(AF18:AF22)</f>
        <v>47.290640394088669</v>
      </c>
      <c r="AI23" s="28">
        <f>(H23-H13)/SUM(AF13:AF22)</f>
        <v>63.869083618357536</v>
      </c>
      <c r="AJ23" s="29">
        <f>AJ22+(AVERAGE($AE$3:AE23)/(AJ22*AJ22))</f>
        <v>15.70323454791211</v>
      </c>
      <c r="AK23" s="30">
        <f>AK22+(AVERAGE($AG$3:AG23)/(AK22*AK22))</f>
        <v>14.837213393716624</v>
      </c>
      <c r="AL23" s="36">
        <f>AL22+(AVERAGE($AH$3:AH23)/(AL22*AL22))</f>
        <v>14.972115971268257</v>
      </c>
      <c r="AM23" s="37">
        <f>AM22+(AVERAGE($AI$3:AI23)/(AM22*AM22))</f>
        <v>14.88060363567395</v>
      </c>
      <c r="AN23" s="38">
        <f t="shared" si="8"/>
        <v>16</v>
      </c>
      <c r="AO23" s="39">
        <f t="shared" si="16"/>
        <v>15.73918369261386</v>
      </c>
      <c r="AP23" s="39">
        <f t="shared" si="16"/>
        <v>15.739746350918164</v>
      </c>
      <c r="AQ23" s="36">
        <f t="shared" si="14"/>
        <v>15.444532418353479</v>
      </c>
      <c r="AR23" s="40">
        <f t="shared" si="15"/>
        <v>15.154285627263913</v>
      </c>
      <c r="AS23" s="41">
        <f t="shared" si="15"/>
        <v>15.131633055658261</v>
      </c>
      <c r="AT23" s="20">
        <f>POWER((AO23-H23),2)</f>
        <v>6.8025146198541372E-2</v>
      </c>
      <c r="AU23" s="20">
        <f>POWER((AP23-H23),2)</f>
        <v>6.7731961860411388E-2</v>
      </c>
      <c r="AV23" s="29">
        <f t="shared" si="10"/>
        <v>14.782264325227182</v>
      </c>
      <c r="AW23" s="30">
        <f t="shared" si="13"/>
        <v>15.897722506987984</v>
      </c>
      <c r="AX23" s="36">
        <f t="shared" si="11"/>
        <v>15.187999501728392</v>
      </c>
      <c r="AY23" s="37">
        <f t="shared" si="12"/>
        <v>15.359162477375186</v>
      </c>
    </row>
    <row r="24" spans="1:51" thickTop="1" thickBot="1">
      <c r="A24" s="4">
        <v>23</v>
      </c>
      <c r="B24" s="4">
        <v>1092005267</v>
      </c>
      <c r="C24" s="4">
        <f t="shared" si="0"/>
        <v>0.18965517241379309</v>
      </c>
      <c r="D24" s="2">
        <f t="shared" si="1"/>
        <v>38207.949849537035</v>
      </c>
      <c r="E24" s="4" t="s">
        <v>123</v>
      </c>
      <c r="F24" s="4" t="s">
        <v>124</v>
      </c>
      <c r="G24" s="4">
        <v>16</v>
      </c>
      <c r="H24" s="4">
        <v>16</v>
      </c>
      <c r="I24" s="5">
        <f t="shared" si="2"/>
        <v>0.53333333333333333</v>
      </c>
      <c r="J24" s="4">
        <v>128</v>
      </c>
      <c r="K24" s="4">
        <v>128</v>
      </c>
      <c r="L24" s="5">
        <f t="shared" si="3"/>
        <v>0.72991271805996061</v>
      </c>
      <c r="M24" s="5">
        <f t="shared" si="4"/>
        <v>8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5">
        <f>N24+P24+T24</f>
        <v>0</v>
      </c>
      <c r="X24" s="5">
        <f>O24+Q24+U24</f>
        <v>0</v>
      </c>
      <c r="Y24" s="60">
        <f>(N24+V24)/G24</f>
        <v>0</v>
      </c>
      <c r="Z24" s="62">
        <f>IF(AA24=0,0,(N24+V24)/ABS(AA24))</f>
        <v>0</v>
      </c>
      <c r="AA24" s="3">
        <f t="shared" si="5"/>
        <v>0</v>
      </c>
      <c r="AB24" s="3">
        <f t="shared" si="6"/>
        <v>0</v>
      </c>
      <c r="AC24" s="3">
        <f>N24+O24+P24+Q24+T24+U24</f>
        <v>0</v>
      </c>
      <c r="AD24" s="3">
        <f>AA24/G24</f>
        <v>0</v>
      </c>
      <c r="AE24" s="24">
        <f>(AA24)*(G24*G24)</f>
        <v>0</v>
      </c>
      <c r="AF24" s="25">
        <f t="shared" si="7"/>
        <v>3.90625E-3</v>
      </c>
      <c r="AG24" s="26">
        <f>(H24-$H$2)/SUM($AF$2:AF23)</f>
        <v>52.867295082803125</v>
      </c>
      <c r="AH24" s="35">
        <f>(H24-H19)/SUM(AF19:AF23)</f>
        <v>48.525695029486094</v>
      </c>
      <c r="AI24" s="28">
        <f>(H24-H14)/SUM(AF14:AF23)</f>
        <v>66.725722190189899</v>
      </c>
      <c r="AJ24" s="29">
        <f>AJ23+(AVERAGE($AE$3:AE24)/(AJ23*AJ23))</f>
        <v>15.905998977093905</v>
      </c>
      <c r="AK24" s="30">
        <f>AK23+(AVERAGE($AG$3:AG24)/(AK23*AK23))</f>
        <v>15.070021819225195</v>
      </c>
      <c r="AL24" s="36">
        <f>AL23+(AVERAGE($AH$3:AH24)/(AL23*AL23))</f>
        <v>15.20260227124594</v>
      </c>
      <c r="AM24" s="37">
        <f>AM23+(AVERAGE($AI$3:AI24)/(AM23*AM23))</f>
        <v>15.118311578188157</v>
      </c>
      <c r="AN24" s="38">
        <f t="shared" si="8"/>
        <v>16</v>
      </c>
      <c r="AO24" s="39">
        <f t="shared" si="16"/>
        <v>15.935071477993871</v>
      </c>
      <c r="AP24" s="39">
        <f t="shared" si="16"/>
        <v>16.00908447085785</v>
      </c>
      <c r="AQ24" s="36">
        <f t="shared" si="14"/>
        <v>15.637913884902831</v>
      </c>
      <c r="AR24" s="40">
        <f t="shared" si="15"/>
        <v>15.401089603128352</v>
      </c>
      <c r="AS24" s="41">
        <f t="shared" si="15"/>
        <v>15.379073470974856</v>
      </c>
      <c r="AT24" s="20">
        <f>POWER((AO24-H24),2)</f>
        <v>4.2157129699003891E-3</v>
      </c>
      <c r="AU24" s="20">
        <f>POWER((AP24-H24),2)</f>
        <v>8.2527610767128379E-5</v>
      </c>
      <c r="AV24" s="29">
        <f t="shared" si="10"/>
        <v>14.973919146093623</v>
      </c>
      <c r="AW24" s="30">
        <f t="shared" si="13"/>
        <v>16.110662193694999</v>
      </c>
      <c r="AX24" s="36">
        <f t="shared" si="11"/>
        <v>15.38753535338099</v>
      </c>
      <c r="AY24" s="37">
        <f t="shared" si="12"/>
        <v>15.561973283380066</v>
      </c>
    </row>
    <row r="25" spans="1:51" thickTop="1" thickBot="1">
      <c r="A25" s="4">
        <v>24</v>
      </c>
      <c r="B25" s="4">
        <v>1092083664</v>
      </c>
      <c r="C25" s="4">
        <f t="shared" si="0"/>
        <v>0.19827586206896552</v>
      </c>
      <c r="D25" s="2">
        <f t="shared" si="1"/>
        <v>38208.857222222221</v>
      </c>
      <c r="E25" s="4" t="s">
        <v>124</v>
      </c>
      <c r="F25" s="4" t="s">
        <v>125</v>
      </c>
      <c r="G25" s="4">
        <v>16</v>
      </c>
      <c r="H25" s="4">
        <v>16</v>
      </c>
      <c r="I25" s="5">
        <f t="shared" si="2"/>
        <v>0.53333333333333333</v>
      </c>
      <c r="J25" s="4">
        <v>128</v>
      </c>
      <c r="K25" s="4">
        <v>129</v>
      </c>
      <c r="L25" s="5">
        <f t="shared" si="3"/>
        <v>0.7356592559735784</v>
      </c>
      <c r="M25" s="5">
        <f t="shared" si="4"/>
        <v>8.0625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1</v>
      </c>
      <c r="W25" s="5">
        <f>N25+P25+T25</f>
        <v>1</v>
      </c>
      <c r="X25" s="5">
        <f>O25+Q25+U25</f>
        <v>0</v>
      </c>
      <c r="Y25" s="60">
        <f>(N25+V25)/G25</f>
        <v>6.25E-2</v>
      </c>
      <c r="Z25" s="62">
        <f>IF(AA25=0,0,(N25+V25)/ABS(AA25))</f>
        <v>0</v>
      </c>
      <c r="AA25" s="3">
        <f t="shared" si="5"/>
        <v>0</v>
      </c>
      <c r="AB25" s="3">
        <f t="shared" si="6"/>
        <v>1</v>
      </c>
      <c r="AC25" s="3">
        <f>N25+O25+P25+Q25+T25+U25</f>
        <v>1</v>
      </c>
      <c r="AD25" s="3">
        <f>AA25/G25</f>
        <v>0</v>
      </c>
      <c r="AE25" s="24">
        <f>(AA25)*(G25*G25)</f>
        <v>0</v>
      </c>
      <c r="AF25" s="25">
        <f t="shared" si="7"/>
        <v>3.90625E-3</v>
      </c>
      <c r="AG25" s="26">
        <f>(H25-$H$2)/SUM($AF$2:AF24)</f>
        <v>51.536915531503567</v>
      </c>
      <c r="AH25" s="35">
        <f>(H25-H20)/SUM(AF20:AF24)</f>
        <v>49.826989619377159</v>
      </c>
      <c r="AI25" s="28">
        <f>(H25-H15)/SUM(AF15:AF24)</f>
        <v>46.566573172743766</v>
      </c>
      <c r="AJ25" s="29">
        <f>AJ24+(AVERAGE($AE$3:AE25)/(AJ24*AJ24))</f>
        <v>16.095034293593258</v>
      </c>
      <c r="AK25" s="30">
        <f>AK24+(AVERAGE($AG$3:AG25)/(AK24*AK24))</f>
        <v>15.295747462253701</v>
      </c>
      <c r="AL25" s="36">
        <f>AL24+(AVERAGE($AH$3:AH25)/(AL24*AL24))</f>
        <v>15.425806650495172</v>
      </c>
      <c r="AM25" s="37">
        <f>AM24+(AVERAGE($AI$3:AI25)/(AM24*AM24))</f>
        <v>15.347448641225119</v>
      </c>
      <c r="AN25" s="38">
        <f t="shared" si="8"/>
        <v>16</v>
      </c>
      <c r="AO25" s="39">
        <f t="shared" si="16"/>
        <v>16.131297508081229</v>
      </c>
      <c r="AP25" s="39">
        <f t="shared" si="16"/>
        <v>16.190778764176372</v>
      </c>
      <c r="AQ25" s="36">
        <f t="shared" si="14"/>
        <v>15.831547651462971</v>
      </c>
      <c r="AR25" s="40">
        <f t="shared" si="15"/>
        <v>15.64680376761433</v>
      </c>
      <c r="AS25" s="41">
        <f t="shared" si="15"/>
        <v>15.61368083221182</v>
      </c>
      <c r="AT25" s="20">
        <f>POWER((AO25-H25),2)</f>
        <v>1.72390356283403E-2</v>
      </c>
      <c r="AU25" s="20">
        <f>POWER((AP25-H25),2)</f>
        <v>3.63965368606637E-2</v>
      </c>
      <c r="AV25" s="29">
        <f t="shared" si="10"/>
        <v>15.160699290949218</v>
      </c>
      <c r="AW25" s="30">
        <f t="shared" si="13"/>
        <v>16.31801009885498</v>
      </c>
      <c r="AX25" s="36">
        <f t="shared" si="11"/>
        <v>15.581929847413599</v>
      </c>
      <c r="AY25" s="37">
        <f t="shared" si="12"/>
        <v>15.759532288055242</v>
      </c>
    </row>
    <row r="26" spans="1:51" thickTop="1" thickBot="1">
      <c r="A26" s="4">
        <v>25</v>
      </c>
      <c r="B26" s="4">
        <v>1092371107</v>
      </c>
      <c r="C26" s="4">
        <f t="shared" si="0"/>
        <v>0.20689655172413793</v>
      </c>
      <c r="D26" s="2">
        <f t="shared" si="1"/>
        <v>38212.184108796297</v>
      </c>
      <c r="E26" s="4" t="s">
        <v>125</v>
      </c>
      <c r="F26" s="4" t="s">
        <v>126</v>
      </c>
      <c r="G26" s="4">
        <v>16</v>
      </c>
      <c r="H26" s="4">
        <v>16</v>
      </c>
      <c r="I26" s="5">
        <f t="shared" si="2"/>
        <v>0.53333333333333333</v>
      </c>
      <c r="J26" s="4">
        <v>129</v>
      </c>
      <c r="K26" s="4">
        <v>130</v>
      </c>
      <c r="L26" s="5">
        <f t="shared" si="3"/>
        <v>0.7414057938871963</v>
      </c>
      <c r="M26" s="5">
        <f t="shared" si="4"/>
        <v>8.125</v>
      </c>
      <c r="N26" s="4">
        <v>0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1</v>
      </c>
      <c r="W26" s="5">
        <f>N26+P26+T26</f>
        <v>1</v>
      </c>
      <c r="X26" s="5">
        <f>O26+Q26+U26</f>
        <v>0</v>
      </c>
      <c r="Y26" s="60">
        <f>(N26+V26)/G26</f>
        <v>6.25E-2</v>
      </c>
      <c r="Z26" s="62">
        <f>IF(AA26=0,0,(N26+V26)/ABS(AA26))</f>
        <v>0</v>
      </c>
      <c r="AA26" s="3">
        <f t="shared" si="5"/>
        <v>0</v>
      </c>
      <c r="AB26" s="3">
        <f t="shared" si="6"/>
        <v>1</v>
      </c>
      <c r="AC26" s="3">
        <f>N26+O26+P26+Q26+T26+U26</f>
        <v>1</v>
      </c>
      <c r="AD26" s="3">
        <f>AA26/G26</f>
        <v>0</v>
      </c>
      <c r="AE26" s="24">
        <f>(AA26)*(G26*G26)</f>
        <v>0</v>
      </c>
      <c r="AF26" s="25">
        <f t="shared" si="7"/>
        <v>3.90625E-3</v>
      </c>
      <c r="AG26" s="26">
        <f>(H26-$H$2)/SUM($AF$2:AF25)</f>
        <v>50.271849105258354</v>
      </c>
      <c r="AH26" s="35">
        <f>(H26-H21)/SUM(AF21:AF25)</f>
        <v>0</v>
      </c>
      <c r="AI26" s="28">
        <f>(H26-H16)/SUM(AF16:AF25)</f>
        <v>23.950103950103948</v>
      </c>
      <c r="AJ26" s="29">
        <f>AJ25+(AVERAGE($AE$3:AE26)/(AJ25*AJ25))</f>
        <v>16.271962726425318</v>
      </c>
      <c r="AK26" s="30">
        <f>AK25+(AVERAGE($AG$3:AG26)/(AK25*AK25))</f>
        <v>15.514683396739199</v>
      </c>
      <c r="AL26" s="36">
        <f>AL25+(AVERAGE($AH$3:AH26)/(AL25*AL25))</f>
        <v>15.633565439772898</v>
      </c>
      <c r="AM26" s="37">
        <f>AM25+(AVERAGE($AI$3:AI26)/(AM25*AM25))</f>
        <v>15.564766997645197</v>
      </c>
      <c r="AN26" s="38">
        <f t="shared" si="8"/>
        <v>16</v>
      </c>
      <c r="AO26" s="39">
        <f t="shared" si="16"/>
        <v>16.131297508081229</v>
      </c>
      <c r="AP26" s="39">
        <f t="shared" si="16"/>
        <v>16.282142095317994</v>
      </c>
      <c r="AQ26" s="36">
        <f t="shared" si="14"/>
        <v>15.984565385621817</v>
      </c>
      <c r="AR26" s="40">
        <f t="shared" si="15"/>
        <v>15.856467106653881</v>
      </c>
      <c r="AS26" s="41">
        <f t="shared" si="15"/>
        <v>15.825391757125878</v>
      </c>
      <c r="AT26" s="20">
        <f>POWER((AO26-H26),2)</f>
        <v>1.72390356283403E-2</v>
      </c>
      <c r="AU26" s="20">
        <f>POWER((AP26-H26),2)</f>
        <v>7.9604161950427924E-2</v>
      </c>
      <c r="AV26" s="29">
        <f t="shared" si="10"/>
        <v>15.342905514953143</v>
      </c>
      <c r="AW26" s="30">
        <f t="shared" si="13"/>
        <v>16.520122071059355</v>
      </c>
      <c r="AX26" s="36">
        <f t="shared" si="11"/>
        <v>15.771504207175997</v>
      </c>
      <c r="AY26" s="37">
        <f t="shared" si="12"/>
        <v>15.952169201716407</v>
      </c>
    </row>
    <row r="27" spans="1:51" thickTop="1" thickBot="1">
      <c r="A27" s="4">
        <v>26</v>
      </c>
      <c r="B27" s="4">
        <v>1094702316</v>
      </c>
      <c r="C27" s="4">
        <f t="shared" si="0"/>
        <v>0.21551724137931033</v>
      </c>
      <c r="D27" s="2">
        <f t="shared" si="1"/>
        <v>38239.16569444444</v>
      </c>
      <c r="E27" s="4" t="s">
        <v>126</v>
      </c>
      <c r="F27" s="4" t="s">
        <v>127</v>
      </c>
      <c r="G27" s="4">
        <v>16</v>
      </c>
      <c r="H27" s="4">
        <v>17</v>
      </c>
      <c r="I27" s="5">
        <f t="shared" si="2"/>
        <v>0.6</v>
      </c>
      <c r="J27" s="4">
        <v>130</v>
      </c>
      <c r="K27" s="4">
        <v>132</v>
      </c>
      <c r="L27" s="5">
        <f t="shared" si="3"/>
        <v>0.75289886971443198</v>
      </c>
      <c r="M27" s="5">
        <f t="shared" si="4"/>
        <v>7.7647058823529411</v>
      </c>
      <c r="N27" s="4">
        <v>1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2</v>
      </c>
      <c r="U27" s="4">
        <v>0</v>
      </c>
      <c r="V27" s="4">
        <v>0</v>
      </c>
      <c r="W27" s="5">
        <f>N27+P27+T27</f>
        <v>3</v>
      </c>
      <c r="X27" s="5">
        <f>O27+Q27+U27</f>
        <v>0</v>
      </c>
      <c r="Y27" s="60">
        <f>(N27+V27)/G27</f>
        <v>6.25E-2</v>
      </c>
      <c r="Z27" s="62">
        <f>IF(AA27=0,0,(N27+V27)/ABS(AA27))</f>
        <v>1</v>
      </c>
      <c r="AA27" s="3">
        <f t="shared" si="5"/>
        <v>1</v>
      </c>
      <c r="AB27" s="3">
        <f t="shared" si="6"/>
        <v>2</v>
      </c>
      <c r="AC27" s="3">
        <f>N27+O27+P27+Q27+T27+U27</f>
        <v>3</v>
      </c>
      <c r="AD27" s="3">
        <f>AA27/G27</f>
        <v>6.25E-2</v>
      </c>
      <c r="AE27" s="24">
        <f>(AA27)*(G27*G27)</f>
        <v>256</v>
      </c>
      <c r="AF27" s="25">
        <f t="shared" si="7"/>
        <v>3.4602076124567475E-3</v>
      </c>
      <c r="AG27" s="26">
        <f>(H27-$H$2)/SUM($AF$2:AF26)</f>
        <v>55.200826522028464</v>
      </c>
      <c r="AH27" s="35">
        <f>(H27-H22)/SUM(AF22:AF26)</f>
        <v>51.2</v>
      </c>
      <c r="AI27" s="28">
        <f>(H27-H17)/SUM(AF17:AF26)</f>
        <v>48.525695029486094</v>
      </c>
      <c r="AJ27" s="29">
        <f>AJ26+(AVERAGE($AE$3:AE27)/(AJ26*AJ26))</f>
        <v>16.476814533482479</v>
      </c>
      <c r="AK27" s="30">
        <f>AK26+(AVERAGE($AG$3:AG27)/(AK26*AK26))</f>
        <v>15.728145043308071</v>
      </c>
      <c r="AL27" s="36">
        <f>AL26+(AVERAGE($AH$3:AH27)/(AL26*AL26))</f>
        <v>15.836127468269272</v>
      </c>
      <c r="AM27" s="37">
        <f>AM26+(AVERAGE($AI$3:AI27)/(AM26*AM26))</f>
        <v>15.775619648192494</v>
      </c>
      <c r="AN27" s="38">
        <f t="shared" si="8"/>
        <v>17</v>
      </c>
      <c r="AO27" s="39">
        <f t="shared" si="16"/>
        <v>16.328055036780796</v>
      </c>
      <c r="AP27" s="39">
        <f t="shared" si="16"/>
        <v>16.465183223278856</v>
      </c>
      <c r="AQ27" s="36">
        <f t="shared" si="14"/>
        <v>16.138646362485257</v>
      </c>
      <c r="AR27" s="40">
        <f t="shared" si="15"/>
        <v>16.051846422620383</v>
      </c>
      <c r="AS27" s="41">
        <f t="shared" si="15"/>
        <v>16.030875939463396</v>
      </c>
      <c r="AT27" s="20">
        <f>POWER((AO27-H27),2)</f>
        <v>0.45151003359565717</v>
      </c>
      <c r="AU27" s="20">
        <f>POWER((AP27-H27),2)</f>
        <v>0.28602898466239357</v>
      </c>
      <c r="AV27" s="29">
        <f t="shared" si="10"/>
        <v>15.520809818652181</v>
      </c>
      <c r="AW27" s="30">
        <f t="shared" si="13"/>
        <v>16.717318901796528</v>
      </c>
      <c r="AX27" s="36">
        <f t="shared" si="11"/>
        <v>15.956548568227213</v>
      </c>
      <c r="AY27" s="37">
        <f t="shared" si="12"/>
        <v>16.140181676188455</v>
      </c>
    </row>
    <row r="28" spans="1:51" thickTop="1" thickBot="1">
      <c r="A28" s="4">
        <v>27</v>
      </c>
      <c r="B28" s="4">
        <v>1096977771</v>
      </c>
      <c r="C28" s="4">
        <f t="shared" si="0"/>
        <v>0.22413793103448276</v>
      </c>
      <c r="D28" s="2">
        <f t="shared" si="1"/>
        <v>38265.501979166671</v>
      </c>
      <c r="E28" s="4" t="s">
        <v>127</v>
      </c>
      <c r="F28" s="4" t="s">
        <v>128</v>
      </c>
      <c r="G28" s="4">
        <v>17</v>
      </c>
      <c r="H28" s="4">
        <v>19</v>
      </c>
      <c r="I28" s="5">
        <f t="shared" si="2"/>
        <v>0.73333333333333328</v>
      </c>
      <c r="J28" s="4">
        <v>132</v>
      </c>
      <c r="K28" s="4">
        <v>141</v>
      </c>
      <c r="L28" s="5">
        <f t="shared" si="3"/>
        <v>0.80461771093699275</v>
      </c>
      <c r="M28" s="5">
        <f t="shared" si="4"/>
        <v>7.4210526315789478</v>
      </c>
      <c r="N28" s="4">
        <v>2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9</v>
      </c>
      <c r="U28" s="4">
        <v>0</v>
      </c>
      <c r="V28" s="4">
        <v>0</v>
      </c>
      <c r="W28" s="5">
        <f>N28+P28+T28</f>
        <v>11</v>
      </c>
      <c r="X28" s="5">
        <f>O28+Q28+U28</f>
        <v>0</v>
      </c>
      <c r="Y28" s="60">
        <f>(N28+V28)/G28</f>
        <v>0.11764705882352941</v>
      </c>
      <c r="Z28" s="62">
        <f>IF(AA28=0,0,(N28+V28)/ABS(AA28))</f>
        <v>1</v>
      </c>
      <c r="AA28" s="3">
        <f t="shared" si="5"/>
        <v>2</v>
      </c>
      <c r="AB28" s="3">
        <f t="shared" si="6"/>
        <v>9</v>
      </c>
      <c r="AC28" s="3">
        <f>N28+O28+P28+Q28+T28+U28</f>
        <v>11</v>
      </c>
      <c r="AD28" s="3">
        <f>AA28/G28</f>
        <v>0.11764705882352941</v>
      </c>
      <c r="AE28" s="24">
        <f>(AA28)*(G28*G28)</f>
        <v>578</v>
      </c>
      <c r="AF28" s="25">
        <f t="shared" si="7"/>
        <v>2.7700831024930748E-3</v>
      </c>
      <c r="AG28" s="26">
        <f>(H28-$H$2)/SUM($AF$2:AF27)</f>
        <v>66.065572211760312</v>
      </c>
      <c r="AH28" s="35">
        <f>(H28-H23)/SUM(AF23:AF27)</f>
        <v>157.1898016997167</v>
      </c>
      <c r="AI28" s="28">
        <f>(H28-H18)/SUM(AF18:AF27)</f>
        <v>99.425714720875845</v>
      </c>
      <c r="AJ28" s="29">
        <f>AJ27+(AVERAGE($AE$3:AE28)/(AJ27*AJ27))</f>
        <v>16.750805734040494</v>
      </c>
      <c r="AK28" s="30">
        <f>AK27+(AVERAGE($AG$3:AG28)/(AK27*AK27))</f>
        <v>15.938134910535974</v>
      </c>
      <c r="AL28" s="36">
        <f>AL27+(AVERAGE($AH$3:AH28)/(AL27*AL27))</f>
        <v>16.050055376094086</v>
      </c>
      <c r="AM28" s="37">
        <f>AM27+(AVERAGE($AI$3:AI28)/(AM27*AM27))</f>
        <v>15.988344891939507</v>
      </c>
      <c r="AN28" s="38">
        <f t="shared" si="8"/>
        <v>19</v>
      </c>
      <c r="AO28" s="39">
        <f t="shared" si="16"/>
        <v>16.917652294505263</v>
      </c>
      <c r="AP28" s="39">
        <f t="shared" si="16"/>
        <v>16.831929392208139</v>
      </c>
      <c r="AQ28" s="36">
        <f t="shared" si="14"/>
        <v>16.374189100273483</v>
      </c>
      <c r="AR28" s="40">
        <f t="shared" ref="AR28:AS43" si="17">AR27+(AVERAGE(AH19:AH28)/(AR27*AR27))</f>
        <v>16.273448420416802</v>
      </c>
      <c r="AS28" s="41">
        <f t="shared" si="17"/>
        <v>16.249500636300731</v>
      </c>
      <c r="AT28" s="20">
        <f>POWER((AO28-H28),2)</f>
        <v>4.3361719665791947</v>
      </c>
      <c r="AU28" s="20">
        <f>POWER((AP28-H28),2)</f>
        <v>4.7005301603709713</v>
      </c>
      <c r="AV28" s="29">
        <f t="shared" si="10"/>
        <v>15.694659108346972</v>
      </c>
      <c r="AW28" s="30">
        <f t="shared" si="13"/>
        <v>16.909890919435036</v>
      </c>
      <c r="AX28" s="36">
        <f t="shared" si="11"/>
        <v>16.137325982630383</v>
      </c>
      <c r="AY28" s="37">
        <f t="shared" si="12"/>
        <v>16.323839452833205</v>
      </c>
    </row>
    <row r="29" spans="1:51" thickTop="1" thickBot="1">
      <c r="A29" s="4">
        <v>28</v>
      </c>
      <c r="B29" s="4">
        <v>1097150148</v>
      </c>
      <c r="C29" s="4">
        <f t="shared" si="0"/>
        <v>0.23275862068965517</v>
      </c>
      <c r="D29" s="2">
        <f t="shared" si="1"/>
        <v>38267.497083333335</v>
      </c>
      <c r="E29" s="4" t="s">
        <v>128</v>
      </c>
      <c r="F29" s="4" t="s">
        <v>129</v>
      </c>
      <c r="G29" s="4">
        <v>19</v>
      </c>
      <c r="H29" s="4">
        <v>19</v>
      </c>
      <c r="I29" s="5">
        <f t="shared" si="2"/>
        <v>0.73333333333333328</v>
      </c>
      <c r="J29" s="4">
        <v>141</v>
      </c>
      <c r="K29" s="4">
        <v>141</v>
      </c>
      <c r="L29" s="5">
        <f t="shared" si="3"/>
        <v>0.80461771093699275</v>
      </c>
      <c r="M29" s="5">
        <f t="shared" si="4"/>
        <v>7.4210526315789478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5">
        <f>N29+P29+T29</f>
        <v>0</v>
      </c>
      <c r="X29" s="5">
        <f>O29+Q29+U29</f>
        <v>0</v>
      </c>
      <c r="Y29" s="60">
        <f>(N29+V29)/G29</f>
        <v>0</v>
      </c>
      <c r="Z29" s="62">
        <f>IF(AA29=0,0,(N29+V29)/ABS(AA29))</f>
        <v>0</v>
      </c>
      <c r="AA29" s="3">
        <f t="shared" si="5"/>
        <v>0</v>
      </c>
      <c r="AB29" s="3">
        <f t="shared" si="6"/>
        <v>0</v>
      </c>
      <c r="AC29" s="3">
        <f>N29+O29+P29+Q29+T29+U29</f>
        <v>0</v>
      </c>
      <c r="AD29" s="3">
        <f>AA29/G29</f>
        <v>0</v>
      </c>
      <c r="AE29" s="24">
        <f>(AA29)*(G29*G29)</f>
        <v>0</v>
      </c>
      <c r="AF29" s="25">
        <f t="shared" si="7"/>
        <v>2.7700831024930748E-3</v>
      </c>
      <c r="AG29" s="26">
        <f>(H29-$H$2)/SUM($AF$2:AF28)</f>
        <v>64.984425583449266</v>
      </c>
      <c r="AH29" s="35">
        <f>(H29-H24)/SUM(AF24:AF28)</f>
        <v>167.13985151871034</v>
      </c>
      <c r="AI29" s="28">
        <f>(H29-H19)/SUM(AF19:AF28)</f>
        <v>103.74337316125528</v>
      </c>
      <c r="AJ29" s="29">
        <f>AJ28+(AVERAGE($AE$3:AE29)/(AJ28*AJ28))</f>
        <v>17.00608838532678</v>
      </c>
      <c r="AK29" s="30">
        <f>AK28+(AVERAGE($AG$3:AG29)/(AK28*AK28))</f>
        <v>16.144528863588832</v>
      </c>
      <c r="AL29" s="36">
        <f>AL28+(AVERAGE($AH$3:AH29)/(AL28*AL28))</f>
        <v>16.274635558884412</v>
      </c>
      <c r="AM29" s="37">
        <f>AM28+(AVERAGE($AI$3:AI29)/(AM28*AM28))</f>
        <v>16.202807770526306</v>
      </c>
      <c r="AN29" s="38">
        <f t="shared" si="8"/>
        <v>19</v>
      </c>
      <c r="AO29" s="39">
        <f t="shared" si="16"/>
        <v>17.501634780502641</v>
      </c>
      <c r="AP29" s="39">
        <f t="shared" si="16"/>
        <v>17.198107657888592</v>
      </c>
      <c r="AQ29" s="36">
        <f t="shared" si="14"/>
        <v>16.691484380535115</v>
      </c>
      <c r="AR29" s="40">
        <f t="shared" si="17"/>
        <v>16.521157740198898</v>
      </c>
      <c r="AS29" s="41">
        <f t="shared" si="17"/>
        <v>16.480901436825018</v>
      </c>
      <c r="AT29" s="20">
        <f>POWER((AO29-H29),2)</f>
        <v>2.245098330999368</v>
      </c>
      <c r="AU29" s="20">
        <f>POWER((AP29-H29),2)</f>
        <v>3.2468160125597358</v>
      </c>
      <c r="AV29" s="29">
        <f t="shared" si="10"/>
        <v>15.864678282015745</v>
      </c>
      <c r="AW29" s="30">
        <f t="shared" si="13"/>
        <v>17.09810184171587</v>
      </c>
      <c r="AX29" s="36">
        <f t="shared" si="11"/>
        <v>16.314075787616357</v>
      </c>
      <c r="AY29" s="37">
        <f t="shared" si="12"/>
        <v>16.503387849243452</v>
      </c>
    </row>
    <row r="30" spans="1:51" thickTop="1" thickBot="1">
      <c r="A30" s="4">
        <v>29</v>
      </c>
      <c r="B30" s="4">
        <v>1097253895</v>
      </c>
      <c r="C30" s="4">
        <f t="shared" si="0"/>
        <v>0.2413793103448276</v>
      </c>
      <c r="D30" s="2">
        <f t="shared" si="1"/>
        <v>38268.697858796295</v>
      </c>
      <c r="E30" s="4" t="s">
        <v>129</v>
      </c>
      <c r="F30" s="4" t="s">
        <v>130</v>
      </c>
      <c r="G30" s="4">
        <v>19</v>
      </c>
      <c r="H30" s="4">
        <v>19</v>
      </c>
      <c r="I30" s="5">
        <f t="shared" si="2"/>
        <v>0.73333333333333328</v>
      </c>
      <c r="J30" s="4">
        <v>141</v>
      </c>
      <c r="K30" s="4">
        <v>148</v>
      </c>
      <c r="L30" s="5">
        <f t="shared" si="3"/>
        <v>0.84484347633231771</v>
      </c>
      <c r="M30" s="5">
        <f t="shared" si="4"/>
        <v>7.7894736842105265</v>
      </c>
      <c r="N30" s="4">
        <v>0</v>
      </c>
      <c r="O30" s="4">
        <v>0</v>
      </c>
      <c r="P30" s="4">
        <v>8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1</v>
      </c>
      <c r="W30" s="5">
        <f>N30+P30+T30</f>
        <v>8</v>
      </c>
      <c r="X30" s="5">
        <f>O30+Q30+U30</f>
        <v>1</v>
      </c>
      <c r="Y30" s="60">
        <f>(N30+V30)/G30</f>
        <v>5.2631578947368418E-2</v>
      </c>
      <c r="Z30" s="62">
        <f>IF(AA30=0,0,(N30+V30)/ABS(AA30))</f>
        <v>0</v>
      </c>
      <c r="AA30" s="3">
        <f t="shared" si="5"/>
        <v>0</v>
      </c>
      <c r="AB30" s="3">
        <f t="shared" si="6"/>
        <v>7</v>
      </c>
      <c r="AC30" s="3">
        <f>N30+O30+P30+Q30+T30+U30</f>
        <v>9</v>
      </c>
      <c r="AD30" s="3">
        <f>AA30/G30</f>
        <v>0</v>
      </c>
      <c r="AE30" s="24">
        <f>(AA30)*(G30*G30)</f>
        <v>0</v>
      </c>
      <c r="AF30" s="25">
        <f t="shared" si="7"/>
        <v>2.7700831024930748E-3</v>
      </c>
      <c r="AG30" s="26">
        <f>(H30-$H$2)/SUM($AF$2:AF29)</f>
        <v>63.938094596232837</v>
      </c>
      <c r="AH30" s="35">
        <f>(H30-H25)/SUM(AF25:AF29)</f>
        <v>178.43469430476438</v>
      </c>
      <c r="AI30" s="28">
        <f>(H30-H20)/SUM(AF20:AF29)</f>
        <v>108.45305253312762</v>
      </c>
      <c r="AJ30" s="29">
        <f>AJ29+(AVERAGE($AE$3:AE30)/(AJ29*AJ29))</f>
        <v>17.244918768063229</v>
      </c>
      <c r="AK30" s="30">
        <f>AK29+(AVERAGE($AG$3:AG30)/(AK29*AK29))</f>
        <v>16.347256405188528</v>
      </c>
      <c r="AL30" s="36">
        <f>AL29+(AVERAGE($AH$3:AH30)/(AL29*AL29))</f>
        <v>16.509319650072094</v>
      </c>
      <c r="AM30" s="37">
        <f>AM29+(AVERAGE($AI$3:AI30)/(AM29*AM29))</f>
        <v>16.418926701653159</v>
      </c>
      <c r="AN30" s="38">
        <f t="shared" si="8"/>
        <v>19</v>
      </c>
      <c r="AO30" s="39">
        <f t="shared" si="16"/>
        <v>18.084169838966272</v>
      </c>
      <c r="AP30" s="39">
        <f t="shared" si="16"/>
        <v>17.564781942832607</v>
      </c>
      <c r="AQ30" s="36">
        <f t="shared" si="14"/>
        <v>17.089153520325723</v>
      </c>
      <c r="AR30" s="40">
        <f t="shared" si="17"/>
        <v>16.81085492579345</v>
      </c>
      <c r="AS30" s="41">
        <f t="shared" si="17"/>
        <v>16.731743699023795</v>
      </c>
      <c r="AT30" s="20">
        <f>POWER((AO30-H30),2)</f>
        <v>0.83874488385906465</v>
      </c>
      <c r="AU30" s="20">
        <f>POWER((AP30-H30),2)</f>
        <v>2.0598508716193473</v>
      </c>
      <c r="AV30" s="29">
        <f t="shared" si="10"/>
        <v>16.031072846893434</v>
      </c>
      <c r="AW30" s="30">
        <f t="shared" si="13"/>
        <v>17.282192027481251</v>
      </c>
      <c r="AX30" s="36">
        <f t="shared" si="11"/>
        <v>16.487016457320905</v>
      </c>
      <c r="AY30" s="37">
        <f t="shared" si="12"/>
        <v>16.67905070863263</v>
      </c>
    </row>
    <row r="31" spans="1:51" thickTop="1" thickBot="1">
      <c r="A31" s="4">
        <v>30</v>
      </c>
      <c r="B31" s="4">
        <v>1099322400</v>
      </c>
      <c r="C31" s="4">
        <f t="shared" si="0"/>
        <v>0.25</v>
      </c>
      <c r="D31" s="2">
        <f t="shared" si="1"/>
        <v>38292.638888888891</v>
      </c>
      <c r="E31" s="4" t="s">
        <v>130</v>
      </c>
      <c r="F31" s="4" t="s">
        <v>131</v>
      </c>
      <c r="G31" s="4">
        <v>19</v>
      </c>
      <c r="H31" s="4">
        <v>17</v>
      </c>
      <c r="I31" s="5">
        <f t="shared" si="2"/>
        <v>0.6</v>
      </c>
      <c r="J31" s="4">
        <v>148</v>
      </c>
      <c r="K31" s="4">
        <v>133</v>
      </c>
      <c r="L31" s="5">
        <f t="shared" si="3"/>
        <v>0.75864540762804988</v>
      </c>
      <c r="M31" s="5">
        <f t="shared" si="4"/>
        <v>7.8235294117647056</v>
      </c>
      <c r="N31" s="4">
        <v>0</v>
      </c>
      <c r="O31" s="4">
        <v>2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16</v>
      </c>
      <c r="V31" s="4">
        <v>1</v>
      </c>
      <c r="W31" s="5">
        <f>N31+P31+T31</f>
        <v>1</v>
      </c>
      <c r="X31" s="5">
        <f>O31+Q31+U31</f>
        <v>18</v>
      </c>
      <c r="Y31" s="60">
        <f>(N31+V31)/G31</f>
        <v>5.2631578947368418E-2</v>
      </c>
      <c r="Z31" s="62">
        <f>IF(AA31=0,0,(N31+V31)/ABS(AA31))</f>
        <v>0.5</v>
      </c>
      <c r="AA31" s="3">
        <f t="shared" si="5"/>
        <v>-2</v>
      </c>
      <c r="AB31" s="3">
        <f t="shared" si="6"/>
        <v>-15</v>
      </c>
      <c r="AC31" s="3">
        <f>N31+O31+P31+Q31+T31+U31</f>
        <v>19</v>
      </c>
      <c r="AD31" s="3">
        <f>AA31/G31</f>
        <v>-0.10526315789473684</v>
      </c>
      <c r="AE31" s="24">
        <f>(AA31)*(G31*G31)</f>
        <v>-722</v>
      </c>
      <c r="AF31" s="25">
        <f t="shared" si="7"/>
        <v>3.4602076124567475E-3</v>
      </c>
      <c r="AG31" s="26">
        <f>(H31-$H$2)/SUM($AF$2:AF30)</f>
        <v>51.48402886809297</v>
      </c>
      <c r="AH31" s="35">
        <f>(H31-H26)/SUM(AF26:AF30)</f>
        <v>63.788907013902651</v>
      </c>
      <c r="AI31" s="28">
        <f>(H31-H21)/SUM(AF21:AF30)</f>
        <v>28.402670517747797</v>
      </c>
      <c r="AJ31" s="29">
        <f>AJ30+(AVERAGE($AE$3:AE31)/(AJ30*AJ30))</f>
        <v>17.385453061978449</v>
      </c>
      <c r="AK31" s="30">
        <f>AK30+(AVERAGE($AG$3:AG31)/(AK30*AK30))</f>
        <v>16.544811966402328</v>
      </c>
      <c r="AL31" s="36">
        <f>AL30+(AVERAGE($AH$3:AH31)/(AL30*AL30))</f>
        <v>16.737585148082815</v>
      </c>
      <c r="AM31" s="37">
        <f>AM30+(AVERAGE($AI$3:AI31)/(AM30*AM30))</f>
        <v>16.625769192268596</v>
      </c>
      <c r="AN31" s="38">
        <f t="shared" si="8"/>
        <v>17</v>
      </c>
      <c r="AO31" s="39">
        <f t="shared" si="16"/>
        <v>18.279220760558289</v>
      </c>
      <c r="AP31" s="39">
        <f t="shared" si="16"/>
        <v>17.656842510934009</v>
      </c>
      <c r="AQ31" s="36">
        <f t="shared" si="14"/>
        <v>17.512215439506246</v>
      </c>
      <c r="AR31" s="40">
        <f t="shared" si="17"/>
        <v>17.0973020593736</v>
      </c>
      <c r="AS31" s="41">
        <f t="shared" si="17"/>
        <v>16.964251678060659</v>
      </c>
      <c r="AT31" s="20">
        <f>POWER((AO31-H31),2)</f>
        <v>1.6364057542433268</v>
      </c>
      <c r="AU31" s="20">
        <f>POWER((AP31-H31),2)</f>
        <v>0.43144208417009378</v>
      </c>
      <c r="AV31" s="29">
        <f t="shared" si="10"/>
        <v>16.194031152444921</v>
      </c>
      <c r="AW31" s="30">
        <f t="shared" si="13"/>
        <v>17.462381237917796</v>
      </c>
      <c r="AX31" s="36">
        <f t="shared" si="11"/>
        <v>16.656348031014776</v>
      </c>
      <c r="AY31" s="37">
        <f t="shared" si="12"/>
        <v>16.851032909420777</v>
      </c>
    </row>
    <row r="32" spans="1:51" thickTop="1" thickBot="1">
      <c r="A32" s="4">
        <v>31</v>
      </c>
      <c r="B32" s="4">
        <v>1100284292</v>
      </c>
      <c r="C32" s="4">
        <f t="shared" si="0"/>
        <v>0.25862068965517243</v>
      </c>
      <c r="D32" s="2">
        <f t="shared" si="1"/>
        <v>38303.771898148145</v>
      </c>
      <c r="E32" s="4" t="s">
        <v>131</v>
      </c>
      <c r="F32" s="4" t="s">
        <v>132</v>
      </c>
      <c r="G32" s="4">
        <v>17</v>
      </c>
      <c r="H32" s="4">
        <v>19</v>
      </c>
      <c r="I32" s="5">
        <f t="shared" si="2"/>
        <v>0.73333333333333328</v>
      </c>
      <c r="J32" s="4">
        <v>133</v>
      </c>
      <c r="K32" s="4">
        <v>148</v>
      </c>
      <c r="L32" s="5">
        <f t="shared" si="3"/>
        <v>0.84484347633231771</v>
      </c>
      <c r="M32" s="5">
        <f t="shared" si="4"/>
        <v>7.7894736842105265</v>
      </c>
      <c r="N32" s="4">
        <v>2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16</v>
      </c>
      <c r="U32" s="4">
        <v>0</v>
      </c>
      <c r="V32" s="4">
        <v>1</v>
      </c>
      <c r="W32" s="5">
        <f>N32+P32+T32</f>
        <v>18</v>
      </c>
      <c r="X32" s="5">
        <f>O32+Q32+U32</f>
        <v>1</v>
      </c>
      <c r="Y32" s="60">
        <f>(N32+V32)/G32</f>
        <v>0.17647058823529413</v>
      </c>
      <c r="Z32" s="62">
        <f>IF(AA32=0,0,(N32+V32)/ABS(AA32))</f>
        <v>1.5</v>
      </c>
      <c r="AA32" s="3">
        <f t="shared" si="5"/>
        <v>2</v>
      </c>
      <c r="AB32" s="3">
        <f t="shared" si="6"/>
        <v>15</v>
      </c>
      <c r="AC32" s="3">
        <f>N32+O32+P32+Q32+T32+U32</f>
        <v>19</v>
      </c>
      <c r="AD32" s="3">
        <f>AA32/G32</f>
        <v>0.11764705882352941</v>
      </c>
      <c r="AE32" s="24">
        <f>(AA32)*(G32*G32)</f>
        <v>578</v>
      </c>
      <c r="AF32" s="25">
        <f t="shared" si="7"/>
        <v>2.7700831024930748E-3</v>
      </c>
      <c r="AG32" s="26">
        <f>(H32-$H$2)/SUM($AF$2:AF31)</f>
        <v>61.703567671059744</v>
      </c>
      <c r="AH32" s="35">
        <f>(H32-H27)/SUM(AF27:AF31)</f>
        <v>131.31403398363753</v>
      </c>
      <c r="AI32" s="28">
        <f>(H32-H22)/SUM(AF22:AF31)</f>
        <v>86.301345606395316</v>
      </c>
      <c r="AJ32" s="29">
        <f>AJ31+(AVERAGE($AE$3:AE32)/(AJ31*AJ31))</f>
        <v>17.582858790193736</v>
      </c>
      <c r="AK32" s="30">
        <f>AK31+(AVERAGE($AG$3:AG32)/(AK31*AK31))</f>
        <v>16.738762854380955</v>
      </c>
      <c r="AL32" s="36">
        <f>AL31+(AVERAGE($AH$3:AH32)/(AL31*AL31))</f>
        <v>16.967888684224135</v>
      </c>
      <c r="AM32" s="37">
        <f>AM31+(AVERAGE($AI$3:AI32)/(AM31*AM31))</f>
        <v>16.831179924391378</v>
      </c>
      <c r="AN32" s="38">
        <f t="shared" si="8"/>
        <v>19</v>
      </c>
      <c r="AO32" s="39">
        <f t="shared" si="16"/>
        <v>18.672223689717296</v>
      </c>
      <c r="AP32" s="39">
        <f t="shared" si="16"/>
        <v>17.933658696886138</v>
      </c>
      <c r="AQ32" s="36">
        <f t="shared" si="14"/>
        <v>17.9673299210531</v>
      </c>
      <c r="AR32" s="40">
        <f t="shared" si="17"/>
        <v>17.403376750760597</v>
      </c>
      <c r="AS32" s="41">
        <f t="shared" si="17"/>
        <v>17.199135835756714</v>
      </c>
      <c r="AT32" s="20">
        <f>POWER((AO32-H32),2)</f>
        <v>0.10743730958254377</v>
      </c>
      <c r="AU32" s="20">
        <f>POWER((AP32-H32),2)</f>
        <v>1.1370837747265703</v>
      </c>
      <c r="AV32" s="29">
        <f t="shared" si="10"/>
        <v>16.353726305371136</v>
      </c>
      <c r="AW32" s="30">
        <f t="shared" si="13"/>
        <v>17.638870994490357</v>
      </c>
      <c r="AX32" s="36">
        <f t="shared" si="11"/>
        <v>16.822254191969812</v>
      </c>
      <c r="AY32" s="37">
        <f t="shared" si="12"/>
        <v>17.019522512319256</v>
      </c>
    </row>
    <row r="33" spans="1:51" thickTop="1" thickBot="1">
      <c r="A33" s="4">
        <v>32</v>
      </c>
      <c r="B33" s="4">
        <v>1102847057</v>
      </c>
      <c r="C33" s="4">
        <f t="shared" si="0"/>
        <v>0.26724137931034481</v>
      </c>
      <c r="D33" s="2">
        <f t="shared" si="1"/>
        <v>38333.433530092589</v>
      </c>
      <c r="E33" s="4" t="s">
        <v>132</v>
      </c>
      <c r="F33" s="4" t="s">
        <v>133</v>
      </c>
      <c r="G33" s="4">
        <v>19</v>
      </c>
      <c r="H33" s="4">
        <v>19</v>
      </c>
      <c r="I33" s="5">
        <f t="shared" si="2"/>
        <v>0.73333333333333328</v>
      </c>
      <c r="J33" s="4">
        <v>148</v>
      </c>
      <c r="K33" s="4">
        <v>148</v>
      </c>
      <c r="L33" s="5">
        <f t="shared" si="3"/>
        <v>0.84484347633231771</v>
      </c>
      <c r="M33" s="5">
        <f t="shared" si="4"/>
        <v>7.7894736842105265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5">
        <f>N33+P33+T33</f>
        <v>0</v>
      </c>
      <c r="X33" s="5">
        <f>O33+Q33+U33</f>
        <v>0</v>
      </c>
      <c r="Y33" s="60">
        <f>(N33+V33)/G33</f>
        <v>0</v>
      </c>
      <c r="Z33" s="62">
        <f>IF(AA33=0,0,(N33+V33)/ABS(AA33))</f>
        <v>0</v>
      </c>
      <c r="AA33" s="3">
        <f t="shared" si="5"/>
        <v>0</v>
      </c>
      <c r="AB33" s="3">
        <f t="shared" si="6"/>
        <v>0</v>
      </c>
      <c r="AC33" s="3">
        <f>N33+O33+P33+Q33+T33+U33</f>
        <v>0</v>
      </c>
      <c r="AD33" s="3">
        <f>AA33/G33</f>
        <v>0</v>
      </c>
      <c r="AE33" s="24">
        <f>(AA33)*(G33*G33)</f>
        <v>0</v>
      </c>
      <c r="AF33" s="25">
        <f t="shared" si="7"/>
        <v>2.7700831024930748E-3</v>
      </c>
      <c r="AG33" s="26">
        <f>(H33-$H$2)/SUM($AF$2:AF32)</f>
        <v>60.759454075937292</v>
      </c>
      <c r="AH33" s="35">
        <f>(H33-H28)/SUM(AF28:AF32)</f>
        <v>0</v>
      </c>
      <c r="AI33" s="28">
        <f>(H33-H23)/SUM(AF23:AF32)</f>
        <v>89.21734715238216</v>
      </c>
      <c r="AJ33" s="29">
        <f>AJ32+(AVERAGE($AE$3:AE33)/(AJ32*AJ32))</f>
        <v>17.769631044489373</v>
      </c>
      <c r="AK33" s="30">
        <f>AK32+(AVERAGE($AG$3:AG33)/(AK32*AK32))</f>
        <v>16.929128142824485</v>
      </c>
      <c r="AL33" s="36">
        <f>AL32+(AVERAGE($AH$3:AH33)/(AL32*AL32))</f>
        <v>17.184754027084548</v>
      </c>
      <c r="AM33" s="37">
        <f>AM32+(AVERAGE($AI$3:AI33)/(AM32*AM32))</f>
        <v>17.035301282117551</v>
      </c>
      <c r="AN33" s="38">
        <f t="shared" si="8"/>
        <v>19</v>
      </c>
      <c r="AO33" s="39">
        <f t="shared" si="16"/>
        <v>18.672223689717296</v>
      </c>
      <c r="AP33" s="39">
        <f t="shared" si="16"/>
        <v>18.211061921406337</v>
      </c>
      <c r="AQ33" s="36">
        <f t="shared" si="14"/>
        <v>18.302296283501875</v>
      </c>
      <c r="AR33" s="40">
        <f t="shared" si="17"/>
        <v>17.683166405223407</v>
      </c>
      <c r="AS33" s="41">
        <f t="shared" si="17"/>
        <v>17.436217391357882</v>
      </c>
      <c r="AT33" s="20">
        <f>POWER((AO33-H33),2)</f>
        <v>0.10743730958254377</v>
      </c>
      <c r="AU33" s="20">
        <f>POWER((AP33-H33),2)</f>
        <v>0.62242329185506085</v>
      </c>
      <c r="AV33" s="29">
        <f t="shared" si="10"/>
        <v>16.510317820087717</v>
      </c>
      <c r="AW33" s="30">
        <f t="shared" si="13"/>
        <v>17.811846603043548</v>
      </c>
      <c r="AX33" s="36">
        <f t="shared" si="11"/>
        <v>16.984904056270459</v>
      </c>
      <c r="AY33" s="37">
        <f t="shared" si="12"/>
        <v>17.184692606690852</v>
      </c>
    </row>
    <row r="34" spans="1:51" thickTop="1" thickBot="1">
      <c r="A34" s="4">
        <v>33</v>
      </c>
      <c r="B34" s="4">
        <v>1104391042</v>
      </c>
      <c r="C34" s="4">
        <f t="shared" si="0"/>
        <v>0.27586206896551724</v>
      </c>
      <c r="D34" s="2">
        <f t="shared" si="1"/>
        <v>38351.303726851853</v>
      </c>
      <c r="E34" s="4" t="s">
        <v>133</v>
      </c>
      <c r="F34" s="4" t="s">
        <v>134</v>
      </c>
      <c r="G34" s="4">
        <v>19</v>
      </c>
      <c r="H34" s="4">
        <v>19</v>
      </c>
      <c r="I34" s="5">
        <f t="shared" si="2"/>
        <v>0.73333333333333328</v>
      </c>
      <c r="J34" s="4">
        <v>148</v>
      </c>
      <c r="K34" s="4">
        <v>148</v>
      </c>
      <c r="L34" s="5">
        <f t="shared" si="3"/>
        <v>0.84484347633231771</v>
      </c>
      <c r="M34" s="5">
        <f t="shared" si="4"/>
        <v>7.7894736842105265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5">
        <f>N34+P34+T34</f>
        <v>0</v>
      </c>
      <c r="X34" s="5">
        <f>O34+Q34+U34</f>
        <v>0</v>
      </c>
      <c r="Y34" s="60">
        <f>(N34+V34)/G34</f>
        <v>0</v>
      </c>
      <c r="Z34" s="62">
        <f>IF(AA34=0,0,(N34+V34)/ABS(AA34))</f>
        <v>0</v>
      </c>
      <c r="AA34" s="3">
        <f t="shared" si="5"/>
        <v>0</v>
      </c>
      <c r="AB34" s="3">
        <f t="shared" si="6"/>
        <v>0</v>
      </c>
      <c r="AC34" s="3">
        <f>N34+O34+P34+Q34+T34+U34</f>
        <v>0</v>
      </c>
      <c r="AD34" s="3">
        <f>AA34/G34</f>
        <v>0</v>
      </c>
      <c r="AE34" s="24">
        <f>(AA34)*(G34*G34)</f>
        <v>0</v>
      </c>
      <c r="AF34" s="25">
        <f t="shared" si="7"/>
        <v>2.7700831024930748E-3</v>
      </c>
      <c r="AG34" s="26">
        <f>(H34-$H$2)/SUM($AF$2:AF33)</f>
        <v>59.843796457555875</v>
      </c>
      <c r="AH34" s="35">
        <f>(H34-H29)/SUM(AF29:AF33)</f>
        <v>0</v>
      </c>
      <c r="AI34" s="28">
        <f>(H34-H24)/SUM(AF24:AF33)</f>
        <v>92.33729497003128</v>
      </c>
      <c r="AJ34" s="29">
        <f>AJ33+(AVERAGE($AE$3:AE34)/(AJ33*AJ33))</f>
        <v>17.946783114581795</v>
      </c>
      <c r="AK34" s="30">
        <f>AK33+(AVERAGE($AG$3:AG34)/(AK33*AK33))</f>
        <v>17.11594566298119</v>
      </c>
      <c r="AL34" s="36">
        <f>AL33+(AVERAGE($AH$3:AH34)/(AL33*AL33))</f>
        <v>17.389573309812036</v>
      </c>
      <c r="AM34" s="37">
        <f>AM33+(AVERAGE($AI$3:AI34)/(AM33*AM33))</f>
        <v>17.238276664797556</v>
      </c>
      <c r="AN34" s="38">
        <f t="shared" si="8"/>
        <v>19</v>
      </c>
      <c r="AO34" s="39">
        <f t="shared" si="16"/>
        <v>18.672223689717296</v>
      </c>
      <c r="AP34" s="39">
        <f t="shared" si="16"/>
        <v>18.489485881061739</v>
      </c>
      <c r="AQ34" s="36">
        <f t="shared" si="14"/>
        <v>18.525321103567588</v>
      </c>
      <c r="AR34" s="40">
        <f t="shared" si="17"/>
        <v>17.938653661878288</v>
      </c>
      <c r="AS34" s="41">
        <f t="shared" si="17"/>
        <v>17.675319806087526</v>
      </c>
      <c r="AT34" s="20">
        <f>POWER((AO34-H34),2)</f>
        <v>0.10743730958254377</v>
      </c>
      <c r="AU34" s="20">
        <f>POWER((AP34-H34),2)</f>
        <v>0.26062466563530862</v>
      </c>
      <c r="AV34" s="29">
        <f t="shared" si="10"/>
        <v>16.663953047840117</v>
      </c>
      <c r="AW34" s="30">
        <f t="shared" si="13"/>
        <v>17.981478899863813</v>
      </c>
      <c r="AX34" s="36">
        <f t="shared" si="11"/>
        <v>17.144453719363444</v>
      </c>
      <c r="AY34" s="37">
        <f t="shared" si="12"/>
        <v>17.346702905921461</v>
      </c>
    </row>
    <row r="35" spans="1:51" thickTop="1" thickBot="1">
      <c r="A35" s="4">
        <v>34</v>
      </c>
      <c r="B35" s="4">
        <v>1106708446</v>
      </c>
      <c r="C35" s="4">
        <f t="shared" si="0"/>
        <v>0.28448275862068967</v>
      </c>
      <c r="D35" s="2">
        <f t="shared" si="1"/>
        <v>38378.125532407408</v>
      </c>
      <c r="E35" s="4" t="s">
        <v>134</v>
      </c>
      <c r="F35" s="4" t="s">
        <v>135</v>
      </c>
      <c r="G35" s="4">
        <v>19</v>
      </c>
      <c r="H35" s="4">
        <v>19</v>
      </c>
      <c r="I35" s="5">
        <f t="shared" si="2"/>
        <v>0.73333333333333328</v>
      </c>
      <c r="J35" s="4">
        <v>148</v>
      </c>
      <c r="K35" s="4">
        <v>150</v>
      </c>
      <c r="L35" s="5">
        <f t="shared" si="3"/>
        <v>0.85633655215955351</v>
      </c>
      <c r="M35" s="5">
        <f t="shared" si="4"/>
        <v>7.8947368421052628</v>
      </c>
      <c r="N35" s="4">
        <v>0</v>
      </c>
      <c r="O35" s="4">
        <v>0</v>
      </c>
      <c r="P35" s="4">
        <v>2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3</v>
      </c>
      <c r="W35" s="5">
        <f>N35+P35+T35</f>
        <v>2</v>
      </c>
      <c r="X35" s="5">
        <f>O35+Q35+U35</f>
        <v>0</v>
      </c>
      <c r="Y35" s="60">
        <f>(N35+V35)/G35</f>
        <v>0.15789473684210525</v>
      </c>
      <c r="Z35" s="62">
        <f>IF(AA35=0,0,(N35+V35)/ABS(AA35))</f>
        <v>0</v>
      </c>
      <c r="AA35" s="3">
        <f t="shared" si="5"/>
        <v>0</v>
      </c>
      <c r="AB35" s="3">
        <f t="shared" si="6"/>
        <v>2</v>
      </c>
      <c r="AC35" s="3">
        <f>N35+O35+P35+Q35+T35+U35</f>
        <v>2</v>
      </c>
      <c r="AD35" s="3">
        <f>AA35/G35</f>
        <v>0</v>
      </c>
      <c r="AE35" s="24">
        <f>(AA35)*(G35*G35)</f>
        <v>0</v>
      </c>
      <c r="AF35" s="25">
        <f t="shared" si="7"/>
        <v>2.7700831024930748E-3</v>
      </c>
      <c r="AG35" s="26">
        <f>(H35-$H$2)/SUM($AF$2:AF34)</f>
        <v>58.955327403607235</v>
      </c>
      <c r="AH35" s="35">
        <f>(H35-H30)/SUM(AF30:AF34)</f>
        <v>0</v>
      </c>
      <c r="AI35" s="28">
        <f>(H35-H25)/SUM(AF25:AF34)</f>
        <v>95.683360520853981</v>
      </c>
      <c r="AJ35" s="29">
        <f>AJ34+(AVERAGE($AE$3:AE35)/(AJ34*AJ34))</f>
        <v>18.115192333747263</v>
      </c>
      <c r="AK35" s="30">
        <f>AK34+(AVERAGE($AG$3:AG35)/(AK34*AK34))</f>
        <v>17.299267327548613</v>
      </c>
      <c r="AL35" s="36">
        <f>AL34+(AVERAGE($AH$3:AH35)/(AL34*AL34))</f>
        <v>17.583534869766012</v>
      </c>
      <c r="AM35" s="37">
        <f>AM34+(AVERAGE($AI$3:AI35)/(AM34*AM34))</f>
        <v>17.440250883909219</v>
      </c>
      <c r="AN35" s="38">
        <f t="shared" si="8"/>
        <v>19</v>
      </c>
      <c r="AO35" s="39">
        <f t="shared" si="16"/>
        <v>18.672223689717296</v>
      </c>
      <c r="AP35" s="39">
        <f t="shared" si="16"/>
        <v>18.769375473175817</v>
      </c>
      <c r="AQ35" s="36">
        <f t="shared" si="14"/>
        <v>18.63902159003403</v>
      </c>
      <c r="AR35" s="40">
        <f t="shared" si="17"/>
        <v>18.171431238086562</v>
      </c>
      <c r="AS35" s="41">
        <f t="shared" si="17"/>
        <v>17.923718622869814</v>
      </c>
      <c r="AT35" s="20">
        <f>POWER((AO35-H35),2)</f>
        <v>0.10743730958254377</v>
      </c>
      <c r="AU35" s="20">
        <f>POWER((AP35-H35),2)</f>
        <v>5.3187672372878352E-2</v>
      </c>
      <c r="AV35" s="29">
        <f t="shared" si="10"/>
        <v>16.814768419554174</v>
      </c>
      <c r="AW35" s="30">
        <f t="shared" si="13"/>
        <v>18.147925764824773</v>
      </c>
      <c r="AX35" s="36">
        <f t="shared" si="11"/>
        <v>17.301047599123709</v>
      </c>
      <c r="AY35" s="37">
        <f t="shared" si="12"/>
        <v>17.505701132124056</v>
      </c>
    </row>
    <row r="36" spans="1:51" thickTop="1" thickBot="1">
      <c r="A36" s="4">
        <v>35</v>
      </c>
      <c r="B36" s="4">
        <v>1107386981</v>
      </c>
      <c r="C36" s="4">
        <f t="shared" si="0"/>
        <v>0.29310344827586204</v>
      </c>
      <c r="D36" s="2">
        <f t="shared" si="1"/>
        <v>38385.978946759264</v>
      </c>
      <c r="E36" s="4" t="s">
        <v>135</v>
      </c>
      <c r="F36" s="4" t="s">
        <v>136</v>
      </c>
      <c r="G36" s="4">
        <v>19</v>
      </c>
      <c r="H36" s="4">
        <v>20</v>
      </c>
      <c r="I36" s="5">
        <f t="shared" si="2"/>
        <v>0.8</v>
      </c>
      <c r="J36" s="4">
        <v>150</v>
      </c>
      <c r="K36" s="4">
        <v>154</v>
      </c>
      <c r="L36" s="5">
        <f t="shared" si="3"/>
        <v>0.87932270381402489</v>
      </c>
      <c r="M36" s="5">
        <f t="shared" si="4"/>
        <v>7.7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5">
        <f>N36+P36+T36</f>
        <v>5</v>
      </c>
      <c r="X36" s="5">
        <f>O36+Q36+U36</f>
        <v>0</v>
      </c>
      <c r="Y36" s="60">
        <f>(N36+V36)/G36</f>
        <v>5.2631578947368418E-2</v>
      </c>
      <c r="Z36" s="62">
        <f>IF(AA36=0,0,(N36+V36)/ABS(AA36))</f>
        <v>1</v>
      </c>
      <c r="AA36" s="3">
        <f t="shared" si="5"/>
        <v>1</v>
      </c>
      <c r="AB36" s="3">
        <f t="shared" si="6"/>
        <v>4</v>
      </c>
      <c r="AC36" s="3">
        <f>N36+O36+P36+Q36+T36+U36</f>
        <v>5</v>
      </c>
      <c r="AD36" s="3">
        <f>AA36/G36</f>
        <v>5.2631578947368418E-2</v>
      </c>
      <c r="AE36" s="24">
        <f>(AA36)*(G36*G36)</f>
        <v>361</v>
      </c>
      <c r="AF36" s="25">
        <f t="shared" si="7"/>
        <v>2.5000000000000001E-3</v>
      </c>
      <c r="AG36" s="26">
        <f>(H36-$H$2)/SUM($AF$2:AF35)</f>
        <v>63.374022182268305</v>
      </c>
      <c r="AH36" s="35">
        <f>(H36-H31)/SUM(AF31:AF35)</f>
        <v>206.31970995385632</v>
      </c>
      <c r="AI36" s="28">
        <f>(H36-H26)/SUM(AF26:AF35)</f>
        <v>132.37473313268461</v>
      </c>
      <c r="AJ36" s="29">
        <f>AJ35+(AVERAGE($AE$3:AE36)/(AJ35*AJ35))</f>
        <v>18.307978379026999</v>
      </c>
      <c r="AK36" s="30">
        <f>AK35+(AVERAGE($AG$3:AG36)/(AK35*AK35))</f>
        <v>17.479674493322889</v>
      </c>
      <c r="AL36" s="36">
        <f>AL35+(AVERAGE($AH$3:AH36)/(AL35*AL35))</f>
        <v>17.787288111865287</v>
      </c>
      <c r="AM36" s="37">
        <f>AM35+(AVERAGE($AI$3:AI36)/(AM35*AM35))</f>
        <v>17.644570788331915</v>
      </c>
      <c r="AN36" s="38">
        <f t="shared" si="8"/>
        <v>20</v>
      </c>
      <c r="AO36" s="39">
        <f t="shared" ref="AO36:AP51" si="18">AO35+(AH36/(AO35*AO35))</f>
        <v>19.263987818212087</v>
      </c>
      <c r="AP36" s="39">
        <f t="shared" si="18"/>
        <v>19.145131065653871</v>
      </c>
      <c r="AQ36" s="36">
        <f t="shared" si="14"/>
        <v>18.833391761355109</v>
      </c>
      <c r="AR36" s="40">
        <f t="shared" si="17"/>
        <v>18.460766294461379</v>
      </c>
      <c r="AS36" s="41">
        <f t="shared" si="17"/>
        <v>18.199030035063988</v>
      </c>
      <c r="AT36" s="20">
        <f>POWER((AO36-H36),2)</f>
        <v>0.54171393174020432</v>
      </c>
      <c r="AU36" s="20">
        <f>POWER((AP36-H36),2)</f>
        <v>0.73080089491008637</v>
      </c>
      <c r="AV36" s="29">
        <f t="shared" si="10"/>
        <v>16.962890531143948</v>
      </c>
      <c r="AW36" s="30">
        <f t="shared" si="13"/>
        <v>18.311333438352289</v>
      </c>
      <c r="AX36" s="36">
        <f t="shared" si="11"/>
        <v>17.454819607103602</v>
      </c>
      <c r="AY36" s="37">
        <f t="shared" si="12"/>
        <v>17.661824223075627</v>
      </c>
    </row>
    <row r="37" spans="1:51" thickTop="1" thickBot="1">
      <c r="A37" s="4">
        <v>36</v>
      </c>
      <c r="B37" s="4">
        <v>1111481648</v>
      </c>
      <c r="C37" s="4">
        <f t="shared" si="0"/>
        <v>0.30172413793103448</v>
      </c>
      <c r="D37" s="2">
        <f t="shared" si="1"/>
        <v>38433.370925925927</v>
      </c>
      <c r="E37" s="4" t="s">
        <v>136</v>
      </c>
      <c r="F37" s="4" t="s">
        <v>137</v>
      </c>
      <c r="G37" s="4">
        <v>20</v>
      </c>
      <c r="H37" s="4">
        <v>20</v>
      </c>
      <c r="I37" s="5">
        <f t="shared" si="2"/>
        <v>0.8</v>
      </c>
      <c r="J37" s="4">
        <v>154</v>
      </c>
      <c r="K37" s="4">
        <v>154</v>
      </c>
      <c r="L37" s="5">
        <f t="shared" si="3"/>
        <v>0.87932270381402489</v>
      </c>
      <c r="M37" s="5">
        <f t="shared" si="4"/>
        <v>7.7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1</v>
      </c>
      <c r="W37" s="5">
        <f>N37+P37+T37</f>
        <v>0</v>
      </c>
      <c r="X37" s="5">
        <f>O37+Q37+U37</f>
        <v>0</v>
      </c>
      <c r="Y37" s="60">
        <f>(N37+V37)/G37</f>
        <v>0.05</v>
      </c>
      <c r="Z37" s="62">
        <f>IF(AA37=0,0,(N37+V37)/ABS(AA37))</f>
        <v>0</v>
      </c>
      <c r="AA37" s="3">
        <f t="shared" si="5"/>
        <v>0</v>
      </c>
      <c r="AB37" s="3">
        <f t="shared" si="6"/>
        <v>0</v>
      </c>
      <c r="AC37" s="3">
        <f>N37+O37+P37+Q37+T37+U37</f>
        <v>0</v>
      </c>
      <c r="AD37" s="3">
        <f>AA37/G37</f>
        <v>0</v>
      </c>
      <c r="AE37" s="24">
        <f>(AA37)*(G37*G37)</f>
        <v>0</v>
      </c>
      <c r="AF37" s="25">
        <f t="shared" si="7"/>
        <v>2.5000000000000001E-3</v>
      </c>
      <c r="AG37" s="26">
        <f>(H37-$H$2)/SUM($AF$2:AF36)</f>
        <v>62.548203178991962</v>
      </c>
      <c r="AH37" s="35">
        <f>(H37-H32)/SUM(AF32:AF36)</f>
        <v>73.635900050994394</v>
      </c>
      <c r="AI37" s="28">
        <f>(H37-H27)/SUM(AF27:AF36)</f>
        <v>104.12690702794326</v>
      </c>
      <c r="AJ37" s="29">
        <f>AJ36+(AVERAGE($AE$3:AE37)/(AJ36*AJ36))</f>
        <v>18.491332883730941</v>
      </c>
      <c r="AK37" s="30">
        <f>AK36+(AVERAGE($AG$3:AG37)/(AK36*AK36))</f>
        <v>17.657177262050325</v>
      </c>
      <c r="AL37" s="36">
        <f>AL36+(AVERAGE($AH$3:AH37)/(AL36*AL36))</f>
        <v>17.987360892554705</v>
      </c>
      <c r="AM37" s="37">
        <f>AM36+(AVERAGE($AI$3:AI37)/(AM36*AM36))</f>
        <v>17.848038768201743</v>
      </c>
      <c r="AN37" s="38">
        <f t="shared" si="8"/>
        <v>20</v>
      </c>
      <c r="AO37" s="39">
        <f t="shared" si="18"/>
        <v>19.462413193179696</v>
      </c>
      <c r="AP37" s="39">
        <f t="shared" si="18"/>
        <v>19.429214742739667</v>
      </c>
      <c r="AQ37" s="36">
        <f t="shared" si="14"/>
        <v>18.991248123271387</v>
      </c>
      <c r="AR37" s="40">
        <f t="shared" si="17"/>
        <v>18.74768624982709</v>
      </c>
      <c r="AS37" s="41">
        <f t="shared" si="17"/>
        <v>18.482862304279028</v>
      </c>
      <c r="AT37" s="20">
        <f>POWER((AO37-H37),2)</f>
        <v>0.28899957486725086</v>
      </c>
      <c r="AU37" s="20">
        <f>POWER((AP37-H37),2)</f>
        <v>0.32579580990574442</v>
      </c>
      <c r="AV37" s="29">
        <f t="shared" si="10"/>
        <v>17.108437094919864</v>
      </c>
      <c r="AW37" s="30">
        <f t="shared" si="13"/>
        <v>18.47183767230511</v>
      </c>
      <c r="AX37" s="36">
        <f t="shared" si="11"/>
        <v>17.605894173982445</v>
      </c>
      <c r="AY37" s="37">
        <f t="shared" si="12"/>
        <v>17.815199388397549</v>
      </c>
    </row>
    <row r="38" spans="1:51" thickTop="1" thickBot="1">
      <c r="A38" s="4">
        <v>37</v>
      </c>
      <c r="B38" s="4">
        <v>1116259822</v>
      </c>
      <c r="C38" s="4">
        <f t="shared" si="0"/>
        <v>0.31034482758620691</v>
      </c>
      <c r="D38" s="2">
        <f t="shared" si="1"/>
        <v>38488.67386574074</v>
      </c>
      <c r="E38" s="4" t="s">
        <v>137</v>
      </c>
      <c r="F38" s="4" t="s">
        <v>138</v>
      </c>
      <c r="G38" s="4">
        <v>20</v>
      </c>
      <c r="H38" s="4">
        <v>20</v>
      </c>
      <c r="I38" s="5">
        <f t="shared" si="2"/>
        <v>0.8</v>
      </c>
      <c r="J38" s="4">
        <v>154</v>
      </c>
      <c r="K38" s="4">
        <v>152</v>
      </c>
      <c r="L38" s="5">
        <f t="shared" si="3"/>
        <v>0.8678296279867892</v>
      </c>
      <c r="M38" s="5">
        <f t="shared" si="4"/>
        <v>7.6</v>
      </c>
      <c r="N38" s="4">
        <v>0</v>
      </c>
      <c r="O38" s="4">
        <v>0</v>
      </c>
      <c r="P38" s="4">
        <v>0</v>
      </c>
      <c r="Q38" s="4">
        <v>2</v>
      </c>
      <c r="R38" s="4">
        <v>0</v>
      </c>
      <c r="S38" s="4">
        <v>0</v>
      </c>
      <c r="T38" s="4">
        <v>0</v>
      </c>
      <c r="U38" s="4">
        <v>0</v>
      </c>
      <c r="V38" s="4">
        <v>1</v>
      </c>
      <c r="W38" s="5">
        <f>N38+P38+T38</f>
        <v>0</v>
      </c>
      <c r="X38" s="5">
        <f>O38+Q38+U38</f>
        <v>2</v>
      </c>
      <c r="Y38" s="60">
        <f>(N38+V38)/G38</f>
        <v>0.05</v>
      </c>
      <c r="Z38" s="62">
        <f>IF(AA38=0,0,(N38+V38)/ABS(AA38))</f>
        <v>0</v>
      </c>
      <c r="AA38" s="3">
        <f t="shared" si="5"/>
        <v>0</v>
      </c>
      <c r="AB38" s="3">
        <f t="shared" si="6"/>
        <v>-2</v>
      </c>
      <c r="AC38" s="3">
        <f>N38+O38+P38+Q38+T38+U38</f>
        <v>2</v>
      </c>
      <c r="AD38" s="3">
        <f>AA38/G38</f>
        <v>0</v>
      </c>
      <c r="AE38" s="24">
        <f>(AA38)*(G38*G38)</f>
        <v>0</v>
      </c>
      <c r="AF38" s="25">
        <f t="shared" si="7"/>
        <v>2.5000000000000001E-3</v>
      </c>
      <c r="AG38" s="26">
        <f>(H38-$H$2)/SUM($AF$2:AF37)</f>
        <v>61.743629618494872</v>
      </c>
      <c r="AH38" s="35">
        <f>(H38-H33)/SUM(AF33:AF37)</f>
        <v>75.130072840790831</v>
      </c>
      <c r="AI38" s="28">
        <f>(H38-H28)/SUM(AF28:AF37)</f>
        <v>35.905625084963923</v>
      </c>
      <c r="AJ38" s="29">
        <f>AJ37+(AVERAGE($AE$3:AE38)/(AJ37*AJ37))</f>
        <v>18.66607656306924</v>
      </c>
      <c r="AK38" s="30">
        <f>AK37+(AVERAGE($AG$3:AG38)/(AK37*AK37))</f>
        <v>17.831798266225967</v>
      </c>
      <c r="AL38" s="36">
        <f>AL37+(AVERAGE($AH$3:AH38)/(AL37*AL37))</f>
        <v>18.184023237994989</v>
      </c>
      <c r="AM38" s="37">
        <f>AM37+(AVERAGE($AI$3:AI38)/(AM37*AM37))</f>
        <v>18.044501324230556</v>
      </c>
      <c r="AN38" s="38">
        <f t="shared" si="8"/>
        <v>20</v>
      </c>
      <c r="AO38" s="39">
        <f t="shared" si="18"/>
        <v>19.660757816787449</v>
      </c>
      <c r="AP38" s="39">
        <f t="shared" si="18"/>
        <v>19.524330396011045</v>
      </c>
      <c r="AQ38" s="36">
        <f t="shared" si="14"/>
        <v>19.188152850005952</v>
      </c>
      <c r="AR38" s="40">
        <f t="shared" si="17"/>
        <v>19.00254400199379</v>
      </c>
      <c r="AS38" s="41">
        <f t="shared" si="17"/>
        <v>18.739450168782707</v>
      </c>
      <c r="AT38" s="20">
        <f>POWER((AO38-H38),2)</f>
        <v>0.11508525887081829</v>
      </c>
      <c r="AU38" s="20">
        <f>POWER((AP38-H38),2)</f>
        <v>0.22626157215900902</v>
      </c>
      <c r="AV38" s="29">
        <f t="shared" si="10"/>
        <v>17.251517776668532</v>
      </c>
      <c r="AW38" s="30">
        <f t="shared" si="13"/>
        <v>18.629564739571862</v>
      </c>
      <c r="AX38" s="36">
        <f t="shared" si="11"/>
        <v>17.754387150713772</v>
      </c>
      <c r="AY38" s="37">
        <f t="shared" si="12"/>
        <v>17.965945037281806</v>
      </c>
    </row>
    <row r="39" spans="1:51" thickTop="1" thickBot="1">
      <c r="A39" s="4">
        <v>38</v>
      </c>
      <c r="B39" s="4">
        <v>1116260877</v>
      </c>
      <c r="C39" s="4">
        <f t="shared" si="0"/>
        <v>0.31896551724137934</v>
      </c>
      <c r="D39" s="2">
        <f t="shared" si="1"/>
        <v>38488.686076388891</v>
      </c>
      <c r="E39" s="4" t="s">
        <v>138</v>
      </c>
      <c r="F39" s="4" t="s">
        <v>139</v>
      </c>
      <c r="G39" s="4">
        <v>20</v>
      </c>
      <c r="H39" s="4">
        <v>20</v>
      </c>
      <c r="I39" s="5">
        <f t="shared" si="2"/>
        <v>0.8</v>
      </c>
      <c r="J39" s="4">
        <v>152</v>
      </c>
      <c r="K39" s="4">
        <v>147</v>
      </c>
      <c r="L39" s="5">
        <f t="shared" si="3"/>
        <v>0.83909693841869992</v>
      </c>
      <c r="M39" s="5">
        <f t="shared" si="4"/>
        <v>7.35</v>
      </c>
      <c r="N39" s="4">
        <v>0</v>
      </c>
      <c r="O39" s="4">
        <v>0</v>
      </c>
      <c r="P39" s="4">
        <v>0</v>
      </c>
      <c r="Q39" s="4">
        <v>5</v>
      </c>
      <c r="R39" s="4">
        <v>0</v>
      </c>
      <c r="S39" s="4">
        <v>0</v>
      </c>
      <c r="T39" s="4">
        <v>0</v>
      </c>
      <c r="U39" s="4">
        <v>0</v>
      </c>
      <c r="V39" s="4">
        <v>2</v>
      </c>
      <c r="W39" s="5">
        <f>N39+P39+T39</f>
        <v>0</v>
      </c>
      <c r="X39" s="5">
        <f>O39+Q39+U39</f>
        <v>5</v>
      </c>
      <c r="Y39" s="60">
        <f>(N39+V39)/G39</f>
        <v>0.1</v>
      </c>
      <c r="Z39" s="62">
        <f>IF(AA39=0,0,(N39+V39)/ABS(AA39))</f>
        <v>0</v>
      </c>
      <c r="AA39" s="3">
        <f t="shared" si="5"/>
        <v>0</v>
      </c>
      <c r="AB39" s="3">
        <f t="shared" si="6"/>
        <v>-5</v>
      </c>
      <c r="AC39" s="3">
        <f>N39+O39+P39+Q39+T39+U39</f>
        <v>5</v>
      </c>
      <c r="AD39" s="3">
        <f>AA39/G39</f>
        <v>0</v>
      </c>
      <c r="AE39" s="24">
        <f>(AA39)*(G39*G39)</f>
        <v>0</v>
      </c>
      <c r="AF39" s="25">
        <f t="shared" si="7"/>
        <v>2.5000000000000001E-3</v>
      </c>
      <c r="AG39" s="26">
        <f>(H39-$H$2)/SUM($AF$2:AF38)</f>
        <v>60.959492056151824</v>
      </c>
      <c r="AH39" s="35">
        <f>(H39-H34)/SUM(AF34:AF38)</f>
        <v>76.686139139670729</v>
      </c>
      <c r="AI39" s="28">
        <f>(H39-H29)/SUM(AF29:AF38)</f>
        <v>36.257229664626969</v>
      </c>
      <c r="AJ39" s="29">
        <f>AJ38+(AVERAGE($AE$3:AE39)/(AJ38*AJ38))</f>
        <v>18.832929017894454</v>
      </c>
      <c r="AK39" s="30">
        <f>AK38+(AVERAGE($AG$3:AG39)/(AK38*AK38))</f>
        <v>18.003569922459782</v>
      </c>
      <c r="AL39" s="36">
        <f>AL38+(AVERAGE($AH$3:AH39)/(AL38*AL38))</f>
        <v>18.377521972032852</v>
      </c>
      <c r="AM39" s="37">
        <f>AM38+(AVERAGE($AI$3:AI39)/(AM38*AM38))</f>
        <v>18.234523885909162</v>
      </c>
      <c r="AN39" s="38">
        <f t="shared" si="8"/>
        <v>20</v>
      </c>
      <c r="AO39" s="39">
        <f t="shared" si="18"/>
        <v>19.859146258482166</v>
      </c>
      <c r="AP39" s="39">
        <f t="shared" si="18"/>
        <v>19.619443930559214</v>
      </c>
      <c r="AQ39" s="36">
        <f t="shared" si="14"/>
        <v>19.422693407583207</v>
      </c>
      <c r="AR39" s="40">
        <f t="shared" si="17"/>
        <v>19.225561688150993</v>
      </c>
      <c r="AS39" s="41">
        <f t="shared" si="17"/>
        <v>18.969841857977467</v>
      </c>
      <c r="AT39" s="20">
        <f>POWER((AO39-H39),2)</f>
        <v>1.983977649957271E-2</v>
      </c>
      <c r="AU39" s="20">
        <f>POWER((AP39-H39),2)</f>
        <v>0.14482292198822028</v>
      </c>
      <c r="AV39" s="29">
        <f t="shared" si="10"/>
        <v>17.392234934691</v>
      </c>
      <c r="AW39" s="30">
        <f t="shared" si="13"/>
        <v>18.784632322934854</v>
      </c>
      <c r="AX39" s="36">
        <f t="shared" si="11"/>
        <v>17.900406603228788</v>
      </c>
      <c r="AY39" s="37">
        <f t="shared" si="12"/>
        <v>18.114171596278123</v>
      </c>
    </row>
    <row r="40" spans="1:51" thickTop="1" thickBot="1">
      <c r="A40" s="4">
        <v>39</v>
      </c>
      <c r="B40" s="4">
        <v>1123428868</v>
      </c>
      <c r="C40" s="4">
        <f t="shared" si="0"/>
        <v>0.32758620689655171</v>
      </c>
      <c r="D40" s="2">
        <f t="shared" si="1"/>
        <v>38571.648935185185</v>
      </c>
      <c r="E40" s="4" t="s">
        <v>139</v>
      </c>
      <c r="F40" s="4" t="s">
        <v>140</v>
      </c>
      <c r="G40" s="4">
        <v>20</v>
      </c>
      <c r="H40" s="4">
        <v>20</v>
      </c>
      <c r="I40" s="5">
        <f t="shared" si="2"/>
        <v>0.8</v>
      </c>
      <c r="J40" s="4">
        <v>147</v>
      </c>
      <c r="K40" s="4">
        <v>146</v>
      </c>
      <c r="L40" s="5">
        <f t="shared" si="3"/>
        <v>0.83335040050508202</v>
      </c>
      <c r="M40" s="5">
        <f t="shared" si="4"/>
        <v>7.3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5">
        <f>N40+P40+T40</f>
        <v>0</v>
      </c>
      <c r="X40" s="5">
        <f>O40+Q40+U40</f>
        <v>1</v>
      </c>
      <c r="Y40" s="60">
        <f>(N40+V40)/G40</f>
        <v>0.05</v>
      </c>
      <c r="Z40" s="62">
        <f>IF(AA40=0,0,(N40+V40)/ABS(AA40))</f>
        <v>0</v>
      </c>
      <c r="AA40" s="3">
        <f t="shared" si="5"/>
        <v>0</v>
      </c>
      <c r="AB40" s="3">
        <f t="shared" si="6"/>
        <v>-1</v>
      </c>
      <c r="AC40" s="3">
        <f>N40+O40+P40+Q40+T40+U40</f>
        <v>1</v>
      </c>
      <c r="AD40" s="3">
        <f>AA40/G40</f>
        <v>0</v>
      </c>
      <c r="AE40" s="24">
        <f>(AA40)*(G40*G40)</f>
        <v>0</v>
      </c>
      <c r="AF40" s="25">
        <f t="shared" si="7"/>
        <v>2.5000000000000001E-3</v>
      </c>
      <c r="AG40" s="26">
        <f>(H40-$H$2)/SUM($AF$2:AF39)</f>
        <v>60.195021651118232</v>
      </c>
      <c r="AH40" s="35">
        <f>(H40-H35)/SUM(AF35:AF39)</f>
        <v>78.308026030368751</v>
      </c>
      <c r="AI40" s="28">
        <f>(H40-H30)/SUM(AF30:AF39)</f>
        <v>36.615788494677631</v>
      </c>
      <c r="AJ40" s="29">
        <f>AJ39+(AVERAGE($AE$3:AE40)/(AJ39*AJ39))</f>
        <v>18.992524677017489</v>
      </c>
      <c r="AK40" s="30">
        <f>AK39+(AVERAGE($AG$3:AG40)/(AK39*AK39))</f>
        <v>18.172532209720213</v>
      </c>
      <c r="AL40" s="36">
        <f>AL39+(AVERAGE($AH$3:AH40)/(AL39*AL39))</f>
        <v>18.568083687623286</v>
      </c>
      <c r="AM40" s="37">
        <f>AM39+(AVERAGE($AI$3:AI40)/(AM39*AM39))</f>
        <v>18.418607690761949</v>
      </c>
      <c r="AN40" s="38">
        <f t="shared" si="8"/>
        <v>20</v>
      </c>
      <c r="AO40" s="39">
        <f t="shared" si="18"/>
        <v>20.057703224398903</v>
      </c>
      <c r="AP40" s="39">
        <f t="shared" si="18"/>
        <v>19.714569003452951</v>
      </c>
      <c r="AQ40" s="36">
        <f t="shared" si="14"/>
        <v>19.693119910560352</v>
      </c>
      <c r="AR40" s="40">
        <f t="shared" si="17"/>
        <v>19.416346426354355</v>
      </c>
      <c r="AS40" s="41">
        <f t="shared" si="17"/>
        <v>19.174708403335966</v>
      </c>
      <c r="AT40" s="20">
        <f>POWER((AO40-H40),2)</f>
        <v>3.3296621060301631E-3</v>
      </c>
      <c r="AU40" s="20">
        <f>POWER((AP40-H40),2)</f>
        <v>8.1470853789841605E-2</v>
      </c>
      <c r="AV40" s="29">
        <f t="shared" si="10"/>
        <v>17.530684274420345</v>
      </c>
      <c r="AW40" s="30">
        <f t="shared" si="13"/>
        <v>18.9371503003185</v>
      </c>
      <c r="AX40" s="36">
        <f t="shared" si="11"/>
        <v>18.044053515607274</v>
      </c>
      <c r="AY40" s="37">
        <f t="shared" si="12"/>
        <v>18.259982232591703</v>
      </c>
    </row>
    <row r="41" spans="1:51" thickTop="1" thickBot="1">
      <c r="A41" s="4">
        <v>40</v>
      </c>
      <c r="B41" s="4">
        <v>1130202984</v>
      </c>
      <c r="C41" s="4">
        <f t="shared" si="0"/>
        <v>0.33620689655172414</v>
      </c>
      <c r="D41" s="2">
        <f t="shared" si="1"/>
        <v>38650.05305555556</v>
      </c>
      <c r="E41" s="4" t="s">
        <v>140</v>
      </c>
      <c r="F41" s="4" t="s">
        <v>141</v>
      </c>
      <c r="G41" s="4">
        <v>20</v>
      </c>
      <c r="H41" s="4">
        <v>20</v>
      </c>
      <c r="I41" s="5">
        <f t="shared" si="2"/>
        <v>0.8</v>
      </c>
      <c r="J41" s="4">
        <v>146</v>
      </c>
      <c r="K41" s="4">
        <v>146</v>
      </c>
      <c r="L41" s="5">
        <f t="shared" si="3"/>
        <v>0.83335040050508202</v>
      </c>
      <c r="M41" s="5">
        <f t="shared" si="4"/>
        <v>7.3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5">
        <f>N41+P41+T41</f>
        <v>0</v>
      </c>
      <c r="X41" s="5">
        <f>O41+Q41+U41</f>
        <v>0</v>
      </c>
      <c r="Y41" s="60">
        <f>(N41+V41)/G41</f>
        <v>0</v>
      </c>
      <c r="Z41" s="62">
        <f>IF(AA41=0,0,(N41+V41)/ABS(AA41))</f>
        <v>0</v>
      </c>
      <c r="AA41" s="3">
        <f t="shared" si="5"/>
        <v>0</v>
      </c>
      <c r="AB41" s="3">
        <f t="shared" si="6"/>
        <v>0</v>
      </c>
      <c r="AC41" s="3">
        <f>N41+O41+P41+Q41+T41+U41</f>
        <v>0</v>
      </c>
      <c r="AD41" s="3">
        <f>AA41/G41</f>
        <v>0</v>
      </c>
      <c r="AE41" s="24">
        <f>(AA41)*(G41*G41)</f>
        <v>0</v>
      </c>
      <c r="AF41" s="25">
        <f t="shared" si="7"/>
        <v>2.5000000000000001E-3</v>
      </c>
      <c r="AG41" s="26">
        <f>(H41-$H$2)/SUM($AF$2:AF40)</f>
        <v>59.449487651878087</v>
      </c>
      <c r="AH41" s="35">
        <f>(H41-H36)/SUM(AF36:AF40)</f>
        <v>0</v>
      </c>
      <c r="AI41" s="28">
        <f>(H41-H31)/SUM(AF31:AF40)</f>
        <v>110.94452986188962</v>
      </c>
      <c r="AJ41" s="29">
        <f>AJ40+(AVERAGE($AE$3:AE41)/(AJ40*AJ40))</f>
        <v>19.145425704782614</v>
      </c>
      <c r="AK41" s="30">
        <f>AK40+(AVERAGE($AG$3:AG41)/(AK40*AK40))</f>
        <v>18.338730871419802</v>
      </c>
      <c r="AL41" s="36">
        <f>AL40+(AVERAGE($AH$3:AH41)/(AL40*AL40))</f>
        <v>18.74996763677435</v>
      </c>
      <c r="AM41" s="37">
        <f>AM40+(AVERAGE($AI$3:AI41)/(AM40*AM40))</f>
        <v>18.602789507702123</v>
      </c>
      <c r="AN41" s="38">
        <f t="shared" si="8"/>
        <v>20</v>
      </c>
      <c r="AO41" s="39">
        <f t="shared" si="18"/>
        <v>20.057703224398903</v>
      </c>
      <c r="AP41" s="39">
        <f t="shared" si="18"/>
        <v>20.000019839972556</v>
      </c>
      <c r="AQ41" s="36">
        <f t="shared" si="14"/>
        <v>19.849770389335436</v>
      </c>
      <c r="AR41" s="40">
        <f t="shared" si="17"/>
        <v>19.586479907732986</v>
      </c>
      <c r="AS41" s="41">
        <f t="shared" si="17"/>
        <v>19.397670680611508</v>
      </c>
      <c r="AT41" s="20">
        <f>POWER((AO41-H41),2)</f>
        <v>3.3296621060301631E-3</v>
      </c>
      <c r="AU41" s="20">
        <f>POWER((AP41-H41),2)</f>
        <v>3.9362451100307541E-10</v>
      </c>
      <c r="AV41" s="29">
        <f t="shared" si="10"/>
        <v>17.666955430064078</v>
      </c>
      <c r="AW41" s="30">
        <f t="shared" si="13"/>
        <v>19.087221440751289</v>
      </c>
      <c r="AX41" s="36">
        <f t="shared" si="11"/>
        <v>18.185422414226192</v>
      </c>
      <c r="AY41" s="37">
        <f t="shared" si="12"/>
        <v>18.403473495845894</v>
      </c>
    </row>
    <row r="42" spans="1:51" thickTop="1" thickBot="1">
      <c r="A42" s="4">
        <v>41</v>
      </c>
      <c r="B42" s="4">
        <v>1131625059</v>
      </c>
      <c r="C42" s="4">
        <f t="shared" si="0"/>
        <v>0.34482758620689657</v>
      </c>
      <c r="D42" s="2">
        <f t="shared" si="1"/>
        <v>38666.512256944443</v>
      </c>
      <c r="E42" s="4" t="s">
        <v>141</v>
      </c>
      <c r="F42" s="4" t="s">
        <v>142</v>
      </c>
      <c r="G42" s="4">
        <v>20</v>
      </c>
      <c r="H42" s="4">
        <v>20</v>
      </c>
      <c r="I42" s="5">
        <f t="shared" si="2"/>
        <v>0.8</v>
      </c>
      <c r="J42" s="4">
        <v>146</v>
      </c>
      <c r="K42" s="4">
        <v>146</v>
      </c>
      <c r="L42" s="5">
        <f t="shared" si="3"/>
        <v>0.83335040050508202</v>
      </c>
      <c r="M42" s="5">
        <f t="shared" si="4"/>
        <v>7.3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5">
        <f>N42+P42+T42</f>
        <v>0</v>
      </c>
      <c r="X42" s="5">
        <f>O42+Q42+U42</f>
        <v>0</v>
      </c>
      <c r="Y42" s="60">
        <f>(N42+V42)/G42</f>
        <v>0</v>
      </c>
      <c r="Z42" s="62">
        <f>IF(AA42=0,0,(N42+V42)/ABS(AA42))</f>
        <v>0</v>
      </c>
      <c r="AA42" s="3">
        <f t="shared" si="5"/>
        <v>0</v>
      </c>
      <c r="AB42" s="3">
        <f t="shared" si="6"/>
        <v>0</v>
      </c>
      <c r="AC42" s="3">
        <f>N42+O42+P42+Q42+T42+U42</f>
        <v>0</v>
      </c>
      <c r="AD42" s="3">
        <f>AA42/G42</f>
        <v>0</v>
      </c>
      <c r="AE42" s="24">
        <f>(AA42)*(G42*G42)</f>
        <v>0</v>
      </c>
      <c r="AF42" s="25">
        <f t="shared" si="7"/>
        <v>2.5000000000000001E-3</v>
      </c>
      <c r="AG42" s="26">
        <f>(H42-$H$2)/SUM($AF$2:AF41)</f>
        <v>58.722195066359603</v>
      </c>
      <c r="AH42" s="35">
        <f>(H42-H37)/SUM(AF37:AF41)</f>
        <v>0</v>
      </c>
      <c r="AI42" s="28">
        <f>(H42-H32)/SUM(AF32:AF41)</f>
        <v>38.343069569835379</v>
      </c>
      <c r="AJ42" s="29">
        <f>AJ41+(AVERAGE($AE$3:AE42)/(AJ41*AJ41))</f>
        <v>19.292132545267052</v>
      </c>
      <c r="AK42" s="30">
        <f>AK41+(AVERAGE($AG$3:AG42)/(AK41*AK41))</f>
        <v>18.502215960417526</v>
      </c>
      <c r="AL42" s="36">
        <f>AL41+(AVERAGE($AH$3:AH42)/(AL41*AL41))</f>
        <v>18.923880664402404</v>
      </c>
      <c r="AM42" s="37">
        <f>AM41+(AVERAGE($AI$3:AI42)/(AM41*AM41))</f>
        <v>18.781598420583475</v>
      </c>
      <c r="AN42" s="38">
        <f t="shared" si="8"/>
        <v>20</v>
      </c>
      <c r="AO42" s="39">
        <f t="shared" si="18"/>
        <v>20.057703224398903</v>
      </c>
      <c r="AP42" s="39">
        <f t="shared" si="18"/>
        <v>20.095877323716064</v>
      </c>
      <c r="AQ42" s="36">
        <f t="shared" si="14"/>
        <v>19.966580755205317</v>
      </c>
      <c r="AR42" s="40">
        <f t="shared" si="17"/>
        <v>19.719441247697802</v>
      </c>
      <c r="AS42" s="41">
        <f t="shared" si="17"/>
        <v>19.602791112447559</v>
      </c>
      <c r="AT42" s="20">
        <f>POWER((AO42-H42),2)</f>
        <v>3.3296621060301631E-3</v>
      </c>
      <c r="AU42" s="20">
        <f>POWER((AP42-H42),2)</f>
        <v>9.1924612029548325E-3</v>
      </c>
      <c r="AV42" s="29">
        <f t="shared" si="10"/>
        <v>17.801132482931941</v>
      </c>
      <c r="AW42" s="30">
        <f t="shared" si="13"/>
        <v>19.234942023092039</v>
      </c>
      <c r="AX42" s="36">
        <f t="shared" si="11"/>
        <v>18.324601923429896</v>
      </c>
      <c r="AY42" s="37">
        <f t="shared" si="12"/>
        <v>18.544735889221812</v>
      </c>
    </row>
    <row r="43" spans="1:51" thickTop="1" thickBot="1">
      <c r="A43" s="4">
        <v>42</v>
      </c>
      <c r="B43" s="4">
        <v>1132945996</v>
      </c>
      <c r="C43" s="4">
        <f t="shared" si="0"/>
        <v>0.35344827586206895</v>
      </c>
      <c r="D43" s="2">
        <f t="shared" si="1"/>
        <v>38681.800879629627</v>
      </c>
      <c r="E43" s="4" t="s">
        <v>142</v>
      </c>
      <c r="F43" s="4" t="s">
        <v>143</v>
      </c>
      <c r="G43" s="4">
        <v>20</v>
      </c>
      <c r="H43" s="4">
        <v>20</v>
      </c>
      <c r="I43" s="5">
        <f t="shared" si="2"/>
        <v>0.8</v>
      </c>
      <c r="J43" s="4">
        <v>146</v>
      </c>
      <c r="K43" s="4">
        <v>146</v>
      </c>
      <c r="L43" s="5">
        <f t="shared" si="3"/>
        <v>0.83335040050508202</v>
      </c>
      <c r="M43" s="5">
        <f t="shared" si="4"/>
        <v>7.3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5">
        <f>N43+P43+T43</f>
        <v>0</v>
      </c>
      <c r="X43" s="5">
        <f>O43+Q43+U43</f>
        <v>0</v>
      </c>
      <c r="Y43" s="60">
        <f>(N43+V43)/G43</f>
        <v>0</v>
      </c>
      <c r="Z43" s="62">
        <f>IF(AA43=0,0,(N43+V43)/ABS(AA43))</f>
        <v>0</v>
      </c>
      <c r="AA43" s="3">
        <f t="shared" si="5"/>
        <v>0</v>
      </c>
      <c r="AB43" s="3">
        <f t="shared" si="6"/>
        <v>0</v>
      </c>
      <c r="AC43" s="3">
        <f>N43+O43+P43+Q43+T43+U43</f>
        <v>0</v>
      </c>
      <c r="AD43" s="3">
        <f>AA43/G43</f>
        <v>0</v>
      </c>
      <c r="AE43" s="24">
        <f>(AA43)*(G43*G43)</f>
        <v>0</v>
      </c>
      <c r="AF43" s="25">
        <f t="shared" si="7"/>
        <v>2.5000000000000001E-3</v>
      </c>
      <c r="AG43" s="26">
        <f>(H43-$H$2)/SUM($AF$2:AF42)</f>
        <v>58.012482501003831</v>
      </c>
      <c r="AH43" s="35">
        <f>(H43-H38)/SUM(AF38:AF42)</f>
        <v>0</v>
      </c>
      <c r="AI43" s="28">
        <f>(H43-H33)/SUM(AF33:AF42)</f>
        <v>38.744298363294881</v>
      </c>
      <c r="AJ43" s="29">
        <f>AJ42+(AVERAGE($AE$3:AE43)/(AJ42*AJ42))</f>
        <v>19.433092606448621</v>
      </c>
      <c r="AK43" s="30">
        <f>AK42+(AVERAGE($AG$3:AG43)/(AK42*AK42))</f>
        <v>18.663040661981068</v>
      </c>
      <c r="AL43" s="36">
        <f>AL42+(AVERAGE($AH$3:AH43)/(AL42*AL42))</f>
        <v>19.090447637569742</v>
      </c>
      <c r="AM43" s="37">
        <f>AM42+(AVERAGE($AI$3:AI43)/(AM42*AM42))</f>
        <v>18.955419231624315</v>
      </c>
      <c r="AN43" s="38">
        <f t="shared" si="8"/>
        <v>20</v>
      </c>
      <c r="AO43" s="39">
        <f t="shared" si="18"/>
        <v>20.057703224398903</v>
      </c>
      <c r="AP43" s="39">
        <f t="shared" si="18"/>
        <v>20.191816030200357</v>
      </c>
      <c r="AQ43" s="36">
        <f t="shared" si="14"/>
        <v>20.044337477779255</v>
      </c>
      <c r="AR43" s="40">
        <f t="shared" si="17"/>
        <v>19.85061560830777</v>
      </c>
      <c r="AS43" s="41">
        <f t="shared" si="17"/>
        <v>19.79050650177528</v>
      </c>
      <c r="AT43" s="20">
        <f>POWER((AO43-H43),2)</f>
        <v>3.3296621060301631E-3</v>
      </c>
      <c r="AU43" s="20">
        <f>POWER((AP43-H43),2)</f>
        <v>3.6793389441824302E-2</v>
      </c>
      <c r="AV43" s="29">
        <f t="shared" si="10"/>
        <v>17.933294424637818</v>
      </c>
      <c r="AW43" s="30">
        <f t="shared" si="13"/>
        <v>19.380402387700048</v>
      </c>
      <c r="AX43" s="36">
        <f t="shared" si="11"/>
        <v>18.461675261646999</v>
      </c>
      <c r="AY43" s="37">
        <f t="shared" si="12"/>
        <v>18.683854379206593</v>
      </c>
    </row>
    <row r="44" spans="1:51" thickTop="1" thickBot="1">
      <c r="A44" s="4">
        <v>43</v>
      </c>
      <c r="B44" s="4">
        <v>1133162697</v>
      </c>
      <c r="C44" s="4">
        <f t="shared" si="0"/>
        <v>0.36206896551724138</v>
      </c>
      <c r="D44" s="2">
        <f t="shared" si="1"/>
        <v>38684.308993055558</v>
      </c>
      <c r="E44" s="4" t="s">
        <v>143</v>
      </c>
      <c r="F44" s="4" t="s">
        <v>144</v>
      </c>
      <c r="G44" s="4">
        <v>20</v>
      </c>
      <c r="H44" s="4">
        <v>20</v>
      </c>
      <c r="I44" s="5">
        <f t="shared" si="2"/>
        <v>0.8</v>
      </c>
      <c r="J44" s="4">
        <v>146</v>
      </c>
      <c r="K44" s="4">
        <v>146</v>
      </c>
      <c r="L44" s="5">
        <f t="shared" si="3"/>
        <v>0.83335040050508202</v>
      </c>
      <c r="M44" s="5">
        <f t="shared" si="4"/>
        <v>7.3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5">
        <f>N44+P44+T44</f>
        <v>0</v>
      </c>
      <c r="X44" s="5">
        <f>O44+Q44+U44</f>
        <v>0</v>
      </c>
      <c r="Y44" s="60">
        <f>(N44+V44)/G44</f>
        <v>0</v>
      </c>
      <c r="Z44" s="62">
        <f>IF(AA44=0,0,(N44+V44)/ABS(AA44))</f>
        <v>0</v>
      </c>
      <c r="AA44" s="3">
        <f t="shared" si="5"/>
        <v>0</v>
      </c>
      <c r="AB44" s="3">
        <f t="shared" si="6"/>
        <v>0</v>
      </c>
      <c r="AC44" s="3">
        <f>N44+O44+P44+Q44+T44+U44</f>
        <v>0</v>
      </c>
      <c r="AD44" s="3">
        <f>AA44/G44</f>
        <v>0</v>
      </c>
      <c r="AE44" s="24">
        <f>(AA44)*(G44*G44)</f>
        <v>0</v>
      </c>
      <c r="AF44" s="25">
        <f t="shared" si="7"/>
        <v>2.5000000000000001E-3</v>
      </c>
      <c r="AG44" s="26">
        <f>(H44-$H$2)/SUM($AF$2:AF43)</f>
        <v>57.319720154663237</v>
      </c>
      <c r="AH44" s="35">
        <f>(H44-H39)/SUM(AF39:AF43)</f>
        <v>0</v>
      </c>
      <c r="AI44" s="28">
        <f>(H44-H34)/SUM(AF34:AF43)</f>
        <v>39.15401301518439</v>
      </c>
      <c r="AJ44" s="29">
        <f>AJ43+(AVERAGE($AE$3:AE44)/(AJ43*AJ43))</f>
        <v>19.56870746629362</v>
      </c>
      <c r="AK44" s="30">
        <f>AK43+(AVERAGE($AG$3:AG44)/(AK43*AK43))</f>
        <v>18.821260342454249</v>
      </c>
      <c r="AL44" s="36">
        <f>AL43+(AVERAGE($AH$3:AH44)/(AL43*AL43))</f>
        <v>19.250223671885774</v>
      </c>
      <c r="AM44" s="37">
        <f>AM43+(AVERAGE($AI$3:AI44)/(AM43*AM43))</f>
        <v>19.124598294191706</v>
      </c>
      <c r="AN44" s="38">
        <f t="shared" si="8"/>
        <v>20</v>
      </c>
      <c r="AO44" s="39">
        <f t="shared" si="18"/>
        <v>20.057703224398903</v>
      </c>
      <c r="AP44" s="39">
        <f t="shared" si="18"/>
        <v>20.287850140997531</v>
      </c>
      <c r="AQ44" s="36">
        <f t="shared" si="14"/>
        <v>20.083318467345332</v>
      </c>
      <c r="AR44" s="40">
        <f t="shared" ref="AR44:AS59" si="19">AR43+(AVERAGE(AH35:AH44)/(AR43*AR43))</f>
        <v>19.980062076786478</v>
      </c>
      <c r="AS44" s="41">
        <f t="shared" si="19"/>
        <v>19.961098974646646</v>
      </c>
      <c r="AT44" s="20">
        <f>POWER((AO44-H44),2)</f>
        <v>3.3296621060301631E-3</v>
      </c>
      <c r="AU44" s="20">
        <f>POWER((AP44-H44),2)</f>
        <v>8.2857703672298305E-2</v>
      </c>
      <c r="AV44" s="29">
        <f t="shared" si="10"/>
        <v>18.063515572145068</v>
      </c>
      <c r="AW44" s="30">
        <f t="shared" si="13"/>
        <v>19.523687429684657</v>
      </c>
      <c r="AX44" s="36">
        <f t="shared" si="11"/>
        <v>18.596720685539768</v>
      </c>
      <c r="AY44" s="37">
        <f t="shared" si="12"/>
        <v>18.820908851792804</v>
      </c>
    </row>
    <row r="45" spans="1:51" thickTop="1" thickBot="1">
      <c r="A45" s="4">
        <v>44</v>
      </c>
      <c r="B45" s="4">
        <v>1140788221</v>
      </c>
      <c r="C45" s="4">
        <f t="shared" si="0"/>
        <v>0.37068965517241381</v>
      </c>
      <c r="D45" s="2">
        <f t="shared" si="1"/>
        <v>38772.567372685182</v>
      </c>
      <c r="E45" s="4" t="s">
        <v>144</v>
      </c>
      <c r="F45" s="4" t="s">
        <v>145</v>
      </c>
      <c r="G45" s="4">
        <v>20</v>
      </c>
      <c r="H45" s="4">
        <v>20</v>
      </c>
      <c r="I45" s="5">
        <f t="shared" si="2"/>
        <v>0.8</v>
      </c>
      <c r="J45" s="4">
        <v>146</v>
      </c>
      <c r="K45" s="4">
        <v>146</v>
      </c>
      <c r="L45" s="5">
        <f t="shared" si="3"/>
        <v>0.83335040050508202</v>
      </c>
      <c r="M45" s="5">
        <f t="shared" si="4"/>
        <v>7.3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5">
        <f>N45+P45+T45</f>
        <v>0</v>
      </c>
      <c r="X45" s="5">
        <f>O45+Q45+U45</f>
        <v>0</v>
      </c>
      <c r="Y45" s="60">
        <f>(N45+V45)/G45</f>
        <v>0</v>
      </c>
      <c r="Z45" s="62">
        <f>IF(AA45=0,0,(N45+V45)/ABS(AA45))</f>
        <v>0</v>
      </c>
      <c r="AA45" s="3">
        <f t="shared" si="5"/>
        <v>0</v>
      </c>
      <c r="AB45" s="3">
        <f t="shared" si="6"/>
        <v>0</v>
      </c>
      <c r="AC45" s="3">
        <f>N45+O45+P45+Q45+T45+U45</f>
        <v>0</v>
      </c>
      <c r="AD45" s="3">
        <f>AA45/G45</f>
        <v>0</v>
      </c>
      <c r="AE45" s="24">
        <f>(AA45)*(G45*G45)</f>
        <v>0</v>
      </c>
      <c r="AF45" s="25">
        <f t="shared" si="7"/>
        <v>2.5000000000000001E-3</v>
      </c>
      <c r="AG45" s="26">
        <f>(H45-$H$2)/SUM($AF$2:AF44)</f>
        <v>56.643307954540596</v>
      </c>
      <c r="AH45" s="35">
        <f>(H45-H40)/SUM(AF40:AF44)</f>
        <v>0</v>
      </c>
      <c r="AI45" s="28">
        <f>(H45-H35)/SUM(AF35:AF44)</f>
        <v>39.572485612496578</v>
      </c>
      <c r="AJ45" s="29">
        <f>AJ44+(AVERAGE($AE$3:AE45)/(AJ44*AJ44))</f>
        <v>19.699338893823775</v>
      </c>
      <c r="AK45" s="30">
        <f>AK44+(AVERAGE($AG$3:AG45)/(AK44*AK44))</f>
        <v>18.976931781498433</v>
      </c>
      <c r="AL45" s="36">
        <f>AL44+(AVERAGE($AH$3:AH45)/(AL44*AL44))</f>
        <v>19.403704147499269</v>
      </c>
      <c r="AM45" s="37">
        <f>AM44+(AVERAGE($AI$3:AI45)/(AM44*AM44))</f>
        <v>19.289448504370828</v>
      </c>
      <c r="AN45" s="38">
        <f t="shared" si="8"/>
        <v>20</v>
      </c>
      <c r="AO45" s="39">
        <f t="shared" si="18"/>
        <v>20.057703224398903</v>
      </c>
      <c r="AP45" s="39">
        <f t="shared" si="18"/>
        <v>20.383993938817156</v>
      </c>
      <c r="AQ45" s="36">
        <f t="shared" si="14"/>
        <v>20.083318467345332</v>
      </c>
      <c r="AR45" s="40">
        <f t="shared" si="19"/>
        <v>20.1078366678062</v>
      </c>
      <c r="AS45" s="41">
        <f t="shared" si="19"/>
        <v>20.114705609033045</v>
      </c>
      <c r="AT45" s="20">
        <f>POWER((AO45-H45),2)</f>
        <v>3.3296621060301631E-3</v>
      </c>
      <c r="AU45" s="20">
        <f>POWER((AP45-H45),2)</f>
        <v>0.14745134504831361</v>
      </c>
      <c r="AV45" s="29">
        <f t="shared" si="10"/>
        <v>18.191865940609517</v>
      </c>
      <c r="AW45" s="30">
        <f t="shared" si="13"/>
        <v>19.664877041088999</v>
      </c>
      <c r="AX45" s="36">
        <f t="shared" si="11"/>
        <v>18.72981188865894</v>
      </c>
      <c r="AY45" s="37">
        <f t="shared" si="12"/>
        <v>18.955974521817652</v>
      </c>
    </row>
    <row r="46" spans="1:51" thickTop="1" thickBot="1">
      <c r="A46" s="4">
        <v>45</v>
      </c>
      <c r="B46" s="4">
        <v>1145276246</v>
      </c>
      <c r="C46" s="4">
        <f t="shared" si="0"/>
        <v>0.37931034482758619</v>
      </c>
      <c r="D46" s="2">
        <f t="shared" si="1"/>
        <v>38824.512106481481</v>
      </c>
      <c r="E46" s="4" t="s">
        <v>145</v>
      </c>
      <c r="F46" s="4" t="s">
        <v>146</v>
      </c>
      <c r="G46" s="4">
        <v>20</v>
      </c>
      <c r="H46" s="4">
        <v>20</v>
      </c>
      <c r="I46" s="5">
        <f t="shared" si="2"/>
        <v>0.8</v>
      </c>
      <c r="J46" s="4">
        <v>146</v>
      </c>
      <c r="K46" s="4">
        <v>146</v>
      </c>
      <c r="L46" s="5">
        <f t="shared" si="3"/>
        <v>0.83335040050508202</v>
      </c>
      <c r="M46" s="5">
        <f t="shared" si="4"/>
        <v>7.3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5">
        <f>N46+P46+T46</f>
        <v>0</v>
      </c>
      <c r="X46" s="5">
        <f>O46+Q46+U46</f>
        <v>0</v>
      </c>
      <c r="Y46" s="60">
        <f>(N46+V46)/G46</f>
        <v>0</v>
      </c>
      <c r="Z46" s="62">
        <f>IF(AA46=0,0,(N46+V46)/ABS(AA46))</f>
        <v>0</v>
      </c>
      <c r="AA46" s="3">
        <f t="shared" si="5"/>
        <v>0</v>
      </c>
      <c r="AB46" s="3">
        <f t="shared" si="6"/>
        <v>0</v>
      </c>
      <c r="AC46" s="3">
        <f>N46+O46+P46+Q46+T46+U46</f>
        <v>0</v>
      </c>
      <c r="AD46" s="3">
        <f>AA46/G46</f>
        <v>0</v>
      </c>
      <c r="AE46" s="24">
        <f>(AA46)*(G46*G46)</f>
        <v>0</v>
      </c>
      <c r="AF46" s="25">
        <f t="shared" si="7"/>
        <v>2.5000000000000001E-3</v>
      </c>
      <c r="AG46" s="26">
        <f>(H46-$H$2)/SUM($AF$2:AF45)</f>
        <v>55.982673822571734</v>
      </c>
      <c r="AH46" s="35">
        <f>(H46-H41)/SUM(AF41:AF45)</f>
        <v>0</v>
      </c>
      <c r="AI46" s="28">
        <f>(H46-H36)/SUM(AF36:AF45)</f>
        <v>0</v>
      </c>
      <c r="AJ46" s="29">
        <f>AJ45+(AVERAGE($AE$3:AE46)/(AJ45*AJ45))</f>
        <v>19.825313912314584</v>
      </c>
      <c r="AK46" s="30">
        <f>AK45+(AVERAGE($AG$3:AG46)/(AK45*AK45))</f>
        <v>19.13011255386262</v>
      </c>
      <c r="AL46" s="36">
        <f>AL45+(AVERAGE($AH$3:AH46)/(AL45*AL45))</f>
        <v>19.551332980617648</v>
      </c>
      <c r="AM46" s="37">
        <f>AM45+(AVERAGE($AI$3:AI46)/(AM45*AM45))</f>
        <v>19.447810259163685</v>
      </c>
      <c r="AN46" s="38">
        <f t="shared" si="8"/>
        <v>20</v>
      </c>
      <c r="AO46" s="39">
        <f t="shared" si="18"/>
        <v>20.057703224398903</v>
      </c>
      <c r="AP46" s="39">
        <f t="shared" si="18"/>
        <v>20.383993938817156</v>
      </c>
      <c r="AQ46" s="36">
        <f t="shared" si="14"/>
        <v>20.083318467345332</v>
      </c>
      <c r="AR46" s="40">
        <f t="shared" si="19"/>
        <v>20.182964366154199</v>
      </c>
      <c r="AS46" s="41">
        <f t="shared" si="19"/>
        <v>20.23325783558116</v>
      </c>
      <c r="AT46" s="20">
        <f>POWER((AO46-H46),2)</f>
        <v>3.3296621060301631E-3</v>
      </c>
      <c r="AU46" s="20">
        <f>POWER((AP46-H46),2)</f>
        <v>0.14745134504831361</v>
      </c>
      <c r="AV46" s="29">
        <f t="shared" si="10"/>
        <v>18.318411579125911</v>
      </c>
      <c r="AW46" s="30">
        <f t="shared" si="13"/>
        <v>19.804046508296064</v>
      </c>
      <c r="AX46" s="36">
        <f t="shared" si="11"/>
        <v>18.861018360147789</v>
      </c>
      <c r="AY46" s="37">
        <f t="shared" si="12"/>
        <v>19.089122301167954</v>
      </c>
    </row>
    <row r="47" spans="1:51" thickTop="1" thickBot="1">
      <c r="A47" s="4">
        <v>46</v>
      </c>
      <c r="B47" s="4">
        <v>1148921348</v>
      </c>
      <c r="C47" s="4">
        <f t="shared" si="0"/>
        <v>0.38793103448275862</v>
      </c>
      <c r="D47" s="2">
        <f t="shared" si="1"/>
        <v>38866.700787037036</v>
      </c>
      <c r="E47" s="4" t="s">
        <v>146</v>
      </c>
      <c r="F47" s="4" t="s">
        <v>147</v>
      </c>
      <c r="G47" s="4">
        <v>20</v>
      </c>
      <c r="H47" s="4">
        <v>20</v>
      </c>
      <c r="I47" s="5">
        <f t="shared" si="2"/>
        <v>0.8</v>
      </c>
      <c r="J47" s="4">
        <v>146</v>
      </c>
      <c r="K47" s="4">
        <v>147</v>
      </c>
      <c r="L47" s="5">
        <f t="shared" si="3"/>
        <v>0.83909693841869992</v>
      </c>
      <c r="M47" s="5">
        <f t="shared" si="4"/>
        <v>7.35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5">
        <f>N47+P47+T47</f>
        <v>1</v>
      </c>
      <c r="X47" s="5">
        <f>O47+Q47+U47</f>
        <v>0</v>
      </c>
      <c r="Y47" s="60">
        <f>(N47+V47)/G47</f>
        <v>0.05</v>
      </c>
      <c r="Z47" s="62">
        <f>IF(AA47=0,0,(N47+V47)/ABS(AA47))</f>
        <v>0</v>
      </c>
      <c r="AA47" s="3">
        <f t="shared" si="5"/>
        <v>0</v>
      </c>
      <c r="AB47" s="3">
        <f t="shared" si="6"/>
        <v>1</v>
      </c>
      <c r="AC47" s="3">
        <f>N47+O47+P47+Q47+T47+U47</f>
        <v>1</v>
      </c>
      <c r="AD47" s="3">
        <f>AA47/G47</f>
        <v>0</v>
      </c>
      <c r="AE47" s="24">
        <f>(AA47)*(G47*G47)</f>
        <v>0</v>
      </c>
      <c r="AF47" s="25">
        <f t="shared" si="7"/>
        <v>2.5000000000000001E-3</v>
      </c>
      <c r="AG47" s="26">
        <f>(H47-$H$2)/SUM($AF$2:AF46)</f>
        <v>55.337272061725386</v>
      </c>
      <c r="AH47" s="35">
        <f>(H47-H42)/SUM(AF42:AF46)</f>
        <v>0</v>
      </c>
      <c r="AI47" s="28">
        <f>(H47-H37)/SUM(AF37:AF46)</f>
        <v>0</v>
      </c>
      <c r="AJ47" s="29">
        <f>AJ46+(AVERAGE($AE$3:AE47)/(AJ46*AJ46))</f>
        <v>19.946929082353332</v>
      </c>
      <c r="AK47" s="30">
        <f>AK46+(AVERAGE($AG$3:AG47)/(AK46*AK46))</f>
        <v>19.280860533109863</v>
      </c>
      <c r="AL47" s="36">
        <f>AL46+(AVERAGE($AH$3:AH47)/(AL46*AL46))</f>
        <v>19.693509505085853</v>
      </c>
      <c r="AM47" s="37">
        <f>AM46+(AVERAGE($AI$3:AI47)/(AM46*AM46))</f>
        <v>19.600141392426444</v>
      </c>
      <c r="AN47" s="38">
        <f t="shared" si="8"/>
        <v>20</v>
      </c>
      <c r="AO47" s="39">
        <f t="shared" si="18"/>
        <v>20.057703224398903</v>
      </c>
      <c r="AP47" s="39">
        <f t="shared" si="18"/>
        <v>20.383993938817156</v>
      </c>
      <c r="AQ47" s="36">
        <f t="shared" si="14"/>
        <v>20.083318467345332</v>
      </c>
      <c r="AR47" s="40">
        <f t="shared" si="19"/>
        <v>20.239457082385478</v>
      </c>
      <c r="AS47" s="41">
        <f t="shared" si="19"/>
        <v>20.324989895645402</v>
      </c>
      <c r="AT47" s="20">
        <f>POWER((AO47-H47),2)</f>
        <v>3.3296621060301631E-3</v>
      </c>
      <c r="AU47" s="20">
        <f>POWER((AP47-H47),2)</f>
        <v>0.14745134504831361</v>
      </c>
      <c r="AV47" s="29">
        <f t="shared" si="10"/>
        <v>18.443214873771332</v>
      </c>
      <c r="AW47" s="30">
        <f t="shared" si="13"/>
        <v>19.941266870052665</v>
      </c>
      <c r="AX47" s="36">
        <f t="shared" si="11"/>
        <v>18.990405708260457</v>
      </c>
      <c r="AY47" s="37">
        <f t="shared" si="12"/>
        <v>19.22041913077026</v>
      </c>
    </row>
    <row r="48" spans="1:51" thickTop="1" thickBot="1">
      <c r="A48" s="4">
        <v>47</v>
      </c>
      <c r="B48" s="4">
        <v>1150088994</v>
      </c>
      <c r="C48" s="4">
        <f t="shared" si="0"/>
        <v>0.39655172413793105</v>
      </c>
      <c r="D48" s="2">
        <f t="shared" si="1"/>
        <v>38880.215208333335</v>
      </c>
      <c r="E48" s="4" t="s">
        <v>147</v>
      </c>
      <c r="F48" s="4" t="s">
        <v>148</v>
      </c>
      <c r="G48" s="4">
        <v>20</v>
      </c>
      <c r="H48" s="4">
        <v>20</v>
      </c>
      <c r="I48" s="5">
        <f t="shared" si="2"/>
        <v>0.8</v>
      </c>
      <c r="J48" s="4">
        <v>147</v>
      </c>
      <c r="K48" s="4">
        <v>147</v>
      </c>
      <c r="L48" s="5">
        <f t="shared" si="3"/>
        <v>0.83909693841869992</v>
      </c>
      <c r="M48" s="5">
        <f t="shared" si="4"/>
        <v>7.35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5">
        <f>N48+P48+T48</f>
        <v>0</v>
      </c>
      <c r="X48" s="5">
        <f>O48+Q48+U48</f>
        <v>0</v>
      </c>
      <c r="Y48" s="60">
        <f>(N48+V48)/G48</f>
        <v>0</v>
      </c>
      <c r="Z48" s="62">
        <f>IF(AA48=0,0,(N48+V48)/ABS(AA48))</f>
        <v>0</v>
      </c>
      <c r="AA48" s="3">
        <f t="shared" si="5"/>
        <v>0</v>
      </c>
      <c r="AB48" s="3">
        <f t="shared" si="6"/>
        <v>0</v>
      </c>
      <c r="AC48" s="3">
        <f>N48+O48+P48+Q48+T48+U48</f>
        <v>0</v>
      </c>
      <c r="AD48" s="3">
        <f>AA48/G48</f>
        <v>0</v>
      </c>
      <c r="AE48" s="24">
        <f>(AA48)*(G48*G48)</f>
        <v>0</v>
      </c>
      <c r="AF48" s="25">
        <f t="shared" si="7"/>
        <v>2.5000000000000001E-3</v>
      </c>
      <c r="AG48" s="26">
        <f>(H48-$H$2)/SUM($AF$2:AF47)</f>
        <v>54.706581852653024</v>
      </c>
      <c r="AH48" s="35">
        <f>(H48-H43)/SUM(AF43:AF47)</f>
        <v>0</v>
      </c>
      <c r="AI48" s="28">
        <f>(H48-H38)/SUM(AF38:AF47)</f>
        <v>0</v>
      </c>
      <c r="AJ48" s="29">
        <f>AJ47+(AVERAGE($AE$3:AE48)/(AJ47*AJ47))</f>
        <v>20.064454145028744</v>
      </c>
      <c r="AK48" s="30">
        <f>AK47+(AVERAGE($AG$3:AG48)/(AK47*AK47))</f>
        <v>19.429233494921398</v>
      </c>
      <c r="AL48" s="36">
        <f>AL47+(AVERAGE($AH$3:AH48)/(AL47*AL47))</f>
        <v>19.830594236755569</v>
      </c>
      <c r="AM48" s="37">
        <f>AM47+(AVERAGE($AI$3:AI48)/(AM47*AM47))</f>
        <v>19.746853637819008</v>
      </c>
      <c r="AN48" s="38">
        <f t="shared" si="8"/>
        <v>20</v>
      </c>
      <c r="AO48" s="39">
        <f t="shared" si="18"/>
        <v>20.057703224398903</v>
      </c>
      <c r="AP48" s="39">
        <f t="shared" si="18"/>
        <v>20.383993938817156</v>
      </c>
      <c r="AQ48" s="36">
        <f t="shared" si="14"/>
        <v>20.083318467345332</v>
      </c>
      <c r="AR48" s="40">
        <f t="shared" si="19"/>
        <v>20.277294164043273</v>
      </c>
      <c r="AS48" s="41">
        <f t="shared" si="19"/>
        <v>20.407204160404071</v>
      </c>
      <c r="AT48" s="20">
        <f>POWER((AO48-H48),2)</f>
        <v>3.3296621060301631E-3</v>
      </c>
      <c r="AU48" s="20">
        <f>POWER((AP48-H48),2)</f>
        <v>0.14745134504831361</v>
      </c>
      <c r="AV48" s="29">
        <f t="shared" si="10"/>
        <v>18.566334821738888</v>
      </c>
      <c r="AW48" s="30">
        <f t="shared" si="13"/>
        <v>20.07660524075721</v>
      </c>
      <c r="AX48" s="36">
        <f t="shared" si="11"/>
        <v>19.118035952804053</v>
      </c>
      <c r="AY48" s="37">
        <f t="shared" si="12"/>
        <v>19.349928280606953</v>
      </c>
    </row>
    <row r="49" spans="1:51" thickTop="1" thickBot="1">
      <c r="A49" s="4">
        <v>48</v>
      </c>
      <c r="B49" s="4">
        <v>1155752591</v>
      </c>
      <c r="C49" s="4">
        <f t="shared" si="0"/>
        <v>0.40517241379310343</v>
      </c>
      <c r="D49" s="2">
        <f t="shared" si="1"/>
        <v>38945.766099537039</v>
      </c>
      <c r="E49" s="4" t="s">
        <v>148</v>
      </c>
      <c r="F49" s="4" t="s">
        <v>149</v>
      </c>
      <c r="G49" s="4">
        <v>20</v>
      </c>
      <c r="H49" s="4">
        <v>20</v>
      </c>
      <c r="I49" s="5">
        <f t="shared" si="2"/>
        <v>0.8</v>
      </c>
      <c r="J49" s="4">
        <v>147</v>
      </c>
      <c r="K49" s="4">
        <v>147</v>
      </c>
      <c r="L49" s="5">
        <f t="shared" si="3"/>
        <v>0.83909693841869992</v>
      </c>
      <c r="M49" s="5">
        <f t="shared" si="4"/>
        <v>7.35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5">
        <f>N49+P49+T49</f>
        <v>0</v>
      </c>
      <c r="X49" s="5">
        <f>O49+Q49+U49</f>
        <v>0</v>
      </c>
      <c r="Y49" s="60">
        <f>(N49+V49)/G49</f>
        <v>0</v>
      </c>
      <c r="Z49" s="62">
        <f>IF(AA49=0,0,(N49+V49)/ABS(AA49))</f>
        <v>0</v>
      </c>
      <c r="AA49" s="3">
        <f t="shared" si="5"/>
        <v>0</v>
      </c>
      <c r="AB49" s="3">
        <f t="shared" si="6"/>
        <v>0</v>
      </c>
      <c r="AC49" s="3">
        <f>N49+O49+P49+Q49+T49+U49</f>
        <v>0</v>
      </c>
      <c r="AD49" s="3">
        <f>AA49/G49</f>
        <v>0</v>
      </c>
      <c r="AE49" s="24">
        <f>(AA49)*(G49*G49)</f>
        <v>0</v>
      </c>
      <c r="AF49" s="25">
        <f t="shared" si="7"/>
        <v>2.5000000000000001E-3</v>
      </c>
      <c r="AG49" s="26">
        <f>(H49-$H$2)/SUM($AF$2:AF48)</f>
        <v>54.090105851984227</v>
      </c>
      <c r="AH49" s="35">
        <f>(H49-H44)/SUM(AF44:AF48)</f>
        <v>0</v>
      </c>
      <c r="AI49" s="28">
        <f>(H49-H39)/SUM(AF39:AF48)</f>
        <v>0</v>
      </c>
      <c r="AJ49" s="29">
        <f>AJ48+(AVERAGE($AE$3:AE49)/(AJ48*AJ48))</f>
        <v>20.178135136859495</v>
      </c>
      <c r="AK49" s="30">
        <f>AK48+(AVERAGE($AG$3:AG49)/(AK48*AK48))</f>
        <v>19.575288801777237</v>
      </c>
      <c r="AL49" s="36">
        <f>AL48+(AVERAGE($AH$3:AH49)/(AL48*AL48))</f>
        <v>19.962913732570058</v>
      </c>
      <c r="AM49" s="37">
        <f>AM48+(AVERAGE($AI$3:AI49)/(AM48*AM48))</f>
        <v>19.888318614333677</v>
      </c>
      <c r="AN49" s="38">
        <f t="shared" si="8"/>
        <v>20</v>
      </c>
      <c r="AO49" s="39">
        <f t="shared" si="18"/>
        <v>20.057703224398903</v>
      </c>
      <c r="AP49" s="39">
        <f t="shared" si="18"/>
        <v>20.383993938817156</v>
      </c>
      <c r="AQ49" s="36">
        <f t="shared" si="14"/>
        <v>20.083318467345332</v>
      </c>
      <c r="AR49" s="40">
        <f t="shared" si="19"/>
        <v>20.296339396307356</v>
      </c>
      <c r="AS49" s="41">
        <f t="shared" si="19"/>
        <v>20.480051149096429</v>
      </c>
      <c r="AT49" s="20">
        <f>POWER((AO49-H49),2)</f>
        <v>3.3296621060301631E-3</v>
      </c>
      <c r="AU49" s="20">
        <f>POWER((AP49-H49),2)</f>
        <v>0.14745134504831361</v>
      </c>
      <c r="AV49" s="29">
        <f t="shared" si="10"/>
        <v>18.687827279847255</v>
      </c>
      <c r="AW49" s="30">
        <f t="shared" si="13"/>
        <v>20.210125103024932</v>
      </c>
      <c r="AX49" s="36">
        <f t="shared" si="11"/>
        <v>19.243967790060243</v>
      </c>
      <c r="AY49" s="37">
        <f t="shared" si="12"/>
        <v>19.477709621426275</v>
      </c>
    </row>
    <row r="50" spans="1:51" thickTop="1" thickBot="1">
      <c r="A50" s="4">
        <v>49</v>
      </c>
      <c r="B50" s="4">
        <v>1155883947</v>
      </c>
      <c r="C50" s="4">
        <f t="shared" si="0"/>
        <v>0.41379310344827586</v>
      </c>
      <c r="D50" s="2">
        <f t="shared" si="1"/>
        <v>38947.286423611113</v>
      </c>
      <c r="E50" s="4" t="s">
        <v>149</v>
      </c>
      <c r="F50" s="4" t="s">
        <v>150</v>
      </c>
      <c r="G50" s="4">
        <v>20</v>
      </c>
      <c r="H50" s="4">
        <v>20</v>
      </c>
      <c r="I50" s="5">
        <f t="shared" si="2"/>
        <v>0.8</v>
      </c>
      <c r="J50" s="4">
        <v>147</v>
      </c>
      <c r="K50" s="4">
        <v>147</v>
      </c>
      <c r="L50" s="5">
        <f t="shared" si="3"/>
        <v>0.83909693841869992</v>
      </c>
      <c r="M50" s="5">
        <f t="shared" si="4"/>
        <v>7.35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5">
        <f>N50+P50+T50</f>
        <v>0</v>
      </c>
      <c r="X50" s="5">
        <f>O50+Q50+U50</f>
        <v>0</v>
      </c>
      <c r="Y50" s="60">
        <f>(N50+V50)/G50</f>
        <v>0</v>
      </c>
      <c r="Z50" s="62">
        <f>IF(AA50=0,0,(N50+V50)/ABS(AA50))</f>
        <v>0</v>
      </c>
      <c r="AA50" s="3">
        <f t="shared" si="5"/>
        <v>0</v>
      </c>
      <c r="AB50" s="3">
        <f t="shared" si="6"/>
        <v>0</v>
      </c>
      <c r="AC50" s="3">
        <f>N50+O50+P50+Q50+T50+U50</f>
        <v>0</v>
      </c>
      <c r="AD50" s="3">
        <f>AA50/G50</f>
        <v>0</v>
      </c>
      <c r="AE50" s="24">
        <f>(AA50)*(G50*G50)</f>
        <v>0</v>
      </c>
      <c r="AF50" s="25">
        <f t="shared" si="7"/>
        <v>2.5000000000000001E-3</v>
      </c>
      <c r="AG50" s="26">
        <f>(H50-$H$2)/SUM($AF$2:AF49)</f>
        <v>53.487368884338807</v>
      </c>
      <c r="AH50" s="35">
        <f>(H50-H45)/SUM(AF45:AF49)</f>
        <v>0</v>
      </c>
      <c r="AI50" s="28">
        <f>(H50-H40)/SUM(AF40:AF49)</f>
        <v>0</v>
      </c>
      <c r="AJ50" s="29">
        <f>AJ49+(AVERAGE($AE$3:AE50)/(AJ49*AJ49))</f>
        <v>20.28819706593189</v>
      </c>
      <c r="AK50" s="30">
        <f>AK49+(AVERAGE($AG$3:AG50)/(AK49*AK49))</f>
        <v>19.719083154179629</v>
      </c>
      <c r="AL50" s="36">
        <f>AL49+(AVERAGE($AH$3:AH50)/(AL49*AL49))</f>
        <v>20.090764710578377</v>
      </c>
      <c r="AM50" s="37">
        <f>AM49+(AVERAGE($AI$3:AI50)/(AM49*AM49))</f>
        <v>20.02487286680531</v>
      </c>
      <c r="AN50" s="38">
        <f t="shared" si="8"/>
        <v>20</v>
      </c>
      <c r="AO50" s="39">
        <f t="shared" si="18"/>
        <v>20.057703224398903</v>
      </c>
      <c r="AP50" s="39">
        <f t="shared" si="18"/>
        <v>20.383993938817156</v>
      </c>
      <c r="AQ50" s="36">
        <f t="shared" si="14"/>
        <v>20.083318467345332</v>
      </c>
      <c r="AR50" s="40">
        <f t="shared" si="19"/>
        <v>20.296339396307356</v>
      </c>
      <c r="AS50" s="41">
        <f t="shared" si="19"/>
        <v>20.5436509892515</v>
      </c>
      <c r="AT50" s="20">
        <f>POWER((AO50-H50),2)</f>
        <v>3.3296621060301631E-3</v>
      </c>
      <c r="AU50" s="20">
        <f>POWER((AP50-H50),2)</f>
        <v>0.14745134504831361</v>
      </c>
      <c r="AV50" s="29">
        <f t="shared" si="10"/>
        <v>18.807745190280524</v>
      </c>
      <c r="AW50" s="30">
        <f t="shared" si="13"/>
        <v>20.341886573008985</v>
      </c>
      <c r="AX50" s="36">
        <f t="shared" si="11"/>
        <v>19.368256833272437</v>
      </c>
      <c r="AY50" s="37">
        <f t="shared" si="12"/>
        <v>19.603819871328476</v>
      </c>
    </row>
    <row r="51" spans="1:51" thickTop="1" thickBot="1">
      <c r="A51" s="4">
        <v>50</v>
      </c>
      <c r="B51" s="4">
        <v>1160968074</v>
      </c>
      <c r="C51" s="4">
        <f t="shared" si="0"/>
        <v>0.42241379310344829</v>
      </c>
      <c r="D51" s="2">
        <f t="shared" si="1"/>
        <v>39006.130486111113</v>
      </c>
      <c r="E51" s="4" t="s">
        <v>150</v>
      </c>
      <c r="F51" s="4" t="s">
        <v>151</v>
      </c>
      <c r="G51" s="4">
        <v>20</v>
      </c>
      <c r="H51" s="4">
        <v>20</v>
      </c>
      <c r="I51" s="5">
        <f t="shared" si="2"/>
        <v>0.8</v>
      </c>
      <c r="J51" s="4">
        <v>147</v>
      </c>
      <c r="K51" s="4">
        <v>147</v>
      </c>
      <c r="L51" s="5">
        <f t="shared" si="3"/>
        <v>0.83909693841869992</v>
      </c>
      <c r="M51" s="5">
        <f t="shared" si="4"/>
        <v>7.35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5">
        <f>N51+P51+T51</f>
        <v>0</v>
      </c>
      <c r="X51" s="5">
        <f>O51+Q51+U51</f>
        <v>0</v>
      </c>
      <c r="Y51" s="60">
        <f>(N51+V51)/G51</f>
        <v>0</v>
      </c>
      <c r="Z51" s="62">
        <f>IF(AA51=0,0,(N51+V51)/ABS(AA51))</f>
        <v>0</v>
      </c>
      <c r="AA51" s="3">
        <f t="shared" si="5"/>
        <v>0</v>
      </c>
      <c r="AB51" s="3">
        <f t="shared" si="6"/>
        <v>0</v>
      </c>
      <c r="AC51" s="3">
        <f>N51+O51+P51+Q51+T51+U51</f>
        <v>0</v>
      </c>
      <c r="AD51" s="3">
        <f>AA51/G51</f>
        <v>0</v>
      </c>
      <c r="AE51" s="24">
        <f>(AA51)*(G51*G51)</f>
        <v>0</v>
      </c>
      <c r="AF51" s="25">
        <f t="shared" si="7"/>
        <v>2.5000000000000001E-3</v>
      </c>
      <c r="AG51" s="26">
        <f>(H51-$H$2)/SUM($AF$2:AF50)</f>
        <v>52.897916720826331</v>
      </c>
      <c r="AH51" s="35">
        <f>(H51-H46)/SUM(AF46:AF50)</f>
        <v>0</v>
      </c>
      <c r="AI51" s="28">
        <f>(H51-H41)/SUM(AF41:AF50)</f>
        <v>0</v>
      </c>
      <c r="AJ51" s="29">
        <f>AJ50+(AVERAGE($AE$3:AE51)/(AJ50*AJ50))</f>
        <v>20.394846221476268</v>
      </c>
      <c r="AK51" s="30">
        <f>AK50+(AVERAGE($AG$3:AG51)/(AK50*AK50))</f>
        <v>19.860672396307354</v>
      </c>
      <c r="AL51" s="36">
        <f>AL50+(AVERAGE($AH$3:AH51)/(AL50*AL50))</f>
        <v>20.214417562368276</v>
      </c>
      <c r="AM51" s="37">
        <f>AM50+(AVERAGE($AI$3:AI51)/(AM50*AM50))</f>
        <v>20.1568221359673</v>
      </c>
      <c r="AN51" s="38">
        <f t="shared" si="8"/>
        <v>20</v>
      </c>
      <c r="AO51" s="39">
        <f t="shared" si="18"/>
        <v>20.057703224398903</v>
      </c>
      <c r="AP51" s="39">
        <f t="shared" si="18"/>
        <v>20.383993938817156</v>
      </c>
      <c r="AQ51" s="36">
        <f t="shared" si="14"/>
        <v>20.083318467345332</v>
      </c>
      <c r="AR51" s="40">
        <f t="shared" si="19"/>
        <v>20.296339396307356</v>
      </c>
      <c r="AS51" s="41">
        <f t="shared" si="19"/>
        <v>20.580570067382499</v>
      </c>
      <c r="AT51" s="20">
        <f>POWER((AO51-H51),2)</f>
        <v>3.3296621060301631E-3</v>
      </c>
      <c r="AU51" s="20">
        <f>POWER((AP51-H51),2)</f>
        <v>0.14745134504831361</v>
      </c>
      <c r="AV51" s="29">
        <f t="shared" si="10"/>
        <v>18.926138786045676</v>
      </c>
      <c r="AW51" s="30">
        <f t="shared" si="13"/>
        <v>20.471946641501166</v>
      </c>
      <c r="AX51" s="36">
        <f t="shared" si="11"/>
        <v>19.490955831385062</v>
      </c>
      <c r="AY51" s="37">
        <f t="shared" si="12"/>
        <v>19.728312819997235</v>
      </c>
    </row>
    <row r="52" spans="1:51" thickTop="1" thickBot="1">
      <c r="A52" s="4">
        <v>51</v>
      </c>
      <c r="B52" s="4">
        <v>1160971763</v>
      </c>
      <c r="C52" s="4">
        <f t="shared" si="0"/>
        <v>0.43103448275862066</v>
      </c>
      <c r="D52" s="2">
        <f t="shared" si="1"/>
        <v>39006.173182870371</v>
      </c>
      <c r="E52" s="4" t="s">
        <v>151</v>
      </c>
      <c r="F52" s="4" t="s">
        <v>152</v>
      </c>
      <c r="G52" s="4">
        <v>20</v>
      </c>
      <c r="H52" s="4">
        <v>20</v>
      </c>
      <c r="I52" s="5">
        <f t="shared" si="2"/>
        <v>0.8</v>
      </c>
      <c r="J52" s="4">
        <v>147</v>
      </c>
      <c r="K52" s="4">
        <v>148</v>
      </c>
      <c r="L52" s="5">
        <f t="shared" si="3"/>
        <v>0.84484347633231771</v>
      </c>
      <c r="M52" s="5">
        <f t="shared" si="4"/>
        <v>7.4</v>
      </c>
      <c r="N52" s="4">
        <v>0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5">
        <f>N52+P52+T52</f>
        <v>1</v>
      </c>
      <c r="X52" s="5">
        <f>O52+Q52+U52</f>
        <v>0</v>
      </c>
      <c r="Y52" s="60">
        <f>(N52+V52)/G52</f>
        <v>0.05</v>
      </c>
      <c r="Z52" s="62">
        <f>IF(AA52=0,0,(N52+V52)/ABS(AA52))</f>
        <v>0</v>
      </c>
      <c r="AA52" s="3">
        <f t="shared" si="5"/>
        <v>0</v>
      </c>
      <c r="AB52" s="3">
        <f t="shared" si="6"/>
        <v>1</v>
      </c>
      <c r="AC52" s="3">
        <f>N52+O52+P52+Q52+T52+U52</f>
        <v>1</v>
      </c>
      <c r="AD52" s="3">
        <f>AA52/G52</f>
        <v>0</v>
      </c>
      <c r="AE52" s="24">
        <f>(AA52)*(G52*G52)</f>
        <v>0</v>
      </c>
      <c r="AF52" s="25">
        <f t="shared" si="7"/>
        <v>2.5000000000000001E-3</v>
      </c>
      <c r="AG52" s="26">
        <f>(H52-$H$2)/SUM($AF$2:AF51)</f>
        <v>52.321314937433726</v>
      </c>
      <c r="AH52" s="35">
        <f>(H52-H47)/SUM(AF47:AF51)</f>
        <v>0</v>
      </c>
      <c r="AI52" s="28">
        <f>(H52-H42)/SUM(AF42:AF51)</f>
        <v>0</v>
      </c>
      <c r="AJ52" s="29">
        <f>AJ51+(AVERAGE($AE$3:AE52)/(AJ51*AJ51))</f>
        <v>20.498272175577743</v>
      </c>
      <c r="AK52" s="30">
        <f>AK51+(AVERAGE($AG$3:AG52)/(AK51*AK51))</f>
        <v>20.000111366193238</v>
      </c>
      <c r="AL52" s="36">
        <f>AL51+(AVERAGE($AH$3:AH52)/(AL51*AL51))</f>
        <v>20.334119362772174</v>
      </c>
      <c r="AM52" s="37">
        <f>AM51+(AVERAGE($AI$3:AI52)/(AM51*AM51))</f>
        <v>20.284444995910029</v>
      </c>
      <c r="AN52" s="38">
        <f t="shared" si="8"/>
        <v>20</v>
      </c>
      <c r="AO52" s="39">
        <f t="shared" ref="AO52:AP67" si="20">AO51+(AH52/(AO51*AO51))</f>
        <v>20.057703224398903</v>
      </c>
      <c r="AP52" s="39">
        <f t="shared" si="20"/>
        <v>20.383993938817156</v>
      </c>
      <c r="AQ52" s="36">
        <f t="shared" si="14"/>
        <v>20.083318467345332</v>
      </c>
      <c r="AR52" s="40">
        <f t="shared" si="19"/>
        <v>20.296339396307356</v>
      </c>
      <c r="AS52" s="41">
        <f t="shared" si="19"/>
        <v>20.608304233646233</v>
      </c>
      <c r="AT52" s="20">
        <f>POWER((AO52-H52),2)</f>
        <v>3.3296621060301631E-3</v>
      </c>
      <c r="AU52" s="20">
        <f>POWER((AP52-H52),2)</f>
        <v>0.14745134504831361</v>
      </c>
      <c r="AV52" s="29">
        <f t="shared" si="10"/>
        <v>19.043055778321001</v>
      </c>
      <c r="AW52" s="30">
        <f t="shared" si="13"/>
        <v>20.600359393448425</v>
      </c>
      <c r="AX52" s="36">
        <f t="shared" si="11"/>
        <v>19.612114868380221</v>
      </c>
      <c r="AY52" s="37">
        <f t="shared" si="12"/>
        <v>19.851239532992988</v>
      </c>
    </row>
    <row r="53" spans="1:51" thickTop="1" thickBot="1">
      <c r="A53" s="4">
        <v>52</v>
      </c>
      <c r="B53" s="4">
        <v>1161386007</v>
      </c>
      <c r="C53" s="4">
        <f t="shared" si="0"/>
        <v>0.43965517241379309</v>
      </c>
      <c r="D53" s="2">
        <f t="shared" si="1"/>
        <v>39010.967673611114</v>
      </c>
      <c r="E53" s="4" t="s">
        <v>152</v>
      </c>
      <c r="F53" s="4" t="s">
        <v>153</v>
      </c>
      <c r="G53" s="4">
        <v>20</v>
      </c>
      <c r="H53" s="4">
        <v>20</v>
      </c>
      <c r="I53" s="5">
        <f t="shared" si="2"/>
        <v>0.8</v>
      </c>
      <c r="J53" s="4">
        <v>148</v>
      </c>
      <c r="K53" s="4">
        <v>148</v>
      </c>
      <c r="L53" s="5">
        <f t="shared" si="3"/>
        <v>0.84484347633231771</v>
      </c>
      <c r="M53" s="5">
        <f t="shared" si="4"/>
        <v>7.4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5">
        <f>N53+P53+T53</f>
        <v>0</v>
      </c>
      <c r="X53" s="5">
        <f>O53+Q53+U53</f>
        <v>0</v>
      </c>
      <c r="Y53" s="60">
        <f>(N53+V53)/G53</f>
        <v>0</v>
      </c>
      <c r="Z53" s="62">
        <f>IF(AA53=0,0,(N53+V53)/ABS(AA53))</f>
        <v>0</v>
      </c>
      <c r="AA53" s="3">
        <f t="shared" si="5"/>
        <v>0</v>
      </c>
      <c r="AB53" s="3">
        <f t="shared" si="6"/>
        <v>0</v>
      </c>
      <c r="AC53" s="3">
        <f>N53+O53+P53+Q53+T53+U53</f>
        <v>0</v>
      </c>
      <c r="AD53" s="3">
        <f>AA53/G53</f>
        <v>0</v>
      </c>
      <c r="AE53" s="24">
        <f>(AA53)*(G53*G53)</f>
        <v>0</v>
      </c>
      <c r="AF53" s="25">
        <f t="shared" si="7"/>
        <v>2.5000000000000001E-3</v>
      </c>
      <c r="AG53" s="26">
        <f>(H53-$H$2)/SUM($AF$2:AF52)</f>
        <v>51.757147847271149</v>
      </c>
      <c r="AH53" s="35">
        <f>(H53-H48)/SUM(AF48:AF52)</f>
        <v>0</v>
      </c>
      <c r="AI53" s="28">
        <f>(H53-H43)/SUM(AF43:AF52)</f>
        <v>0</v>
      </c>
      <c r="AJ53" s="29">
        <f>AJ52+(AVERAGE($AE$3:AE53)/(AJ52*AJ52))</f>
        <v>20.598649525013645</v>
      </c>
      <c r="AK53" s="30">
        <f>AK52+(AVERAGE($AG$3:AG53)/(AK52*AK52))</f>
        <v>20.13745378230686</v>
      </c>
      <c r="AL53" s="36">
        <f>AL52+(AVERAGE($AH$3:AH53)/(AL52*AL52))</f>
        <v>20.450096461086396</v>
      </c>
      <c r="AM53" s="37">
        <f>AM52+(AVERAGE($AI$3:AI53)/(AM52*AM52))</f>
        <v>20.407995968700671</v>
      </c>
      <c r="AN53" s="38">
        <f t="shared" si="8"/>
        <v>20</v>
      </c>
      <c r="AO53" s="39">
        <f t="shared" si="20"/>
        <v>20.057703224398903</v>
      </c>
      <c r="AP53" s="39">
        <f t="shared" si="20"/>
        <v>20.383993938817156</v>
      </c>
      <c r="AQ53" s="36">
        <f t="shared" si="14"/>
        <v>20.083318467345332</v>
      </c>
      <c r="AR53" s="40">
        <f t="shared" si="19"/>
        <v>20.296339396307356</v>
      </c>
      <c r="AS53" s="41">
        <f t="shared" si="19"/>
        <v>20.626841104422962</v>
      </c>
      <c r="AT53" s="20">
        <f>POWER((AO53-H53),2)</f>
        <v>3.3296621060301631E-3</v>
      </c>
      <c r="AU53" s="20">
        <f>POWER((AP53-H53),2)</f>
        <v>0.14745134504831361</v>
      </c>
      <c r="AV53" s="29">
        <f t="shared" si="10"/>
        <v>19.15854152759977</v>
      </c>
      <c r="AW53" s="30">
        <f t="shared" si="13"/>
        <v>20.727176208189821</v>
      </c>
      <c r="AX53" s="36">
        <f t="shared" si="11"/>
        <v>19.731781545264781</v>
      </c>
      <c r="AY53" s="37">
        <f t="shared" si="12"/>
        <v>19.972648538222867</v>
      </c>
    </row>
    <row r="54" spans="1:51" thickTop="1" thickBot="1">
      <c r="A54" s="4">
        <v>53</v>
      </c>
      <c r="B54" s="4">
        <v>1163829844</v>
      </c>
      <c r="C54" s="4">
        <f t="shared" si="0"/>
        <v>0.44827586206896552</v>
      </c>
      <c r="D54" s="2">
        <f t="shared" si="1"/>
        <v>39039.252824074072</v>
      </c>
      <c r="E54" s="4" t="s">
        <v>153</v>
      </c>
      <c r="F54" s="4" t="s">
        <v>154</v>
      </c>
      <c r="G54" s="4">
        <v>20</v>
      </c>
      <c r="H54" s="4">
        <v>20</v>
      </c>
      <c r="I54" s="5">
        <f t="shared" si="2"/>
        <v>0.8</v>
      </c>
      <c r="J54" s="4">
        <v>148</v>
      </c>
      <c r="K54" s="4">
        <v>149</v>
      </c>
      <c r="L54" s="5">
        <f t="shared" si="3"/>
        <v>0.85059001424593561</v>
      </c>
      <c r="M54" s="5">
        <f t="shared" si="4"/>
        <v>7.45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5">
        <f>N54+P54+T54</f>
        <v>1</v>
      </c>
      <c r="X54" s="5">
        <f>O54+Q54+U54</f>
        <v>0</v>
      </c>
      <c r="Y54" s="60">
        <f>(N54+V54)/G54</f>
        <v>0.05</v>
      </c>
      <c r="Z54" s="62">
        <f>IF(AA54=0,0,(N54+V54)/ABS(AA54))</f>
        <v>0</v>
      </c>
      <c r="AA54" s="3">
        <f t="shared" si="5"/>
        <v>0</v>
      </c>
      <c r="AB54" s="3">
        <f t="shared" si="6"/>
        <v>1</v>
      </c>
      <c r="AC54" s="3">
        <f>N54+O54+P54+Q54+T54+U54</f>
        <v>1</v>
      </c>
      <c r="AD54" s="3">
        <f>AA54/G54</f>
        <v>0</v>
      </c>
      <c r="AE54" s="24">
        <f>(AA54)*(G54*G54)</f>
        <v>0</v>
      </c>
      <c r="AF54" s="25">
        <f t="shared" si="7"/>
        <v>2.5000000000000001E-3</v>
      </c>
      <c r="AG54" s="26">
        <f>(H54-$H$2)/SUM($AF$2:AF53)</f>
        <v>51.205017501160796</v>
      </c>
      <c r="AH54" s="35">
        <f>(H54-H49)/SUM(AF49:AF53)</f>
        <v>0</v>
      </c>
      <c r="AI54" s="28">
        <f>(H54-H44)/SUM(AF44:AF53)</f>
        <v>0</v>
      </c>
      <c r="AJ54" s="29">
        <f>AJ53+(AVERAGE($AE$3:AE54)/(AJ53*AJ53))</f>
        <v>20.696139412686751</v>
      </c>
      <c r="AK54" s="30">
        <f>AK53+(AVERAGE($AG$3:AG54)/(AK53*AK53))</f>
        <v>20.27275215988071</v>
      </c>
      <c r="AL54" s="36">
        <f>AL53+(AVERAGE($AH$3:AH54)/(AL53*AL53))</f>
        <v>20.562556721954834</v>
      </c>
      <c r="AM54" s="37">
        <f>AM53+(AVERAGE($AI$3:AI54)/(AM53*AM53))</f>
        <v>20.527708204217532</v>
      </c>
      <c r="AN54" s="38">
        <f t="shared" si="8"/>
        <v>20</v>
      </c>
      <c r="AO54" s="39">
        <f t="shared" si="20"/>
        <v>20.057703224398903</v>
      </c>
      <c r="AP54" s="39">
        <f t="shared" si="20"/>
        <v>20.383993938817156</v>
      </c>
      <c r="AQ54" s="36">
        <f t="shared" si="14"/>
        <v>20.083318467345332</v>
      </c>
      <c r="AR54" s="40">
        <f t="shared" si="19"/>
        <v>20.296339396307356</v>
      </c>
      <c r="AS54" s="41">
        <f t="shared" si="19"/>
        <v>20.636142066716044</v>
      </c>
      <c r="AT54" s="20">
        <f>POWER((AO54-H54),2)</f>
        <v>3.3296621060301631E-3</v>
      </c>
      <c r="AU54" s="20">
        <f>POWER((AP54-H54),2)</f>
        <v>0.14745134504831361</v>
      </c>
      <c r="AV54" s="29">
        <f t="shared" si="10"/>
        <v>19.272639200301835</v>
      </c>
      <c r="AW54" s="30">
        <f t="shared" si="13"/>
        <v>20.852445942434162</v>
      </c>
      <c r="AX54" s="36">
        <f t="shared" si="11"/>
        <v>19.850001146509818</v>
      </c>
      <c r="AY54" s="37">
        <f t="shared" si="12"/>
        <v>20.092585996442743</v>
      </c>
    </row>
    <row r="55" spans="1:51" thickTop="1" thickBot="1">
      <c r="A55" s="4">
        <v>54</v>
      </c>
      <c r="B55" s="4">
        <v>1167210379</v>
      </c>
      <c r="C55" s="4">
        <f t="shared" si="0"/>
        <v>0.45689655172413796</v>
      </c>
      <c r="D55" s="2">
        <f t="shared" si="1"/>
        <v>39078.379386574074</v>
      </c>
      <c r="E55" s="4" t="s">
        <v>154</v>
      </c>
      <c r="F55" s="4" t="s">
        <v>155</v>
      </c>
      <c r="G55" s="4">
        <v>20</v>
      </c>
      <c r="H55" s="4">
        <v>20</v>
      </c>
      <c r="I55" s="5">
        <f t="shared" si="2"/>
        <v>0.8</v>
      </c>
      <c r="J55" s="4">
        <v>149</v>
      </c>
      <c r="K55" s="4">
        <v>149</v>
      </c>
      <c r="L55" s="5">
        <f t="shared" si="3"/>
        <v>0.85059001424593561</v>
      </c>
      <c r="M55" s="5">
        <f t="shared" si="4"/>
        <v>7.45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5">
        <f>N55+P55+T55</f>
        <v>0</v>
      </c>
      <c r="X55" s="5">
        <f>O55+Q55+U55</f>
        <v>0</v>
      </c>
      <c r="Y55" s="60">
        <f>(N55+V55)/G55</f>
        <v>0</v>
      </c>
      <c r="Z55" s="62">
        <f>IF(AA55=0,0,(N55+V55)/ABS(AA55))</f>
        <v>0</v>
      </c>
      <c r="AA55" s="3">
        <f t="shared" si="5"/>
        <v>0</v>
      </c>
      <c r="AB55" s="3">
        <f t="shared" si="6"/>
        <v>0</v>
      </c>
      <c r="AC55" s="3">
        <f>N55+O55+P55+Q55+T55+U55</f>
        <v>0</v>
      </c>
      <c r="AD55" s="3">
        <f>AA55/G55</f>
        <v>0</v>
      </c>
      <c r="AE55" s="24">
        <f>(AA55)*(G55*G55)</f>
        <v>0</v>
      </c>
      <c r="AF55" s="25">
        <f t="shared" si="7"/>
        <v>2.5000000000000001E-3</v>
      </c>
      <c r="AG55" s="26">
        <f>(H55-$H$2)/SUM($AF$2:AF54)</f>
        <v>50.664542751519157</v>
      </c>
      <c r="AH55" s="35">
        <f>(H55-H50)/SUM(AF50:AF54)</f>
        <v>0</v>
      </c>
      <c r="AI55" s="28">
        <f>(H55-H45)/SUM(AF45:AF54)</f>
        <v>0</v>
      </c>
      <c r="AJ55" s="29">
        <f>AJ54+(AVERAGE($AE$3:AE55)/(AJ54*AJ54))</f>
        <v>20.790890861291249</v>
      </c>
      <c r="AK55" s="30">
        <f>AK54+(AVERAGE($AG$3:AG55)/(AK54*AK54))</f>
        <v>20.406057751505397</v>
      </c>
      <c r="AL55" s="36">
        <f>AL54+(AVERAGE($AH$3:AH55)/(AL54*AL54))</f>
        <v>20.671691471412245</v>
      </c>
      <c r="AM55" s="37">
        <f>AM54+(AVERAGE($AI$3:AI55)/(AM54*AM54))</f>
        <v>20.643795796340942</v>
      </c>
      <c r="AN55" s="38">
        <f t="shared" si="8"/>
        <v>20</v>
      </c>
      <c r="AO55" s="39">
        <f t="shared" si="20"/>
        <v>20.057703224398903</v>
      </c>
      <c r="AP55" s="39">
        <f t="shared" si="20"/>
        <v>20.383993938817156</v>
      </c>
      <c r="AQ55" s="36">
        <f t="shared" si="14"/>
        <v>20.083318467345332</v>
      </c>
      <c r="AR55" s="40">
        <f t="shared" si="19"/>
        <v>20.296339396307356</v>
      </c>
      <c r="AS55" s="41">
        <f t="shared" si="19"/>
        <v>20.636142066716044</v>
      </c>
      <c r="AT55" s="20">
        <f>POWER((AO55-H55),2)</f>
        <v>3.3296621060301631E-3</v>
      </c>
      <c r="AU55" s="20">
        <f>POWER((AP55-H55),2)</f>
        <v>0.14745134504831361</v>
      </c>
      <c r="AV55" s="29">
        <f t="shared" si="10"/>
        <v>19.385389912326303</v>
      </c>
      <c r="AW55" s="30">
        <f t="shared" si="13"/>
        <v>20.976215097753879</v>
      </c>
      <c r="AX55" s="36">
        <f t="shared" si="11"/>
        <v>19.966816792527975</v>
      </c>
      <c r="AY55" s="37">
        <f t="shared" si="12"/>
        <v>20.211095857423533</v>
      </c>
    </row>
    <row r="56" spans="1:51" thickTop="1" thickBot="1">
      <c r="A56" s="4">
        <v>55</v>
      </c>
      <c r="B56" s="4">
        <v>1169138893</v>
      </c>
      <c r="C56" s="4">
        <f t="shared" si="0"/>
        <v>0.46551724137931033</v>
      </c>
      <c r="D56" s="2">
        <f t="shared" si="1"/>
        <v>39100.700150462959</v>
      </c>
      <c r="E56" s="4" t="s">
        <v>155</v>
      </c>
      <c r="F56" s="4" t="s">
        <v>156</v>
      </c>
      <c r="G56" s="4">
        <v>20</v>
      </c>
      <c r="H56" s="4">
        <v>20</v>
      </c>
      <c r="I56" s="5">
        <f t="shared" si="2"/>
        <v>0.8</v>
      </c>
      <c r="J56" s="4">
        <v>149</v>
      </c>
      <c r="K56" s="4">
        <v>150</v>
      </c>
      <c r="L56" s="5">
        <f t="shared" si="3"/>
        <v>0.85633655215955351</v>
      </c>
      <c r="M56" s="5">
        <f t="shared" si="4"/>
        <v>7.5</v>
      </c>
      <c r="N56" s="4">
        <v>0</v>
      </c>
      <c r="O56" s="4">
        <v>0</v>
      </c>
      <c r="P56" s="4">
        <v>1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5">
        <f>N56+P56+T56</f>
        <v>1</v>
      </c>
      <c r="X56" s="5">
        <f>O56+Q56+U56</f>
        <v>0</v>
      </c>
      <c r="Y56" s="60">
        <f>(N56+V56)/G56</f>
        <v>0.05</v>
      </c>
      <c r="Z56" s="62">
        <f>IF(AA56=0,0,(N56+V56)/ABS(AA56))</f>
        <v>0</v>
      </c>
      <c r="AA56" s="3">
        <f t="shared" si="5"/>
        <v>0</v>
      </c>
      <c r="AB56" s="3">
        <f t="shared" si="6"/>
        <v>1</v>
      </c>
      <c r="AC56" s="3">
        <f>N56+O56+P56+Q56+T56+U56</f>
        <v>1</v>
      </c>
      <c r="AD56" s="3">
        <f>AA56/G56</f>
        <v>0</v>
      </c>
      <c r="AE56" s="24">
        <f>(AA56)*(G56*G56)</f>
        <v>0</v>
      </c>
      <c r="AF56" s="25">
        <f t="shared" si="7"/>
        <v>2.5000000000000001E-3</v>
      </c>
      <c r="AG56" s="26">
        <f>(H56-$H$2)/SUM($AF$2:AF55)</f>
        <v>50.135358374904968</v>
      </c>
      <c r="AH56" s="35">
        <f>(H56-H51)/SUM(AF51:AF55)</f>
        <v>0</v>
      </c>
      <c r="AI56" s="28">
        <f>(H56-H46)/SUM(AF46:AF55)</f>
        <v>0</v>
      </c>
      <c r="AJ56" s="29">
        <f>AJ55+(AVERAGE($AE$3:AE56)/(AJ55*AJ55))</f>
        <v>20.883041946338462</v>
      </c>
      <c r="AK56" s="30">
        <f>AK55+(AVERAGE($AG$3:AG56)/(AK55*AK55))</f>
        <v>20.537420507489834</v>
      </c>
      <c r="AL56" s="36">
        <f>AL55+(AVERAGE($AH$3:AH56)/(AL55*AL55))</f>
        <v>20.777677193553682</v>
      </c>
      <c r="AM56" s="37">
        <f>AM55+(AVERAGE($AI$3:AI56)/(AM55*AM55))</f>
        <v>20.756455793361333</v>
      </c>
      <c r="AN56" s="38">
        <f t="shared" si="8"/>
        <v>20</v>
      </c>
      <c r="AO56" s="39">
        <f t="shared" si="20"/>
        <v>20.057703224398903</v>
      </c>
      <c r="AP56" s="39">
        <f t="shared" si="20"/>
        <v>20.383993938817156</v>
      </c>
      <c r="AQ56" s="36">
        <f t="shared" si="14"/>
        <v>20.083318467345332</v>
      </c>
      <c r="AR56" s="40">
        <f t="shared" si="19"/>
        <v>20.296339396307356</v>
      </c>
      <c r="AS56" s="41">
        <f t="shared" si="19"/>
        <v>20.636142066716044</v>
      </c>
      <c r="AT56" s="20">
        <f>POWER((AO56-H56),2)</f>
        <v>3.3296621060301631E-3</v>
      </c>
      <c r="AU56" s="20">
        <f>POWER((AP56-H56),2)</f>
        <v>0.14745134504831361</v>
      </c>
      <c r="AV56" s="29">
        <f t="shared" si="10"/>
        <v>19.496832860845576</v>
      </c>
      <c r="AW56" s="30">
        <f t="shared" si="13"/>
        <v>21.098527974159381</v>
      </c>
      <c r="AX56" s="36">
        <f t="shared" si="11"/>
        <v>20.082269579587201</v>
      </c>
      <c r="AY56" s="37">
        <f t="shared" si="12"/>
        <v>20.32822000322091</v>
      </c>
    </row>
    <row r="57" spans="1:51" thickTop="1" thickBot="1">
      <c r="A57" s="4">
        <v>56</v>
      </c>
      <c r="B57" s="4">
        <v>1170924235</v>
      </c>
      <c r="C57" s="4">
        <f t="shared" si="0"/>
        <v>0.47413793103448276</v>
      </c>
      <c r="D57" s="2">
        <f t="shared" si="1"/>
        <v>39121.36383101852</v>
      </c>
      <c r="E57" s="4" t="s">
        <v>156</v>
      </c>
      <c r="F57" s="4" t="s">
        <v>157</v>
      </c>
      <c r="G57" s="4">
        <v>20</v>
      </c>
      <c r="H57" s="4">
        <v>21</v>
      </c>
      <c r="I57" s="5">
        <f t="shared" si="2"/>
        <v>0.8666666666666667</v>
      </c>
      <c r="J57" s="4">
        <v>150</v>
      </c>
      <c r="K57" s="4">
        <v>154</v>
      </c>
      <c r="L57" s="5">
        <f t="shared" si="3"/>
        <v>0.87932270381402489</v>
      </c>
      <c r="M57" s="5">
        <f t="shared" si="4"/>
        <v>7.333333333333333</v>
      </c>
      <c r="N57" s="4">
        <v>1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4</v>
      </c>
      <c r="U57" s="4">
        <v>0</v>
      </c>
      <c r="V57" s="4">
        <v>0</v>
      </c>
      <c r="W57" s="5">
        <f>N57+P57+T57</f>
        <v>5</v>
      </c>
      <c r="X57" s="5">
        <f>O57+Q57+U57</f>
        <v>0</v>
      </c>
      <c r="Y57" s="60">
        <f>(N57+V57)/G57</f>
        <v>0.05</v>
      </c>
      <c r="Z57" s="62">
        <f>IF(AA57=0,0,(N57+V57)/ABS(AA57))</f>
        <v>1</v>
      </c>
      <c r="AA57" s="3">
        <f t="shared" si="5"/>
        <v>1</v>
      </c>
      <c r="AB57" s="3">
        <f t="shared" si="6"/>
        <v>4</v>
      </c>
      <c r="AC57" s="3">
        <f>N57+O57+P57+Q57+T57+U57</f>
        <v>5</v>
      </c>
      <c r="AD57" s="3">
        <f>AA57/G57</f>
        <v>0.05</v>
      </c>
      <c r="AE57" s="24">
        <f>(AA57)*(G57*G57)</f>
        <v>400</v>
      </c>
      <c r="AF57" s="25">
        <f t="shared" si="7"/>
        <v>2.2675736961451248E-3</v>
      </c>
      <c r="AG57" s="26">
        <f>(H57-$H$2)/SUM($AF$2:AF56)</f>
        <v>53.75187376973696</v>
      </c>
      <c r="AH57" s="35">
        <f>(H57-H52)/SUM(AF52:AF56)</f>
        <v>80</v>
      </c>
      <c r="AI57" s="28">
        <f>(H57-H47)/SUM(AF47:AF56)</f>
        <v>40</v>
      </c>
      <c r="AJ57" s="29">
        <f>AJ56+(AVERAGE($AE$3:AE57)/(AJ56*AJ56))</f>
        <v>20.989397518295846</v>
      </c>
      <c r="AK57" s="30">
        <f>AK56+(AVERAGE($AG$3:AG57)/(AK56*AK56))</f>
        <v>20.667067288419695</v>
      </c>
      <c r="AL57" s="36">
        <f>AL56+(AVERAGE($AH$3:AH57)/(AL56*AL56))</f>
        <v>20.884046265846102</v>
      </c>
      <c r="AM57" s="37">
        <f>AM56+(AVERAGE($AI$3:AI57)/(AM56*AM56))</f>
        <v>20.867558021714654</v>
      </c>
      <c r="AN57" s="38">
        <f t="shared" si="8"/>
        <v>21</v>
      </c>
      <c r="AO57" s="39">
        <f t="shared" si="20"/>
        <v>20.256554135259911</v>
      </c>
      <c r="AP57" s="39">
        <f t="shared" si="20"/>
        <v>20.480261823328988</v>
      </c>
      <c r="AQ57" s="36">
        <f t="shared" si="14"/>
        <v>20.122987264558109</v>
      </c>
      <c r="AR57" s="40">
        <f t="shared" si="19"/>
        <v>20.315759634569584</v>
      </c>
      <c r="AS57" s="41">
        <f t="shared" si="19"/>
        <v>20.645535037537197</v>
      </c>
      <c r="AT57" s="20">
        <f>POWER((AO57-H57),2)</f>
        <v>0.55271175379913839</v>
      </c>
      <c r="AU57" s="20">
        <f>POWER((AP57-H57),2)</f>
        <v>0.2701277722893084</v>
      </c>
      <c r="AV57" s="29">
        <f t="shared" si="10"/>
        <v>19.607005445491282</v>
      </c>
      <c r="AW57" s="30">
        <f t="shared" si="13"/>
        <v>21.219426811135357</v>
      </c>
      <c r="AX57" s="36">
        <f t="shared" si="11"/>
        <v>20.196398708397357</v>
      </c>
      <c r="AY57" s="37">
        <f t="shared" si="12"/>
        <v>20.443998379820467</v>
      </c>
    </row>
    <row r="58" spans="1:51" thickTop="1" thickBot="1">
      <c r="A58" s="4">
        <v>57</v>
      </c>
      <c r="B58" s="4">
        <v>1170958245</v>
      </c>
      <c r="C58" s="4">
        <f t="shared" si="0"/>
        <v>0.48275862068965519</v>
      </c>
      <c r="D58" s="2">
        <f t="shared" si="1"/>
        <v>39121.757465277777</v>
      </c>
      <c r="E58" s="4" t="s">
        <v>157</v>
      </c>
      <c r="F58" s="4" t="s">
        <v>158</v>
      </c>
      <c r="G58" s="4">
        <v>21</v>
      </c>
      <c r="H58" s="4">
        <v>21</v>
      </c>
      <c r="I58" s="5">
        <f t="shared" si="2"/>
        <v>0.8666666666666667</v>
      </c>
      <c r="J58" s="4">
        <v>154</v>
      </c>
      <c r="K58" s="4">
        <v>154</v>
      </c>
      <c r="L58" s="5">
        <f t="shared" si="3"/>
        <v>0.87932270381402489</v>
      </c>
      <c r="M58" s="5">
        <f t="shared" si="4"/>
        <v>7.333333333333333</v>
      </c>
      <c r="N58" s="4">
        <v>0</v>
      </c>
      <c r="O58" s="4">
        <v>0</v>
      </c>
      <c r="P58" s="4">
        <v>0</v>
      </c>
      <c r="Q58" s="4">
        <v>0</v>
      </c>
      <c r="R58" s="4">
        <v>1</v>
      </c>
      <c r="S58" s="4">
        <v>0</v>
      </c>
      <c r="T58" s="4">
        <v>0</v>
      </c>
      <c r="U58" s="4">
        <v>0</v>
      </c>
      <c r="V58" s="4">
        <v>1</v>
      </c>
      <c r="W58" s="5">
        <f>N58+P58+T58</f>
        <v>0</v>
      </c>
      <c r="X58" s="5">
        <f>O58+Q58+U58</f>
        <v>0</v>
      </c>
      <c r="Y58" s="60">
        <f>(N58+V58)/G58</f>
        <v>4.7619047619047616E-2</v>
      </c>
      <c r="Z58" s="62">
        <f>IF(AA58=0,0,(N58+V58)/ABS(AA58))</f>
        <v>0</v>
      </c>
      <c r="AA58" s="3">
        <f t="shared" si="5"/>
        <v>0</v>
      </c>
      <c r="AB58" s="3">
        <f t="shared" si="6"/>
        <v>0</v>
      </c>
      <c r="AC58" s="3">
        <f>N58+O58+P58+Q58+T58+U58</f>
        <v>0</v>
      </c>
      <c r="AD58" s="3">
        <f>AA58/G58</f>
        <v>0</v>
      </c>
      <c r="AE58" s="24">
        <f>(AA58)*(G58*G58)</f>
        <v>0</v>
      </c>
      <c r="AF58" s="25">
        <f t="shared" si="7"/>
        <v>2.2675736961451248E-3</v>
      </c>
      <c r="AG58" s="26">
        <f>(H58-$H$2)/SUM($AF$2:AF57)</f>
        <v>53.25258435889247</v>
      </c>
      <c r="AH58" s="35">
        <f>(H58-H53)/SUM(AF53:AF57)</f>
        <v>81.515711645101661</v>
      </c>
      <c r="AI58" s="28">
        <f>(H58-H48)/SUM(AF48:AF57)</f>
        <v>40.375371938658731</v>
      </c>
      <c r="AJ58" s="29">
        <f>AJ57+(AVERAGE($AE$3:AE58)/(AJ57*AJ57))</f>
        <v>21.092797981944518</v>
      </c>
      <c r="AK58" s="30">
        <f>AK57+(AVERAGE($AG$3:AG58)/(AK57*AK57))</f>
        <v>20.795032785823309</v>
      </c>
      <c r="AL58" s="36">
        <f>AL57+(AVERAGE($AH$3:AH58)/(AL57*AL57))</f>
        <v>20.990791927660819</v>
      </c>
      <c r="AM58" s="37">
        <f>AM57+(AVERAGE($AI$3:AI58)/(AM57*AM57))</f>
        <v>20.977173162311953</v>
      </c>
      <c r="AN58" s="38">
        <f t="shared" si="8"/>
        <v>21</v>
      </c>
      <c r="AO58" s="39">
        <f t="shared" si="20"/>
        <v>20.455214023297383</v>
      </c>
      <c r="AP58" s="39">
        <f t="shared" si="20"/>
        <v>20.57652175015668</v>
      </c>
      <c r="AQ58" s="36">
        <f t="shared" si="14"/>
        <v>20.202760988553976</v>
      </c>
      <c r="AR58" s="40">
        <f t="shared" si="19"/>
        <v>20.354893130222685</v>
      </c>
      <c r="AS58" s="41">
        <f t="shared" si="19"/>
        <v>20.664391955474752</v>
      </c>
      <c r="AT58" s="20">
        <f>POWER((AO58-H58),2)</f>
        <v>0.29679176041182398</v>
      </c>
      <c r="AU58" s="20">
        <f>POWER((AP58-H58),2)</f>
        <v>0.17933382809036177</v>
      </c>
      <c r="AV58" s="29">
        <f t="shared" si="10"/>
        <v>19.715943379952339</v>
      </c>
      <c r="AW58" s="30">
        <f t="shared" si="13"/>
        <v>21.338951917361815</v>
      </c>
      <c r="AX58" s="36">
        <f t="shared" si="11"/>
        <v>20.30924160246526</v>
      </c>
      <c r="AY58" s="37">
        <f t="shared" si="12"/>
        <v>20.558469118285164</v>
      </c>
    </row>
    <row r="59" spans="1:51" thickTop="1" thickBot="1">
      <c r="A59" s="4">
        <v>58</v>
      </c>
      <c r="B59" s="4">
        <v>1174225765</v>
      </c>
      <c r="C59" s="4">
        <f t="shared" si="0"/>
        <v>0.49137931034482757</v>
      </c>
      <c r="D59" s="2">
        <f t="shared" si="1"/>
        <v>39159.575983796298</v>
      </c>
      <c r="E59" s="4" t="s">
        <v>158</v>
      </c>
      <c r="F59" s="4" t="s">
        <v>159</v>
      </c>
      <c r="G59" s="4">
        <v>21</v>
      </c>
      <c r="H59" s="4">
        <v>21</v>
      </c>
      <c r="I59" s="5">
        <f t="shared" si="2"/>
        <v>0.8666666666666667</v>
      </c>
      <c r="J59" s="4">
        <v>154</v>
      </c>
      <c r="K59" s="4">
        <v>154</v>
      </c>
      <c r="L59" s="5">
        <f t="shared" si="3"/>
        <v>0.87932270381402489</v>
      </c>
      <c r="M59" s="5">
        <f t="shared" si="4"/>
        <v>7.333333333333333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5">
        <f>N59+P59+T59</f>
        <v>0</v>
      </c>
      <c r="X59" s="5">
        <f>O59+Q59+U59</f>
        <v>0</v>
      </c>
      <c r="Y59" s="60">
        <f>(N59+V59)/G59</f>
        <v>0</v>
      </c>
      <c r="Z59" s="62">
        <f>IF(AA59=0,0,(N59+V59)/ABS(AA59))</f>
        <v>0</v>
      </c>
      <c r="AA59" s="3">
        <f t="shared" si="5"/>
        <v>0</v>
      </c>
      <c r="AB59" s="3">
        <f t="shared" si="6"/>
        <v>0</v>
      </c>
      <c r="AC59" s="3">
        <f>N59+O59+P59+Q59+T59+U59</f>
        <v>0</v>
      </c>
      <c r="AD59" s="3">
        <f>AA59/G59</f>
        <v>0</v>
      </c>
      <c r="AE59" s="24">
        <f>(AA59)*(G59*G59)</f>
        <v>0</v>
      </c>
      <c r="AF59" s="25">
        <f t="shared" si="7"/>
        <v>2.2675736961451248E-3</v>
      </c>
      <c r="AG59" s="26">
        <f>(H59-$H$2)/SUM($AF$2:AF58)</f>
        <v>52.762485162641227</v>
      </c>
      <c r="AH59" s="35">
        <f>(H59-H54)/SUM(AF54:AF58)</f>
        <v>83.089967027790863</v>
      </c>
      <c r="AI59" s="28">
        <f>(H59-H49)/SUM(AF49:AF58)</f>
        <v>40.757855822550823</v>
      </c>
      <c r="AJ59" s="29">
        <f>AJ58+(AVERAGE($AE$3:AE59)/(AJ58*AJ58))</f>
        <v>21.193390855987751</v>
      </c>
      <c r="AK59" s="30">
        <f>AK58+(AVERAGE($AG$3:AG59)/(AK58*AK58))</f>
        <v>20.921351332256759</v>
      </c>
      <c r="AL59" s="36">
        <f>AL58+(AVERAGE($AH$3:AH59)/(AL58*AL58))</f>
        <v>21.097909323480099</v>
      </c>
      <c r="AM59" s="37">
        <f>AM58+(AVERAGE($AI$3:AI59)/(AM58*AM58))</f>
        <v>21.08536765161659</v>
      </c>
      <c r="AN59" s="38">
        <f t="shared" si="8"/>
        <v>21</v>
      </c>
      <c r="AO59" s="39">
        <f t="shared" si="20"/>
        <v>20.653796320745769</v>
      </c>
      <c r="AP59" s="39">
        <f t="shared" si="20"/>
        <v>20.672786525466933</v>
      </c>
      <c r="AQ59" s="36">
        <f t="shared" si="14"/>
        <v>20.322621210933434</v>
      </c>
      <c r="AR59" s="40">
        <f t="shared" si="19"/>
        <v>20.413930755773144</v>
      </c>
      <c r="AS59" s="41">
        <f t="shared" si="19"/>
        <v>20.692759257208319</v>
      </c>
      <c r="AT59" s="20">
        <f>POWER((AO59-H59),2)</f>
        <v>0.11985698752916624</v>
      </c>
      <c r="AU59" s="20">
        <f>POWER((AP59-H59),2)</f>
        <v>0.1070686579160024</v>
      </c>
      <c r="AV59" s="29">
        <f t="shared" si="10"/>
        <v>19.823680794891747</v>
      </c>
      <c r="AW59" s="30">
        <f t="shared" si="13"/>
        <v>21.457141790204663</v>
      </c>
      <c r="AX59" s="36">
        <f t="shared" si="11"/>
        <v>20.420834017191126</v>
      </c>
      <c r="AY59" s="37">
        <f t="shared" si="12"/>
        <v>20.671668646405397</v>
      </c>
    </row>
    <row r="60" spans="1:51" thickTop="1" thickBot="1">
      <c r="A60" s="4">
        <v>59</v>
      </c>
      <c r="B60" s="4">
        <v>1180916141</v>
      </c>
      <c r="C60" s="4">
        <f t="shared" si="0"/>
        <v>0.5</v>
      </c>
      <c r="D60" s="2">
        <f t="shared" si="1"/>
        <v>39237.010891203703</v>
      </c>
      <c r="E60" s="4" t="s">
        <v>159</v>
      </c>
      <c r="F60" s="4" t="s">
        <v>160</v>
      </c>
      <c r="G60" s="4">
        <v>21</v>
      </c>
      <c r="H60" s="4">
        <v>21</v>
      </c>
      <c r="I60" s="5">
        <f t="shared" si="2"/>
        <v>0.8666666666666667</v>
      </c>
      <c r="J60" s="4">
        <v>154</v>
      </c>
      <c r="K60" s="4">
        <v>154</v>
      </c>
      <c r="L60" s="5">
        <f t="shared" si="3"/>
        <v>0.87932270381402489</v>
      </c>
      <c r="M60" s="5">
        <f t="shared" si="4"/>
        <v>7.333333333333333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5">
        <f>N60+P60+T60</f>
        <v>0</v>
      </c>
      <c r="X60" s="5">
        <f>O60+Q60+U60</f>
        <v>0</v>
      </c>
      <c r="Y60" s="60">
        <f>(N60+V60)/G60</f>
        <v>0</v>
      </c>
      <c r="Z60" s="62">
        <f>IF(AA60=0,0,(N60+V60)/ABS(AA60))</f>
        <v>0</v>
      </c>
      <c r="AA60" s="3">
        <f t="shared" si="5"/>
        <v>0</v>
      </c>
      <c r="AB60" s="3">
        <f t="shared" si="6"/>
        <v>0</v>
      </c>
      <c r="AC60" s="3">
        <f>N60+O60+P60+Q60+T60+U60</f>
        <v>0</v>
      </c>
      <c r="AD60" s="3">
        <f>AA60/G60</f>
        <v>0</v>
      </c>
      <c r="AE60" s="24">
        <f>(AA60)*(G60*G60)</f>
        <v>0</v>
      </c>
      <c r="AF60" s="25">
        <f t="shared" si="7"/>
        <v>2.2675736961451248E-3</v>
      </c>
      <c r="AG60" s="26">
        <f>(H60-$H$2)/SUM($AF$2:AF59)</f>
        <v>52.281324754194266</v>
      </c>
      <c r="AH60" s="35">
        <f>(H60-H55)/SUM(AF55:AF59)</f>
        <v>84.726224783861667</v>
      </c>
      <c r="AI60" s="28">
        <f>(H60-H50)/SUM(AF50:AF59)</f>
        <v>41.147655703289004</v>
      </c>
      <c r="AJ60" s="29">
        <f>AJ59+(AVERAGE($AE$3:AE60)/(AJ59*AJ59))</f>
        <v>21.291313147912394</v>
      </c>
      <c r="AK60" s="30">
        <f>AK59+(AVERAGE($AG$3:AG60)/(AK59*AK59))</f>
        <v>21.046056822624692</v>
      </c>
      <c r="AL60" s="36">
        <f>AL59+(AVERAGE($AH$3:AH60)/(AL59*AL59))</f>
        <v>21.205395422874382</v>
      </c>
      <c r="AM60" s="37">
        <f>AM59+(AVERAGE($AI$3:AI60)/(AM59*AM59))</f>
        <v>21.192204027154464</v>
      </c>
      <c r="AN60" s="38">
        <f t="shared" si="8"/>
        <v>21</v>
      </c>
      <c r="AO60" s="39">
        <f t="shared" si="20"/>
        <v>20.852414079027735</v>
      </c>
      <c r="AP60" s="39">
        <f t="shared" si="20"/>
        <v>20.769068958737943</v>
      </c>
      <c r="AQ60" s="36">
        <f t="shared" si="14"/>
        <v>20.482100523478948</v>
      </c>
      <c r="AR60" s="40">
        <f t="shared" ref="AR60:AS75" si="21">AR59+(AVERAGE(AH51:AH60)/(AR59*AR59))</f>
        <v>20.492958671791687</v>
      </c>
      <c r="AS60" s="41">
        <f t="shared" si="21"/>
        <v>20.730658501748163</v>
      </c>
      <c r="AT60" s="20">
        <f>POWER((AO60-H60),2)</f>
        <v>2.1781604069231641E-2</v>
      </c>
      <c r="AU60" s="20">
        <f>POWER((AP60-H60),2)</f>
        <v>5.3329145818377818E-2</v>
      </c>
      <c r="AV60" s="29">
        <f t="shared" si="10"/>
        <v>19.93025033298947</v>
      </c>
      <c r="AW60" s="30">
        <f t="shared" si="13"/>
        <v>21.574033225940124</v>
      </c>
      <c r="AX60" s="36">
        <f t="shared" si="11"/>
        <v>20.53121014057216</v>
      </c>
      <c r="AY60" s="37">
        <f t="shared" si="12"/>
        <v>20.783631791741751</v>
      </c>
    </row>
    <row r="61" spans="1:51" thickTop="1" thickBot="1">
      <c r="A61" s="4">
        <v>60</v>
      </c>
      <c r="B61" s="4">
        <v>1184840085</v>
      </c>
      <c r="C61" s="4">
        <f t="shared" si="0"/>
        <v>0.50862068965517238</v>
      </c>
      <c r="D61" s="2">
        <f t="shared" si="1"/>
        <v>39282.42690972222</v>
      </c>
      <c r="E61" s="4" t="s">
        <v>160</v>
      </c>
      <c r="F61" s="4" t="s">
        <v>161</v>
      </c>
      <c r="G61" s="4">
        <v>21</v>
      </c>
      <c r="H61" s="4">
        <v>21</v>
      </c>
      <c r="I61" s="5">
        <f t="shared" si="2"/>
        <v>0.8666666666666667</v>
      </c>
      <c r="J61" s="4">
        <v>154</v>
      </c>
      <c r="K61" s="4">
        <v>154</v>
      </c>
      <c r="L61" s="5">
        <f t="shared" si="3"/>
        <v>0.87932270381402489</v>
      </c>
      <c r="M61" s="5">
        <f t="shared" si="4"/>
        <v>7.333333333333333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5">
        <f>N61+P61+T61</f>
        <v>0</v>
      </c>
      <c r="X61" s="5">
        <f>O61+Q61+U61</f>
        <v>0</v>
      </c>
      <c r="Y61" s="60">
        <f>(N61+V61)/G61</f>
        <v>0</v>
      </c>
      <c r="Z61" s="62">
        <f>IF(AA61=0,0,(N61+V61)/ABS(AA61))</f>
        <v>0</v>
      </c>
      <c r="AA61" s="3">
        <f t="shared" si="5"/>
        <v>0</v>
      </c>
      <c r="AB61" s="3">
        <f t="shared" si="6"/>
        <v>0</v>
      </c>
      <c r="AC61" s="3">
        <f>N61+O61+P61+Q61+T61+U61</f>
        <v>0</v>
      </c>
      <c r="AD61" s="3">
        <f>AA61/G61</f>
        <v>0</v>
      </c>
      <c r="AE61" s="24">
        <f>(AA61)*(G61*G61)</f>
        <v>0</v>
      </c>
      <c r="AF61" s="25">
        <f t="shared" si="7"/>
        <v>2.2675736961451248E-3</v>
      </c>
      <c r="AG61" s="26">
        <f>(H61-$H$2)/SUM($AF$2:AF60)</f>
        <v>51.808860795292553</v>
      </c>
      <c r="AH61" s="35">
        <f>(H61-H56)/SUM(AF56:AF60)</f>
        <v>86.428221460068599</v>
      </c>
      <c r="AI61" s="28">
        <f>(H61-H51)/SUM(AF51:AF60)</f>
        <v>41.544983513895424</v>
      </c>
      <c r="AJ61" s="29">
        <f>AJ60+(AVERAGE($AE$3:AE61)/(AJ60*AJ60))</f>
        <v>21.386692320795255</v>
      </c>
      <c r="AK61" s="30">
        <f>AK60+(AVERAGE($AG$3:AG61)/(AK60*AK60))</f>
        <v>21.169182650878863</v>
      </c>
      <c r="AL61" s="36">
        <f>AL60+(AVERAGE($AH$3:AH61)/(AL60*AL60))</f>
        <v>21.313248952410092</v>
      </c>
      <c r="AM61" s="37">
        <f>AM60+(AVERAGE($AI$3:AI61)/(AM60*AM60))</f>
        <v>21.297741239131831</v>
      </c>
      <c r="AN61" s="38">
        <f t="shared" si="8"/>
        <v>21</v>
      </c>
      <c r="AO61" s="39">
        <f t="shared" si="20"/>
        <v>21.051180443936552</v>
      </c>
      <c r="AP61" s="39">
        <f t="shared" si="20"/>
        <v>20.86538187528382</v>
      </c>
      <c r="AQ61" s="36">
        <f t="shared" si="14"/>
        <v>20.680309739346402</v>
      </c>
      <c r="AR61" s="40">
        <f t="shared" si="21"/>
        <v>20.591958286838242</v>
      </c>
      <c r="AS61" s="41">
        <f t="shared" si="21"/>
        <v>20.778086315228709</v>
      </c>
      <c r="AT61" s="20">
        <f>POWER((AO61-H61),2)</f>
        <v>2.6194378415425388E-3</v>
      </c>
      <c r="AU61" s="20">
        <f>POWER((AP61-H61),2)</f>
        <v>1.8122039502101041E-2</v>
      </c>
      <c r="AV61" s="29">
        <f t="shared" si="10"/>
        <v>20.035683236831765</v>
      </c>
      <c r="AW61" s="30">
        <f t="shared" si="13"/>
        <v>21.689661421572104</v>
      </c>
      <c r="AX61" s="36">
        <f t="shared" si="11"/>
        <v>20.640402686285373</v>
      </c>
      <c r="AY61" s="37">
        <f t="shared" si="12"/>
        <v>20.894391876853764</v>
      </c>
    </row>
    <row r="62" spans="1:51" thickTop="1" thickBot="1">
      <c r="A62" s="4">
        <v>61</v>
      </c>
      <c r="B62" s="4">
        <v>1185547485</v>
      </c>
      <c r="C62" s="4">
        <f t="shared" si="0"/>
        <v>0.51724137931034486</v>
      </c>
      <c r="D62" s="2">
        <f t="shared" si="1"/>
        <v>39290.61440972222</v>
      </c>
      <c r="E62" s="4" t="s">
        <v>161</v>
      </c>
      <c r="F62" s="4" t="s">
        <v>162</v>
      </c>
      <c r="G62" s="4">
        <v>21</v>
      </c>
      <c r="H62" s="4">
        <v>21</v>
      </c>
      <c r="I62" s="5">
        <f t="shared" si="2"/>
        <v>0.8666666666666667</v>
      </c>
      <c r="J62" s="4">
        <v>154</v>
      </c>
      <c r="K62" s="4">
        <v>154</v>
      </c>
      <c r="L62" s="5">
        <f t="shared" si="3"/>
        <v>0.87932270381402489</v>
      </c>
      <c r="M62" s="5">
        <f t="shared" si="4"/>
        <v>7.333333333333333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5">
        <f>N62+P62+T62</f>
        <v>0</v>
      </c>
      <c r="X62" s="5">
        <f>O62+Q62+U62</f>
        <v>0</v>
      </c>
      <c r="Y62" s="60">
        <f>(N62+V62)/G62</f>
        <v>0</v>
      </c>
      <c r="Z62" s="62">
        <f>IF(AA62=0,0,(N62+V62)/ABS(AA62))</f>
        <v>0</v>
      </c>
      <c r="AA62" s="3">
        <f t="shared" si="5"/>
        <v>0</v>
      </c>
      <c r="AB62" s="3">
        <f t="shared" si="6"/>
        <v>0</v>
      </c>
      <c r="AC62" s="3">
        <f>N62+O62+P62+Q62+T62+U62</f>
        <v>0</v>
      </c>
      <c r="AD62" s="3">
        <f>AA62/G62</f>
        <v>0</v>
      </c>
      <c r="AE62" s="24">
        <f>(AA62)*(G62*G62)</f>
        <v>0</v>
      </c>
      <c r="AF62" s="25">
        <f t="shared" si="7"/>
        <v>2.2675736961451248E-3</v>
      </c>
      <c r="AG62" s="26">
        <f>(H62-$H$2)/SUM($AF$2:AF61)</f>
        <v>51.344859629221702</v>
      </c>
      <c r="AH62" s="35">
        <f>(H62-H57)/SUM(AF57:AF61)</f>
        <v>0</v>
      </c>
      <c r="AI62" s="28">
        <f>(H62-H52)/SUM(AF52:AF61)</f>
        <v>41.950059453032097</v>
      </c>
      <c r="AJ62" s="29">
        <f>AJ61+(AVERAGE($AE$3:AE62)/(AJ61*AJ61))</f>
        <v>21.479647151706914</v>
      </c>
      <c r="AK62" s="30">
        <f>AK61+(AVERAGE($AG$3:AG62)/(AK61*AK61))</f>
        <v>21.290761659720324</v>
      </c>
      <c r="AL62" s="36">
        <f>AL61+(AVERAGE($AH$3:AH62)/(AL61*AL61))</f>
        <v>21.418234268046973</v>
      </c>
      <c r="AM62" s="37">
        <f>AM61+(AVERAGE($AI$3:AI62)/(AM61*AM61))</f>
        <v>21.402034932087211</v>
      </c>
      <c r="AN62" s="38">
        <f t="shared" si="8"/>
        <v>21</v>
      </c>
      <c r="AO62" s="39">
        <f t="shared" si="20"/>
        <v>21.051180443936552</v>
      </c>
      <c r="AP62" s="39">
        <f t="shared" si="20"/>
        <v>20.961738128806871</v>
      </c>
      <c r="AQ62" s="36">
        <f t="shared" si="14"/>
        <v>20.837326146352193</v>
      </c>
      <c r="AR62" s="40">
        <f t="shared" si="21"/>
        <v>20.690008272541718</v>
      </c>
      <c r="AS62" s="41">
        <f t="shared" si="21"/>
        <v>20.835014619769918</v>
      </c>
      <c r="AT62" s="20">
        <f>POWER((AO62-H62),2)</f>
        <v>2.6194378415425388E-3</v>
      </c>
      <c r="AU62" s="20">
        <f>POWER((AP62-H62),2)</f>
        <v>1.4639707871995664E-3</v>
      </c>
      <c r="AV62" s="29">
        <f t="shared" si="10"/>
        <v>20.140009430290959</v>
      </c>
      <c r="AW62" s="30">
        <f t="shared" si="13"/>
        <v>21.804060069009338</v>
      </c>
      <c r="AX62" s="36">
        <f t="shared" si="11"/>
        <v>20.748442979839325</v>
      </c>
      <c r="AY62" s="37">
        <f t="shared" si="12"/>
        <v>21.0039808074234</v>
      </c>
    </row>
    <row r="63" spans="1:51" thickTop="1" thickBot="1">
      <c r="A63" s="4">
        <v>62</v>
      </c>
      <c r="B63" s="4">
        <v>1187593995</v>
      </c>
      <c r="C63" s="4">
        <f t="shared" si="0"/>
        <v>0.52586206896551724</v>
      </c>
      <c r="D63" s="2">
        <f t="shared" si="1"/>
        <v>39314.300868055558</v>
      </c>
      <c r="E63" s="4" t="s">
        <v>162</v>
      </c>
      <c r="F63" s="4" t="s">
        <v>163</v>
      </c>
      <c r="G63" s="4">
        <v>21</v>
      </c>
      <c r="H63" s="4">
        <v>21</v>
      </c>
      <c r="I63" s="5">
        <f t="shared" si="2"/>
        <v>0.8666666666666667</v>
      </c>
      <c r="J63" s="4">
        <v>154</v>
      </c>
      <c r="K63" s="4">
        <v>154</v>
      </c>
      <c r="L63" s="5">
        <f t="shared" si="3"/>
        <v>0.87932270381402489</v>
      </c>
      <c r="M63" s="5">
        <f t="shared" si="4"/>
        <v>7.333333333333333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5">
        <f>N63+P63+T63</f>
        <v>0</v>
      </c>
      <c r="X63" s="5">
        <f>O63+Q63+U63</f>
        <v>0</v>
      </c>
      <c r="Y63" s="60">
        <f>(N63+V63)/G63</f>
        <v>0</v>
      </c>
      <c r="Z63" s="62">
        <f>IF(AA63=0,0,(N63+V63)/ABS(AA63))</f>
        <v>0</v>
      </c>
      <c r="AA63" s="3">
        <f t="shared" si="5"/>
        <v>0</v>
      </c>
      <c r="AB63" s="3">
        <f t="shared" si="6"/>
        <v>0</v>
      </c>
      <c r="AC63" s="3">
        <f>N63+O63+P63+Q63+T63+U63</f>
        <v>0</v>
      </c>
      <c r="AD63" s="3">
        <f>AA63/G63</f>
        <v>0</v>
      </c>
      <c r="AE63" s="24">
        <f>(AA63)*(G63*G63)</f>
        <v>0</v>
      </c>
      <c r="AF63" s="25">
        <f t="shared" si="7"/>
        <v>2.2675736961451248E-3</v>
      </c>
      <c r="AG63" s="26">
        <f>(H63-$H$2)/SUM($AF$2:AF62)</f>
        <v>50.889095895502436</v>
      </c>
      <c r="AH63" s="35">
        <f>(H63-H58)/SUM(AF58:AF62)</f>
        <v>0</v>
      </c>
      <c r="AI63" s="28">
        <f>(H63-H53)/SUM(AF53:AF62)</f>
        <v>42.363112391930827</v>
      </c>
      <c r="AJ63" s="29">
        <f>AJ62+(AVERAGE($AE$3:AE63)/(AJ62*AJ62))</f>
        <v>21.570288495987661</v>
      </c>
      <c r="AK63" s="30">
        <f>AK62+(AVERAGE($AG$3:AG63)/(AK62*AK62))</f>
        <v>21.410826101292074</v>
      </c>
      <c r="AL63" s="36">
        <f>AL62+(AVERAGE($AH$3:AH63)/(AL62*AL62))</f>
        <v>21.520488657585958</v>
      </c>
      <c r="AM63" s="37">
        <f>AM62+(AVERAGE($AI$3:AI63)/(AM62*AM62))</f>
        <v>21.50513769998518</v>
      </c>
      <c r="AN63" s="38">
        <f t="shared" si="8"/>
        <v>21</v>
      </c>
      <c r="AO63" s="39">
        <f t="shared" si="20"/>
        <v>21.051180443936552</v>
      </c>
      <c r="AP63" s="39">
        <f t="shared" si="20"/>
        <v>21.058150614010181</v>
      </c>
      <c r="AQ63" s="36">
        <f t="shared" si="14"/>
        <v>20.954437077889125</v>
      </c>
      <c r="AR63" s="40">
        <f t="shared" si="21"/>
        <v>20.787131142154834</v>
      </c>
      <c r="AS63" s="41">
        <f t="shared" si="21"/>
        <v>20.901391140479902</v>
      </c>
      <c r="AT63" s="20">
        <f>POWER((AO63-H63),2)</f>
        <v>2.6194378415425388E-3</v>
      </c>
      <c r="AU63" s="20">
        <f>POWER((AP63-H63),2)</f>
        <v>3.381493909761041E-3</v>
      </c>
      <c r="AV63" s="29">
        <f t="shared" si="10"/>
        <v>20.243257593972512</v>
      </c>
      <c r="AW63" s="30">
        <f t="shared" si="13"/>
        <v>21.917261442288037</v>
      </c>
      <c r="AX63" s="36">
        <f t="shared" si="11"/>
        <v>20.855361038412209</v>
      </c>
      <c r="AY63" s="37">
        <f t="shared" si="12"/>
        <v>21.112429153907424</v>
      </c>
    </row>
    <row r="64" spans="1:51" thickTop="1" thickBot="1">
      <c r="A64" s="4">
        <v>63</v>
      </c>
      <c r="B64" s="4">
        <v>1190287880</v>
      </c>
      <c r="C64" s="4">
        <f t="shared" si="0"/>
        <v>0.53448275862068961</v>
      </c>
      <c r="D64" s="2">
        <f t="shared" si="1"/>
        <v>39345.480092592596</v>
      </c>
      <c r="E64" s="4" t="s">
        <v>163</v>
      </c>
      <c r="F64" s="4" t="s">
        <v>164</v>
      </c>
      <c r="G64" s="4">
        <v>21</v>
      </c>
      <c r="H64" s="4">
        <v>21</v>
      </c>
      <c r="I64" s="5">
        <f t="shared" si="2"/>
        <v>0.8666666666666667</v>
      </c>
      <c r="J64" s="4">
        <v>154</v>
      </c>
      <c r="K64" s="4">
        <v>154</v>
      </c>
      <c r="L64" s="5">
        <f t="shared" si="3"/>
        <v>0.87932270381402489</v>
      </c>
      <c r="M64" s="5">
        <f t="shared" si="4"/>
        <v>7.333333333333333</v>
      </c>
      <c r="N64" s="4">
        <v>0</v>
      </c>
      <c r="O64" s="4">
        <v>0</v>
      </c>
      <c r="P64" s="4">
        <v>0</v>
      </c>
      <c r="Q64" s="4">
        <v>0</v>
      </c>
      <c r="R64" s="4">
        <v>1</v>
      </c>
      <c r="S64" s="4">
        <v>0</v>
      </c>
      <c r="T64" s="4">
        <v>0</v>
      </c>
      <c r="U64" s="4">
        <v>0</v>
      </c>
      <c r="V64" s="4">
        <v>1</v>
      </c>
      <c r="W64" s="5">
        <f>N64+P64+T64</f>
        <v>0</v>
      </c>
      <c r="X64" s="5">
        <f>O64+Q64+U64</f>
        <v>0</v>
      </c>
      <c r="Y64" s="60">
        <f>(N64+V64)/G64</f>
        <v>4.7619047619047616E-2</v>
      </c>
      <c r="Z64" s="62">
        <f>IF(AA64=0,0,(N64+V64)/ABS(AA64))</f>
        <v>0</v>
      </c>
      <c r="AA64" s="3">
        <f t="shared" si="5"/>
        <v>0</v>
      </c>
      <c r="AB64" s="3">
        <f t="shared" si="6"/>
        <v>0</v>
      </c>
      <c r="AC64" s="3">
        <f>N64+O64+P64+Q64+T64+U64</f>
        <v>0</v>
      </c>
      <c r="AD64" s="3">
        <f>AA64/G64</f>
        <v>0</v>
      </c>
      <c r="AE64" s="24">
        <f>(AA64)*(G64*G64)</f>
        <v>0</v>
      </c>
      <c r="AF64" s="25">
        <f t="shared" si="7"/>
        <v>2.2675736961451248E-3</v>
      </c>
      <c r="AG64" s="26">
        <f>(H64-$H$2)/SUM($AF$2:AF63)</f>
        <v>50.441352164921675</v>
      </c>
      <c r="AH64" s="35">
        <f>(H64-H59)/SUM(AF59:AF63)</f>
        <v>0</v>
      </c>
      <c r="AI64" s="28">
        <f>(H64-H54)/SUM(AF54:AF63)</f>
        <v>42.78438030560271</v>
      </c>
      <c r="AJ64" s="29">
        <f>AJ63+(AVERAGE($AE$3:AE64)/(AJ63*AJ63))</f>
        <v>21.658719969520003</v>
      </c>
      <c r="AK64" s="30">
        <f>AK63+(AVERAGE($AG$3:AG64)/(AK63*AK63))</f>
        <v>21.529407607153285</v>
      </c>
      <c r="AL64" s="36">
        <f>AL63+(AVERAGE($AH$3:AH64)/(AL63*AL63))</f>
        <v>21.620140005585505</v>
      </c>
      <c r="AM64" s="37">
        <f>AM63+(AVERAGE($AI$3:AI64)/(AM63*AM63))</f>
        <v>21.607099317718014</v>
      </c>
      <c r="AN64" s="38">
        <f t="shared" si="8"/>
        <v>21</v>
      </c>
      <c r="AO64" s="39">
        <f t="shared" si="20"/>
        <v>21.051180443936552</v>
      </c>
      <c r="AP64" s="39">
        <f t="shared" si="20"/>
        <v>21.154632279303115</v>
      </c>
      <c r="AQ64" s="36">
        <f t="shared" si="14"/>
        <v>21.032396064408822</v>
      </c>
      <c r="AR64" s="40">
        <f t="shared" si="21"/>
        <v>20.883348565473113</v>
      </c>
      <c r="AS64" s="41">
        <f t="shared" si="21"/>
        <v>20.977140177783589</v>
      </c>
      <c r="AT64" s="20">
        <f>POWER((AO64-H64),2)</f>
        <v>2.6194378415425388E-3</v>
      </c>
      <c r="AU64" s="20">
        <f>POWER((AP64-H64),2)</f>
        <v>2.3911141802476624E-2</v>
      </c>
      <c r="AV64" s="29">
        <f t="shared" si="10"/>
        <v>20.345455235246899</v>
      </c>
      <c r="AW64" s="30">
        <f t="shared" si="13"/>
        <v>22.029296478454512</v>
      </c>
      <c r="AX64" s="36">
        <f t="shared" si="11"/>
        <v>20.961185644929927</v>
      </c>
      <c r="AY64" s="37">
        <f t="shared" si="12"/>
        <v>21.219766227287256</v>
      </c>
    </row>
    <row r="65" spans="1:51" thickTop="1" thickBot="1">
      <c r="A65" s="4">
        <v>64</v>
      </c>
      <c r="B65" s="4">
        <v>1190288499</v>
      </c>
      <c r="C65" s="4">
        <f t="shared" si="0"/>
        <v>0.5431034482758621</v>
      </c>
      <c r="D65" s="2">
        <f t="shared" si="1"/>
        <v>39345.487256944441</v>
      </c>
      <c r="E65" s="4" t="s">
        <v>164</v>
      </c>
      <c r="F65" s="4" t="s">
        <v>165</v>
      </c>
      <c r="G65" s="4">
        <v>21</v>
      </c>
      <c r="H65" s="4">
        <v>21</v>
      </c>
      <c r="I65" s="5">
        <f t="shared" si="2"/>
        <v>0.8666666666666667</v>
      </c>
      <c r="J65" s="4">
        <v>154</v>
      </c>
      <c r="K65" s="4">
        <v>154</v>
      </c>
      <c r="L65" s="5">
        <f t="shared" si="3"/>
        <v>0.87932270381402489</v>
      </c>
      <c r="M65" s="5">
        <f t="shared" si="4"/>
        <v>7.333333333333333</v>
      </c>
      <c r="N65" s="4">
        <v>0</v>
      </c>
      <c r="O65" s="4">
        <v>0</v>
      </c>
      <c r="P65" s="4">
        <v>0</v>
      </c>
      <c r="Q65" s="4">
        <v>0</v>
      </c>
      <c r="R65" s="4">
        <v>1</v>
      </c>
      <c r="S65" s="4">
        <v>0</v>
      </c>
      <c r="T65" s="4">
        <v>0</v>
      </c>
      <c r="U65" s="4">
        <v>0</v>
      </c>
      <c r="V65" s="4">
        <v>1</v>
      </c>
      <c r="W65" s="5">
        <f>N65+P65+T65</f>
        <v>0</v>
      </c>
      <c r="X65" s="5">
        <f>O65+Q65+U65</f>
        <v>0</v>
      </c>
      <c r="Y65" s="60">
        <f>(N65+V65)/G65</f>
        <v>4.7619047619047616E-2</v>
      </c>
      <c r="Z65" s="62">
        <f>IF(AA65=0,0,(N65+V65)/ABS(AA65))</f>
        <v>0</v>
      </c>
      <c r="AA65" s="3">
        <f t="shared" si="5"/>
        <v>0</v>
      </c>
      <c r="AB65" s="3">
        <f t="shared" si="6"/>
        <v>0</v>
      </c>
      <c r="AC65" s="3">
        <f>N65+O65+P65+Q65+T65+U65</f>
        <v>0</v>
      </c>
      <c r="AD65" s="3">
        <f>AA65/G65</f>
        <v>0</v>
      </c>
      <c r="AE65" s="24">
        <f>(AA65)*(G65*G65)</f>
        <v>0</v>
      </c>
      <c r="AF65" s="25">
        <f t="shared" si="7"/>
        <v>2.2675736961451248E-3</v>
      </c>
      <c r="AG65" s="26">
        <f>(H65-$H$2)/SUM($AF$2:AF64)</f>
        <v>50.001418593662549</v>
      </c>
      <c r="AH65" s="35">
        <f>(H65-H60)/SUM(AF60:AF64)</f>
        <v>0</v>
      </c>
      <c r="AI65" s="28">
        <f>(H65-H55)/SUM(AF55:AF64)</f>
        <v>43.214110730034285</v>
      </c>
      <c r="AJ65" s="29">
        <f>AJ64+(AVERAGE($AE$3:AE65)/(AJ64*AJ64))</f>
        <v>21.74503855933516</v>
      </c>
      <c r="AK65" s="30">
        <f>AK64+(AVERAGE($AG$3:AG65)/(AK64*AK64))</f>
        <v>21.646537166083284</v>
      </c>
      <c r="AL65" s="36">
        <f>AL64+(AVERAGE($AH$3:AH65)/(AL64*AL64))</f>
        <v>21.717307626814101</v>
      </c>
      <c r="AM65" s="37">
        <f>AM64+(AVERAGE($AI$3:AI65)/(AM64*AM64))</f>
        <v>21.707966951603645</v>
      </c>
      <c r="AN65" s="38">
        <f t="shared" si="8"/>
        <v>21</v>
      </c>
      <c r="AO65" s="39">
        <f t="shared" si="20"/>
        <v>21.051180443936552</v>
      </c>
      <c r="AP65" s="39">
        <f t="shared" si="20"/>
        <v>21.2511961396328</v>
      </c>
      <c r="AQ65" s="36">
        <f t="shared" si="14"/>
        <v>21.071471881571597</v>
      </c>
      <c r="AR65" s="40">
        <f t="shared" si="21"/>
        <v>20.97868141173624</v>
      </c>
      <c r="AS65" s="41">
        <f t="shared" si="21"/>
        <v>21.062163625931536</v>
      </c>
      <c r="AT65" s="20">
        <f>POWER((AO65-H65),2)</f>
        <v>2.6194378415425388E-3</v>
      </c>
      <c r="AU65" s="20">
        <f>POWER((AP65-H65),2)</f>
        <v>6.3099500566421024E-2</v>
      </c>
      <c r="AV65" s="29">
        <f t="shared" si="10"/>
        <v>20.446628753331538</v>
      </c>
      <c r="AW65" s="30">
        <f t="shared" si="13"/>
        <v>22.140194852659238</v>
      </c>
      <c r="AX65" s="36">
        <f t="shared" si="11"/>
        <v>21.065944416881514</v>
      </c>
      <c r="AY65" s="37">
        <f t="shared" si="12"/>
        <v>21.326020149426938</v>
      </c>
    </row>
    <row r="66" spans="1:51" thickTop="1" thickBot="1">
      <c r="A66" s="4">
        <v>65</v>
      </c>
      <c r="B66" s="4">
        <v>1197617749</v>
      </c>
      <c r="C66" s="4">
        <f t="shared" si="0"/>
        <v>0.55172413793103448</v>
      </c>
      <c r="D66" s="2">
        <f t="shared" si="1"/>
        <v>39430.31653935185</v>
      </c>
      <c r="E66" s="4" t="s">
        <v>165</v>
      </c>
      <c r="F66" s="4" t="s">
        <v>166</v>
      </c>
      <c r="G66" s="4">
        <v>21</v>
      </c>
      <c r="H66" s="4">
        <v>22</v>
      </c>
      <c r="I66" s="5">
        <f t="shared" si="2"/>
        <v>0.93333333333333335</v>
      </c>
      <c r="J66" s="4">
        <v>154</v>
      </c>
      <c r="K66" s="4">
        <v>158</v>
      </c>
      <c r="L66" s="5">
        <f t="shared" si="3"/>
        <v>0.90230885546849637</v>
      </c>
      <c r="M66" s="5">
        <f t="shared" si="4"/>
        <v>7.1818181818181817</v>
      </c>
      <c r="N66" s="4">
        <v>1</v>
      </c>
      <c r="O66" s="4">
        <v>0</v>
      </c>
      <c r="P66" s="4">
        <v>1</v>
      </c>
      <c r="Q66" s="4">
        <v>0</v>
      </c>
      <c r="R66" s="4">
        <v>0</v>
      </c>
      <c r="S66" s="4">
        <v>0</v>
      </c>
      <c r="T66" s="4">
        <v>3</v>
      </c>
      <c r="U66" s="4">
        <v>0</v>
      </c>
      <c r="V66" s="4">
        <v>1</v>
      </c>
      <c r="W66" s="5">
        <f>N66+P66+T66</f>
        <v>5</v>
      </c>
      <c r="X66" s="5">
        <f>O66+Q66+U66</f>
        <v>0</v>
      </c>
      <c r="Y66" s="60">
        <f>(N66+V66)/G66</f>
        <v>9.5238095238095233E-2</v>
      </c>
      <c r="Z66" s="62">
        <f>IF(AA66=0,0,(N66+V66)/ABS(AA66))</f>
        <v>2</v>
      </c>
      <c r="AA66" s="3">
        <f t="shared" si="5"/>
        <v>1</v>
      </c>
      <c r="AB66" s="3">
        <f t="shared" si="6"/>
        <v>4</v>
      </c>
      <c r="AC66" s="3">
        <f>N66+O66+P66+Q66+T66+U66</f>
        <v>5</v>
      </c>
      <c r="AD66" s="3">
        <f>AA66/G66</f>
        <v>4.7619047619047616E-2</v>
      </c>
      <c r="AE66" s="24">
        <f>(AA66)*(G66*G66)</f>
        <v>441</v>
      </c>
      <c r="AF66" s="25">
        <f t="shared" si="7"/>
        <v>2.0661157024793389E-3</v>
      </c>
      <c r="AG66" s="26">
        <f>(H66-$H$2)/SUM($AF$2:AF65)</f>
        <v>53.382099718098608</v>
      </c>
      <c r="AH66" s="35">
        <f>(H66-H61)/SUM(AF61:AF65)</f>
        <v>88.2</v>
      </c>
      <c r="AI66" s="28">
        <f>(H66-H56)/SUM(AF56:AF65)</f>
        <v>87.305122494432055</v>
      </c>
      <c r="AJ66" s="29">
        <f>AJ65+(AVERAGE($AE$3:AE66)/(AJ65*AJ65))</f>
        <v>21.843907811901595</v>
      </c>
      <c r="AK66" s="30">
        <f>AK65+(AVERAGE($AG$3:AG66)/(AK65*AK65))</f>
        <v>21.76237225684568</v>
      </c>
      <c r="AL66" s="36">
        <f>AL65+(AVERAGE($AH$3:AH66)/(AL65*AL65))</f>
        <v>21.81502498544917</v>
      </c>
      <c r="AM66" s="37">
        <f>AM65+(AVERAGE($AI$3:AI66)/(AM65*AM65))</f>
        <v>21.809232760758618</v>
      </c>
      <c r="AN66" s="38">
        <f t="shared" si="8"/>
        <v>22</v>
      </c>
      <c r="AO66" s="39">
        <f t="shared" si="20"/>
        <v>21.250209130652994</v>
      </c>
      <c r="AP66" s="39">
        <f t="shared" si="20"/>
        <v>21.444514439317654</v>
      </c>
      <c r="AQ66" s="36">
        <f t="shared" si="14"/>
        <v>21.11120099145063</v>
      </c>
      <c r="AR66" s="40">
        <f t="shared" si="21"/>
        <v>21.093190458540441</v>
      </c>
      <c r="AS66" s="41">
        <f t="shared" si="21"/>
        <v>21.166182409411167</v>
      </c>
      <c r="AT66" s="20">
        <f>POWER((AO66-H66),2)</f>
        <v>0.56218634775613885</v>
      </c>
      <c r="AU66" s="20">
        <f>POWER((AP66-H66),2)</f>
        <v>0.3085642081265802</v>
      </c>
      <c r="AV66" s="29">
        <f t="shared" si="10"/>
        <v>20.546803499841644</v>
      </c>
      <c r="AW66" s="30">
        <f t="shared" si="13"/>
        <v>22.249985047958273</v>
      </c>
      <c r="AX66" s="36">
        <f t="shared" si="11"/>
        <v>21.169663870319489</v>
      </c>
      <c r="AY66" s="37">
        <f t="shared" si="12"/>
        <v>21.431217918498696</v>
      </c>
    </row>
    <row r="67" spans="1:51" thickTop="1" thickBot="1">
      <c r="A67" s="4">
        <v>66</v>
      </c>
      <c r="B67" s="4">
        <v>1198272779</v>
      </c>
      <c r="C67" s="4">
        <f t="shared" ref="C67:C118" si="22">(A67-1)/(LARGE(A:A,1)-1)</f>
        <v>0.56034482758620685</v>
      </c>
      <c r="D67" s="2">
        <f t="shared" ref="D67:D118" si="23">(B67/86400)+25569</f>
        <v>39437.897905092592</v>
      </c>
      <c r="E67" s="4" t="s">
        <v>166</v>
      </c>
      <c r="F67" s="4" t="s">
        <v>167</v>
      </c>
      <c r="G67" s="4">
        <v>22</v>
      </c>
      <c r="H67" s="4">
        <v>22</v>
      </c>
      <c r="I67" s="5">
        <f t="shared" ref="I67:I118" si="24">(H67-SMALL(H:H,1))/(LARGE(H:H,1)-SMALL(H:H,1))</f>
        <v>0.93333333333333335</v>
      </c>
      <c r="J67" s="4">
        <v>158</v>
      </c>
      <c r="K67" s="4">
        <v>158</v>
      </c>
      <c r="L67" s="5">
        <f t="shared" ref="L67:L118" si="25">(K67-SMALL(K:K,1))/(LARGE(K:K,1)-SMALL(K:K,1))</f>
        <v>0.90230885546849637</v>
      </c>
      <c r="M67" s="5">
        <f t="shared" ref="M67:M118" si="26">K67/H67</f>
        <v>7.1818181818181817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5">
        <f>N67+P67+T67</f>
        <v>0</v>
      </c>
      <c r="X67" s="5">
        <f>O67+Q67+U67</f>
        <v>0</v>
      </c>
      <c r="Y67" s="60">
        <f>(N67+V67)/G67</f>
        <v>0</v>
      </c>
      <c r="Z67" s="62">
        <f>IF(AA67=0,0,(N67+V67)/ABS(AA67))</f>
        <v>0</v>
      </c>
      <c r="AA67" s="3">
        <f t="shared" ref="AA67:AA118" si="27">H67-G67</f>
        <v>0</v>
      </c>
      <c r="AB67" s="3">
        <f t="shared" ref="AB67:AB118" si="28">K67-J67</f>
        <v>0</v>
      </c>
      <c r="AC67" s="3">
        <f>N67+O67+P67+Q67+T67+U67</f>
        <v>0</v>
      </c>
      <c r="AD67" s="3">
        <f>AA67/G67</f>
        <v>0</v>
      </c>
      <c r="AE67" s="24">
        <f>(AA67)*(G67*G67)</f>
        <v>0</v>
      </c>
      <c r="AF67" s="25">
        <f t="shared" ref="AF67:AF118" si="29">1/(H67*H67)</f>
        <v>2.0661157024793389E-3</v>
      </c>
      <c r="AG67" s="26">
        <f>(H67-$H$2)/SUM($AF$2:AF66)</f>
        <v>52.964836702396113</v>
      </c>
      <c r="AH67" s="35">
        <f>(H67-H62)/SUM(AF62:AF66)</f>
        <v>89.795540597391664</v>
      </c>
      <c r="AI67" s="28">
        <f>(H67-H57)/SUM(AF57:AF66)</f>
        <v>44.495309568480295</v>
      </c>
      <c r="AJ67" s="29">
        <f>AJ66+(AVERAGE($AE$3:AE67)/(AJ66*AJ66))</f>
        <v>21.940376764341874</v>
      </c>
      <c r="AK67" s="30">
        <f>AK66+(AVERAGE($AG$3:AG67)/(AK66*AK66))</f>
        <v>21.876934883527266</v>
      </c>
      <c r="AL67" s="36">
        <f>AL66+(AVERAGE($AH$3:AH67)/(AL66*AL66))</f>
        <v>21.913281862132933</v>
      </c>
      <c r="AM67" s="37">
        <f>AM66+(AVERAGE($AI$3:AI67)/(AM66*AM66))</f>
        <v>21.909456042609534</v>
      </c>
      <c r="AN67" s="38">
        <f t="shared" si="8"/>
        <v>22</v>
      </c>
      <c r="AO67" s="39">
        <f t="shared" si="20"/>
        <v>21.449060393076657</v>
      </c>
      <c r="AP67" s="39">
        <f t="shared" si="20"/>
        <v>21.541271306546218</v>
      </c>
      <c r="AQ67" s="36">
        <f t="shared" si="14"/>
        <v>21.191076426482617</v>
      </c>
      <c r="AR67" s="40">
        <f t="shared" si="21"/>
        <v>21.208661232297896</v>
      </c>
      <c r="AS67" s="41">
        <f t="shared" si="21"/>
        <v>21.270184729244441</v>
      </c>
      <c r="AT67" s="20">
        <f>POWER((AO67-H67),2)</f>
        <v>0.30353445047684791</v>
      </c>
      <c r="AU67" s="20">
        <f>POWER((AP67-H67),2)</f>
        <v>0.21043201419781407</v>
      </c>
      <c r="AV67" s="29">
        <f t="shared" si="10"/>
        <v>20.646003835187706</v>
      </c>
      <c r="AW67" s="30">
        <f t="shared" si="13"/>
        <v>22.358694420268581</v>
      </c>
      <c r="AX67" s="36">
        <f t="shared" si="11"/>
        <v>21.272369479448514</v>
      </c>
      <c r="AY67" s="37">
        <f t="shared" si="12"/>
        <v>21.535385469890045</v>
      </c>
    </row>
    <row r="68" spans="1:51" thickTop="1" thickBot="1">
      <c r="A68" s="4">
        <v>67</v>
      </c>
      <c r="B68" s="4">
        <v>1201347720</v>
      </c>
      <c r="C68" s="4">
        <f t="shared" si="22"/>
        <v>0.56896551724137934</v>
      </c>
      <c r="D68" s="2">
        <f t="shared" si="23"/>
        <v>39473.487500000003</v>
      </c>
      <c r="E68" s="4" t="s">
        <v>167</v>
      </c>
      <c r="F68" s="4" t="s">
        <v>168</v>
      </c>
      <c r="G68" s="4">
        <v>22</v>
      </c>
      <c r="H68" s="4">
        <v>22</v>
      </c>
      <c r="I68" s="5">
        <f t="shared" si="24"/>
        <v>0.93333333333333335</v>
      </c>
      <c r="J68" s="4">
        <v>158</v>
      </c>
      <c r="K68" s="4">
        <v>158</v>
      </c>
      <c r="L68" s="5">
        <f t="shared" si="25"/>
        <v>0.90230885546849637</v>
      </c>
      <c r="M68" s="5">
        <f t="shared" si="26"/>
        <v>7.1818181818181817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5">
        <f>N68+P68+T68</f>
        <v>0</v>
      </c>
      <c r="X68" s="5">
        <f>O68+Q68+U68</f>
        <v>0</v>
      </c>
      <c r="Y68" s="60">
        <f>(N68+V68)/G68</f>
        <v>0</v>
      </c>
      <c r="Z68" s="62">
        <f>IF(AA68=0,0,(N68+V68)/ABS(AA68))</f>
        <v>0</v>
      </c>
      <c r="AA68" s="3">
        <f t="shared" si="27"/>
        <v>0</v>
      </c>
      <c r="AB68" s="3">
        <f t="shared" si="28"/>
        <v>0</v>
      </c>
      <c r="AC68" s="3">
        <f>N68+O68+P68+Q68+T68+U68</f>
        <v>0</v>
      </c>
      <c r="AD68" s="3">
        <f>AA68/G68</f>
        <v>0</v>
      </c>
      <c r="AE68" s="24">
        <f>(AA68)*(G68*G68)</f>
        <v>0</v>
      </c>
      <c r="AF68" s="25">
        <f t="shared" si="29"/>
        <v>2.0661157024793389E-3</v>
      </c>
      <c r="AG68" s="26">
        <f>(H68-$H$2)/SUM($AF$2:AF67)</f>
        <v>52.554046195490223</v>
      </c>
      <c r="AH68" s="35">
        <f>(H68-H63)/SUM(AF63:AF67)</f>
        <v>91.449871465295629</v>
      </c>
      <c r="AI68" s="28">
        <f>(H68-H58)/SUM(AF58:AF67)</f>
        <v>44.897770298695832</v>
      </c>
      <c r="AJ68" s="29">
        <f>AJ67+(AVERAGE($AE$3:AE68)/(AJ67*AJ67))</f>
        <v>22.034550433479669</v>
      </c>
      <c r="AK68" s="30">
        <f>AK67+(AVERAGE($AG$3:AG68)/(AK67*AK67))</f>
        <v>21.990246884259989</v>
      </c>
      <c r="AL68" s="36">
        <f>AL67+(AVERAGE($AH$3:AH68)/(AL67*AL67))</f>
        <v>22.012069668796453</v>
      </c>
      <c r="AM68" s="37">
        <f>AM67+(AVERAGE($AI$3:AI68)/(AM67*AM67))</f>
        <v>22.008676975291056</v>
      </c>
      <c r="AN68" s="38">
        <f t="shared" ref="AN68:AN118" si="30">AN67+(AE68/(AN67*AN67))</f>
        <v>22</v>
      </c>
      <c r="AO68" s="39">
        <f t="shared" ref="AO68:AP83" si="31">AO67+(AH68/(AO67*AO67))</f>
        <v>21.64783758691269</v>
      </c>
      <c r="AP68" s="39">
        <f t="shared" si="31"/>
        <v>21.638028243758338</v>
      </c>
      <c r="AQ68" s="36">
        <f t="shared" si="14"/>
        <v>21.311080158706716</v>
      </c>
      <c r="AR68" s="40">
        <f t="shared" si="21"/>
        <v>21.325086602054565</v>
      </c>
      <c r="AS68" s="41">
        <f t="shared" si="21"/>
        <v>21.374172079853398</v>
      </c>
      <c r="AT68" s="20">
        <f>POWER((AO68-H68),2)</f>
        <v>0.12401836519147717</v>
      </c>
      <c r="AU68" s="20">
        <f>POWER((AP68-H68),2)</f>
        <v>0.13102355231667301</v>
      </c>
      <c r="AV68" s="29">
        <f t="shared" ref="AV68:AV118" si="32">AV67+(AVERAGE($AE$3:$AE$85)/(AV67*AV67))</f>
        <v>20.744253181160854</v>
      </c>
      <c r="AW68" s="30">
        <f t="shared" si="13"/>
        <v>22.466349258880218</v>
      </c>
      <c r="AX68" s="36">
        <f t="shared" ref="AX68:AX118" si="33">AX67+(AVERAGE($AH$3:$AH$85)/(AX67*AX67))</f>
        <v>21.374085732166591</v>
      </c>
      <c r="AY68" s="37">
        <f t="shared" ref="AY68:AY118" si="34">AY67+(AVERAGE($AI$3:$AI$85)/(AY67*AY67))</f>
        <v>21.638547732966213</v>
      </c>
    </row>
    <row r="69" spans="1:51" thickTop="1" thickBot="1">
      <c r="A69" s="4">
        <v>68</v>
      </c>
      <c r="B69" s="4">
        <v>1202687578</v>
      </c>
      <c r="C69" s="4">
        <f t="shared" si="22"/>
        <v>0.57758620689655171</v>
      </c>
      <c r="D69" s="2">
        <f t="shared" si="23"/>
        <v>39488.995115740741</v>
      </c>
      <c r="E69" s="4" t="s">
        <v>168</v>
      </c>
      <c r="F69" s="4" t="s">
        <v>169</v>
      </c>
      <c r="G69" s="4">
        <v>22</v>
      </c>
      <c r="H69" s="4">
        <v>22</v>
      </c>
      <c r="I69" s="5">
        <f t="shared" si="24"/>
        <v>0.93333333333333335</v>
      </c>
      <c r="J69" s="4">
        <v>158</v>
      </c>
      <c r="K69" s="4">
        <v>157</v>
      </c>
      <c r="L69" s="5">
        <f t="shared" si="25"/>
        <v>0.89656231755487847</v>
      </c>
      <c r="M69" s="5">
        <f t="shared" si="26"/>
        <v>7.1363636363636367</v>
      </c>
      <c r="N69" s="4">
        <v>0</v>
      </c>
      <c r="O69" s="4">
        <v>0</v>
      </c>
      <c r="P69" s="4">
        <v>0</v>
      </c>
      <c r="Q69" s="4">
        <v>1</v>
      </c>
      <c r="R69" s="4">
        <v>0</v>
      </c>
      <c r="S69" s="4">
        <v>0</v>
      </c>
      <c r="T69" s="4">
        <v>0</v>
      </c>
      <c r="U69" s="4">
        <v>0</v>
      </c>
      <c r="V69" s="4">
        <v>1</v>
      </c>
      <c r="W69" s="5">
        <f>N69+P69+T69</f>
        <v>0</v>
      </c>
      <c r="X69" s="5">
        <f>O69+Q69+U69</f>
        <v>1</v>
      </c>
      <c r="Y69" s="60">
        <f>(N69+V69)/G69</f>
        <v>4.5454545454545456E-2</v>
      </c>
      <c r="Z69" s="62">
        <f>IF(AA69=0,0,(N69+V69)/ABS(AA69))</f>
        <v>0</v>
      </c>
      <c r="AA69" s="3">
        <f t="shared" si="27"/>
        <v>0</v>
      </c>
      <c r="AB69" s="3">
        <f t="shared" si="28"/>
        <v>-1</v>
      </c>
      <c r="AC69" s="3">
        <f>N69+O69+P69+Q69+T69+U69</f>
        <v>1</v>
      </c>
      <c r="AD69" s="3">
        <f>AA69/G69</f>
        <v>0</v>
      </c>
      <c r="AE69" s="24">
        <f>(AA69)*(G69*G69)</f>
        <v>0</v>
      </c>
      <c r="AF69" s="25">
        <f t="shared" si="29"/>
        <v>2.0661157024793389E-3</v>
      </c>
      <c r="AG69" s="26">
        <f>(H69-$H$2)/SUM($AF$2:AF68)</f>
        <v>52.149578755848808</v>
      </c>
      <c r="AH69" s="35">
        <f>(H69-H64)/SUM(AF64:AF68)</f>
        <v>93.166302924487127</v>
      </c>
      <c r="AI69" s="28">
        <f>(H69-H59)/SUM(AF59:AF68)</f>
        <v>45.307578008915307</v>
      </c>
      <c r="AJ69" s="29">
        <f>AJ68+(AVERAGE($AE$3:AE69)/(AJ68*AJ68))</f>
        <v>22.126527255181237</v>
      </c>
      <c r="AK69" s="30">
        <f>AK68+(AVERAGE($AG$3:AG69)/(AK68*AK68))</f>
        <v>22.102329891025096</v>
      </c>
      <c r="AL69" s="36">
        <f>AL68+(AVERAGE($AH$3:AH69)/(AL68*AL68))</f>
        <v>22.111381397251066</v>
      </c>
      <c r="AM69" s="37">
        <f>AM68+(AVERAGE($AI$3:AI69)/(AM68*AM68))</f>
        <v>22.106933782467305</v>
      </c>
      <c r="AN69" s="38">
        <f t="shared" si="30"/>
        <v>22</v>
      </c>
      <c r="AO69" s="39">
        <f t="shared" si="31"/>
        <v>21.846643739186728</v>
      </c>
      <c r="AP69" s="39">
        <f t="shared" si="31"/>
        <v>21.734797071537546</v>
      </c>
      <c r="AQ69" s="36">
        <f t="shared" si="14"/>
        <v>21.470763974252684</v>
      </c>
      <c r="AR69" s="40">
        <f t="shared" si="21"/>
        <v>21.442459933268928</v>
      </c>
      <c r="AS69" s="41">
        <f t="shared" si="21"/>
        <v>21.4781459536527</v>
      </c>
      <c r="AT69" s="20">
        <f>POWER((AO69-H69),2)</f>
        <v>2.3518142730628279E-2</v>
      </c>
      <c r="AU69" s="20">
        <f>POWER((AP69-H69),2)</f>
        <v>7.0332593265061472E-2</v>
      </c>
      <c r="AV69" s="29">
        <f t="shared" si="32"/>
        <v>20.841574070014744</v>
      </c>
      <c r="AW69" s="30">
        <f t="shared" ref="AW69:AW118" si="35">AW68+(AVERAGE($AG$3:$AG$85)/(AW68*AW68))</f>
        <v>22.572974842889337</v>
      </c>
      <c r="AX69" s="36">
        <f t="shared" si="33"/>
        <v>21.474836181888083</v>
      </c>
      <c r="AY69" s="37">
        <f t="shared" si="34"/>
        <v>21.740728684025687</v>
      </c>
    </row>
    <row r="70" spans="1:51" thickTop="1" thickBot="1">
      <c r="A70" s="4">
        <v>69</v>
      </c>
      <c r="B70" s="4">
        <v>1213560917</v>
      </c>
      <c r="C70" s="4">
        <f t="shared" si="22"/>
        <v>0.58620689655172409</v>
      </c>
      <c r="D70" s="2">
        <f t="shared" si="23"/>
        <v>39614.843946759262</v>
      </c>
      <c r="E70" s="4" t="s">
        <v>169</v>
      </c>
      <c r="F70" s="4" t="s">
        <v>170</v>
      </c>
      <c r="G70" s="4">
        <v>22</v>
      </c>
      <c r="H70" s="4">
        <v>22</v>
      </c>
      <c r="I70" s="5">
        <f t="shared" si="24"/>
        <v>0.93333333333333335</v>
      </c>
      <c r="J70" s="4">
        <v>157</v>
      </c>
      <c r="K70" s="4">
        <v>160</v>
      </c>
      <c r="L70" s="5">
        <f t="shared" si="25"/>
        <v>0.91380193129573206</v>
      </c>
      <c r="M70" s="5">
        <f t="shared" si="26"/>
        <v>7.2727272727272725</v>
      </c>
      <c r="N70" s="4">
        <v>0</v>
      </c>
      <c r="O70" s="4">
        <v>0</v>
      </c>
      <c r="P70" s="4">
        <v>3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1</v>
      </c>
      <c r="W70" s="5">
        <f>N70+P70+T70</f>
        <v>3</v>
      </c>
      <c r="X70" s="5">
        <f>O70+Q70+U70</f>
        <v>0</v>
      </c>
      <c r="Y70" s="60">
        <f>(N70+V70)/G70</f>
        <v>4.5454545454545456E-2</v>
      </c>
      <c r="Z70" s="62">
        <f>IF(AA70=0,0,(N70+V70)/ABS(AA70))</f>
        <v>0</v>
      </c>
      <c r="AA70" s="3">
        <f t="shared" si="27"/>
        <v>0</v>
      </c>
      <c r="AB70" s="3">
        <f t="shared" si="28"/>
        <v>3</v>
      </c>
      <c r="AC70" s="3">
        <f>N70+O70+P70+Q70+T70+U70</f>
        <v>3</v>
      </c>
      <c r="AD70" s="3">
        <f>AA70/G70</f>
        <v>0</v>
      </c>
      <c r="AE70" s="24">
        <f>(AA70)*(G70*G70)</f>
        <v>0</v>
      </c>
      <c r="AF70" s="25">
        <f t="shared" si="29"/>
        <v>2.0661157024793389E-3</v>
      </c>
      <c r="AG70" s="26">
        <f>(H70-$H$2)/SUM($AF$2:AF69)</f>
        <v>51.751289507342335</v>
      </c>
      <c r="AH70" s="35">
        <f>(H70-H65)/SUM(AF65:AF69)</f>
        <v>94.94839857651246</v>
      </c>
      <c r="AI70" s="28">
        <f>(H70-H60)/SUM(AF60:AF69)</f>
        <v>45.724935732647815</v>
      </c>
      <c r="AJ70" s="29">
        <f>AJ69+(AVERAGE($AE$3:AE70)/(AJ69*AJ69))</f>
        <v>22.216399618545388</v>
      </c>
      <c r="AK70" s="30">
        <f>AK69+(AVERAGE($AG$3:AG70)/(AK69*AK69))</f>
        <v>22.213205296014415</v>
      </c>
      <c r="AL70" s="36">
        <f>AL69+(AVERAGE($AH$3:AH70)/(AL69*AL69))</f>
        <v>22.211211575009337</v>
      </c>
      <c r="AM70" s="37">
        <f>AM69+(AVERAGE($AI$3:AI70)/(AM69*AM69))</f>
        <v>22.204262867207831</v>
      </c>
      <c r="AN70" s="38">
        <f t="shared" si="30"/>
        <v>22</v>
      </c>
      <c r="AO70" s="39">
        <f t="shared" si="31"/>
        <v>22.045581942398428</v>
      </c>
      <c r="AP70" s="39">
        <f t="shared" si="31"/>
        <v>21.831589619930831</v>
      </c>
      <c r="AQ70" s="36">
        <f t="shared" si="14"/>
        <v>21.66927432611546</v>
      </c>
      <c r="AR70" s="40">
        <f t="shared" si="21"/>
        <v>21.56077508705334</v>
      </c>
      <c r="AS70" s="41">
        <f t="shared" si="21"/>
        <v>21.582107840243978</v>
      </c>
      <c r="AT70" s="20">
        <f>POWER((AO70-H70),2)</f>
        <v>2.077713472813613E-3</v>
      </c>
      <c r="AU70" s="20">
        <f>POWER((AP70-H70),2)</f>
        <v>2.8362056115041872E-2</v>
      </c>
      <c r="AV70" s="29">
        <f t="shared" si="32"/>
        <v>20.937988190323683</v>
      </c>
      <c r="AW70" s="30">
        <f t="shared" si="35"/>
        <v>22.678595493881481</v>
      </c>
      <c r="AX70" s="36">
        <f t="shared" si="33"/>
        <v>21.574643495946795</v>
      </c>
      <c r="AY70" s="37">
        <f t="shared" si="34"/>
        <v>21.841951395754759</v>
      </c>
    </row>
    <row r="71" spans="1:51" thickTop="1" thickBot="1">
      <c r="A71" s="4">
        <v>70</v>
      </c>
      <c r="B71" s="4">
        <v>1217574918</v>
      </c>
      <c r="C71" s="4">
        <f t="shared" si="22"/>
        <v>0.59482758620689657</v>
      </c>
      <c r="D71" s="2">
        <f t="shared" si="23"/>
        <v>39661.302291666667</v>
      </c>
      <c r="E71" s="4" t="s">
        <v>170</v>
      </c>
      <c r="F71" s="4" t="s">
        <v>171</v>
      </c>
      <c r="G71" s="4">
        <v>22</v>
      </c>
      <c r="H71" s="4">
        <v>22</v>
      </c>
      <c r="I71" s="5">
        <f t="shared" si="24"/>
        <v>0.93333333333333335</v>
      </c>
      <c r="J71" s="4">
        <v>160</v>
      </c>
      <c r="K71" s="4">
        <v>161</v>
      </c>
      <c r="L71" s="5">
        <f t="shared" si="25"/>
        <v>0.91954846920934996</v>
      </c>
      <c r="M71" s="5">
        <f t="shared" si="26"/>
        <v>7.3181818181818183</v>
      </c>
      <c r="N71" s="4">
        <v>0</v>
      </c>
      <c r="O71" s="4">
        <v>0</v>
      </c>
      <c r="P71" s="4">
        <v>1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1</v>
      </c>
      <c r="W71" s="5">
        <f>N71+P71+T71</f>
        <v>1</v>
      </c>
      <c r="X71" s="5">
        <f>O71+Q71+U71</f>
        <v>0</v>
      </c>
      <c r="Y71" s="60">
        <f>(N71+V71)/G71</f>
        <v>4.5454545454545456E-2</v>
      </c>
      <c r="Z71" s="62">
        <f>IF(AA71=0,0,(N71+V71)/ABS(AA71))</f>
        <v>0</v>
      </c>
      <c r="AA71" s="3">
        <f t="shared" si="27"/>
        <v>0</v>
      </c>
      <c r="AB71" s="3">
        <f t="shared" si="28"/>
        <v>1</v>
      </c>
      <c r="AC71" s="3">
        <f>N71+O71+P71+Q71+T71+U71</f>
        <v>1</v>
      </c>
      <c r="AD71" s="3">
        <f>AA71/G71</f>
        <v>0</v>
      </c>
      <c r="AE71" s="24">
        <f>(AA71)*(G71*G71)</f>
        <v>0</v>
      </c>
      <c r="AF71" s="25">
        <f t="shared" si="29"/>
        <v>2.0661157024793389E-3</v>
      </c>
      <c r="AG71" s="26">
        <f>(H71-$H$2)/SUM($AF$2:AF70)</f>
        <v>51.359037966225344</v>
      </c>
      <c r="AH71" s="35">
        <f>(H71-H66)/SUM(AF66:AF70)</f>
        <v>0</v>
      </c>
      <c r="AI71" s="28">
        <f>(H71-H61)/SUM(AF61:AF70)</f>
        <v>46.150054054054053</v>
      </c>
      <c r="AJ71" s="29">
        <f>AJ70+(AVERAGE($AE$3:AE71)/(AJ70*AJ70))</f>
        <v>22.304254347059945</v>
      </c>
      <c r="AK71" s="30">
        <f>AK70+(AVERAGE($AG$3:AG71)/(AK70*AK70))</f>
        <v>22.322894223683125</v>
      </c>
      <c r="AL71" s="36">
        <f>AL70+(AVERAGE($AH$3:AH71)/(AL70*AL70))</f>
        <v>22.308712541293474</v>
      </c>
      <c r="AM71" s="37">
        <f>AM70+(AVERAGE($AI$3:AI71)/(AM70*AM70))</f>
        <v>22.300698934929912</v>
      </c>
      <c r="AN71" s="38">
        <f t="shared" si="30"/>
        <v>22</v>
      </c>
      <c r="AO71" s="39">
        <f t="shared" si="31"/>
        <v>22.045581942398428</v>
      </c>
      <c r="AP71" s="39">
        <f t="shared" si="31"/>
        <v>21.928417739072842</v>
      </c>
      <c r="AQ71" s="36">
        <f t="shared" si="14"/>
        <v>21.826596976924183</v>
      </c>
      <c r="AR71" s="40">
        <f t="shared" si="21"/>
        <v>21.659203259317785</v>
      </c>
      <c r="AS71" s="41">
        <f t="shared" si="21"/>
        <v>21.686059225585552</v>
      </c>
      <c r="AT71" s="20">
        <f>POWER((AO71-H71),2)</f>
        <v>2.077713472813613E-3</v>
      </c>
      <c r="AU71" s="20">
        <f>POWER((AP71-H71),2)</f>
        <v>5.1240200794437822E-3</v>
      </c>
      <c r="AV71" s="29">
        <f t="shared" si="32"/>
        <v>21.033516429870691</v>
      </c>
      <c r="AW71" s="30">
        <f t="shared" si="35"/>
        <v>22.783234625163676</v>
      </c>
      <c r="AX71" s="36">
        <f t="shared" si="33"/>
        <v>21.673529500849554</v>
      </c>
      <c r="AY71" s="37">
        <f t="shared" si="34"/>
        <v>21.942238083458452</v>
      </c>
    </row>
    <row r="72" spans="1:51" thickTop="1" thickBot="1">
      <c r="A72" s="4">
        <v>71</v>
      </c>
      <c r="B72" s="4">
        <v>1222968796</v>
      </c>
      <c r="C72" s="4">
        <f t="shared" si="22"/>
        <v>0.60344827586206895</v>
      </c>
      <c r="D72" s="2">
        <f t="shared" si="23"/>
        <v>39723.731435185182</v>
      </c>
      <c r="E72" s="4" t="s">
        <v>171</v>
      </c>
      <c r="F72" s="4" t="s">
        <v>172</v>
      </c>
      <c r="G72" s="4">
        <v>22</v>
      </c>
      <c r="H72" s="4">
        <v>23</v>
      </c>
      <c r="I72" s="5">
        <f t="shared" si="24"/>
        <v>1</v>
      </c>
      <c r="J72" s="4">
        <v>161</v>
      </c>
      <c r="K72" s="4">
        <v>169</v>
      </c>
      <c r="L72" s="5">
        <f t="shared" si="25"/>
        <v>0.96552077251829282</v>
      </c>
      <c r="M72" s="5">
        <f t="shared" si="26"/>
        <v>7.3478260869565215</v>
      </c>
      <c r="N72" s="4">
        <v>1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8</v>
      </c>
      <c r="U72" s="4">
        <v>0</v>
      </c>
      <c r="V72" s="4">
        <v>0</v>
      </c>
      <c r="W72" s="5">
        <f>N72+P72+T72</f>
        <v>9</v>
      </c>
      <c r="X72" s="5">
        <f>O72+Q72+U72</f>
        <v>0</v>
      </c>
      <c r="Y72" s="60">
        <f>(N72+V72)/G72</f>
        <v>4.5454545454545456E-2</v>
      </c>
      <c r="Z72" s="62">
        <f>IF(AA72=0,0,(N72+V72)/ABS(AA72))</f>
        <v>1</v>
      </c>
      <c r="AA72" s="3">
        <f t="shared" si="27"/>
        <v>1</v>
      </c>
      <c r="AB72" s="3">
        <f t="shared" si="28"/>
        <v>8</v>
      </c>
      <c r="AC72" s="3">
        <f>N72+O72+P72+Q72+T72+U72</f>
        <v>9</v>
      </c>
      <c r="AD72" s="3">
        <f>AA72/G72</f>
        <v>4.5454545454545456E-2</v>
      </c>
      <c r="AE72" s="24">
        <f>(AA72)*(G72*G72)</f>
        <v>484</v>
      </c>
      <c r="AF72" s="25">
        <f t="shared" si="29"/>
        <v>1.890359168241966E-3</v>
      </c>
      <c r="AG72" s="26">
        <f>(H72-$H$2)/SUM($AF$2:AF71)</f>
        <v>54.613594152779136</v>
      </c>
      <c r="AH72" s="35">
        <f>(H72-H67)/SUM(AF67:AF71)</f>
        <v>96.8</v>
      </c>
      <c r="AI72" s="28">
        <f>(H72-H62)/SUM(AF62:AF71)</f>
        <v>93.166302924487127</v>
      </c>
      <c r="AJ72" s="29">
        <f>AJ71+(AVERAGE($AE$3:AE72)/(AJ71*AJ71))</f>
        <v>22.404071760053128</v>
      </c>
      <c r="AK72" s="30">
        <f>AK71+(AVERAGE($AG$3:AG72)/(AK71*AK71))</f>
        <v>22.431521886098707</v>
      </c>
      <c r="AL72" s="36">
        <f>AL71+(AVERAGE($AH$3:AH72)/(AL71*AL71))</f>
        <v>22.406760999754262</v>
      </c>
      <c r="AM72" s="37">
        <f>AM71+(AVERAGE($AI$3:AI72)/(AM71*AM71))</f>
        <v>22.397613222823239</v>
      </c>
      <c r="AN72" s="38">
        <f t="shared" si="30"/>
        <v>23</v>
      </c>
      <c r="AO72" s="39">
        <f t="shared" si="31"/>
        <v>22.24475574839019</v>
      </c>
      <c r="AP72" s="39">
        <f t="shared" si="31"/>
        <v>22.122168880621594</v>
      </c>
      <c r="AQ72" s="36">
        <f t="shared" ref="AQ72:AQ118" si="36">AQ71+(AVERAGE(AH68:AH72)/(AQ71*AQ71))</f>
        <v>21.984600464683172</v>
      </c>
      <c r="AR72" s="40">
        <f t="shared" si="21"/>
        <v>21.777373201004529</v>
      </c>
      <c r="AS72" s="41">
        <f t="shared" si="21"/>
        <v>21.799906890078709</v>
      </c>
      <c r="AT72" s="20">
        <f>POWER((AO72-H72),2)</f>
        <v>0.57039387958966148</v>
      </c>
      <c r="AU72" s="20">
        <f>POWER((AP72-H72),2)</f>
        <v>0.77058747414914586</v>
      </c>
      <c r="AV72" s="29">
        <f t="shared" si="32"/>
        <v>21.128178915796102</v>
      </c>
      <c r="AW72" s="30">
        <f t="shared" si="35"/>
        <v>22.886914787816266</v>
      </c>
      <c r="AX72" s="36">
        <f t="shared" si="33"/>
        <v>21.771515224625908</v>
      </c>
      <c r="AY72" s="37">
        <f t="shared" si="34"/>
        <v>22.041610148319631</v>
      </c>
    </row>
    <row r="73" spans="1:51" thickTop="1" thickBot="1">
      <c r="A73" s="4">
        <v>72</v>
      </c>
      <c r="B73" s="4">
        <v>1224325992</v>
      </c>
      <c r="C73" s="4">
        <f t="shared" si="22"/>
        <v>0.61206896551724133</v>
      </c>
      <c r="D73" s="2">
        <f t="shared" si="23"/>
        <v>39739.439722222218</v>
      </c>
      <c r="E73" s="4" t="s">
        <v>172</v>
      </c>
      <c r="F73" s="4" t="s">
        <v>173</v>
      </c>
      <c r="G73" s="4">
        <v>23</v>
      </c>
      <c r="H73" s="4">
        <v>23</v>
      </c>
      <c r="I73" s="5">
        <f t="shared" si="24"/>
        <v>1</v>
      </c>
      <c r="J73" s="4">
        <v>169</v>
      </c>
      <c r="K73" s="4">
        <v>169</v>
      </c>
      <c r="L73" s="5">
        <f t="shared" si="25"/>
        <v>0.96552077251829282</v>
      </c>
      <c r="M73" s="5">
        <f t="shared" si="26"/>
        <v>7.3478260869565215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5">
        <f>N73+P73+T73</f>
        <v>0</v>
      </c>
      <c r="X73" s="5">
        <f>O73+Q73+U73</f>
        <v>0</v>
      </c>
      <c r="Y73" s="60">
        <f>(N73+V73)/G73</f>
        <v>0</v>
      </c>
      <c r="Z73" s="62">
        <f>IF(AA73=0,0,(N73+V73)/ABS(AA73))</f>
        <v>0</v>
      </c>
      <c r="AA73" s="3">
        <f t="shared" si="27"/>
        <v>0</v>
      </c>
      <c r="AB73" s="3">
        <f t="shared" si="28"/>
        <v>0</v>
      </c>
      <c r="AC73" s="3">
        <f>N73+O73+P73+Q73+T73+U73</f>
        <v>0</v>
      </c>
      <c r="AD73" s="3">
        <f>AA73/G73</f>
        <v>0</v>
      </c>
      <c r="AE73" s="24">
        <f>(AA73)*(G73*G73)</f>
        <v>0</v>
      </c>
      <c r="AF73" s="25">
        <f t="shared" si="29"/>
        <v>1.890359168241966E-3</v>
      </c>
      <c r="AG73" s="26">
        <f>(H73-$H$2)/SUM($AF$2:AF72)</f>
        <v>54.240278894020271</v>
      </c>
      <c r="AH73" s="35">
        <f>(H73-H68)/SUM(AF68:AF72)</f>
        <v>98.475384615384613</v>
      </c>
      <c r="AI73" s="28">
        <f>(H73-H63)/SUM(AF63:AF72)</f>
        <v>94.832687883773715</v>
      </c>
      <c r="AJ73" s="29">
        <f>AJ72+(AVERAGE($AE$3:AE73)/(AJ72*AJ72))</f>
        <v>22.501608336786507</v>
      </c>
      <c r="AK73" s="30">
        <f>AK72+(AVERAGE($AG$3:AG73)/(AK72*AK72))</f>
        <v>22.539103082777828</v>
      </c>
      <c r="AL73" s="36">
        <f>AL72+(AVERAGE($AH$3:AH73)/(AL72*AL72))</f>
        <v>22.505346898056665</v>
      </c>
      <c r="AM73" s="37">
        <f>AM72+(AVERAGE($AI$3:AI73)/(AM72*AM72))</f>
        <v>22.494999968198126</v>
      </c>
      <c r="AN73" s="38">
        <f t="shared" si="30"/>
        <v>23</v>
      </c>
      <c r="AO73" s="39">
        <f t="shared" si="31"/>
        <v>22.44376460419933</v>
      </c>
      <c r="AP73" s="39">
        <f t="shared" si="31"/>
        <v>22.31594607039343</v>
      </c>
      <c r="AQ73" s="36">
        <f t="shared" si="36"/>
        <v>22.143248142417423</v>
      </c>
      <c r="AR73" s="40">
        <f t="shared" si="21"/>
        <v>21.915028449213899</v>
      </c>
      <c r="AS73" s="41">
        <f t="shared" si="21"/>
        <v>21.923609287562872</v>
      </c>
      <c r="AT73" s="20">
        <f>POWER((AO73-H73),2)</f>
        <v>0.30939781554152757</v>
      </c>
      <c r="AU73" s="20">
        <f>POWER((AP73-H73),2)</f>
        <v>0.46792977861019019</v>
      </c>
      <c r="AV73" s="29">
        <f t="shared" si="32"/>
        <v>21.221995052216457</v>
      </c>
      <c r="AW73" s="30">
        <f t="shared" si="35"/>
        <v>22.989657713810754</v>
      </c>
      <c r="AX73" s="36">
        <f t="shared" si="33"/>
        <v>21.868620936497312</v>
      </c>
      <c r="AY73" s="37">
        <f t="shared" si="34"/>
        <v>22.140088217915316</v>
      </c>
    </row>
    <row r="74" spans="1:51" thickTop="1" thickBot="1">
      <c r="A74" s="4">
        <v>73</v>
      </c>
      <c r="B74" s="4">
        <v>1224832417</v>
      </c>
      <c r="C74" s="4">
        <f t="shared" si="22"/>
        <v>0.62068965517241381</v>
      </c>
      <c r="D74" s="2">
        <f t="shared" si="23"/>
        <v>39745.301122685181</v>
      </c>
      <c r="E74" s="4" t="s">
        <v>173</v>
      </c>
      <c r="F74" s="4" t="s">
        <v>174</v>
      </c>
      <c r="G74" s="4">
        <v>23</v>
      </c>
      <c r="H74" s="4">
        <v>23</v>
      </c>
      <c r="I74" s="5">
        <f t="shared" si="24"/>
        <v>1</v>
      </c>
      <c r="J74" s="4">
        <v>169</v>
      </c>
      <c r="K74" s="4">
        <v>170</v>
      </c>
      <c r="L74" s="5">
        <f t="shared" si="25"/>
        <v>0.97126731043191072</v>
      </c>
      <c r="M74" s="5">
        <f t="shared" si="26"/>
        <v>7.3913043478260869</v>
      </c>
      <c r="N74" s="4">
        <v>0</v>
      </c>
      <c r="O74" s="4">
        <v>0</v>
      </c>
      <c r="P74" s="4">
        <v>1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1</v>
      </c>
      <c r="W74" s="5">
        <f>N74+P74+T74</f>
        <v>1</v>
      </c>
      <c r="X74" s="5">
        <f>O74+Q74+U74</f>
        <v>0</v>
      </c>
      <c r="Y74" s="60">
        <f>(N74+V74)/G74</f>
        <v>4.3478260869565216E-2</v>
      </c>
      <c r="Z74" s="62">
        <f>IF(AA74=0,0,(N74+V74)/ABS(AA74))</f>
        <v>0</v>
      </c>
      <c r="AA74" s="3">
        <f t="shared" si="27"/>
        <v>0</v>
      </c>
      <c r="AB74" s="3">
        <f t="shared" si="28"/>
        <v>1</v>
      </c>
      <c r="AC74" s="3">
        <f>N74+O74+P74+Q74+T74+U74</f>
        <v>1</v>
      </c>
      <c r="AD74" s="3">
        <f>AA74/G74</f>
        <v>0</v>
      </c>
      <c r="AE74" s="24">
        <f>(AA74)*(G74*G74)</f>
        <v>0</v>
      </c>
      <c r="AF74" s="25">
        <f t="shared" si="29"/>
        <v>1.890359168241966E-3</v>
      </c>
      <c r="AG74" s="26">
        <f>(H74-$H$2)/SUM($AF$2:AF73)</f>
        <v>53.872032633825377</v>
      </c>
      <c r="AH74" s="35">
        <f>(H74-H69)/SUM(AF69:AF73)</f>
        <v>100.20978473581212</v>
      </c>
      <c r="AI74" s="28">
        <f>(H74-H64)/SUM(AF64:AF73)</f>
        <v>96.559768828243449</v>
      </c>
      <c r="AJ74" s="29">
        <f>AJ73+(AVERAGE($AE$3:AE74)/(AJ73*AJ73))</f>
        <v>22.596958216428533</v>
      </c>
      <c r="AK74" s="30">
        <f>AK73+(AVERAGE($AG$3:AG74)/(AK73*AK73))</f>
        <v>22.645652633990331</v>
      </c>
      <c r="AL74" s="36">
        <f>AL73+(AVERAGE($AH$3:AH74)/(AL73*AL73))</f>
        <v>22.604461621068502</v>
      </c>
      <c r="AM74" s="37">
        <f>AM73+(AVERAGE($AI$3:AI74)/(AM73*AM73))</f>
        <v>22.592854685632254</v>
      </c>
      <c r="AN74" s="38">
        <f t="shared" si="30"/>
        <v>23</v>
      </c>
      <c r="AO74" s="39">
        <f t="shared" si="31"/>
        <v>22.642703049251843</v>
      </c>
      <c r="AP74" s="39">
        <f t="shared" si="31"/>
        <v>22.509840624352858</v>
      </c>
      <c r="AQ74" s="36">
        <f t="shared" si="36"/>
        <v>22.302503661298605</v>
      </c>
      <c r="AR74" s="40">
        <f t="shared" si="21"/>
        <v>22.071825184150285</v>
      </c>
      <c r="AS74" s="41">
        <f t="shared" si="21"/>
        <v>22.057107839616883</v>
      </c>
      <c r="AT74" s="20">
        <f>POWER((AO74-H74),2)</f>
        <v>0.12766111101393118</v>
      </c>
      <c r="AU74" s="20">
        <f>POWER((AP74-H74),2)</f>
        <v>0.24025621353479612</v>
      </c>
      <c r="AV74" s="29">
        <f t="shared" si="32"/>
        <v>21.314983555504806</v>
      </c>
      <c r="AW74" s="30">
        <f t="shared" si="35"/>
        <v>23.091484356417709</v>
      </c>
      <c r="AX74" s="36">
        <f t="shared" si="33"/>
        <v>21.964866184069233</v>
      </c>
      <c r="AY74" s="37">
        <f t="shared" si="34"/>
        <v>22.237692184198703</v>
      </c>
    </row>
    <row r="75" spans="1:51" thickTop="1" thickBot="1">
      <c r="A75" s="4">
        <v>74</v>
      </c>
      <c r="B75" s="4">
        <v>1225479992</v>
      </c>
      <c r="C75" s="4">
        <f t="shared" si="22"/>
        <v>0.62931034482758619</v>
      </c>
      <c r="D75" s="2">
        <f t="shared" si="23"/>
        <v>39752.796203703707</v>
      </c>
      <c r="E75" s="4" t="s">
        <v>174</v>
      </c>
      <c r="F75" s="4" t="s">
        <v>175</v>
      </c>
      <c r="G75" s="4">
        <v>23</v>
      </c>
      <c r="H75" s="4">
        <v>23</v>
      </c>
      <c r="I75" s="5">
        <f t="shared" si="24"/>
        <v>1</v>
      </c>
      <c r="J75" s="4">
        <v>170</v>
      </c>
      <c r="K75" s="4">
        <v>170</v>
      </c>
      <c r="L75" s="5">
        <f t="shared" si="25"/>
        <v>0.97126731043191072</v>
      </c>
      <c r="M75" s="5">
        <f t="shared" si="26"/>
        <v>7.3913043478260869</v>
      </c>
      <c r="N75" s="4">
        <v>0</v>
      </c>
      <c r="O75" s="4">
        <v>0</v>
      </c>
      <c r="P75" s="4">
        <v>0</v>
      </c>
      <c r="Q75" s="4">
        <v>0</v>
      </c>
      <c r="R75" s="4">
        <v>1</v>
      </c>
      <c r="S75" s="4">
        <v>0</v>
      </c>
      <c r="T75" s="4">
        <v>0</v>
      </c>
      <c r="U75" s="4">
        <v>0</v>
      </c>
      <c r="V75" s="4">
        <v>1</v>
      </c>
      <c r="W75" s="5">
        <f>N75+P75+T75</f>
        <v>0</v>
      </c>
      <c r="X75" s="5">
        <f>O75+Q75+U75</f>
        <v>0</v>
      </c>
      <c r="Y75" s="60">
        <f>(N75+V75)/G75</f>
        <v>4.3478260869565216E-2</v>
      </c>
      <c r="Z75" s="62">
        <f>IF(AA75=0,0,(N75+V75)/ABS(AA75))</f>
        <v>0</v>
      </c>
      <c r="AA75" s="3">
        <f t="shared" si="27"/>
        <v>0</v>
      </c>
      <c r="AB75" s="3">
        <f t="shared" si="28"/>
        <v>0</v>
      </c>
      <c r="AC75" s="3">
        <f>N75+O75+P75+Q75+T75+U75</f>
        <v>0</v>
      </c>
      <c r="AD75" s="3">
        <f>AA75/G75</f>
        <v>0</v>
      </c>
      <c r="AE75" s="24">
        <f>(AA75)*(G75*G75)</f>
        <v>0</v>
      </c>
      <c r="AF75" s="25">
        <f t="shared" si="29"/>
        <v>1.890359168241966E-3</v>
      </c>
      <c r="AG75" s="26">
        <f>(H75-$H$2)/SUM($AF$2:AF74)</f>
        <v>53.50875282558151</v>
      </c>
      <c r="AH75" s="35">
        <f>(H75-H70)/SUM(AF70:AF74)</f>
        <v>102.00637450199203</v>
      </c>
      <c r="AI75" s="28">
        <f>(H75-H65)/SUM(AF65:AF74)</f>
        <v>98.350923434586093</v>
      </c>
      <c r="AJ75" s="29">
        <f>AJ74+(AVERAGE($AE$3:AE75)/(AJ74*AJ74))</f>
        <v>22.690209956083393</v>
      </c>
      <c r="AK75" s="30">
        <f>AK74+(AVERAGE($AG$3:AG75)/(AK74*AK74))</f>
        <v>22.751185345134889</v>
      </c>
      <c r="AL75" s="36">
        <f>AL74+(AVERAGE($AH$3:AH75)/(AL74*AL74))</f>
        <v>22.704097949830178</v>
      </c>
      <c r="AM75" s="37">
        <f>AM74+(AVERAGE($AI$3:AI75)/(AM74*AM74))</f>
        <v>22.691174137957866</v>
      </c>
      <c r="AN75" s="38">
        <f t="shared" si="30"/>
        <v>23</v>
      </c>
      <c r="AO75" s="39">
        <f t="shared" si="31"/>
        <v>22.841665338946438</v>
      </c>
      <c r="AP75" s="39">
        <f t="shared" si="31"/>
        <v>22.703944229504721</v>
      </c>
      <c r="AQ75" s="36">
        <f t="shared" si="36"/>
        <v>22.462330846520167</v>
      </c>
      <c r="AR75" s="40">
        <f t="shared" si="21"/>
        <v>22.247340838565016</v>
      </c>
      <c r="AS75" s="41">
        <f t="shared" si="21"/>
        <v>22.200328297788701</v>
      </c>
      <c r="AT75" s="20">
        <f>POWER((AO75-H75),2)</f>
        <v>2.506986489094639E-2</v>
      </c>
      <c r="AU75" s="20">
        <f>POWER((AP75-H75),2)</f>
        <v>8.7649019243553367E-2</v>
      </c>
      <c r="AV75" s="29">
        <f t="shared" si="32"/>
        <v>21.407162487406783</v>
      </c>
      <c r="AW75" s="30">
        <f t="shared" si="35"/>
        <v>23.19241492810902</v>
      </c>
      <c r="AX75" s="36">
        <f t="shared" si="33"/>
        <v>22.06026982823165</v>
      </c>
      <c r="AY75" s="37">
        <f t="shared" si="34"/>
        <v>22.334441239136954</v>
      </c>
    </row>
    <row r="76" spans="1:51" thickTop="1" thickBot="1">
      <c r="A76" s="4">
        <v>75</v>
      </c>
      <c r="B76" s="4">
        <v>1226420617</v>
      </c>
      <c r="C76" s="4">
        <f t="shared" si="22"/>
        <v>0.63793103448275867</v>
      </c>
      <c r="D76" s="2">
        <f t="shared" si="23"/>
        <v>39763.683067129634</v>
      </c>
      <c r="E76" s="4" t="s">
        <v>175</v>
      </c>
      <c r="F76" s="4" t="s">
        <v>176</v>
      </c>
      <c r="G76" s="4">
        <v>23</v>
      </c>
      <c r="H76" s="4">
        <v>23</v>
      </c>
      <c r="I76" s="5">
        <f t="shared" si="24"/>
        <v>1</v>
      </c>
      <c r="J76" s="4">
        <v>170</v>
      </c>
      <c r="K76" s="4">
        <v>172</v>
      </c>
      <c r="L76" s="5">
        <f t="shared" si="25"/>
        <v>0.98276038625914641</v>
      </c>
      <c r="M76" s="5">
        <f t="shared" si="26"/>
        <v>7.4782608695652177</v>
      </c>
      <c r="N76" s="4">
        <v>0</v>
      </c>
      <c r="O76" s="4">
        <v>0</v>
      </c>
      <c r="P76" s="4">
        <v>2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1</v>
      </c>
      <c r="W76" s="5">
        <f>N76+P76+T76</f>
        <v>2</v>
      </c>
      <c r="X76" s="5">
        <f>O76+Q76+U76</f>
        <v>0</v>
      </c>
      <c r="Y76" s="60">
        <f>(N76+V76)/G76</f>
        <v>4.3478260869565216E-2</v>
      </c>
      <c r="Z76" s="62">
        <f>IF(AA76=0,0,(N76+V76)/ABS(AA76))</f>
        <v>0</v>
      </c>
      <c r="AA76" s="3">
        <f t="shared" si="27"/>
        <v>0</v>
      </c>
      <c r="AB76" s="3">
        <f t="shared" si="28"/>
        <v>2</v>
      </c>
      <c r="AC76" s="3">
        <f>N76+O76+P76+Q76+T76+U76</f>
        <v>2</v>
      </c>
      <c r="AD76" s="3">
        <f>AA76/G76</f>
        <v>0</v>
      </c>
      <c r="AE76" s="24">
        <f>(AA76)*(G76*G76)</f>
        <v>0</v>
      </c>
      <c r="AF76" s="25">
        <f t="shared" si="29"/>
        <v>1.890359168241966E-3</v>
      </c>
      <c r="AG76" s="26">
        <f>(H76-$H$2)/SUM($AF$2:AF75)</f>
        <v>53.15033967019297</v>
      </c>
      <c r="AH76" s="35">
        <f>(H76-H71)/SUM(AF71:AF75)</f>
        <v>103.8685598377282</v>
      </c>
      <c r="AI76" s="28">
        <f>(H76-H66)/SUM(AF66:AF75)</f>
        <v>50.104892367906061</v>
      </c>
      <c r="AJ76" s="29">
        <f>AJ75+(AVERAGE($AE$3:AE76)/(AJ75*AJ75))</f>
        <v>22.781446960792994</v>
      </c>
      <c r="AK76" s="30">
        <f>AK75+(AVERAGE($AG$3:AG76)/(AK75*AK75))</f>
        <v>22.855715975745863</v>
      </c>
      <c r="AL76" s="36">
        <f>AL75+(AVERAGE($AH$3:AH76)/(AL75*AL75))</f>
        <v>22.80425002596969</v>
      </c>
      <c r="AM76" s="37">
        <f>AM75+(AVERAGE($AI$3:AI76)/(AM75*AM75))</f>
        <v>22.788641286033883</v>
      </c>
      <c r="AN76" s="38">
        <f t="shared" si="30"/>
        <v>23</v>
      </c>
      <c r="AO76" s="39">
        <f t="shared" si="31"/>
        <v>23.040745774196051</v>
      </c>
      <c r="AP76" s="39">
        <f t="shared" si="31"/>
        <v>22.801146746521386</v>
      </c>
      <c r="AQ76" s="36">
        <f t="shared" si="36"/>
        <v>22.66106391027424</v>
      </c>
      <c r="AR76" s="40">
        <f t="shared" ref="AR76:AS91" si="37">AR75+(AVERAGE(AH67:AH76)/(AR75*AR75))</f>
        <v>22.423263753170993</v>
      </c>
      <c r="AS76" s="41">
        <f t="shared" si="37"/>
        <v>22.334158894989653</v>
      </c>
      <c r="AT76" s="20">
        <f>POWER((AO76-H76),2)</f>
        <v>1.6602181148355456E-3</v>
      </c>
      <c r="AU76" s="20">
        <f>POWER((AP76-H76),2)</f>
        <v>3.9542616419029841E-2</v>
      </c>
      <c r="AV76" s="29">
        <f t="shared" si="32"/>
        <v>21.498549286151654</v>
      </c>
      <c r="AW76" s="30">
        <f t="shared" si="35"/>
        <v>23.292468936140772</v>
      </c>
      <c r="AX76" s="36">
        <f t="shared" si="33"/>
        <v>22.154850075937283</v>
      </c>
      <c r="AY76" s="37">
        <f t="shared" si="34"/>
        <v>22.430353908178297</v>
      </c>
    </row>
    <row r="77" spans="1:51" thickTop="1" thickBot="1">
      <c r="A77" s="4">
        <v>76</v>
      </c>
      <c r="B77" s="4">
        <v>1227527290</v>
      </c>
      <c r="C77" s="4">
        <f t="shared" si="22"/>
        <v>0.64655172413793105</v>
      </c>
      <c r="D77" s="2">
        <f t="shared" si="23"/>
        <v>39776.491782407407</v>
      </c>
      <c r="E77" s="4" t="s">
        <v>176</v>
      </c>
      <c r="F77" s="4" t="s">
        <v>177</v>
      </c>
      <c r="G77" s="4">
        <v>23</v>
      </c>
      <c r="H77" s="4">
        <v>23</v>
      </c>
      <c r="I77" s="5">
        <f t="shared" si="24"/>
        <v>1</v>
      </c>
      <c r="J77" s="4">
        <v>172</v>
      </c>
      <c r="K77" s="4">
        <v>173</v>
      </c>
      <c r="L77" s="5">
        <f t="shared" si="25"/>
        <v>0.98850692417276431</v>
      </c>
      <c r="M77" s="5">
        <f t="shared" si="26"/>
        <v>7.5217391304347823</v>
      </c>
      <c r="N77" s="4">
        <v>0</v>
      </c>
      <c r="O77" s="4">
        <v>0</v>
      </c>
      <c r="P77" s="4">
        <v>1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1</v>
      </c>
      <c r="W77" s="5">
        <f>N77+P77+T77</f>
        <v>1</v>
      </c>
      <c r="X77" s="5">
        <f>O77+Q77+U77</f>
        <v>0</v>
      </c>
      <c r="Y77" s="60">
        <f>(N77+V77)/G77</f>
        <v>4.3478260869565216E-2</v>
      </c>
      <c r="Z77" s="62">
        <f>IF(AA77=0,0,(N77+V77)/ABS(AA77))</f>
        <v>0</v>
      </c>
      <c r="AA77" s="3">
        <f t="shared" si="27"/>
        <v>0</v>
      </c>
      <c r="AB77" s="3">
        <f t="shared" si="28"/>
        <v>1</v>
      </c>
      <c r="AC77" s="3">
        <f>N77+O77+P77+Q77+T77+U77</f>
        <v>1</v>
      </c>
      <c r="AD77" s="3">
        <f>AA77/G77</f>
        <v>0</v>
      </c>
      <c r="AE77" s="24">
        <f>(AA77)*(G77*G77)</f>
        <v>0</v>
      </c>
      <c r="AF77" s="25">
        <f t="shared" si="29"/>
        <v>1.890359168241966E-3</v>
      </c>
      <c r="AG77" s="26">
        <f>(H77-$H$2)/SUM($AF$2:AF76)</f>
        <v>52.796696024676208</v>
      </c>
      <c r="AH77" s="35">
        <f>(H77-H72)/SUM(AF72:AF76)</f>
        <v>0</v>
      </c>
      <c r="AI77" s="28">
        <f>(H77-H67)/SUM(AF67:AF76)</f>
        <v>50.550049358341553</v>
      </c>
      <c r="AJ77" s="29">
        <f>AJ76+(AVERAGE($AE$3:AE77)/(AJ76*AJ76))</f>
        <v>22.870747872918837</v>
      </c>
      <c r="AK77" s="30">
        <f>AK76+(AVERAGE($AG$3:AG77)/(AK76*AK76))</f>
        <v>22.959259212598205</v>
      </c>
      <c r="AL77" s="36">
        <f>AL76+(AVERAGE($AH$3:AH77)/(AL76*AL76))</f>
        <v>22.902200677362597</v>
      </c>
      <c r="AM77" s="37">
        <f>AM76+(AVERAGE($AI$3:AI77)/(AM76*AM76))</f>
        <v>22.885285859561012</v>
      </c>
      <c r="AN77" s="38">
        <f t="shared" si="30"/>
        <v>23</v>
      </c>
      <c r="AO77" s="39">
        <f t="shared" si="31"/>
        <v>23.040745774196051</v>
      </c>
      <c r="AP77" s="39">
        <f t="shared" si="31"/>
        <v>22.898378519415893</v>
      </c>
      <c r="AQ77" s="36">
        <f t="shared" si="36"/>
        <v>22.818626262737101</v>
      </c>
      <c r="AR77" s="40">
        <f t="shared" si="37"/>
        <v>22.578578071807975</v>
      </c>
      <c r="AS77" s="41">
        <f t="shared" si="37"/>
        <v>22.467604245513904</v>
      </c>
      <c r="AT77" s="20">
        <f>POWER((AO77-H77),2)</f>
        <v>1.6602181148355456E-3</v>
      </c>
      <c r="AU77" s="20">
        <f>POWER((AP77-H77),2)</f>
        <v>1.0326925316106109E-2</v>
      </c>
      <c r="AV77" s="29">
        <f t="shared" si="32"/>
        <v>21.589160795704007</v>
      </c>
      <c r="AW77" s="30">
        <f t="shared" si="35"/>
        <v>23.391665215987018</v>
      </c>
      <c r="AX77" s="36">
        <f t="shared" si="33"/>
        <v>22.248624511012387</v>
      </c>
      <c r="AY77" s="37">
        <f t="shared" si="34"/>
        <v>22.525448081707054</v>
      </c>
    </row>
    <row r="78" spans="1:51" thickTop="1" thickBot="1">
      <c r="A78" s="4">
        <v>77</v>
      </c>
      <c r="B78" s="4">
        <v>1228984226</v>
      </c>
      <c r="C78" s="4">
        <f t="shared" si="22"/>
        <v>0.65517241379310343</v>
      </c>
      <c r="D78" s="2">
        <f t="shared" si="23"/>
        <v>39793.354467592595</v>
      </c>
      <c r="E78" s="4" t="s">
        <v>177</v>
      </c>
      <c r="F78" s="4" t="s">
        <v>178</v>
      </c>
      <c r="G78" s="4">
        <v>23</v>
      </c>
      <c r="H78" s="4">
        <v>23</v>
      </c>
      <c r="I78" s="5">
        <f t="shared" si="24"/>
        <v>1</v>
      </c>
      <c r="J78" s="4">
        <v>173</v>
      </c>
      <c r="K78" s="4">
        <v>174</v>
      </c>
      <c r="L78" s="5">
        <f t="shared" si="25"/>
        <v>0.9942534620863821</v>
      </c>
      <c r="M78" s="5">
        <f t="shared" si="26"/>
        <v>7.5652173913043477</v>
      </c>
      <c r="N78" s="4">
        <v>0</v>
      </c>
      <c r="O78" s="4">
        <v>0</v>
      </c>
      <c r="P78" s="4">
        <v>1</v>
      </c>
      <c r="Q78" s="4">
        <v>0</v>
      </c>
      <c r="R78" s="4">
        <v>0</v>
      </c>
      <c r="S78" s="4">
        <v>1</v>
      </c>
      <c r="T78" s="4">
        <v>0</v>
      </c>
      <c r="U78" s="4">
        <v>0</v>
      </c>
      <c r="V78" s="4">
        <v>1</v>
      </c>
      <c r="W78" s="5">
        <f>N78+P78+T78</f>
        <v>1</v>
      </c>
      <c r="X78" s="5">
        <f>O78+Q78+U78</f>
        <v>0</v>
      </c>
      <c r="Y78" s="60">
        <f>(N78+V78)/G78</f>
        <v>4.3478260869565216E-2</v>
      </c>
      <c r="Z78" s="62">
        <f>IF(AA78=0,0,(N78+V78)/ABS(AA78))</f>
        <v>0</v>
      </c>
      <c r="AA78" s="3">
        <f t="shared" si="27"/>
        <v>0</v>
      </c>
      <c r="AB78" s="3">
        <f t="shared" si="28"/>
        <v>1</v>
      </c>
      <c r="AC78" s="3">
        <f>N78+O78+P78+Q78+T78+U78</f>
        <v>1</v>
      </c>
      <c r="AD78" s="3">
        <f>AA78/G78</f>
        <v>0</v>
      </c>
      <c r="AE78" s="24">
        <f>(AA78)*(G78*G78)</f>
        <v>0</v>
      </c>
      <c r="AF78" s="25">
        <f t="shared" si="29"/>
        <v>1.890359168241966E-3</v>
      </c>
      <c r="AG78" s="26">
        <f>(H78-$H$2)/SUM($AF$2:AF77)</f>
        <v>52.447727314379748</v>
      </c>
      <c r="AH78" s="35">
        <f>(H78-H73)/SUM(AF73:AF77)</f>
        <v>0</v>
      </c>
      <c r="AI78" s="28">
        <f>(H78-H68)/SUM(AF68:AF77)</f>
        <v>51.003187250996007</v>
      </c>
      <c r="AJ78" s="29">
        <f>AJ77+(AVERAGE($AE$3:AE78)/(AJ77*AJ77))</f>
        <v>22.958186925434713</v>
      </c>
      <c r="AK78" s="30">
        <f>AK77+(AVERAGE($AG$3:AG78)/(AK77*AK77))</f>
        <v>23.061829646439364</v>
      </c>
      <c r="AL78" s="36">
        <f>AL77+(AVERAGE($AH$3:AH78)/(AL77*AL77))</f>
        <v>22.998037444657484</v>
      </c>
      <c r="AM78" s="37">
        <f>AM77+(AVERAGE($AI$3:AI78)/(AM77*AM77))</f>
        <v>22.981136334561473</v>
      </c>
      <c r="AN78" s="38">
        <f t="shared" si="30"/>
        <v>23</v>
      </c>
      <c r="AO78" s="39">
        <f t="shared" si="31"/>
        <v>23.040745774196051</v>
      </c>
      <c r="AP78" s="39">
        <f t="shared" si="31"/>
        <v>22.995650521827798</v>
      </c>
      <c r="AQ78" s="36">
        <f t="shared" si="36"/>
        <v>22.936195216537943</v>
      </c>
      <c r="AR78" s="40">
        <f t="shared" si="37"/>
        <v>22.713824319547097</v>
      </c>
      <c r="AS78" s="41">
        <f t="shared" si="37"/>
        <v>22.600678606639384</v>
      </c>
      <c r="AT78" s="20">
        <f>POWER((AO78-H78),2)</f>
        <v>1.6602181148355456E-3</v>
      </c>
      <c r="AU78" s="20">
        <f>POWER((AP78-H78),2)</f>
        <v>1.8917960370459656E-5</v>
      </c>
      <c r="AV78" s="29">
        <f t="shared" si="32"/>
        <v>21.679013293289376</v>
      </c>
      <c r="AW78" s="30">
        <f t="shared" si="35"/>
        <v>23.490021962780158</v>
      </c>
      <c r="AX78" s="36">
        <f t="shared" si="33"/>
        <v>22.341610123141766</v>
      </c>
      <c r="AY78" s="37">
        <f t="shared" si="34"/>
        <v>22.619741044631677</v>
      </c>
    </row>
    <row r="79" spans="1:51" thickTop="1" thickBot="1">
      <c r="A79" s="4">
        <v>78</v>
      </c>
      <c r="B79" s="4">
        <v>1229031171</v>
      </c>
      <c r="C79" s="4">
        <f t="shared" si="22"/>
        <v>0.66379310344827591</v>
      </c>
      <c r="D79" s="2">
        <f t="shared" si="23"/>
        <v>39793.897812499999</v>
      </c>
      <c r="E79" s="4" t="s">
        <v>178</v>
      </c>
      <c r="F79" s="4" t="s">
        <v>179</v>
      </c>
      <c r="G79" s="4">
        <v>23</v>
      </c>
      <c r="H79" s="4">
        <v>23</v>
      </c>
      <c r="I79" s="5">
        <f t="shared" si="24"/>
        <v>1</v>
      </c>
      <c r="J79" s="4">
        <v>174</v>
      </c>
      <c r="K79" s="4">
        <v>174</v>
      </c>
      <c r="L79" s="5">
        <f t="shared" si="25"/>
        <v>0.9942534620863821</v>
      </c>
      <c r="M79" s="5">
        <f t="shared" si="26"/>
        <v>7.5652173913043477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5">
        <f>N79+P79+T79</f>
        <v>0</v>
      </c>
      <c r="X79" s="5">
        <f>O79+Q79+U79</f>
        <v>0</v>
      </c>
      <c r="Y79" s="60">
        <f>(N79+V79)/G79</f>
        <v>0</v>
      </c>
      <c r="Z79" s="62">
        <f>IF(AA79=0,0,(N79+V79)/ABS(AA79))</f>
        <v>0</v>
      </c>
      <c r="AA79" s="3">
        <f t="shared" si="27"/>
        <v>0</v>
      </c>
      <c r="AB79" s="3">
        <f t="shared" si="28"/>
        <v>0</v>
      </c>
      <c r="AC79" s="3">
        <f>N79+O79+P79+Q79+T79+U79</f>
        <v>0</v>
      </c>
      <c r="AD79" s="3">
        <f>AA79/G79</f>
        <v>0</v>
      </c>
      <c r="AE79" s="24">
        <f>(AA79)*(G79*G79)</f>
        <v>0</v>
      </c>
      <c r="AF79" s="25">
        <f t="shared" si="29"/>
        <v>1.890359168241966E-3</v>
      </c>
      <c r="AG79" s="26">
        <f>(H79-$H$2)/SUM($AF$2:AF78)</f>
        <v>52.103341448662356</v>
      </c>
      <c r="AH79" s="35">
        <f>(H79-H74)/SUM(AF74:AF78)</f>
        <v>0</v>
      </c>
      <c r="AI79" s="28">
        <f>(H79-H69)/SUM(AF69:AF78)</f>
        <v>51.464522613065313</v>
      </c>
      <c r="AJ79" s="29">
        <f>AJ78+(AVERAGE($AE$3:AE79)/(AJ78*AJ78))</f>
        <v>23.043834263080225</v>
      </c>
      <c r="AK79" s="30">
        <f>AK78+(AVERAGE($AG$3:AG79)/(AK78*AK78))</f>
        <v>23.163441751931611</v>
      </c>
      <c r="AL79" s="36">
        <f>AL78+(AVERAGE($AH$3:AH79)/(AL78*AL78))</f>
        <v>23.091842857934918</v>
      </c>
      <c r="AM79" s="37">
        <f>AM78+(AVERAGE($AI$3:AI79)/(AM78*AM78))</f>
        <v>23.076220010339757</v>
      </c>
      <c r="AN79" s="38">
        <f t="shared" si="30"/>
        <v>23</v>
      </c>
      <c r="AO79" s="39">
        <f t="shared" si="31"/>
        <v>23.040745774196051</v>
      </c>
      <c r="AP79" s="39">
        <f t="shared" si="31"/>
        <v>23.092973759664556</v>
      </c>
      <c r="AQ79" s="36">
        <f t="shared" si="36"/>
        <v>23.014464384413916</v>
      </c>
      <c r="AR79" s="40">
        <f t="shared" si="37"/>
        <v>22.829406391861077</v>
      </c>
      <c r="AS79" s="41">
        <f t="shared" si="37"/>
        <v>22.733395854554022</v>
      </c>
      <c r="AT79" s="20">
        <f>POWER((AO79-H79),2)</f>
        <v>1.6602181148355456E-3</v>
      </c>
      <c r="AU79" s="20">
        <f>POWER((AP79-H79),2)</f>
        <v>8.6441199861626017E-3</v>
      </c>
      <c r="AV79" s="29">
        <f t="shared" si="32"/>
        <v>21.768122515316048</v>
      </c>
      <c r="AW79" s="30">
        <f t="shared" si="35"/>
        <v>23.587556760900512</v>
      </c>
      <c r="AX79" s="36">
        <f t="shared" si="33"/>
        <v>22.433823335157822</v>
      </c>
      <c r="AY79" s="37">
        <f t="shared" si="34"/>
        <v>22.713249504238789</v>
      </c>
    </row>
    <row r="80" spans="1:51" thickTop="1" thickBot="1">
      <c r="A80" s="4">
        <v>79</v>
      </c>
      <c r="B80" s="4">
        <v>1229034071</v>
      </c>
      <c r="C80" s="4">
        <f t="shared" si="22"/>
        <v>0.67241379310344829</v>
      </c>
      <c r="D80" s="2">
        <f t="shared" si="23"/>
        <v>39793.931377314817</v>
      </c>
      <c r="E80" s="4" t="s">
        <v>179</v>
      </c>
      <c r="F80" s="4" t="s">
        <v>180</v>
      </c>
      <c r="G80" s="4">
        <v>23</v>
      </c>
      <c r="H80" s="4">
        <v>23</v>
      </c>
      <c r="I80" s="5">
        <f t="shared" si="24"/>
        <v>1</v>
      </c>
      <c r="J80" s="4">
        <v>174</v>
      </c>
      <c r="K80" s="4">
        <v>174</v>
      </c>
      <c r="L80" s="5">
        <f t="shared" si="25"/>
        <v>0.9942534620863821</v>
      </c>
      <c r="M80" s="5">
        <f t="shared" si="26"/>
        <v>7.5652173913043477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2</v>
      </c>
      <c r="T80" s="4">
        <v>0</v>
      </c>
      <c r="U80" s="4">
        <v>0</v>
      </c>
      <c r="V80" s="4">
        <v>1</v>
      </c>
      <c r="W80" s="5">
        <f>N80+P80+T80</f>
        <v>0</v>
      </c>
      <c r="X80" s="5">
        <f>O80+Q80+U80</f>
        <v>0</v>
      </c>
      <c r="Y80" s="60">
        <f>(N80+V80)/G80</f>
        <v>4.3478260869565216E-2</v>
      </c>
      <c r="Z80" s="62">
        <f>IF(AA80=0,0,(N80+V80)/ABS(AA80))</f>
        <v>0</v>
      </c>
      <c r="AA80" s="3">
        <f t="shared" si="27"/>
        <v>0</v>
      </c>
      <c r="AB80" s="3">
        <f t="shared" si="28"/>
        <v>0</v>
      </c>
      <c r="AC80" s="3">
        <f>N80+O80+P80+Q80+T80+U80</f>
        <v>0</v>
      </c>
      <c r="AD80" s="3">
        <f>AA80/G80</f>
        <v>0</v>
      </c>
      <c r="AE80" s="24">
        <f>(AA80)*(G80*G80)</f>
        <v>0</v>
      </c>
      <c r="AF80" s="25">
        <f t="shared" si="29"/>
        <v>1.890359168241966E-3</v>
      </c>
      <c r="AG80" s="26">
        <f>(H80-$H$2)/SUM($AF$2:AF79)</f>
        <v>51.763448739871698</v>
      </c>
      <c r="AH80" s="35">
        <f>(H80-H75)/SUM(AF75:AF79)</f>
        <v>0</v>
      </c>
      <c r="AI80" s="28">
        <f>(H80-H70)/SUM(AF70:AF79)</f>
        <v>51.934279918864092</v>
      </c>
      <c r="AJ80" s="29">
        <f>AJ79+(AVERAGE($AE$3:AE80)/(AJ79*AJ79))</f>
        <v>23.12775623482807</v>
      </c>
      <c r="AK80" s="30">
        <f>AK79+(AVERAGE($AG$3:AG80)/(AK79*AK79))</f>
        <v>23.264109870436233</v>
      </c>
      <c r="AL80" s="36">
        <f>AL79+(AVERAGE($AH$3:AH80)/(AL79*AL79))</f>
        <v>23.183694809954009</v>
      </c>
      <c r="AM80" s="37">
        <f>AM79+(AVERAGE($AI$3:AI80)/(AM79*AM79))</f>
        <v>23.170563080890027</v>
      </c>
      <c r="AN80" s="38">
        <f t="shared" si="30"/>
        <v>23</v>
      </c>
      <c r="AO80" s="39">
        <f t="shared" si="31"/>
        <v>23.040745774196051</v>
      </c>
      <c r="AP80" s="39">
        <f t="shared" si="31"/>
        <v>23.190359280268183</v>
      </c>
      <c r="AQ80" s="36">
        <f t="shared" si="36"/>
        <v>23.053684815396792</v>
      </c>
      <c r="AR80" s="40">
        <f t="shared" si="37"/>
        <v>22.925603171438151</v>
      </c>
      <c r="AS80" s="41">
        <f t="shared" si="37"/>
        <v>22.865769504410977</v>
      </c>
      <c r="AT80" s="20">
        <f>POWER((AO80-H80),2)</f>
        <v>1.6602181148355456E-3</v>
      </c>
      <c r="AU80" s="20">
        <f>POWER((AP80-H80),2)</f>
        <v>3.6236655584220581E-2</v>
      </c>
      <c r="AV80" s="29">
        <f t="shared" si="32"/>
        <v>21.85650368180519</v>
      </c>
      <c r="AW80" s="30">
        <f t="shared" si="35"/>
        <v>23.684286611845849</v>
      </c>
      <c r="AX80" s="36">
        <f t="shared" si="33"/>
        <v>22.525280028752771</v>
      </c>
      <c r="AY80" s="37">
        <f t="shared" si="34"/>
        <v>22.805989616435195</v>
      </c>
    </row>
    <row r="81" spans="1:51" thickTop="1" thickBot="1">
      <c r="A81" s="4">
        <v>80</v>
      </c>
      <c r="B81" s="4">
        <v>1229423025</v>
      </c>
      <c r="C81" s="4">
        <f t="shared" si="22"/>
        <v>0.68103448275862066</v>
      </c>
      <c r="D81" s="2">
        <f t="shared" si="23"/>
        <v>39798.433159722219</v>
      </c>
      <c r="E81" s="4" t="s">
        <v>180</v>
      </c>
      <c r="F81" s="4" t="s">
        <v>181</v>
      </c>
      <c r="G81" s="4">
        <v>23</v>
      </c>
      <c r="H81" s="4">
        <v>23</v>
      </c>
      <c r="I81" s="5">
        <f t="shared" si="24"/>
        <v>1</v>
      </c>
      <c r="J81" s="4">
        <v>174</v>
      </c>
      <c r="K81" s="4">
        <v>174</v>
      </c>
      <c r="L81" s="5">
        <f t="shared" si="25"/>
        <v>0.9942534620863821</v>
      </c>
      <c r="M81" s="5">
        <f t="shared" si="26"/>
        <v>7.5652173913043477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5">
        <f>N81+P81+T81</f>
        <v>0</v>
      </c>
      <c r="X81" s="5">
        <f>O81+Q81+U81</f>
        <v>0</v>
      </c>
      <c r="Y81" s="60">
        <f>(N81+V81)/G81</f>
        <v>0</v>
      </c>
      <c r="Z81" s="62">
        <f>IF(AA81=0,0,(N81+V81)/ABS(AA81))</f>
        <v>0</v>
      </c>
      <c r="AA81" s="3">
        <f t="shared" si="27"/>
        <v>0</v>
      </c>
      <c r="AB81" s="3">
        <f t="shared" si="28"/>
        <v>0</v>
      </c>
      <c r="AC81" s="3">
        <f>N81+O81+P81+Q81+T81+U81</f>
        <v>0</v>
      </c>
      <c r="AD81" s="3">
        <f>AA81/G81</f>
        <v>0</v>
      </c>
      <c r="AE81" s="24">
        <f>(AA81)*(G81*G81)</f>
        <v>0</v>
      </c>
      <c r="AF81" s="25">
        <f t="shared" si="29"/>
        <v>1.890359168241966E-3</v>
      </c>
      <c r="AG81" s="26">
        <f>(H81-$H$2)/SUM($AF$2:AF80)</f>
        <v>51.427961825473588</v>
      </c>
      <c r="AH81" s="35">
        <f>(H81-H76)/SUM(AF76:AF80)</f>
        <v>0</v>
      </c>
      <c r="AI81" s="28">
        <f>(H81-H71)/SUM(AF71:AF80)</f>
        <v>52.41269191402251</v>
      </c>
      <c r="AJ81" s="29">
        <f>AJ80+(AVERAGE($AE$3:AE81)/(AJ80*AJ80))</f>
        <v>23.210015660691443</v>
      </c>
      <c r="AK81" s="30">
        <f>AK80+(AVERAGE($AG$3:AG81)/(AK80*AK80))</f>
        <v>23.363848195313221</v>
      </c>
      <c r="AL81" s="36">
        <f>AL80+(AVERAGE($AH$3:AH81)/(AL80*AL80))</f>
        <v>23.273666895249072</v>
      </c>
      <c r="AM81" s="37">
        <f>AM80+(AVERAGE($AI$3:AI81)/(AM80*AM80))</f>
        <v>23.264190701235197</v>
      </c>
      <c r="AN81" s="38">
        <f t="shared" si="30"/>
        <v>23</v>
      </c>
      <c r="AO81" s="39">
        <f t="shared" si="31"/>
        <v>23.040745774196051</v>
      </c>
      <c r="AP81" s="39">
        <f t="shared" si="31"/>
        <v>23.28781818166404</v>
      </c>
      <c r="AQ81" s="36">
        <f t="shared" si="36"/>
        <v>23.053684815396792</v>
      </c>
      <c r="AR81" s="40">
        <f t="shared" si="37"/>
        <v>23.020994353393625</v>
      </c>
      <c r="AS81" s="41">
        <f t="shared" si="37"/>
        <v>22.997812729332569</v>
      </c>
      <c r="AT81" s="20">
        <f>POWER((AO81-H81),2)</f>
        <v>1.6602181148355456E-3</v>
      </c>
      <c r="AU81" s="20">
        <f>POWER((AP81-H81),2)</f>
        <v>8.2839305696394291E-2</v>
      </c>
      <c r="AV81" s="29">
        <f t="shared" si="32"/>
        <v>21.944171519432324</v>
      </c>
      <c r="AW81" s="30">
        <f t="shared" si="35"/>
        <v>23.78022796050087</v>
      </c>
      <c r="AX81" s="36">
        <f t="shared" si="33"/>
        <v>22.615995568723346</v>
      </c>
      <c r="AY81" s="37">
        <f t="shared" si="34"/>
        <v>22.8979770104898</v>
      </c>
    </row>
    <row r="82" spans="1:51" thickTop="1" thickBot="1">
      <c r="A82" s="4">
        <v>81</v>
      </c>
      <c r="B82" s="4">
        <v>1229807770</v>
      </c>
      <c r="C82" s="4">
        <f t="shared" si="22"/>
        <v>0.68965517241379315</v>
      </c>
      <c r="D82" s="2">
        <f t="shared" si="23"/>
        <v>39802.88622685185</v>
      </c>
      <c r="E82" s="4" t="s">
        <v>181</v>
      </c>
      <c r="F82" s="4" t="s">
        <v>182</v>
      </c>
      <c r="G82" s="4">
        <v>23</v>
      </c>
      <c r="H82" s="4">
        <v>23</v>
      </c>
      <c r="I82" s="5">
        <f t="shared" si="24"/>
        <v>1</v>
      </c>
      <c r="J82" s="4">
        <v>174</v>
      </c>
      <c r="K82" s="4">
        <v>174</v>
      </c>
      <c r="L82" s="5">
        <f t="shared" si="25"/>
        <v>0.9942534620863821</v>
      </c>
      <c r="M82" s="5">
        <f t="shared" si="26"/>
        <v>7.5652173913043477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5">
        <f>N82+P82+T82</f>
        <v>0</v>
      </c>
      <c r="X82" s="5">
        <f>O82+Q82+U82</f>
        <v>0</v>
      </c>
      <c r="Y82" s="60">
        <f>(N82+V82)/G82</f>
        <v>0</v>
      </c>
      <c r="Z82" s="62">
        <f>IF(AA82=0,0,(N82+V82)/ABS(AA82))</f>
        <v>0</v>
      </c>
      <c r="AA82" s="3">
        <f t="shared" si="27"/>
        <v>0</v>
      </c>
      <c r="AB82" s="3">
        <f t="shared" si="28"/>
        <v>0</v>
      </c>
      <c r="AC82" s="3">
        <f>N82+O82+P82+Q82+T82+U82</f>
        <v>0</v>
      </c>
      <c r="AD82" s="3">
        <f>AA82/G82</f>
        <v>0</v>
      </c>
      <c r="AE82" s="24">
        <f>(AA82)*(G82*G82)</f>
        <v>0</v>
      </c>
      <c r="AF82" s="25">
        <f t="shared" si="29"/>
        <v>1.890359168241966E-3</v>
      </c>
      <c r="AG82" s="26">
        <f>(H82-$H$2)/SUM($AF$2:AF81)</f>
        <v>51.096795593189952</v>
      </c>
      <c r="AH82" s="35">
        <f>(H82-H77)/SUM(AF77:AF81)</f>
        <v>0</v>
      </c>
      <c r="AI82" s="28">
        <f>(H82-H72)/SUM(AF72:AF81)</f>
        <v>0</v>
      </c>
      <c r="AJ82" s="29">
        <f>AJ81+(AVERAGE($AE$3:AE82)/(AJ81*AJ81))</f>
        <v>23.290672075530765</v>
      </c>
      <c r="AK82" s="30">
        <f>AK81+(AVERAGE($AG$3:AG82)/(AK81*AK81))</f>
        <v>23.462670759447299</v>
      </c>
      <c r="AL82" s="36">
        <f>AL81+(AVERAGE($AH$3:AH82)/(AL81*AL81))</f>
        <v>23.361828718770855</v>
      </c>
      <c r="AM82" s="37">
        <f>AM81+(AVERAGE($AI$3:AI82)/(AM81*AM81))</f>
        <v>23.355905278207338</v>
      </c>
      <c r="AN82" s="38">
        <f t="shared" si="30"/>
        <v>23</v>
      </c>
      <c r="AO82" s="39">
        <f t="shared" si="31"/>
        <v>23.040745774196051</v>
      </c>
      <c r="AP82" s="39">
        <f t="shared" si="31"/>
        <v>23.28781818166404</v>
      </c>
      <c r="AQ82" s="36">
        <f t="shared" si="36"/>
        <v>23.053684815396792</v>
      </c>
      <c r="AR82" s="40">
        <f t="shared" si="37"/>
        <v>23.097331319445509</v>
      </c>
      <c r="AS82" s="41">
        <f t="shared" si="37"/>
        <v>23.110728912350531</v>
      </c>
      <c r="AT82" s="20">
        <f>POWER((AO82-H82),2)</f>
        <v>1.6602181148355456E-3</v>
      </c>
      <c r="AU82" s="20">
        <f>POWER((AP82-H82),2)</f>
        <v>8.2839305696394291E-2</v>
      </c>
      <c r="AV82" s="29">
        <f t="shared" si="32"/>
        <v>22.031140283274944</v>
      </c>
      <c r="AW82" s="30">
        <f t="shared" si="35"/>
        <v>23.8753967199169</v>
      </c>
      <c r="AX82" s="36">
        <f t="shared" si="33"/>
        <v>22.705984825848532</v>
      </c>
      <c r="AY82" s="37">
        <f t="shared" si="34"/>
        <v>22.989226812378416</v>
      </c>
    </row>
    <row r="83" spans="1:51" thickTop="1" thickBot="1">
      <c r="A83" s="4">
        <v>82</v>
      </c>
      <c r="B83" s="4">
        <v>1229809003</v>
      </c>
      <c r="C83" s="4">
        <f t="shared" si="22"/>
        <v>0.69827586206896552</v>
      </c>
      <c r="D83" s="2">
        <f t="shared" si="23"/>
        <v>39802.900497685187</v>
      </c>
      <c r="E83" s="4" t="s">
        <v>182</v>
      </c>
      <c r="F83" s="4" t="s">
        <v>183</v>
      </c>
      <c r="G83" s="4">
        <v>23</v>
      </c>
      <c r="H83" s="4">
        <v>23</v>
      </c>
      <c r="I83" s="5">
        <f t="shared" si="24"/>
        <v>1</v>
      </c>
      <c r="J83" s="4">
        <v>174</v>
      </c>
      <c r="K83" s="4">
        <v>174</v>
      </c>
      <c r="L83" s="5">
        <f t="shared" si="25"/>
        <v>0.9942534620863821</v>
      </c>
      <c r="M83" s="5">
        <f t="shared" si="26"/>
        <v>7.5652173913043477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5">
        <f>N83+P83+T83</f>
        <v>0</v>
      </c>
      <c r="X83" s="5">
        <f>O83+Q83+U83</f>
        <v>0</v>
      </c>
      <c r="Y83" s="60">
        <f>(N83+V83)/G83</f>
        <v>0</v>
      </c>
      <c r="Z83" s="62">
        <f>IF(AA83=0,0,(N83+V83)/ABS(AA83))</f>
        <v>0</v>
      </c>
      <c r="AA83" s="3">
        <f t="shared" si="27"/>
        <v>0</v>
      </c>
      <c r="AB83" s="3">
        <f t="shared" si="28"/>
        <v>0</v>
      </c>
      <c r="AC83" s="3">
        <f>N83+O83+P83+Q83+T83+U83</f>
        <v>0</v>
      </c>
      <c r="AD83" s="3">
        <f>AA83/G83</f>
        <v>0</v>
      </c>
      <c r="AE83" s="24">
        <f>(AA83)*(G83*G83)</f>
        <v>0</v>
      </c>
      <c r="AF83" s="25">
        <f t="shared" si="29"/>
        <v>1.890359168241966E-3</v>
      </c>
      <c r="AG83" s="26">
        <f>(H83-$H$2)/SUM($AF$2:AF82)</f>
        <v>50.769867109010676</v>
      </c>
      <c r="AH83" s="35">
        <f>(H83-H78)/SUM(AF78:AF82)</f>
        <v>0</v>
      </c>
      <c r="AI83" s="28">
        <f>(H83-H73)/SUM(AF73:AF82)</f>
        <v>0</v>
      </c>
      <c r="AJ83" s="29">
        <f>AJ82+(AVERAGE($AE$3:AE83)/(AJ82*AJ82))</f>
        <v>23.369781952201954</v>
      </c>
      <c r="AK83" s="30">
        <f>AK82+(AVERAGE($AG$3:AG83)/(AK82*AK82))</f>
        <v>23.560591424743951</v>
      </c>
      <c r="AL83" s="36">
        <f>AL82+(AVERAGE($AH$3:AH83)/(AL82*AL82))</f>
        <v>23.448246177306817</v>
      </c>
      <c r="AM83" s="37">
        <f>AM82+(AVERAGE($AI$3:AI83)/(AM82*AM82))</f>
        <v>23.445777571372556</v>
      </c>
      <c r="AN83" s="38">
        <f t="shared" si="30"/>
        <v>23</v>
      </c>
      <c r="AO83" s="39">
        <f t="shared" si="31"/>
        <v>23.040745774196051</v>
      </c>
      <c r="AP83" s="39">
        <f t="shared" si="31"/>
        <v>23.28781818166404</v>
      </c>
      <c r="AQ83" s="36">
        <f t="shared" si="36"/>
        <v>23.053684815396792</v>
      </c>
      <c r="AR83" s="40">
        <f t="shared" si="37"/>
        <v>23.154705704035994</v>
      </c>
      <c r="AS83" s="41">
        <f t="shared" si="37"/>
        <v>23.204788988890229</v>
      </c>
      <c r="AT83" s="20">
        <f>POWER((AO83-H83),2)</f>
        <v>1.6602181148355456E-3</v>
      </c>
      <c r="AU83" s="20">
        <f>POWER((AP83-H83),2)</f>
        <v>8.2839305696394291E-2</v>
      </c>
      <c r="AV83" s="29">
        <f t="shared" si="32"/>
        <v>22.117423777353466</v>
      </c>
      <c r="AW83" s="30">
        <f t="shared" si="35"/>
        <v>23.969808294703242</v>
      </c>
      <c r="AX83" s="36">
        <f t="shared" si="33"/>
        <v>22.795262198492914</v>
      </c>
      <c r="AY83" s="37">
        <f t="shared" si="34"/>
        <v>23.079753666826129</v>
      </c>
    </row>
    <row r="84" spans="1:51" thickTop="1" thickBot="1">
      <c r="A84" s="4">
        <v>83</v>
      </c>
      <c r="B84" s="4">
        <v>1231231359</v>
      </c>
      <c r="C84" s="4">
        <f t="shared" si="22"/>
        <v>0.7068965517241379</v>
      </c>
      <c r="D84" s="2">
        <f t="shared" si="23"/>
        <v>39819.362951388888</v>
      </c>
      <c r="E84" s="4" t="s">
        <v>183</v>
      </c>
      <c r="F84" s="4" t="s">
        <v>184</v>
      </c>
      <c r="G84" s="4">
        <v>23</v>
      </c>
      <c r="H84" s="4">
        <v>23</v>
      </c>
      <c r="I84" s="5">
        <f t="shared" si="24"/>
        <v>1</v>
      </c>
      <c r="J84" s="4">
        <v>174</v>
      </c>
      <c r="K84" s="4">
        <v>174</v>
      </c>
      <c r="L84" s="5">
        <f t="shared" si="25"/>
        <v>0.9942534620863821</v>
      </c>
      <c r="M84" s="5">
        <f t="shared" si="26"/>
        <v>7.5652173913043477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5">
        <f>N84+P84+T84</f>
        <v>0</v>
      </c>
      <c r="X84" s="5">
        <f>O84+Q84+U84</f>
        <v>0</v>
      </c>
      <c r="Y84" s="60">
        <f>(N84+V84)/G84</f>
        <v>0</v>
      </c>
      <c r="Z84" s="62">
        <f>IF(AA84=0,0,(N84+V84)/ABS(AA84))</f>
        <v>0</v>
      </c>
      <c r="AA84" s="3">
        <f t="shared" si="27"/>
        <v>0</v>
      </c>
      <c r="AB84" s="3">
        <f t="shared" si="28"/>
        <v>0</v>
      </c>
      <c r="AC84" s="3">
        <f>N84+O84+P84+Q84+T84+U84</f>
        <v>0</v>
      </c>
      <c r="AD84" s="3">
        <f>AA84/G84</f>
        <v>0</v>
      </c>
      <c r="AE84" s="24">
        <f>(AA84)*(G84*G84)</f>
        <v>0</v>
      </c>
      <c r="AF84" s="25">
        <f t="shared" si="29"/>
        <v>1.890359168241966E-3</v>
      </c>
      <c r="AG84" s="26">
        <f>(H84-$H$2)/SUM($AF$2:AF83)</f>
        <v>50.447095547951434</v>
      </c>
      <c r="AH84" s="35">
        <f>(H84-H79)/SUM(AF79:AF83)</f>
        <v>0</v>
      </c>
      <c r="AI84" s="28">
        <f>(H84-H74)/SUM(AF74:AF83)</f>
        <v>0</v>
      </c>
      <c r="AJ84" s="29">
        <f>AJ83+(AVERAGE($AE$3:AE84)/(AJ83*AJ83))</f>
        <v>23.447398906114159</v>
      </c>
      <c r="AK84" s="30">
        <f>AK83+(AVERAGE($AG$3:AG84)/(AK83*AK83))</f>
        <v>23.657623873368063</v>
      </c>
      <c r="AL84" s="36">
        <f>AL83+(AVERAGE($AH$3:AH84)/(AL83*AL83))</f>
        <v>23.532981716519568</v>
      </c>
      <c r="AM84" s="37">
        <f>AM83+(AVERAGE($AI$3:AI84)/(AM83*AM83))</f>
        <v>23.533874571306935</v>
      </c>
      <c r="AN84" s="38">
        <f t="shared" si="30"/>
        <v>23</v>
      </c>
      <c r="AO84" s="39">
        <f t="shared" ref="AO84:AP99" si="38">AO83+(AH84/(AO83*AO83))</f>
        <v>23.040745774196051</v>
      </c>
      <c r="AP84" s="39">
        <f t="shared" si="38"/>
        <v>23.28781818166404</v>
      </c>
      <c r="AQ84" s="36">
        <f t="shared" si="36"/>
        <v>23.053684815396792</v>
      </c>
      <c r="AR84" s="40">
        <f t="shared" si="37"/>
        <v>23.19310514861867</v>
      </c>
      <c r="AS84" s="41">
        <f t="shared" si="37"/>
        <v>23.280155564803305</v>
      </c>
      <c r="AT84" s="20">
        <f>POWER((AO84-H84),2)</f>
        <v>1.6602181148355456E-3</v>
      </c>
      <c r="AU84" s="20">
        <f>POWER((AP84-H84),2)</f>
        <v>8.2839305696394291E-2</v>
      </c>
      <c r="AV84" s="29">
        <f t="shared" si="32"/>
        <v>22.203035374045935</v>
      </c>
      <c r="AW84" s="30">
        <f t="shared" si="35"/>
        <v>24.063477603123566</v>
      </c>
      <c r="AX84" s="36">
        <f t="shared" si="33"/>
        <v>22.883841633020836</v>
      </c>
      <c r="AY84" s="37">
        <f t="shared" si="34"/>
        <v>23.169571758134531</v>
      </c>
    </row>
    <row r="85" spans="1:51" thickTop="1" thickBot="1">
      <c r="A85" s="4">
        <v>84</v>
      </c>
      <c r="B85" s="4">
        <v>1231323827</v>
      </c>
      <c r="C85" s="4">
        <f t="shared" si="22"/>
        <v>0.71551724137931039</v>
      </c>
      <c r="D85" s="2">
        <f t="shared" si="23"/>
        <v>39820.433182870373</v>
      </c>
      <c r="E85" s="4" t="s">
        <v>184</v>
      </c>
      <c r="F85" s="4" t="s">
        <v>185</v>
      </c>
      <c r="G85" s="4">
        <v>23</v>
      </c>
      <c r="H85" s="4">
        <v>23</v>
      </c>
      <c r="I85" s="5">
        <f t="shared" si="24"/>
        <v>1</v>
      </c>
      <c r="J85" s="4">
        <v>174</v>
      </c>
      <c r="K85" s="4">
        <v>175</v>
      </c>
      <c r="L85" s="5">
        <f t="shared" si="25"/>
        <v>1</v>
      </c>
      <c r="M85" s="5">
        <f t="shared" si="26"/>
        <v>7.6086956521739131</v>
      </c>
      <c r="N85" s="4">
        <v>0</v>
      </c>
      <c r="O85" s="4">
        <v>0</v>
      </c>
      <c r="P85" s="4">
        <v>1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1</v>
      </c>
      <c r="W85" s="5">
        <f>N85+P85+T85</f>
        <v>1</v>
      </c>
      <c r="X85" s="5">
        <f>O85+Q85+U85</f>
        <v>0</v>
      </c>
      <c r="Y85" s="60">
        <f>(N85+V85)/G85</f>
        <v>4.3478260869565216E-2</v>
      </c>
      <c r="Z85" s="62">
        <f>IF(AA85=0,0,(N85+V85)/ABS(AA85))</f>
        <v>0</v>
      </c>
      <c r="AA85" s="3">
        <f t="shared" si="27"/>
        <v>0</v>
      </c>
      <c r="AB85" s="3">
        <f t="shared" si="28"/>
        <v>1</v>
      </c>
      <c r="AC85" s="3">
        <f>N85+O85+P85+Q85+T85+U85</f>
        <v>1</v>
      </c>
      <c r="AD85" s="3">
        <f>AA85/G85</f>
        <v>0</v>
      </c>
      <c r="AE85" s="24">
        <f>(AA85)*(G85*G85)</f>
        <v>0</v>
      </c>
      <c r="AF85" s="25">
        <f t="shared" si="29"/>
        <v>1.890359168241966E-3</v>
      </c>
      <c r="AG85" s="26">
        <f>(H85-$H$2)/SUM($AF$2:AF84)</f>
        <v>50.128402127436132</v>
      </c>
      <c r="AH85" s="35">
        <f>(H85-H80)/SUM(AF80:AF84)</f>
        <v>0</v>
      </c>
      <c r="AI85" s="28">
        <f>(H85-H75)/SUM(AF75:AF84)</f>
        <v>0</v>
      </c>
      <c r="AJ85" s="29">
        <f>AJ84+(AVERAGE($AE$3:AE85)/(AJ84*AJ84))</f>
        <v>23.52357388302665</v>
      </c>
      <c r="AK85" s="30">
        <f>AK84+(AVERAGE($AG$3:AG85)/(AK84*AK84))</f>
        <v>23.753781600523361</v>
      </c>
      <c r="AL85" s="36">
        <f>AL84+(AVERAGE($AH$3:AH85)/(AL84*AL84))</f>
        <v>23.616094566101683</v>
      </c>
      <c r="AM85" s="37">
        <f>AM84+(AVERAGE($AI$3:AI85)/(AM84*AM84))</f>
        <v>23.620259761014172</v>
      </c>
      <c r="AN85" s="38">
        <f t="shared" si="30"/>
        <v>23</v>
      </c>
      <c r="AO85" s="39">
        <f t="shared" si="38"/>
        <v>23.040745774196051</v>
      </c>
      <c r="AP85" s="39">
        <f t="shared" si="38"/>
        <v>23.28781818166404</v>
      </c>
      <c r="AQ85" s="36">
        <f t="shared" si="36"/>
        <v>23.053684815396792</v>
      </c>
      <c r="AR85" s="40">
        <f t="shared" si="37"/>
        <v>23.212414439112433</v>
      </c>
      <c r="AS85" s="41">
        <f t="shared" si="37"/>
        <v>23.336887873820594</v>
      </c>
      <c r="AT85" s="20">
        <f>POWER((AO85-H85),2)</f>
        <v>1.6602181148355456E-3</v>
      </c>
      <c r="AU85" s="20">
        <f>POWER((AP85-H85),2)</f>
        <v>8.2839305696394291E-2</v>
      </c>
      <c r="AV85" s="29">
        <f t="shared" si="32"/>
        <v>22.287988032450659</v>
      </c>
      <c r="AW85" s="30">
        <f t="shared" si="35"/>
        <v>24.156419097983452</v>
      </c>
      <c r="AX85" s="36">
        <f t="shared" si="33"/>
        <v>22.971736643099991</v>
      </c>
      <c r="AY85" s="37">
        <f t="shared" si="34"/>
        <v>23.258694829874212</v>
      </c>
    </row>
    <row r="86" spans="1:51" thickTop="1" thickBot="1">
      <c r="A86" s="4">
        <v>85</v>
      </c>
      <c r="B86" s="4">
        <v>1232055061</v>
      </c>
      <c r="C86" s="4">
        <f t="shared" si="22"/>
        <v>0.72413793103448276</v>
      </c>
      <c r="D86" s="2">
        <f t="shared" si="23"/>
        <v>39828.896539351852</v>
      </c>
      <c r="E86" s="4" t="s">
        <v>185</v>
      </c>
      <c r="F86" s="4" t="s">
        <v>186</v>
      </c>
      <c r="G86" s="4">
        <v>23</v>
      </c>
      <c r="H86" s="4">
        <v>23</v>
      </c>
      <c r="I86" s="5">
        <f t="shared" si="24"/>
        <v>1</v>
      </c>
      <c r="J86" s="4">
        <v>175</v>
      </c>
      <c r="K86" s="4">
        <v>175</v>
      </c>
      <c r="L86" s="5">
        <f t="shared" si="25"/>
        <v>1</v>
      </c>
      <c r="M86" s="5">
        <f t="shared" si="26"/>
        <v>7.6086956521739131</v>
      </c>
      <c r="N86" s="4">
        <v>0</v>
      </c>
      <c r="O86" s="4">
        <v>0</v>
      </c>
      <c r="P86" s="4">
        <v>1</v>
      </c>
      <c r="Q86" s="4">
        <v>1</v>
      </c>
      <c r="R86" s="4">
        <v>0</v>
      </c>
      <c r="S86" s="4">
        <v>0</v>
      </c>
      <c r="T86" s="4">
        <v>0</v>
      </c>
      <c r="U86" s="4">
        <v>0</v>
      </c>
      <c r="V86" s="4">
        <v>1</v>
      </c>
      <c r="W86" s="5">
        <f>N86+P86+T86</f>
        <v>1</v>
      </c>
      <c r="X86" s="5">
        <f>O86+Q86+U86</f>
        <v>1</v>
      </c>
      <c r="Y86" s="60">
        <f>(N86+V86)/G86</f>
        <v>4.3478260869565216E-2</v>
      </c>
      <c r="Z86" s="62">
        <f>IF(AA86=0,0,(N86+V86)/ABS(AA86))</f>
        <v>0</v>
      </c>
      <c r="AA86" s="3">
        <f t="shared" si="27"/>
        <v>0</v>
      </c>
      <c r="AB86" s="3">
        <f t="shared" si="28"/>
        <v>0</v>
      </c>
      <c r="AC86" s="3">
        <f>N86+O86+P86+Q86+T86+U86</f>
        <v>2</v>
      </c>
      <c r="AD86" s="3">
        <f>AA86/G86</f>
        <v>0</v>
      </c>
      <c r="AE86" s="24">
        <f>(AA86)*(G86*G86)</f>
        <v>0</v>
      </c>
      <c r="AF86" s="25">
        <f t="shared" si="29"/>
        <v>1.890359168241966E-3</v>
      </c>
      <c r="AG86" s="26">
        <f>(H86-$H$2)/SUM($AF$2:AF85)</f>
        <v>49.813710043188557</v>
      </c>
      <c r="AH86" s="35">
        <f>(H86-H81)/SUM(AF81:AF85)</f>
        <v>0</v>
      </c>
      <c r="AI86" s="28">
        <f>(H86-H76)/SUM(AF76:AF85)</f>
        <v>0</v>
      </c>
      <c r="AJ86" s="29">
        <f>AJ85+(AVERAGE($AE$3:AE86)/(AJ85*AJ85))</f>
        <v>23.598355331707488</v>
      </c>
      <c r="AK86" s="30">
        <f>AK85+(AVERAGE($AG$3:AG86)/(AK85*AK85))</f>
        <v>23.849077908593454</v>
      </c>
      <c r="AL86" s="36">
        <f>AL85+(AVERAGE($AH$3:AH86)/(AL85*AL85))</f>
        <v>23.697640955250449</v>
      </c>
      <c r="AM86" s="37">
        <f>AM85+(AVERAGE($AI$3:AI86)/(AM85*AM85))</f>
        <v>23.704993355057887</v>
      </c>
      <c r="AN86" s="38">
        <f t="shared" si="30"/>
        <v>23</v>
      </c>
      <c r="AO86" s="39">
        <f t="shared" si="38"/>
        <v>23.040745774196051</v>
      </c>
      <c r="AP86" s="39">
        <f t="shared" si="38"/>
        <v>23.28781818166404</v>
      </c>
      <c r="AQ86" s="36">
        <f t="shared" si="36"/>
        <v>23.053684815396792</v>
      </c>
      <c r="AR86" s="40">
        <f t="shared" si="37"/>
        <v>23.212414439112433</v>
      </c>
      <c r="AS86" s="41">
        <f t="shared" si="37"/>
        <v>23.384144547852511</v>
      </c>
      <c r="AT86" s="20">
        <f>POWER((AO86-H86),2)</f>
        <v>1.6602181148355456E-3</v>
      </c>
      <c r="AU86" s="20">
        <f>POWER((AP86-H86),2)</f>
        <v>8.2839305696394291E-2</v>
      </c>
      <c r="AV86" s="29">
        <f t="shared" si="32"/>
        <v>22.372294315765213</v>
      </c>
      <c r="AW86" s="30">
        <f t="shared" si="35"/>
        <v>24.24864678638848</v>
      </c>
      <c r="AX86" s="36">
        <f t="shared" si="33"/>
        <v>23.058960327967029</v>
      </c>
      <c r="AY86" s="37">
        <f t="shared" si="34"/>
        <v>23.347136203516811</v>
      </c>
    </row>
    <row r="87" spans="1:51" thickTop="1" thickBot="1">
      <c r="A87" s="4">
        <v>86</v>
      </c>
      <c r="B87" s="4">
        <v>1232402633</v>
      </c>
      <c r="C87" s="4">
        <f t="shared" si="22"/>
        <v>0.73275862068965514</v>
      </c>
      <c r="D87" s="2">
        <f t="shared" si="23"/>
        <v>39832.919363425928</v>
      </c>
      <c r="E87" s="4" t="s">
        <v>186</v>
      </c>
      <c r="F87" s="4" t="s">
        <v>187</v>
      </c>
      <c r="G87" s="4">
        <v>23</v>
      </c>
      <c r="H87" s="4">
        <v>23</v>
      </c>
      <c r="I87" s="5">
        <f t="shared" si="24"/>
        <v>1</v>
      </c>
      <c r="J87" s="4">
        <v>175</v>
      </c>
      <c r="K87" s="4">
        <v>175</v>
      </c>
      <c r="L87" s="5">
        <f t="shared" si="25"/>
        <v>1</v>
      </c>
      <c r="M87" s="5">
        <f t="shared" si="26"/>
        <v>7.6086956521739131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5">
        <f>N87+P87+T87</f>
        <v>0</v>
      </c>
      <c r="X87" s="5">
        <f>O87+Q87+U87</f>
        <v>0</v>
      </c>
      <c r="Y87" s="60">
        <f>(N87+V87)/G87</f>
        <v>0</v>
      </c>
      <c r="Z87" s="62">
        <f>IF(AA87=0,0,(N87+V87)/ABS(AA87))</f>
        <v>0</v>
      </c>
      <c r="AA87" s="3">
        <f t="shared" si="27"/>
        <v>0</v>
      </c>
      <c r="AB87" s="3">
        <f t="shared" si="28"/>
        <v>0</v>
      </c>
      <c r="AC87" s="3">
        <f>N87+O87+P87+Q87+T87+U87</f>
        <v>0</v>
      </c>
      <c r="AD87" s="3">
        <f>AA87/G87</f>
        <v>0</v>
      </c>
      <c r="AE87" s="24">
        <f>(AA87)*(G87*G87)</f>
        <v>0</v>
      </c>
      <c r="AF87" s="25">
        <f t="shared" si="29"/>
        <v>1.890359168241966E-3</v>
      </c>
      <c r="AG87" s="26">
        <f>(H87-$H$2)/SUM($AF$2:AF86)</f>
        <v>49.502944407523721</v>
      </c>
      <c r="AH87" s="35">
        <f>(H87-H82)/SUM(AF82:AF86)</f>
        <v>0</v>
      </c>
      <c r="AI87" s="28">
        <f>(H87-H77)/SUM(AF77:AF86)</f>
        <v>0</v>
      </c>
      <c r="AJ87" s="29">
        <f>AJ86+(AVERAGE($AE$3:AE87)/(AJ86*AJ86))</f>
        <v>23.671789362895751</v>
      </c>
      <c r="AK87" s="30">
        <f>AK86+(AVERAGE($AG$3:AG87)/(AK86*AK86))</f>
        <v>23.943525902485309</v>
      </c>
      <c r="AL87" s="36">
        <f>AL86+(AVERAGE($AH$3:AH87)/(AL86*AL86))</f>
        <v>23.777674310410578</v>
      </c>
      <c r="AM87" s="37">
        <f>AM86+(AVERAGE($AI$3:AI87)/(AM86*AM86))</f>
        <v>23.788132518656731</v>
      </c>
      <c r="AN87" s="38">
        <f t="shared" si="30"/>
        <v>23</v>
      </c>
      <c r="AO87" s="39">
        <f t="shared" si="38"/>
        <v>23.040745774196051</v>
      </c>
      <c r="AP87" s="39">
        <f t="shared" si="38"/>
        <v>23.28781818166404</v>
      </c>
      <c r="AQ87" s="36">
        <f t="shared" si="36"/>
        <v>23.053684815396792</v>
      </c>
      <c r="AR87" s="40">
        <f t="shared" si="37"/>
        <v>23.212414439112433</v>
      </c>
      <c r="AS87" s="41">
        <f t="shared" si="37"/>
        <v>23.421966016771556</v>
      </c>
      <c r="AT87" s="20">
        <f>POWER((AO87-H87),2)</f>
        <v>1.6602181148355456E-3</v>
      </c>
      <c r="AU87" s="20">
        <f>POWER((AP87-H87),2)</f>
        <v>8.2839305696394291E-2</v>
      </c>
      <c r="AV87" s="29">
        <f t="shared" si="32"/>
        <v>22.455966407745144</v>
      </c>
      <c r="AW87" s="30">
        <f t="shared" si="35"/>
        <v>24.340174248446257</v>
      </c>
      <c r="AX87" s="36">
        <f t="shared" si="33"/>
        <v>23.145525389722209</v>
      </c>
      <c r="AY87" s="37">
        <f t="shared" si="34"/>
        <v>23.434908796075181</v>
      </c>
    </row>
    <row r="88" spans="1:51" thickTop="1" thickBot="1">
      <c r="A88" s="4">
        <v>87</v>
      </c>
      <c r="B88" s="4">
        <v>1238025011</v>
      </c>
      <c r="C88" s="4">
        <f t="shared" si="22"/>
        <v>0.74137931034482762</v>
      </c>
      <c r="D88" s="2">
        <f t="shared" si="23"/>
        <v>39897.99318287037</v>
      </c>
      <c r="E88" s="4" t="s">
        <v>187</v>
      </c>
      <c r="F88" s="4" t="s">
        <v>188</v>
      </c>
      <c r="G88" s="4">
        <v>23</v>
      </c>
      <c r="H88" s="4">
        <v>23</v>
      </c>
      <c r="I88" s="5">
        <f t="shared" si="24"/>
        <v>1</v>
      </c>
      <c r="J88" s="4">
        <v>175</v>
      </c>
      <c r="K88" s="4">
        <v>175</v>
      </c>
      <c r="L88" s="5">
        <f t="shared" si="25"/>
        <v>1</v>
      </c>
      <c r="M88" s="5">
        <f t="shared" si="26"/>
        <v>7.6086956521739131</v>
      </c>
      <c r="N88" s="4">
        <v>0</v>
      </c>
      <c r="O88" s="4">
        <v>0</v>
      </c>
      <c r="P88" s="4">
        <v>0</v>
      </c>
      <c r="Q88" s="4">
        <v>0</v>
      </c>
      <c r="R88" s="4">
        <v>1</v>
      </c>
      <c r="S88" s="4">
        <v>0</v>
      </c>
      <c r="T88" s="4">
        <v>0</v>
      </c>
      <c r="U88" s="4">
        <v>0</v>
      </c>
      <c r="V88" s="4">
        <v>1</v>
      </c>
      <c r="W88" s="5">
        <f>N88+P88+T88</f>
        <v>0</v>
      </c>
      <c r="X88" s="5">
        <f>O88+Q88+U88</f>
        <v>0</v>
      </c>
      <c r="Y88" s="60">
        <f>(N88+V88)/G88</f>
        <v>4.3478260869565216E-2</v>
      </c>
      <c r="Z88" s="62">
        <f>IF(AA88=0,0,(N88+V88)/ABS(AA88))</f>
        <v>0</v>
      </c>
      <c r="AA88" s="3">
        <f t="shared" si="27"/>
        <v>0</v>
      </c>
      <c r="AB88" s="3">
        <f t="shared" si="28"/>
        <v>0</v>
      </c>
      <c r="AC88" s="3">
        <f>N88+O88+P88+Q88+T88+U88</f>
        <v>0</v>
      </c>
      <c r="AD88" s="3">
        <f>AA88/G88</f>
        <v>0</v>
      </c>
      <c r="AE88" s="24">
        <f>(AA88)*(G88*G88)</f>
        <v>0</v>
      </c>
      <c r="AF88" s="25">
        <f t="shared" si="29"/>
        <v>1.890359168241966E-3</v>
      </c>
      <c r="AG88" s="26">
        <f>(H88-$H$2)/SUM($AF$2:AF87)</f>
        <v>49.19603218993467</v>
      </c>
      <c r="AH88" s="35">
        <f>(H88-H83)/SUM(AF83:AF87)</f>
        <v>0</v>
      </c>
      <c r="AI88" s="28">
        <f>(H88-H78)/SUM(AF78:AF87)</f>
        <v>0</v>
      </c>
      <c r="AJ88" s="29">
        <f>AJ87+(AVERAGE($AE$3:AE88)/(AJ87*AJ87))</f>
        <v>23.743919895851139</v>
      </c>
      <c r="AK88" s="30">
        <f>AK87+(AVERAGE($AG$3:AG88)/(AK87*AK87))</f>
        <v>24.037138486033676</v>
      </c>
      <c r="AL88" s="36">
        <f>AL87+(AVERAGE($AH$3:AH88)/(AL87*AL87))</f>
        <v>23.85624543701088</v>
      </c>
      <c r="AM88" s="37">
        <f>AM87+(AVERAGE($AI$3:AI88)/(AM87*AM87))</f>
        <v>23.869731568729087</v>
      </c>
      <c r="AN88" s="38">
        <f t="shared" si="30"/>
        <v>23</v>
      </c>
      <c r="AO88" s="39">
        <f t="shared" si="38"/>
        <v>23.040745774196051</v>
      </c>
      <c r="AP88" s="39">
        <f t="shared" si="38"/>
        <v>23.28781818166404</v>
      </c>
      <c r="AQ88" s="36">
        <f t="shared" si="36"/>
        <v>23.053684815396792</v>
      </c>
      <c r="AR88" s="40">
        <f t="shared" si="37"/>
        <v>23.212414439112433</v>
      </c>
      <c r="AS88" s="41">
        <f t="shared" si="37"/>
        <v>23.450368270317217</v>
      </c>
      <c r="AT88" s="20">
        <f>POWER((AO88-H88),2)</f>
        <v>1.6602181148355456E-3</v>
      </c>
      <c r="AU88" s="20">
        <f>POWER((AP88-H88),2)</f>
        <v>8.2839305696394291E-2</v>
      </c>
      <c r="AV88" s="29">
        <f t="shared" si="32"/>
        <v>22.539016128300926</v>
      </c>
      <c r="AW88" s="30">
        <f t="shared" si="35"/>
        <v>24.431014654980174</v>
      </c>
      <c r="AX88" s="36">
        <f t="shared" si="33"/>
        <v>23.231444149715109</v>
      </c>
      <c r="AY88" s="37">
        <f t="shared" si="34"/>
        <v>23.522025136815145</v>
      </c>
    </row>
    <row r="89" spans="1:51" thickTop="1" thickBot="1">
      <c r="A89" s="4">
        <v>88</v>
      </c>
      <c r="B89" s="4">
        <v>1238091553</v>
      </c>
      <c r="C89" s="4">
        <f t="shared" si="22"/>
        <v>0.75</v>
      </c>
      <c r="D89" s="2">
        <f t="shared" si="23"/>
        <v>39898.763344907406</v>
      </c>
      <c r="E89" s="4" t="s">
        <v>188</v>
      </c>
      <c r="F89" s="4" t="s">
        <v>189</v>
      </c>
      <c r="G89" s="4">
        <v>23</v>
      </c>
      <c r="H89" s="4">
        <v>22</v>
      </c>
      <c r="I89" s="5">
        <f t="shared" si="24"/>
        <v>0.93333333333333335</v>
      </c>
      <c r="J89" s="4">
        <v>175</v>
      </c>
      <c r="K89" s="4">
        <v>172</v>
      </c>
      <c r="L89" s="5">
        <f t="shared" si="25"/>
        <v>0.98276038625914641</v>
      </c>
      <c r="M89" s="5">
        <f t="shared" si="26"/>
        <v>7.8181818181818183</v>
      </c>
      <c r="N89" s="4">
        <v>0</v>
      </c>
      <c r="O89" s="4">
        <v>1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3</v>
      </c>
      <c r="V89" s="4">
        <v>0</v>
      </c>
      <c r="W89" s="5">
        <f>N89+P89+T89</f>
        <v>0</v>
      </c>
      <c r="X89" s="5">
        <f>O89+Q89+U89</f>
        <v>4</v>
      </c>
      <c r="Y89" s="60">
        <f>(N89+V89)/G89</f>
        <v>0</v>
      </c>
      <c r="Z89" s="62">
        <f>IF(AA89=0,0,(N89+V89)/ABS(AA89))</f>
        <v>0</v>
      </c>
      <c r="AA89" s="3">
        <f t="shared" si="27"/>
        <v>-1</v>
      </c>
      <c r="AB89" s="3">
        <f t="shared" si="28"/>
        <v>-3</v>
      </c>
      <c r="AC89" s="3">
        <f>N89+O89+P89+Q89+T89+U89</f>
        <v>4</v>
      </c>
      <c r="AD89" s="3">
        <f>AA89/G89</f>
        <v>-4.3478260869565216E-2</v>
      </c>
      <c r="AE89" s="24">
        <f>(AA89)*(G89*G89)</f>
        <v>-529</v>
      </c>
      <c r="AF89" s="25">
        <f t="shared" si="29"/>
        <v>2.0661157024793389E-3</v>
      </c>
      <c r="AG89" s="26">
        <f>(H89-$H$2)/SUM($AF$2:AF88)</f>
        <v>45.633375349217481</v>
      </c>
      <c r="AH89" s="35">
        <f>(H89-H84)/SUM(AF84:AF88)</f>
        <v>-105.8</v>
      </c>
      <c r="AI89" s="28">
        <f>(H89-H79)/SUM(AF79:AF88)</f>
        <v>-52.899999999999991</v>
      </c>
      <c r="AJ89" s="29">
        <f>AJ88+(AVERAGE($AE$3:AE89)/(AJ88*AJ88))</f>
        <v>23.804003509709815</v>
      </c>
      <c r="AK89" s="30">
        <f>AK88+(AVERAGE($AG$3:AG89)/(AK88*AK88))</f>
        <v>24.129863515344173</v>
      </c>
      <c r="AL89" s="36">
        <f>AL88+(AVERAGE($AH$3:AH89)/(AL88*AL88))</f>
        <v>23.931265894837772</v>
      </c>
      <c r="AM89" s="37">
        <f>AM88+(AVERAGE($AI$3:AI89)/(AM88*AM88))</f>
        <v>23.94877496962496</v>
      </c>
      <c r="AN89" s="38">
        <f t="shared" si="30"/>
        <v>22</v>
      </c>
      <c r="AO89" s="39">
        <f t="shared" si="38"/>
        <v>22.841452517748923</v>
      </c>
      <c r="AP89" s="39">
        <f t="shared" si="38"/>
        <v>23.19027474141587</v>
      </c>
      <c r="AQ89" s="36">
        <f t="shared" si="36"/>
        <v>23.013870893442924</v>
      </c>
      <c r="AR89" s="40">
        <f t="shared" si="37"/>
        <v>23.192778800257585</v>
      </c>
      <c r="AS89" s="41">
        <f t="shared" si="37"/>
        <v>23.459723629853485</v>
      </c>
      <c r="AT89" s="20">
        <f>POWER((AO89-H89),2)</f>
        <v>0.70804233962600183</v>
      </c>
      <c r="AU89" s="20">
        <f>POWER((AP89-H89),2)</f>
        <v>1.4167539600526153</v>
      </c>
      <c r="AV89" s="29">
        <f t="shared" si="32"/>
        <v>22.621454948287344</v>
      </c>
      <c r="AW89" s="30">
        <f t="shared" si="35"/>
        <v>24.521180784317639</v>
      </c>
      <c r="AX89" s="36">
        <f t="shared" si="33"/>
        <v>23.316728564078797</v>
      </c>
      <c r="AY89" s="37">
        <f t="shared" si="34"/>
        <v>23.608497383097518</v>
      </c>
    </row>
    <row r="90" spans="1:51" thickTop="1" thickBot="1">
      <c r="A90" s="4">
        <v>89</v>
      </c>
      <c r="B90" s="4">
        <v>1238256886</v>
      </c>
      <c r="C90" s="4">
        <f t="shared" si="22"/>
        <v>0.75862068965517238</v>
      </c>
      <c r="D90" s="2">
        <f t="shared" si="23"/>
        <v>39900.676921296297</v>
      </c>
      <c r="E90" s="4" t="s">
        <v>189</v>
      </c>
      <c r="F90" s="4" t="s">
        <v>190</v>
      </c>
      <c r="G90" s="4">
        <v>22</v>
      </c>
      <c r="H90" s="4">
        <v>22</v>
      </c>
      <c r="I90" s="5">
        <f t="shared" si="24"/>
        <v>0.93333333333333335</v>
      </c>
      <c r="J90" s="4">
        <v>172</v>
      </c>
      <c r="K90" s="4">
        <v>168</v>
      </c>
      <c r="L90" s="5">
        <f t="shared" si="25"/>
        <v>0.95977423460467493</v>
      </c>
      <c r="M90" s="5">
        <f t="shared" si="26"/>
        <v>7.6363636363636367</v>
      </c>
      <c r="N90" s="4">
        <v>0</v>
      </c>
      <c r="O90" s="4">
        <v>0</v>
      </c>
      <c r="P90" s="4">
        <v>0</v>
      </c>
      <c r="Q90" s="4">
        <v>4</v>
      </c>
      <c r="R90" s="4">
        <v>0</v>
      </c>
      <c r="S90" s="4">
        <v>0</v>
      </c>
      <c r="T90" s="4">
        <v>0</v>
      </c>
      <c r="U90" s="4">
        <v>0</v>
      </c>
      <c r="V90" s="4">
        <v>1</v>
      </c>
      <c r="W90" s="5">
        <f>N90+P90+T90</f>
        <v>0</v>
      </c>
      <c r="X90" s="5">
        <f>O90+Q90+U90</f>
        <v>4</v>
      </c>
      <c r="Y90" s="60">
        <f>(N90+V90)/G90</f>
        <v>4.5454545454545456E-2</v>
      </c>
      <c r="Z90" s="62">
        <f>IF(AA90=0,0,(N90+V90)/ABS(AA90))</f>
        <v>0</v>
      </c>
      <c r="AA90" s="3">
        <f t="shared" si="27"/>
        <v>0</v>
      </c>
      <c r="AB90" s="3">
        <f t="shared" si="28"/>
        <v>-4</v>
      </c>
      <c r="AC90" s="3">
        <f>N90+O90+P90+Q90+T90+U90</f>
        <v>4</v>
      </c>
      <c r="AD90" s="3">
        <f>AA90/G90</f>
        <v>0</v>
      </c>
      <c r="AE90" s="24">
        <f>(AA90)*(G90*G90)</f>
        <v>0</v>
      </c>
      <c r="AF90" s="25">
        <f t="shared" si="29"/>
        <v>2.0661157024793389E-3</v>
      </c>
      <c r="AG90" s="26">
        <f>(H90-$H$2)/SUM($AF$2:AF89)</f>
        <v>45.328110490908387</v>
      </c>
      <c r="AH90" s="35">
        <f>(H90-H85)/SUM(AF85:AF89)</f>
        <v>-103.8685598377282</v>
      </c>
      <c r="AI90" s="28">
        <f>(H90-H80)/SUM(AF80:AF89)</f>
        <v>-52.41269191402251</v>
      </c>
      <c r="AJ90" s="29">
        <f>AJ89+(AVERAGE($AE$3:AE90)/(AJ89*AJ89))</f>
        <v>23.863104866683873</v>
      </c>
      <c r="AK90" s="30">
        <f>AK89+(AVERAGE($AG$3:AG90)/(AK89*AK89))</f>
        <v>24.221716322402152</v>
      </c>
      <c r="AL90" s="36">
        <f>AL89+(AVERAGE($AH$3:AH90)/(AL89*AL89))</f>
        <v>24.002908605911134</v>
      </c>
      <c r="AM90" s="37">
        <f>AM89+(AVERAGE($AI$3:AI90)/(AM89*AM89))</f>
        <v>24.025366708110663</v>
      </c>
      <c r="AN90" s="38">
        <f t="shared" si="30"/>
        <v>22</v>
      </c>
      <c r="AO90" s="39">
        <f t="shared" si="38"/>
        <v>22.642368372688473</v>
      </c>
      <c r="AP90" s="39">
        <f t="shared" si="38"/>
        <v>23.092815129456746</v>
      </c>
      <c r="AQ90" s="36">
        <f t="shared" si="36"/>
        <v>22.93469664254539</v>
      </c>
      <c r="AR90" s="40">
        <f t="shared" si="37"/>
        <v>23.153800065289705</v>
      </c>
      <c r="AS90" s="41">
        <f t="shared" si="37"/>
        <v>23.45011171557644</v>
      </c>
      <c r="AT90" s="20">
        <f>POWER((AO90-H90),2)</f>
        <v>0.41263712623043725</v>
      </c>
      <c r="AU90" s="20">
        <f>POWER((AP90-H90),2)</f>
        <v>1.1942449071695638</v>
      </c>
      <c r="AV90" s="29">
        <f t="shared" si="32"/>
        <v>22.7032940035356</v>
      </c>
      <c r="AW90" s="30">
        <f t="shared" si="35"/>
        <v>24.610685038210896</v>
      </c>
      <c r="AX90" s="36">
        <f t="shared" si="33"/>
        <v>23.401390238465634</v>
      </c>
      <c r="AY90" s="37">
        <f t="shared" si="34"/>
        <v>23.694337335404811</v>
      </c>
    </row>
    <row r="91" spans="1:51" thickTop="1" thickBot="1">
      <c r="A91" s="4">
        <v>90</v>
      </c>
      <c r="B91" s="4">
        <v>1238848254</v>
      </c>
      <c r="C91" s="4">
        <f t="shared" si="22"/>
        <v>0.76724137931034486</v>
      </c>
      <c r="D91" s="2">
        <f t="shared" si="23"/>
        <v>39907.521458333329</v>
      </c>
      <c r="E91" s="4" t="s">
        <v>190</v>
      </c>
      <c r="F91" s="4" t="s">
        <v>191</v>
      </c>
      <c r="G91" s="4">
        <v>22</v>
      </c>
      <c r="H91" s="4">
        <v>22</v>
      </c>
      <c r="I91" s="5">
        <f t="shared" si="24"/>
        <v>0.93333333333333335</v>
      </c>
      <c r="J91" s="4">
        <v>168</v>
      </c>
      <c r="K91" s="4">
        <v>168</v>
      </c>
      <c r="L91" s="5">
        <f t="shared" si="25"/>
        <v>0.95977423460467493</v>
      </c>
      <c r="M91" s="5">
        <f t="shared" si="26"/>
        <v>7.6363636363636367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5">
        <f>N91+P91+T91</f>
        <v>0</v>
      </c>
      <c r="X91" s="5">
        <f>O91+Q91+U91</f>
        <v>0</v>
      </c>
      <c r="Y91" s="60">
        <f>(N91+V91)/G91</f>
        <v>0</v>
      </c>
      <c r="Z91" s="62">
        <f>IF(AA91=0,0,(N91+V91)/ABS(AA91))</f>
        <v>0</v>
      </c>
      <c r="AA91" s="3">
        <f t="shared" si="27"/>
        <v>0</v>
      </c>
      <c r="AB91" s="3">
        <f t="shared" si="28"/>
        <v>0</v>
      </c>
      <c r="AC91" s="3">
        <f>N91+O91+P91+Q91+T91+U91</f>
        <v>0</v>
      </c>
      <c r="AD91" s="3">
        <f>AA91/G91</f>
        <v>0</v>
      </c>
      <c r="AE91" s="24">
        <f>(AA91)*(G91*G91)</f>
        <v>0</v>
      </c>
      <c r="AF91" s="25">
        <f t="shared" si="29"/>
        <v>2.0661157024793389E-3</v>
      </c>
      <c r="AG91" s="26">
        <f>(H91-$H$2)/SUM($AF$2:AF90)</f>
        <v>45.026902637042497</v>
      </c>
      <c r="AH91" s="35">
        <f>(H91-H86)/SUM(AF86:AF90)</f>
        <v>-102.00637450199203</v>
      </c>
      <c r="AI91" s="28">
        <f>(H91-H81)/SUM(AF81:AF90)</f>
        <v>-51.934279918864092</v>
      </c>
      <c r="AJ91" s="29">
        <f>AJ90+(AVERAGE($AE$3:AE91)/(AJ90*AJ90))</f>
        <v>23.921253060547276</v>
      </c>
      <c r="AK91" s="30">
        <f>AK90+(AVERAGE($AG$3:AG91)/(AK90*AK90))</f>
        <v>24.312711893977831</v>
      </c>
      <c r="AL91" s="36">
        <f>AL90+(AVERAGE($AH$3:AH91)/(AL90*AL90))</f>
        <v>24.071334765225764</v>
      </c>
      <c r="AM91" s="37">
        <f>AM90+(AVERAGE($AI$3:AI91)/(AM90*AM90))</f>
        <v>24.099604843273934</v>
      </c>
      <c r="AN91" s="38">
        <f t="shared" si="30"/>
        <v>22</v>
      </c>
      <c r="AO91" s="39">
        <f t="shared" si="38"/>
        <v>22.443400201232187</v>
      </c>
      <c r="AP91" s="39">
        <f t="shared" si="38"/>
        <v>22.995428270918499</v>
      </c>
      <c r="AQ91" s="36">
        <f t="shared" si="36"/>
        <v>22.816189132810649</v>
      </c>
      <c r="AR91" s="40">
        <f t="shared" si="37"/>
        <v>23.095662435904529</v>
      </c>
      <c r="AS91" s="41">
        <f t="shared" si="37"/>
        <v>23.421516560326655</v>
      </c>
      <c r="AT91" s="20">
        <f>POWER((AO91-H91),2)</f>
        <v>0.19660373845274387</v>
      </c>
      <c r="AU91" s="20">
        <f>POWER((AP91-H91),2)</f>
        <v>0.99087744254379206</v>
      </c>
      <c r="AV91" s="29">
        <f t="shared" si="32"/>
        <v>22.784544108174732</v>
      </c>
      <c r="AW91" s="30">
        <f t="shared" si="35"/>
        <v>24.699539456944287</v>
      </c>
      <c r="AX91" s="36">
        <f t="shared" si="33"/>
        <v>23.485440442034033</v>
      </c>
      <c r="AY91" s="37">
        <f t="shared" si="34"/>
        <v>23.779556451603025</v>
      </c>
    </row>
    <row r="92" spans="1:51" thickTop="1" thickBot="1">
      <c r="A92" s="4">
        <v>91</v>
      </c>
      <c r="B92" s="4">
        <v>1244131380</v>
      </c>
      <c r="C92" s="4">
        <f t="shared" si="22"/>
        <v>0.77586206896551724</v>
      </c>
      <c r="D92" s="2">
        <f t="shared" si="23"/>
        <v>39968.668749999997</v>
      </c>
      <c r="E92" s="4" t="s">
        <v>191</v>
      </c>
      <c r="F92" s="4" t="s">
        <v>192</v>
      </c>
      <c r="G92" s="4">
        <v>22</v>
      </c>
      <c r="H92" s="4">
        <v>22</v>
      </c>
      <c r="I92" s="5">
        <f t="shared" si="24"/>
        <v>0.93333333333333335</v>
      </c>
      <c r="J92" s="4">
        <v>168</v>
      </c>
      <c r="K92" s="4">
        <v>167</v>
      </c>
      <c r="L92" s="5">
        <f t="shared" si="25"/>
        <v>0.95402769669105714</v>
      </c>
      <c r="M92" s="5">
        <f t="shared" si="26"/>
        <v>7.5909090909090908</v>
      </c>
      <c r="N92" s="4">
        <v>0</v>
      </c>
      <c r="O92" s="4">
        <v>0</v>
      </c>
      <c r="P92" s="4">
        <v>0</v>
      </c>
      <c r="Q92" s="4">
        <v>1</v>
      </c>
      <c r="R92" s="4">
        <v>0</v>
      </c>
      <c r="S92" s="4">
        <v>0</v>
      </c>
      <c r="T92" s="4">
        <v>0</v>
      </c>
      <c r="U92" s="4">
        <v>0</v>
      </c>
      <c r="V92" s="4">
        <v>1</v>
      </c>
      <c r="W92" s="5">
        <f>N92+P92+T92</f>
        <v>0</v>
      </c>
      <c r="X92" s="5">
        <f>O92+Q92+U92</f>
        <v>1</v>
      </c>
      <c r="Y92" s="60">
        <f>(N92+V92)/G92</f>
        <v>4.5454545454545456E-2</v>
      </c>
      <c r="Z92" s="62">
        <f>IF(AA92=0,0,(N92+V92)/ABS(AA92))</f>
        <v>0</v>
      </c>
      <c r="AA92" s="3">
        <f t="shared" si="27"/>
        <v>0</v>
      </c>
      <c r="AB92" s="3">
        <f t="shared" si="28"/>
        <v>-1</v>
      </c>
      <c r="AC92" s="3">
        <f>N92+O92+P92+Q92+T92+U92</f>
        <v>1</v>
      </c>
      <c r="AD92" s="3">
        <f>AA92/G92</f>
        <v>0</v>
      </c>
      <c r="AE92" s="24">
        <f>(AA92)*(G92*G92)</f>
        <v>0</v>
      </c>
      <c r="AF92" s="25">
        <f t="shared" si="29"/>
        <v>2.0661157024793389E-3</v>
      </c>
      <c r="AG92" s="26">
        <f>(H92-$H$2)/SUM($AF$2:AF91)</f>
        <v>44.729671444433968</v>
      </c>
      <c r="AH92" s="35">
        <f>(H92-H87)/SUM(AF87:AF91)</f>
        <v>-100.20978473581214</v>
      </c>
      <c r="AI92" s="28">
        <f>(H92-H82)/SUM(AF82:AF91)</f>
        <v>-51.46452261306532</v>
      </c>
      <c r="AJ92" s="29">
        <f>AJ91+(AVERAGE($AE$3:AE92)/(AJ91*AJ91))</f>
        <v>23.978475948936893</v>
      </c>
      <c r="AK92" s="30">
        <f>AK91+(AVERAGE($AG$3:AG92)/(AK91*AK91))</f>
        <v>24.402864879026669</v>
      </c>
      <c r="AL92" s="36">
        <f>AL91+(AVERAGE($AH$3:AH92)/(AL91*AL91))</f>
        <v>24.136694862182747</v>
      </c>
      <c r="AM92" s="37">
        <f>AM91+(AVERAGE($AI$3:AI92)/(AM91*AM91))</f>
        <v>24.171581944294303</v>
      </c>
      <c r="AN92" s="38">
        <f t="shared" si="30"/>
        <v>22</v>
      </c>
      <c r="AO92" s="39">
        <f t="shared" si="38"/>
        <v>22.2444552959867</v>
      </c>
      <c r="AP92" s="39">
        <f t="shared" si="38"/>
        <v>22.898103151813658</v>
      </c>
      <c r="AQ92" s="36">
        <f t="shared" si="36"/>
        <v>22.657947972362475</v>
      </c>
      <c r="AR92" s="40">
        <f t="shared" ref="AR92:AS107" si="39">AR91+(AVERAGE(AH83:AH92)/(AR91*AR91))</f>
        <v>23.018445096538539</v>
      </c>
      <c r="AS92" s="41">
        <f t="shared" si="39"/>
        <v>23.383469917381106</v>
      </c>
      <c r="AT92" s="20">
        <f>POWER((AO92-H92),2)</f>
        <v>5.9758391735945278E-2</v>
      </c>
      <c r="AU92" s="20">
        <f>POWER((AP92-H92),2)</f>
        <v>0.80658927129762559</v>
      </c>
      <c r="AV92" s="29">
        <f t="shared" si="32"/>
        <v>22.865215767285576</v>
      </c>
      <c r="AW92" s="30">
        <f t="shared" si="35"/>
        <v>24.78775573367793</v>
      </c>
      <c r="AX92" s="36">
        <f t="shared" si="33"/>
        <v>23.568890120731918</v>
      </c>
      <c r="AY92" s="37">
        <f t="shared" si="34"/>
        <v>23.86416586048535</v>
      </c>
    </row>
    <row r="93" spans="1:51" thickTop="1" thickBot="1">
      <c r="A93" s="4">
        <v>92</v>
      </c>
      <c r="B93" s="4">
        <v>1248416776</v>
      </c>
      <c r="C93" s="4">
        <f t="shared" si="22"/>
        <v>0.78448275862068961</v>
      </c>
      <c r="D93" s="2">
        <f t="shared" si="23"/>
        <v>40018.268240740741</v>
      </c>
      <c r="E93" s="4" t="s">
        <v>192</v>
      </c>
      <c r="F93" s="4" t="s">
        <v>193</v>
      </c>
      <c r="G93" s="4">
        <v>22</v>
      </c>
      <c r="H93" s="4">
        <v>22</v>
      </c>
      <c r="I93" s="5">
        <f t="shared" si="24"/>
        <v>0.93333333333333335</v>
      </c>
      <c r="J93" s="4">
        <v>167</v>
      </c>
      <c r="K93" s="4">
        <v>167</v>
      </c>
      <c r="L93" s="5">
        <f t="shared" si="25"/>
        <v>0.95402769669105714</v>
      </c>
      <c r="M93" s="5">
        <f t="shared" si="26"/>
        <v>7.5909090909090908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5">
        <f>N93+P93+T93</f>
        <v>0</v>
      </c>
      <c r="X93" s="5">
        <f>O93+Q93+U93</f>
        <v>0</v>
      </c>
      <c r="Y93" s="60">
        <f>(N93+V93)/G93</f>
        <v>0</v>
      </c>
      <c r="Z93" s="62">
        <f>IF(AA93=0,0,(N93+V93)/ABS(AA93))</f>
        <v>0</v>
      </c>
      <c r="AA93" s="3">
        <f t="shared" si="27"/>
        <v>0</v>
      </c>
      <c r="AB93" s="3">
        <f t="shared" si="28"/>
        <v>0</v>
      </c>
      <c r="AC93" s="3">
        <f>N93+O93+P93+Q93+T93+U93</f>
        <v>0</v>
      </c>
      <c r="AD93" s="3">
        <f>AA93/G93</f>
        <v>0</v>
      </c>
      <c r="AE93" s="24">
        <f>(AA93)*(G93*G93)</f>
        <v>0</v>
      </c>
      <c r="AF93" s="25">
        <f t="shared" si="29"/>
        <v>2.0661157024793389E-3</v>
      </c>
      <c r="AG93" s="26">
        <f>(H93-$H$2)/SUM($AF$2:AF92)</f>
        <v>44.436338677427635</v>
      </c>
      <c r="AH93" s="35">
        <f>(H93-H88)/SUM(AF88:AF92)</f>
        <v>-98.475384615384613</v>
      </c>
      <c r="AI93" s="28">
        <f>(H93-H83)/SUM(AF83:AF92)</f>
        <v>-51.003187250996014</v>
      </c>
      <c r="AJ93" s="29">
        <f>AJ92+(AVERAGE($AE$3:AE93)/(AJ92*AJ92))</f>
        <v>24.034800221442584</v>
      </c>
      <c r="AK93" s="30">
        <f>AK92+(AVERAGE($AG$3:AG93)/(AK92*AK92))</f>
        <v>24.492189596133976</v>
      </c>
      <c r="AL93" s="36">
        <f>AL92+(AVERAGE($AH$3:AH93)/(AL92*AL92))</f>
        <v>24.199129593140501</v>
      </c>
      <c r="AM93" s="37">
        <f>AM92+(AVERAGE($AI$3:AI93)/(AM92*AM92))</f>
        <v>24.241385488421216</v>
      </c>
      <c r="AN93" s="38">
        <f t="shared" si="30"/>
        <v>22</v>
      </c>
      <c r="AO93" s="39">
        <f t="shared" si="38"/>
        <v>22.04544106417783</v>
      </c>
      <c r="AP93" s="39">
        <f t="shared" si="38"/>
        <v>22.800828809843846</v>
      </c>
      <c r="AQ93" s="36">
        <f t="shared" si="36"/>
        <v>22.459125457766216</v>
      </c>
      <c r="AR93" s="40">
        <f t="shared" si="39"/>
        <v>22.922123261032283</v>
      </c>
      <c r="AS93" s="41">
        <f t="shared" si="39"/>
        <v>23.335971560500393</v>
      </c>
      <c r="AT93" s="20">
        <f>POWER((AO93-H93),2)</f>
        <v>2.0648903136136249E-3</v>
      </c>
      <c r="AU93" s="20">
        <f>POWER((AP93-H93),2)</f>
        <v>0.64132678267591137</v>
      </c>
      <c r="AV93" s="29">
        <f t="shared" si="32"/>
        <v>22.945319188927531</v>
      </c>
      <c r="AW93" s="30">
        <f t="shared" si="35"/>
        <v>24.875345228074192</v>
      </c>
      <c r="AX93" s="36">
        <f t="shared" si="33"/>
        <v>23.65174990991941</v>
      </c>
      <c r="AY93" s="37">
        <f t="shared" si="34"/>
        <v>23.948176374641239</v>
      </c>
    </row>
    <row r="94" spans="1:51" thickTop="1" thickBot="1">
      <c r="A94" s="4">
        <v>93</v>
      </c>
      <c r="B94" s="4">
        <v>1249328692</v>
      </c>
      <c r="C94" s="4">
        <f t="shared" si="22"/>
        <v>0.7931034482758621</v>
      </c>
      <c r="D94" s="2">
        <f t="shared" si="23"/>
        <v>40028.822824074072</v>
      </c>
      <c r="E94" s="4" t="s">
        <v>193</v>
      </c>
      <c r="F94" s="4" t="s">
        <v>194</v>
      </c>
      <c r="G94" s="4">
        <v>22</v>
      </c>
      <c r="H94" s="4">
        <v>22</v>
      </c>
      <c r="I94" s="5">
        <f t="shared" si="24"/>
        <v>0.93333333333333335</v>
      </c>
      <c r="J94" s="4">
        <v>167</v>
      </c>
      <c r="K94" s="4">
        <v>167</v>
      </c>
      <c r="L94" s="5">
        <f t="shared" si="25"/>
        <v>0.95402769669105714</v>
      </c>
      <c r="M94" s="5">
        <f t="shared" si="26"/>
        <v>7.5909090909090908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5">
        <f>N94+P94+T94</f>
        <v>0</v>
      </c>
      <c r="X94" s="5">
        <f>O94+Q94+U94</f>
        <v>0</v>
      </c>
      <c r="Y94" s="60">
        <f>(N94+V94)/G94</f>
        <v>0</v>
      </c>
      <c r="Z94" s="62">
        <f>IF(AA94=0,0,(N94+V94)/ABS(AA94))</f>
        <v>0</v>
      </c>
      <c r="AA94" s="3">
        <f t="shared" si="27"/>
        <v>0</v>
      </c>
      <c r="AB94" s="3">
        <f t="shared" si="28"/>
        <v>0</v>
      </c>
      <c r="AC94" s="3">
        <f>N94+O94+P94+Q94+T94+U94</f>
        <v>0</v>
      </c>
      <c r="AD94" s="3">
        <f>AA94/G94</f>
        <v>0</v>
      </c>
      <c r="AE94" s="24">
        <f>(AA94)*(G94*G94)</f>
        <v>0</v>
      </c>
      <c r="AF94" s="25">
        <f t="shared" si="29"/>
        <v>2.0661157024793389E-3</v>
      </c>
      <c r="AG94" s="26">
        <f>(H94-$H$2)/SUM($AF$2:AF93)</f>
        <v>44.146828139244391</v>
      </c>
      <c r="AH94" s="35">
        <f>(H94-H89)/SUM(AF89:AF93)</f>
        <v>0</v>
      </c>
      <c r="AI94" s="28">
        <f>(H94-H84)/SUM(AF84:AF93)</f>
        <v>-50.55004935834156</v>
      </c>
      <c r="AJ94" s="29">
        <f>AJ93+(AVERAGE($AE$3:AE94)/(AJ93*AJ93))</f>
        <v>24.090251463105169</v>
      </c>
      <c r="AK94" s="30">
        <f>AK93+(AVERAGE($AG$3:AG94)/(AK93*AK93))</f>
        <v>24.580700040970815</v>
      </c>
      <c r="AL94" s="36">
        <f>AL93+(AVERAGE($AH$3:AH94)/(AL93*AL93))</f>
        <v>24.260567430382096</v>
      </c>
      <c r="AM94" s="37">
        <f>AM93+(AVERAGE($AI$3:AI94)/(AM93*AM93))</f>
        <v>24.309098223450768</v>
      </c>
      <c r="AN94" s="38">
        <f t="shared" si="30"/>
        <v>22</v>
      </c>
      <c r="AO94" s="39">
        <f t="shared" si="38"/>
        <v>22.04544106417783</v>
      </c>
      <c r="AP94" s="39">
        <f t="shared" si="38"/>
        <v>22.70359432531437</v>
      </c>
      <c r="AQ94" s="36">
        <f t="shared" si="36"/>
        <v>22.298716962336815</v>
      </c>
      <c r="AR94" s="40">
        <f t="shared" si="39"/>
        <v>22.824990210145067</v>
      </c>
      <c r="AS94" s="41">
        <f t="shared" si="39"/>
        <v>23.278997045508316</v>
      </c>
      <c r="AT94" s="20">
        <f>POWER((AO94-H94),2)</f>
        <v>2.0648903136136249E-3</v>
      </c>
      <c r="AU94" s="20">
        <f>POWER((AP94-H94),2)</f>
        <v>0.49504497461458341</v>
      </c>
      <c r="AV94" s="29">
        <f t="shared" si="32"/>
        <v>23.024864295575455</v>
      </c>
      <c r="AW94" s="30">
        <f t="shared" si="35"/>
        <v>24.962318979250075</v>
      </c>
      <c r="AX94" s="36">
        <f t="shared" si="33"/>
        <v>23.734030146370245</v>
      </c>
      <c r="AY94" s="37">
        <f t="shared" si="34"/>
        <v>24.031598502691214</v>
      </c>
    </row>
    <row r="95" spans="1:51" thickTop="1" thickBot="1">
      <c r="A95" s="4">
        <v>94</v>
      </c>
      <c r="B95" s="4">
        <v>1260521376</v>
      </c>
      <c r="C95" s="4">
        <f t="shared" si="22"/>
        <v>0.80172413793103448</v>
      </c>
      <c r="D95" s="2">
        <f t="shared" si="23"/>
        <v>40158.367777777778</v>
      </c>
      <c r="E95" s="4" t="s">
        <v>194</v>
      </c>
      <c r="F95" s="4" t="s">
        <v>195</v>
      </c>
      <c r="G95" s="4">
        <v>22</v>
      </c>
      <c r="H95" s="4">
        <v>22</v>
      </c>
      <c r="I95" s="5">
        <f t="shared" si="24"/>
        <v>0.93333333333333335</v>
      </c>
      <c r="J95" s="4">
        <v>167</v>
      </c>
      <c r="K95" s="4">
        <v>167</v>
      </c>
      <c r="L95" s="5">
        <f t="shared" si="25"/>
        <v>0.95402769669105714</v>
      </c>
      <c r="M95" s="5">
        <f t="shared" si="26"/>
        <v>7.5909090909090908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5">
        <f>N95+P95+T95</f>
        <v>0</v>
      </c>
      <c r="X95" s="5">
        <f>O95+Q95+U95</f>
        <v>0</v>
      </c>
      <c r="Y95" s="60">
        <f>(N95+V95)/G95</f>
        <v>0</v>
      </c>
      <c r="Z95" s="62">
        <f>IF(AA95=0,0,(N95+V95)/ABS(AA95))</f>
        <v>0</v>
      </c>
      <c r="AA95" s="3">
        <f t="shared" si="27"/>
        <v>0</v>
      </c>
      <c r="AB95" s="3">
        <f t="shared" si="28"/>
        <v>0</v>
      </c>
      <c r="AC95" s="3">
        <f>N95+O95+P95+Q95+T95+U95</f>
        <v>0</v>
      </c>
      <c r="AD95" s="3">
        <f>AA95/G95</f>
        <v>0</v>
      </c>
      <c r="AE95" s="24">
        <f>(AA95)*(G95*G95)</f>
        <v>0</v>
      </c>
      <c r="AF95" s="25">
        <f t="shared" si="29"/>
        <v>2.0661157024793389E-3</v>
      </c>
      <c r="AG95" s="26">
        <f>(H95-$H$2)/SUM($AF$2:AF94)</f>
        <v>43.861065605992927</v>
      </c>
      <c r="AH95" s="35">
        <f>(H95-H90)/SUM(AF90:AF94)</f>
        <v>0</v>
      </c>
      <c r="AI95" s="28">
        <f>(H95-H85)/SUM(AF85:AF94)</f>
        <v>-50.104892367906068</v>
      </c>
      <c r="AJ95" s="29">
        <f>AJ94+(AVERAGE($AE$3:AE95)/(AJ94*AJ94))</f>
        <v>24.144854213687722</v>
      </c>
      <c r="AK95" s="30">
        <f>AK94+(AVERAGE($AG$3:AG95)/(AK94*AK94))</f>
        <v>24.668409893733074</v>
      </c>
      <c r="AL95" s="36">
        <f>AL94+(AVERAGE($AH$3:AH95)/(AL94*AL94))</f>
        <v>24.321037209164409</v>
      </c>
      <c r="AM95" s="37">
        <f>AM94+(AVERAGE($AI$3:AI95)/(AM94*AM94))</f>
        <v>24.374798498457928</v>
      </c>
      <c r="AN95" s="38">
        <f t="shared" si="30"/>
        <v>22</v>
      </c>
      <c r="AO95" s="39">
        <f t="shared" si="38"/>
        <v>22.04544106417783</v>
      </c>
      <c r="AP95" s="39">
        <f t="shared" si="38"/>
        <v>22.606388812135105</v>
      </c>
      <c r="AQ95" s="36">
        <f t="shared" si="36"/>
        <v>22.17777097604765</v>
      </c>
      <c r="AR95" s="40">
        <f t="shared" si="39"/>
        <v>22.727028689697431</v>
      </c>
      <c r="AS95" s="41">
        <f t="shared" si="39"/>
        <v>23.212497351714582</v>
      </c>
      <c r="AT95" s="20">
        <f>POWER((AO95-H95),2)</f>
        <v>2.0648903136136249E-3</v>
      </c>
      <c r="AU95" s="20">
        <f>POWER((AP95-H95),2)</f>
        <v>0.36770739148262349</v>
      </c>
      <c r="AV95" s="29">
        <f t="shared" si="32"/>
        <v>23.103860735001504</v>
      </c>
      <c r="AW95" s="30">
        <f t="shared" si="35"/>
        <v>25.048687718095614</v>
      </c>
      <c r="AX95" s="36">
        <f t="shared" si="33"/>
        <v>23.815740879688718</v>
      </c>
      <c r="AY95" s="37">
        <f t="shared" si="34"/>
        <v>24.114442460925037</v>
      </c>
    </row>
    <row r="96" spans="1:51" thickTop="1" thickBot="1">
      <c r="A96" s="4">
        <v>95</v>
      </c>
      <c r="B96" s="4">
        <v>1262428709</v>
      </c>
      <c r="C96" s="4">
        <f t="shared" si="22"/>
        <v>0.81034482758620685</v>
      </c>
      <c r="D96" s="2">
        <f t="shared" si="23"/>
        <v>40180.443391203706</v>
      </c>
      <c r="E96" s="4" t="s">
        <v>195</v>
      </c>
      <c r="F96" s="4" t="s">
        <v>196</v>
      </c>
      <c r="G96" s="4">
        <v>22</v>
      </c>
      <c r="H96" s="4">
        <v>22</v>
      </c>
      <c r="I96" s="5">
        <f t="shared" si="24"/>
        <v>0.93333333333333335</v>
      </c>
      <c r="J96" s="4">
        <v>167</v>
      </c>
      <c r="K96" s="4">
        <v>167</v>
      </c>
      <c r="L96" s="5">
        <f t="shared" si="25"/>
        <v>0.95402769669105714</v>
      </c>
      <c r="M96" s="5">
        <f t="shared" si="26"/>
        <v>7.5909090909090908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5">
        <f>N96+P96+T96</f>
        <v>0</v>
      </c>
      <c r="X96" s="5">
        <f>O96+Q96+U96</f>
        <v>0</v>
      </c>
      <c r="Y96" s="60">
        <f>(N96+V96)/G96</f>
        <v>0</v>
      </c>
      <c r="Z96" s="62">
        <f>IF(AA96=0,0,(N96+V96)/ABS(AA96))</f>
        <v>0</v>
      </c>
      <c r="AA96" s="3">
        <f t="shared" si="27"/>
        <v>0</v>
      </c>
      <c r="AB96" s="3">
        <f t="shared" si="28"/>
        <v>0</v>
      </c>
      <c r="AC96" s="3">
        <f>N96+O96+P96+Q96+T96+U96</f>
        <v>0</v>
      </c>
      <c r="AD96" s="3">
        <f>AA96/G96</f>
        <v>0</v>
      </c>
      <c r="AE96" s="24">
        <f>(AA96)*(G96*G96)</f>
        <v>0</v>
      </c>
      <c r="AF96" s="25">
        <f t="shared" si="29"/>
        <v>2.0661157024793389E-3</v>
      </c>
      <c r="AG96" s="26">
        <f>(H96-$H$2)/SUM($AF$2:AF95)</f>
        <v>43.578978763227859</v>
      </c>
      <c r="AH96" s="35">
        <f>(H96-H91)/SUM(AF91:AF95)</f>
        <v>0</v>
      </c>
      <c r="AI96" s="28">
        <f>(H96-H86)/SUM(AF86:AF95)</f>
        <v>-49.667507274490788</v>
      </c>
      <c r="AJ96" s="29">
        <f>AJ95+(AVERAGE($AE$3:AE96)/(AJ95*AJ95))</f>
        <v>24.198632023052191</v>
      </c>
      <c r="AK96" s="30">
        <f>AK95+(AVERAGE($AG$3:AG96)/(AK95*AK95))</f>
        <v>24.755332526539686</v>
      </c>
      <c r="AL96" s="36">
        <f>AL95+(AVERAGE($AH$3:AH96)/(AL95*AL95))</f>
        <v>24.380566567201392</v>
      </c>
      <c r="AM96" s="37">
        <f>AM95+(AVERAGE($AI$3:AI96)/(AM95*AM95))</f>
        <v>24.438560566082128</v>
      </c>
      <c r="AN96" s="38">
        <f t="shared" si="30"/>
        <v>22</v>
      </c>
      <c r="AO96" s="39">
        <f t="shared" si="38"/>
        <v>22.04544106417783</v>
      </c>
      <c r="AP96" s="39">
        <f t="shared" si="38"/>
        <v>22.509201408888117</v>
      </c>
      <c r="AQ96" s="36">
        <f t="shared" si="36"/>
        <v>22.096980594739335</v>
      </c>
      <c r="AR96" s="40">
        <f t="shared" si="39"/>
        <v>22.628220851705642</v>
      </c>
      <c r="AS96" s="41">
        <f t="shared" si="39"/>
        <v>23.136398263827321</v>
      </c>
      <c r="AT96" s="20">
        <f>POWER((AO96-H96),2)</f>
        <v>2.0648903136136249E-3</v>
      </c>
      <c r="AU96" s="20">
        <f>POWER((AP96-H96),2)</f>
        <v>0.25928607481364346</v>
      </c>
      <c r="AV96" s="29">
        <f t="shared" si="32"/>
        <v>23.182317890634287</v>
      </c>
      <c r="AW96" s="30">
        <f t="shared" si="35"/>
        <v>25.13446187899558</v>
      </c>
      <c r="AX96" s="36">
        <f t="shared" si="33"/>
        <v>23.896891883176323</v>
      </c>
      <c r="AY96" s="37">
        <f t="shared" si="34"/>
        <v>24.196718184378216</v>
      </c>
    </row>
    <row r="97" spans="1:51" thickTop="1" thickBot="1">
      <c r="A97" s="4">
        <v>96</v>
      </c>
      <c r="B97" s="4">
        <v>1264866763</v>
      </c>
      <c r="C97" s="4">
        <f t="shared" si="22"/>
        <v>0.81896551724137934</v>
      </c>
      <c r="D97" s="2">
        <f t="shared" si="23"/>
        <v>40208.661608796298</v>
      </c>
      <c r="E97" s="4" t="s">
        <v>196</v>
      </c>
      <c r="F97" s="4" t="s">
        <v>197</v>
      </c>
      <c r="G97" s="4">
        <v>22</v>
      </c>
      <c r="H97" s="4">
        <v>22</v>
      </c>
      <c r="I97" s="5">
        <f t="shared" si="24"/>
        <v>0.93333333333333335</v>
      </c>
      <c r="J97" s="4">
        <v>167</v>
      </c>
      <c r="K97" s="4">
        <v>167</v>
      </c>
      <c r="L97" s="5">
        <f t="shared" si="25"/>
        <v>0.95402769669105714</v>
      </c>
      <c r="M97" s="5">
        <f t="shared" si="26"/>
        <v>7.5909090909090908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5">
        <f>N97+P97+T97</f>
        <v>0</v>
      </c>
      <c r="X97" s="5">
        <f>O97+Q97+U97</f>
        <v>0</v>
      </c>
      <c r="Y97" s="60">
        <f>(N97+V97)/G97</f>
        <v>0</v>
      </c>
      <c r="Z97" s="62">
        <f>IF(AA97=0,0,(N97+V97)/ABS(AA97))</f>
        <v>0</v>
      </c>
      <c r="AA97" s="3">
        <f t="shared" si="27"/>
        <v>0</v>
      </c>
      <c r="AB97" s="3">
        <f t="shared" si="28"/>
        <v>0</v>
      </c>
      <c r="AC97" s="3">
        <f>N97+O97+P97+Q97+T97+U97</f>
        <v>0</v>
      </c>
      <c r="AD97" s="3">
        <f>AA97/G97</f>
        <v>0</v>
      </c>
      <c r="AE97" s="24">
        <f>(AA97)*(G97*G97)</f>
        <v>0</v>
      </c>
      <c r="AF97" s="25">
        <f t="shared" si="29"/>
        <v>2.0661157024793389E-3</v>
      </c>
      <c r="AG97" s="26">
        <f>(H97-$H$2)/SUM($AF$2:AF96)</f>
        <v>43.300497144940294</v>
      </c>
      <c r="AH97" s="35">
        <f>(H97-H92)/SUM(AF92:AF96)</f>
        <v>0</v>
      </c>
      <c r="AI97" s="28">
        <f>(H97-H87)/SUM(AF87:AF96)</f>
        <v>-49.237692307692306</v>
      </c>
      <c r="AJ97" s="29">
        <f>AJ96+(AVERAGE($AE$3:AE97)/(AJ96*AJ96))</f>
        <v>24.251607502943305</v>
      </c>
      <c r="AK97" s="30">
        <f>AK96+(AVERAGE($AG$3:AG97)/(AK96*AK96))</f>
        <v>24.841481010769623</v>
      </c>
      <c r="AL97" s="36">
        <f>AL96+(AVERAGE($AH$3:AH97)/(AL96*AL96))</f>
        <v>24.439182009217692</v>
      </c>
      <c r="AM97" s="37">
        <f>AM96+(AVERAGE($AI$3:AI97)/(AM96*AM96))</f>
        <v>24.500454859268526</v>
      </c>
      <c r="AN97" s="38">
        <f t="shared" si="30"/>
        <v>22</v>
      </c>
      <c r="AO97" s="39">
        <f t="shared" si="38"/>
        <v>22.04544106417783</v>
      </c>
      <c r="AP97" s="39">
        <f t="shared" si="38"/>
        <v>22.412021269942723</v>
      </c>
      <c r="AQ97" s="36">
        <f t="shared" si="36"/>
        <v>22.056644689059585</v>
      </c>
      <c r="AR97" s="40">
        <f t="shared" si="39"/>
        <v>22.528548225949287</v>
      </c>
      <c r="AS97" s="41">
        <f t="shared" si="39"/>
        <v>23.05059947929653</v>
      </c>
      <c r="AT97" s="20">
        <f>POWER((AO97-H97),2)</f>
        <v>2.0648903136136249E-3</v>
      </c>
      <c r="AU97" s="20">
        <f>POWER((AP97-H97),2)</f>
        <v>0.16976152688521462</v>
      </c>
      <c r="AV97" s="29">
        <f t="shared" si="32"/>
        <v>23.260244891425558</v>
      </c>
      <c r="AW97" s="30">
        <f t="shared" si="35"/>
        <v>25.219651610989263</v>
      </c>
      <c r="AX97" s="36">
        <f t="shared" si="33"/>
        <v>23.977492664180058</v>
      </c>
      <c r="AY97" s="37">
        <f t="shared" si="34"/>
        <v>24.278435337379427</v>
      </c>
    </row>
    <row r="98" spans="1:51" thickTop="1" thickBot="1">
      <c r="A98" s="4">
        <v>97</v>
      </c>
      <c r="B98" s="4">
        <v>1269329931</v>
      </c>
      <c r="C98" s="4">
        <f t="shared" si="22"/>
        <v>0.82758620689655171</v>
      </c>
      <c r="D98" s="2">
        <f t="shared" si="23"/>
        <v>40260.318645833337</v>
      </c>
      <c r="E98" s="4" t="s">
        <v>197</v>
      </c>
      <c r="F98" s="4" t="s">
        <v>198</v>
      </c>
      <c r="G98" s="4">
        <v>22</v>
      </c>
      <c r="H98" s="4">
        <v>22</v>
      </c>
      <c r="I98" s="5">
        <f t="shared" si="24"/>
        <v>0.93333333333333335</v>
      </c>
      <c r="J98" s="4">
        <v>167</v>
      </c>
      <c r="K98" s="4">
        <v>167</v>
      </c>
      <c r="L98" s="5">
        <f t="shared" si="25"/>
        <v>0.95402769669105714</v>
      </c>
      <c r="M98" s="5">
        <f t="shared" si="26"/>
        <v>7.5909090909090908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5">
        <f>N98+P98+T98</f>
        <v>0</v>
      </c>
      <c r="X98" s="5">
        <f>O98+Q98+U98</f>
        <v>0</v>
      </c>
      <c r="Y98" s="60">
        <f>(N98+V98)/G98</f>
        <v>0</v>
      </c>
      <c r="Z98" s="62">
        <f>IF(AA98=0,0,(N98+V98)/ABS(AA98))</f>
        <v>0</v>
      </c>
      <c r="AA98" s="3">
        <f t="shared" si="27"/>
        <v>0</v>
      </c>
      <c r="AB98" s="3">
        <f t="shared" si="28"/>
        <v>0</v>
      </c>
      <c r="AC98" s="3">
        <f>N98+O98+P98+Q98+T98+U98</f>
        <v>0</v>
      </c>
      <c r="AD98" s="3">
        <f>AA98/G98</f>
        <v>0</v>
      </c>
      <c r="AE98" s="24">
        <f>(AA98)*(G98*G98)</f>
        <v>0</v>
      </c>
      <c r="AF98" s="25">
        <f t="shared" si="29"/>
        <v>2.0661157024793389E-3</v>
      </c>
      <c r="AG98" s="26">
        <f>(H98-$H$2)/SUM($AF$2:AF97)</f>
        <v>43.025552074872778</v>
      </c>
      <c r="AH98" s="35">
        <f>(H98-H93)/SUM(AF93:AF97)</f>
        <v>0</v>
      </c>
      <c r="AI98" s="28">
        <f>(H98-H88)/SUM(AF88:AF97)</f>
        <v>-48.815252621544325</v>
      </c>
      <c r="AJ98" s="29">
        <f>AJ97+(AVERAGE($AE$3:AE98)/(AJ97*AJ97))</f>
        <v>24.3038023754549</v>
      </c>
      <c r="AK98" s="30">
        <f>AK97+(AVERAGE($AG$3:AG98)/(AK97*AK97))</f>
        <v>24.926868124320475</v>
      </c>
      <c r="AL98" s="36">
        <f>AL97+(AVERAGE($AH$3:AH98)/(AL97*AL97))</f>
        <v>24.496908967236582</v>
      </c>
      <c r="AM98" s="37">
        <f>AM97+(AVERAGE($AI$3:AI98)/(AM97*AM97))</f>
        <v>24.560548245025384</v>
      </c>
      <c r="AN98" s="38">
        <f t="shared" si="30"/>
        <v>22</v>
      </c>
      <c r="AO98" s="39">
        <f t="shared" si="38"/>
        <v>22.04544106417783</v>
      </c>
      <c r="AP98" s="39">
        <f t="shared" si="38"/>
        <v>22.314837556598857</v>
      </c>
      <c r="AQ98" s="36">
        <f t="shared" si="36"/>
        <v>22.056644689059585</v>
      </c>
      <c r="AR98" s="40">
        <f t="shared" si="39"/>
        <v>22.427991689784914</v>
      </c>
      <c r="AS98" s="41">
        <f t="shared" si="39"/>
        <v>22.954973419176444</v>
      </c>
      <c r="AT98" s="20">
        <f>POWER((AO98-H98),2)</f>
        <v>2.0648903136136249E-3</v>
      </c>
      <c r="AU98" s="20">
        <f>POWER((AP98-H98),2)</f>
        <v>9.9122687045138227E-2</v>
      </c>
      <c r="AV98" s="29">
        <f t="shared" si="32"/>
        <v>23.337650621252557</v>
      </c>
      <c r="AW98" s="30">
        <f t="shared" si="35"/>
        <v>25.304266788400728</v>
      </c>
      <c r="AX98" s="36">
        <f t="shared" si="33"/>
        <v>24.057552473952057</v>
      </c>
      <c r="AY98" s="37">
        <f t="shared" si="34"/>
        <v>24.359603323599263</v>
      </c>
    </row>
    <row r="99" spans="1:51" thickTop="1" thickBot="1">
      <c r="A99" s="4">
        <v>98</v>
      </c>
      <c r="B99" s="4">
        <v>1274877055</v>
      </c>
      <c r="C99" s="4">
        <f t="shared" si="22"/>
        <v>0.83620689655172409</v>
      </c>
      <c r="D99" s="2">
        <f t="shared" si="23"/>
        <v>40324.521469907406</v>
      </c>
      <c r="E99" s="4" t="s">
        <v>198</v>
      </c>
      <c r="F99" s="4" t="s">
        <v>199</v>
      </c>
      <c r="G99" s="4">
        <v>22</v>
      </c>
      <c r="H99" s="4">
        <v>22</v>
      </c>
      <c r="I99" s="5">
        <f t="shared" si="24"/>
        <v>0.93333333333333335</v>
      </c>
      <c r="J99" s="4">
        <v>167</v>
      </c>
      <c r="K99" s="4">
        <v>167</v>
      </c>
      <c r="L99" s="5">
        <f t="shared" si="25"/>
        <v>0.95402769669105714</v>
      </c>
      <c r="M99" s="5">
        <f t="shared" si="26"/>
        <v>7.5909090909090908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5">
        <f>N99+P99+T99</f>
        <v>0</v>
      </c>
      <c r="X99" s="5">
        <f>O99+Q99+U99</f>
        <v>0</v>
      </c>
      <c r="Y99" s="60">
        <f>(N99+V99)/G99</f>
        <v>0</v>
      </c>
      <c r="Z99" s="62">
        <f>IF(AA99=0,0,(N99+V99)/ABS(AA99))</f>
        <v>0</v>
      </c>
      <c r="AA99" s="3">
        <f t="shared" si="27"/>
        <v>0</v>
      </c>
      <c r="AB99" s="3">
        <f t="shared" si="28"/>
        <v>0</v>
      </c>
      <c r="AC99" s="3">
        <f>N99+O99+P99+Q99+T99+U99</f>
        <v>0</v>
      </c>
      <c r="AD99" s="3">
        <f>AA99/G99</f>
        <v>0</v>
      </c>
      <c r="AE99" s="24">
        <f>(AA99)*(G99*G99)</f>
        <v>0</v>
      </c>
      <c r="AF99" s="25">
        <f t="shared" si="29"/>
        <v>2.0661157024793389E-3</v>
      </c>
      <c r="AG99" s="26">
        <f>(H99-$H$2)/SUM($AF$2:AF98)</f>
        <v>42.754076610055918</v>
      </c>
      <c r="AH99" s="35">
        <f>(H99-H94)/SUM(AF94:AF98)</f>
        <v>0</v>
      </c>
      <c r="AI99" s="28">
        <f>(H99-H89)/SUM(AF89:AF98)</f>
        <v>0</v>
      </c>
      <c r="AJ99" s="29">
        <f>AJ98+(AVERAGE($AE$3:AE99)/(AJ98*AJ98))</f>
        <v>24.355237518429504</v>
      </c>
      <c r="AK99" s="30">
        <f>AK98+(AVERAGE($AG$3:AG99)/(AK98*AK98))</f>
        <v>25.011506358774202</v>
      </c>
      <c r="AL99" s="36">
        <f>AL98+(AVERAGE($AH$3:AH99)/(AL98*AL98))</f>
        <v>24.553771856935196</v>
      </c>
      <c r="AM99" s="37">
        <f>AM98+(AVERAGE($AI$3:AI99)/(AM98*AM98))</f>
        <v>24.61973143267743</v>
      </c>
      <c r="AN99" s="38">
        <f t="shared" si="30"/>
        <v>22</v>
      </c>
      <c r="AO99" s="39">
        <f t="shared" si="38"/>
        <v>22.04544106417783</v>
      </c>
      <c r="AP99" s="39">
        <f t="shared" si="38"/>
        <v>22.314837556598857</v>
      </c>
      <c r="AQ99" s="36">
        <f t="shared" si="36"/>
        <v>22.056644689059585</v>
      </c>
      <c r="AR99" s="40">
        <f t="shared" si="39"/>
        <v>22.347564613950709</v>
      </c>
      <c r="AS99" s="41">
        <f t="shared" si="39"/>
        <v>22.868588248374447</v>
      </c>
      <c r="AT99" s="20">
        <f>POWER((AO99-H99),2)</f>
        <v>2.0648903136136249E-3</v>
      </c>
      <c r="AU99" s="20">
        <f>POWER((AP99-H99),2)</f>
        <v>9.9122687045138227E-2</v>
      </c>
      <c r="AV99" s="29">
        <f t="shared" si="32"/>
        <v>23.41454372788235</v>
      </c>
      <c r="AW99" s="30">
        <f t="shared" si="35"/>
        <v>25.388317020969762</v>
      </c>
      <c r="AX99" s="36">
        <f t="shared" si="33"/>
        <v>24.137080317048383</v>
      </c>
      <c r="AY99" s="37">
        <f t="shared" si="34"/>
        <v>24.440231295628664</v>
      </c>
    </row>
    <row r="100" spans="1:51" thickTop="1" thickBot="1">
      <c r="A100" s="4">
        <v>99</v>
      </c>
      <c r="B100" s="4">
        <v>1275250484</v>
      </c>
      <c r="C100" s="4">
        <f t="shared" si="22"/>
        <v>0.84482758620689657</v>
      </c>
      <c r="D100" s="2">
        <f t="shared" si="23"/>
        <v>40328.843564814815</v>
      </c>
      <c r="E100" s="4" t="s">
        <v>199</v>
      </c>
      <c r="F100" s="4" t="s">
        <v>200</v>
      </c>
      <c r="G100" s="4">
        <v>22</v>
      </c>
      <c r="H100" s="4">
        <v>22</v>
      </c>
      <c r="I100" s="5">
        <f t="shared" si="24"/>
        <v>0.93333333333333335</v>
      </c>
      <c r="J100" s="4">
        <v>167</v>
      </c>
      <c r="K100" s="4">
        <v>168</v>
      </c>
      <c r="L100" s="5">
        <f t="shared" si="25"/>
        <v>0.95977423460467493</v>
      </c>
      <c r="M100" s="5">
        <f t="shared" si="26"/>
        <v>7.6363636363636367</v>
      </c>
      <c r="N100" s="4">
        <v>0</v>
      </c>
      <c r="O100" s="4">
        <v>0</v>
      </c>
      <c r="P100" s="4">
        <v>1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1</v>
      </c>
      <c r="W100" s="5">
        <f>N100+P100+T100</f>
        <v>1</v>
      </c>
      <c r="X100" s="5">
        <f>O100+Q100+U100</f>
        <v>0</v>
      </c>
      <c r="Y100" s="60">
        <f>(N100+V100)/G100</f>
        <v>4.5454545454545456E-2</v>
      </c>
      <c r="Z100" s="62">
        <f>IF(AA100=0,0,(N100+V100)/ABS(AA100))</f>
        <v>0</v>
      </c>
      <c r="AA100" s="3">
        <f t="shared" si="27"/>
        <v>0</v>
      </c>
      <c r="AB100" s="3">
        <f t="shared" si="28"/>
        <v>1</v>
      </c>
      <c r="AC100" s="3">
        <f>N100+O100+P100+Q100+T100+U100</f>
        <v>1</v>
      </c>
      <c r="AD100" s="3">
        <f>AA100/G100</f>
        <v>0</v>
      </c>
      <c r="AE100" s="24">
        <f>(AA100)*(G100*G100)</f>
        <v>0</v>
      </c>
      <c r="AF100" s="25">
        <f t="shared" si="29"/>
        <v>2.0661157024793389E-3</v>
      </c>
      <c r="AG100" s="26">
        <f>(H100-$H$2)/SUM($AF$2:AF99)</f>
        <v>42.486005486469175</v>
      </c>
      <c r="AH100" s="35">
        <f>(H100-H95)/SUM(AF95:AF99)</f>
        <v>0</v>
      </c>
      <c r="AI100" s="28">
        <f>(H100-H90)/SUM(AF90:AF99)</f>
        <v>0</v>
      </c>
      <c r="AJ100" s="29">
        <f>AJ99+(AVERAGE($AE$3:AE100)/(AJ99*AJ99))</f>
        <v>24.405933008020217</v>
      </c>
      <c r="AK100" s="30">
        <f>AK99+(AVERAGE($AG$3:AG100)/(AK99*AK99))</f>
        <v>25.095407926458069</v>
      </c>
      <c r="AL100" s="36">
        <f>AL99+(AVERAGE($AH$3:AH100)/(AL99*AL99))</f>
        <v>24.60979413037013</v>
      </c>
      <c r="AM100" s="37">
        <f>AM99+(AVERAGE($AI$3:AI100)/(AM99*AM99))</f>
        <v>24.678029412191815</v>
      </c>
      <c r="AN100" s="38">
        <f t="shared" si="30"/>
        <v>22</v>
      </c>
      <c r="AO100" s="39">
        <f t="shared" ref="AO100:AP115" si="40">AO99+(AH100/(AO99*AO99))</f>
        <v>22.04544106417783</v>
      </c>
      <c r="AP100" s="39">
        <f t="shared" si="40"/>
        <v>22.314837556598857</v>
      </c>
      <c r="AQ100" s="36">
        <f t="shared" si="36"/>
        <v>22.056644689059585</v>
      </c>
      <c r="AR100" s="40">
        <f t="shared" si="39"/>
        <v>22.287355697482258</v>
      </c>
      <c r="AS100" s="41">
        <f t="shared" si="39"/>
        <v>22.79157128939147</v>
      </c>
      <c r="AT100" s="20">
        <f>POWER((AO100-H100),2)</f>
        <v>2.0648903136136249E-3</v>
      </c>
      <c r="AU100" s="20">
        <f>POWER((AP100-H100),2)</f>
        <v>9.9122687045138227E-2</v>
      </c>
      <c r="AV100" s="29">
        <f t="shared" si="32"/>
        <v>23.490932631522657</v>
      </c>
      <c r="AW100" s="30">
        <f t="shared" si="35"/>
        <v>25.471811663511716</v>
      </c>
      <c r="AX100" s="36">
        <f t="shared" si="33"/>
        <v>24.216084960292818</v>
      </c>
      <c r="AY100" s="37">
        <f t="shared" si="34"/>
        <v>24.520328164113511</v>
      </c>
    </row>
    <row r="101" spans="1:51" thickTop="1" thickBot="1">
      <c r="A101" s="4">
        <v>100</v>
      </c>
      <c r="B101" s="4">
        <v>1275567273</v>
      </c>
      <c r="C101" s="4">
        <f t="shared" si="22"/>
        <v>0.85344827586206895</v>
      </c>
      <c r="D101" s="2">
        <f t="shared" si="23"/>
        <v>40332.510104166664</v>
      </c>
      <c r="E101" s="4" t="s">
        <v>200</v>
      </c>
      <c r="F101" s="4" t="s">
        <v>201</v>
      </c>
      <c r="G101" s="4">
        <v>22</v>
      </c>
      <c r="H101" s="4">
        <v>22</v>
      </c>
      <c r="I101" s="5">
        <f t="shared" si="24"/>
        <v>0.93333333333333335</v>
      </c>
      <c r="J101" s="4">
        <v>168</v>
      </c>
      <c r="K101" s="4">
        <v>168</v>
      </c>
      <c r="L101" s="5">
        <f t="shared" si="25"/>
        <v>0.95977423460467493</v>
      </c>
      <c r="M101" s="5">
        <f t="shared" si="26"/>
        <v>7.6363636363636367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5">
        <f>N101+P101+T101</f>
        <v>0</v>
      </c>
      <c r="X101" s="5">
        <f>O101+Q101+U101</f>
        <v>0</v>
      </c>
      <c r="Y101" s="60">
        <f>(N101+V101)/G101</f>
        <v>0</v>
      </c>
      <c r="Z101" s="62">
        <f>IF(AA101=0,0,(N101+V101)/ABS(AA101))</f>
        <v>0</v>
      </c>
      <c r="AA101" s="3">
        <f t="shared" si="27"/>
        <v>0</v>
      </c>
      <c r="AB101" s="3">
        <f t="shared" si="28"/>
        <v>0</v>
      </c>
      <c r="AC101" s="3">
        <f>N101+O101+P101+Q101+T101+U101</f>
        <v>0</v>
      </c>
      <c r="AD101" s="3">
        <f>AA101/G101</f>
        <v>0</v>
      </c>
      <c r="AE101" s="24">
        <f>(AA101)*(G101*G101)</f>
        <v>0</v>
      </c>
      <c r="AF101" s="25">
        <f t="shared" si="29"/>
        <v>2.0661157024793389E-3</v>
      </c>
      <c r="AG101" s="26">
        <f>(H101-$H$2)/SUM($AF$2:AF100)</f>
        <v>42.221275066733206</v>
      </c>
      <c r="AH101" s="35">
        <f>(H101-H96)/SUM(AF96:AF100)</f>
        <v>0</v>
      </c>
      <c r="AI101" s="28">
        <f>(H101-H91)/SUM(AF91:AF100)</f>
        <v>0</v>
      </c>
      <c r="AJ101" s="29">
        <f>AJ100+(AVERAGE($AE$3:AE101)/(AJ100*AJ100))</f>
        <v>24.455908158624251</v>
      </c>
      <c r="AK101" s="30">
        <f>AK100+(AVERAGE($AG$3:AG101)/(AK100*AK100))</f>
        <v>25.178584767390863</v>
      </c>
      <c r="AL101" s="36">
        <f>AL100+(AVERAGE($AH$3:AH101)/(AL100*AL100))</f>
        <v>24.664998325349583</v>
      </c>
      <c r="AM101" s="37">
        <f>AM100+(AVERAGE($AI$3:AI101)/(AM100*AM100))</f>
        <v>24.735466187808239</v>
      </c>
      <c r="AN101" s="38">
        <f t="shared" si="30"/>
        <v>22</v>
      </c>
      <c r="AO101" s="39">
        <f t="shared" si="40"/>
        <v>22.04544106417783</v>
      </c>
      <c r="AP101" s="39">
        <f t="shared" si="40"/>
        <v>22.314837556598857</v>
      </c>
      <c r="AQ101" s="36">
        <f t="shared" si="36"/>
        <v>22.056644689059585</v>
      </c>
      <c r="AR101" s="40">
        <f t="shared" si="39"/>
        <v>22.247356768543739</v>
      </c>
      <c r="AS101" s="41">
        <f t="shared" si="39"/>
        <v>22.724030767833312</v>
      </c>
      <c r="AT101" s="20">
        <f>POWER((AO101-H101),2)</f>
        <v>2.0648903136136249E-3</v>
      </c>
      <c r="AU101" s="20">
        <f>POWER((AP101-H101),2)</f>
        <v>9.9122687045138227E-2</v>
      </c>
      <c r="AV101" s="29">
        <f t="shared" si="32"/>
        <v>23.56682553298214</v>
      </c>
      <c r="AW101" s="30">
        <f t="shared" si="35"/>
        <v>25.554759825132606</v>
      </c>
      <c r="AX101" s="36">
        <f t="shared" si="33"/>
        <v>24.29457494132993</v>
      </c>
      <c r="AY101" s="37">
        <f t="shared" si="34"/>
        <v>24.599902606470124</v>
      </c>
    </row>
    <row r="102" spans="1:51" thickTop="1" thickBot="1">
      <c r="A102" s="4">
        <v>101</v>
      </c>
      <c r="B102" s="4">
        <v>1275893861</v>
      </c>
      <c r="C102" s="4">
        <f t="shared" si="22"/>
        <v>0.86206896551724133</v>
      </c>
      <c r="D102" s="2">
        <f t="shared" si="23"/>
        <v>40336.29005787037</v>
      </c>
      <c r="E102" s="4" t="s">
        <v>201</v>
      </c>
      <c r="F102" s="4" t="s">
        <v>202</v>
      </c>
      <c r="G102" s="4">
        <v>22</v>
      </c>
      <c r="H102" s="4">
        <v>22</v>
      </c>
      <c r="I102" s="5">
        <f t="shared" si="24"/>
        <v>0.93333333333333335</v>
      </c>
      <c r="J102" s="4">
        <v>168</v>
      </c>
      <c r="K102" s="4">
        <v>168</v>
      </c>
      <c r="L102" s="5">
        <f t="shared" si="25"/>
        <v>0.95977423460467493</v>
      </c>
      <c r="M102" s="5">
        <f t="shared" si="26"/>
        <v>7.6363636363636367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5">
        <f>N102+P102+T102</f>
        <v>0</v>
      </c>
      <c r="X102" s="5">
        <f>O102+Q102+U102</f>
        <v>0</v>
      </c>
      <c r="Y102" s="60">
        <f>(N102+V102)/G102</f>
        <v>0</v>
      </c>
      <c r="Z102" s="62">
        <f>IF(AA102=0,0,(N102+V102)/ABS(AA102))</f>
        <v>0</v>
      </c>
      <c r="AA102" s="3">
        <f t="shared" si="27"/>
        <v>0</v>
      </c>
      <c r="AB102" s="3">
        <f t="shared" si="28"/>
        <v>0</v>
      </c>
      <c r="AC102" s="3">
        <f>N102+O102+P102+Q102+T102+U102</f>
        <v>0</v>
      </c>
      <c r="AD102" s="3">
        <f>AA102/G102</f>
        <v>0</v>
      </c>
      <c r="AE102" s="24">
        <f>(AA102)*(G102*G102)</f>
        <v>0</v>
      </c>
      <c r="AF102" s="25">
        <f t="shared" si="29"/>
        <v>2.0661157024793389E-3</v>
      </c>
      <c r="AG102" s="26">
        <f>(H102-$H$2)/SUM($AF$2:AF101)</f>
        <v>41.959823289745621</v>
      </c>
      <c r="AH102" s="35">
        <f>(H102-H97)/SUM(AF97:AF101)</f>
        <v>0</v>
      </c>
      <c r="AI102" s="28">
        <f>(H102-H92)/SUM(AF92:AF101)</f>
        <v>0</v>
      </c>
      <c r="AJ102" s="29">
        <f>AJ101+(AVERAGE($AE$3:AE102)/(AJ101*AJ101))</f>
        <v>24.505181560379764</v>
      </c>
      <c r="AK102" s="30">
        <f>AK101+(AVERAGE($AG$3:AG102)/(AK101*AK101))</f>
        <v>25.261048556106388</v>
      </c>
      <c r="AL102" s="36">
        <f>AL101+(AVERAGE($AH$3:AH102)/(AL101*AL101))</f>
        <v>24.71940611170405</v>
      </c>
      <c r="AM102" s="37">
        <f>AM101+(AVERAGE($AI$3:AI102)/(AM101*AM101))</f>
        <v>24.792064828537473</v>
      </c>
      <c r="AN102" s="38">
        <f t="shared" si="30"/>
        <v>22</v>
      </c>
      <c r="AO102" s="39">
        <f t="shared" si="40"/>
        <v>22.04544106417783</v>
      </c>
      <c r="AP102" s="39">
        <f t="shared" si="40"/>
        <v>22.314837556598857</v>
      </c>
      <c r="AQ102" s="36">
        <f t="shared" si="36"/>
        <v>22.056644689059585</v>
      </c>
      <c r="AR102" s="40">
        <f t="shared" si="39"/>
        <v>22.22746053606199</v>
      </c>
      <c r="AS102" s="41">
        <f t="shared" si="39"/>
        <v>22.666054535516135</v>
      </c>
      <c r="AT102" s="20">
        <f>POWER((AO102-H102),2)</f>
        <v>2.0648903136136249E-3</v>
      </c>
      <c r="AU102" s="20">
        <f>POWER((AP102-H102),2)</f>
        <v>9.9122687045138227E-2</v>
      </c>
      <c r="AV102" s="29">
        <f t="shared" si="32"/>
        <v>23.642230421461615</v>
      </c>
      <c r="AW102" s="30">
        <f t="shared" si="35"/>
        <v>25.637170378024116</v>
      </c>
      <c r="AX102" s="36">
        <f t="shared" si="33"/>
        <v>24.372558576790027</v>
      </c>
      <c r="AY102" s="37">
        <f t="shared" si="34"/>
        <v>24.678963075204781</v>
      </c>
    </row>
    <row r="103" spans="1:51" thickTop="1" thickBot="1">
      <c r="A103" s="4">
        <v>102</v>
      </c>
      <c r="B103" s="4">
        <v>1281088776</v>
      </c>
      <c r="C103" s="4">
        <f t="shared" si="22"/>
        <v>0.87068965517241381</v>
      </c>
      <c r="D103" s="2">
        <f t="shared" si="23"/>
        <v>40396.416388888887</v>
      </c>
      <c r="E103" s="4" t="s">
        <v>202</v>
      </c>
      <c r="F103" s="4" t="s">
        <v>203</v>
      </c>
      <c r="G103" s="4">
        <v>22</v>
      </c>
      <c r="H103" s="4">
        <v>22</v>
      </c>
      <c r="I103" s="5">
        <f t="shared" si="24"/>
        <v>0.93333333333333335</v>
      </c>
      <c r="J103" s="4">
        <v>168</v>
      </c>
      <c r="K103" s="4">
        <v>168</v>
      </c>
      <c r="L103" s="5">
        <f t="shared" si="25"/>
        <v>0.95977423460467493</v>
      </c>
      <c r="M103" s="5">
        <f t="shared" si="26"/>
        <v>7.6363636363636367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5">
        <f>N103+P103+T103</f>
        <v>0</v>
      </c>
      <c r="X103" s="5">
        <f>O103+Q103+U103</f>
        <v>0</v>
      </c>
      <c r="Y103" s="60">
        <f>(N103+V103)/G103</f>
        <v>0</v>
      </c>
      <c r="Z103" s="62">
        <f>IF(AA103=0,0,(N103+V103)/ABS(AA103))</f>
        <v>0</v>
      </c>
      <c r="AA103" s="3">
        <f t="shared" si="27"/>
        <v>0</v>
      </c>
      <c r="AB103" s="3">
        <f t="shared" si="28"/>
        <v>0</v>
      </c>
      <c r="AC103" s="3">
        <f>N103+O103+P103+Q103+T103+U103</f>
        <v>0</v>
      </c>
      <c r="AD103" s="3">
        <f>AA103/G103</f>
        <v>0</v>
      </c>
      <c r="AE103" s="24">
        <f>(AA103)*(G103*G103)</f>
        <v>0</v>
      </c>
      <c r="AF103" s="25">
        <f t="shared" si="29"/>
        <v>2.0661157024793389E-3</v>
      </c>
      <c r="AG103" s="26">
        <f>(H103-$H$2)/SUM($AF$2:AF102)</f>
        <v>41.701589622176549</v>
      </c>
      <c r="AH103" s="35">
        <f>(H103-H98)/SUM(AF98:AF102)</f>
        <v>0</v>
      </c>
      <c r="AI103" s="28">
        <f>(H103-H93)/SUM(AF93:AF102)</f>
        <v>0</v>
      </c>
      <c r="AJ103" s="29">
        <f>AJ102+(AVERAGE($AE$3:AE103)/(AJ102*AJ102))</f>
        <v>24.553771114401474</v>
      </c>
      <c r="AK103" s="30">
        <f>AK102+(AVERAGE($AG$3:AG103)/(AK102*AK102))</f>
        <v>25.342810708347809</v>
      </c>
      <c r="AL103" s="36">
        <f>AL102+(AVERAGE($AH$3:AH103)/(AL102*AL102))</f>
        <v>24.773038334685754</v>
      </c>
      <c r="AM103" s="37">
        <f>AM102+(AVERAGE($AI$3:AI103)/(AM102*AM102))</f>
        <v>24.847847515486645</v>
      </c>
      <c r="AN103" s="38">
        <f t="shared" si="30"/>
        <v>22</v>
      </c>
      <c r="AO103" s="39">
        <f t="shared" si="40"/>
        <v>22.04544106417783</v>
      </c>
      <c r="AP103" s="39">
        <f t="shared" si="40"/>
        <v>22.314837556598857</v>
      </c>
      <c r="AQ103" s="36">
        <f t="shared" si="36"/>
        <v>22.056644689059585</v>
      </c>
      <c r="AR103" s="40">
        <f t="shared" si="39"/>
        <v>22.22746053606199</v>
      </c>
      <c r="AS103" s="41">
        <f t="shared" si="39"/>
        <v>22.617708962709685</v>
      </c>
      <c r="AT103" s="20">
        <f>POWER((AO103-H103),2)</f>
        <v>2.0648903136136249E-3</v>
      </c>
      <c r="AU103" s="20">
        <f>POWER((AP103-H103),2)</f>
        <v>9.9122687045138227E-2</v>
      </c>
      <c r="AV103" s="29">
        <f t="shared" si="32"/>
        <v>23.717155081996268</v>
      </c>
      <c r="AW103" s="30">
        <f t="shared" si="35"/>
        <v>25.719051965861514</v>
      </c>
      <c r="AX103" s="36">
        <f t="shared" si="33"/>
        <v>24.450043970087197</v>
      </c>
      <c r="AY103" s="37">
        <f t="shared" si="34"/>
        <v>24.757517805858946</v>
      </c>
    </row>
    <row r="104" spans="1:51" thickTop="1" thickBot="1">
      <c r="A104" s="4">
        <v>103</v>
      </c>
      <c r="B104" s="4">
        <v>1281437612</v>
      </c>
      <c r="C104" s="4">
        <f t="shared" si="22"/>
        <v>0.87931034482758619</v>
      </c>
      <c r="D104" s="2">
        <f t="shared" si="23"/>
        <v>40400.453842592593</v>
      </c>
      <c r="E104" s="4" t="s">
        <v>203</v>
      </c>
      <c r="F104" s="4" t="s">
        <v>204</v>
      </c>
      <c r="G104" s="4">
        <v>22</v>
      </c>
      <c r="H104" s="4">
        <v>22</v>
      </c>
      <c r="I104" s="5">
        <f t="shared" si="24"/>
        <v>0.93333333333333335</v>
      </c>
      <c r="J104" s="4">
        <v>168</v>
      </c>
      <c r="K104" s="4">
        <v>168</v>
      </c>
      <c r="L104" s="5">
        <f t="shared" si="25"/>
        <v>0.95977423460467493</v>
      </c>
      <c r="M104" s="5">
        <f t="shared" si="26"/>
        <v>7.6363636363636367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5">
        <f>N104+P104+T104</f>
        <v>0</v>
      </c>
      <c r="X104" s="5">
        <f>O104+Q104+U104</f>
        <v>0</v>
      </c>
      <c r="Y104" s="60">
        <f>(N104+V104)/G104</f>
        <v>0</v>
      </c>
      <c r="Z104" s="62">
        <f>IF(AA104=0,0,(N104+V104)/ABS(AA104))</f>
        <v>0</v>
      </c>
      <c r="AA104" s="3">
        <f t="shared" si="27"/>
        <v>0</v>
      </c>
      <c r="AB104" s="3">
        <f t="shared" si="28"/>
        <v>0</v>
      </c>
      <c r="AC104" s="3">
        <f>N104+O104+P104+Q104+T104+U104</f>
        <v>0</v>
      </c>
      <c r="AD104" s="3">
        <f>AA104/G104</f>
        <v>0</v>
      </c>
      <c r="AE104" s="24">
        <f>(AA104)*(G104*G104)</f>
        <v>0</v>
      </c>
      <c r="AF104" s="25">
        <f t="shared" si="29"/>
        <v>2.0661157024793389E-3</v>
      </c>
      <c r="AG104" s="26">
        <f>(H104-$H$2)/SUM($AF$2:AF103)</f>
        <v>41.446515011744268</v>
      </c>
      <c r="AH104" s="35">
        <f>(H104-H99)/SUM(AF99:AF103)</f>
        <v>0</v>
      </c>
      <c r="AI104" s="28">
        <f>(H104-H94)/SUM(AF94:AF103)</f>
        <v>0</v>
      </c>
      <c r="AJ104" s="29">
        <f>AJ103+(AVERAGE($AE$3:AE104)/(AJ103*AJ103))</f>
        <v>24.601694065916071</v>
      </c>
      <c r="AK104" s="30">
        <f>AK103+(AVERAGE($AG$3:AG104)/(AK103*AK103))</f>
        <v>25.423882387627796</v>
      </c>
      <c r="AL104" s="36">
        <f>AL103+(AVERAGE($AH$3:AH104)/(AL103*AL103))</f>
        <v>24.825915055707316</v>
      </c>
      <c r="AM104" s="37">
        <f>AM103+(AVERAGE($AI$3:AI104)/(AM103*AM103))</f>
        <v>24.902835586246926</v>
      </c>
      <c r="AN104" s="38">
        <f t="shared" si="30"/>
        <v>22</v>
      </c>
      <c r="AO104" s="39">
        <f t="shared" si="40"/>
        <v>22.04544106417783</v>
      </c>
      <c r="AP104" s="39">
        <f t="shared" si="40"/>
        <v>22.314837556598857</v>
      </c>
      <c r="AQ104" s="36">
        <f t="shared" si="36"/>
        <v>22.056644689059585</v>
      </c>
      <c r="AR104" s="40">
        <f t="shared" si="39"/>
        <v>22.22746053606199</v>
      </c>
      <c r="AS104" s="41">
        <f t="shared" si="39"/>
        <v>22.579038024566206</v>
      </c>
      <c r="AT104" s="20">
        <f>POWER((AO104-H104),2)</f>
        <v>2.0648903136136249E-3</v>
      </c>
      <c r="AU104" s="20">
        <f>POWER((AP104-H104),2)</f>
        <v>9.9122687045138227E-2</v>
      </c>
      <c r="AV104" s="29">
        <f t="shared" si="32"/>
        <v>23.791607102567678</v>
      </c>
      <c r="AW104" s="30">
        <f t="shared" si="35"/>
        <v>25.800413011826091</v>
      </c>
      <c r="AX104" s="36">
        <f t="shared" si="33"/>
        <v>24.52703901887028</v>
      </c>
      <c r="AY104" s="37">
        <f t="shared" si="34"/>
        <v>24.835574824600425</v>
      </c>
    </row>
    <row r="105" spans="1:51" thickTop="1" thickBot="1">
      <c r="A105" s="4">
        <v>104</v>
      </c>
      <c r="B105" s="4">
        <v>1284639946</v>
      </c>
      <c r="C105" s="4">
        <f t="shared" si="22"/>
        <v>0.88793103448275867</v>
      </c>
      <c r="D105" s="2">
        <f t="shared" si="23"/>
        <v>40437.517893518518</v>
      </c>
      <c r="E105" s="4" t="s">
        <v>204</v>
      </c>
      <c r="F105" s="4" t="s">
        <v>205</v>
      </c>
      <c r="G105" s="4">
        <v>22</v>
      </c>
      <c r="H105" s="4">
        <v>22</v>
      </c>
      <c r="I105" s="5">
        <f t="shared" si="24"/>
        <v>0.93333333333333335</v>
      </c>
      <c r="J105" s="4">
        <v>168</v>
      </c>
      <c r="K105" s="4">
        <v>169</v>
      </c>
      <c r="L105" s="5">
        <f t="shared" si="25"/>
        <v>0.96552077251829282</v>
      </c>
      <c r="M105" s="5">
        <f t="shared" si="26"/>
        <v>7.6818181818181817</v>
      </c>
      <c r="N105" s="4">
        <v>0</v>
      </c>
      <c r="O105" s="4">
        <v>0</v>
      </c>
      <c r="P105" s="4">
        <v>1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1</v>
      </c>
      <c r="W105" s="5">
        <f>N105+P105+T105</f>
        <v>1</v>
      </c>
      <c r="X105" s="5">
        <f>O105+Q105+U105</f>
        <v>0</v>
      </c>
      <c r="Y105" s="60">
        <f>(N105+V105)/G105</f>
        <v>4.5454545454545456E-2</v>
      </c>
      <c r="Z105" s="62">
        <f>IF(AA105=0,0,(N105+V105)/ABS(AA105))</f>
        <v>0</v>
      </c>
      <c r="AA105" s="3">
        <f t="shared" si="27"/>
        <v>0</v>
      </c>
      <c r="AB105" s="3">
        <f t="shared" si="28"/>
        <v>1</v>
      </c>
      <c r="AC105" s="3">
        <f>N105+O105+P105+Q105+T105+U105</f>
        <v>1</v>
      </c>
      <c r="AD105" s="3">
        <f>AA105/G105</f>
        <v>0</v>
      </c>
      <c r="AE105" s="24">
        <f>(AA105)*(G105*G105)</f>
        <v>0</v>
      </c>
      <c r="AF105" s="25">
        <f t="shared" si="29"/>
        <v>2.0661157024793389E-3</v>
      </c>
      <c r="AG105" s="26">
        <f>(H105-$H$2)/SUM($AF$2:AF104)</f>
        <v>41.194541842195207</v>
      </c>
      <c r="AH105" s="35">
        <f>(H105-H100)/SUM(AF100:AF104)</f>
        <v>0</v>
      </c>
      <c r="AI105" s="28">
        <f>(H105-H95)/SUM(AF95:AF104)</f>
        <v>0</v>
      </c>
      <c r="AJ105" s="29">
        <f>AJ104+(AVERAGE($AE$3:AE105)/(AJ104*AJ104))</f>
        <v>24.648967035445235</v>
      </c>
      <c r="AK105" s="30">
        <f>AK104+(AVERAGE($AG$3:AG105)/(AK104*AK104))</f>
        <v>25.504274511650696</v>
      </c>
      <c r="AL105" s="36">
        <f>AL104+(AVERAGE($AH$3:AH105)/(AL104*AL104))</f>
        <v>24.878055590612469</v>
      </c>
      <c r="AM105" s="37">
        <f>AM104+(AVERAGE($AI$3:AI105)/(AM104*AM104))</f>
        <v>24.957049576559236</v>
      </c>
      <c r="AN105" s="38">
        <f t="shared" si="30"/>
        <v>22</v>
      </c>
      <c r="AO105" s="39">
        <f t="shared" si="40"/>
        <v>22.04544106417783</v>
      </c>
      <c r="AP105" s="39">
        <f t="shared" si="40"/>
        <v>22.314837556598857</v>
      </c>
      <c r="AQ105" s="36">
        <f t="shared" si="36"/>
        <v>22.056644689059585</v>
      </c>
      <c r="AR105" s="40">
        <f t="shared" si="39"/>
        <v>22.22746053606199</v>
      </c>
      <c r="AS105" s="41">
        <f t="shared" si="39"/>
        <v>22.550062603315641</v>
      </c>
      <c r="AT105" s="20">
        <f>POWER((AO105-H105),2)</f>
        <v>2.0648903136136249E-3</v>
      </c>
      <c r="AU105" s="20">
        <f>POWER((AP105-H105),2)</f>
        <v>9.9122687045138227E-2</v>
      </c>
      <c r="AV105" s="29">
        <f t="shared" si="32"/>
        <v>23.865593880903322</v>
      </c>
      <c r="AW105" s="30">
        <f t="shared" si="35"/>
        <v>25.88126172627231</v>
      </c>
      <c r="AX105" s="36">
        <f t="shared" si="33"/>
        <v>24.603551422145362</v>
      </c>
      <c r="AY105" s="37">
        <f t="shared" si="34"/>
        <v>24.913141955479464</v>
      </c>
    </row>
    <row r="106" spans="1:51" thickTop="1" thickBot="1">
      <c r="A106" s="4">
        <v>105</v>
      </c>
      <c r="B106" s="4">
        <v>1289419460</v>
      </c>
      <c r="C106" s="4">
        <f t="shared" si="22"/>
        <v>0.89655172413793105</v>
      </c>
      <c r="D106" s="2">
        <f t="shared" si="23"/>
        <v>40492.836342592593</v>
      </c>
      <c r="E106" s="4" t="s">
        <v>205</v>
      </c>
      <c r="F106" s="4" t="s">
        <v>206</v>
      </c>
      <c r="G106" s="4">
        <v>22</v>
      </c>
      <c r="H106" s="4">
        <v>22</v>
      </c>
      <c r="I106" s="5">
        <f t="shared" si="24"/>
        <v>0.93333333333333335</v>
      </c>
      <c r="J106" s="4">
        <v>169</v>
      </c>
      <c r="K106" s="4">
        <v>169</v>
      </c>
      <c r="L106" s="5">
        <f t="shared" si="25"/>
        <v>0.96552077251829282</v>
      </c>
      <c r="M106" s="5">
        <f t="shared" si="26"/>
        <v>7.6818181818181817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5">
        <f>N106+P106+T106</f>
        <v>0</v>
      </c>
      <c r="X106" s="5">
        <f>O106+Q106+U106</f>
        <v>0</v>
      </c>
      <c r="Y106" s="60">
        <f>(N106+V106)/G106</f>
        <v>0</v>
      </c>
      <c r="Z106" s="62">
        <f>IF(AA106=0,0,(N106+V106)/ABS(AA106))</f>
        <v>0</v>
      </c>
      <c r="AA106" s="3">
        <f t="shared" si="27"/>
        <v>0</v>
      </c>
      <c r="AB106" s="3">
        <f t="shared" si="28"/>
        <v>0</v>
      </c>
      <c r="AC106" s="3">
        <f>N106+O106+P106+Q106+T106+U106</f>
        <v>0</v>
      </c>
      <c r="AD106" s="3">
        <f>AA106/G106</f>
        <v>0</v>
      </c>
      <c r="AE106" s="24">
        <f>(AA106)*(G106*G106)</f>
        <v>0</v>
      </c>
      <c r="AF106" s="25">
        <f t="shared" si="29"/>
        <v>2.0661157024793389E-3</v>
      </c>
      <c r="AG106" s="26">
        <f>(H106-$H$2)/SUM($AF$2:AF105)</f>
        <v>40.945613889916203</v>
      </c>
      <c r="AH106" s="35">
        <f>(H106-H101)/SUM(AF101:AF105)</f>
        <v>0</v>
      </c>
      <c r="AI106" s="28">
        <f>(H106-H96)/SUM(AF96:AF105)</f>
        <v>0</v>
      </c>
      <c r="AJ106" s="29">
        <f>AJ105+(AVERAGE($AE$3:AE106)/(AJ105*AJ105))</f>
        <v>24.695606048172071</v>
      </c>
      <c r="AK106" s="30">
        <f>AK105+(AVERAGE($AG$3:AG106)/(AK105*AK105))</f>
        <v>25.583997758593942</v>
      </c>
      <c r="AL106" s="36">
        <f>AL105+(AVERAGE($AH$3:AH106)/(AL105*AL105))</f>
        <v>24.929478545655439</v>
      </c>
      <c r="AM106" s="37">
        <f>AM105+(AVERAGE($AI$3:AI106)/(AM105*AM105))</f>
        <v>25.010509259455215</v>
      </c>
      <c r="AN106" s="38">
        <f t="shared" si="30"/>
        <v>22</v>
      </c>
      <c r="AO106" s="39">
        <f t="shared" si="40"/>
        <v>22.04544106417783</v>
      </c>
      <c r="AP106" s="39">
        <f t="shared" si="40"/>
        <v>22.314837556598857</v>
      </c>
      <c r="AQ106" s="36">
        <f t="shared" si="36"/>
        <v>22.056644689059585</v>
      </c>
      <c r="AR106" s="40">
        <f t="shared" si="39"/>
        <v>22.22746053606199</v>
      </c>
      <c r="AS106" s="41">
        <f t="shared" si="39"/>
        <v>22.530780023485203</v>
      </c>
      <c r="AT106" s="20">
        <f>POWER((AO106-H106),2)</f>
        <v>2.0648903136136249E-3</v>
      </c>
      <c r="AU106" s="20">
        <f>POWER((AP106-H106),2)</f>
        <v>9.9122687045138227E-2</v>
      </c>
      <c r="AV106" s="29">
        <f t="shared" si="32"/>
        <v>23.939122630980016</v>
      </c>
      <c r="AW106" s="30">
        <f t="shared" si="35"/>
        <v>25.96160611405859</v>
      </c>
      <c r="AX106" s="36">
        <f t="shared" si="33"/>
        <v>24.679588687087204</v>
      </c>
      <c r="AY106" s="37">
        <f t="shared" si="34"/>
        <v>24.990226827367586</v>
      </c>
    </row>
    <row r="107" spans="1:51" thickTop="1" thickBot="1">
      <c r="A107" s="4">
        <v>106</v>
      </c>
      <c r="B107" s="4">
        <v>1291099064</v>
      </c>
      <c r="C107" s="4">
        <f t="shared" si="22"/>
        <v>0.90517241379310343</v>
      </c>
      <c r="D107" s="2">
        <f t="shared" si="23"/>
        <v>40512.276203703703</v>
      </c>
      <c r="E107" s="4" t="s">
        <v>206</v>
      </c>
      <c r="F107" s="4" t="s">
        <v>207</v>
      </c>
      <c r="G107" s="4">
        <v>22</v>
      </c>
      <c r="H107" s="4">
        <v>22</v>
      </c>
      <c r="I107" s="5">
        <f t="shared" si="24"/>
        <v>0.93333333333333335</v>
      </c>
      <c r="J107" s="4">
        <v>169</v>
      </c>
      <c r="K107" s="4">
        <v>169</v>
      </c>
      <c r="L107" s="5">
        <f t="shared" si="25"/>
        <v>0.96552077251829282</v>
      </c>
      <c r="M107" s="5">
        <f t="shared" si="26"/>
        <v>7.6818181818181817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5">
        <f>N107+P107+T107</f>
        <v>0</v>
      </c>
      <c r="X107" s="5">
        <f>O107+Q107+U107</f>
        <v>0</v>
      </c>
      <c r="Y107" s="60">
        <f>(N107+V107)/G107</f>
        <v>0</v>
      </c>
      <c r="Z107" s="62">
        <f>IF(AA107=0,0,(N107+V107)/ABS(AA107))</f>
        <v>0</v>
      </c>
      <c r="AA107" s="3">
        <f t="shared" si="27"/>
        <v>0</v>
      </c>
      <c r="AB107" s="3">
        <f t="shared" si="28"/>
        <v>0</v>
      </c>
      <c r="AC107" s="3">
        <f>N107+O107+P107+Q107+T107+U107</f>
        <v>0</v>
      </c>
      <c r="AD107" s="3">
        <f>AA107/G107</f>
        <v>0</v>
      </c>
      <c r="AE107" s="24">
        <f>(AA107)*(G107*G107)</f>
        <v>0</v>
      </c>
      <c r="AF107" s="25">
        <f t="shared" si="29"/>
        <v>2.0661157024793389E-3</v>
      </c>
      <c r="AG107" s="26">
        <f>(H107-$H$2)/SUM($AF$2:AF106)</f>
        <v>40.699676282110438</v>
      </c>
      <c r="AH107" s="35">
        <f>(H107-H102)/SUM(AF102:AF106)</f>
        <v>0</v>
      </c>
      <c r="AI107" s="28">
        <f>(H107-H97)/SUM(AF97:AF106)</f>
        <v>0</v>
      </c>
      <c r="AJ107" s="29">
        <f>AJ106+(AVERAGE($AE$3:AE107)/(AJ106*AJ106))</f>
        <v>24.741626561615931</v>
      </c>
      <c r="AK107" s="30">
        <f>AK106+(AVERAGE($AG$3:AG107)/(AK106*AK106))</f>
        <v>25.663062573246865</v>
      </c>
      <c r="AL107" s="36">
        <f>AL106+(AVERAGE($AH$3:AH107)/(AL106*AL106))</f>
        <v>24.980201851351147</v>
      </c>
      <c r="AM107" s="37">
        <f>AM106+(AVERAGE($AI$3:AI107)/(AM106*AM106))</f>
        <v>25.063233682054371</v>
      </c>
      <c r="AN107" s="38">
        <f t="shared" si="30"/>
        <v>22</v>
      </c>
      <c r="AO107" s="39">
        <f t="shared" si="40"/>
        <v>22.04544106417783</v>
      </c>
      <c r="AP107" s="39">
        <f t="shared" si="40"/>
        <v>22.314837556598857</v>
      </c>
      <c r="AQ107" s="36">
        <f t="shared" si="36"/>
        <v>22.056644689059585</v>
      </c>
      <c r="AR107" s="40">
        <f t="shared" si="39"/>
        <v>22.22746053606199</v>
      </c>
      <c r="AS107" s="41">
        <f t="shared" si="39"/>
        <v>22.521163832363829</v>
      </c>
      <c r="AT107" s="20">
        <f>POWER((AO107-H107),2)</f>
        <v>2.0648903136136249E-3</v>
      </c>
      <c r="AU107" s="20">
        <f>POWER((AP107-H107),2)</f>
        <v>9.9122687045138227E-2</v>
      </c>
      <c r="AV107" s="29">
        <f t="shared" si="32"/>
        <v>24.012200389246875</v>
      </c>
      <c r="AW107" s="30">
        <f t="shared" si="35"/>
        <v>26.04145398155951</v>
      </c>
      <c r="AX107" s="36">
        <f t="shared" si="33"/>
        <v>24.755158135555991</v>
      </c>
      <c r="AY107" s="37">
        <f t="shared" si="34"/>
        <v>25.066836880595858</v>
      </c>
    </row>
    <row r="108" spans="1:51" thickTop="1" thickBot="1">
      <c r="A108" s="4">
        <v>107</v>
      </c>
      <c r="B108" s="4">
        <v>1291134332</v>
      </c>
      <c r="C108" s="4">
        <f t="shared" si="22"/>
        <v>0.91379310344827591</v>
      </c>
      <c r="D108" s="2">
        <f t="shared" si="23"/>
        <v>40512.684398148151</v>
      </c>
      <c r="E108" s="4" t="s">
        <v>207</v>
      </c>
      <c r="F108" s="4" t="s">
        <v>208</v>
      </c>
      <c r="G108" s="4">
        <v>22</v>
      </c>
      <c r="H108" s="4">
        <v>22</v>
      </c>
      <c r="I108" s="5">
        <f t="shared" si="24"/>
        <v>0.93333333333333335</v>
      </c>
      <c r="J108" s="4">
        <v>169</v>
      </c>
      <c r="K108" s="4">
        <v>169</v>
      </c>
      <c r="L108" s="5">
        <f t="shared" si="25"/>
        <v>0.96552077251829282</v>
      </c>
      <c r="M108" s="5">
        <f t="shared" si="26"/>
        <v>7.6818181818181817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5">
        <f>N108+P108+T108</f>
        <v>0</v>
      </c>
      <c r="X108" s="5">
        <f>O108+Q108+U108</f>
        <v>0</v>
      </c>
      <c r="Y108" s="60">
        <f>(N108+V108)/G108</f>
        <v>0</v>
      </c>
      <c r="Z108" s="62">
        <f>IF(AA108=0,0,(N108+V108)/ABS(AA108))</f>
        <v>0</v>
      </c>
      <c r="AA108" s="3">
        <f t="shared" si="27"/>
        <v>0</v>
      </c>
      <c r="AB108" s="3">
        <f t="shared" si="28"/>
        <v>0</v>
      </c>
      <c r="AC108" s="3">
        <f>N108+O108+P108+Q108+T108+U108</f>
        <v>0</v>
      </c>
      <c r="AD108" s="3">
        <f>AA108/G108</f>
        <v>0</v>
      </c>
      <c r="AE108" s="24">
        <f>(AA108)*(G108*G108)</f>
        <v>0</v>
      </c>
      <c r="AF108" s="25">
        <f t="shared" si="29"/>
        <v>2.0661157024793389E-3</v>
      </c>
      <c r="AG108" s="26">
        <f>(H108-$H$2)/SUM($AF$2:AF107)</f>
        <v>40.456675456471594</v>
      </c>
      <c r="AH108" s="35">
        <f>(H108-H103)/SUM(AF103:AF107)</f>
        <v>0</v>
      </c>
      <c r="AI108" s="28">
        <f>(H108-H98)/SUM(AF98:AF107)</f>
        <v>0</v>
      </c>
      <c r="AJ108" s="29">
        <f>AJ107+(AVERAGE($AE$3:AE108)/(AJ107*AJ107))</f>
        <v>24.787043491730707</v>
      </c>
      <c r="AK108" s="30">
        <f>AK107+(AVERAGE($AG$3:AG108)/(AK107*AK107))</f>
        <v>25.741479173005878</v>
      </c>
      <c r="AL108" s="36">
        <f>AL107+(AVERAGE($AH$3:AH108)/(AL107*AL107))</f>
        <v>25.030242794345124</v>
      </c>
      <c r="AM108" s="37">
        <f>AM107+(AVERAGE($AI$3:AI108)/(AM107*AM107))</f>
        <v>25.115241200183291</v>
      </c>
      <c r="AN108" s="38">
        <f t="shared" si="30"/>
        <v>22</v>
      </c>
      <c r="AO108" s="39">
        <f t="shared" si="40"/>
        <v>22.04544106417783</v>
      </c>
      <c r="AP108" s="39">
        <f t="shared" si="40"/>
        <v>22.314837556598857</v>
      </c>
      <c r="AQ108" s="36">
        <f t="shared" si="36"/>
        <v>22.056644689059585</v>
      </c>
      <c r="AR108" s="40">
        <f t="shared" ref="AR108:AS118" si="41">AR107+(AVERAGE(AH99:AH108)/(AR107*AR107))</f>
        <v>22.22746053606199</v>
      </c>
      <c r="AS108" s="41">
        <f t="shared" si="41"/>
        <v>22.521163832363829</v>
      </c>
      <c r="AT108" s="20">
        <f>POWER((AO108-H108),2)</f>
        <v>2.0648903136136249E-3</v>
      </c>
      <c r="AU108" s="20">
        <f>POWER((AP108-H108),2)</f>
        <v>9.9122687045138227E-2</v>
      </c>
      <c r="AV108" s="29">
        <f t="shared" si="32"/>
        <v>24.084834020582331</v>
      </c>
      <c r="AW108" s="30">
        <f t="shared" si="35"/>
        <v>26.12081294337608</v>
      </c>
      <c r="AX108" s="36">
        <f t="shared" si="33"/>
        <v>24.8302669103347</v>
      </c>
      <c r="AY108" s="37">
        <f t="shared" si="34"/>
        <v>25.142979373308265</v>
      </c>
    </row>
    <row r="109" spans="1:51" thickTop="1" thickBot="1">
      <c r="A109" s="4">
        <v>108</v>
      </c>
      <c r="B109" s="4">
        <v>1293997462</v>
      </c>
      <c r="C109" s="4">
        <f t="shared" si="22"/>
        <v>0.92241379310344829</v>
      </c>
      <c r="D109" s="2">
        <f t="shared" si="23"/>
        <v>40545.822476851856</v>
      </c>
      <c r="E109" s="4" t="s">
        <v>208</v>
      </c>
      <c r="F109" s="4" t="s">
        <v>209</v>
      </c>
      <c r="G109" s="4">
        <v>22</v>
      </c>
      <c r="H109" s="4">
        <v>22</v>
      </c>
      <c r="I109" s="5">
        <f t="shared" si="24"/>
        <v>0.93333333333333335</v>
      </c>
      <c r="J109" s="4">
        <v>169</v>
      </c>
      <c r="K109" s="4">
        <v>169</v>
      </c>
      <c r="L109" s="5">
        <f t="shared" si="25"/>
        <v>0.96552077251829282</v>
      </c>
      <c r="M109" s="5">
        <f t="shared" si="26"/>
        <v>7.6818181818181817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5">
        <f>N109+P109+T109</f>
        <v>0</v>
      </c>
      <c r="X109" s="5">
        <f>O109+Q109+U109</f>
        <v>0</v>
      </c>
      <c r="Y109" s="60">
        <f>(N109+V109)/G109</f>
        <v>0</v>
      </c>
      <c r="Z109" s="62">
        <f>IF(AA109=0,0,(N109+V109)/ABS(AA109))</f>
        <v>0</v>
      </c>
      <c r="AA109" s="3">
        <f t="shared" si="27"/>
        <v>0</v>
      </c>
      <c r="AB109" s="3">
        <f t="shared" si="28"/>
        <v>0</v>
      </c>
      <c r="AC109" s="3">
        <f>N109+O109+P109+Q109+T109+U109</f>
        <v>0</v>
      </c>
      <c r="AD109" s="3">
        <f>AA109/G109</f>
        <v>0</v>
      </c>
      <c r="AE109" s="24">
        <f>(AA109)*(G109*G109)</f>
        <v>0</v>
      </c>
      <c r="AF109" s="25">
        <f t="shared" si="29"/>
        <v>2.0661157024793389E-3</v>
      </c>
      <c r="AG109" s="26">
        <f>(H109-$H$2)/SUM($AF$2:AF108)</f>
        <v>40.216559122294107</v>
      </c>
      <c r="AH109" s="35">
        <f>(H109-H104)/SUM(AF104:AF108)</f>
        <v>0</v>
      </c>
      <c r="AI109" s="28">
        <f>(H109-H99)/SUM(AF99:AF108)</f>
        <v>0</v>
      </c>
      <c r="AJ109" s="29">
        <f>AJ108+(AVERAGE($AE$3:AE109)/(AJ108*AJ108))</f>
        <v>24.831871237532635</v>
      </c>
      <c r="AK109" s="30">
        <f>AK108+(AVERAGE($AG$3:AG109)/(AK108*AK108))</f>
        <v>25.819257553725613</v>
      </c>
      <c r="AL109" s="36">
        <f>AL108+(AVERAGE($AH$3:AH109)/(AL108*AL108))</f>
        <v>25.079618047440029</v>
      </c>
      <c r="AM109" s="37">
        <f>AM108+(AVERAGE($AI$3:AI109)/(AM108*AM108))</f>
        <v>25.166549510969361</v>
      </c>
      <c r="AN109" s="38">
        <f t="shared" si="30"/>
        <v>22</v>
      </c>
      <c r="AO109" s="39">
        <f t="shared" si="40"/>
        <v>22.04544106417783</v>
      </c>
      <c r="AP109" s="39">
        <f t="shared" si="40"/>
        <v>22.314837556598857</v>
      </c>
      <c r="AQ109" s="36">
        <f t="shared" si="36"/>
        <v>22.056644689059585</v>
      </c>
      <c r="AR109" s="40">
        <f t="shared" si="41"/>
        <v>22.22746053606199</v>
      </c>
      <c r="AS109" s="41">
        <f t="shared" si="41"/>
        <v>22.521163832363829</v>
      </c>
      <c r="AT109" s="20">
        <f>POWER((AO109-H109),2)</f>
        <v>2.0648903136136249E-3</v>
      </c>
      <c r="AU109" s="20">
        <f>POWER((AP109-H109),2)</f>
        <v>9.9122687045138227E-2</v>
      </c>
      <c r="AV109" s="29">
        <f t="shared" si="32"/>
        <v>24.157030223998891</v>
      </c>
      <c r="AW109" s="30">
        <f t="shared" si="35"/>
        <v>26.199690428759741</v>
      </c>
      <c r="AX109" s="36">
        <f t="shared" si="33"/>
        <v>24.904921981101566</v>
      </c>
      <c r="AY109" s="37">
        <f t="shared" si="34"/>
        <v>25.218661387544909</v>
      </c>
    </row>
    <row r="110" spans="1:51" thickTop="1" thickBot="1">
      <c r="A110" s="4">
        <v>109</v>
      </c>
      <c r="B110" s="4">
        <v>1294062193</v>
      </c>
      <c r="C110" s="4">
        <f t="shared" si="22"/>
        <v>0.93103448275862066</v>
      </c>
      <c r="D110" s="2">
        <f t="shared" si="23"/>
        <v>40546.57167824074</v>
      </c>
      <c r="E110" s="4" t="s">
        <v>209</v>
      </c>
      <c r="F110" s="4" t="s">
        <v>210</v>
      </c>
      <c r="G110" s="4">
        <v>22</v>
      </c>
      <c r="H110" s="4">
        <v>22</v>
      </c>
      <c r="I110" s="5">
        <f t="shared" si="24"/>
        <v>0.93333333333333335</v>
      </c>
      <c r="J110" s="4">
        <v>169</v>
      </c>
      <c r="K110" s="4">
        <v>169</v>
      </c>
      <c r="L110" s="5">
        <f t="shared" si="25"/>
        <v>0.96552077251829282</v>
      </c>
      <c r="M110" s="5">
        <f t="shared" si="26"/>
        <v>7.6818181818181817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5">
        <f>N110+P110+T110</f>
        <v>0</v>
      </c>
      <c r="X110" s="5">
        <f>O110+Q110+U110</f>
        <v>0</v>
      </c>
      <c r="Y110" s="60">
        <f>(N110+V110)/G110</f>
        <v>0</v>
      </c>
      <c r="Z110" s="62">
        <f>IF(AA110=0,0,(N110+V110)/ABS(AA110))</f>
        <v>0</v>
      </c>
      <c r="AA110" s="3">
        <f t="shared" si="27"/>
        <v>0</v>
      </c>
      <c r="AB110" s="3">
        <f t="shared" si="28"/>
        <v>0</v>
      </c>
      <c r="AC110" s="3">
        <f>N110+O110+P110+Q110+T110+U110</f>
        <v>0</v>
      </c>
      <c r="AD110" s="3">
        <f>AA110/G110</f>
        <v>0</v>
      </c>
      <c r="AE110" s="24">
        <f>(AA110)*(G110*G110)</f>
        <v>0</v>
      </c>
      <c r="AF110" s="25">
        <f t="shared" si="29"/>
        <v>2.0661157024793389E-3</v>
      </c>
      <c r="AG110" s="26">
        <f>(H110-$H$2)/SUM($AF$2:AF109)</f>
        <v>39.97927622296011</v>
      </c>
      <c r="AH110" s="35">
        <f>(H110-H105)/SUM(AF105:AF109)</f>
        <v>0</v>
      </c>
      <c r="AI110" s="28">
        <f>(H110-H100)/SUM(AF100:AF109)</f>
        <v>0</v>
      </c>
      <c r="AJ110" s="29">
        <f>AJ109+(AVERAGE($AE$3:AE110)/(AJ109*AJ109))</f>
        <v>24.876123704355493</v>
      </c>
      <c r="AK110" s="30">
        <f>AK109+(AVERAGE($AG$3:AG110)/(AK109*AK109))</f>
        <v>25.896407495426249</v>
      </c>
      <c r="AL110" s="36">
        <f>AL109+(AVERAGE($AH$3:AH110)/(AL109*AL109))</f>
        <v>25.128343697904842</v>
      </c>
      <c r="AM110" s="37">
        <f>AM109+(AVERAGE($AI$3:AI110)/(AM109*AM109))</f>
        <v>25.21717568354903</v>
      </c>
      <c r="AN110" s="38">
        <f t="shared" si="30"/>
        <v>22</v>
      </c>
      <c r="AO110" s="39">
        <f t="shared" si="40"/>
        <v>22.04544106417783</v>
      </c>
      <c r="AP110" s="39">
        <f t="shared" si="40"/>
        <v>22.314837556598857</v>
      </c>
      <c r="AQ110" s="36">
        <f t="shared" si="36"/>
        <v>22.056644689059585</v>
      </c>
      <c r="AR110" s="40">
        <f t="shared" si="41"/>
        <v>22.22746053606199</v>
      </c>
      <c r="AS110" s="41">
        <f t="shared" si="41"/>
        <v>22.521163832363829</v>
      </c>
      <c r="AT110" s="20">
        <f>POWER((AO110-H110),2)</f>
        <v>2.0648903136136249E-3</v>
      </c>
      <c r="AU110" s="20">
        <f>POWER((AP110-H110),2)</f>
        <v>9.9122687045138227E-2</v>
      </c>
      <c r="AV110" s="29">
        <f t="shared" si="32"/>
        <v>24.228795538108475</v>
      </c>
      <c r="AW110" s="30">
        <f t="shared" si="35"/>
        <v>26.278093687764798</v>
      </c>
      <c r="AX110" s="36">
        <f t="shared" si="33"/>
        <v>24.979130150151132</v>
      </c>
      <c r="AY110" s="37">
        <f t="shared" si="34"/>
        <v>25.293889835068867</v>
      </c>
    </row>
    <row r="111" spans="1:51" thickTop="1" thickBot="1">
      <c r="A111" s="4">
        <v>110</v>
      </c>
      <c r="B111" s="4">
        <v>1312196284</v>
      </c>
      <c r="C111" s="4">
        <f t="shared" si="22"/>
        <v>0.93965517241379315</v>
      </c>
      <c r="D111" s="2">
        <f t="shared" si="23"/>
        <v>40756.456990740742</v>
      </c>
      <c r="E111" s="4" t="s">
        <v>210</v>
      </c>
      <c r="F111" s="4" t="s">
        <v>211</v>
      </c>
      <c r="G111" s="4">
        <v>22</v>
      </c>
      <c r="H111" s="4">
        <v>22</v>
      </c>
      <c r="I111" s="5">
        <f t="shared" si="24"/>
        <v>0.93333333333333335</v>
      </c>
      <c r="J111" s="4">
        <v>169</v>
      </c>
      <c r="K111" s="4">
        <v>169</v>
      </c>
      <c r="L111" s="5">
        <f t="shared" si="25"/>
        <v>0.96552077251829282</v>
      </c>
      <c r="M111" s="5">
        <f t="shared" si="26"/>
        <v>7.6818181818181817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5">
        <f>N111+P111+T111</f>
        <v>0</v>
      </c>
      <c r="X111" s="5">
        <f>O111+Q111+U111</f>
        <v>0</v>
      </c>
      <c r="Y111" s="60">
        <f>(N111+V111)/G111</f>
        <v>0</v>
      </c>
      <c r="Z111" s="62">
        <f>IF(AA111=0,0,(N111+V111)/ABS(AA111))</f>
        <v>0</v>
      </c>
      <c r="AA111" s="3">
        <f t="shared" si="27"/>
        <v>0</v>
      </c>
      <c r="AB111" s="3">
        <f t="shared" si="28"/>
        <v>0</v>
      </c>
      <c r="AC111" s="3">
        <f>N111+O111+P111+Q111+T111+U111</f>
        <v>0</v>
      </c>
      <c r="AD111" s="3">
        <f>AA111/G111</f>
        <v>0</v>
      </c>
      <c r="AE111" s="24">
        <f>(AA111)*(G111*G111)</f>
        <v>0</v>
      </c>
      <c r="AF111" s="25">
        <f t="shared" si="29"/>
        <v>2.0661157024793389E-3</v>
      </c>
      <c r="AG111" s="26">
        <f>(H111-$H$2)/SUM($AF$2:AF110)</f>
        <v>39.744776899746576</v>
      </c>
      <c r="AH111" s="35">
        <f>(H111-H106)/SUM(AF106:AF110)</f>
        <v>0</v>
      </c>
      <c r="AI111" s="28">
        <f>(H111-H101)/SUM(AF101:AF110)</f>
        <v>0</v>
      </c>
      <c r="AJ111" s="29">
        <f>AJ110+(AVERAGE($AE$3:AE111)/(AJ110*AJ110))</f>
        <v>24.919814325823502</v>
      </c>
      <c r="AK111" s="30">
        <f>AK110+(AVERAGE($AG$3:AG111)/(AK110*AK110))</f>
        <v>25.972938567857728</v>
      </c>
      <c r="AL111" s="36">
        <f>AL110+(AVERAGE($AH$3:AH111)/(AL110*AL110))</f>
        <v>25.176435274182772</v>
      </c>
      <c r="AM111" s="37">
        <f>AM110+(AVERAGE($AI$3:AI111)/(AM110*AM110))</f>
        <v>25.267136188019659</v>
      </c>
      <c r="AN111" s="38">
        <f t="shared" si="30"/>
        <v>22</v>
      </c>
      <c r="AO111" s="39">
        <f t="shared" si="40"/>
        <v>22.04544106417783</v>
      </c>
      <c r="AP111" s="39">
        <f t="shared" si="40"/>
        <v>22.314837556598857</v>
      </c>
      <c r="AQ111" s="36">
        <f t="shared" si="36"/>
        <v>22.056644689059585</v>
      </c>
      <c r="AR111" s="40">
        <f t="shared" si="41"/>
        <v>22.22746053606199</v>
      </c>
      <c r="AS111" s="41">
        <f t="shared" si="41"/>
        <v>22.521163832363829</v>
      </c>
      <c r="AT111" s="20">
        <f>POWER((AO111-H111),2)</f>
        <v>2.0648903136136249E-3</v>
      </c>
      <c r="AU111" s="20">
        <f>POWER((AP111-H111),2)</f>
        <v>9.9122687045138227E-2</v>
      </c>
      <c r="AV111" s="29">
        <f t="shared" si="32"/>
        <v>24.300136346360485</v>
      </c>
      <c r="AW111" s="30">
        <f t="shared" si="35"/>
        <v>26.356029797143083</v>
      </c>
      <c r="AX111" s="36">
        <f t="shared" si="33"/>
        <v>25.052898057876664</v>
      </c>
      <c r="AY111" s="37">
        <f t="shared" si="34"/>
        <v>25.368671462949703</v>
      </c>
    </row>
    <row r="112" spans="1:51" thickTop="1" thickBot="1">
      <c r="A112" s="4">
        <v>111</v>
      </c>
      <c r="B112" s="4">
        <v>1312274230</v>
      </c>
      <c r="C112" s="4">
        <f t="shared" si="22"/>
        <v>0.94827586206896552</v>
      </c>
      <c r="D112" s="2">
        <f t="shared" si="23"/>
        <v>40757.359143518523</v>
      </c>
      <c r="E112" s="4" t="s">
        <v>211</v>
      </c>
      <c r="F112" s="4" t="s">
        <v>212</v>
      </c>
      <c r="G112" s="4">
        <v>22</v>
      </c>
      <c r="H112" s="4">
        <v>22</v>
      </c>
      <c r="I112" s="5">
        <f t="shared" si="24"/>
        <v>0.93333333333333335</v>
      </c>
      <c r="J112" s="4">
        <v>169</v>
      </c>
      <c r="K112" s="4">
        <v>169</v>
      </c>
      <c r="L112" s="5">
        <f t="shared" si="25"/>
        <v>0.96552077251829282</v>
      </c>
      <c r="M112" s="5">
        <f t="shared" si="26"/>
        <v>7.6818181818181817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5">
        <f>N112+P112+T112</f>
        <v>0</v>
      </c>
      <c r="X112" s="5">
        <f>O112+Q112+U112</f>
        <v>0</v>
      </c>
      <c r="Y112" s="60">
        <f>(N112+V112)/G112</f>
        <v>0</v>
      </c>
      <c r="Z112" s="62">
        <f>IF(AA112=0,0,(N112+V112)/ABS(AA112))</f>
        <v>0</v>
      </c>
      <c r="AA112" s="3">
        <f t="shared" si="27"/>
        <v>0</v>
      </c>
      <c r="AB112" s="3">
        <f t="shared" si="28"/>
        <v>0</v>
      </c>
      <c r="AC112" s="3">
        <f>N112+O112+P112+Q112+T112+U112</f>
        <v>0</v>
      </c>
      <c r="AD112" s="3">
        <f>AA112/G112</f>
        <v>0</v>
      </c>
      <c r="AE112" s="24">
        <f>(AA112)*(G112*G112)</f>
        <v>0</v>
      </c>
      <c r="AF112" s="25">
        <f t="shared" si="29"/>
        <v>2.0661157024793389E-3</v>
      </c>
      <c r="AG112" s="26">
        <f>(H112-$H$2)/SUM($AF$2:AF111)</f>
        <v>39.513012456898828</v>
      </c>
      <c r="AH112" s="35">
        <f>(H112-H107)/SUM(AF107:AF111)</f>
        <v>0</v>
      </c>
      <c r="AI112" s="28">
        <f>(H112-H102)/SUM(AF102:AF111)</f>
        <v>0</v>
      </c>
      <c r="AJ112" s="29">
        <f>AJ111+(AVERAGE($AE$3:AE112)/(AJ111*AJ111))</f>
        <v>24.962956084625503</v>
      </c>
      <c r="AK112" s="30">
        <f>AK111+(AVERAGE($AG$3:AG112)/(AK111*AK111))</f>
        <v>26.048860135921991</v>
      </c>
      <c r="AL112" s="36">
        <f>AL111+(AVERAGE($AH$3:AH112)/(AL111*AL111))</f>
        <v>25.223907771104951</v>
      </c>
      <c r="AM112" s="37">
        <f>AM111+(AVERAGE($AI$3:AI112)/(AM111*AM111))</f>
        <v>25.316446922753677</v>
      </c>
      <c r="AN112" s="38">
        <f t="shared" si="30"/>
        <v>22</v>
      </c>
      <c r="AO112" s="39">
        <f t="shared" si="40"/>
        <v>22.04544106417783</v>
      </c>
      <c r="AP112" s="39">
        <f t="shared" si="40"/>
        <v>22.314837556598857</v>
      </c>
      <c r="AQ112" s="36">
        <f t="shared" si="36"/>
        <v>22.056644689059585</v>
      </c>
      <c r="AR112" s="40">
        <f t="shared" si="41"/>
        <v>22.22746053606199</v>
      </c>
      <c r="AS112" s="41">
        <f t="shared" si="41"/>
        <v>22.521163832363829</v>
      </c>
      <c r="AT112" s="20">
        <f>POWER((AO112-H112),2)</f>
        <v>2.0648903136136249E-3</v>
      </c>
      <c r="AU112" s="20">
        <f>POWER((AP112-H112),2)</f>
        <v>9.9122687045138227E-2</v>
      </c>
      <c r="AV112" s="29">
        <f t="shared" si="32"/>
        <v>24.371058882063938</v>
      </c>
      <c r="AW112" s="30">
        <f t="shared" si="35"/>
        <v>26.433505665993899</v>
      </c>
      <c r="AX112" s="36">
        <f t="shared" si="33"/>
        <v>25.126232188025909</v>
      </c>
      <c r="AY112" s="37">
        <f t="shared" si="34"/>
        <v>25.443012858915885</v>
      </c>
    </row>
    <row r="113" spans="1:51" thickTop="1" thickBot="1">
      <c r="A113" s="4">
        <v>112</v>
      </c>
      <c r="B113" s="4">
        <v>1314880987</v>
      </c>
      <c r="C113" s="4">
        <f t="shared" si="22"/>
        <v>0.9568965517241379</v>
      </c>
      <c r="D113" s="2">
        <f t="shared" si="23"/>
        <v>40787.529942129629</v>
      </c>
      <c r="E113" s="4" t="s">
        <v>212</v>
      </c>
      <c r="F113" s="4" t="s">
        <v>213</v>
      </c>
      <c r="G113" s="4">
        <v>22</v>
      </c>
      <c r="H113" s="4">
        <v>22</v>
      </c>
      <c r="I113" s="5">
        <f t="shared" si="24"/>
        <v>0.93333333333333335</v>
      </c>
      <c r="J113" s="4">
        <v>169</v>
      </c>
      <c r="K113" s="4">
        <v>169</v>
      </c>
      <c r="L113" s="5">
        <f t="shared" si="25"/>
        <v>0.96552077251829282</v>
      </c>
      <c r="M113" s="5">
        <f t="shared" si="26"/>
        <v>7.6818181818181817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5">
        <f>N113+P113+T113</f>
        <v>0</v>
      </c>
      <c r="X113" s="5">
        <f>O113+Q113+U113</f>
        <v>0</v>
      </c>
      <c r="Y113" s="60">
        <f>(N113+V113)/G113</f>
        <v>0</v>
      </c>
      <c r="Z113" s="62">
        <f>IF(AA113=0,0,(N113+V113)/ABS(AA113))</f>
        <v>0</v>
      </c>
      <c r="AA113" s="3">
        <f t="shared" si="27"/>
        <v>0</v>
      </c>
      <c r="AB113" s="3">
        <f t="shared" si="28"/>
        <v>0</v>
      </c>
      <c r="AC113" s="3">
        <f>N113+O113+P113+Q113+T113+U113</f>
        <v>0</v>
      </c>
      <c r="AD113" s="3">
        <f>AA113/G113</f>
        <v>0</v>
      </c>
      <c r="AE113" s="24">
        <f>(AA113)*(G113*G113)</f>
        <v>0</v>
      </c>
      <c r="AF113" s="25">
        <f t="shared" si="29"/>
        <v>2.0661157024793389E-3</v>
      </c>
      <c r="AG113" s="26">
        <f>(H113-$H$2)/SUM($AF$2:AF112)</f>
        <v>39.28393532791889</v>
      </c>
      <c r="AH113" s="35">
        <f>(H113-H108)/SUM(AF108:AF112)</f>
        <v>0</v>
      </c>
      <c r="AI113" s="28">
        <f>(H113-H103)/SUM(AF103:AF112)</f>
        <v>0</v>
      </c>
      <c r="AJ113" s="29">
        <f>AJ112+(AVERAGE($AE$3:AE113)/(AJ112*AJ112))</f>
        <v>25.005561532167608</v>
      </c>
      <c r="AK113" s="30">
        <f>AK112+(AVERAGE($AG$3:AG113)/(AK112*AK112))</f>
        <v>26.124181364954708</v>
      </c>
      <c r="AL113" s="36">
        <f>AL112+(AVERAGE($AH$3:AH113)/(AL112*AL112))</f>
        <v>25.270775673708755</v>
      </c>
      <c r="AM113" s="37">
        <f>AM112+(AVERAGE($AI$3:AI113)/(AM112*AM112))</f>
        <v>25.365123240184602</v>
      </c>
      <c r="AN113" s="38">
        <f t="shared" si="30"/>
        <v>22</v>
      </c>
      <c r="AO113" s="39">
        <f t="shared" si="40"/>
        <v>22.04544106417783</v>
      </c>
      <c r="AP113" s="39">
        <f t="shared" si="40"/>
        <v>22.314837556598857</v>
      </c>
      <c r="AQ113" s="36">
        <f t="shared" si="36"/>
        <v>22.056644689059585</v>
      </c>
      <c r="AR113" s="40">
        <f t="shared" si="41"/>
        <v>22.22746053606199</v>
      </c>
      <c r="AS113" s="41">
        <f t="shared" si="41"/>
        <v>22.521163832363829</v>
      </c>
      <c r="AT113" s="20">
        <f>POWER((AO113-H113),2)</f>
        <v>2.0648903136136249E-3</v>
      </c>
      <c r="AU113" s="20">
        <f>POWER((AP113-H113),2)</f>
        <v>9.9122687045138227E-2</v>
      </c>
      <c r="AV113" s="29">
        <f t="shared" si="32"/>
        <v>24.441569233204394</v>
      </c>
      <c r="AW113" s="30">
        <f t="shared" si="35"/>
        <v>26.510528041181427</v>
      </c>
      <c r="AX113" s="36">
        <f t="shared" si="33"/>
        <v>25.199138872741472</v>
      </c>
      <c r="AY113" s="37">
        <f t="shared" si="34"/>
        <v>25.516920456487632</v>
      </c>
    </row>
    <row r="114" spans="1:51" thickTop="1" thickBot="1">
      <c r="A114" s="4">
        <v>113</v>
      </c>
      <c r="B114" s="4">
        <v>1314889720</v>
      </c>
      <c r="C114" s="4">
        <f t="shared" si="22"/>
        <v>0.96551724137931039</v>
      </c>
      <c r="D114" s="2">
        <f t="shared" si="23"/>
        <v>40787.631018518521</v>
      </c>
      <c r="E114" s="4" t="s">
        <v>213</v>
      </c>
      <c r="F114" s="4" t="s">
        <v>214</v>
      </c>
      <c r="G114" s="4">
        <v>22</v>
      </c>
      <c r="H114" s="4">
        <v>22</v>
      </c>
      <c r="I114" s="5">
        <f t="shared" si="24"/>
        <v>0.93333333333333335</v>
      </c>
      <c r="J114" s="4">
        <v>169</v>
      </c>
      <c r="K114" s="4">
        <v>169</v>
      </c>
      <c r="L114" s="5">
        <f t="shared" si="25"/>
        <v>0.96552077251829282</v>
      </c>
      <c r="M114" s="5">
        <f t="shared" si="26"/>
        <v>7.6818181818181817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5">
        <f>N114+P114+T114</f>
        <v>0</v>
      </c>
      <c r="X114" s="5">
        <f>O114+Q114+U114</f>
        <v>0</v>
      </c>
      <c r="Y114" s="60">
        <f>(N114+V114)/G114</f>
        <v>0</v>
      </c>
      <c r="Z114" s="62">
        <f>IF(AA114=0,0,(N114+V114)/ABS(AA114))</f>
        <v>0</v>
      </c>
      <c r="AA114" s="3">
        <f t="shared" si="27"/>
        <v>0</v>
      </c>
      <c r="AB114" s="3">
        <f t="shared" si="28"/>
        <v>0</v>
      </c>
      <c r="AC114" s="3">
        <f>N114+O114+P114+Q114+T114+U114</f>
        <v>0</v>
      </c>
      <c r="AD114" s="3">
        <f>AA114/G114</f>
        <v>0</v>
      </c>
      <c r="AE114" s="24">
        <f>(AA114)*(G114*G114)</f>
        <v>0</v>
      </c>
      <c r="AF114" s="25">
        <f t="shared" si="29"/>
        <v>2.0661157024793389E-3</v>
      </c>
      <c r="AG114" s="26">
        <f>(H114-$H$2)/SUM($AF$2:AF113)</f>
        <v>39.057499043019796</v>
      </c>
      <c r="AH114" s="35">
        <f>(H114-H109)/SUM(AF109:AF113)</f>
        <v>0</v>
      </c>
      <c r="AI114" s="28">
        <f>(H114-H104)/SUM(AF104:AF113)</f>
        <v>0</v>
      </c>
      <c r="AJ114" s="29">
        <f>AJ113+(AVERAGE($AE$3:AE114)/(AJ113*AJ113))</f>
        <v>25.047642807175876</v>
      </c>
      <c r="AK114" s="30">
        <f>AK113+(AVERAGE($AG$3:AG114)/(AK113*AK113))</f>
        <v>26.198911225868322</v>
      </c>
      <c r="AL114" s="36">
        <f>AL113+(AVERAGE($AH$3:AH114)/(AL113*AL113))</f>
        <v>25.317052979751981</v>
      </c>
      <c r="AM114" s="37">
        <f>AM113+(AVERAGE($AI$3:AI114)/(AM113*AM113))</f>
        <v>25.413179971166013</v>
      </c>
      <c r="AN114" s="38">
        <f t="shared" si="30"/>
        <v>22</v>
      </c>
      <c r="AO114" s="39">
        <f t="shared" si="40"/>
        <v>22.04544106417783</v>
      </c>
      <c r="AP114" s="39">
        <f t="shared" si="40"/>
        <v>22.314837556598857</v>
      </c>
      <c r="AQ114" s="36">
        <f t="shared" si="36"/>
        <v>22.056644689059585</v>
      </c>
      <c r="AR114" s="40">
        <f t="shared" si="41"/>
        <v>22.22746053606199</v>
      </c>
      <c r="AS114" s="41">
        <f t="shared" si="41"/>
        <v>22.521163832363829</v>
      </c>
      <c r="AT114" s="20">
        <f>POWER((AO114-H114),2)</f>
        <v>2.0648903136136249E-3</v>
      </c>
      <c r="AU114" s="20">
        <f>POWER((AP114-H114),2)</f>
        <v>9.9122687045138227E-2</v>
      </c>
      <c r="AV114" s="29">
        <f t="shared" si="32"/>
        <v>24.511673347065795</v>
      </c>
      <c r="AW114" s="30">
        <f t="shared" si="35"/>
        <v>26.587103512531165</v>
      </c>
      <c r="AX114" s="36">
        <f t="shared" si="33"/>
        <v>25.271624297396439</v>
      </c>
      <c r="AY114" s="37">
        <f t="shared" si="34"/>
        <v>25.590400539901012</v>
      </c>
    </row>
    <row r="115" spans="1:51" thickTop="1" thickBot="1">
      <c r="A115" s="4">
        <v>114</v>
      </c>
      <c r="B115" s="4">
        <v>1326198018</v>
      </c>
      <c r="C115" s="4">
        <f t="shared" si="22"/>
        <v>0.97413793103448276</v>
      </c>
      <c r="D115" s="2">
        <f t="shared" si="23"/>
        <v>40918.514097222222</v>
      </c>
      <c r="E115" s="4" t="s">
        <v>214</v>
      </c>
      <c r="F115" s="4" t="s">
        <v>215</v>
      </c>
      <c r="G115" s="4">
        <v>22</v>
      </c>
      <c r="H115" s="4">
        <v>22</v>
      </c>
      <c r="I115" s="5">
        <f t="shared" si="24"/>
        <v>0.93333333333333335</v>
      </c>
      <c r="J115" s="4">
        <v>169</v>
      </c>
      <c r="K115" s="4">
        <v>169</v>
      </c>
      <c r="L115" s="5">
        <f t="shared" si="25"/>
        <v>0.96552077251829282</v>
      </c>
      <c r="M115" s="5">
        <f t="shared" si="26"/>
        <v>7.6818181818181817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5">
        <f>N115+P115+T115</f>
        <v>0</v>
      </c>
      <c r="X115" s="5">
        <f>O115+Q115+U115</f>
        <v>0</v>
      </c>
      <c r="Y115" s="60">
        <f>(N115+V115)/G115</f>
        <v>0</v>
      </c>
      <c r="Z115" s="62">
        <f>IF(AA115=0,0,(N115+V115)/ABS(AA115))</f>
        <v>0</v>
      </c>
      <c r="AA115" s="3">
        <f t="shared" si="27"/>
        <v>0</v>
      </c>
      <c r="AB115" s="3">
        <f t="shared" si="28"/>
        <v>0</v>
      </c>
      <c r="AC115" s="3">
        <f>N115+O115+P115+Q115+T115+U115</f>
        <v>0</v>
      </c>
      <c r="AD115" s="3">
        <f>AA115/G115</f>
        <v>0</v>
      </c>
      <c r="AE115" s="24">
        <f>(AA115)*(G115*G115)</f>
        <v>0</v>
      </c>
      <c r="AF115" s="25">
        <f t="shared" si="29"/>
        <v>2.0661157024793389E-3</v>
      </c>
      <c r="AG115" s="26">
        <f>(H115-$H$2)/SUM($AF$2:AF114)</f>
        <v>38.833658197699023</v>
      </c>
      <c r="AH115" s="35">
        <f>(H115-H110)/SUM(AF110:AF114)</f>
        <v>0</v>
      </c>
      <c r="AI115" s="28">
        <f>(H115-H105)/SUM(AF105:AF114)</f>
        <v>0</v>
      </c>
      <c r="AJ115" s="29">
        <f>AJ114+(AVERAGE($AE$3:AE115)/(AJ114*AJ114))</f>
        <v>25.089211653315289</v>
      </c>
      <c r="AK115" s="30">
        <f>AK114+(AVERAGE($AG$3:AG115)/(AK114*AK114))</f>
        <v>26.273058500158438</v>
      </c>
      <c r="AL115" s="36">
        <f>AL114+(AVERAGE($AH$3:AH115)/(AL114*AL114))</f>
        <v>25.362753221007349</v>
      </c>
      <c r="AM115" s="37">
        <f>AM114+(AVERAGE($AI$3:AI115)/(AM114*AM114))</f>
        <v>25.460631447996874</v>
      </c>
      <c r="AN115" s="38">
        <f t="shared" si="30"/>
        <v>22</v>
      </c>
      <c r="AO115" s="39">
        <f t="shared" si="40"/>
        <v>22.04544106417783</v>
      </c>
      <c r="AP115" s="39">
        <f t="shared" si="40"/>
        <v>22.314837556598857</v>
      </c>
      <c r="AQ115" s="36">
        <f t="shared" si="36"/>
        <v>22.056644689059585</v>
      </c>
      <c r="AR115" s="40">
        <f t="shared" si="41"/>
        <v>22.22746053606199</v>
      </c>
      <c r="AS115" s="41">
        <f t="shared" si="41"/>
        <v>22.521163832363829</v>
      </c>
      <c r="AT115" s="20">
        <f>POWER((AO115-H115),2)</f>
        <v>2.0648903136136249E-3</v>
      </c>
      <c r="AU115" s="20">
        <f>POWER((AP115-H115),2)</f>
        <v>9.9122687045138227E-2</v>
      </c>
      <c r="AV115" s="29">
        <f t="shared" si="32"/>
        <v>24.581377034666719</v>
      </c>
      <c r="AW115" s="30">
        <f t="shared" si="35"/>
        <v>26.663238517816225</v>
      </c>
      <c r="AX115" s="36">
        <f t="shared" si="33"/>
        <v>25.343694505235302</v>
      </c>
      <c r="AY115" s="37">
        <f t="shared" si="34"/>
        <v>25.663459248833533</v>
      </c>
    </row>
    <row r="116" spans="1:51" thickTop="1" thickBot="1">
      <c r="A116" s="4">
        <v>115</v>
      </c>
      <c r="B116" s="4">
        <v>1326210484</v>
      </c>
      <c r="C116" s="4">
        <f t="shared" si="22"/>
        <v>0.98275862068965514</v>
      </c>
      <c r="D116" s="2">
        <f t="shared" si="23"/>
        <v>40918.658379629633</v>
      </c>
      <c r="E116" s="4" t="s">
        <v>215</v>
      </c>
      <c r="F116" s="4" t="s">
        <v>216</v>
      </c>
      <c r="G116" s="4">
        <v>22</v>
      </c>
      <c r="H116" s="4">
        <v>22</v>
      </c>
      <c r="I116" s="5">
        <f t="shared" si="24"/>
        <v>0.93333333333333335</v>
      </c>
      <c r="J116" s="4">
        <v>169</v>
      </c>
      <c r="K116" s="4">
        <v>169</v>
      </c>
      <c r="L116" s="5">
        <f t="shared" si="25"/>
        <v>0.96552077251829282</v>
      </c>
      <c r="M116" s="5">
        <f t="shared" si="26"/>
        <v>7.6818181818181817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5">
        <f>N116+P116+T116</f>
        <v>0</v>
      </c>
      <c r="X116" s="5">
        <f>O116+Q116+U116</f>
        <v>0</v>
      </c>
      <c r="Y116" s="60">
        <f>(N116+V116)/G116</f>
        <v>0</v>
      </c>
      <c r="Z116" s="62">
        <f>IF(AA116=0,0,(N116+V116)/ABS(AA116))</f>
        <v>0</v>
      </c>
      <c r="AA116" s="3">
        <f t="shared" si="27"/>
        <v>0</v>
      </c>
      <c r="AB116" s="3">
        <f t="shared" si="28"/>
        <v>0</v>
      </c>
      <c r="AC116" s="3">
        <f>N116+O116+P116+Q116+T116+U116</f>
        <v>0</v>
      </c>
      <c r="AD116" s="3">
        <f>AA116/G116</f>
        <v>0</v>
      </c>
      <c r="AE116" s="24">
        <f>(AA116)*(G116*G116)</f>
        <v>0</v>
      </c>
      <c r="AF116" s="25">
        <f t="shared" si="29"/>
        <v>2.0661157024793389E-3</v>
      </c>
      <c r="AG116" s="26">
        <f>(H116-$H$2)/SUM($AF$2:AF115)</f>
        <v>38.612368422386361</v>
      </c>
      <c r="AH116" s="35">
        <f>(H116-H111)/SUM(AF111:AF115)</f>
        <v>0</v>
      </c>
      <c r="AI116" s="28">
        <f>(H116-H106)/SUM(AF106:AF115)</f>
        <v>0</v>
      </c>
      <c r="AJ116" s="29">
        <f>AJ115+(AVERAGE($AE$3:AE116)/(AJ115*AJ115))</f>
        <v>25.130279435886454</v>
      </c>
      <c r="AK116" s="30">
        <f>AK115+(AVERAGE($AG$3:AG116)/(AK115*AK115))</f>
        <v>26.346631784775795</v>
      </c>
      <c r="AL116" s="36">
        <f>AL115+(AVERAGE($AH$3:AH116)/(AL115*AL115))</f>
        <v>25.407889483415389</v>
      </c>
      <c r="AM116" s="37">
        <f>AM115+(AVERAGE($AI$3:AI116)/(AM115*AM115))</f>
        <v>25.507491526199544</v>
      </c>
      <c r="AN116" s="38">
        <f t="shared" si="30"/>
        <v>22</v>
      </c>
      <c r="AO116" s="39">
        <f t="shared" ref="AO116:AP118" si="42">AO115+(AH116/(AO115*AO115))</f>
        <v>22.04544106417783</v>
      </c>
      <c r="AP116" s="39">
        <f t="shared" si="42"/>
        <v>22.314837556598857</v>
      </c>
      <c r="AQ116" s="36">
        <f t="shared" si="36"/>
        <v>22.056644689059585</v>
      </c>
      <c r="AR116" s="40">
        <f t="shared" si="41"/>
        <v>22.22746053606199</v>
      </c>
      <c r="AS116" s="41">
        <f t="shared" si="41"/>
        <v>22.521163832363829</v>
      </c>
      <c r="AT116" s="20">
        <f>POWER((AO116-H116),2)</f>
        <v>2.0648903136136249E-3</v>
      </c>
      <c r="AU116" s="20">
        <f>POWER((AP116-H116),2)</f>
        <v>9.9122687045138227E-2</v>
      </c>
      <c r="AV116" s="29">
        <f t="shared" si="32"/>
        <v>24.650685975020014</v>
      </c>
      <c r="AW116" s="30">
        <f t="shared" si="35"/>
        <v>26.738939347543745</v>
      </c>
      <c r="AX116" s="36">
        <f t="shared" si="33"/>
        <v>25.415355401829551</v>
      </c>
      <c r="AY116" s="37">
        <f t="shared" si="34"/>
        <v>25.736102582940873</v>
      </c>
    </row>
    <row r="117" spans="1:51" thickTop="1" thickBot="1">
      <c r="A117" s="4">
        <v>116</v>
      </c>
      <c r="B117" s="4">
        <v>1333031555</v>
      </c>
      <c r="C117" s="4">
        <f t="shared" si="22"/>
        <v>0.99137931034482762</v>
      </c>
      <c r="D117" s="2">
        <f t="shared" si="23"/>
        <v>40997.60596064815</v>
      </c>
      <c r="E117" s="4" t="s">
        <v>216</v>
      </c>
      <c r="F117" s="4" t="s">
        <v>217</v>
      </c>
      <c r="G117" s="4">
        <v>22</v>
      </c>
      <c r="H117" s="4">
        <v>22</v>
      </c>
      <c r="I117" s="5">
        <f t="shared" si="24"/>
        <v>0.93333333333333335</v>
      </c>
      <c r="J117" s="4">
        <v>169</v>
      </c>
      <c r="K117" s="4">
        <v>169</v>
      </c>
      <c r="L117" s="5">
        <f t="shared" si="25"/>
        <v>0.96552077251829282</v>
      </c>
      <c r="M117" s="5">
        <f t="shared" si="26"/>
        <v>7.6818181818181817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5">
        <f>N117+P117+T117</f>
        <v>0</v>
      </c>
      <c r="X117" s="5">
        <f>O117+Q117+U117</f>
        <v>0</v>
      </c>
      <c r="Y117" s="60">
        <f>(N117+V117)/G117</f>
        <v>0</v>
      </c>
      <c r="Z117" s="62">
        <f>IF(AA117=0,0,(N117+V117)/ABS(AA117))</f>
        <v>0</v>
      </c>
      <c r="AA117" s="3">
        <f t="shared" si="27"/>
        <v>0</v>
      </c>
      <c r="AB117" s="3">
        <f t="shared" si="28"/>
        <v>0</v>
      </c>
      <c r="AC117" s="3">
        <f>N117+O117+P117+Q117+T117+U117</f>
        <v>0</v>
      </c>
      <c r="AD117" s="3">
        <f>AA117/G117</f>
        <v>0</v>
      </c>
      <c r="AE117" s="24">
        <f>(AA117)*(G117*G117)</f>
        <v>0</v>
      </c>
      <c r="AF117" s="25">
        <f t="shared" si="29"/>
        <v>2.0661157024793389E-3</v>
      </c>
      <c r="AG117" s="26">
        <f>(H117-$H$2)/SUM($AF$2:AF116)</f>
        <v>38.393586353123744</v>
      </c>
      <c r="AH117" s="35">
        <f>(H117-H112)/SUM(AF112:AF116)</f>
        <v>0</v>
      </c>
      <c r="AI117" s="28">
        <f>(H117-H107)/SUM(AF107:AF116)</f>
        <v>0</v>
      </c>
      <c r="AJ117" s="29">
        <f>AJ116+(AVERAGE($AE$3:AE117)/(AJ116*AJ116))</f>
        <v>25.170857157657103</v>
      </c>
      <c r="AK117" s="30">
        <f>AK116+(AVERAGE($AG$3:AG117)/(AK116*AK116))</f>
        <v>26.419639496866289</v>
      </c>
      <c r="AL117" s="36">
        <f>AL116+(AVERAGE($AH$3:AH117)/(AL116*AL116))</f>
        <v>25.452474426168109</v>
      </c>
      <c r="AM117" s="37">
        <f>AM116+(AVERAGE($AI$3:AI117)/(AM116*AM116))</f>
        <v>25.553773605130363</v>
      </c>
      <c r="AN117" s="38">
        <f t="shared" si="30"/>
        <v>22</v>
      </c>
      <c r="AO117" s="39">
        <f t="shared" si="42"/>
        <v>22.04544106417783</v>
      </c>
      <c r="AP117" s="39">
        <f t="shared" si="42"/>
        <v>22.314837556598857</v>
      </c>
      <c r="AQ117" s="36">
        <f t="shared" si="36"/>
        <v>22.056644689059585</v>
      </c>
      <c r="AR117" s="40">
        <f t="shared" si="41"/>
        <v>22.22746053606199</v>
      </c>
      <c r="AS117" s="41">
        <f t="shared" si="41"/>
        <v>22.521163832363829</v>
      </c>
      <c r="AT117" s="20">
        <f>POWER((AO117-H117),2)</f>
        <v>2.0648903136136249E-3</v>
      </c>
      <c r="AU117" s="20">
        <f>POWER((AP117-H117),2)</f>
        <v>9.9122687045138227E-2</v>
      </c>
      <c r="AV117" s="29">
        <f t="shared" si="32"/>
        <v>24.719605719224301</v>
      </c>
      <c r="AW117" s="30">
        <f t="shared" si="35"/>
        <v>26.814212149551039</v>
      </c>
      <c r="AX117" s="36">
        <f t="shared" si="33"/>
        <v>25.486612759356941</v>
      </c>
      <c r="AY117" s="37">
        <f t="shared" si="34"/>
        <v>25.808336406213826</v>
      </c>
    </row>
    <row r="118" spans="1:51" thickTop="1" thickBot="1">
      <c r="A118" s="4">
        <v>117</v>
      </c>
      <c r="B118" s="4">
        <v>1333036371</v>
      </c>
      <c r="C118" s="4">
        <f t="shared" si="22"/>
        <v>1</v>
      </c>
      <c r="D118" s="2">
        <f t="shared" si="23"/>
        <v>40997.66170138889</v>
      </c>
      <c r="E118" s="4" t="s">
        <v>217</v>
      </c>
      <c r="F118" s="4" t="s">
        <v>218</v>
      </c>
      <c r="G118" s="4">
        <v>22</v>
      </c>
      <c r="H118" s="4">
        <v>22</v>
      </c>
      <c r="I118" s="5">
        <f t="shared" si="24"/>
        <v>0.93333333333333335</v>
      </c>
      <c r="J118" s="4">
        <v>169</v>
      </c>
      <c r="K118" s="4">
        <v>169</v>
      </c>
      <c r="L118" s="5">
        <f t="shared" si="25"/>
        <v>0.96552077251829282</v>
      </c>
      <c r="M118" s="5">
        <f t="shared" si="26"/>
        <v>7.6818181818181817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5">
        <f>N118+P118+T118</f>
        <v>0</v>
      </c>
      <c r="X118" s="5">
        <f>O118+Q118+U118</f>
        <v>0</v>
      </c>
      <c r="Y118" s="60">
        <f>(N118+V118)/G118</f>
        <v>0</v>
      </c>
      <c r="Z118" s="62">
        <f>IF(AA118=0,0,(N118+V118)/ABS(AA118))</f>
        <v>0</v>
      </c>
      <c r="AA118" s="3">
        <f t="shared" si="27"/>
        <v>0</v>
      </c>
      <c r="AB118" s="3">
        <f t="shared" si="28"/>
        <v>0</v>
      </c>
      <c r="AC118" s="3">
        <f>N118+O118+P118+Q118+T118+U118</f>
        <v>0</v>
      </c>
      <c r="AD118" s="3">
        <f>AA118/G118</f>
        <v>0</v>
      </c>
      <c r="AE118" s="24">
        <f>(AA118)*(G118*G118)</f>
        <v>0</v>
      </c>
      <c r="AF118" s="25">
        <f t="shared" si="29"/>
        <v>2.0661157024793389E-3</v>
      </c>
      <c r="AG118" s="26">
        <f>(H118-$H$2)/SUM($AF$2:AF117)</f>
        <v>38.177269603236148</v>
      </c>
      <c r="AH118" s="35">
        <f>(H118-H113)/SUM(AF113:AF117)</f>
        <v>0</v>
      </c>
      <c r="AI118" s="28">
        <f>(H118-H108)/SUM(AF108:AF117)</f>
        <v>0</v>
      </c>
      <c r="AJ118" s="29">
        <f>AJ117+(AVERAGE($AE$3:AE118)/(AJ117*AJ117))</f>
        <v>25.210955473881345</v>
      </c>
      <c r="AK118" s="30">
        <f>AK117+(AVERAGE($AG$3:AG118)/(AK117*AK117))</f>
        <v>26.492089878381574</v>
      </c>
      <c r="AL118" s="36">
        <f>AL117+(AVERAGE($AH$3:AH118)/(AL117*AL117))</f>
        <v>25.49652029979049</v>
      </c>
      <c r="AM118" s="37">
        <f>AM117+(AVERAGE($AI$3:AI118)/(AM117*AM117))</f>
        <v>25.599490647496861</v>
      </c>
      <c r="AN118" s="38">
        <f t="shared" si="30"/>
        <v>22</v>
      </c>
      <c r="AO118" s="39">
        <f t="shared" si="42"/>
        <v>22.04544106417783</v>
      </c>
      <c r="AP118" s="39">
        <f t="shared" si="42"/>
        <v>22.314837556598857</v>
      </c>
      <c r="AQ118" s="36">
        <f t="shared" si="36"/>
        <v>22.056644689059585</v>
      </c>
      <c r="AR118" s="40">
        <f t="shared" si="41"/>
        <v>22.22746053606199</v>
      </c>
      <c r="AS118" s="41">
        <f t="shared" si="41"/>
        <v>22.521163832363829</v>
      </c>
      <c r="AT118" s="20">
        <f>POWER((AO118-H118),2)</f>
        <v>2.0648903136136249E-3</v>
      </c>
      <c r="AU118" s="20">
        <f>POWER((AP118-H118),2)</f>
        <v>9.9122687045138227E-2</v>
      </c>
      <c r="AV118" s="29">
        <f t="shared" si="32"/>
        <v>24.788141694395332</v>
      </c>
      <c r="AW118" s="30">
        <f t="shared" si="35"/>
        <v>26.889062933420636</v>
      </c>
      <c r="AX118" s="36">
        <f t="shared" si="33"/>
        <v>25.557472220712768</v>
      </c>
      <c r="AY118" s="37">
        <f t="shared" si="34"/>
        <v>25.880166451164051</v>
      </c>
    </row>
    <row r="119" spans="1:51" thickTop="1" thickBot="1">
      <c r="AT119" s="43">
        <f>SUM(AT2:AT118)</f>
        <v>25.139211201283395</v>
      </c>
      <c r="AU119" s="43">
        <f>SUM(AU2:AU118)</f>
        <v>39.435055886759478</v>
      </c>
    </row>
    <row r="120" spans="1:51" thickTop="1" thickBot="1">
      <c r="K120" s="4">
        <f>PEARSON(H2:H118,K2:K118)</f>
        <v>0.982180047877238</v>
      </c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X54:AL81"/>
  <sheetViews>
    <sheetView topLeftCell="A28" zoomScale="70" zoomScaleNormal="70" workbookViewId="0">
      <selection activeCell="P85" sqref="P85"/>
    </sheetView>
  </sheetViews>
  <sheetFormatPr defaultRowHeight="15"/>
  <sheetData>
    <row r="54" spans="24:38"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</row>
    <row r="55" spans="24:38"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</row>
    <row r="56" spans="24:38"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</row>
    <row r="57" spans="24:38"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</row>
    <row r="58" spans="24:38"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</row>
    <row r="59" spans="24:38"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</row>
    <row r="60" spans="24:38"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</row>
    <row r="61" spans="24:38"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</row>
    <row r="62" spans="24:38"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</row>
    <row r="63" spans="24:38"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</row>
    <row r="64" spans="24:38"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</row>
    <row r="65" spans="24:38"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</row>
    <row r="66" spans="24:38"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</row>
    <row r="67" spans="24:38"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</row>
    <row r="68" spans="24:38"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  <c r="AK68" s="66"/>
      <c r="AL68" s="66"/>
    </row>
    <row r="69" spans="24:38"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</row>
    <row r="70" spans="24:38"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</row>
    <row r="71" spans="24:38"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</row>
    <row r="72" spans="24:38"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</row>
    <row r="73" spans="24:38"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</row>
    <row r="74" spans="24:38"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</row>
    <row r="75" spans="24:38"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</row>
    <row r="76" spans="24:38"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</row>
    <row r="77" spans="24:38"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</row>
    <row r="78" spans="24:38"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</row>
    <row r="79" spans="24:38"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</row>
    <row r="80" spans="24:38"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</row>
    <row r="81" spans="24:38"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5"/>
  <dimension ref="A1:AY532"/>
  <sheetViews>
    <sheetView zoomScale="85" zoomScaleNormal="85" workbookViewId="0">
      <pane ySplit="1" topLeftCell="A2" activePane="bottomLeft" state="frozen"/>
      <selection pane="bottomLeft" activeCell="U2" sqref="U2"/>
    </sheetView>
  </sheetViews>
  <sheetFormatPr defaultRowHeight="16.5" thickTop="1" thickBottom="1"/>
  <cols>
    <col min="1" max="1" width="4.5703125" style="4" customWidth="1"/>
    <col min="2" max="2" width="11.28515625" style="4" hidden="1" customWidth="1"/>
    <col min="3" max="3" width="12.28515625" style="4" customWidth="1"/>
    <col min="4" max="4" width="10.28515625" style="2" bestFit="1" customWidth="1"/>
    <col min="5" max="6" width="14.7109375" style="4" hidden="1" customWidth="1"/>
    <col min="7" max="7" width="6.140625" style="4" bestFit="1" customWidth="1"/>
    <col min="8" max="8" width="7" style="4" bestFit="1" customWidth="1"/>
    <col min="9" max="9" width="12.28515625" style="4" bestFit="1" customWidth="1"/>
    <col min="10" max="10" width="6.42578125" style="4" bestFit="1" customWidth="1"/>
    <col min="11" max="11" width="6.140625" style="4" bestFit="1" customWidth="1"/>
    <col min="12" max="12" width="12.28515625" style="4" bestFit="1" customWidth="1"/>
    <col min="13" max="13" width="12.28515625" style="4" customWidth="1"/>
    <col min="14" max="14" width="4.7109375" style="4" bestFit="1" customWidth="1"/>
    <col min="15" max="15" width="5" style="4" bestFit="1" customWidth="1"/>
    <col min="16" max="16" width="5.140625" style="4" bestFit="1" customWidth="1"/>
    <col min="17" max="17" width="5.5703125" style="4" bestFit="1" customWidth="1"/>
    <col min="18" max="18" width="9" style="4" bestFit="1" customWidth="1"/>
    <col min="19" max="19" width="6.7109375" style="4" bestFit="1" customWidth="1"/>
    <col min="20" max="20" width="8.5703125" style="4" bestFit="1" customWidth="1"/>
    <col min="21" max="21" width="8.85546875" style="4" bestFit="1" customWidth="1"/>
    <col min="22" max="22" width="8.5703125" style="4" bestFit="1" customWidth="1"/>
    <col min="23" max="23" width="10.5703125" style="4" bestFit="1" customWidth="1"/>
    <col min="24" max="24" width="10" style="4" bestFit="1" customWidth="1"/>
    <col min="25" max="25" width="16.42578125" style="60" bestFit="1" customWidth="1"/>
    <col min="26" max="26" width="12.28515625" style="60" bestFit="1" customWidth="1"/>
    <col min="27" max="27" width="8.85546875" style="4" bestFit="1" customWidth="1"/>
    <col min="28" max="28" width="9" style="4" bestFit="1" customWidth="1"/>
    <col min="29" max="29" width="8.7109375" style="4" bestFit="1" customWidth="1"/>
    <col min="30" max="30" width="12.85546875" style="4" bestFit="1" customWidth="1"/>
    <col min="31" max="31" width="10.42578125" style="24" bestFit="1" customWidth="1"/>
    <col min="32" max="32" width="11.140625" style="25" bestFit="1" customWidth="1"/>
    <col min="33" max="33" width="10.7109375" style="26" bestFit="1" customWidth="1"/>
    <col min="34" max="34" width="9.42578125" style="27" bestFit="1" customWidth="1"/>
    <col min="35" max="35" width="9.42578125" style="28" bestFit="1" customWidth="1"/>
    <col min="36" max="36" width="10.5703125" style="29" bestFit="1" customWidth="1"/>
    <col min="37" max="37" width="11" style="30" bestFit="1" customWidth="1"/>
    <col min="38" max="38" width="11.5703125" style="17" bestFit="1" customWidth="1"/>
    <col min="39" max="39" width="11.85546875" style="23" bestFit="1" customWidth="1"/>
    <col min="40" max="40" width="12.85546875" style="31" bestFit="1" customWidth="1"/>
    <col min="41" max="41" width="13.42578125" style="32" bestFit="1" customWidth="1"/>
    <col min="42" max="42" width="14.42578125" style="42" bestFit="1" customWidth="1"/>
    <col min="43" max="43" width="13.42578125" style="5" bestFit="1" customWidth="1"/>
    <col min="44" max="44" width="14.42578125" style="33" bestFit="1" customWidth="1"/>
    <col min="45" max="45" width="14.42578125" style="34" bestFit="1" customWidth="1"/>
    <col min="46" max="46" width="11.7109375" style="20" bestFit="1" customWidth="1"/>
    <col min="47" max="47" width="13.42578125" style="20" bestFit="1" customWidth="1"/>
    <col min="48" max="48" width="12.140625" style="21" bestFit="1" customWidth="1"/>
    <col min="49" max="49" width="11.5703125" style="22" bestFit="1" customWidth="1"/>
    <col min="50" max="50" width="13.140625" style="17" bestFit="1" customWidth="1"/>
    <col min="51" max="51" width="13.42578125" style="23" bestFit="1" customWidth="1"/>
    <col min="52" max="16384" width="9.140625" style="4"/>
  </cols>
  <sheetData>
    <row r="1" spans="1:51" thickTop="1" thickBot="1">
      <c r="A1" s="4" t="s">
        <v>1457</v>
      </c>
      <c r="B1" s="4" t="s">
        <v>0</v>
      </c>
      <c r="C1" s="4" t="s">
        <v>1579</v>
      </c>
      <c r="D1" s="2" t="s">
        <v>0</v>
      </c>
      <c r="E1" s="4" t="s">
        <v>1</v>
      </c>
      <c r="F1" s="4" t="s">
        <v>2</v>
      </c>
      <c r="G1" s="4" t="s">
        <v>3</v>
      </c>
      <c r="H1" s="4" t="s">
        <v>4</v>
      </c>
      <c r="I1" s="5" t="s">
        <v>1581</v>
      </c>
      <c r="J1" s="4" t="s">
        <v>5</v>
      </c>
      <c r="K1" s="4" t="s">
        <v>6</v>
      </c>
      <c r="L1" s="5" t="s">
        <v>1580</v>
      </c>
      <c r="M1" s="5" t="s">
        <v>1583</v>
      </c>
      <c r="N1" s="4" t="s">
        <v>7</v>
      </c>
      <c r="O1" s="4" t="s">
        <v>8</v>
      </c>
      <c r="P1" s="4" t="s">
        <v>9</v>
      </c>
      <c r="Q1" s="4" t="s">
        <v>10</v>
      </c>
      <c r="R1" s="4" t="s">
        <v>11</v>
      </c>
      <c r="S1" s="4" t="s">
        <v>12</v>
      </c>
      <c r="T1" s="4" t="s">
        <v>13</v>
      </c>
      <c r="U1" s="4" t="s">
        <v>14</v>
      </c>
      <c r="V1" s="4" t="s">
        <v>15</v>
      </c>
      <c r="W1" s="4" t="s">
        <v>1472</v>
      </c>
      <c r="X1" s="4" t="s">
        <v>1473</v>
      </c>
      <c r="Y1" s="60" t="s">
        <v>1584</v>
      </c>
      <c r="Z1" s="60" t="s">
        <v>1409</v>
      </c>
      <c r="AA1" s="3" t="s">
        <v>1458</v>
      </c>
      <c r="AB1" s="3" t="s">
        <v>1459</v>
      </c>
      <c r="AC1" s="3" t="s">
        <v>1460</v>
      </c>
      <c r="AD1" s="3" t="s">
        <v>1462</v>
      </c>
      <c r="AE1" s="8" t="s">
        <v>1474</v>
      </c>
      <c r="AF1" s="9" t="s">
        <v>1475</v>
      </c>
      <c r="AG1" s="10" t="s">
        <v>1476</v>
      </c>
      <c r="AH1" s="11" t="s">
        <v>1477</v>
      </c>
      <c r="AI1" s="12" t="s">
        <v>1478</v>
      </c>
      <c r="AJ1" s="13" t="s">
        <v>1479</v>
      </c>
      <c r="AK1" s="14" t="s">
        <v>1480</v>
      </c>
      <c r="AL1" s="11" t="s">
        <v>1481</v>
      </c>
      <c r="AM1" s="12" t="s">
        <v>1482</v>
      </c>
      <c r="AN1" s="15" t="s">
        <v>1483</v>
      </c>
      <c r="AO1" s="16" t="s">
        <v>1484</v>
      </c>
      <c r="AP1" s="16" t="s">
        <v>1485</v>
      </c>
      <c r="AQ1" s="17" t="s">
        <v>1486</v>
      </c>
      <c r="AR1" s="18" t="s">
        <v>1487</v>
      </c>
      <c r="AS1" s="19" t="s">
        <v>1487</v>
      </c>
      <c r="AT1" s="20" t="s">
        <v>1488</v>
      </c>
      <c r="AU1" s="20" t="s">
        <v>1489</v>
      </c>
      <c r="AV1" s="21" t="s">
        <v>1490</v>
      </c>
      <c r="AW1" s="22" t="s">
        <v>1491</v>
      </c>
      <c r="AX1" s="17" t="s">
        <v>1492</v>
      </c>
      <c r="AY1" s="23" t="s">
        <v>1493</v>
      </c>
    </row>
    <row r="2" spans="1:51" thickTop="1" thickBot="1">
      <c r="A2" s="4">
        <v>1</v>
      </c>
      <c r="B2" s="4">
        <v>939669579</v>
      </c>
      <c r="C2" s="5">
        <f>(A2-1)/(LARGE(A:A,1)-1)</f>
        <v>0</v>
      </c>
      <c r="D2" s="2">
        <f>(B2/86400)+25569</f>
        <v>36444.805312500001</v>
      </c>
      <c r="E2" s="4" t="s">
        <v>880</v>
      </c>
      <c r="F2" s="4" t="s">
        <v>881</v>
      </c>
      <c r="G2" s="4">
        <v>19</v>
      </c>
      <c r="H2" s="4">
        <v>17</v>
      </c>
      <c r="I2" s="5">
        <f>(H2-SMALL(H:H,1))/(LARGE(H:H,1)-SMALL(H:H,1))</f>
        <v>0</v>
      </c>
      <c r="J2" s="4">
        <v>82</v>
      </c>
      <c r="K2" s="4">
        <v>75</v>
      </c>
      <c r="L2" s="5">
        <f>(K2-SMALL(K:K,1))/(LARGE(K:K,1)-SMALL(K:K,1))</f>
        <v>0</v>
      </c>
      <c r="M2" s="5">
        <f t="shared" ref="M2:M65" si="0">K2/H2</f>
        <v>4.4117647058823533</v>
      </c>
      <c r="N2" s="4">
        <v>0</v>
      </c>
      <c r="O2" s="4">
        <v>2</v>
      </c>
      <c r="P2" s="4">
        <v>0</v>
      </c>
      <c r="Q2" s="4">
        <v>0</v>
      </c>
      <c r="R2" s="4">
        <v>0</v>
      </c>
      <c r="S2" s="4">
        <v>1</v>
      </c>
      <c r="T2" s="4">
        <v>0</v>
      </c>
      <c r="U2" s="4">
        <v>7</v>
      </c>
      <c r="V2" s="4">
        <v>1</v>
      </c>
      <c r="W2" s="4">
        <f>N2+P2+T2</f>
        <v>0</v>
      </c>
      <c r="X2" s="4">
        <f>O2+Q2+U2</f>
        <v>9</v>
      </c>
      <c r="Y2" s="60">
        <f>(N2+V2)/G2</f>
        <v>5.2631578947368418E-2</v>
      </c>
      <c r="Z2" s="62">
        <f>IF(AA2=0,0,(N2+V2)/ABS(AA2))</f>
        <v>0.5</v>
      </c>
      <c r="AA2" s="3">
        <f>H2-G2</f>
        <v>-2</v>
      </c>
      <c r="AB2" s="3">
        <f t="shared" ref="AB2:AB65" si="1">K2-J2</f>
        <v>-7</v>
      </c>
      <c r="AC2" s="3">
        <f>N2+O2+P2+Q2+T2+U2</f>
        <v>9</v>
      </c>
      <c r="AD2" s="3">
        <f>AA2/G2</f>
        <v>-0.10526315789473684</v>
      </c>
      <c r="AF2" s="25">
        <f>1/(H2*H2)</f>
        <v>3.4602076124567475E-3</v>
      </c>
      <c r="AJ2" s="29">
        <f>G2</f>
        <v>19</v>
      </c>
      <c r="AK2" s="30">
        <f>G2</f>
        <v>19</v>
      </c>
      <c r="AL2" s="17">
        <f>G2</f>
        <v>19</v>
      </c>
      <c r="AM2" s="23">
        <f>G2</f>
        <v>19</v>
      </c>
      <c r="AN2" s="31">
        <f>G2</f>
        <v>19</v>
      </c>
      <c r="AO2" s="32">
        <f>G2</f>
        <v>19</v>
      </c>
      <c r="AP2" s="32">
        <f>G2</f>
        <v>19</v>
      </c>
      <c r="AQ2" s="17">
        <f>G2</f>
        <v>19</v>
      </c>
      <c r="AR2" s="33">
        <f>G2</f>
        <v>19</v>
      </c>
      <c r="AS2" s="34">
        <f>H2</f>
        <v>17</v>
      </c>
      <c r="AT2" s="20">
        <f>POWER((AO2-H2),2)</f>
        <v>4</v>
      </c>
      <c r="AU2" s="20">
        <f>POWER((AP2-H2),2)</f>
        <v>4</v>
      </c>
      <c r="AV2" s="21">
        <f>G2</f>
        <v>19</v>
      </c>
      <c r="AW2" s="22">
        <f>G2</f>
        <v>19</v>
      </c>
      <c r="AX2" s="17">
        <f>G2</f>
        <v>19</v>
      </c>
      <c r="AY2" s="23">
        <f>G2</f>
        <v>19</v>
      </c>
    </row>
    <row r="3" spans="1:51" thickTop="1" thickBot="1">
      <c r="A3" s="4">
        <v>2</v>
      </c>
      <c r="B3" s="4">
        <v>940867719</v>
      </c>
      <c r="C3" s="5">
        <f t="shared" ref="C3:C66" si="2">(A3-1)/(LARGE(A:A,1)-1)</f>
        <v>1.8975332068311196E-3</v>
      </c>
      <c r="D3" s="2">
        <f t="shared" ref="D3:D66" si="3">(B3/86400)+25569</f>
        <v>36458.672673611109</v>
      </c>
      <c r="E3" s="4" t="s">
        <v>881</v>
      </c>
      <c r="F3" s="4" t="s">
        <v>882</v>
      </c>
      <c r="G3" s="4">
        <v>17</v>
      </c>
      <c r="H3" s="4">
        <v>18</v>
      </c>
      <c r="I3" s="5">
        <f t="shared" ref="I3:I66" si="4">(H3-SMALL(H:H,1))/(LARGE(H:H,1)-SMALL(H:H,1))</f>
        <v>1.6393442622950821E-2</v>
      </c>
      <c r="J3" s="4">
        <v>75</v>
      </c>
      <c r="K3" s="4">
        <v>83</v>
      </c>
      <c r="L3" s="5">
        <f t="shared" ref="L3:L66" si="5">(K3-SMALL(K:K,1))/(LARGE(K:K,1)-SMALL(K:K,1))</f>
        <v>1.9417475728155338E-2</v>
      </c>
      <c r="M3" s="5">
        <f t="shared" si="0"/>
        <v>4.6111111111111107</v>
      </c>
      <c r="N3" s="4">
        <v>1</v>
      </c>
      <c r="O3" s="4">
        <v>0</v>
      </c>
      <c r="P3" s="4">
        <v>2</v>
      </c>
      <c r="Q3" s="4">
        <v>0</v>
      </c>
      <c r="R3" s="4">
        <v>5</v>
      </c>
      <c r="S3" s="4">
        <v>0</v>
      </c>
      <c r="T3" s="4">
        <v>6</v>
      </c>
      <c r="U3" s="4">
        <v>0</v>
      </c>
      <c r="V3" s="4">
        <v>5</v>
      </c>
      <c r="W3" s="4">
        <f>N3+P3+T3</f>
        <v>9</v>
      </c>
      <c r="X3" s="4">
        <f>O3+Q3+U3</f>
        <v>0</v>
      </c>
      <c r="Y3" s="60">
        <f>(N3+V3)/G3</f>
        <v>0.35294117647058826</v>
      </c>
      <c r="Z3" s="62">
        <f>IF(AA3=0,0,(N3+V3)/ABS(AA3))</f>
        <v>6</v>
      </c>
      <c r="AA3" s="3">
        <f t="shared" ref="AA3:AA66" si="6">H3-G3</f>
        <v>1</v>
      </c>
      <c r="AB3" s="3">
        <f t="shared" si="1"/>
        <v>8</v>
      </c>
      <c r="AC3" s="3">
        <f>N3+O3+P3+Q3+T3+U3</f>
        <v>9</v>
      </c>
      <c r="AD3" s="3">
        <f>AA3/G3</f>
        <v>5.8823529411764705E-2</v>
      </c>
      <c r="AE3" s="24">
        <f>(AA3)*(G3*G3)</f>
        <v>289</v>
      </c>
      <c r="AF3" s="25">
        <f t="shared" ref="AF3:AF66" si="7">1/(H3*H3)</f>
        <v>3.0864197530864196E-3</v>
      </c>
      <c r="AG3" s="26">
        <f>(H3-$H$2)/SUM($AF$2:AF2)</f>
        <v>289</v>
      </c>
      <c r="AH3" s="35">
        <f>(H3-$H$2)/SUM($AF$2:AF2)</f>
        <v>289</v>
      </c>
      <c r="AI3" s="28">
        <f>(H3-$H$2)/SUM($AF$2:AF2)</f>
        <v>289</v>
      </c>
      <c r="AJ3" s="29">
        <f>AJ2+(AVERAGE(AE3:AE3)/(AJ2*AJ2))</f>
        <v>19.800554016620499</v>
      </c>
      <c r="AK3" s="30">
        <f>AK2+(AVERAGE($AG$3:AG3)/(AK2*AK2))</f>
        <v>19.800554016620499</v>
      </c>
      <c r="AL3" s="36">
        <f>AL2+(AVERAGE($AH$3:AH3)/(AL2*AL2))</f>
        <v>19.800554016620499</v>
      </c>
      <c r="AM3" s="37">
        <f>AM2+(AVERAGE($AI$3:AI3)/(AM2*AM2))</f>
        <v>19.800554016620499</v>
      </c>
      <c r="AN3" s="38">
        <f>AN2+(AE3/(AN2*AN2))</f>
        <v>19.800554016620499</v>
      </c>
      <c r="AO3" s="39">
        <f>AO2+(AH3/(AO2*AO2))</f>
        <v>19.800554016620499</v>
      </c>
      <c r="AP3" s="39">
        <f>AP2+(AI3/(AP2*AP2))</f>
        <v>19.800554016620499</v>
      </c>
      <c r="AQ3" s="36">
        <f>AQ2+(AVERAGE($AH$3:AH3)/(AQ2*AQ2))</f>
        <v>19.800554016620499</v>
      </c>
      <c r="AR3" s="40">
        <f>AR2+(AVERAGE($AH$3:AH3)/(AR2*AR2))</f>
        <v>19.800554016620499</v>
      </c>
      <c r="AS3" s="41">
        <f>AS2+(AVERAGE($AI$3:AI3)/(AS2*AS2))</f>
        <v>18</v>
      </c>
      <c r="AT3" s="20">
        <f>POWER((AO3-H3),2)</f>
        <v>3.2419947667682112</v>
      </c>
      <c r="AU3" s="20">
        <f>POWER((AP3-H3),2)</f>
        <v>3.2419947667682112</v>
      </c>
      <c r="AV3" s="29">
        <f>AV2+(AVERAGE($AE$3:$AE$85)/(AV2*AV2))</f>
        <v>19.485632279811767</v>
      </c>
      <c r="AW3" s="30">
        <f>AW2+(AVERAGE($AG$3:$AG$85)/(AW2*AW2))</f>
        <v>19.22742676040577</v>
      </c>
      <c r="AX3" s="36">
        <f>AX2+(AVERAGE($AH$3:$AH$85)/(AX2*AX2))</f>
        <v>19.568286759366778</v>
      </c>
      <c r="AY3" s="37">
        <f>AY2+(AVERAGE($AI$3:$AI$85)/(AY2*AY2))</f>
        <v>19.491985049644281</v>
      </c>
    </row>
    <row r="4" spans="1:51" thickTop="1" thickBot="1">
      <c r="A4" s="4">
        <v>3</v>
      </c>
      <c r="B4" s="4">
        <v>942168743</v>
      </c>
      <c r="C4" s="5">
        <f t="shared" si="2"/>
        <v>3.7950664136622392E-3</v>
      </c>
      <c r="D4" s="2">
        <f t="shared" si="3"/>
        <v>36473.730821759258</v>
      </c>
      <c r="E4" s="4" t="s">
        <v>882</v>
      </c>
      <c r="F4" s="4" t="s">
        <v>883</v>
      </c>
      <c r="G4" s="4">
        <v>18</v>
      </c>
      <c r="H4" s="4">
        <v>18</v>
      </c>
      <c r="I4" s="5">
        <f t="shared" si="4"/>
        <v>1.6393442622950821E-2</v>
      </c>
      <c r="J4" s="4">
        <v>83</v>
      </c>
      <c r="K4" s="4">
        <v>83</v>
      </c>
      <c r="L4" s="5">
        <f t="shared" si="5"/>
        <v>1.9417475728155338E-2</v>
      </c>
      <c r="M4" s="5">
        <f t="shared" si="0"/>
        <v>4.6111111111111107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4</v>
      </c>
      <c r="T4" s="4">
        <v>0</v>
      </c>
      <c r="U4" s="4">
        <v>0</v>
      </c>
      <c r="V4" s="4">
        <v>2</v>
      </c>
      <c r="W4" s="4">
        <f>N4+P4+T4</f>
        <v>0</v>
      </c>
      <c r="X4" s="4">
        <f>O4+Q4+U4</f>
        <v>0</v>
      </c>
      <c r="Y4" s="60">
        <f>(N4+V4)/G4</f>
        <v>0.1111111111111111</v>
      </c>
      <c r="Z4" s="62">
        <f>IF(AA4=0,0,(N4+V4)/ABS(AA4))</f>
        <v>0</v>
      </c>
      <c r="AA4" s="3">
        <f t="shared" si="6"/>
        <v>0</v>
      </c>
      <c r="AB4" s="3">
        <f t="shared" si="1"/>
        <v>0</v>
      </c>
      <c r="AC4" s="3">
        <f>N4+O4+P4+Q4+T4+U4</f>
        <v>0</v>
      </c>
      <c r="AD4" s="3">
        <f>AA4/G4</f>
        <v>0</v>
      </c>
      <c r="AE4" s="24">
        <f>(AA4)*(G4*G4)</f>
        <v>0</v>
      </c>
      <c r="AF4" s="25">
        <f t="shared" si="7"/>
        <v>3.0864197530864196E-3</v>
      </c>
      <c r="AG4" s="26">
        <f>(H4-$H$2)/SUM($AF$2:AF3)</f>
        <v>152.75040783034257</v>
      </c>
      <c r="AH4" s="35">
        <f>(H4-$H$2)/SUM($AF$2:AF3)</f>
        <v>152.75040783034257</v>
      </c>
      <c r="AI4" s="28">
        <f>(H4-$H$2)/SUM($AF$2:AF3)</f>
        <v>152.75040783034257</v>
      </c>
      <c r="AJ4" s="29">
        <f>AJ3+(AVERAGE($AE$3:AE4)/(AJ3*AJ3))</f>
        <v>20.169118229290564</v>
      </c>
      <c r="AK4" s="30">
        <f>AK3+(AVERAGE($AG$3:AG4)/(AK3*AK3))</f>
        <v>20.363922152463651</v>
      </c>
      <c r="AL4" s="36">
        <f>AL3+(AVERAGE($AH$3:AH4)/(AL3*AL3))</f>
        <v>20.363922152463651</v>
      </c>
      <c r="AM4" s="37">
        <f>AM3+(AVERAGE($AI$3:AI4)/(AM3*AM3))</f>
        <v>20.363922152463651</v>
      </c>
      <c r="AN4" s="38">
        <f t="shared" ref="AN4:AN67" si="8">AN3+(AE4/(AN3*AN3))</f>
        <v>19.800554016620499</v>
      </c>
      <c r="AO4" s="39">
        <f t="shared" ref="AO4:AP19" si="9">AO3+(AH4/(AO3*AO3))</f>
        <v>20.190161862966672</v>
      </c>
      <c r="AP4" s="39">
        <f t="shared" si="9"/>
        <v>20.190161862966672</v>
      </c>
      <c r="AQ4" s="36">
        <f>AQ3+(AVERAGE($AH$3:AH4)/(AQ3*AQ3))</f>
        <v>20.363922152463651</v>
      </c>
      <c r="AR4" s="40">
        <f>AR3+(AVERAGE($AH$3:AH4)/(AR3*AR3))</f>
        <v>20.363922152463651</v>
      </c>
      <c r="AS4" s="41">
        <f>AS3+(AVERAGE($AI$3:AI4)/(AS3*AS3))</f>
        <v>18.681713592330777</v>
      </c>
      <c r="AT4" s="20">
        <f>POWER((AO4-H4),2)</f>
        <v>4.7968089859936436</v>
      </c>
      <c r="AU4" s="20">
        <f>POWER((AP4-H4),2)</f>
        <v>4.7968089859936436</v>
      </c>
      <c r="AV4" s="29">
        <f t="shared" ref="AV4:AV67" si="10">AV3+(AVERAGE($AE$3:$AE$85)/(AV3*AV3))</f>
        <v>19.947359781685421</v>
      </c>
      <c r="AW4" s="30">
        <f>AW3+(AVERAGE($AG$3:$AG$85)/(AW3*AW3))</f>
        <v>19.449505219535922</v>
      </c>
      <c r="AX4" s="36">
        <f t="shared" ref="AX4:AX67" si="11">AX3+(AVERAGE($AH$3:$AH$85)/(AX3*AX3))</f>
        <v>20.104045335001526</v>
      </c>
      <c r="AY4" s="37">
        <f t="shared" ref="AY4:AY67" si="12">AY3+(AVERAGE($AI$3:$AI$85)/(AY3*AY3))</f>
        <v>19.959447755276948</v>
      </c>
    </row>
    <row r="5" spans="1:51" thickTop="1" thickBot="1">
      <c r="A5" s="4">
        <v>4</v>
      </c>
      <c r="B5" s="4">
        <v>943365716</v>
      </c>
      <c r="C5" s="5">
        <f t="shared" si="2"/>
        <v>5.6925996204933585E-3</v>
      </c>
      <c r="D5" s="2">
        <f t="shared" si="3"/>
        <v>36487.584675925929</v>
      </c>
      <c r="E5" s="4" t="s">
        <v>883</v>
      </c>
      <c r="F5" s="4" t="s">
        <v>884</v>
      </c>
      <c r="G5" s="4">
        <v>18</v>
      </c>
      <c r="H5" s="4">
        <v>18</v>
      </c>
      <c r="I5" s="5">
        <f t="shared" si="4"/>
        <v>1.6393442622950821E-2</v>
      </c>
      <c r="J5" s="4">
        <v>83</v>
      </c>
      <c r="K5" s="4">
        <v>83</v>
      </c>
      <c r="L5" s="5">
        <f t="shared" si="5"/>
        <v>1.9417475728155338E-2</v>
      </c>
      <c r="M5" s="5">
        <f t="shared" si="0"/>
        <v>4.6111111111111107</v>
      </c>
      <c r="N5" s="4">
        <v>0</v>
      </c>
      <c r="O5" s="4">
        <v>0</v>
      </c>
      <c r="P5" s="4">
        <v>4</v>
      </c>
      <c r="Q5" s="4">
        <v>4</v>
      </c>
      <c r="R5" s="4">
        <v>0</v>
      </c>
      <c r="S5" s="4">
        <v>0</v>
      </c>
      <c r="T5" s="4">
        <v>0</v>
      </c>
      <c r="U5" s="4">
        <v>0</v>
      </c>
      <c r="V5" s="4">
        <v>2</v>
      </c>
      <c r="W5" s="4">
        <f>N5+P5+T5</f>
        <v>4</v>
      </c>
      <c r="X5" s="4">
        <f>O5+Q5+U5</f>
        <v>4</v>
      </c>
      <c r="Y5" s="60">
        <f>(N5+V5)/G5</f>
        <v>0.1111111111111111</v>
      </c>
      <c r="Z5" s="62">
        <f>IF(AA5=0,0,(N5+V5)/ABS(AA5))</f>
        <v>0</v>
      </c>
      <c r="AA5" s="3">
        <f t="shared" si="6"/>
        <v>0</v>
      </c>
      <c r="AB5" s="3">
        <f t="shared" si="1"/>
        <v>0</v>
      </c>
      <c r="AC5" s="3">
        <f>N5+O5+P5+Q5+T5+U5</f>
        <v>8</v>
      </c>
      <c r="AD5" s="3">
        <f>AA5/G5</f>
        <v>0</v>
      </c>
      <c r="AE5" s="24">
        <f>(AA5)*(G5*G5)</f>
        <v>0</v>
      </c>
      <c r="AF5" s="25">
        <f t="shared" si="7"/>
        <v>3.0864197530864196E-3</v>
      </c>
      <c r="AG5" s="26">
        <f>(H5-$H$2)/SUM($AF$2:AF4)</f>
        <v>103.80931263858092</v>
      </c>
      <c r="AH5" s="35">
        <f>(H5-$H$2)/SUM($AF$2:AF4)</f>
        <v>103.80931263858092</v>
      </c>
      <c r="AI5" s="28">
        <f>(H5-$H$2)/SUM($AF$2:AF4)</f>
        <v>103.80931263858092</v>
      </c>
      <c r="AJ5" s="29">
        <f>AJ4+(AVERAGE($AE$3:AE5)/(AJ4*AJ4))</f>
        <v>20.405929716092714</v>
      </c>
      <c r="AK5" s="30">
        <f>AK4+(AVERAGE($AG$3:AG5)/(AK4*AK4))</f>
        <v>20.802451019747703</v>
      </c>
      <c r="AL5" s="36">
        <f>AL4+(AVERAGE($AH$3:AH5)/(AL4*AL4))</f>
        <v>20.802451019747703</v>
      </c>
      <c r="AM5" s="37">
        <f>AM4+(AVERAGE($AI$3:AI5)/(AM4*AM4))</f>
        <v>20.802451019747703</v>
      </c>
      <c r="AN5" s="38">
        <f t="shared" si="8"/>
        <v>19.800554016620499</v>
      </c>
      <c r="AO5" s="39">
        <f t="shared" si="9"/>
        <v>20.444819505365825</v>
      </c>
      <c r="AP5" s="39">
        <f t="shared" si="9"/>
        <v>20.444819505365825</v>
      </c>
      <c r="AQ5" s="36">
        <f>AQ4+(AVERAGE($AH$3:AH5)/(AQ4*AQ4))</f>
        <v>20.802451019747703</v>
      </c>
      <c r="AR5" s="40">
        <f>AR4+(AVERAGE($AH$3:AH5)/(AR4*AR4))</f>
        <v>20.802451019747703</v>
      </c>
      <c r="AS5" s="41">
        <f>AS4+(AVERAGE($AI$3:AI5)/(AS4*AS4))</f>
        <v>19.20277345915369</v>
      </c>
      <c r="AT5" s="20">
        <f>POWER((AO5-H5),2)</f>
        <v>5.9771424138171954</v>
      </c>
      <c r="AU5" s="20">
        <f>POWER((AP5-H5),2)</f>
        <v>5.9771424138171954</v>
      </c>
      <c r="AV5" s="29">
        <f t="shared" si="10"/>
        <v>20.387959186859092</v>
      </c>
      <c r="AW5" s="30">
        <f t="shared" ref="AW5:AW68" si="13">AW4+(AVERAGE($AG$3:$AG$85)/(AW4*AW4))</f>
        <v>19.666541157007575</v>
      </c>
      <c r="AX5" s="36">
        <f t="shared" si="11"/>
        <v>20.611629224708579</v>
      </c>
      <c r="AY5" s="37">
        <f t="shared" si="12"/>
        <v>20.405270340367391</v>
      </c>
    </row>
    <row r="6" spans="1:51" thickTop="1" thickBot="1">
      <c r="A6" s="4">
        <v>5</v>
      </c>
      <c r="B6" s="4">
        <v>943365844</v>
      </c>
      <c r="C6" s="5">
        <f t="shared" si="2"/>
        <v>7.5901328273244783E-3</v>
      </c>
      <c r="D6" s="2">
        <f t="shared" si="3"/>
        <v>36487.586157407408</v>
      </c>
      <c r="E6" s="4" t="s">
        <v>884</v>
      </c>
      <c r="F6" s="4" t="s">
        <v>885</v>
      </c>
      <c r="G6" s="4">
        <v>18</v>
      </c>
      <c r="H6" s="4">
        <v>18</v>
      </c>
      <c r="I6" s="5">
        <f t="shared" si="4"/>
        <v>1.6393442622950821E-2</v>
      </c>
      <c r="J6" s="4">
        <v>83</v>
      </c>
      <c r="K6" s="4">
        <v>83</v>
      </c>
      <c r="L6" s="5">
        <f t="shared" si="5"/>
        <v>1.9417475728155338E-2</v>
      </c>
      <c r="M6" s="5">
        <f t="shared" si="0"/>
        <v>4.6111111111111107</v>
      </c>
      <c r="N6" s="4">
        <v>0</v>
      </c>
      <c r="O6" s="4">
        <v>0</v>
      </c>
      <c r="P6" s="4">
        <v>4</v>
      </c>
      <c r="Q6" s="4">
        <v>4</v>
      </c>
      <c r="R6" s="4">
        <v>0</v>
      </c>
      <c r="S6" s="4">
        <v>0</v>
      </c>
      <c r="T6" s="4">
        <v>0</v>
      </c>
      <c r="U6" s="4">
        <v>0</v>
      </c>
      <c r="V6" s="4">
        <v>2</v>
      </c>
      <c r="W6" s="4">
        <f>N6+P6+T6</f>
        <v>4</v>
      </c>
      <c r="X6" s="4">
        <f>O6+Q6+U6</f>
        <v>4</v>
      </c>
      <c r="Y6" s="60">
        <f>(N6+V6)/G6</f>
        <v>0.1111111111111111</v>
      </c>
      <c r="Z6" s="62">
        <f>IF(AA6=0,0,(N6+V6)/ABS(AA6))</f>
        <v>0</v>
      </c>
      <c r="AA6" s="3">
        <f t="shared" si="6"/>
        <v>0</v>
      </c>
      <c r="AB6" s="3">
        <f t="shared" si="1"/>
        <v>0</v>
      </c>
      <c r="AC6" s="3">
        <f>N6+O6+P6+Q6+T6+U6</f>
        <v>8</v>
      </c>
      <c r="AD6" s="3">
        <f>AA6/G6</f>
        <v>0</v>
      </c>
      <c r="AE6" s="24">
        <f>(AA6)*(G6*G6)</f>
        <v>0</v>
      </c>
      <c r="AF6" s="25">
        <f t="shared" si="7"/>
        <v>3.0864197530864196E-3</v>
      </c>
      <c r="AG6" s="26">
        <f>(H6-$H$2)/SUM($AF$2:AF5)</f>
        <v>78.619647355163721</v>
      </c>
      <c r="AH6" s="35">
        <f>(H6-$H$2)/SUM($AF$2:AF5)</f>
        <v>78.619647355163721</v>
      </c>
      <c r="AI6" s="28">
        <f>(H6-$H$2)/SUM($AF$2:AF5)</f>
        <v>78.619647355163721</v>
      </c>
      <c r="AJ6" s="29">
        <f>AJ5+(AVERAGE($AE$3:AE6)/(AJ5*AJ5))</f>
        <v>20.5794399432903</v>
      </c>
      <c r="AK6" s="30">
        <f>AK5+(AVERAGE($AG$3:AG6)/(AK5*AK5))</f>
        <v>21.163046601735086</v>
      </c>
      <c r="AL6" s="36">
        <f>AL5+(AVERAGE($AH$3:AH6)/(AL5*AL5))</f>
        <v>21.163046601735086</v>
      </c>
      <c r="AM6" s="37">
        <f>AM5+(AVERAGE($AI$3:AI6)/(AM5*AM5))</f>
        <v>21.163046601735086</v>
      </c>
      <c r="AN6" s="38">
        <f t="shared" si="8"/>
        <v>19.800554016620499</v>
      </c>
      <c r="AO6" s="39">
        <f t="shared" si="9"/>
        <v>20.632908995811444</v>
      </c>
      <c r="AP6" s="39">
        <f t="shared" si="9"/>
        <v>20.632908995811444</v>
      </c>
      <c r="AQ6" s="36">
        <f>AQ5+(AVERAGE($AH$3:AH6)/(AQ5*AQ5))</f>
        <v>21.163046601735086</v>
      </c>
      <c r="AR6" s="40">
        <f>AR5+(AVERAGE($AH$3:AH6)/(AR5*AR5))</f>
        <v>21.163046601735086</v>
      </c>
      <c r="AS6" s="41">
        <f>AS5+(AVERAGE($AI$3:AI6)/(AS5*AS5))</f>
        <v>19.625949918724274</v>
      </c>
      <c r="AT6" s="20">
        <f>POWER((AO6-H6),2)</f>
        <v>6.932209780224829</v>
      </c>
      <c r="AU6" s="20">
        <f>POWER((AP6-H6),2)</f>
        <v>6.932209780224829</v>
      </c>
      <c r="AV6" s="29">
        <f t="shared" si="10"/>
        <v>20.809720982195511</v>
      </c>
      <c r="AW6" s="30">
        <f t="shared" si="13"/>
        <v>19.878813198335948</v>
      </c>
      <c r="AX6" s="36">
        <f t="shared" si="11"/>
        <v>21.094521320111788</v>
      </c>
      <c r="AY6" s="37">
        <f t="shared" si="12"/>
        <v>20.831824716410566</v>
      </c>
    </row>
    <row r="7" spans="1:51" thickTop="1" thickBot="1">
      <c r="A7" s="4">
        <v>6</v>
      </c>
      <c r="B7" s="4">
        <v>943366406</v>
      </c>
      <c r="C7" s="5">
        <f t="shared" si="2"/>
        <v>9.4876660341555973E-3</v>
      </c>
      <c r="D7" s="2">
        <f t="shared" si="3"/>
        <v>36487.592662037037</v>
      </c>
      <c r="E7" s="4" t="s">
        <v>885</v>
      </c>
      <c r="F7" s="4" t="s">
        <v>886</v>
      </c>
      <c r="G7" s="4">
        <v>18</v>
      </c>
      <c r="H7" s="4">
        <v>18</v>
      </c>
      <c r="I7" s="5">
        <f t="shared" si="4"/>
        <v>1.6393442622950821E-2</v>
      </c>
      <c r="J7" s="4">
        <v>83</v>
      </c>
      <c r="K7" s="4">
        <v>83</v>
      </c>
      <c r="L7" s="5">
        <f t="shared" si="5"/>
        <v>1.9417475728155338E-2</v>
      </c>
      <c r="M7" s="5">
        <f t="shared" si="0"/>
        <v>4.6111111111111107</v>
      </c>
      <c r="N7" s="4">
        <v>0</v>
      </c>
      <c r="O7" s="4">
        <v>0</v>
      </c>
      <c r="P7" s="4">
        <v>6</v>
      </c>
      <c r="Q7" s="4">
        <v>6</v>
      </c>
      <c r="R7" s="4">
        <v>0</v>
      </c>
      <c r="S7" s="4">
        <v>0</v>
      </c>
      <c r="T7" s="4">
        <v>0</v>
      </c>
      <c r="U7" s="4">
        <v>0</v>
      </c>
      <c r="V7" s="4">
        <v>3</v>
      </c>
      <c r="W7" s="4">
        <f>N7+P7+T7</f>
        <v>6</v>
      </c>
      <c r="X7" s="4">
        <f>O7+Q7+U7</f>
        <v>6</v>
      </c>
      <c r="Y7" s="60">
        <f>(N7+V7)/G7</f>
        <v>0.16666666666666666</v>
      </c>
      <c r="Z7" s="62">
        <f>IF(AA7=0,0,(N7+V7)/ABS(AA7))</f>
        <v>0</v>
      </c>
      <c r="AA7" s="3">
        <f t="shared" si="6"/>
        <v>0</v>
      </c>
      <c r="AB7" s="3">
        <f t="shared" si="1"/>
        <v>0</v>
      </c>
      <c r="AC7" s="3">
        <f>N7+O7+P7+Q7+T7+U7</f>
        <v>12</v>
      </c>
      <c r="AD7" s="3">
        <f>AA7/G7</f>
        <v>0</v>
      </c>
      <c r="AE7" s="24">
        <f>(AA7)*(G7*G7)</f>
        <v>0</v>
      </c>
      <c r="AF7" s="25">
        <f t="shared" si="7"/>
        <v>3.0864197530864196E-3</v>
      </c>
      <c r="AG7" s="26">
        <f>(H7-$H$2)/SUM($AF$2:AF6)</f>
        <v>63.267567567567568</v>
      </c>
      <c r="AH7" s="35">
        <f>(H7-H2)/SUM(AF2:AF6)</f>
        <v>63.267567567567568</v>
      </c>
      <c r="AI7" s="28">
        <f>(H7-$H$2)/SUM($AF$2:AF6)</f>
        <v>63.267567567567568</v>
      </c>
      <c r="AJ7" s="29">
        <f>AJ6+(AVERAGE($AE$3:AE7)/(AJ6*AJ6))</f>
        <v>20.715917341750497</v>
      </c>
      <c r="AK7" s="30">
        <f>AK6+(AVERAGE($AG$3:AG7)/(AK6*AK6))</f>
        <v>21.470028522671971</v>
      </c>
      <c r="AL7" s="36">
        <f>AL6+(AVERAGE($AH$3:AH7)/(AL6*AL6))</f>
        <v>21.470028522671971</v>
      </c>
      <c r="AM7" s="37">
        <f>AM6+(AVERAGE($AI$3:AI7)/(AM6*AM6))</f>
        <v>21.470028522671971</v>
      </c>
      <c r="AN7" s="38">
        <f t="shared" si="8"/>
        <v>19.800554016620499</v>
      </c>
      <c r="AO7" s="39">
        <f t="shared" si="9"/>
        <v>20.781523163042664</v>
      </c>
      <c r="AP7" s="39">
        <f t="shared" si="9"/>
        <v>20.781523163042664</v>
      </c>
      <c r="AQ7" s="36">
        <f>AQ6+(AVERAGE(AH3:AH7)/(AQ6*AQ6))</f>
        <v>21.470028522671971</v>
      </c>
      <c r="AR7" s="40">
        <f>AR6+(AVERAGE($AH$3:AH7)/(AR6*AR6))</f>
        <v>21.470028522671971</v>
      </c>
      <c r="AS7" s="41">
        <f>AS6+(AVERAGE($AI$3:AI7)/(AS6*AS6))</f>
        <v>19.982900261495903</v>
      </c>
      <c r="AT7" s="20">
        <f>POWER((AO7-H7),2)</f>
        <v>7.736871106542865</v>
      </c>
      <c r="AU7" s="20">
        <f>POWER((AP7-H7),2)</f>
        <v>7.736871106542865</v>
      </c>
      <c r="AV7" s="29">
        <f t="shared" si="10"/>
        <v>21.214559880115925</v>
      </c>
      <c r="AW7" s="30">
        <f t="shared" si="13"/>
        <v>20.086576032805972</v>
      </c>
      <c r="AX7" s="36">
        <f t="shared" si="11"/>
        <v>21.555557905286758</v>
      </c>
      <c r="AY7" s="37">
        <f t="shared" si="12"/>
        <v>21.241089600093048</v>
      </c>
    </row>
    <row r="8" spans="1:51" thickTop="1" thickBot="1">
      <c r="A8" s="4">
        <v>7</v>
      </c>
      <c r="B8" s="4">
        <v>947177076</v>
      </c>
      <c r="C8" s="5">
        <f t="shared" si="2"/>
        <v>1.1385199240986717E-2</v>
      </c>
      <c r="D8" s="2">
        <f t="shared" si="3"/>
        <v>36531.697638888887</v>
      </c>
      <c r="E8" s="4" t="s">
        <v>886</v>
      </c>
      <c r="F8" s="4" t="s">
        <v>887</v>
      </c>
      <c r="G8" s="4">
        <v>18</v>
      </c>
      <c r="H8" s="4">
        <v>18</v>
      </c>
      <c r="I8" s="5">
        <f t="shared" si="4"/>
        <v>1.6393442622950821E-2</v>
      </c>
      <c r="J8" s="4">
        <v>83</v>
      </c>
      <c r="K8" s="4">
        <v>83</v>
      </c>
      <c r="L8" s="5">
        <f t="shared" si="5"/>
        <v>1.9417475728155338E-2</v>
      </c>
      <c r="M8" s="5">
        <f t="shared" si="0"/>
        <v>4.6111111111111107</v>
      </c>
      <c r="N8" s="4">
        <v>0</v>
      </c>
      <c r="O8" s="4">
        <v>0</v>
      </c>
      <c r="P8" s="4">
        <v>0</v>
      </c>
      <c r="Q8" s="4">
        <v>0</v>
      </c>
      <c r="R8" s="4">
        <v>1</v>
      </c>
      <c r="S8" s="4">
        <v>0</v>
      </c>
      <c r="T8" s="4">
        <v>0</v>
      </c>
      <c r="U8" s="4">
        <v>0</v>
      </c>
      <c r="V8" s="4">
        <v>1</v>
      </c>
      <c r="W8" s="4">
        <f>N8+P8+T8</f>
        <v>0</v>
      </c>
      <c r="X8" s="4">
        <f>O8+Q8+U8</f>
        <v>0</v>
      </c>
      <c r="Y8" s="60">
        <f>(N8+V8)/G8</f>
        <v>5.5555555555555552E-2</v>
      </c>
      <c r="Z8" s="62">
        <f>IF(AA8=0,0,(N8+V8)/ABS(AA8))</f>
        <v>0</v>
      </c>
      <c r="AA8" s="3">
        <f t="shared" si="6"/>
        <v>0</v>
      </c>
      <c r="AB8" s="3">
        <f t="shared" si="1"/>
        <v>0</v>
      </c>
      <c r="AC8" s="3">
        <f>N8+O8+P8+Q8+T8+U8</f>
        <v>0</v>
      </c>
      <c r="AD8" s="3">
        <f>AA8/G8</f>
        <v>0</v>
      </c>
      <c r="AE8" s="24">
        <f>(AA8)*(G8*G8)</f>
        <v>0</v>
      </c>
      <c r="AF8" s="25">
        <f t="shared" si="7"/>
        <v>3.0864197530864196E-3</v>
      </c>
      <c r="AG8" s="26">
        <f>(H8-$H$2)/SUM($AF$2:AF7)</f>
        <v>52.931599773883548</v>
      </c>
      <c r="AH8" s="35">
        <f>(H8-H3)/SUM(AF3:AF7)</f>
        <v>0</v>
      </c>
      <c r="AI8" s="28">
        <f>(H8-$H$2)/SUM($AF$2:AF7)</f>
        <v>52.931599773883548</v>
      </c>
      <c r="AJ8" s="29">
        <f>AJ7+(AVERAGE($AE$3:AE8)/(AJ7*AJ7))</f>
        <v>20.828154911230953</v>
      </c>
      <c r="AK8" s="30">
        <f>AK7+(AVERAGE($AG$3:AG8)/(AK7*AK7))</f>
        <v>21.73772171458155</v>
      </c>
      <c r="AL8" s="36">
        <f>AL7+(AVERAGE($AH$3:AH8)/(AL7*AL7))</f>
        <v>21.718583627476981</v>
      </c>
      <c r="AM8" s="37">
        <f>AM7+(AVERAGE($AI$3:AI8)/(AM7*AM7))</f>
        <v>21.73772171458155</v>
      </c>
      <c r="AN8" s="38">
        <f t="shared" si="8"/>
        <v>19.800554016620499</v>
      </c>
      <c r="AO8" s="39">
        <f t="shared" si="9"/>
        <v>20.781523163042664</v>
      </c>
      <c r="AP8" s="39">
        <f t="shared" si="9"/>
        <v>20.904086413109752</v>
      </c>
      <c r="AQ8" s="36">
        <f t="shared" ref="AQ8:AQ71" si="14">AQ7+(AVERAGE(AH4:AH8)/(AQ7*AQ7))</f>
        <v>21.642904737001011</v>
      </c>
      <c r="AR8" s="40">
        <f>AR7+(AVERAGE($AH$3:AH8)/(AR7*AR7))</f>
        <v>21.718583627476981</v>
      </c>
      <c r="AS8" s="41">
        <f>AS7+(AVERAGE($AI$3:AI8)/(AS7*AS7))</f>
        <v>20.29191950674965</v>
      </c>
      <c r="AT8" s="20">
        <f>POWER((AO8-H8),2)</f>
        <v>7.736871106542865</v>
      </c>
      <c r="AU8" s="20">
        <f>POWER((AP8-H8),2)</f>
        <v>8.433717894808666</v>
      </c>
      <c r="AV8" s="29">
        <f t="shared" si="10"/>
        <v>21.604095068801751</v>
      </c>
      <c r="AW8" s="30">
        <f t="shared" si="13"/>
        <v>20.290063160202127</v>
      </c>
      <c r="AX8" s="36">
        <f t="shared" si="11"/>
        <v>21.997083824826777</v>
      </c>
      <c r="AY8" s="37">
        <f t="shared" si="12"/>
        <v>21.634735312809845</v>
      </c>
    </row>
    <row r="9" spans="1:51" thickTop="1" thickBot="1">
      <c r="A9" s="4">
        <v>8</v>
      </c>
      <c r="B9" s="4">
        <v>947516385</v>
      </c>
      <c r="C9" s="5">
        <f t="shared" si="2"/>
        <v>1.3282732447817837E-2</v>
      </c>
      <c r="D9" s="2">
        <f t="shared" si="3"/>
        <v>36535.624826388885</v>
      </c>
      <c r="E9" s="4" t="s">
        <v>887</v>
      </c>
      <c r="F9" s="4" t="s">
        <v>888</v>
      </c>
      <c r="G9" s="4">
        <v>18</v>
      </c>
      <c r="H9" s="4">
        <v>18</v>
      </c>
      <c r="I9" s="5">
        <f t="shared" si="4"/>
        <v>1.6393442622950821E-2</v>
      </c>
      <c r="J9" s="4">
        <v>83</v>
      </c>
      <c r="K9" s="4">
        <v>85</v>
      </c>
      <c r="L9" s="5">
        <f t="shared" si="5"/>
        <v>2.4271844660194174E-2</v>
      </c>
      <c r="M9" s="5">
        <f t="shared" si="0"/>
        <v>4.7222222222222223</v>
      </c>
      <c r="N9" s="4">
        <v>0</v>
      </c>
      <c r="O9" s="4">
        <v>0</v>
      </c>
      <c r="P9" s="4">
        <v>3</v>
      </c>
      <c r="Q9" s="4">
        <v>1</v>
      </c>
      <c r="R9" s="4">
        <v>5</v>
      </c>
      <c r="S9" s="4">
        <v>0</v>
      </c>
      <c r="T9" s="4">
        <v>0</v>
      </c>
      <c r="U9" s="4">
        <v>0</v>
      </c>
      <c r="V9" s="4">
        <v>4</v>
      </c>
      <c r="W9" s="4">
        <f>N9+P9+T9</f>
        <v>3</v>
      </c>
      <c r="X9" s="4">
        <f>O9+Q9+U9</f>
        <v>1</v>
      </c>
      <c r="Y9" s="60">
        <f>(N9+V9)/G9</f>
        <v>0.22222222222222221</v>
      </c>
      <c r="Z9" s="62">
        <f>IF(AA9=0,0,(N9+V9)/ABS(AA9))</f>
        <v>0</v>
      </c>
      <c r="AA9" s="3">
        <f t="shared" si="6"/>
        <v>0</v>
      </c>
      <c r="AB9" s="3">
        <f t="shared" si="1"/>
        <v>2</v>
      </c>
      <c r="AC9" s="3">
        <f>N9+O9+P9+Q9+T9+U9</f>
        <v>4</v>
      </c>
      <c r="AD9" s="3">
        <f>AA9/G9</f>
        <v>0</v>
      </c>
      <c r="AE9" s="24">
        <f>(AA9)*(G9*G9)</f>
        <v>0</v>
      </c>
      <c r="AF9" s="25">
        <f t="shared" si="7"/>
        <v>3.0864197530864196E-3</v>
      </c>
      <c r="AG9" s="26">
        <f>(H9-$H$2)/SUM($AF$2:AF8)</f>
        <v>45.498542274052475</v>
      </c>
      <c r="AH9" s="35">
        <f>(H9-H4)/SUM(AF4:AF8)</f>
        <v>0</v>
      </c>
      <c r="AI9" s="28">
        <f>(H9-$H$2)/SUM($AF$2:AF8)</f>
        <v>45.498542274052475</v>
      </c>
      <c r="AJ9" s="29">
        <f>AJ8+(AVERAGE($AE$3:AE9)/(AJ8*AJ8))</f>
        <v>20.923324502583537</v>
      </c>
      <c r="AK9" s="30">
        <f>AK8+(AVERAGE($AG$3:AG9)/(AK8*AK8))</f>
        <v>21.975311919505614</v>
      </c>
      <c r="AL9" s="36">
        <f>AL8+(AVERAGE($AH$3:AH9)/(AL8*AL8))</f>
        <v>21.926782388812811</v>
      </c>
      <c r="AM9" s="37">
        <f>AM8+(AVERAGE($AI$3:AI9)/(AM8*AM8))</f>
        <v>21.975311919505614</v>
      </c>
      <c r="AN9" s="38">
        <f t="shared" si="8"/>
        <v>19.800554016620499</v>
      </c>
      <c r="AO9" s="39">
        <f t="shared" si="9"/>
        <v>20.781523163042664</v>
      </c>
      <c r="AP9" s="39">
        <f t="shared" si="9"/>
        <v>21.008206638252027</v>
      </c>
      <c r="AQ9" s="36">
        <f t="shared" si="14"/>
        <v>21.747810154996337</v>
      </c>
      <c r="AR9" s="40">
        <f>AR8+(AVERAGE($AH$3:AH9)/(AR8*AR8))</f>
        <v>21.926782388812811</v>
      </c>
      <c r="AS9" s="41">
        <f>AS8+(AVERAGE($AI$3:AI9)/(AS8*AS8))</f>
        <v>20.564572531226698</v>
      </c>
      <c r="AT9" s="20">
        <f>POWER((AO9-H9),2)</f>
        <v>7.736871106542865</v>
      </c>
      <c r="AU9" s="20">
        <f>POWER((AP9-H9),2)</f>
        <v>9.0493071784235593</v>
      </c>
      <c r="AV9" s="29">
        <f t="shared" si="10"/>
        <v>21.979709776133163</v>
      </c>
      <c r="AW9" s="30">
        <f t="shared" si="13"/>
        <v>20.489489247749468</v>
      </c>
      <c r="AX9" s="36">
        <f t="shared" si="11"/>
        <v>22.421062994283563</v>
      </c>
      <c r="AY9" s="37">
        <f t="shared" si="12"/>
        <v>22.014186516743212</v>
      </c>
    </row>
    <row r="10" spans="1:51" thickTop="1" thickBot="1">
      <c r="A10" s="4">
        <v>9</v>
      </c>
      <c r="B10" s="4">
        <v>947517057</v>
      </c>
      <c r="C10" s="5">
        <f t="shared" si="2"/>
        <v>1.5180265654648957E-2</v>
      </c>
      <c r="D10" s="2">
        <f t="shared" si="3"/>
        <v>36535.632604166669</v>
      </c>
      <c r="E10" s="4" t="s">
        <v>888</v>
      </c>
      <c r="F10" s="4" t="s">
        <v>889</v>
      </c>
      <c r="G10" s="4">
        <v>18</v>
      </c>
      <c r="H10" s="4">
        <v>20</v>
      </c>
      <c r="I10" s="5">
        <f t="shared" si="4"/>
        <v>4.9180327868852458E-2</v>
      </c>
      <c r="J10" s="4">
        <v>85</v>
      </c>
      <c r="K10" s="4">
        <v>93</v>
      </c>
      <c r="L10" s="5">
        <f t="shared" si="5"/>
        <v>4.3689320388349516E-2</v>
      </c>
      <c r="M10" s="5">
        <f t="shared" si="0"/>
        <v>4.6500000000000004</v>
      </c>
      <c r="N10" s="4">
        <v>2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8</v>
      </c>
      <c r="U10" s="4">
        <v>0</v>
      </c>
      <c r="V10" s="4">
        <v>0</v>
      </c>
      <c r="W10" s="4">
        <f>N10+P10+T10</f>
        <v>10</v>
      </c>
      <c r="X10" s="4">
        <f>O10+Q10+U10</f>
        <v>0</v>
      </c>
      <c r="Y10" s="60">
        <f>(N10+V10)/G10</f>
        <v>0.1111111111111111</v>
      </c>
      <c r="Z10" s="62">
        <f>IF(AA10=0,0,(N10+V10)/ABS(AA10))</f>
        <v>1</v>
      </c>
      <c r="AA10" s="3">
        <f t="shared" si="6"/>
        <v>2</v>
      </c>
      <c r="AB10" s="3">
        <f t="shared" si="1"/>
        <v>8</v>
      </c>
      <c r="AC10" s="3">
        <f>N10+O10+P10+Q10+T10+U10</f>
        <v>10</v>
      </c>
      <c r="AD10" s="3">
        <f>AA10/G10</f>
        <v>0.1111111111111111</v>
      </c>
      <c r="AE10" s="24">
        <f>(AA10)*(G10*G10)</f>
        <v>648</v>
      </c>
      <c r="AF10" s="25">
        <f t="shared" si="7"/>
        <v>2.5000000000000001E-3</v>
      </c>
      <c r="AG10" s="26">
        <f>(H10-$H$2)/SUM($AF$2:AF9)</f>
        <v>119.68811248402216</v>
      </c>
      <c r="AH10" s="35">
        <f>(H10-H5)/SUM(AF5:AF9)</f>
        <v>129.6</v>
      </c>
      <c r="AI10" s="28">
        <f>(H10-$H$2)/SUM($AF$2:AF9)</f>
        <v>119.68811248402216</v>
      </c>
      <c r="AJ10" s="29">
        <f>AJ9+(AVERAGE($AE$3:AE10)/(AJ9*AJ9))</f>
        <v>21.190864194499699</v>
      </c>
      <c r="AK10" s="30">
        <f>AK9+(AVERAGE($AG$3:AG10)/(AK9*AK9))</f>
        <v>22.209713014648774</v>
      </c>
      <c r="AL10" s="36">
        <f>AL9+(AVERAGE($AH$3:AH10)/(AL9*AL9))</f>
        <v>22.139208160882422</v>
      </c>
      <c r="AM10" s="37">
        <f>AM9+(AVERAGE($AI$3:AI10)/(AM9*AM9))</f>
        <v>22.209713014648774</v>
      </c>
      <c r="AN10" s="38">
        <f t="shared" si="8"/>
        <v>21.453354084511179</v>
      </c>
      <c r="AO10" s="39">
        <f t="shared" si="9"/>
        <v>21.081612283276133</v>
      </c>
      <c r="AP10" s="39">
        <f t="shared" si="9"/>
        <v>21.279396254819599</v>
      </c>
      <c r="AQ10" s="36">
        <f t="shared" si="14"/>
        <v>21.86261185296172</v>
      </c>
      <c r="AR10" s="40">
        <f>AR9+(AVERAGE($AH$3:AH10)/(AR9*AR9))</f>
        <v>22.139208160882422</v>
      </c>
      <c r="AS10" s="41">
        <f>AS9+(AVERAGE($AI$3:AI10)/(AS9*AS9))</f>
        <v>20.832236775405349</v>
      </c>
      <c r="AT10" s="20">
        <f>POWER((AO10-H10),2)</f>
        <v>1.1698851313338099</v>
      </c>
      <c r="AU10" s="20">
        <f>POWER((AP10-H10),2)</f>
        <v>1.636854776846415</v>
      </c>
      <c r="AV10" s="29">
        <f t="shared" si="10"/>
        <v>22.342596300434938</v>
      </c>
      <c r="AW10" s="30">
        <f t="shared" si="13"/>
        <v>20.685052162559025</v>
      </c>
      <c r="AX10" s="36">
        <f t="shared" si="11"/>
        <v>22.829158997659881</v>
      </c>
      <c r="AY10" s="37">
        <f t="shared" si="12"/>
        <v>22.380669508503296</v>
      </c>
    </row>
    <row r="11" spans="1:51" thickTop="1" thickBot="1">
      <c r="A11" s="4">
        <v>10</v>
      </c>
      <c r="B11" s="4">
        <v>947689078</v>
      </c>
      <c r="C11" s="5">
        <f t="shared" si="2"/>
        <v>1.7077798861480076E-2</v>
      </c>
      <c r="D11" s="2">
        <f t="shared" si="3"/>
        <v>36537.62358796296</v>
      </c>
      <c r="E11" s="4" t="s">
        <v>889</v>
      </c>
      <c r="F11" s="4" t="s">
        <v>890</v>
      </c>
      <c r="G11" s="4">
        <v>20</v>
      </c>
      <c r="H11" s="4">
        <v>20</v>
      </c>
      <c r="I11" s="5">
        <f t="shared" si="4"/>
        <v>4.9180327868852458E-2</v>
      </c>
      <c r="J11" s="4">
        <v>93</v>
      </c>
      <c r="K11" s="4">
        <v>93</v>
      </c>
      <c r="L11" s="5">
        <f t="shared" si="5"/>
        <v>4.3689320388349516E-2</v>
      </c>
      <c r="M11" s="5">
        <f t="shared" si="0"/>
        <v>4.6500000000000004</v>
      </c>
      <c r="N11" s="4">
        <v>0</v>
      </c>
      <c r="O11" s="4">
        <v>0</v>
      </c>
      <c r="P11" s="4">
        <v>0</v>
      </c>
      <c r="Q11" s="4">
        <v>0</v>
      </c>
      <c r="R11" s="4">
        <v>1</v>
      </c>
      <c r="S11" s="4">
        <v>0</v>
      </c>
      <c r="T11" s="4">
        <v>0</v>
      </c>
      <c r="U11" s="4">
        <v>0</v>
      </c>
      <c r="V11" s="4">
        <v>1</v>
      </c>
      <c r="W11" s="4">
        <f>N11+P11+T11</f>
        <v>0</v>
      </c>
      <c r="X11" s="4">
        <f>O11+Q11+U11</f>
        <v>0</v>
      </c>
      <c r="Y11" s="60">
        <f>(N11+V11)/G11</f>
        <v>0.05</v>
      </c>
      <c r="Z11" s="62">
        <f>IF(AA11=0,0,(N11+V11)/ABS(AA11))</f>
        <v>0</v>
      </c>
      <c r="AA11" s="3">
        <f t="shared" si="6"/>
        <v>0</v>
      </c>
      <c r="AB11" s="3">
        <f t="shared" si="1"/>
        <v>0</v>
      </c>
      <c r="AC11" s="3">
        <f>N11+O11+P11+Q11+T11+U11</f>
        <v>0</v>
      </c>
      <c r="AD11" s="3">
        <f>AA11/G11</f>
        <v>0</v>
      </c>
      <c r="AE11" s="24">
        <f>(AA11)*(G11*G11)</f>
        <v>0</v>
      </c>
      <c r="AF11" s="25">
        <f t="shared" si="7"/>
        <v>2.5000000000000001E-3</v>
      </c>
      <c r="AG11" s="26">
        <f>(H11-$H$2)/SUM($AF$2:AF10)</f>
        <v>108.83308989612917</v>
      </c>
      <c r="AH11" s="35">
        <f>(H11-H6)/SUM(AF6:AF10)</f>
        <v>134.71933471933471</v>
      </c>
      <c r="AI11" s="28">
        <f>(H11-$H$2)/SUM($AF$2:AF10)</f>
        <v>108.83308989612917</v>
      </c>
      <c r="AJ11" s="29">
        <f>AJ10+(AVERAGE($AE$3:AE11)/(AJ10*AJ10))</f>
        <v>21.422710267896317</v>
      </c>
      <c r="AK11" s="30">
        <f>AK10+(AVERAGE($AG$3:AG11)/(AK10*AK10))</f>
        <v>22.438209803442334</v>
      </c>
      <c r="AL11" s="36">
        <f>AL10+(AVERAGE($AH$3:AH11)/(AL10*AL10))</f>
        <v>22.354964533938396</v>
      </c>
      <c r="AM11" s="37">
        <f>AM10+(AVERAGE($AI$3:AI11)/(AM10*AM10))</f>
        <v>22.438209803442334</v>
      </c>
      <c r="AN11" s="38">
        <f t="shared" si="8"/>
        <v>21.453354084511179</v>
      </c>
      <c r="AO11" s="39">
        <f t="shared" si="9"/>
        <v>21.384737653081405</v>
      </c>
      <c r="AP11" s="39">
        <f t="shared" si="9"/>
        <v>21.519745274848592</v>
      </c>
      <c r="AQ11" s="36">
        <f t="shared" si="14"/>
        <v>21.999685016520143</v>
      </c>
      <c r="AR11" s="40">
        <f>AR10+(AVERAGE($AH$3:AH11)/(AR10*AR10))</f>
        <v>22.354964533938396</v>
      </c>
      <c r="AS11" s="41">
        <f>AS10+(AVERAGE($AI$3:AI11)/(AS10*AS10))</f>
        <v>21.091950074224663</v>
      </c>
      <c r="AT11" s="20">
        <f>POWER((AO11-H11),2)</f>
        <v>1.9174983678613984</v>
      </c>
      <c r="AU11" s="20">
        <f>POWER((AP11-H11),2)</f>
        <v>2.3096257004246232</v>
      </c>
      <c r="AV11" s="29">
        <f t="shared" si="10"/>
        <v>22.693790610786504</v>
      </c>
      <c r="AW11" s="30">
        <f t="shared" si="13"/>
        <v>20.876934732356091</v>
      </c>
      <c r="AX11" s="36">
        <f t="shared" si="11"/>
        <v>23.222795091641935</v>
      </c>
      <c r="AY11" s="37">
        <f t="shared" si="12"/>
        <v>22.735248466448567</v>
      </c>
    </row>
    <row r="12" spans="1:51" thickTop="1" thickBot="1">
      <c r="A12" s="4">
        <v>11</v>
      </c>
      <c r="B12" s="4">
        <v>947690071</v>
      </c>
      <c r="C12" s="5">
        <f t="shared" si="2"/>
        <v>1.8975332068311195E-2</v>
      </c>
      <c r="D12" s="2">
        <f t="shared" si="3"/>
        <v>36537.635081018518</v>
      </c>
      <c r="E12" s="4" t="s">
        <v>890</v>
      </c>
      <c r="F12" s="4" t="s">
        <v>891</v>
      </c>
      <c r="G12" s="4">
        <v>20</v>
      </c>
      <c r="H12" s="4">
        <v>20</v>
      </c>
      <c r="I12" s="5">
        <f t="shared" si="4"/>
        <v>4.9180327868852458E-2</v>
      </c>
      <c r="J12" s="4">
        <v>93</v>
      </c>
      <c r="K12" s="4">
        <v>93</v>
      </c>
      <c r="L12" s="5">
        <f t="shared" si="5"/>
        <v>4.3689320388349516E-2</v>
      </c>
      <c r="M12" s="5">
        <f t="shared" si="0"/>
        <v>4.6500000000000004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1</v>
      </c>
      <c r="W12" s="4">
        <f>N12+P12+T12</f>
        <v>0</v>
      </c>
      <c r="X12" s="4">
        <f>O12+Q12+U12</f>
        <v>0</v>
      </c>
      <c r="Y12" s="60">
        <f>(N12+V12)/G12</f>
        <v>0.05</v>
      </c>
      <c r="Z12" s="62">
        <f>IF(AA12=0,0,(N12+V12)/ABS(AA12))</f>
        <v>0</v>
      </c>
      <c r="AA12" s="3">
        <f t="shared" si="6"/>
        <v>0</v>
      </c>
      <c r="AB12" s="3">
        <f t="shared" si="1"/>
        <v>0</v>
      </c>
      <c r="AC12" s="3">
        <f>N12+O12+P12+Q12+T12+U12</f>
        <v>0</v>
      </c>
      <c r="AD12" s="3">
        <f>AA12/G12</f>
        <v>0</v>
      </c>
      <c r="AE12" s="24">
        <f>(AA12)*(G12*G12)</f>
        <v>0</v>
      </c>
      <c r="AF12" s="25">
        <f t="shared" si="7"/>
        <v>2.5000000000000001E-3</v>
      </c>
      <c r="AG12" s="26">
        <f>(H12-$H$2)/SUM($AF$2:AF11)</f>
        <v>99.783317585376437</v>
      </c>
      <c r="AH12" s="35">
        <f>(H12-H7)/SUM(AF7:AF11)</f>
        <v>140.25974025974025</v>
      </c>
      <c r="AI12" s="28">
        <f>(H12-$H$2)/SUM($AF$2:AF11)</f>
        <v>99.783317585376437</v>
      </c>
      <c r="AJ12" s="29">
        <f>AJ11+(AVERAGE($AE$3:AE12)/(AJ11*AJ11))</f>
        <v>21.626879719595827</v>
      </c>
      <c r="AK12" s="30">
        <f>AK11+(AVERAGE($AG$3:AG12)/(AK11*AK11))</f>
        <v>22.659508864928235</v>
      </c>
      <c r="AL12" s="36">
        <f>AL11+(AVERAGE($AH$3:AH12)/(AL11*AL11))</f>
        <v>22.57348142466569</v>
      </c>
      <c r="AM12" s="37">
        <f>AM11+(AVERAGE($AI$3:AI12)/(AM11*AM11))</f>
        <v>22.659508864928235</v>
      </c>
      <c r="AN12" s="38">
        <f t="shared" si="8"/>
        <v>21.453354084511179</v>
      </c>
      <c r="AO12" s="39">
        <f t="shared" si="9"/>
        <v>21.691445704526668</v>
      </c>
      <c r="AP12" s="39">
        <f t="shared" si="9"/>
        <v>21.735213724341072</v>
      </c>
      <c r="AQ12" s="36">
        <f t="shared" si="14"/>
        <v>22.166871239782036</v>
      </c>
      <c r="AR12" s="40">
        <f t="shared" ref="AR12:AS27" si="15">AR11+(AVERAGE(AH3:AH12)/(AR11*AR11))</f>
        <v>22.57348142466569</v>
      </c>
      <c r="AS12" s="41">
        <f t="shared" si="15"/>
        <v>21.342400925250221</v>
      </c>
      <c r="AT12" s="20">
        <f>POWER((AO12-H12),2)</f>
        <v>2.860988571361716</v>
      </c>
      <c r="AU12" s="20">
        <f>POWER((AP12-H12),2)</f>
        <v>3.0109666691416148</v>
      </c>
      <c r="AV12" s="29">
        <f t="shared" si="10"/>
        <v>23.034199318963203</v>
      </c>
      <c r="AW12" s="30">
        <f t="shared" si="13"/>
        <v>21.065306277439593</v>
      </c>
      <c r="AX12" s="36">
        <f t="shared" si="11"/>
        <v>23.60319969083514</v>
      </c>
      <c r="AY12" s="37">
        <f t="shared" si="12"/>
        <v>23.078853642925029</v>
      </c>
    </row>
    <row r="13" spans="1:51" thickTop="1" thickBot="1">
      <c r="A13" s="4">
        <v>12</v>
      </c>
      <c r="B13" s="4">
        <v>947763933</v>
      </c>
      <c r="C13" s="5">
        <f t="shared" si="2"/>
        <v>2.0872865275142316E-2</v>
      </c>
      <c r="D13" s="2">
        <f t="shared" si="3"/>
        <v>36538.489965277782</v>
      </c>
      <c r="E13" s="4" t="s">
        <v>891</v>
      </c>
      <c r="F13" s="4" t="s">
        <v>892</v>
      </c>
      <c r="G13" s="4">
        <v>20</v>
      </c>
      <c r="H13" s="4">
        <v>20</v>
      </c>
      <c r="I13" s="5">
        <f t="shared" si="4"/>
        <v>4.9180327868852458E-2</v>
      </c>
      <c r="J13" s="4">
        <v>93</v>
      </c>
      <c r="K13" s="4">
        <v>93</v>
      </c>
      <c r="L13" s="5">
        <f t="shared" si="5"/>
        <v>4.3689320388349516E-2</v>
      </c>
      <c r="M13" s="5">
        <f t="shared" si="0"/>
        <v>4.6500000000000004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f>N13+P13+T13</f>
        <v>0</v>
      </c>
      <c r="X13" s="4">
        <f>O13+Q13+U13</f>
        <v>0</v>
      </c>
      <c r="Y13" s="60">
        <f>(N13+V13)/G13</f>
        <v>0</v>
      </c>
      <c r="Z13" s="62">
        <f>IF(AA13=0,0,(N13+V13)/ABS(AA13))</f>
        <v>0</v>
      </c>
      <c r="AA13" s="3">
        <f t="shared" si="6"/>
        <v>0</v>
      </c>
      <c r="AB13" s="3">
        <f t="shared" si="1"/>
        <v>0</v>
      </c>
      <c r="AC13" s="3">
        <f>N13+O13+P13+Q13+T13+U13</f>
        <v>0</v>
      </c>
      <c r="AD13" s="3">
        <f>AA13/G13</f>
        <v>0</v>
      </c>
      <c r="AE13" s="24">
        <f>(AA13)*(G13*G13)</f>
        <v>0</v>
      </c>
      <c r="AF13" s="25">
        <f t="shared" si="7"/>
        <v>2.5000000000000001E-3</v>
      </c>
      <c r="AG13" s="26">
        <f>(H13-$H$2)/SUM($AF$2:AF12)</f>
        <v>92.123032725865542</v>
      </c>
      <c r="AH13" s="35">
        <f>(H13-H8)/SUM(AF8:AF12)</f>
        <v>146.27539503386004</v>
      </c>
      <c r="AI13" s="28">
        <f>(H13-H3)/SUM(AF3:AF12)</f>
        <v>68.716861081654301</v>
      </c>
      <c r="AJ13" s="29">
        <f>AJ12+(AVERAGE($AE$3:AE13)/(AJ12*AJ12))</f>
        <v>21.809000363022541</v>
      </c>
      <c r="AK13" s="30">
        <f>AK12+(AVERAGE($AG$3:AG13)/(AK12*AK12))</f>
        <v>22.873090213639539</v>
      </c>
      <c r="AL13" s="36">
        <f>AL12+(AVERAGE($AH$3:AH13)/(AL12*AL12))</f>
        <v>22.794402217385027</v>
      </c>
      <c r="AM13" s="37">
        <f>AM12+(AVERAGE($AI$3:AI13)/(AM12*AM12))</f>
        <v>22.868946051722993</v>
      </c>
      <c r="AN13" s="38">
        <f t="shared" si="8"/>
        <v>21.453354084511179</v>
      </c>
      <c r="AO13" s="39">
        <f t="shared" si="9"/>
        <v>22.002326778409046</v>
      </c>
      <c r="AP13" s="39">
        <f t="shared" si="9"/>
        <v>21.880671011363088</v>
      </c>
      <c r="AQ13" s="36">
        <f t="shared" si="14"/>
        <v>22.391082839022321</v>
      </c>
      <c r="AR13" s="40">
        <f t="shared" si="15"/>
        <v>22.759778928573752</v>
      </c>
      <c r="AS13" s="41">
        <f t="shared" si="15"/>
        <v>21.538647298862916</v>
      </c>
      <c r="AT13" s="20">
        <f>POWER((AO13-H13),2)</f>
        <v>4.0093125275339476</v>
      </c>
      <c r="AU13" s="20">
        <f>POWER((AP13-H13),2)</f>
        <v>3.5369234529814593</v>
      </c>
      <c r="AV13" s="29">
        <f t="shared" si="10"/>
        <v>23.3646209778491</v>
      </c>
      <c r="AW13" s="30">
        <f t="shared" si="13"/>
        <v>21.250323949041157</v>
      </c>
      <c r="AX13" s="36">
        <f t="shared" si="11"/>
        <v>23.971441400306446</v>
      </c>
      <c r="AY13" s="37">
        <f t="shared" si="12"/>
        <v>23.412303581327503</v>
      </c>
    </row>
    <row r="14" spans="1:51" thickTop="1" thickBot="1">
      <c r="A14" s="4">
        <v>13</v>
      </c>
      <c r="B14" s="4">
        <v>947776597</v>
      </c>
      <c r="C14" s="5">
        <f t="shared" si="2"/>
        <v>2.2770398481973434E-2</v>
      </c>
      <c r="D14" s="2">
        <f t="shared" si="3"/>
        <v>36538.63653935185</v>
      </c>
      <c r="E14" s="4" t="s">
        <v>892</v>
      </c>
      <c r="F14" s="4" t="s">
        <v>893</v>
      </c>
      <c r="G14" s="4">
        <v>20</v>
      </c>
      <c r="H14" s="4">
        <v>21</v>
      </c>
      <c r="I14" s="5">
        <f t="shared" si="4"/>
        <v>6.5573770491803282E-2</v>
      </c>
      <c r="J14" s="4">
        <v>93</v>
      </c>
      <c r="K14" s="4">
        <v>95</v>
      </c>
      <c r="L14" s="5">
        <f t="shared" si="5"/>
        <v>4.8543689320388349E-2</v>
      </c>
      <c r="M14" s="5">
        <f t="shared" si="0"/>
        <v>4.5238095238095237</v>
      </c>
      <c r="N14" s="4">
        <v>1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2</v>
      </c>
      <c r="U14" s="4">
        <v>0</v>
      </c>
      <c r="V14" s="4">
        <v>0</v>
      </c>
      <c r="W14" s="4">
        <f>N14+P14+T14</f>
        <v>3</v>
      </c>
      <c r="X14" s="4">
        <f>O14+Q14+U14</f>
        <v>0</v>
      </c>
      <c r="Y14" s="60">
        <f>(N14+V14)/G14</f>
        <v>0.05</v>
      </c>
      <c r="Z14" s="62">
        <f>IF(AA14=0,0,(N14+V14)/ABS(AA14))</f>
        <v>1</v>
      </c>
      <c r="AA14" s="3">
        <f t="shared" si="6"/>
        <v>1</v>
      </c>
      <c r="AB14" s="3">
        <f t="shared" si="1"/>
        <v>2</v>
      </c>
      <c r="AC14" s="3">
        <f>N14+O14+P14+Q14+T14+U14</f>
        <v>3</v>
      </c>
      <c r="AD14" s="3">
        <f>AA14/G14</f>
        <v>0.05</v>
      </c>
      <c r="AE14" s="24">
        <f>(AA14)*(G14*G14)</f>
        <v>400</v>
      </c>
      <c r="AF14" s="25">
        <f t="shared" si="7"/>
        <v>2.2675736961451248E-3</v>
      </c>
      <c r="AG14" s="26">
        <f>(H14-$H$2)/SUM($AF$2:AF13)</f>
        <v>114.07338823644072</v>
      </c>
      <c r="AH14" s="35">
        <f>(H14-H9)/SUM(AF9:AF13)</f>
        <v>229.24528301886789</v>
      </c>
      <c r="AI14" s="28">
        <f>(H14-H4)/SUM(AF4:AF13)</f>
        <v>105.19480519480521</v>
      </c>
      <c r="AJ14" s="29">
        <f>AJ13+(AVERAGE($AE$3:AE14)/(AJ13*AJ13))</f>
        <v>22.043249846411978</v>
      </c>
      <c r="AK14" s="30">
        <f>AK13+(AVERAGE($AG$3:AG14)/(AK13*AK13))</f>
        <v>23.083403811892698</v>
      </c>
      <c r="AL14" s="36">
        <f>AL13+(AVERAGE($AH$3:AH14)/(AL13*AL13))</f>
        <v>23.02977392928576</v>
      </c>
      <c r="AM14" s="37">
        <f>AM13+(AVERAGE($AI$3:AI14)/(AM13*AM13))</f>
        <v>23.074191607960604</v>
      </c>
      <c r="AN14" s="38">
        <f t="shared" si="8"/>
        <v>22.32245376398226</v>
      </c>
      <c r="AO14" s="39">
        <f t="shared" si="9"/>
        <v>22.475873884878219</v>
      </c>
      <c r="AP14" s="39">
        <f t="shared" si="9"/>
        <v>22.100392747060546</v>
      </c>
      <c r="AQ14" s="36">
        <f t="shared" si="14"/>
        <v>22.702275927388705</v>
      </c>
      <c r="AR14" s="40">
        <f t="shared" si="15"/>
        <v>22.957806217283956</v>
      </c>
      <c r="AS14" s="41">
        <f t="shared" si="15"/>
        <v>21.721082854331073</v>
      </c>
      <c r="AT14" s="20">
        <f>POWER((AO14-H14),2)</f>
        <v>2.1782037240655256</v>
      </c>
      <c r="AU14" s="20">
        <f>POWER((AP14-H14),2)</f>
        <v>1.2108641977834551</v>
      </c>
      <c r="AV14" s="29">
        <f t="shared" si="10"/>
        <v>23.685763096212746</v>
      </c>
      <c r="AW14" s="30">
        <f t="shared" si="13"/>
        <v>21.432133903052154</v>
      </c>
      <c r="AX14" s="36">
        <f t="shared" si="11"/>
        <v>24.328456382344964</v>
      </c>
      <c r="AY14" s="37">
        <f t="shared" si="12"/>
        <v>23.736322832410231</v>
      </c>
    </row>
    <row r="15" spans="1:51" thickTop="1" thickBot="1">
      <c r="A15" s="4">
        <v>14</v>
      </c>
      <c r="B15" s="4">
        <v>947851648</v>
      </c>
      <c r="C15" s="5">
        <f t="shared" si="2"/>
        <v>2.4667931688804556E-2</v>
      </c>
      <c r="D15" s="2">
        <f t="shared" si="3"/>
        <v>36539.505185185189</v>
      </c>
      <c r="E15" s="4" t="s">
        <v>893</v>
      </c>
      <c r="F15" s="4" t="s">
        <v>894</v>
      </c>
      <c r="G15" s="4">
        <v>21</v>
      </c>
      <c r="H15" s="4">
        <v>21</v>
      </c>
      <c r="I15" s="5">
        <f t="shared" si="4"/>
        <v>6.5573770491803282E-2</v>
      </c>
      <c r="J15" s="4">
        <v>95</v>
      </c>
      <c r="K15" s="4">
        <v>98</v>
      </c>
      <c r="L15" s="5">
        <f t="shared" si="5"/>
        <v>5.5825242718446605E-2</v>
      </c>
      <c r="M15" s="5">
        <f t="shared" si="0"/>
        <v>4.666666666666667</v>
      </c>
      <c r="N15" s="4">
        <v>0</v>
      </c>
      <c r="O15" s="4">
        <v>0</v>
      </c>
      <c r="P15" s="4">
        <v>5</v>
      </c>
      <c r="Q15" s="4">
        <v>2</v>
      </c>
      <c r="R15" s="4">
        <v>0</v>
      </c>
      <c r="S15" s="4">
        <v>0</v>
      </c>
      <c r="T15" s="4">
        <v>0</v>
      </c>
      <c r="U15" s="4">
        <v>0</v>
      </c>
      <c r="V15" s="4">
        <v>3</v>
      </c>
      <c r="W15" s="4">
        <f>N15+P15+T15</f>
        <v>5</v>
      </c>
      <c r="X15" s="4">
        <f>O15+Q15+U15</f>
        <v>2</v>
      </c>
      <c r="Y15" s="60">
        <f>(N15+V15)/G15</f>
        <v>0.14285714285714285</v>
      </c>
      <c r="Z15" s="62">
        <f>IF(AA15=0,0,(N15+V15)/ABS(AA15))</f>
        <v>0</v>
      </c>
      <c r="AA15" s="3">
        <f t="shared" si="6"/>
        <v>0</v>
      </c>
      <c r="AB15" s="3">
        <f t="shared" si="1"/>
        <v>3</v>
      </c>
      <c r="AC15" s="3">
        <f>N15+O15+P15+Q15+T15+U15</f>
        <v>7</v>
      </c>
      <c r="AD15" s="3">
        <f>AA15/G15</f>
        <v>0</v>
      </c>
      <c r="AE15" s="24">
        <f>(AA15)*(G15*G15)</f>
        <v>0</v>
      </c>
      <c r="AF15" s="25">
        <f t="shared" si="7"/>
        <v>2.2675736961451248E-3</v>
      </c>
      <c r="AG15" s="26">
        <f>(H15-$H$2)/SUM($AF$2:AF14)</f>
        <v>107.14461858066012</v>
      </c>
      <c r="AH15" s="35">
        <f>(H15-H10)/SUM(AF10:AF14)</f>
        <v>81.515711645101661</v>
      </c>
      <c r="AI15" s="28">
        <f>(H15-H5)/SUM(AF5:AF14)</f>
        <v>108.30452974349647</v>
      </c>
      <c r="AJ15" s="29">
        <f>AJ14+(AVERAGE($AE$3:AE15)/(AJ14*AJ14))</f>
        <v>22.254908879918418</v>
      </c>
      <c r="AK15" s="30">
        <f>AK14+(AVERAGE($AG$3:AG15)/(AK14*AK14))</f>
        <v>23.289485761116001</v>
      </c>
      <c r="AL15" s="36">
        <f>AL14+(AVERAGE($AH$3:AH15)/(AL14*AL14))</f>
        <v>23.254444511505664</v>
      </c>
      <c r="AM15" s="37">
        <f>AM14+(AVERAGE($AI$3:AI15)/(AM14*AM14))</f>
        <v>23.27594126828323</v>
      </c>
      <c r="AN15" s="38">
        <f t="shared" si="8"/>
        <v>22.32245376398226</v>
      </c>
      <c r="AO15" s="39">
        <f t="shared" si="9"/>
        <v>22.637238442339495</v>
      </c>
      <c r="AP15" s="39">
        <f t="shared" si="9"/>
        <v>22.322134071784628</v>
      </c>
      <c r="AQ15" s="36">
        <f t="shared" si="14"/>
        <v>22.986336825667671</v>
      </c>
      <c r="AR15" s="40">
        <f t="shared" si="15"/>
        <v>23.148202193108258</v>
      </c>
      <c r="AS15" s="41">
        <f t="shared" si="15"/>
        <v>21.901419493157967</v>
      </c>
      <c r="AT15" s="20">
        <f>POWER((AO15-H15),2)</f>
        <v>2.6805497170742552</v>
      </c>
      <c r="AU15" s="20">
        <f>POWER((AP15-H15),2)</f>
        <v>1.7480385037738002</v>
      </c>
      <c r="AV15" s="29">
        <f t="shared" si="10"/>
        <v>23.998255875036211</v>
      </c>
      <c r="AW15" s="30">
        <f t="shared" si="13"/>
        <v>21.610872333112795</v>
      </c>
      <c r="AX15" s="36">
        <f t="shared" si="11"/>
        <v>24.675070007776068</v>
      </c>
      <c r="AY15" s="37">
        <f t="shared" si="12"/>
        <v>24.051556233327776</v>
      </c>
    </row>
    <row r="16" spans="1:51" thickTop="1" thickBot="1">
      <c r="A16" s="4">
        <v>15</v>
      </c>
      <c r="B16" s="4">
        <v>947859071</v>
      </c>
      <c r="C16" s="5">
        <f t="shared" si="2"/>
        <v>2.6565464895635674E-2</v>
      </c>
      <c r="D16" s="2">
        <f t="shared" si="3"/>
        <v>36539.591099537036</v>
      </c>
      <c r="E16" s="4" t="s">
        <v>894</v>
      </c>
      <c r="F16" s="4" t="s">
        <v>895</v>
      </c>
      <c r="G16" s="4">
        <v>21</v>
      </c>
      <c r="H16" s="4">
        <v>21</v>
      </c>
      <c r="I16" s="5">
        <f t="shared" si="4"/>
        <v>6.5573770491803282E-2</v>
      </c>
      <c r="J16" s="4">
        <v>98</v>
      </c>
      <c r="K16" s="4">
        <v>98</v>
      </c>
      <c r="L16" s="5">
        <f t="shared" si="5"/>
        <v>5.5825242718446605E-2</v>
      </c>
      <c r="M16" s="5">
        <f t="shared" si="0"/>
        <v>4.666666666666667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1</v>
      </c>
      <c r="T16" s="4">
        <v>0</v>
      </c>
      <c r="U16" s="4">
        <v>0</v>
      </c>
      <c r="V16" s="4">
        <v>1</v>
      </c>
      <c r="W16" s="4">
        <f>N16+P16+T16</f>
        <v>0</v>
      </c>
      <c r="X16" s="4">
        <f>O16+Q16+U16</f>
        <v>0</v>
      </c>
      <c r="Y16" s="60">
        <f>(N16+V16)/G16</f>
        <v>4.7619047619047616E-2</v>
      </c>
      <c r="Z16" s="62">
        <f>IF(AA16=0,0,(N16+V16)/ABS(AA16))</f>
        <v>0</v>
      </c>
      <c r="AA16" s="3">
        <f t="shared" si="6"/>
        <v>0</v>
      </c>
      <c r="AB16" s="3">
        <f t="shared" si="1"/>
        <v>0</v>
      </c>
      <c r="AC16" s="3">
        <f>N16+O16+P16+Q16+T16+U16</f>
        <v>0</v>
      </c>
      <c r="AD16" s="3">
        <f>AA16/G16</f>
        <v>0</v>
      </c>
      <c r="AE16" s="24">
        <f>(AA16)*(G16*G16)</f>
        <v>0</v>
      </c>
      <c r="AF16" s="25">
        <f t="shared" si="7"/>
        <v>2.2675736961451248E-3</v>
      </c>
      <c r="AG16" s="26">
        <f>(H16-$H$2)/SUM($AF$2:AF15)</f>
        <v>101.00935293801666</v>
      </c>
      <c r="AH16" s="35">
        <f>(H16-H11)/SUM(AF11:AF15)</f>
        <v>83.089967027790863</v>
      </c>
      <c r="AI16" s="28">
        <f>(H16-H6)/SUM(AF6:AF15)</f>
        <v>111.60371168806823</v>
      </c>
      <c r="AJ16" s="29">
        <f>AJ15+(AVERAGE($AE$3:AE16)/(AJ15*AJ15))</f>
        <v>22.447728725477891</v>
      </c>
      <c r="AK16" s="30">
        <f>AK15+(AVERAGE($AG$3:AG16)/(AK15*AK15))</f>
        <v>23.490777845974097</v>
      </c>
      <c r="AL16" s="36">
        <f>AL15+(AVERAGE($AH$3:AH16)/(AL15*AL15))</f>
        <v>23.470030595533313</v>
      </c>
      <c r="AM16" s="37">
        <f>AM15+(AVERAGE($AI$3:AI16)/(AM15*AM15))</f>
        <v>23.474760885793817</v>
      </c>
      <c r="AN16" s="38">
        <f t="shared" si="8"/>
        <v>22.32245376398226</v>
      </c>
      <c r="AO16" s="39">
        <f t="shared" si="9"/>
        <v>22.79938274597173</v>
      </c>
      <c r="AP16" s="39">
        <f t="shared" si="9"/>
        <v>22.546113026723273</v>
      </c>
      <c r="AQ16" s="36">
        <f t="shared" si="14"/>
        <v>23.243877538724643</v>
      </c>
      <c r="AR16" s="40">
        <f t="shared" si="15"/>
        <v>23.336313267741662</v>
      </c>
      <c r="AS16" s="41">
        <f t="shared" si="15"/>
        <v>22.085674945496194</v>
      </c>
      <c r="AT16" s="20">
        <f>POWER((AO16-H16),2)</f>
        <v>3.2377782665007642</v>
      </c>
      <c r="AU16" s="20">
        <f>POWER((AP16-H16),2)</f>
        <v>2.3904654914033987</v>
      </c>
      <c r="AV16" s="29">
        <f t="shared" si="10"/>
        <v>24.30266340363864</v>
      </c>
      <c r="AW16" s="30">
        <f t="shared" si="13"/>
        <v>21.786666383041588</v>
      </c>
      <c r="AX16" s="36">
        <f t="shared" si="11"/>
        <v>25.012014182393496</v>
      </c>
      <c r="AY16" s="37">
        <f t="shared" si="12"/>
        <v>24.358580528569789</v>
      </c>
    </row>
    <row r="17" spans="1:51" thickTop="1" thickBot="1">
      <c r="A17" s="4">
        <v>16</v>
      </c>
      <c r="B17" s="4">
        <v>947866332</v>
      </c>
      <c r="C17" s="5">
        <f t="shared" si="2"/>
        <v>2.8462998102466792E-2</v>
      </c>
      <c r="D17" s="2">
        <f t="shared" si="3"/>
        <v>36539.675138888888</v>
      </c>
      <c r="E17" s="4" t="s">
        <v>895</v>
      </c>
      <c r="F17" s="4" t="s">
        <v>896</v>
      </c>
      <c r="G17" s="4">
        <v>21</v>
      </c>
      <c r="H17" s="4">
        <v>21</v>
      </c>
      <c r="I17" s="5">
        <f t="shared" si="4"/>
        <v>6.5573770491803282E-2</v>
      </c>
      <c r="J17" s="4">
        <v>98</v>
      </c>
      <c r="K17" s="4">
        <v>99</v>
      </c>
      <c r="L17" s="5">
        <f t="shared" si="5"/>
        <v>5.8252427184466021E-2</v>
      </c>
      <c r="M17" s="5">
        <f t="shared" si="0"/>
        <v>4.7142857142857144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1</v>
      </c>
      <c r="W17" s="4">
        <f>N17+P17+T17</f>
        <v>1</v>
      </c>
      <c r="X17" s="4">
        <f>O17+Q17+U17</f>
        <v>0</v>
      </c>
      <c r="Y17" s="60">
        <f>(N17+V17)/G17</f>
        <v>4.7619047619047616E-2</v>
      </c>
      <c r="Z17" s="62">
        <f>IF(AA17=0,0,(N17+V17)/ABS(AA17))</f>
        <v>0</v>
      </c>
      <c r="AA17" s="3">
        <f t="shared" si="6"/>
        <v>0</v>
      </c>
      <c r="AB17" s="3">
        <f t="shared" si="1"/>
        <v>1</v>
      </c>
      <c r="AC17" s="3">
        <f>N17+O17+P17+Q17+T17+U17</f>
        <v>1</v>
      </c>
      <c r="AD17" s="3">
        <f>AA17/G17</f>
        <v>0</v>
      </c>
      <c r="AE17" s="24">
        <f>(AA17)*(G17*G17)</f>
        <v>0</v>
      </c>
      <c r="AF17" s="25">
        <f t="shared" si="7"/>
        <v>2.2675736961451248E-3</v>
      </c>
      <c r="AG17" s="26">
        <f>(H17-$H$2)/SUM($AF$2:AF16)</f>
        <v>95.538662206689324</v>
      </c>
      <c r="AH17" s="35">
        <f>(H17-H12)/SUM(AF12:AF16)</f>
        <v>84.726224783861667</v>
      </c>
      <c r="AI17" s="28">
        <f>(H17-H7)/SUM(AF7:AF16)</f>
        <v>115.11020881670532</v>
      </c>
      <c r="AJ17" s="29">
        <f>AJ16+(AVERAGE($AE$3:AE17)/(AJ16*AJ16))</f>
        <v>22.624615489676533</v>
      </c>
      <c r="AK17" s="30">
        <f>AK16+(AVERAGE($AG$3:AG17)/(AK16*AK16))</f>
        <v>23.686986818684389</v>
      </c>
      <c r="AL17" s="36">
        <f>AL16+(AVERAGE($AH$3:AH17)/(AL16*AL16))</f>
        <v>23.677818859577982</v>
      </c>
      <c r="AM17" s="37">
        <f>AM16+(AVERAGE($AI$3:AI17)/(AM16*AM16))</f>
        <v>23.671121688381234</v>
      </c>
      <c r="AN17" s="38">
        <f t="shared" si="8"/>
        <v>22.32245376398226</v>
      </c>
      <c r="AO17" s="39">
        <f t="shared" si="9"/>
        <v>22.962376768130941</v>
      </c>
      <c r="AP17" s="39">
        <f t="shared" si="9"/>
        <v>22.77256206576806</v>
      </c>
      <c r="AQ17" s="36">
        <f t="shared" si="14"/>
        <v>23.475185407283206</v>
      </c>
      <c r="AR17" s="40">
        <f t="shared" si="15"/>
        <v>23.525344265648371</v>
      </c>
      <c r="AS17" s="41">
        <f t="shared" si="15"/>
        <v>22.277497172873254</v>
      </c>
      <c r="AT17" s="20">
        <f>POWER((AO17-H17),2)</f>
        <v>3.8509225801000371</v>
      </c>
      <c r="AU17" s="20">
        <f>POWER((AP17-H17),2)</f>
        <v>3.1419762769999324</v>
      </c>
      <c r="AV17" s="29">
        <f t="shared" si="10"/>
        <v>24.599492865408244</v>
      </c>
      <c r="AW17" s="30">
        <f t="shared" si="13"/>
        <v>21.959634955322606</v>
      </c>
      <c r="AX17" s="36">
        <f t="shared" si="11"/>
        <v>25.339941356719901</v>
      </c>
      <c r="AY17" s="37">
        <f t="shared" si="12"/>
        <v>24.657913911804407</v>
      </c>
    </row>
    <row r="18" spans="1:51" thickTop="1" thickBot="1">
      <c r="A18" s="4">
        <v>17</v>
      </c>
      <c r="B18" s="4">
        <v>947957463</v>
      </c>
      <c r="C18" s="5">
        <f t="shared" si="2"/>
        <v>3.0360531309297913E-2</v>
      </c>
      <c r="D18" s="2">
        <f t="shared" si="3"/>
        <v>36540.729895833334</v>
      </c>
      <c r="E18" s="4" t="s">
        <v>896</v>
      </c>
      <c r="F18" s="4" t="s">
        <v>897</v>
      </c>
      <c r="G18" s="4">
        <v>21</v>
      </c>
      <c r="H18" s="4">
        <v>21</v>
      </c>
      <c r="I18" s="5">
        <f t="shared" si="4"/>
        <v>6.5573770491803282E-2</v>
      </c>
      <c r="J18" s="4">
        <v>99</v>
      </c>
      <c r="K18" s="4">
        <v>99</v>
      </c>
      <c r="L18" s="5">
        <f t="shared" si="5"/>
        <v>5.8252427184466021E-2</v>
      </c>
      <c r="M18" s="5">
        <f t="shared" si="0"/>
        <v>4.7142857142857144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1</v>
      </c>
      <c r="T18" s="4">
        <v>0</v>
      </c>
      <c r="U18" s="4">
        <v>0</v>
      </c>
      <c r="V18" s="4">
        <v>1</v>
      </c>
      <c r="W18" s="4">
        <f>N18+P18+T18</f>
        <v>0</v>
      </c>
      <c r="X18" s="4">
        <f>O18+Q18+U18</f>
        <v>0</v>
      </c>
      <c r="Y18" s="60">
        <f>(N18+V18)/G18</f>
        <v>4.7619047619047616E-2</v>
      </c>
      <c r="Z18" s="62">
        <f>IF(AA18=0,0,(N18+V18)/ABS(AA18))</f>
        <v>0</v>
      </c>
      <c r="AA18" s="3">
        <f t="shared" si="6"/>
        <v>0</v>
      </c>
      <c r="AB18" s="3">
        <f t="shared" si="1"/>
        <v>0</v>
      </c>
      <c r="AC18" s="3">
        <f>N18+O18+P18+Q18+T18+U18</f>
        <v>0</v>
      </c>
      <c r="AD18" s="3">
        <f>AA18/G18</f>
        <v>0</v>
      </c>
      <c r="AE18" s="24">
        <f>(AA18)*(G18*G18)</f>
        <v>0</v>
      </c>
      <c r="AF18" s="25">
        <f t="shared" si="7"/>
        <v>2.2675736961451248E-3</v>
      </c>
      <c r="AG18" s="26">
        <f>(H18-$H$2)/SUM($AF$2:AF17)</f>
        <v>90.630113564085548</v>
      </c>
      <c r="AH18" s="35">
        <f>(H18-H13)/SUM(AF13:AF17)</f>
        <v>86.428221460068599</v>
      </c>
      <c r="AI18" s="28">
        <f>(H18-H8)/SUM(AF8:AF17)</f>
        <v>118.84419602754762</v>
      </c>
      <c r="AJ18" s="29">
        <f>AJ17+(AVERAGE($AE$3:AE18)/(AJ17*AJ17))</f>
        <v>22.787863918675054</v>
      </c>
      <c r="AK18" s="30">
        <f>AK17+(AVERAGE($AG$3:AG18)/(AK17*AK17))</f>
        <v>23.877993571892009</v>
      </c>
      <c r="AL18" s="36">
        <f>AL17+(AVERAGE($AH$3:AH18)/(AL17*AL17))</f>
        <v>23.878851350244847</v>
      </c>
      <c r="AM18" s="37">
        <f>AM17+(AVERAGE($AI$3:AI18)/(AM17*AM17))</f>
        <v>23.865424685562179</v>
      </c>
      <c r="AN18" s="38">
        <f t="shared" si="8"/>
        <v>22.32245376398226</v>
      </c>
      <c r="AO18" s="39">
        <f t="shared" si="9"/>
        <v>23.12629297622286</v>
      </c>
      <c r="AP18" s="39">
        <f t="shared" si="9"/>
        <v>23.001730178499994</v>
      </c>
      <c r="AQ18" s="36">
        <f t="shared" si="14"/>
        <v>23.680237656920475</v>
      </c>
      <c r="AR18" s="40">
        <f t="shared" si="15"/>
        <v>23.726966158310617</v>
      </c>
      <c r="AS18" s="41">
        <f t="shared" si="15"/>
        <v>22.479311368366773</v>
      </c>
      <c r="AT18" s="20">
        <f>POWER((AO18-H18),2)</f>
        <v>4.5211218207346686</v>
      </c>
      <c r="AU18" s="20">
        <f>POWER((AP18-H18),2)</f>
        <v>4.0069237075176165</v>
      </c>
      <c r="AV18" s="29">
        <f t="shared" si="10"/>
        <v>24.889202167874853</v>
      </c>
      <c r="AW18" s="30">
        <f t="shared" si="13"/>
        <v>22.129889429704953</v>
      </c>
      <c r="AX18" s="36">
        <f t="shared" si="11"/>
        <v>25.65943596124518</v>
      </c>
      <c r="AY18" s="37">
        <f t="shared" si="12"/>
        <v>24.950023924511083</v>
      </c>
    </row>
    <row r="19" spans="1:51" thickTop="1" thickBot="1">
      <c r="A19" s="4">
        <v>18</v>
      </c>
      <c r="B19" s="4">
        <v>948025460</v>
      </c>
      <c r="C19" s="5">
        <f t="shared" si="2"/>
        <v>3.2258064516129031E-2</v>
      </c>
      <c r="D19" s="2">
        <f t="shared" si="3"/>
        <v>36541.516898148147</v>
      </c>
      <c r="E19" s="4" t="s">
        <v>897</v>
      </c>
      <c r="F19" s="4" t="s">
        <v>898</v>
      </c>
      <c r="G19" s="4">
        <v>21</v>
      </c>
      <c r="H19" s="4">
        <v>20</v>
      </c>
      <c r="I19" s="5">
        <f t="shared" si="4"/>
        <v>4.9180327868852458E-2</v>
      </c>
      <c r="J19" s="4">
        <v>99</v>
      </c>
      <c r="K19" s="4">
        <v>99</v>
      </c>
      <c r="L19" s="5">
        <f t="shared" si="5"/>
        <v>5.8252427184466021E-2</v>
      </c>
      <c r="M19" s="5">
        <f t="shared" si="0"/>
        <v>4.95</v>
      </c>
      <c r="N19" s="4">
        <v>0</v>
      </c>
      <c r="O19" s="4">
        <v>1</v>
      </c>
      <c r="P19" s="4">
        <v>4</v>
      </c>
      <c r="Q19" s="4">
        <v>0</v>
      </c>
      <c r="R19" s="4">
        <v>0</v>
      </c>
      <c r="S19" s="4">
        <v>0</v>
      </c>
      <c r="T19" s="4">
        <v>0</v>
      </c>
      <c r="U19" s="4">
        <v>4</v>
      </c>
      <c r="V19" s="4">
        <v>2</v>
      </c>
      <c r="W19" s="4">
        <f>N19+P19+T19</f>
        <v>4</v>
      </c>
      <c r="X19" s="4">
        <f>O19+Q19+U19</f>
        <v>5</v>
      </c>
      <c r="Y19" s="60">
        <f>(N19+V19)/G19</f>
        <v>9.5238095238095233E-2</v>
      </c>
      <c r="Z19" s="62">
        <f>IF(AA19=0,0,(N19+V19)/ABS(AA19))</f>
        <v>2</v>
      </c>
      <c r="AA19" s="3">
        <f t="shared" si="6"/>
        <v>-1</v>
      </c>
      <c r="AB19" s="3">
        <f t="shared" si="1"/>
        <v>0</v>
      </c>
      <c r="AC19" s="3">
        <f>N19+O19+P19+Q19+T19+U19</f>
        <v>9</v>
      </c>
      <c r="AD19" s="3">
        <f>AA19/G19</f>
        <v>-4.7619047619047616E-2</v>
      </c>
      <c r="AE19" s="24">
        <f>(AA19)*(G19*G19)</f>
        <v>-441</v>
      </c>
      <c r="AF19" s="25">
        <f t="shared" si="7"/>
        <v>2.5000000000000001E-3</v>
      </c>
      <c r="AG19" s="26">
        <f>(H19-$H$2)/SUM($AF$2:AF18)</f>
        <v>64.650972378995604</v>
      </c>
      <c r="AH19" s="35">
        <f>(H19-H14)/SUM(AF14:AF18)</f>
        <v>-88.2</v>
      </c>
      <c r="AI19" s="28">
        <f>(H19-H9)/SUM(AF9:AF18)</f>
        <v>81.885702496389499</v>
      </c>
      <c r="AJ19" s="29">
        <f>AJ18+(AVERAGE($AE$3:AE19)/(AJ18*AJ18))</f>
        <v>22.889360602669679</v>
      </c>
      <c r="AK19" s="30">
        <f>AK18+(AVERAGE($AG$3:AG19)/(AK18*AK18))</f>
        <v>24.061570130265316</v>
      </c>
      <c r="AL19" s="36">
        <f>AL18+(AVERAGE($AH$3:AH19)/(AL18*AL18))</f>
        <v>24.055787016939881</v>
      </c>
      <c r="AM19" s="37">
        <f>AM18+(AVERAGE($AI$3:AI19)/(AM18*AM18))</f>
        <v>24.053789535871434</v>
      </c>
      <c r="AN19" s="38">
        <f t="shared" si="8"/>
        <v>21.437430421662061</v>
      </c>
      <c r="AO19" s="39">
        <f t="shared" si="9"/>
        <v>22.961379350997372</v>
      </c>
      <c r="AP19" s="39">
        <f t="shared" si="9"/>
        <v>23.156500280877154</v>
      </c>
      <c r="AQ19" s="36">
        <f t="shared" si="14"/>
        <v>23.76853315798191</v>
      </c>
      <c r="AR19" s="40">
        <f t="shared" si="15"/>
        <v>23.909509072461304</v>
      </c>
      <c r="AS19" s="41">
        <f t="shared" si="15"/>
        <v>22.684718968724297</v>
      </c>
      <c r="AT19" s="20">
        <f>POWER((AO19-H19),2)</f>
        <v>8.7697676605136188</v>
      </c>
      <c r="AU19" s="20">
        <f>POWER((AP19-H19),2)</f>
        <v>9.9634940231775513</v>
      </c>
      <c r="AV19" s="29">
        <f t="shared" si="10"/>
        <v>25.172206313634238</v>
      </c>
      <c r="AW19" s="30">
        <f t="shared" si="13"/>
        <v>22.297534303782921</v>
      </c>
      <c r="AX19" s="36">
        <f t="shared" si="11"/>
        <v>25.971023821015475</v>
      </c>
      <c r="AY19" s="37">
        <f t="shared" si="12"/>
        <v>25.235334043440336</v>
      </c>
    </row>
    <row r="20" spans="1:51" thickTop="1" thickBot="1">
      <c r="A20" s="4">
        <v>19</v>
      </c>
      <c r="B20" s="4">
        <v>948308154</v>
      </c>
      <c r="C20" s="5">
        <f t="shared" si="2"/>
        <v>3.4155597722960153E-2</v>
      </c>
      <c r="D20" s="2">
        <f t="shared" si="3"/>
        <v>36544.788819444446</v>
      </c>
      <c r="E20" s="4" t="s">
        <v>898</v>
      </c>
      <c r="F20" s="4" t="s">
        <v>899</v>
      </c>
      <c r="G20" s="4">
        <v>20</v>
      </c>
      <c r="H20" s="4">
        <v>20</v>
      </c>
      <c r="I20" s="5">
        <f t="shared" si="4"/>
        <v>4.9180327868852458E-2</v>
      </c>
      <c r="J20" s="4">
        <v>99</v>
      </c>
      <c r="K20" s="4">
        <v>99</v>
      </c>
      <c r="L20" s="5">
        <f t="shared" si="5"/>
        <v>5.8252427184466021E-2</v>
      </c>
      <c r="M20" s="5">
        <f t="shared" si="0"/>
        <v>4.95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3</v>
      </c>
      <c r="T20" s="4">
        <v>0</v>
      </c>
      <c r="U20" s="4">
        <v>0</v>
      </c>
      <c r="V20" s="4">
        <v>3</v>
      </c>
      <c r="W20" s="4">
        <f>N20+P20+T20</f>
        <v>0</v>
      </c>
      <c r="X20" s="4">
        <f>O20+Q20+U20</f>
        <v>0</v>
      </c>
      <c r="Y20" s="60">
        <f>(N20+V20)/G20</f>
        <v>0.15</v>
      </c>
      <c r="Z20" s="62">
        <f>IF(AA20=0,0,(N20+V20)/ABS(AA20))</f>
        <v>0</v>
      </c>
      <c r="AA20" s="3">
        <f t="shared" si="6"/>
        <v>0</v>
      </c>
      <c r="AB20" s="3">
        <f t="shared" si="1"/>
        <v>0</v>
      </c>
      <c r="AC20" s="3">
        <f>N20+O20+P20+Q20+T20+U20</f>
        <v>0</v>
      </c>
      <c r="AD20" s="3">
        <f>AA20/G20</f>
        <v>0</v>
      </c>
      <c r="AE20" s="24">
        <f>(AA20)*(G20*G20)</f>
        <v>0</v>
      </c>
      <c r="AF20" s="25">
        <f t="shared" si="7"/>
        <v>2.5000000000000001E-3</v>
      </c>
      <c r="AG20" s="26">
        <f>(H20-$H$2)/SUM($AF$2:AF19)</f>
        <v>61.345911677791285</v>
      </c>
      <c r="AH20" s="35">
        <f>(H20-H15)/SUM(AF15:AF19)</f>
        <v>-86.428221460068585</v>
      </c>
      <c r="AI20" s="28">
        <f>(H20-H10)/SUM(AF10:AF19)</f>
        <v>0</v>
      </c>
      <c r="AJ20" s="29">
        <f>AJ19+(AVERAGE($AE$3:AE20)/(AJ19*AJ19))</f>
        <v>22.984370354185717</v>
      </c>
      <c r="AK20" s="30">
        <f>AK19+(AVERAGE($AG$3:AG20)/(AK19*AK19))</f>
        <v>24.238199136438954</v>
      </c>
      <c r="AL20" s="36">
        <f>AL19+(AVERAGE($AH$3:AH20)/(AL19*AL19))</f>
        <v>24.212146326038582</v>
      </c>
      <c r="AM20" s="37">
        <f>AM19+(AVERAGE($AI$3:AI20)/(AM19*AM19))</f>
        <v>24.228914315497565</v>
      </c>
      <c r="AN20" s="38">
        <f t="shared" si="8"/>
        <v>21.437430421662061</v>
      </c>
      <c r="AO20" s="39">
        <f t="shared" ref="AO20:AP35" si="16">AO19+(AH20/(AO19*AO19))</f>
        <v>22.797448901915583</v>
      </c>
      <c r="AP20" s="39">
        <f t="shared" si="16"/>
        <v>23.156500280877154</v>
      </c>
      <c r="AQ20" s="36">
        <f t="shared" si="14"/>
        <v>23.796718715840967</v>
      </c>
      <c r="AR20" s="40">
        <f t="shared" si="15"/>
        <v>24.051485962807821</v>
      </c>
      <c r="AS20" s="41">
        <f t="shared" si="15"/>
        <v>22.863164890469751</v>
      </c>
      <c r="AT20" s="20">
        <f>POWER((AO20-H20),2)</f>
        <v>7.8257203588287023</v>
      </c>
      <c r="AU20" s="20">
        <f>POWER((AP20-H20),2)</f>
        <v>9.9634940231775513</v>
      </c>
      <c r="AV20" s="29">
        <f t="shared" si="10"/>
        <v>25.448882756282632</v>
      </c>
      <c r="AW20" s="30">
        <f t="shared" si="13"/>
        <v>22.462667765621678</v>
      </c>
      <c r="AX20" s="36">
        <f t="shared" si="11"/>
        <v>26.275179968160455</v>
      </c>
      <c r="AY20" s="37">
        <f t="shared" si="12"/>
        <v>25.514229212600917</v>
      </c>
    </row>
    <row r="21" spans="1:51" thickTop="1" thickBot="1">
      <c r="A21" s="4">
        <v>20</v>
      </c>
      <c r="B21" s="4">
        <v>948360147</v>
      </c>
      <c r="C21" s="5">
        <f t="shared" si="2"/>
        <v>3.6053130929791274E-2</v>
      </c>
      <c r="D21" s="2">
        <f t="shared" si="3"/>
        <v>36545.390590277777</v>
      </c>
      <c r="E21" s="4" t="s">
        <v>899</v>
      </c>
      <c r="F21" s="4" t="s">
        <v>900</v>
      </c>
      <c r="G21" s="4">
        <v>20</v>
      </c>
      <c r="H21" s="4">
        <v>21</v>
      </c>
      <c r="I21" s="5">
        <f t="shared" si="4"/>
        <v>6.5573770491803282E-2</v>
      </c>
      <c r="J21" s="4">
        <v>99</v>
      </c>
      <c r="K21" s="4">
        <v>109</v>
      </c>
      <c r="L21" s="5">
        <f t="shared" si="5"/>
        <v>8.2524271844660199E-2</v>
      </c>
      <c r="M21" s="5">
        <f t="shared" si="0"/>
        <v>5.1904761904761907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10</v>
      </c>
      <c r="U21" s="4">
        <v>0</v>
      </c>
      <c r="V21" s="4">
        <v>0</v>
      </c>
      <c r="W21" s="4">
        <f>N21+P21+T21</f>
        <v>11</v>
      </c>
      <c r="X21" s="4">
        <f>O21+Q21+U21</f>
        <v>0</v>
      </c>
      <c r="Y21" s="60">
        <f>(N21+V21)/G21</f>
        <v>0.05</v>
      </c>
      <c r="Z21" s="62">
        <f>IF(AA21=0,0,(N21+V21)/ABS(AA21))</f>
        <v>1</v>
      </c>
      <c r="AA21" s="3">
        <f t="shared" si="6"/>
        <v>1</v>
      </c>
      <c r="AB21" s="3">
        <f t="shared" si="1"/>
        <v>10</v>
      </c>
      <c r="AC21" s="3">
        <f>N21+O21+P21+Q21+T21+U21</f>
        <v>11</v>
      </c>
      <c r="AD21" s="3">
        <f>AA21/G21</f>
        <v>0.05</v>
      </c>
      <c r="AE21" s="24">
        <f>(AA21)*(G21*G21)</f>
        <v>400</v>
      </c>
      <c r="AF21" s="25">
        <f t="shared" si="7"/>
        <v>2.2675736961451248E-3</v>
      </c>
      <c r="AG21" s="26">
        <f>(H21-$H$2)/SUM($AF$2:AF20)</f>
        <v>77.81644810970711</v>
      </c>
      <c r="AH21" s="35">
        <f>(H21-H16)/SUM(AF16:AF20)</f>
        <v>0</v>
      </c>
      <c r="AI21" s="28">
        <f>(H21-H11)/SUM(AF11:AF20)</f>
        <v>41.950059453032111</v>
      </c>
      <c r="AJ21" s="29">
        <f>AJ20+(AVERAGE($AE$3:AE21)/(AJ20*AJ20))</f>
        <v>23.113488172331973</v>
      </c>
      <c r="AK21" s="30">
        <f>AK20+(AVERAGE($AG$3:AG21)/(AK20*AK20))</f>
        <v>24.410073338705683</v>
      </c>
      <c r="AL21" s="36">
        <f>AL20+(AVERAGE($AH$3:AH21)/(AL20*AL20))</f>
        <v>24.358369163473231</v>
      </c>
      <c r="AM21" s="37">
        <f>AM20+(AVERAGE($AI$3:AI21)/(AM20*AM20))</f>
        <v>24.396193399292684</v>
      </c>
      <c r="AN21" s="38">
        <f t="shared" si="8"/>
        <v>22.307821710237768</v>
      </c>
      <c r="AO21" s="39">
        <f t="shared" si="16"/>
        <v>22.797448901915583</v>
      </c>
      <c r="AP21" s="39">
        <f t="shared" si="16"/>
        <v>23.234732695237334</v>
      </c>
      <c r="AQ21" s="36">
        <f t="shared" si="14"/>
        <v>23.795491848647032</v>
      </c>
      <c r="AR21" s="40">
        <f t="shared" si="15"/>
        <v>24.168502863940926</v>
      </c>
      <c r="AS21" s="41">
        <f t="shared" si="15"/>
        <v>23.026041071611438</v>
      </c>
      <c r="AT21" s="20">
        <f>POWER((AO21-H21),2)</f>
        <v>3.2308225549975362</v>
      </c>
      <c r="AU21" s="20">
        <f>POWER((AP21-H21),2)</f>
        <v>4.9940302191627177</v>
      </c>
      <c r="AV21" s="29">
        <f t="shared" si="10"/>
        <v>25.719575931581254</v>
      </c>
      <c r="AW21" s="30">
        <f t="shared" si="13"/>
        <v>22.625382206998193</v>
      </c>
      <c r="AX21" s="36">
        <f t="shared" si="11"/>
        <v>26.572335172369609</v>
      </c>
      <c r="AY21" s="37">
        <f t="shared" si="12"/>
        <v>25.787060518673542</v>
      </c>
    </row>
    <row r="22" spans="1:51" thickTop="1" thickBot="1">
      <c r="A22" s="4">
        <v>21</v>
      </c>
      <c r="B22" s="4">
        <v>948376743</v>
      </c>
      <c r="C22" s="5">
        <f t="shared" si="2"/>
        <v>3.7950664136622389E-2</v>
      </c>
      <c r="D22" s="2">
        <f t="shared" si="3"/>
        <v>36545.582673611112</v>
      </c>
      <c r="E22" s="4" t="s">
        <v>900</v>
      </c>
      <c r="F22" s="4" t="s">
        <v>901</v>
      </c>
      <c r="G22" s="4">
        <v>21</v>
      </c>
      <c r="H22" s="4">
        <v>21</v>
      </c>
      <c r="I22" s="5">
        <f t="shared" si="4"/>
        <v>6.5573770491803282E-2</v>
      </c>
      <c r="J22" s="4">
        <v>109</v>
      </c>
      <c r="K22" s="4">
        <v>109</v>
      </c>
      <c r="L22" s="5">
        <f t="shared" si="5"/>
        <v>8.2524271844660199E-2</v>
      </c>
      <c r="M22" s="5">
        <f t="shared" si="0"/>
        <v>5.1904761904761907</v>
      </c>
      <c r="N22" s="4">
        <v>1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10</v>
      </c>
      <c r="U22" s="4">
        <v>10</v>
      </c>
      <c r="V22" s="4">
        <v>0</v>
      </c>
      <c r="W22" s="4">
        <f>N22+P22+T22</f>
        <v>11</v>
      </c>
      <c r="X22" s="4">
        <f>O22+Q22+U22</f>
        <v>11</v>
      </c>
      <c r="Y22" s="60">
        <f>(N22+V22)/G22</f>
        <v>4.7619047619047616E-2</v>
      </c>
      <c r="Z22" s="62">
        <f>IF(AA22=0,0,(N22+V22)/ABS(AA22))</f>
        <v>0</v>
      </c>
      <c r="AA22" s="3">
        <f t="shared" si="6"/>
        <v>0</v>
      </c>
      <c r="AB22" s="3">
        <f t="shared" si="1"/>
        <v>0</v>
      </c>
      <c r="AC22" s="3">
        <f>N22+O22+P22+Q22+T22+U22</f>
        <v>22</v>
      </c>
      <c r="AD22" s="3">
        <f>AA22/G22</f>
        <v>0</v>
      </c>
      <c r="AE22" s="24">
        <f>(AA22)*(G22*G22)</f>
        <v>0</v>
      </c>
      <c r="AF22" s="25">
        <f t="shared" si="7"/>
        <v>2.2675736961451248E-3</v>
      </c>
      <c r="AG22" s="26">
        <f>(H22-$H$2)/SUM($AF$2:AF21)</f>
        <v>74.528715717792863</v>
      </c>
      <c r="AH22" s="35">
        <f>(H22-H17)/SUM(AF17:AF21)</f>
        <v>0</v>
      </c>
      <c r="AI22" s="28">
        <f>(H22-H12)/SUM(AF12:AF21)</f>
        <v>42.363112391930834</v>
      </c>
      <c r="AJ22" s="29">
        <f>AJ21+(AVERAGE($AE$3:AE22)/(AJ21*AJ21))</f>
        <v>23.234783485999095</v>
      </c>
      <c r="AK22" s="30">
        <f>AK21+(AVERAGE($AG$3:AG22)/(AK21*AK21))</f>
        <v>24.577316536895534</v>
      </c>
      <c r="AL22" s="36">
        <f>AL21+(AVERAGE($AH$3:AH22)/(AL21*AL21))</f>
        <v>24.495618096174155</v>
      </c>
      <c r="AM22" s="37">
        <f>AM21+(AVERAGE($AI$3:AI22)/(AM21*AM21))</f>
        <v>24.556495594547449</v>
      </c>
      <c r="AN22" s="38">
        <f t="shared" si="8"/>
        <v>22.307821710237768</v>
      </c>
      <c r="AO22" s="39">
        <f t="shared" si="16"/>
        <v>22.797448901915583</v>
      </c>
      <c r="AP22" s="39">
        <f t="shared" si="16"/>
        <v>23.313204293650134</v>
      </c>
      <c r="AQ22" s="36">
        <f t="shared" si="14"/>
        <v>23.764338179113409</v>
      </c>
      <c r="AR22" s="40">
        <f t="shared" si="15"/>
        <v>24.260377096789767</v>
      </c>
      <c r="AS22" s="41">
        <f t="shared" si="15"/>
        <v>23.175791228564879</v>
      </c>
      <c r="AT22" s="20">
        <f>POWER((AO22-H22),2)</f>
        <v>3.2308225549975362</v>
      </c>
      <c r="AU22" s="20">
        <f>POWER((AP22-H22),2)</f>
        <v>5.3509141041614168</v>
      </c>
      <c r="AV22" s="29">
        <f t="shared" si="10"/>
        <v>25.984601113412573</v>
      </c>
      <c r="AW22" s="30">
        <f t="shared" si="13"/>
        <v>22.785764684582126</v>
      </c>
      <c r="AX22" s="36">
        <f t="shared" si="11"/>
        <v>26.862881436572302</v>
      </c>
      <c r="AY22" s="37">
        <f t="shared" si="12"/>
        <v>26.054149166009676</v>
      </c>
    </row>
    <row r="23" spans="1:51" thickTop="1" thickBot="1">
      <c r="A23" s="4">
        <v>22</v>
      </c>
      <c r="B23" s="4">
        <v>948378800</v>
      </c>
      <c r="C23" s="5">
        <f t="shared" si="2"/>
        <v>3.9848197343453511E-2</v>
      </c>
      <c r="D23" s="2">
        <f t="shared" si="3"/>
        <v>36545.606481481482</v>
      </c>
      <c r="E23" s="4" t="s">
        <v>901</v>
      </c>
      <c r="F23" s="4" t="s">
        <v>902</v>
      </c>
      <c r="G23" s="4">
        <v>21</v>
      </c>
      <c r="H23" s="4">
        <v>21</v>
      </c>
      <c r="I23" s="5">
        <f t="shared" si="4"/>
        <v>6.5573770491803282E-2</v>
      </c>
      <c r="J23" s="4">
        <v>109</v>
      </c>
      <c r="K23" s="4">
        <v>109</v>
      </c>
      <c r="L23" s="5">
        <f t="shared" si="5"/>
        <v>8.2524271844660199E-2</v>
      </c>
      <c r="M23" s="5">
        <f t="shared" si="0"/>
        <v>5.1904761904761907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3</v>
      </c>
      <c r="T23" s="4">
        <v>0</v>
      </c>
      <c r="U23" s="4">
        <v>0</v>
      </c>
      <c r="V23" s="4">
        <v>3</v>
      </c>
      <c r="W23" s="4">
        <f>N23+P23+T23</f>
        <v>0</v>
      </c>
      <c r="X23" s="4">
        <f>O23+Q23+U23</f>
        <v>0</v>
      </c>
      <c r="Y23" s="60">
        <f>(N23+V23)/G23</f>
        <v>0.14285714285714285</v>
      </c>
      <c r="Z23" s="62">
        <f>IF(AA23=0,0,(N23+V23)/ABS(AA23))</f>
        <v>0</v>
      </c>
      <c r="AA23" s="3">
        <f t="shared" si="6"/>
        <v>0</v>
      </c>
      <c r="AB23" s="3">
        <f t="shared" si="1"/>
        <v>0</v>
      </c>
      <c r="AC23" s="3">
        <f>N23+O23+P23+Q23+T23+U23</f>
        <v>0</v>
      </c>
      <c r="AD23" s="3">
        <f>AA23/G23</f>
        <v>0</v>
      </c>
      <c r="AE23" s="24">
        <f>(AA23)*(G23*G23)</f>
        <v>0</v>
      </c>
      <c r="AF23" s="25">
        <f t="shared" si="7"/>
        <v>2.2675736961451248E-3</v>
      </c>
      <c r="AG23" s="26">
        <f>(H23-$H$2)/SUM($AF$2:AF22)</f>
        <v>71.50753393310967</v>
      </c>
      <c r="AH23" s="35">
        <f>(H23-H18)/SUM(AF18:AF22)</f>
        <v>0</v>
      </c>
      <c r="AI23" s="28">
        <f>(H23-H13)/SUM(AF13:AF22)</f>
        <v>42.784380305602717</v>
      </c>
      <c r="AJ23" s="29">
        <f>AJ22+(AVERAGE($AE$3:AE23)/(AJ22*AJ22))</f>
        <v>23.349099861706296</v>
      </c>
      <c r="AK23" s="30">
        <f>AK22+(AVERAGE($AG$3:AG23)/(AK22*AK22))</f>
        <v>24.740072630587612</v>
      </c>
      <c r="AL23" s="36">
        <f>AL22+(AVERAGE($AH$3:AH23)/(AL22*AL22))</f>
        <v>24.624870696243715</v>
      </c>
      <c r="AM23" s="37">
        <f>AM22+(AVERAGE($AI$3:AI23)/(AM22*AM22))</f>
        <v>24.710556218747957</v>
      </c>
      <c r="AN23" s="38">
        <f t="shared" si="8"/>
        <v>22.307821710237768</v>
      </c>
      <c r="AO23" s="39">
        <f t="shared" si="16"/>
        <v>22.797448901915583</v>
      </c>
      <c r="AP23" s="39">
        <f t="shared" si="16"/>
        <v>23.391923608806064</v>
      </c>
      <c r="AQ23" s="36">
        <f t="shared" si="14"/>
        <v>23.702494833151022</v>
      </c>
      <c r="AR23" s="40">
        <f t="shared" si="15"/>
        <v>24.326703941166251</v>
      </c>
      <c r="AS23" s="41">
        <f t="shared" si="15"/>
        <v>23.318784334064809</v>
      </c>
      <c r="AT23" s="20">
        <f>POWER((AO23-H23),2)</f>
        <v>3.2308225549975362</v>
      </c>
      <c r="AU23" s="20">
        <f>POWER((AP23-H23),2)</f>
        <v>5.721298550363823</v>
      </c>
      <c r="AV23" s="29">
        <f t="shared" si="10"/>
        <v>26.244247713127571</v>
      </c>
      <c r="AW23" s="30">
        <f t="shared" si="13"/>
        <v>22.943897335340008</v>
      </c>
      <c r="AX23" s="36">
        <f t="shared" si="11"/>
        <v>27.147176650739706</v>
      </c>
      <c r="AY23" s="37">
        <f t="shared" si="12"/>
        <v>26.315789874878188</v>
      </c>
    </row>
    <row r="24" spans="1:51" thickTop="1" thickBot="1">
      <c r="A24" s="4">
        <v>23</v>
      </c>
      <c r="B24" s="4">
        <v>948564793</v>
      </c>
      <c r="C24" s="5">
        <f t="shared" si="2"/>
        <v>4.1745730550284632E-2</v>
      </c>
      <c r="D24" s="2">
        <f t="shared" si="3"/>
        <v>36547.75917824074</v>
      </c>
      <c r="E24" s="4" t="s">
        <v>902</v>
      </c>
      <c r="F24" s="4" t="s">
        <v>903</v>
      </c>
      <c r="G24" s="4">
        <v>21</v>
      </c>
      <c r="H24" s="4">
        <v>21</v>
      </c>
      <c r="I24" s="5">
        <f t="shared" si="4"/>
        <v>6.5573770491803282E-2</v>
      </c>
      <c r="J24" s="4">
        <v>109</v>
      </c>
      <c r="K24" s="4">
        <v>119</v>
      </c>
      <c r="L24" s="5">
        <f t="shared" si="5"/>
        <v>0.10679611650485436</v>
      </c>
      <c r="M24" s="5">
        <f t="shared" si="0"/>
        <v>5.666666666666667</v>
      </c>
      <c r="N24" s="4">
        <v>0</v>
      </c>
      <c r="O24" s="4">
        <v>0</v>
      </c>
      <c r="P24" s="4">
        <v>11</v>
      </c>
      <c r="Q24" s="4">
        <v>1</v>
      </c>
      <c r="R24" s="4">
        <v>0</v>
      </c>
      <c r="S24" s="4">
        <v>0</v>
      </c>
      <c r="T24" s="4">
        <v>0</v>
      </c>
      <c r="U24" s="4">
        <v>0</v>
      </c>
      <c r="V24" s="4">
        <v>1</v>
      </c>
      <c r="W24" s="4">
        <f>N24+P24+T24</f>
        <v>11</v>
      </c>
      <c r="X24" s="4">
        <f>O24+Q24+U24</f>
        <v>1</v>
      </c>
      <c r="Y24" s="60">
        <f>(N24+V24)/G24</f>
        <v>4.7619047619047616E-2</v>
      </c>
      <c r="Z24" s="62">
        <f>IF(AA24=0,0,(N24+V24)/ABS(AA24))</f>
        <v>0</v>
      </c>
      <c r="AA24" s="3">
        <f t="shared" si="6"/>
        <v>0</v>
      </c>
      <c r="AB24" s="3">
        <f t="shared" si="1"/>
        <v>10</v>
      </c>
      <c r="AC24" s="3">
        <f>N24+O24+P24+Q24+T24+U24</f>
        <v>12</v>
      </c>
      <c r="AD24" s="3">
        <f>AA24/G24</f>
        <v>0</v>
      </c>
      <c r="AE24" s="24">
        <f>(AA24)*(G24*G24)</f>
        <v>0</v>
      </c>
      <c r="AF24" s="25">
        <f t="shared" si="7"/>
        <v>2.2675736961451248E-3</v>
      </c>
      <c r="AG24" s="26">
        <f>(H24-$H$2)/SUM($AF$2:AF23)</f>
        <v>68.721749993428404</v>
      </c>
      <c r="AH24" s="35">
        <f>(H24-H19)/SUM(AF19:AF23)</f>
        <v>84.726224783861667</v>
      </c>
      <c r="AI24" s="28">
        <f>(H24-H14)/SUM(AF14:AF23)</f>
        <v>0</v>
      </c>
      <c r="AJ24" s="29">
        <f>AJ23+(AVERAGE($AE$3:AE24)/(AJ23*AJ23))</f>
        <v>23.457154157047047</v>
      </c>
      <c r="AK24" s="30">
        <f>AK23+(AVERAGE($AG$3:AG24)/(AK23*AK23))</f>
        <v>24.898496870298217</v>
      </c>
      <c r="AL24" s="36">
        <f>AL23+(AVERAGE($AH$3:AH24)/(AL23*AL23))</f>
        <v>24.753307469208814</v>
      </c>
      <c r="AM24" s="37">
        <f>AM23+(AVERAGE($AI$3:AI24)/(AM23*AM23))</f>
        <v>24.855786107250545</v>
      </c>
      <c r="AN24" s="38">
        <f t="shared" si="8"/>
        <v>22.307821710237768</v>
      </c>
      <c r="AO24" s="39">
        <f t="shared" si="16"/>
        <v>22.96047057790495</v>
      </c>
      <c r="AP24" s="39">
        <f t="shared" si="16"/>
        <v>23.391923608806064</v>
      </c>
      <c r="AQ24" s="36">
        <f t="shared" si="14"/>
        <v>23.701888933667728</v>
      </c>
      <c r="AR24" s="40">
        <f t="shared" si="15"/>
        <v>24.368248871154492</v>
      </c>
      <c r="AS24" s="41">
        <f t="shared" si="15"/>
        <v>23.440683508191992</v>
      </c>
      <c r="AT24" s="20">
        <f>POWER((AO24-H24),2)</f>
        <v>3.8434448868309672</v>
      </c>
      <c r="AU24" s="20">
        <f>POWER((AP24-H24),2)</f>
        <v>5.721298550363823</v>
      </c>
      <c r="AV24" s="29">
        <f t="shared" si="10"/>
        <v>26.498782117078747</v>
      </c>
      <c r="AW24" s="30">
        <f t="shared" si="13"/>
        <v>23.099857751571669</v>
      </c>
      <c r="AX24" s="36">
        <f t="shared" si="11"/>
        <v>27.425548555700956</v>
      </c>
      <c r="AY24" s="37">
        <f t="shared" si="12"/>
        <v>26.572253801677181</v>
      </c>
    </row>
    <row r="25" spans="1:51" thickTop="1" thickBot="1">
      <c r="A25" s="4">
        <v>24</v>
      </c>
      <c r="B25" s="4">
        <v>948572139</v>
      </c>
      <c r="C25" s="5">
        <f t="shared" si="2"/>
        <v>4.3643263757115747E-2</v>
      </c>
      <c r="D25" s="2">
        <f t="shared" si="3"/>
        <v>36547.844201388885</v>
      </c>
      <c r="E25" s="4" t="s">
        <v>903</v>
      </c>
      <c r="F25" s="4" t="s">
        <v>904</v>
      </c>
      <c r="G25" s="4">
        <v>21</v>
      </c>
      <c r="H25" s="4">
        <v>21</v>
      </c>
      <c r="I25" s="5">
        <f t="shared" si="4"/>
        <v>6.5573770491803282E-2</v>
      </c>
      <c r="J25" s="4">
        <v>119</v>
      </c>
      <c r="K25" s="4">
        <v>119</v>
      </c>
      <c r="L25" s="5">
        <f t="shared" si="5"/>
        <v>0.10679611650485436</v>
      </c>
      <c r="M25" s="5">
        <f t="shared" si="0"/>
        <v>5.666666666666667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3</v>
      </c>
      <c r="T25" s="4">
        <v>0</v>
      </c>
      <c r="U25" s="4">
        <v>0</v>
      </c>
      <c r="V25" s="4">
        <v>1</v>
      </c>
      <c r="W25" s="4">
        <f>N25+P25+T25</f>
        <v>0</v>
      </c>
      <c r="X25" s="4">
        <f>O25+Q25+U25</f>
        <v>0</v>
      </c>
      <c r="Y25" s="60">
        <f>(N25+V25)/G25</f>
        <v>4.7619047619047616E-2</v>
      </c>
      <c r="Z25" s="62">
        <f>IF(AA25=0,0,(N25+V25)/ABS(AA25))</f>
        <v>0</v>
      </c>
      <c r="AA25" s="3">
        <f t="shared" si="6"/>
        <v>0</v>
      </c>
      <c r="AB25" s="3">
        <f t="shared" si="1"/>
        <v>0</v>
      </c>
      <c r="AC25" s="3">
        <f>N25+O25+P25+Q25+T25+U25</f>
        <v>0</v>
      </c>
      <c r="AD25" s="3">
        <f>AA25/G25</f>
        <v>0</v>
      </c>
      <c r="AE25" s="24">
        <f>(AA25)*(G25*G25)</f>
        <v>0</v>
      </c>
      <c r="AF25" s="25">
        <f t="shared" si="7"/>
        <v>2.2675736961451248E-3</v>
      </c>
      <c r="AG25" s="26">
        <f>(H25-$H$2)/SUM($AF$2:AF24)</f>
        <v>66.144883689432049</v>
      </c>
      <c r="AH25" s="35">
        <f>(H25-H20)/SUM(AF20:AF24)</f>
        <v>86.428221460068599</v>
      </c>
      <c r="AI25" s="28">
        <f>(H25-H15)/SUM(AF15:AF24)</f>
        <v>0</v>
      </c>
      <c r="AJ25" s="29">
        <f>AJ24+(AVERAGE($AE$3:AE25)/(AJ24*AJ24))</f>
        <v>23.559560420840072</v>
      </c>
      <c r="AK25" s="30">
        <f>AK24+(AVERAGE($AG$3:AG25)/(AK24*AK24))</f>
        <v>25.052749820502726</v>
      </c>
      <c r="AL25" s="36">
        <f>AL24+(AVERAGE($AH$3:AH25)/(AL24*AL24))</f>
        <v>24.881021293812452</v>
      </c>
      <c r="AM25" s="37">
        <f>AM24+(AVERAGE($AI$3:AI25)/(AM24*AM24))</f>
        <v>24.993083055821213</v>
      </c>
      <c r="AN25" s="38">
        <f t="shared" si="8"/>
        <v>22.307821710237768</v>
      </c>
      <c r="AO25" s="39">
        <f t="shared" si="16"/>
        <v>23.124414003944583</v>
      </c>
      <c r="AP25" s="39">
        <f t="shared" si="16"/>
        <v>23.391923608806064</v>
      </c>
      <c r="AQ25" s="36">
        <f t="shared" si="14"/>
        <v>23.762821892009825</v>
      </c>
      <c r="AR25" s="40">
        <f t="shared" si="15"/>
        <v>24.4104795480029</v>
      </c>
      <c r="AS25" s="41">
        <f t="shared" si="15"/>
        <v>23.541607265283933</v>
      </c>
      <c r="AT25" s="20">
        <f>POWER((AO25-H25),2)</f>
        <v>4.513134860155855</v>
      </c>
      <c r="AU25" s="20">
        <f>POWER((AP25-H25),2)</f>
        <v>5.721298550363823</v>
      </c>
      <c r="AV25" s="29">
        <f t="shared" si="10"/>
        <v>26.748450138669295</v>
      </c>
      <c r="AW25" s="30">
        <f t="shared" si="13"/>
        <v>23.253719320250543</v>
      </c>
      <c r="AX25" s="36">
        <f t="shared" si="11"/>
        <v>27.698298137575101</v>
      </c>
      <c r="AY25" s="37">
        <f t="shared" si="12"/>
        <v>26.823791060506451</v>
      </c>
    </row>
    <row r="26" spans="1:51" thickTop="1" thickBot="1">
      <c r="A26" s="4">
        <v>25</v>
      </c>
      <c r="B26" s="4">
        <v>948713104</v>
      </c>
      <c r="C26" s="5">
        <f t="shared" si="2"/>
        <v>4.5540796963946868E-2</v>
      </c>
      <c r="D26" s="2">
        <f t="shared" si="3"/>
        <v>36549.475740740745</v>
      </c>
      <c r="E26" s="4" t="s">
        <v>904</v>
      </c>
      <c r="F26" s="4" t="s">
        <v>905</v>
      </c>
      <c r="G26" s="4">
        <v>21</v>
      </c>
      <c r="H26" s="4">
        <v>21</v>
      </c>
      <c r="I26" s="5">
        <f t="shared" si="4"/>
        <v>6.5573770491803282E-2</v>
      </c>
      <c r="J26" s="4">
        <v>119</v>
      </c>
      <c r="K26" s="4">
        <v>119</v>
      </c>
      <c r="L26" s="5">
        <f t="shared" si="5"/>
        <v>0.10679611650485436</v>
      </c>
      <c r="M26" s="5">
        <f t="shared" si="0"/>
        <v>5.666666666666667</v>
      </c>
      <c r="N26" s="4">
        <v>0</v>
      </c>
      <c r="O26" s="4">
        <v>0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1</v>
      </c>
      <c r="W26" s="4">
        <f>N26+P26+T26</f>
        <v>0</v>
      </c>
      <c r="X26" s="4">
        <f>O26+Q26+U26</f>
        <v>0</v>
      </c>
      <c r="Y26" s="60">
        <f>(N26+V26)/G26</f>
        <v>4.7619047619047616E-2</v>
      </c>
      <c r="Z26" s="62">
        <f>IF(AA26=0,0,(N26+V26)/ABS(AA26))</f>
        <v>0</v>
      </c>
      <c r="AA26" s="3">
        <f t="shared" si="6"/>
        <v>0</v>
      </c>
      <c r="AB26" s="3">
        <f t="shared" si="1"/>
        <v>0</v>
      </c>
      <c r="AC26" s="3">
        <f>N26+O26+P26+Q26+T26+U26</f>
        <v>0</v>
      </c>
      <c r="AD26" s="3">
        <f>AA26/G26</f>
        <v>0</v>
      </c>
      <c r="AE26" s="24">
        <f>(AA26)*(G26*G26)</f>
        <v>0</v>
      </c>
      <c r="AF26" s="25">
        <f t="shared" si="7"/>
        <v>2.2675736961451248E-3</v>
      </c>
      <c r="AG26" s="26">
        <f>(H26-$H$2)/SUM($AF$2:AF25)</f>
        <v>63.754282990394202</v>
      </c>
      <c r="AH26" s="35">
        <f>(H26-H21)/SUM(AF21:AF25)</f>
        <v>0</v>
      </c>
      <c r="AI26" s="28">
        <f>(H26-H16)/SUM(AF16:AF25)</f>
        <v>0</v>
      </c>
      <c r="AJ26" s="29">
        <f>AJ25+(AVERAGE($AE$3:AE26)/(AJ25*AJ25))</f>
        <v>23.656848447338138</v>
      </c>
      <c r="AK26" s="30">
        <f>AK25+(AVERAGE($AG$3:AG26)/(AK25*AK25))</f>
        <v>25.20299321093502</v>
      </c>
      <c r="AL26" s="36">
        <f>AL25+(AVERAGE($AH$3:AH26)/(AL25*AL25))</f>
        <v>25.002160457759807</v>
      </c>
      <c r="AM26" s="37">
        <f>AM25+(AVERAGE($AI$3:AI26)/(AM25*AM25))</f>
        <v>25.123217667540555</v>
      </c>
      <c r="AN26" s="38">
        <f t="shared" si="8"/>
        <v>22.307821710237768</v>
      </c>
      <c r="AO26" s="39">
        <f t="shared" si="16"/>
        <v>23.124414003944583</v>
      </c>
      <c r="AP26" s="39">
        <f t="shared" si="16"/>
        <v>23.391923608806064</v>
      </c>
      <c r="AQ26" s="36">
        <f t="shared" si="14"/>
        <v>23.823442760719644</v>
      </c>
      <c r="AR26" s="40">
        <f t="shared" si="15"/>
        <v>24.438619955409113</v>
      </c>
      <c r="AS26" s="41">
        <f t="shared" si="15"/>
        <v>23.621530009239809</v>
      </c>
      <c r="AT26" s="20">
        <f>POWER((AO26-H26),2)</f>
        <v>4.513134860155855</v>
      </c>
      <c r="AU26" s="20">
        <f>POWER((AP26-H26),2)</f>
        <v>5.721298550363823</v>
      </c>
      <c r="AV26" s="29">
        <f t="shared" si="10"/>
        <v>26.993479146807854</v>
      </c>
      <c r="AW26" s="30">
        <f t="shared" si="13"/>
        <v>23.405551530715634</v>
      </c>
      <c r="AX26" s="36">
        <f t="shared" si="11"/>
        <v>27.965702549329141</v>
      </c>
      <c r="AY26" s="37">
        <f t="shared" si="12"/>
        <v>27.070632910403965</v>
      </c>
    </row>
    <row r="27" spans="1:51" thickTop="1" thickBot="1">
      <c r="A27" s="4">
        <v>26</v>
      </c>
      <c r="B27" s="4">
        <v>948735285</v>
      </c>
      <c r="C27" s="5">
        <f t="shared" si="2"/>
        <v>4.743833017077799E-2</v>
      </c>
      <c r="D27" s="2">
        <f t="shared" si="3"/>
        <v>36549.732465277775</v>
      </c>
      <c r="E27" s="4" t="s">
        <v>905</v>
      </c>
      <c r="F27" s="4" t="s">
        <v>906</v>
      </c>
      <c r="G27" s="4">
        <v>21</v>
      </c>
      <c r="H27" s="4">
        <v>21</v>
      </c>
      <c r="I27" s="5">
        <f t="shared" si="4"/>
        <v>6.5573770491803282E-2</v>
      </c>
      <c r="J27" s="4">
        <v>119</v>
      </c>
      <c r="K27" s="4">
        <v>118</v>
      </c>
      <c r="L27" s="5">
        <f t="shared" si="5"/>
        <v>0.10436893203883495</v>
      </c>
      <c r="M27" s="5">
        <f t="shared" si="0"/>
        <v>5.6190476190476186</v>
      </c>
      <c r="N27" s="4">
        <v>0</v>
      </c>
      <c r="O27" s="4">
        <v>0</v>
      </c>
      <c r="P27" s="4">
        <v>0</v>
      </c>
      <c r="Q27" s="4">
        <v>1</v>
      </c>
      <c r="R27" s="4">
        <v>0</v>
      </c>
      <c r="S27" s="4">
        <v>0</v>
      </c>
      <c r="T27" s="4">
        <v>0</v>
      </c>
      <c r="U27" s="4">
        <v>0</v>
      </c>
      <c r="V27" s="4">
        <v>1</v>
      </c>
      <c r="W27" s="4">
        <f>N27+P27+T27</f>
        <v>0</v>
      </c>
      <c r="X27" s="4">
        <f>O27+Q27+U27</f>
        <v>1</v>
      </c>
      <c r="Y27" s="60">
        <f>(N27+V27)/G27</f>
        <v>4.7619047619047616E-2</v>
      </c>
      <c r="Z27" s="62">
        <f>IF(AA27=0,0,(N27+V27)/ABS(AA27))</f>
        <v>0</v>
      </c>
      <c r="AA27" s="3">
        <f t="shared" si="6"/>
        <v>0</v>
      </c>
      <c r="AB27" s="3">
        <f t="shared" si="1"/>
        <v>-1</v>
      </c>
      <c r="AC27" s="3">
        <f>N27+O27+P27+Q27+T27+U27</f>
        <v>1</v>
      </c>
      <c r="AD27" s="3">
        <f>AA27/G27</f>
        <v>0</v>
      </c>
      <c r="AE27" s="24">
        <f>(AA27)*(G27*G27)</f>
        <v>0</v>
      </c>
      <c r="AF27" s="25">
        <f t="shared" si="7"/>
        <v>2.2675736961451248E-3</v>
      </c>
      <c r="AG27" s="26">
        <f>(H27-$H$2)/SUM($AF$2:AF26)</f>
        <v>61.530456386651196</v>
      </c>
      <c r="AH27" s="35">
        <f>(H27-H22)/SUM(AF22:AF26)</f>
        <v>0</v>
      </c>
      <c r="AI27" s="28">
        <f>(H27-H17)/SUM(AF17:AF26)</f>
        <v>0</v>
      </c>
      <c r="AJ27" s="29">
        <f>AJ26+(AVERAGE($AE$3:AE27)/(AJ26*AJ26))</f>
        <v>23.749478352099835</v>
      </c>
      <c r="AK27" s="30">
        <f>AK26+(AVERAGE($AG$3:AG27)/(AK26*AK26))</f>
        <v>25.349387111859993</v>
      </c>
      <c r="AL27" s="36">
        <f>AL26+(AVERAGE($AH$3:AH27)/(AL26*AL26))</f>
        <v>25.11732986584834</v>
      </c>
      <c r="AM27" s="37">
        <f>AM26+(AVERAGE($AI$3:AI27)/(AM26*AM26))</f>
        <v>25.246856016317562</v>
      </c>
      <c r="AN27" s="38">
        <f t="shared" si="8"/>
        <v>22.307821710237768</v>
      </c>
      <c r="AO27" s="39">
        <f t="shared" si="16"/>
        <v>23.124414003944583</v>
      </c>
      <c r="AP27" s="39">
        <f t="shared" si="16"/>
        <v>23.391923608806064</v>
      </c>
      <c r="AQ27" s="36">
        <f t="shared" si="14"/>
        <v>23.883755511562693</v>
      </c>
      <c r="AR27" s="40">
        <f t="shared" si="15"/>
        <v>24.452509445846729</v>
      </c>
      <c r="AS27" s="41">
        <f t="shared" si="15"/>
        <v>23.680282903838876</v>
      </c>
      <c r="AT27" s="20">
        <f>POWER((AO27-H27),2)</f>
        <v>4.513134860155855</v>
      </c>
      <c r="AU27" s="20">
        <f>POWER((AP27-H27),2)</f>
        <v>5.721298550363823</v>
      </c>
      <c r="AV27" s="29">
        <f t="shared" si="10"/>
        <v>27.234079921275701</v>
      </c>
      <c r="AW27" s="30">
        <f t="shared" si="13"/>
        <v>23.555420254232946</v>
      </c>
      <c r="AX27" s="36">
        <f t="shared" si="11"/>
        <v>28.228017637260724</v>
      </c>
      <c r="AY27" s="37">
        <f t="shared" si="12"/>
        <v>27.312993660669086</v>
      </c>
    </row>
    <row r="28" spans="1:51" thickTop="1" thickBot="1">
      <c r="A28" s="4">
        <v>27</v>
      </c>
      <c r="B28" s="4">
        <v>948990188</v>
      </c>
      <c r="C28" s="5">
        <f t="shared" si="2"/>
        <v>4.9335863377609111E-2</v>
      </c>
      <c r="D28" s="2">
        <f t="shared" si="3"/>
        <v>36552.68273148148</v>
      </c>
      <c r="E28" s="4" t="s">
        <v>906</v>
      </c>
      <c r="F28" s="4" t="s">
        <v>907</v>
      </c>
      <c r="G28" s="4">
        <v>21</v>
      </c>
      <c r="H28" s="4">
        <v>21</v>
      </c>
      <c r="I28" s="5">
        <f t="shared" si="4"/>
        <v>6.5573770491803282E-2</v>
      </c>
      <c r="J28" s="4">
        <v>118</v>
      </c>
      <c r="K28" s="4">
        <v>118</v>
      </c>
      <c r="L28" s="5">
        <f t="shared" si="5"/>
        <v>0.10436893203883495</v>
      </c>
      <c r="M28" s="5">
        <f t="shared" si="0"/>
        <v>5.6190476190476186</v>
      </c>
      <c r="N28" s="4">
        <v>0</v>
      </c>
      <c r="O28" s="4">
        <v>0</v>
      </c>
      <c r="P28" s="4">
        <v>0</v>
      </c>
      <c r="Q28" s="4">
        <v>0</v>
      </c>
      <c r="R28" s="4">
        <v>2</v>
      </c>
      <c r="S28" s="4">
        <v>0</v>
      </c>
      <c r="T28" s="4">
        <v>0</v>
      </c>
      <c r="U28" s="4">
        <v>0</v>
      </c>
      <c r="V28" s="4">
        <v>2</v>
      </c>
      <c r="W28" s="4">
        <f>N28+P28+T28</f>
        <v>0</v>
      </c>
      <c r="X28" s="4">
        <f>O28+Q28+U28</f>
        <v>0</v>
      </c>
      <c r="Y28" s="60">
        <f>(N28+V28)/G28</f>
        <v>9.5238095238095233E-2</v>
      </c>
      <c r="Z28" s="62">
        <f>IF(AA28=0,0,(N28+V28)/ABS(AA28))</f>
        <v>0</v>
      </c>
      <c r="AA28" s="3">
        <f t="shared" si="6"/>
        <v>0</v>
      </c>
      <c r="AB28" s="3">
        <f t="shared" si="1"/>
        <v>0</v>
      </c>
      <c r="AC28" s="3">
        <f>N28+O28+P28+Q28+T28+U28</f>
        <v>0</v>
      </c>
      <c r="AD28" s="3">
        <f>AA28/G28</f>
        <v>0</v>
      </c>
      <c r="AE28" s="24">
        <f>(AA28)*(G28*G28)</f>
        <v>0</v>
      </c>
      <c r="AF28" s="25">
        <f t="shared" si="7"/>
        <v>2.2675736961451248E-3</v>
      </c>
      <c r="AG28" s="26">
        <f>(H28-$H$2)/SUM($AF$2:AF27)</f>
        <v>59.456540254546034</v>
      </c>
      <c r="AH28" s="35">
        <f>(H28-H23)/SUM(AF23:AF27)</f>
        <v>0</v>
      </c>
      <c r="AI28" s="28">
        <f>(H28-H18)/SUM(AF18:AF27)</f>
        <v>0</v>
      </c>
      <c r="AJ28" s="29">
        <f>AJ27+(AVERAGE($AE$3:AE28)/(AJ27*AJ27))</f>
        <v>23.837852146798678</v>
      </c>
      <c r="AK28" s="30">
        <f>AK27+(AVERAGE($AG$3:AG28)/(AK27*AK27))</f>
        <v>25.492088042498604</v>
      </c>
      <c r="AL28" s="36">
        <f>AL27+(AVERAGE($AH$3:AH28)/(AL27*AL27))</f>
        <v>25.227056468587765</v>
      </c>
      <c r="AM28" s="37">
        <f>AM27+(AVERAGE($AI$3:AI28)/(AM27*AM27))</f>
        <v>25.364577512378393</v>
      </c>
      <c r="AN28" s="38">
        <f t="shared" si="8"/>
        <v>22.307821710237768</v>
      </c>
      <c r="AO28" s="39">
        <f t="shared" si="16"/>
        <v>23.124414003944583</v>
      </c>
      <c r="AP28" s="39">
        <f t="shared" si="16"/>
        <v>23.391923608806064</v>
      </c>
      <c r="AQ28" s="36">
        <f t="shared" si="14"/>
        <v>23.943764035967828</v>
      </c>
      <c r="AR28" s="40">
        <f t="shared" ref="AR28:AS43" si="17">AR27+(AVERAGE(AH19:AH28)/(AR27*AR27))</f>
        <v>24.45192847432882</v>
      </c>
      <c r="AS28" s="41">
        <f t="shared" si="17"/>
        <v>23.71755104359616</v>
      </c>
      <c r="AT28" s="20">
        <f>POWER((AO28-H28),2)</f>
        <v>4.513134860155855</v>
      </c>
      <c r="AU28" s="20">
        <f>POWER((AP28-H28),2)</f>
        <v>5.721298550363823</v>
      </c>
      <c r="AV28" s="29">
        <f t="shared" si="10"/>
        <v>27.470448276476219</v>
      </c>
      <c r="AW28" s="30">
        <f t="shared" si="13"/>
        <v>23.703387998492673</v>
      </c>
      <c r="AX28" s="36">
        <f t="shared" si="11"/>
        <v>28.485480135551182</v>
      </c>
      <c r="AY28" s="37">
        <f t="shared" si="12"/>
        <v>27.551072337273411</v>
      </c>
    </row>
    <row r="29" spans="1:51" thickTop="1" thickBot="1">
      <c r="A29" s="4">
        <v>28</v>
      </c>
      <c r="B29" s="4">
        <v>950275874</v>
      </c>
      <c r="C29" s="5">
        <f t="shared" si="2"/>
        <v>5.1233396584440226E-2</v>
      </c>
      <c r="D29" s="2">
        <f t="shared" si="3"/>
        <v>36567.563356481478</v>
      </c>
      <c r="E29" s="4" t="s">
        <v>907</v>
      </c>
      <c r="F29" s="4" t="s">
        <v>908</v>
      </c>
      <c r="G29" s="4">
        <v>21</v>
      </c>
      <c r="H29" s="4">
        <v>22</v>
      </c>
      <c r="I29" s="5">
        <f t="shared" si="4"/>
        <v>8.1967213114754092E-2</v>
      </c>
      <c r="J29" s="4">
        <v>118</v>
      </c>
      <c r="K29" s="4">
        <v>133</v>
      </c>
      <c r="L29" s="5">
        <f t="shared" si="5"/>
        <v>0.14077669902912621</v>
      </c>
      <c r="M29" s="5">
        <f t="shared" si="0"/>
        <v>6.0454545454545459</v>
      </c>
      <c r="N29" s="4">
        <v>1</v>
      </c>
      <c r="O29" s="4">
        <v>0</v>
      </c>
      <c r="P29" s="4">
        <v>0</v>
      </c>
      <c r="Q29" s="4">
        <v>1</v>
      </c>
      <c r="R29" s="4">
        <v>1</v>
      </c>
      <c r="S29" s="4">
        <v>0</v>
      </c>
      <c r="T29" s="4">
        <v>16</v>
      </c>
      <c r="U29" s="4">
        <v>0</v>
      </c>
      <c r="V29" s="4">
        <v>2</v>
      </c>
      <c r="W29" s="4">
        <f>N29+P29+T29</f>
        <v>17</v>
      </c>
      <c r="X29" s="4">
        <f>O29+Q29+U29</f>
        <v>1</v>
      </c>
      <c r="Y29" s="60">
        <f>(N29+V29)/G29</f>
        <v>0.14285714285714285</v>
      </c>
      <c r="Z29" s="62">
        <f>IF(AA29=0,0,(N29+V29)/ABS(AA29))</f>
        <v>3</v>
      </c>
      <c r="AA29" s="3">
        <f t="shared" si="6"/>
        <v>1</v>
      </c>
      <c r="AB29" s="3">
        <f t="shared" si="1"/>
        <v>15</v>
      </c>
      <c r="AC29" s="3">
        <f>N29+O29+P29+Q29+T29+U29</f>
        <v>18</v>
      </c>
      <c r="AD29" s="3">
        <f>AA29/G29</f>
        <v>4.7619047619047616E-2</v>
      </c>
      <c r="AE29" s="24">
        <f>(AA29)*(G29*G29)</f>
        <v>441</v>
      </c>
      <c r="AF29" s="25">
        <f t="shared" si="7"/>
        <v>2.0661157024793389E-3</v>
      </c>
      <c r="AG29" s="26">
        <f>(H29-$H$2)/SUM($AF$2:AF28)</f>
        <v>71.897338031962533</v>
      </c>
      <c r="AH29" s="35">
        <f>(H29-H24)/SUM(AF24:AF28)</f>
        <v>88.2</v>
      </c>
      <c r="AI29" s="28">
        <f>(H29-H19)/SUM(AF19:AF28)</f>
        <v>86.428221460068571</v>
      </c>
      <c r="AJ29" s="29">
        <f>AJ28+(AVERAGE($AE$3:AE29)/(AJ28*AJ28))</f>
        <v>23.951066583685037</v>
      </c>
      <c r="AK29" s="30">
        <f>AK28+(AVERAGE($AG$3:AG29)/(AK28*AK28))</f>
        <v>25.6320672757365</v>
      </c>
      <c r="AL29" s="36">
        <f>AL28+(AVERAGE($AH$3:AH29)/(AL28*AL28))</f>
        <v>25.336934954609962</v>
      </c>
      <c r="AM29" s="37">
        <f>AM28+(AVERAGE($AI$3:AI29)/(AM28*AM28))</f>
        <v>25.481864631739967</v>
      </c>
      <c r="AN29" s="38">
        <f t="shared" si="8"/>
        <v>23.19400643498588</v>
      </c>
      <c r="AO29" s="39">
        <f t="shared" si="16"/>
        <v>23.28935443034386</v>
      </c>
      <c r="AP29" s="39">
        <f t="shared" si="16"/>
        <v>23.549875089712685</v>
      </c>
      <c r="AQ29" s="36">
        <f t="shared" si="14"/>
        <v>24.004683991645944</v>
      </c>
      <c r="AR29" s="40">
        <f t="shared" si="17"/>
        <v>24.48085089422062</v>
      </c>
      <c r="AS29" s="41">
        <f t="shared" si="17"/>
        <v>23.755509681169912</v>
      </c>
      <c r="AT29" s="20">
        <f>POWER((AO29-H29),2)</f>
        <v>1.6624348470473385</v>
      </c>
      <c r="AU29" s="20">
        <f>POWER((AP29-H29),2)</f>
        <v>2.4021127937119044</v>
      </c>
      <c r="AV29" s="29">
        <f t="shared" si="10"/>
        <v>27.702766487812209</v>
      </c>
      <c r="AW29" s="30">
        <f t="shared" si="13"/>
        <v>23.849514139722245</v>
      </c>
      <c r="AX29" s="36">
        <f t="shared" si="11"/>
        <v>28.738309580471586</v>
      </c>
      <c r="AY29" s="37">
        <f t="shared" si="12"/>
        <v>27.7850541458366</v>
      </c>
    </row>
    <row r="30" spans="1:51" thickTop="1" thickBot="1">
      <c r="A30" s="4">
        <v>29</v>
      </c>
      <c r="B30" s="4">
        <v>950286372</v>
      </c>
      <c r="C30" s="5">
        <f t="shared" si="2"/>
        <v>5.3130929791271347E-2</v>
      </c>
      <c r="D30" s="2">
        <f t="shared" si="3"/>
        <v>36567.684861111113</v>
      </c>
      <c r="E30" s="4" t="s">
        <v>908</v>
      </c>
      <c r="F30" s="4" t="s">
        <v>909</v>
      </c>
      <c r="G30" s="4">
        <v>22</v>
      </c>
      <c r="H30" s="4">
        <v>20</v>
      </c>
      <c r="I30" s="5">
        <f t="shared" si="4"/>
        <v>4.9180327868852458E-2</v>
      </c>
      <c r="J30" s="4">
        <v>133</v>
      </c>
      <c r="K30" s="4">
        <v>128</v>
      </c>
      <c r="L30" s="5">
        <f t="shared" si="5"/>
        <v>0.12864077669902912</v>
      </c>
      <c r="M30" s="5">
        <f t="shared" si="0"/>
        <v>6.4</v>
      </c>
      <c r="N30" s="4">
        <v>0</v>
      </c>
      <c r="O30" s="4">
        <v>2</v>
      </c>
      <c r="P30" s="4">
        <v>0</v>
      </c>
      <c r="Q30" s="4">
        <v>0</v>
      </c>
      <c r="R30" s="4">
        <v>2</v>
      </c>
      <c r="S30" s="4">
        <v>0</v>
      </c>
      <c r="T30" s="4">
        <v>0</v>
      </c>
      <c r="U30" s="4">
        <v>5</v>
      </c>
      <c r="V30" s="4">
        <v>2</v>
      </c>
      <c r="W30" s="4">
        <f>N30+P30+T30</f>
        <v>0</v>
      </c>
      <c r="X30" s="4">
        <f>O30+Q30+U30</f>
        <v>7</v>
      </c>
      <c r="Y30" s="60">
        <f>(N30+V30)/G30</f>
        <v>9.0909090909090912E-2</v>
      </c>
      <c r="Z30" s="62">
        <f>IF(AA30=0,0,(N30+V30)/ABS(AA30))</f>
        <v>1</v>
      </c>
      <c r="AA30" s="3">
        <f t="shared" si="6"/>
        <v>-2</v>
      </c>
      <c r="AB30" s="3">
        <f t="shared" si="1"/>
        <v>-5</v>
      </c>
      <c r="AC30" s="3">
        <f>N30+O30+P30+Q30+T30+U30</f>
        <v>7</v>
      </c>
      <c r="AD30" s="3">
        <f>AA30/G30</f>
        <v>-9.0909090909090912E-2</v>
      </c>
      <c r="AE30" s="24">
        <f>(AA30)*(G30*G30)</f>
        <v>-968</v>
      </c>
      <c r="AF30" s="25">
        <f t="shared" si="7"/>
        <v>2.5000000000000001E-3</v>
      </c>
      <c r="AG30" s="26">
        <f>(H30-$H$2)/SUM($AF$2:AF29)</f>
        <v>41.893754300832512</v>
      </c>
      <c r="AH30" s="35">
        <f>(H30-H25)/SUM(AF25:AF29)</f>
        <v>-89.795540597391664</v>
      </c>
      <c r="AI30" s="28">
        <f>(H30-H20)/SUM(AF20:AF29)</f>
        <v>0</v>
      </c>
      <c r="AJ30" s="29">
        <f>AJ29+(AVERAGE($AE$3:AE30)/(AJ29*AJ29))</f>
        <v>23.998942664597447</v>
      </c>
      <c r="AK30" s="30">
        <f>AK29+(AVERAGE($AG$3:AG30)/(AK29*AK29))</f>
        <v>25.767854318056738</v>
      </c>
      <c r="AL30" s="36">
        <f>AL29+(AVERAGE($AH$3:AH30)/(AL29*AL29))</f>
        <v>25.436976609024615</v>
      </c>
      <c r="AM30" s="37">
        <f>AM29+(AVERAGE($AI$3:AI30)/(AM29*AM29))</f>
        <v>25.593924190964081</v>
      </c>
      <c r="AN30" s="38">
        <f t="shared" si="8"/>
        <v>21.394622616335969</v>
      </c>
      <c r="AO30" s="39">
        <f t="shared" si="16"/>
        <v>23.123800357719844</v>
      </c>
      <c r="AP30" s="39">
        <f t="shared" si="16"/>
        <v>23.549875089712685</v>
      </c>
      <c r="AQ30" s="36">
        <f t="shared" si="14"/>
        <v>24.004130200677857</v>
      </c>
      <c r="AR30" s="40">
        <f t="shared" si="17"/>
        <v>24.509143150762835</v>
      </c>
      <c r="AS30" s="41">
        <f t="shared" si="17"/>
        <v>23.793347108378491</v>
      </c>
      <c r="AT30" s="20">
        <f>POWER((AO30-H30),2)</f>
        <v>9.7581286748906262</v>
      </c>
      <c r="AU30" s="20">
        <f>POWER((AP30-H30),2)</f>
        <v>12.601613152562646</v>
      </c>
      <c r="AV30" s="29">
        <f t="shared" si="10"/>
        <v>27.9312045491242</v>
      </c>
      <c r="AW30" s="30">
        <f t="shared" si="13"/>
        <v>23.993855134764157</v>
      </c>
      <c r="AX30" s="36">
        <f t="shared" si="11"/>
        <v>28.986709986634082</v>
      </c>
      <c r="AY30" s="37">
        <f t="shared" si="12"/>
        <v>28.015111760597676</v>
      </c>
    </row>
    <row r="31" spans="1:51" thickTop="1" thickBot="1">
      <c r="A31" s="4">
        <v>30</v>
      </c>
      <c r="B31" s="4">
        <v>951748549</v>
      </c>
      <c r="C31" s="5">
        <f t="shared" si="2"/>
        <v>5.5028462998102469E-2</v>
      </c>
      <c r="D31" s="2">
        <f t="shared" si="3"/>
        <v>36584.608206018514</v>
      </c>
      <c r="E31" s="4" t="s">
        <v>909</v>
      </c>
      <c r="F31" s="4" t="s">
        <v>910</v>
      </c>
      <c r="G31" s="4">
        <v>20</v>
      </c>
      <c r="H31" s="4">
        <v>20</v>
      </c>
      <c r="I31" s="5">
        <f t="shared" si="4"/>
        <v>4.9180327868852458E-2</v>
      </c>
      <c r="J31" s="4">
        <v>128</v>
      </c>
      <c r="K31" s="4">
        <v>128</v>
      </c>
      <c r="L31" s="5">
        <f t="shared" si="5"/>
        <v>0.12864077669902912</v>
      </c>
      <c r="M31" s="5">
        <f t="shared" si="0"/>
        <v>6.4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1</v>
      </c>
      <c r="W31" s="4">
        <f>N31+P31+T31</f>
        <v>0</v>
      </c>
      <c r="X31" s="4">
        <f>O31+Q31+U31</f>
        <v>0</v>
      </c>
      <c r="Y31" s="60">
        <f>(N31+V31)/G31</f>
        <v>0.05</v>
      </c>
      <c r="Z31" s="62">
        <f>IF(AA31=0,0,(N31+V31)/ABS(AA31))</f>
        <v>0</v>
      </c>
      <c r="AA31" s="3">
        <f t="shared" si="6"/>
        <v>0</v>
      </c>
      <c r="AB31" s="3">
        <f t="shared" si="1"/>
        <v>0</v>
      </c>
      <c r="AC31" s="3">
        <f>N31+O31+P31+Q31+T31+U31</f>
        <v>0</v>
      </c>
      <c r="AD31" s="3">
        <f>AA31/G31</f>
        <v>0</v>
      </c>
      <c r="AE31" s="24">
        <f>(AA31)*(G31*G31)</f>
        <v>0</v>
      </c>
      <c r="AF31" s="25">
        <f t="shared" si="7"/>
        <v>2.5000000000000001E-3</v>
      </c>
      <c r="AG31" s="26">
        <f>(H31-$H$2)/SUM($AF$2:AF30)</f>
        <v>40.480520162774852</v>
      </c>
      <c r="AH31" s="35">
        <f>(H31-H26)/SUM(AF26:AF30)</f>
        <v>-87.959746312757289</v>
      </c>
      <c r="AI31" s="28">
        <f>(H31-H21)/SUM(AF21:AF30)</f>
        <v>-44.039854661299344</v>
      </c>
      <c r="AJ31" s="29">
        <f>AJ30+(AVERAGE($AE$3:AE31)/(AJ30*AJ30))</f>
        <v>24.044983598628516</v>
      </c>
      <c r="AK31" s="30">
        <f>AK30+(AVERAGE($AG$3:AG31)/(AK30*AK30))</f>
        <v>25.899683227451014</v>
      </c>
      <c r="AL31" s="36">
        <f>AL30+(AVERAGE($AH$3:AH31)/(AL30*AL30))</f>
        <v>25.52812262010891</v>
      </c>
      <c r="AM31" s="37">
        <f>AM30+(AVERAGE($AI$3:AI31)/(AM30*AM30))</f>
        <v>25.698855939257058</v>
      </c>
      <c r="AN31" s="38">
        <f t="shared" si="8"/>
        <v>21.394622616335969</v>
      </c>
      <c r="AO31" s="39">
        <f t="shared" si="16"/>
        <v>22.959300492761344</v>
      </c>
      <c r="AP31" s="39">
        <f t="shared" si="16"/>
        <v>23.470466284588543</v>
      </c>
      <c r="AQ31" s="36">
        <f t="shared" si="14"/>
        <v>23.973045314767166</v>
      </c>
      <c r="AR31" s="40">
        <f t="shared" si="17"/>
        <v>24.522727205649566</v>
      </c>
      <c r="AS31" s="41">
        <f t="shared" si="17"/>
        <v>23.815875035508189</v>
      </c>
      <c r="AT31" s="20">
        <f>POWER((AO31-H31),2)</f>
        <v>8.7574594064575315</v>
      </c>
      <c r="AU31" s="20">
        <f>POWER((AP31-H31),2)</f>
        <v>12.044136232465807</v>
      </c>
      <c r="AV31" s="29">
        <f t="shared" si="10"/>
        <v>28.155921284918058</v>
      </c>
      <c r="AW31" s="30">
        <f t="shared" si="13"/>
        <v>24.136464715182527</v>
      </c>
      <c r="AX31" s="36">
        <f t="shared" si="11"/>
        <v>29.230871320326187</v>
      </c>
      <c r="AY31" s="37">
        <f t="shared" si="12"/>
        <v>28.241406463922143</v>
      </c>
    </row>
    <row r="32" spans="1:51" thickTop="1" thickBot="1">
      <c r="A32" s="4">
        <v>31</v>
      </c>
      <c r="B32" s="4">
        <v>954509558</v>
      </c>
      <c r="C32" s="5">
        <f t="shared" si="2"/>
        <v>5.6925996204933584E-2</v>
      </c>
      <c r="D32" s="2">
        <f t="shared" si="3"/>
        <v>36616.564328703702</v>
      </c>
      <c r="E32" s="4" t="s">
        <v>910</v>
      </c>
      <c r="F32" s="4" t="s">
        <v>911</v>
      </c>
      <c r="G32" s="4">
        <v>20</v>
      </c>
      <c r="H32" s="4">
        <v>20</v>
      </c>
      <c r="I32" s="5">
        <f t="shared" si="4"/>
        <v>4.9180327868852458E-2</v>
      </c>
      <c r="J32" s="4">
        <v>128</v>
      </c>
      <c r="K32" s="4">
        <v>128</v>
      </c>
      <c r="L32" s="5">
        <f t="shared" si="5"/>
        <v>0.12864077669902912</v>
      </c>
      <c r="M32" s="5">
        <f t="shared" si="0"/>
        <v>6.4</v>
      </c>
      <c r="N32" s="4">
        <v>0</v>
      </c>
      <c r="O32" s="4">
        <v>0</v>
      </c>
      <c r="P32" s="4">
        <v>1</v>
      </c>
      <c r="Q32" s="4">
        <v>1</v>
      </c>
      <c r="R32" s="4">
        <v>2</v>
      </c>
      <c r="S32" s="4">
        <v>2</v>
      </c>
      <c r="T32" s="4">
        <v>0</v>
      </c>
      <c r="U32" s="4">
        <v>0</v>
      </c>
      <c r="V32" s="4">
        <v>3</v>
      </c>
      <c r="W32" s="4">
        <f>N32+P32+T32</f>
        <v>1</v>
      </c>
      <c r="X32" s="4">
        <f>O32+Q32+U32</f>
        <v>1</v>
      </c>
      <c r="Y32" s="60">
        <f>(N32+V32)/G32</f>
        <v>0.15</v>
      </c>
      <c r="Z32" s="62">
        <f>IF(AA32=0,0,(N32+V32)/ABS(AA32))</f>
        <v>0</v>
      </c>
      <c r="AA32" s="3">
        <f t="shared" si="6"/>
        <v>0</v>
      </c>
      <c r="AB32" s="3">
        <f t="shared" si="1"/>
        <v>0</v>
      </c>
      <c r="AC32" s="3">
        <f>N32+O32+P32+Q32+T32+U32</f>
        <v>2</v>
      </c>
      <c r="AD32" s="3">
        <f>AA32/G32</f>
        <v>0</v>
      </c>
      <c r="AE32" s="24">
        <f>(AA32)*(G32*G32)</f>
        <v>0</v>
      </c>
      <c r="AF32" s="25">
        <f t="shared" si="7"/>
        <v>2.5000000000000001E-3</v>
      </c>
      <c r="AG32" s="26">
        <f>(H32-$H$2)/SUM($AF$2:AF31)</f>
        <v>39.159521980204609</v>
      </c>
      <c r="AH32" s="35">
        <f>(H32-H27)/SUM(AF27:AF31)</f>
        <v>-86.197510721987541</v>
      </c>
      <c r="AI32" s="28">
        <f>(H32-H22)/SUM(AF22:AF31)</f>
        <v>-43.593629371229241</v>
      </c>
      <c r="AJ32" s="29">
        <f>AJ31+(AVERAGE($AE$3:AE32)/(AJ31*AJ31))</f>
        <v>24.089319558436586</v>
      </c>
      <c r="AK32" s="30">
        <f>AK31+(AVERAGE($AG$3:AG32)/(AK31*AK31))</f>
        <v>26.02776979182109</v>
      </c>
      <c r="AL32" s="36">
        <f>AL31+(AVERAGE($AH$3:AH32)/(AL31*AL31))</f>
        <v>25.611193435486186</v>
      </c>
      <c r="AM32" s="37">
        <f>AM31+(AVERAGE($AI$3:AI32)/(AM31*AM31))</f>
        <v>25.79726305630971</v>
      </c>
      <c r="AN32" s="38">
        <f t="shared" si="8"/>
        <v>21.394622616335969</v>
      </c>
      <c r="AO32" s="39">
        <f t="shared" si="16"/>
        <v>22.795778029805199</v>
      </c>
      <c r="AP32" s="39">
        <f t="shared" si="16"/>
        <v>23.39132928286822</v>
      </c>
      <c r="AQ32" s="36">
        <f t="shared" si="14"/>
        <v>23.911882730109387</v>
      </c>
      <c r="AR32" s="40">
        <f t="shared" si="17"/>
        <v>24.521962552254241</v>
      </c>
      <c r="AS32" s="41">
        <f t="shared" si="17"/>
        <v>23.823205680433759</v>
      </c>
      <c r="AT32" s="20">
        <f>POWER((AO32-H32),2)</f>
        <v>7.8163747919414384</v>
      </c>
      <c r="AU32" s="20">
        <f>POWER((AP32-H32),2)</f>
        <v>11.501114304839477</v>
      </c>
      <c r="AV32" s="29">
        <f t="shared" si="10"/>
        <v>28.377065337279706</v>
      </c>
      <c r="AW32" s="30">
        <f t="shared" si="13"/>
        <v>24.277394065216431</v>
      </c>
      <c r="AX32" s="36">
        <f t="shared" si="11"/>
        <v>29.47097079904287</v>
      </c>
      <c r="AY32" s="37">
        <f t="shared" si="12"/>
        <v>28.464089156907892</v>
      </c>
    </row>
    <row r="33" spans="1:51" thickTop="1" thickBot="1">
      <c r="A33" s="4">
        <v>32</v>
      </c>
      <c r="B33" s="4">
        <v>954749479</v>
      </c>
      <c r="C33" s="5">
        <f t="shared" si="2"/>
        <v>5.8823529411764705E-2</v>
      </c>
      <c r="D33" s="2">
        <f t="shared" si="3"/>
        <v>36619.341192129628</v>
      </c>
      <c r="E33" s="4" t="s">
        <v>911</v>
      </c>
      <c r="F33" s="4" t="s">
        <v>912</v>
      </c>
      <c r="G33" s="4">
        <v>20</v>
      </c>
      <c r="H33" s="4">
        <v>21</v>
      </c>
      <c r="I33" s="5">
        <f t="shared" si="4"/>
        <v>6.5573770491803282E-2</v>
      </c>
      <c r="J33" s="4">
        <v>128</v>
      </c>
      <c r="K33" s="4">
        <v>137</v>
      </c>
      <c r="L33" s="5">
        <f t="shared" si="5"/>
        <v>0.15048543689320387</v>
      </c>
      <c r="M33" s="5">
        <f t="shared" si="0"/>
        <v>6.5238095238095237</v>
      </c>
      <c r="N33" s="4">
        <v>1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9</v>
      </c>
      <c r="U33" s="4">
        <v>0</v>
      </c>
      <c r="V33" s="4">
        <v>0</v>
      </c>
      <c r="W33" s="4">
        <f>N33+P33+T33</f>
        <v>10</v>
      </c>
      <c r="X33" s="4">
        <f>O33+Q33+U33</f>
        <v>0</v>
      </c>
      <c r="Y33" s="60">
        <f>(N33+V33)/G33</f>
        <v>0.05</v>
      </c>
      <c r="Z33" s="62">
        <f>IF(AA33=0,0,(N33+V33)/ABS(AA33))</f>
        <v>1</v>
      </c>
      <c r="AA33" s="3">
        <f t="shared" si="6"/>
        <v>1</v>
      </c>
      <c r="AB33" s="3">
        <f t="shared" si="1"/>
        <v>9</v>
      </c>
      <c r="AC33" s="3">
        <f>N33+O33+P33+Q33+T33+U33</f>
        <v>10</v>
      </c>
      <c r="AD33" s="3">
        <f>AA33/G33</f>
        <v>0.05</v>
      </c>
      <c r="AE33" s="24">
        <f>(AA33)*(G33*G33)</f>
        <v>400</v>
      </c>
      <c r="AF33" s="25">
        <f t="shared" si="7"/>
        <v>2.2675736961451248E-3</v>
      </c>
      <c r="AG33" s="26">
        <f>(H33-$H$2)/SUM($AF$2:AF32)</f>
        <v>50.562687093105573</v>
      </c>
      <c r="AH33" s="35">
        <f>(H33-H28)/SUM(AF28:AF32)</f>
        <v>0</v>
      </c>
      <c r="AI33" s="28">
        <f>(H33-H23)/SUM(AF23:AF32)</f>
        <v>0</v>
      </c>
      <c r="AJ33" s="29">
        <f>AJ32+(AVERAGE($AE$3:AE33)/(AJ32*AJ32))</f>
        <v>24.154303156146888</v>
      </c>
      <c r="AK33" s="30">
        <f>AK32+(AVERAGE($AG$3:AG33)/(AK32*AK32))</f>
        <v>26.15291519021936</v>
      </c>
      <c r="AL33" s="36">
        <f>AL32+(AVERAGE($AH$3:AH33)/(AL32*AL32))</f>
        <v>25.691063890047339</v>
      </c>
      <c r="AM33" s="37">
        <f>AM32+(AVERAGE($AI$3:AI33)/(AM32*AM32))</f>
        <v>25.891770580257322</v>
      </c>
      <c r="AN33" s="38">
        <f t="shared" si="8"/>
        <v>22.268500464801992</v>
      </c>
      <c r="AO33" s="39">
        <f t="shared" si="16"/>
        <v>22.795778029805199</v>
      </c>
      <c r="AP33" s="39">
        <f t="shared" si="16"/>
        <v>23.39132928286822</v>
      </c>
      <c r="AQ33" s="36">
        <f t="shared" si="14"/>
        <v>23.850406858032734</v>
      </c>
      <c r="AR33" s="40">
        <f t="shared" si="17"/>
        <v>24.521197851170733</v>
      </c>
      <c r="AS33" s="41">
        <f t="shared" si="17"/>
        <v>23.822993316251406</v>
      </c>
      <c r="AT33" s="20">
        <f>POWER((AO33-H33),2)</f>
        <v>3.2248187323310407</v>
      </c>
      <c r="AU33" s="20">
        <f>POWER((AP33-H33),2)</f>
        <v>5.7184557391030362</v>
      </c>
      <c r="AV33" s="29">
        <f t="shared" si="10"/>
        <v>28.59477604423931</v>
      </c>
      <c r="AW33" s="30">
        <f t="shared" si="13"/>
        <v>24.416691985185352</v>
      </c>
      <c r="AX33" s="36">
        <f t="shared" si="11"/>
        <v>29.707174041532287</v>
      </c>
      <c r="AY33" s="37">
        <f t="shared" si="12"/>
        <v>28.683301258399847</v>
      </c>
    </row>
    <row r="34" spans="1:51" thickTop="1" thickBot="1">
      <c r="A34" s="4">
        <v>33</v>
      </c>
      <c r="B34" s="4">
        <v>954834295</v>
      </c>
      <c r="C34" s="5">
        <f t="shared" si="2"/>
        <v>6.0721062618595827E-2</v>
      </c>
      <c r="D34" s="2">
        <f t="shared" si="3"/>
        <v>36620.322858796295</v>
      </c>
      <c r="E34" s="4" t="s">
        <v>912</v>
      </c>
      <c r="F34" s="4" t="s">
        <v>913</v>
      </c>
      <c r="G34" s="4">
        <v>21</v>
      </c>
      <c r="H34" s="4">
        <v>20</v>
      </c>
      <c r="I34" s="5">
        <f t="shared" si="4"/>
        <v>4.9180327868852458E-2</v>
      </c>
      <c r="J34" s="4">
        <v>137</v>
      </c>
      <c r="K34" s="4">
        <v>128</v>
      </c>
      <c r="L34" s="5">
        <f t="shared" si="5"/>
        <v>0.12864077669902912</v>
      </c>
      <c r="M34" s="5">
        <f t="shared" si="0"/>
        <v>6.4</v>
      </c>
      <c r="N34" s="4">
        <v>0</v>
      </c>
      <c r="O34" s="4">
        <v>1</v>
      </c>
      <c r="P34" s="4">
        <v>2</v>
      </c>
      <c r="Q34" s="4">
        <v>4</v>
      </c>
      <c r="R34" s="4">
        <v>0</v>
      </c>
      <c r="S34" s="4">
        <v>0</v>
      </c>
      <c r="T34" s="4">
        <v>0</v>
      </c>
      <c r="U34" s="4">
        <v>7</v>
      </c>
      <c r="V34" s="4">
        <v>1</v>
      </c>
      <c r="W34" s="4">
        <f>N34+P34+T34</f>
        <v>2</v>
      </c>
      <c r="X34" s="4">
        <f>O34+Q34+U34</f>
        <v>12</v>
      </c>
      <c r="Y34" s="60">
        <f>(N34+V34)/G34</f>
        <v>4.7619047619047616E-2</v>
      </c>
      <c r="Z34" s="62">
        <f>IF(AA34=0,0,(N34+V34)/ABS(AA34))</f>
        <v>1</v>
      </c>
      <c r="AA34" s="3">
        <f t="shared" si="6"/>
        <v>-1</v>
      </c>
      <c r="AB34" s="3">
        <f t="shared" si="1"/>
        <v>-9</v>
      </c>
      <c r="AC34" s="3">
        <f>N34+O34+P34+Q34+T34+U34</f>
        <v>14</v>
      </c>
      <c r="AD34" s="3">
        <f>AA34/G34</f>
        <v>-4.7619047619047616E-2</v>
      </c>
      <c r="AE34" s="24">
        <f>(AA34)*(G34*G34)</f>
        <v>-441</v>
      </c>
      <c r="AF34" s="25">
        <f t="shared" si="7"/>
        <v>2.5000000000000001E-3</v>
      </c>
      <c r="AG34" s="26">
        <f>(H34-$H$2)/SUM($AF$2:AF33)</f>
        <v>36.865320498429448</v>
      </c>
      <c r="AH34" s="35">
        <f>(H34-H29)/SUM(AF29:AF33)</f>
        <v>-169.00899902210361</v>
      </c>
      <c r="AI34" s="28">
        <f>(H34-H24)/SUM(AF24:AF33)</f>
        <v>-43.1563559604758</v>
      </c>
      <c r="AJ34" s="29">
        <f>AJ33+(AVERAGE($AE$3:AE34)/(AJ33*AJ33))</f>
        <v>24.193296670235878</v>
      </c>
      <c r="AK34" s="30">
        <f>AK33+(AVERAGE($AG$3:AG34)/(AK33*AK33))</f>
        <v>26.274676653918014</v>
      </c>
      <c r="AL34" s="36">
        <f>AL33+(AVERAGE($AH$3:AH34)/(AL33*AL33))</f>
        <v>25.759956097486235</v>
      </c>
      <c r="AM34" s="37">
        <f>AM33+(AVERAGE($AI$3:AI34)/(AM33*AM33))</f>
        <v>25.980645862977802</v>
      </c>
      <c r="AN34" s="38">
        <f t="shared" si="8"/>
        <v>21.379183364599839</v>
      </c>
      <c r="AO34" s="39">
        <f t="shared" si="16"/>
        <v>22.47054024779295</v>
      </c>
      <c r="AP34" s="39">
        <f t="shared" si="16"/>
        <v>23.312455083954458</v>
      </c>
      <c r="AQ34" s="36">
        <f t="shared" si="14"/>
        <v>23.698181154861853</v>
      </c>
      <c r="AR34" s="40">
        <f t="shared" si="17"/>
        <v>24.478234565079873</v>
      </c>
      <c r="AS34" s="41">
        <f t="shared" si="17"/>
        <v>23.815176773182063</v>
      </c>
      <c r="AT34" s="20">
        <f>POWER((AO34-H34),2)</f>
        <v>6.1035691159648522</v>
      </c>
      <c r="AU34" s="20">
        <f>POWER((AP34-H34),2)</f>
        <v>10.972358683215733</v>
      </c>
      <c r="AV34" s="29">
        <f t="shared" si="10"/>
        <v>28.809184223767431</v>
      </c>
      <c r="AW34" s="30">
        <f t="shared" si="13"/>
        <v>24.554405041767403</v>
      </c>
      <c r="AX34" s="36">
        <f t="shared" si="11"/>
        <v>29.93963608876086</v>
      </c>
      <c r="AY34" s="37">
        <f t="shared" si="12"/>
        <v>28.899175507048852</v>
      </c>
    </row>
    <row r="35" spans="1:51" thickTop="1" thickBot="1">
      <c r="A35" s="4">
        <v>34</v>
      </c>
      <c r="B35" s="4">
        <v>955476819</v>
      </c>
      <c r="C35" s="5">
        <f t="shared" si="2"/>
        <v>6.2618595825426948E-2</v>
      </c>
      <c r="D35" s="2">
        <f t="shared" si="3"/>
        <v>36627.759479166663</v>
      </c>
      <c r="E35" s="4" t="s">
        <v>913</v>
      </c>
      <c r="F35" s="4" t="s">
        <v>914</v>
      </c>
      <c r="G35" s="4">
        <v>20</v>
      </c>
      <c r="H35" s="4">
        <v>20</v>
      </c>
      <c r="I35" s="5">
        <f t="shared" si="4"/>
        <v>4.9180327868852458E-2</v>
      </c>
      <c r="J35" s="4">
        <v>128</v>
      </c>
      <c r="K35" s="4">
        <v>129</v>
      </c>
      <c r="L35" s="5">
        <f t="shared" si="5"/>
        <v>0.13106796116504854</v>
      </c>
      <c r="M35" s="5">
        <f t="shared" si="0"/>
        <v>6.45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f>N35+P35+T35</f>
        <v>1</v>
      </c>
      <c r="X35" s="4">
        <f>O35+Q35+U35</f>
        <v>0</v>
      </c>
      <c r="Y35" s="60">
        <f>(N35+V35)/G35</f>
        <v>0.05</v>
      </c>
      <c r="Z35" s="62">
        <f>IF(AA35=0,0,(N35+V35)/ABS(AA35))</f>
        <v>0</v>
      </c>
      <c r="AA35" s="3">
        <f t="shared" si="6"/>
        <v>0</v>
      </c>
      <c r="AB35" s="3">
        <f t="shared" si="1"/>
        <v>1</v>
      </c>
      <c r="AC35" s="3">
        <f>N35+O35+P35+Q35+T35+U35</f>
        <v>1</v>
      </c>
      <c r="AD35" s="3">
        <f>AA35/G35</f>
        <v>0</v>
      </c>
      <c r="AE35" s="24">
        <f>(AA35)*(G35*G35)</f>
        <v>0</v>
      </c>
      <c r="AF35" s="25">
        <f t="shared" si="7"/>
        <v>2.5000000000000001E-3</v>
      </c>
      <c r="AG35" s="26">
        <f>(H35-$H$2)/SUM($AF$2:AF34)</f>
        <v>35.766533239276399</v>
      </c>
      <c r="AH35" s="35">
        <f>(H35-H30)/SUM(AF30:AF34)</f>
        <v>0</v>
      </c>
      <c r="AI35" s="28">
        <f>(H35-H25)/SUM(AF25:AF34)</f>
        <v>-42.727767724164444</v>
      </c>
      <c r="AJ35" s="29">
        <f>AJ34+(AVERAGE($AE$3:AE35)/(AJ34*AJ34))</f>
        <v>24.230986774375186</v>
      </c>
      <c r="AK35" s="30">
        <f>AK34+(AVERAGE($AG$3:AG35)/(AK34*AK34))</f>
        <v>26.393226540185125</v>
      </c>
      <c r="AL35" s="36">
        <f>AL34+(AVERAGE($AH$3:AH35)/(AL34*AL34))</f>
        <v>25.826403816966934</v>
      </c>
      <c r="AM35" s="37">
        <f>AM34+(AVERAGE($AI$3:AI35)/(AM34*AM34))</f>
        <v>26.064321124840813</v>
      </c>
      <c r="AN35" s="38">
        <f t="shared" si="8"/>
        <v>21.379183364599839</v>
      </c>
      <c r="AO35" s="39">
        <f t="shared" si="16"/>
        <v>22.47054024779295</v>
      </c>
      <c r="AP35" s="39">
        <f t="shared" si="16"/>
        <v>23.233834877620431</v>
      </c>
      <c r="AQ35" s="36">
        <f t="shared" si="14"/>
        <v>23.57597177446322</v>
      </c>
      <c r="AR35" s="40">
        <f t="shared" si="17"/>
        <v>24.42069601007865</v>
      </c>
      <c r="AS35" s="41">
        <f t="shared" si="17"/>
        <v>23.799821497748269</v>
      </c>
      <c r="AT35" s="20">
        <f>POWER((AO35-H35),2)</f>
        <v>6.1035691159648522</v>
      </c>
      <c r="AU35" s="20">
        <f>POWER((AP35-H35),2)</f>
        <v>10.45768801571435</v>
      </c>
      <c r="AV35" s="29">
        <f t="shared" si="10"/>
        <v>29.020412875452443</v>
      </c>
      <c r="AW35" s="30">
        <f t="shared" si="13"/>
        <v>24.690577706410433</v>
      </c>
      <c r="AX35" s="36">
        <f t="shared" si="11"/>
        <v>30.168502312999735</v>
      </c>
      <c r="AY35" s="37">
        <f t="shared" si="12"/>
        <v>29.111836678840913</v>
      </c>
    </row>
    <row r="36" spans="1:51" thickTop="1" thickBot="1">
      <c r="A36" s="4">
        <v>35</v>
      </c>
      <c r="B36" s="4">
        <v>956157214</v>
      </c>
      <c r="C36" s="5">
        <f t="shared" si="2"/>
        <v>6.4516129032258063E-2</v>
      </c>
      <c r="D36" s="2">
        <f t="shared" si="3"/>
        <v>36635.634421296294</v>
      </c>
      <c r="E36" s="4" t="s">
        <v>914</v>
      </c>
      <c r="F36" s="4" t="s">
        <v>915</v>
      </c>
      <c r="G36" s="4">
        <v>20</v>
      </c>
      <c r="H36" s="4">
        <v>21</v>
      </c>
      <c r="I36" s="5">
        <f t="shared" si="4"/>
        <v>6.5573770491803282E-2</v>
      </c>
      <c r="J36" s="4">
        <v>129</v>
      </c>
      <c r="K36" s="4">
        <v>132</v>
      </c>
      <c r="L36" s="5">
        <f t="shared" si="5"/>
        <v>0.13834951456310679</v>
      </c>
      <c r="M36" s="5">
        <f t="shared" si="0"/>
        <v>6.2857142857142856</v>
      </c>
      <c r="N36" s="4">
        <v>2</v>
      </c>
      <c r="O36" s="4">
        <v>1</v>
      </c>
      <c r="P36" s="4">
        <v>0</v>
      </c>
      <c r="Q36" s="4">
        <v>2</v>
      </c>
      <c r="R36" s="4">
        <v>0</v>
      </c>
      <c r="S36" s="4">
        <v>0</v>
      </c>
      <c r="T36" s="4">
        <v>7</v>
      </c>
      <c r="U36" s="4">
        <v>2</v>
      </c>
      <c r="V36" s="4">
        <v>1</v>
      </c>
      <c r="W36" s="4">
        <f>N36+P36+T36</f>
        <v>9</v>
      </c>
      <c r="X36" s="4">
        <f>O36+Q36+U36</f>
        <v>5</v>
      </c>
      <c r="Y36" s="60">
        <f>(N36+V36)/G36</f>
        <v>0.15</v>
      </c>
      <c r="Z36" s="62">
        <f>IF(AA36=0,0,(N36+V36)/ABS(AA36))</f>
        <v>3</v>
      </c>
      <c r="AA36" s="3">
        <f t="shared" si="6"/>
        <v>1</v>
      </c>
      <c r="AB36" s="3">
        <f t="shared" si="1"/>
        <v>3</v>
      </c>
      <c r="AC36" s="3">
        <f>N36+O36+P36+Q36+T36+U36</f>
        <v>14</v>
      </c>
      <c r="AD36" s="3">
        <f>AA36/G36</f>
        <v>0.05</v>
      </c>
      <c r="AE36" s="24">
        <f>(AA36)*(G36*G36)</f>
        <v>400</v>
      </c>
      <c r="AF36" s="25">
        <f t="shared" si="7"/>
        <v>2.2675736961451248E-3</v>
      </c>
      <c r="AG36" s="26">
        <f>(H36-$H$2)/SUM($AF$2:AF35)</f>
        <v>46.308466561913043</v>
      </c>
      <c r="AH36" s="35">
        <f>(H36-H31)/SUM(AF31:AF35)</f>
        <v>81.515711645101646</v>
      </c>
      <c r="AI36" s="28">
        <f>(H36-H26)/SUM(AF26:AF35)</f>
        <v>0</v>
      </c>
      <c r="AJ36" s="29">
        <f>AJ35+(AVERAGE($AE$3:AE36)/(AJ35*AJ35))</f>
        <v>24.287491917784159</v>
      </c>
      <c r="AK36" s="30">
        <f>AK35+(AVERAGE($AG$3:AG36)/(AK35*AK35))</f>
        <v>26.509213557365925</v>
      </c>
      <c r="AL36" s="36">
        <f>AL35+(AVERAGE($AH$3:AH36)/(AL35*AL35))</f>
        <v>25.894160221102837</v>
      </c>
      <c r="AM36" s="37">
        <f>AM35+(AVERAGE($AI$3:AI36)/(AM35*AM35))</f>
        <v>26.145014736498318</v>
      </c>
      <c r="AN36" s="38">
        <f t="shared" si="8"/>
        <v>22.254323833024415</v>
      </c>
      <c r="AO36" s="39">
        <f t="shared" ref="AO36:AP51" si="18">AO35+(AH36/(AO35*AO35))</f>
        <v>22.631981417754158</v>
      </c>
      <c r="AP36" s="39">
        <f t="shared" si="18"/>
        <v>23.233834877620431</v>
      </c>
      <c r="AQ36" s="36">
        <f t="shared" si="14"/>
        <v>23.513473561351201</v>
      </c>
      <c r="AR36" s="40">
        <f t="shared" si="17"/>
        <v>24.376554636223268</v>
      </c>
      <c r="AS36" s="41">
        <f t="shared" si="17"/>
        <v>23.784446401951879</v>
      </c>
      <c r="AT36" s="20">
        <f>POWER((AO36-H36),2)</f>
        <v>2.6633633478948719</v>
      </c>
      <c r="AU36" s="20">
        <f>POWER((AP36-H36),2)</f>
        <v>4.9900182604734873</v>
      </c>
      <c r="AV36" s="29">
        <f t="shared" si="10"/>
        <v>29.228577810136624</v>
      </c>
      <c r="AW36" s="30">
        <f t="shared" si="13"/>
        <v>24.825252482996088</v>
      </c>
      <c r="AX36" s="36">
        <f t="shared" si="11"/>
        <v>30.393909229596861</v>
      </c>
      <c r="AY36" s="37">
        <f t="shared" si="12"/>
        <v>29.321402230688708</v>
      </c>
    </row>
    <row r="37" spans="1:51" thickTop="1" thickBot="1">
      <c r="A37" s="4">
        <v>36</v>
      </c>
      <c r="B37" s="4">
        <v>956591404</v>
      </c>
      <c r="C37" s="5">
        <f t="shared" si="2"/>
        <v>6.6413662239089177E-2</v>
      </c>
      <c r="D37" s="2">
        <f t="shared" si="3"/>
        <v>36640.659768518519</v>
      </c>
      <c r="E37" s="4" t="s">
        <v>915</v>
      </c>
      <c r="F37" s="4" t="s">
        <v>916</v>
      </c>
      <c r="G37" s="4">
        <v>21</v>
      </c>
      <c r="H37" s="4">
        <v>21</v>
      </c>
      <c r="I37" s="5">
        <f t="shared" si="4"/>
        <v>6.5573770491803282E-2</v>
      </c>
      <c r="J37" s="4">
        <v>132</v>
      </c>
      <c r="K37" s="4">
        <v>132</v>
      </c>
      <c r="L37" s="5">
        <f t="shared" si="5"/>
        <v>0.13834951456310679</v>
      </c>
      <c r="M37" s="5">
        <f t="shared" si="0"/>
        <v>6.2857142857142856</v>
      </c>
      <c r="N37" s="4">
        <v>0</v>
      </c>
      <c r="O37" s="4">
        <v>0</v>
      </c>
      <c r="P37" s="4">
        <v>0</v>
      </c>
      <c r="Q37" s="4">
        <v>0</v>
      </c>
      <c r="R37" s="4">
        <v>1</v>
      </c>
      <c r="S37" s="4">
        <v>0</v>
      </c>
      <c r="T37" s="4">
        <v>0</v>
      </c>
      <c r="U37" s="4">
        <v>0</v>
      </c>
      <c r="V37" s="4">
        <v>1</v>
      </c>
      <c r="W37" s="4">
        <f>N37+P37+T37</f>
        <v>0</v>
      </c>
      <c r="X37" s="4">
        <f>O37+Q37+U37</f>
        <v>0</v>
      </c>
      <c r="Y37" s="60">
        <f>(N37+V37)/G37</f>
        <v>4.7619047619047616E-2</v>
      </c>
      <c r="Z37" s="62">
        <f>IF(AA37=0,0,(N37+V37)/ABS(AA37))</f>
        <v>0</v>
      </c>
      <c r="AA37" s="3">
        <f t="shared" si="6"/>
        <v>0</v>
      </c>
      <c r="AB37" s="3">
        <f t="shared" si="1"/>
        <v>0</v>
      </c>
      <c r="AC37" s="3">
        <f>N37+O37+P37+Q37+T37+U37</f>
        <v>0</v>
      </c>
      <c r="AD37" s="3">
        <f>AA37/G37</f>
        <v>0</v>
      </c>
      <c r="AE37" s="24">
        <f>(AA37)*(G37*G37)</f>
        <v>0</v>
      </c>
      <c r="AF37" s="25">
        <f t="shared" si="7"/>
        <v>2.2675736961451248E-3</v>
      </c>
      <c r="AG37" s="26">
        <f>(H37-$H$2)/SUM($AF$2:AF36)</f>
        <v>45.123876137172587</v>
      </c>
      <c r="AH37" s="35">
        <f>(H37-H32)/SUM(AF32:AF36)</f>
        <v>83.089967027790863</v>
      </c>
      <c r="AI37" s="28">
        <f>(H37-H27)/SUM(AF27:AF36)</f>
        <v>0</v>
      </c>
      <c r="AJ37" s="29">
        <f>AJ36+(AVERAGE($AE$3:AE37)/(AJ36*AJ36))</f>
        <v>24.342127517825428</v>
      </c>
      <c r="AK37" s="30">
        <f>AK36+(AVERAGE($AG$3:AG37)/(AK36*AK36))</f>
        <v>26.622737462671459</v>
      </c>
      <c r="AL37" s="36">
        <f>AL36+(AVERAGE($AH$3:AH37)/(AL36*AL36))</f>
        <v>25.963177318028229</v>
      </c>
      <c r="AM37" s="37">
        <f>AM36+(AVERAGE($AI$3:AI37)/(AM36*AM36))</f>
        <v>26.222919691331818</v>
      </c>
      <c r="AN37" s="38">
        <f t="shared" si="8"/>
        <v>22.254323833024415</v>
      </c>
      <c r="AO37" s="39">
        <f t="shared" si="18"/>
        <v>22.794201056866168</v>
      </c>
      <c r="AP37" s="39">
        <f t="shared" si="18"/>
        <v>23.233834877620431</v>
      </c>
      <c r="AQ37" s="36">
        <f t="shared" si="14"/>
        <v>23.511880704687666</v>
      </c>
      <c r="AR37" s="40">
        <f t="shared" si="17"/>
        <v>24.346236369485627</v>
      </c>
      <c r="AS37" s="41">
        <f t="shared" si="17"/>
        <v>23.769051421734108</v>
      </c>
      <c r="AT37" s="20">
        <f>POWER((AO37-H37),2)</f>
        <v>3.2191574324596739</v>
      </c>
      <c r="AU37" s="20">
        <f>POWER((AP37-H37),2)</f>
        <v>4.9900182604734873</v>
      </c>
      <c r="AV37" s="29">
        <f t="shared" si="10"/>
        <v>29.433788216309697</v>
      </c>
      <c r="AW37" s="30">
        <f t="shared" si="13"/>
        <v>24.958470025754441</v>
      </c>
      <c r="AX37" s="36">
        <f t="shared" si="11"/>
        <v>30.615985223816079</v>
      </c>
      <c r="AY37" s="37">
        <f t="shared" si="12"/>
        <v>29.527982879148109</v>
      </c>
    </row>
    <row r="38" spans="1:51" thickTop="1" thickBot="1">
      <c r="A38" s="4">
        <v>37</v>
      </c>
      <c r="B38" s="4">
        <v>958134737</v>
      </c>
      <c r="C38" s="5">
        <f t="shared" si="2"/>
        <v>6.8311195445920306E-2</v>
      </c>
      <c r="D38" s="2">
        <f t="shared" si="3"/>
        <v>36658.522418981483</v>
      </c>
      <c r="E38" s="4" t="s">
        <v>916</v>
      </c>
      <c r="F38" s="4" t="s">
        <v>917</v>
      </c>
      <c r="G38" s="4">
        <v>21</v>
      </c>
      <c r="H38" s="4">
        <v>21</v>
      </c>
      <c r="I38" s="5">
        <f t="shared" si="4"/>
        <v>6.5573770491803282E-2</v>
      </c>
      <c r="J38" s="4">
        <v>132</v>
      </c>
      <c r="K38" s="4">
        <v>132</v>
      </c>
      <c r="L38" s="5">
        <f t="shared" si="5"/>
        <v>0.13834951456310679</v>
      </c>
      <c r="M38" s="5">
        <f t="shared" si="0"/>
        <v>6.2857142857142856</v>
      </c>
      <c r="N38" s="4">
        <v>0</v>
      </c>
      <c r="O38" s="4">
        <v>0</v>
      </c>
      <c r="P38" s="4">
        <v>0</v>
      </c>
      <c r="Q38" s="4">
        <v>0</v>
      </c>
      <c r="R38" s="4">
        <v>1</v>
      </c>
      <c r="S38" s="4">
        <v>0</v>
      </c>
      <c r="T38" s="4">
        <v>0</v>
      </c>
      <c r="U38" s="4">
        <v>0</v>
      </c>
      <c r="V38" s="4">
        <v>1</v>
      </c>
      <c r="W38" s="4">
        <f>N38+P38+T38</f>
        <v>0</v>
      </c>
      <c r="X38" s="4">
        <f>O38+Q38+U38</f>
        <v>0</v>
      </c>
      <c r="Y38" s="60">
        <f>(N38+V38)/G38</f>
        <v>4.7619047619047616E-2</v>
      </c>
      <c r="Z38" s="62">
        <f>IF(AA38=0,0,(N38+V38)/ABS(AA38))</f>
        <v>0</v>
      </c>
      <c r="AA38" s="3">
        <f t="shared" si="6"/>
        <v>0</v>
      </c>
      <c r="AB38" s="3">
        <f t="shared" si="1"/>
        <v>0</v>
      </c>
      <c r="AC38" s="3">
        <f>N38+O38+P38+Q38+T38+U38</f>
        <v>0</v>
      </c>
      <c r="AD38" s="3">
        <f>AA38/G38</f>
        <v>0</v>
      </c>
      <c r="AE38" s="24">
        <f>(AA38)*(G38*G38)</f>
        <v>0</v>
      </c>
      <c r="AF38" s="25">
        <f t="shared" si="7"/>
        <v>2.2675736961451248E-3</v>
      </c>
      <c r="AG38" s="26">
        <f>(H38-$H$2)/SUM($AF$2:AF37)</f>
        <v>43.998378748906127</v>
      </c>
      <c r="AH38" s="35">
        <f>(H38-H33)/SUM(AF33:AF37)</f>
        <v>0</v>
      </c>
      <c r="AI38" s="28">
        <f>(H38-H28)/SUM(AF28:AF37)</f>
        <v>0</v>
      </c>
      <c r="AJ38" s="29">
        <f>AJ37+(AVERAGE($AE$3:AE38)/(AJ37*AJ37))</f>
        <v>24.395007284782604</v>
      </c>
      <c r="AK38" s="30">
        <f>AK37+(AVERAGE($AG$3:AG38)/(AK37*AK37))</f>
        <v>26.733893019217696</v>
      </c>
      <c r="AL38" s="36">
        <f>AL37+(AVERAGE($AH$3:AH38)/(AL37*AL37))</f>
        <v>26.029921008129044</v>
      </c>
      <c r="AM38" s="37">
        <f>AM37+(AVERAGE($AI$3:AI38)/(AM37*AM37))</f>
        <v>26.298211254833642</v>
      </c>
      <c r="AN38" s="38">
        <f t="shared" si="8"/>
        <v>22.254323833024415</v>
      </c>
      <c r="AO38" s="39">
        <f t="shared" si="18"/>
        <v>22.794201056866168</v>
      </c>
      <c r="AP38" s="39">
        <f t="shared" si="18"/>
        <v>23.233834877620431</v>
      </c>
      <c r="AQ38" s="36">
        <f t="shared" si="14"/>
        <v>23.510287632194668</v>
      </c>
      <c r="AR38" s="40">
        <f t="shared" si="17"/>
        <v>24.315842545309021</v>
      </c>
      <c r="AS38" s="41">
        <f t="shared" si="17"/>
        <v>23.753636492704352</v>
      </c>
      <c r="AT38" s="20">
        <f>POWER((AO38-H38),2)</f>
        <v>3.2191574324596739</v>
      </c>
      <c r="AU38" s="20">
        <f>POWER((AP38-H38),2)</f>
        <v>4.9900182604734873</v>
      </c>
      <c r="AV38" s="29">
        <f t="shared" si="10"/>
        <v>29.636147170819822</v>
      </c>
      <c r="AW38" s="30">
        <f t="shared" si="13"/>
        <v>25.090269248319547</v>
      </c>
      <c r="AX38" s="36">
        <f t="shared" si="11"/>
        <v>30.834851203310162</v>
      </c>
      <c r="AY38" s="37">
        <f t="shared" si="12"/>
        <v>29.73168312204194</v>
      </c>
    </row>
    <row r="39" spans="1:51" thickTop="1" thickBot="1">
      <c r="A39" s="4">
        <v>38</v>
      </c>
      <c r="B39" s="4">
        <v>959105910</v>
      </c>
      <c r="C39" s="5">
        <f t="shared" si="2"/>
        <v>7.020872865275142E-2</v>
      </c>
      <c r="D39" s="2">
        <f t="shared" si="3"/>
        <v>36669.76284722222</v>
      </c>
      <c r="E39" s="4" t="s">
        <v>917</v>
      </c>
      <c r="F39" s="4" t="s">
        <v>918</v>
      </c>
      <c r="G39" s="4">
        <v>21</v>
      </c>
      <c r="H39" s="4">
        <v>21</v>
      </c>
      <c r="I39" s="5">
        <f t="shared" si="4"/>
        <v>6.5573770491803282E-2</v>
      </c>
      <c r="J39" s="4">
        <v>132</v>
      </c>
      <c r="K39" s="4">
        <v>132</v>
      </c>
      <c r="L39" s="5">
        <f t="shared" si="5"/>
        <v>0.13834951456310679</v>
      </c>
      <c r="M39" s="5">
        <f t="shared" si="0"/>
        <v>6.2857142857142856</v>
      </c>
      <c r="N39" s="4">
        <v>0</v>
      </c>
      <c r="O39" s="4">
        <v>0</v>
      </c>
      <c r="P39" s="4">
        <v>0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2</v>
      </c>
      <c r="W39" s="4">
        <f>N39+P39+T39</f>
        <v>0</v>
      </c>
      <c r="X39" s="4">
        <f>O39+Q39+U39</f>
        <v>0</v>
      </c>
      <c r="Y39" s="60">
        <f>(N39+V39)/G39</f>
        <v>9.5238095238095233E-2</v>
      </c>
      <c r="Z39" s="62">
        <f>IF(AA39=0,0,(N39+V39)/ABS(AA39))</f>
        <v>0</v>
      </c>
      <c r="AA39" s="3">
        <f t="shared" si="6"/>
        <v>0</v>
      </c>
      <c r="AB39" s="3">
        <f t="shared" si="1"/>
        <v>0</v>
      </c>
      <c r="AC39" s="3">
        <f>N39+O39+P39+Q39+T39+U39</f>
        <v>0</v>
      </c>
      <c r="AD39" s="3">
        <f>AA39/G39</f>
        <v>0</v>
      </c>
      <c r="AE39" s="24">
        <f>(AA39)*(G39*G39)</f>
        <v>0</v>
      </c>
      <c r="AF39" s="25">
        <f t="shared" si="7"/>
        <v>2.2675736961451248E-3</v>
      </c>
      <c r="AG39" s="26">
        <f>(H39-$H$2)/SUM($AF$2:AF38)</f>
        <v>42.927660237603163</v>
      </c>
      <c r="AH39" s="35">
        <f>(H39-H34)/SUM(AF34:AF38)</f>
        <v>84.726224783861667</v>
      </c>
      <c r="AI39" s="28">
        <f>(H39-H29)/SUM(AF29:AF38)</f>
        <v>-42.307608447884547</v>
      </c>
      <c r="AJ39" s="29">
        <f>AJ38+(AVERAGE($AE$3:AE39)/(AJ38*AJ38))</f>
        <v>24.446235057180225</v>
      </c>
      <c r="AK39" s="30">
        <f>AK38+(AVERAGE($AG$3:AG39)/(AK38*AK38))</f>
        <v>26.842770232656285</v>
      </c>
      <c r="AL39" s="36">
        <f>AL38+(AVERAGE($AH$3:AH39)/(AL38*AL38))</f>
        <v>26.097907855430758</v>
      </c>
      <c r="AM39" s="37">
        <f>AM38+(AVERAGE($AI$3:AI39)/(AM38*AM38))</f>
        <v>26.369395697041096</v>
      </c>
      <c r="AN39" s="38">
        <f t="shared" si="8"/>
        <v>22.254323833024415</v>
      </c>
      <c r="AO39" s="39">
        <f t="shared" si="18"/>
        <v>22.957269192642638</v>
      </c>
      <c r="AP39" s="39">
        <f t="shared" si="18"/>
        <v>23.155460035438026</v>
      </c>
      <c r="AQ39" s="36">
        <f t="shared" si="14"/>
        <v>23.600505376288094</v>
      </c>
      <c r="AR39" s="40">
        <f t="shared" si="17"/>
        <v>24.284785170974526</v>
      </c>
      <c r="AS39" s="41">
        <f t="shared" si="17"/>
        <v>23.715385565018593</v>
      </c>
      <c r="AT39" s="20">
        <f>POWER((AO39-H39),2)</f>
        <v>3.8309026924679639</v>
      </c>
      <c r="AU39" s="20">
        <f>POWER((AP39-H39),2)</f>
        <v>4.6460079643704946</v>
      </c>
      <c r="AV39" s="29">
        <f t="shared" si="10"/>
        <v>29.835752100419722</v>
      </c>
      <c r="AW39" s="30">
        <f t="shared" si="13"/>
        <v>25.220687424722058</v>
      </c>
      <c r="AX39" s="36">
        <f t="shared" si="11"/>
        <v>31.050621185279724</v>
      </c>
      <c r="AY39" s="37">
        <f t="shared" si="12"/>
        <v>29.932601709696641</v>
      </c>
    </row>
    <row r="40" spans="1:51" thickTop="1" thickBot="1">
      <c r="A40" s="4">
        <v>39</v>
      </c>
      <c r="B40" s="4">
        <v>959684792</v>
      </c>
      <c r="C40" s="5">
        <f t="shared" si="2"/>
        <v>7.2106261859582549E-2</v>
      </c>
      <c r="D40" s="2">
        <f t="shared" si="3"/>
        <v>36676.462870370371</v>
      </c>
      <c r="E40" s="4" t="s">
        <v>918</v>
      </c>
      <c r="F40" s="4" t="s">
        <v>919</v>
      </c>
      <c r="G40" s="4">
        <v>21</v>
      </c>
      <c r="H40" s="4">
        <v>23</v>
      </c>
      <c r="I40" s="5">
        <f t="shared" si="4"/>
        <v>9.8360655737704916E-2</v>
      </c>
      <c r="J40" s="4">
        <v>132</v>
      </c>
      <c r="K40" s="4">
        <v>142</v>
      </c>
      <c r="L40" s="5">
        <f t="shared" si="5"/>
        <v>0.16262135922330098</v>
      </c>
      <c r="M40" s="5">
        <f t="shared" si="0"/>
        <v>6.1739130434782608</v>
      </c>
      <c r="N40" s="4">
        <v>2</v>
      </c>
      <c r="O40" s="4">
        <v>0</v>
      </c>
      <c r="P40" s="4">
        <v>4</v>
      </c>
      <c r="Q40" s="4">
        <v>0</v>
      </c>
      <c r="R40" s="4">
        <v>2</v>
      </c>
      <c r="S40" s="4">
        <v>0</v>
      </c>
      <c r="T40" s="4">
        <v>6</v>
      </c>
      <c r="U40" s="4">
        <v>0</v>
      </c>
      <c r="V40" s="4">
        <v>4</v>
      </c>
      <c r="W40" s="4">
        <f>N40+P40+T40</f>
        <v>12</v>
      </c>
      <c r="X40" s="4">
        <f>O40+Q40+U40</f>
        <v>0</v>
      </c>
      <c r="Y40" s="60">
        <f>(N40+V40)/G40</f>
        <v>0.2857142857142857</v>
      </c>
      <c r="Z40" s="62">
        <f>IF(AA40=0,0,(N40+V40)/ABS(AA40))</f>
        <v>3</v>
      </c>
      <c r="AA40" s="3">
        <f t="shared" si="6"/>
        <v>2</v>
      </c>
      <c r="AB40" s="3">
        <f t="shared" si="1"/>
        <v>10</v>
      </c>
      <c r="AC40" s="3">
        <f>N40+O40+P40+Q40+T40+U40</f>
        <v>12</v>
      </c>
      <c r="AD40" s="3">
        <f>AA40/G40</f>
        <v>9.5238095238095233E-2</v>
      </c>
      <c r="AE40" s="24">
        <f>(AA40)*(G40*G40)</f>
        <v>882</v>
      </c>
      <c r="AF40" s="25">
        <f t="shared" si="7"/>
        <v>1.890359168241966E-3</v>
      </c>
      <c r="AG40" s="26">
        <f>(H40-$H$2)/SUM($AF$2:AF39)</f>
        <v>62.861724621428309</v>
      </c>
      <c r="AH40" s="35">
        <f>(H40-H35)/SUM(AF35:AF39)</f>
        <v>259.28466438020581</v>
      </c>
      <c r="AI40" s="28">
        <f>(H40-H30)/SUM(AF30:AF39)</f>
        <v>125.85017835909629</v>
      </c>
      <c r="AJ40" s="29">
        <f>AJ39+(AVERAGE($AE$3:AE40)/(AJ39*AJ39))</f>
        <v>24.534744273249128</v>
      </c>
      <c r="AK40" s="30">
        <f>AK39+(AVERAGE($AG$3:AG40)/(AK39*AK39))</f>
        <v>26.950219881523438</v>
      </c>
      <c r="AL40" s="36">
        <f>AL39+(AVERAGE($AH$3:AH40)/(AL39*AL39))</f>
        <v>26.173779144092173</v>
      </c>
      <c r="AM40" s="37">
        <f>AM39+(AVERAGE($AI$3:AI40)/(AM39*AM39))</f>
        <v>26.44309603987903</v>
      </c>
      <c r="AN40" s="38">
        <f t="shared" si="8"/>
        <v>24.035224835481376</v>
      </c>
      <c r="AO40" s="39">
        <f t="shared" si="18"/>
        <v>23.44923665153641</v>
      </c>
      <c r="AP40" s="39">
        <f t="shared" si="18"/>
        <v>23.390178366263768</v>
      </c>
      <c r="AQ40" s="36">
        <f t="shared" si="14"/>
        <v>23.783137804201225</v>
      </c>
      <c r="AR40" s="40">
        <f t="shared" si="17"/>
        <v>24.312839446502597</v>
      </c>
      <c r="AS40" s="41">
        <f t="shared" si="17"/>
        <v>23.699387713627129</v>
      </c>
      <c r="AT40" s="20">
        <f>POWER((AO40-H40),2)</f>
        <v>0.20181356908364559</v>
      </c>
      <c r="AU40" s="20">
        <f>POWER((AP40-H40),2)</f>
        <v>0.15223915750026334</v>
      </c>
      <c r="AV40" s="29">
        <f t="shared" si="10"/>
        <v>30.032695199785444</v>
      </c>
      <c r="AW40" s="30">
        <f t="shared" si="13"/>
        <v>25.349760283032115</v>
      </c>
      <c r="AX40" s="36">
        <f t="shared" si="11"/>
        <v>31.263402826099647</v>
      </c>
      <c r="AY40" s="37">
        <f t="shared" si="12"/>
        <v>30.130832071588838</v>
      </c>
    </row>
    <row r="41" spans="1:51" thickTop="1" thickBot="1">
      <c r="A41" s="4">
        <v>40</v>
      </c>
      <c r="B41" s="4">
        <v>959962730</v>
      </c>
      <c r="C41" s="5">
        <f t="shared" si="2"/>
        <v>7.4003795066413663E-2</v>
      </c>
      <c r="D41" s="2">
        <f t="shared" si="3"/>
        <v>36679.679745370369</v>
      </c>
      <c r="E41" s="4" t="s">
        <v>919</v>
      </c>
      <c r="F41" s="4" t="s">
        <v>920</v>
      </c>
      <c r="G41" s="4">
        <v>23</v>
      </c>
      <c r="H41" s="4">
        <v>23</v>
      </c>
      <c r="I41" s="5">
        <f t="shared" si="4"/>
        <v>9.8360655737704916E-2</v>
      </c>
      <c r="J41" s="4">
        <v>142</v>
      </c>
      <c r="K41" s="4">
        <v>142</v>
      </c>
      <c r="L41" s="5">
        <f t="shared" si="5"/>
        <v>0.16262135922330098</v>
      </c>
      <c r="M41" s="5">
        <f t="shared" si="0"/>
        <v>6.1739130434782608</v>
      </c>
      <c r="N41" s="4">
        <v>0</v>
      </c>
      <c r="O41" s="4">
        <v>0</v>
      </c>
      <c r="P41" s="4">
        <v>0</v>
      </c>
      <c r="Q41" s="4">
        <v>0</v>
      </c>
      <c r="R41" s="4">
        <v>2</v>
      </c>
      <c r="S41" s="4">
        <v>0</v>
      </c>
      <c r="T41" s="4">
        <v>0</v>
      </c>
      <c r="U41" s="4">
        <v>0</v>
      </c>
      <c r="V41" s="4">
        <v>2</v>
      </c>
      <c r="W41" s="4">
        <f>N41+P41+T41</f>
        <v>0</v>
      </c>
      <c r="X41" s="4">
        <f>O41+Q41+U41</f>
        <v>0</v>
      </c>
      <c r="Y41" s="60">
        <f>(N41+V41)/G41</f>
        <v>8.6956521739130432E-2</v>
      </c>
      <c r="Z41" s="62">
        <f>IF(AA41=0,0,(N41+V41)/ABS(AA41))</f>
        <v>0</v>
      </c>
      <c r="AA41" s="3">
        <f t="shared" si="6"/>
        <v>0</v>
      </c>
      <c r="AB41" s="3">
        <f t="shared" si="1"/>
        <v>0</v>
      </c>
      <c r="AC41" s="3">
        <f>N41+O41+P41+Q41+T41+U41</f>
        <v>0</v>
      </c>
      <c r="AD41" s="3">
        <f>AA41/G41</f>
        <v>0</v>
      </c>
      <c r="AE41" s="24">
        <f>(AA41)*(G41*G41)</f>
        <v>0</v>
      </c>
      <c r="AF41" s="25">
        <f t="shared" si="7"/>
        <v>1.890359168241966E-3</v>
      </c>
      <c r="AG41" s="26">
        <f>(H41-$H$2)/SUM($AF$2:AF40)</f>
        <v>61.640913614173293</v>
      </c>
      <c r="AH41" s="35">
        <f>(H41-H36)/SUM(AF36:AF40)</f>
        <v>182.47086429409464</v>
      </c>
      <c r="AI41" s="28">
        <f>(H41-H31)/SUM(AF31:AF40)</f>
        <v>129.15320296223024</v>
      </c>
      <c r="AJ41" s="29">
        <f>AJ40+(AVERAGE($AE$3:AE41)/(AJ40*AJ40))</f>
        <v>24.620362923896014</v>
      </c>
      <c r="AK41" s="30">
        <f>AK40+(AVERAGE($AG$3:AG41)/(AK40*AK40))</f>
        <v>27.056257352981181</v>
      </c>
      <c r="AL41" s="36">
        <f>AL40+(AVERAGE($AH$3:AH41)/(AL40*AL40))</f>
        <v>26.254106663149813</v>
      </c>
      <c r="AM41" s="37">
        <f>AM40+(AVERAGE($AI$3:AI41)/(AM40*AM40))</f>
        <v>26.519242943910356</v>
      </c>
      <c r="AN41" s="38">
        <f t="shared" si="8"/>
        <v>24.035224835481376</v>
      </c>
      <c r="AO41" s="39">
        <f t="shared" si="18"/>
        <v>23.781082286936449</v>
      </c>
      <c r="AP41" s="39">
        <f t="shared" si="18"/>
        <v>23.626246906103777</v>
      </c>
      <c r="AQ41" s="36">
        <f t="shared" si="14"/>
        <v>23.998672158094688</v>
      </c>
      <c r="AR41" s="40">
        <f t="shared" si="17"/>
        <v>24.386578319709088</v>
      </c>
      <c r="AS41" s="41">
        <f t="shared" si="17"/>
        <v>23.714204128346516</v>
      </c>
      <c r="AT41" s="20">
        <f>POWER((AO41-H41),2)</f>
        <v>0.6100895389658737</v>
      </c>
      <c r="AU41" s="20">
        <f>POWER((AP41-H41),2)</f>
        <v>0.39218518740455288</v>
      </c>
      <c r="AV41" s="29">
        <f t="shared" si="10"/>
        <v>30.227063810899118</v>
      </c>
      <c r="AW41" s="30">
        <f t="shared" si="13"/>
        <v>25.477522092292588</v>
      </c>
      <c r="AX41" s="36">
        <f t="shared" si="11"/>
        <v>31.473297900125353</v>
      </c>
      <c r="AY41" s="37">
        <f t="shared" si="12"/>
        <v>30.326462703429073</v>
      </c>
    </row>
    <row r="42" spans="1:51" thickTop="1" thickBot="1">
      <c r="A42" s="4">
        <v>41</v>
      </c>
      <c r="B42" s="4">
        <v>960147956</v>
      </c>
      <c r="C42" s="5">
        <f t="shared" si="2"/>
        <v>7.5901328273244778E-2</v>
      </c>
      <c r="D42" s="2">
        <f t="shared" si="3"/>
        <v>36681.823564814811</v>
      </c>
      <c r="E42" s="4" t="s">
        <v>920</v>
      </c>
      <c r="F42" s="4" t="s">
        <v>921</v>
      </c>
      <c r="G42" s="4">
        <v>23</v>
      </c>
      <c r="H42" s="4">
        <v>23</v>
      </c>
      <c r="I42" s="5">
        <f t="shared" si="4"/>
        <v>9.8360655737704916E-2</v>
      </c>
      <c r="J42" s="4">
        <v>142</v>
      </c>
      <c r="K42" s="4">
        <v>142</v>
      </c>
      <c r="L42" s="5">
        <f t="shared" si="5"/>
        <v>0.16262135922330098</v>
      </c>
      <c r="M42" s="5">
        <f t="shared" si="0"/>
        <v>6.1739130434782608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f>N42+P42+T42</f>
        <v>0</v>
      </c>
      <c r="X42" s="4">
        <f>O42+Q42+U42</f>
        <v>0</v>
      </c>
      <c r="Y42" s="60">
        <f>(N42+V42)/G42</f>
        <v>0</v>
      </c>
      <c r="Z42" s="62">
        <f>IF(AA42=0,0,(N42+V42)/ABS(AA42))</f>
        <v>0</v>
      </c>
      <c r="AA42" s="3">
        <f t="shared" si="6"/>
        <v>0</v>
      </c>
      <c r="AB42" s="3">
        <f t="shared" si="1"/>
        <v>0</v>
      </c>
      <c r="AC42" s="3">
        <f>N42+O42+P42+Q42+T42+U42</f>
        <v>0</v>
      </c>
      <c r="AD42" s="3">
        <f>AA42/G42</f>
        <v>0</v>
      </c>
      <c r="AE42" s="24">
        <f>(AA42)*(G42*G42)</f>
        <v>0</v>
      </c>
      <c r="AF42" s="25">
        <f t="shared" si="7"/>
        <v>1.890359168241966E-3</v>
      </c>
      <c r="AG42" s="26">
        <f>(H42-$H$2)/SUM($AF$2:AF41)</f>
        <v>60.466616980945879</v>
      </c>
      <c r="AH42" s="35">
        <f>(H42-H37)/SUM(AF37:AF41)</f>
        <v>188.97448359659776</v>
      </c>
      <c r="AI42" s="28">
        <f>(H42-H32)/SUM(AF32:AF41)</f>
        <v>132.63428101164226</v>
      </c>
      <c r="AJ42" s="29">
        <f>AJ41+(AVERAGE($AE$3:AE42)/(AJ41*AJ41))</f>
        <v>24.703261517960918</v>
      </c>
      <c r="AK42" s="30">
        <f>AK41+(AVERAGE($AG$3:AG42)/(AK41*AK41))</f>
        <v>27.160900102283801</v>
      </c>
      <c r="AL42" s="36">
        <f>AL41+(AVERAGE($AH$3:AH42)/(AL41*AL41))</f>
        <v>26.338801545400134</v>
      </c>
      <c r="AM42" s="37">
        <f>AM41+(AVERAGE($AI$3:AI42)/(AM41*AM41))</f>
        <v>26.597775337531377</v>
      </c>
      <c r="AN42" s="38">
        <f t="shared" si="8"/>
        <v>24.035224835481376</v>
      </c>
      <c r="AO42" s="39">
        <f t="shared" si="18"/>
        <v>24.115231110101448</v>
      </c>
      <c r="AP42" s="39">
        <f t="shared" si="18"/>
        <v>23.863857779681588</v>
      </c>
      <c r="AQ42" s="36">
        <f t="shared" si="14"/>
        <v>24.247121953704571</v>
      </c>
      <c r="AR42" s="40">
        <f t="shared" si="17"/>
        <v>24.506142250568097</v>
      </c>
      <c r="AS42" s="41">
        <f t="shared" si="17"/>
        <v>23.760339046528095</v>
      </c>
      <c r="AT42" s="20">
        <f>POWER((AO42-H42),2)</f>
        <v>1.2437404289381071</v>
      </c>
      <c r="AU42" s="20">
        <f>POWER((AP42-H42),2)</f>
        <v>0.74625026351640311</v>
      </c>
      <c r="AV42" s="29">
        <f t="shared" si="10"/>
        <v>30.418940768052387</v>
      </c>
      <c r="AW42" s="30">
        <f t="shared" si="13"/>
        <v>25.604005743318137</v>
      </c>
      <c r="AX42" s="36">
        <f t="shared" si="11"/>
        <v>31.680402733487661</v>
      </c>
      <c r="AY42" s="37">
        <f t="shared" si="12"/>
        <v>30.519577519055531</v>
      </c>
    </row>
    <row r="43" spans="1:51" thickTop="1" thickBot="1">
      <c r="A43" s="4">
        <v>42</v>
      </c>
      <c r="B43" s="4">
        <v>960231087</v>
      </c>
      <c r="C43" s="5">
        <f t="shared" si="2"/>
        <v>7.7798861480075907E-2</v>
      </c>
      <c r="D43" s="2">
        <f t="shared" si="3"/>
        <v>36682.785729166666</v>
      </c>
      <c r="E43" s="4" t="s">
        <v>921</v>
      </c>
      <c r="F43" s="4" t="s">
        <v>922</v>
      </c>
      <c r="G43" s="4">
        <v>23</v>
      </c>
      <c r="H43" s="4">
        <v>23</v>
      </c>
      <c r="I43" s="5">
        <f t="shared" si="4"/>
        <v>9.8360655737704916E-2</v>
      </c>
      <c r="J43" s="4">
        <v>142</v>
      </c>
      <c r="K43" s="4">
        <v>142</v>
      </c>
      <c r="L43" s="5">
        <f t="shared" si="5"/>
        <v>0.16262135922330098</v>
      </c>
      <c r="M43" s="5">
        <f t="shared" si="0"/>
        <v>6.1739130434782608</v>
      </c>
      <c r="N43" s="4">
        <v>0</v>
      </c>
      <c r="O43" s="4">
        <v>0</v>
      </c>
      <c r="P43" s="4">
        <v>0</v>
      </c>
      <c r="Q43" s="4">
        <v>0</v>
      </c>
      <c r="R43" s="4">
        <v>3</v>
      </c>
      <c r="S43" s="4">
        <v>0</v>
      </c>
      <c r="T43" s="4">
        <v>0</v>
      </c>
      <c r="U43" s="4">
        <v>0</v>
      </c>
      <c r="V43" s="4">
        <v>3</v>
      </c>
      <c r="W43" s="4">
        <f>N43+P43+T43</f>
        <v>0</v>
      </c>
      <c r="X43" s="4">
        <f>O43+Q43+U43</f>
        <v>0</v>
      </c>
      <c r="Y43" s="60">
        <f>(N43+V43)/G43</f>
        <v>0.13043478260869565</v>
      </c>
      <c r="Z43" s="62">
        <f>IF(AA43=0,0,(N43+V43)/ABS(AA43))</f>
        <v>0</v>
      </c>
      <c r="AA43" s="3">
        <f t="shared" si="6"/>
        <v>0</v>
      </c>
      <c r="AB43" s="3">
        <f t="shared" si="1"/>
        <v>0</v>
      </c>
      <c r="AC43" s="3">
        <f>N43+O43+P43+Q43+T43+U43</f>
        <v>0</v>
      </c>
      <c r="AD43" s="3">
        <f>AA43/G43</f>
        <v>0</v>
      </c>
      <c r="AE43" s="24">
        <f>(AA43)*(G43*G43)</f>
        <v>0</v>
      </c>
      <c r="AF43" s="25">
        <f t="shared" si="7"/>
        <v>1.890359168241966E-3</v>
      </c>
      <c r="AG43" s="26">
        <f>(H43-$H$2)/SUM($AF$2:AF42)</f>
        <v>59.336226037992468</v>
      </c>
      <c r="AH43" s="35">
        <f>(H43-H38)/SUM(AF38:AF42)</f>
        <v>195.95884082318352</v>
      </c>
      <c r="AI43" s="28">
        <f>(H43-H33)/SUM(AF33:AF42)</f>
        <v>90.872139053003764</v>
      </c>
      <c r="AJ43" s="29">
        <f>AJ42+(AVERAGE($AE$3:AE43)/(AJ42*AJ42))</f>
        <v>24.783596297962138</v>
      </c>
      <c r="AK43" s="30">
        <f>AK42+(AVERAGE($AG$3:AG43)/(AK42*AK42))</f>
        <v>27.264167225563597</v>
      </c>
      <c r="AL43" s="36">
        <f>AL42+(AVERAGE($AH$3:AH43)/(AL42*AL42))</f>
        <v>26.427789669960212</v>
      </c>
      <c r="AM43" s="37">
        <f>AM42+(AVERAGE($AI$3:AI43)/(AM42*AM42))</f>
        <v>26.677073507687901</v>
      </c>
      <c r="AN43" s="38">
        <f t="shared" si="8"/>
        <v>24.035224835481376</v>
      </c>
      <c r="AO43" s="39">
        <f t="shared" si="18"/>
        <v>24.452193946350544</v>
      </c>
      <c r="AP43" s="39">
        <f t="shared" si="18"/>
        <v>24.023427118989957</v>
      </c>
      <c r="AQ43" s="36">
        <f t="shared" si="14"/>
        <v>24.557167724047602</v>
      </c>
      <c r="AR43" s="40">
        <f t="shared" si="17"/>
        <v>24.657172178990272</v>
      </c>
      <c r="AS43" s="41">
        <f t="shared" si="17"/>
        <v>23.822391259107995</v>
      </c>
      <c r="AT43" s="20">
        <f>POWER((AO43-H43),2)</f>
        <v>2.1088672578171668</v>
      </c>
      <c r="AU43" s="20">
        <f>POWER((AP43-H43),2)</f>
        <v>1.0474030678840842</v>
      </c>
      <c r="AV43" s="29">
        <f t="shared" si="10"/>
        <v>30.608404712185486</v>
      </c>
      <c r="AW43" s="30">
        <f t="shared" si="13"/>
        <v>25.729242823878259</v>
      </c>
      <c r="AX43" s="36">
        <f t="shared" si="11"/>
        <v>31.88480859791855</v>
      </c>
      <c r="AY43" s="37">
        <f t="shared" si="12"/>
        <v>30.710256170952348</v>
      </c>
    </row>
    <row r="44" spans="1:51" thickTop="1" thickBot="1">
      <c r="A44" s="4">
        <v>43</v>
      </c>
      <c r="B44" s="4">
        <v>960292008</v>
      </c>
      <c r="C44" s="5">
        <f t="shared" si="2"/>
        <v>7.9696394686907021E-2</v>
      </c>
      <c r="D44" s="2">
        <f t="shared" si="3"/>
        <v>36683.49083333333</v>
      </c>
      <c r="E44" s="4" t="s">
        <v>922</v>
      </c>
      <c r="F44" s="4" t="s">
        <v>923</v>
      </c>
      <c r="G44" s="4">
        <v>23</v>
      </c>
      <c r="H44" s="4">
        <v>23</v>
      </c>
      <c r="I44" s="5">
        <f t="shared" si="4"/>
        <v>9.8360655737704916E-2</v>
      </c>
      <c r="J44" s="4">
        <v>142</v>
      </c>
      <c r="K44" s="4">
        <v>142</v>
      </c>
      <c r="L44" s="5">
        <f t="shared" si="5"/>
        <v>0.16262135922330098</v>
      </c>
      <c r="M44" s="5">
        <f t="shared" si="0"/>
        <v>6.1739130434782608</v>
      </c>
      <c r="N44" s="4">
        <v>0</v>
      </c>
      <c r="O44" s="4">
        <v>0</v>
      </c>
      <c r="P44" s="4">
        <v>0</v>
      </c>
      <c r="Q44" s="4">
        <v>0</v>
      </c>
      <c r="R44" s="4">
        <v>5</v>
      </c>
      <c r="S44" s="4">
        <v>0</v>
      </c>
      <c r="T44" s="4">
        <v>0</v>
      </c>
      <c r="U44" s="4">
        <v>0</v>
      </c>
      <c r="V44" s="4">
        <v>5</v>
      </c>
      <c r="W44" s="4">
        <f>N44+P44+T44</f>
        <v>0</v>
      </c>
      <c r="X44" s="4">
        <f>O44+Q44+U44</f>
        <v>0</v>
      </c>
      <c r="Y44" s="60">
        <f>(N44+V44)/G44</f>
        <v>0.21739130434782608</v>
      </c>
      <c r="Z44" s="62">
        <f>IF(AA44=0,0,(N44+V44)/ABS(AA44))</f>
        <v>0</v>
      </c>
      <c r="AA44" s="3">
        <f t="shared" si="6"/>
        <v>0</v>
      </c>
      <c r="AB44" s="3">
        <f t="shared" si="1"/>
        <v>0</v>
      </c>
      <c r="AC44" s="3">
        <f>N44+O44+P44+Q44+T44+U44</f>
        <v>0</v>
      </c>
      <c r="AD44" s="3">
        <f>AA44/G44</f>
        <v>0</v>
      </c>
      <c r="AE44" s="24">
        <f>(AA44)*(G44*G44)</f>
        <v>0</v>
      </c>
      <c r="AF44" s="25">
        <f t="shared" si="7"/>
        <v>1.890359168241966E-3</v>
      </c>
      <c r="AG44" s="26">
        <f>(H44-$H$2)/SUM($AF$2:AF43)</f>
        <v>58.247323593489817</v>
      </c>
      <c r="AH44" s="35">
        <f>(H44-H39)/SUM(AF39:AF43)</f>
        <v>203.4792847797645</v>
      </c>
      <c r="AI44" s="28">
        <f>(H44-H34)/SUM(AF34:AF43)</f>
        <v>138.68515360813402</v>
      </c>
      <c r="AJ44" s="29">
        <f>AJ43+(AVERAGE($AE$3:AE44)/(AJ43*AJ43))</f>
        <v>24.861510766848902</v>
      </c>
      <c r="AK44" s="30">
        <f>AK43+(AVERAGE($AG$3:AG44)/(AK43*AK43))</f>
        <v>27.366079102013888</v>
      </c>
      <c r="AL44" s="36">
        <f>AL43+(AVERAGE($AH$3:AH44)/(AL43*AL43))</f>
        <v>26.521011639634615</v>
      </c>
      <c r="AM44" s="37">
        <f>AM43+(AVERAGE($AI$3:AI44)/(AM43*AM43))</f>
        <v>26.758663957655237</v>
      </c>
      <c r="AN44" s="38">
        <f t="shared" si="8"/>
        <v>24.035224835481376</v>
      </c>
      <c r="AO44" s="39">
        <f t="shared" si="18"/>
        <v>24.792511647439813</v>
      </c>
      <c r="AP44" s="39">
        <f t="shared" si="18"/>
        <v>24.26373059131026</v>
      </c>
      <c r="AQ44" s="36">
        <f t="shared" si="14"/>
        <v>24.898817827220125</v>
      </c>
      <c r="AR44" s="40">
        <f t="shared" ref="AR44:AS59" si="19">AR43+(AVERAGE(AH35:AH44)/(AR43*AR43))</f>
        <v>24.867624523652356</v>
      </c>
      <c r="AS44" s="41">
        <f t="shared" si="19"/>
        <v>23.916162826947147</v>
      </c>
      <c r="AT44" s="20">
        <f>POWER((AO44-H44),2)</f>
        <v>3.2130980062073928</v>
      </c>
      <c r="AU44" s="20">
        <f>POWER((AP44-H44),2)</f>
        <v>1.5970150074133798</v>
      </c>
      <c r="AV44" s="29">
        <f t="shared" si="10"/>
        <v>30.795530377813108</v>
      </c>
      <c r="AW44" s="30">
        <f t="shared" si="13"/>
        <v>25.853263688731779</v>
      </c>
      <c r="AX44" s="36">
        <f t="shared" si="11"/>
        <v>32.086602068997884</v>
      </c>
      <c r="AY44" s="37">
        <f t="shared" si="12"/>
        <v>30.898574342729319</v>
      </c>
    </row>
    <row r="45" spans="1:51" thickTop="1" thickBot="1">
      <c r="A45" s="4">
        <v>44</v>
      </c>
      <c r="B45" s="4">
        <v>960977369</v>
      </c>
      <c r="C45" s="5">
        <f t="shared" si="2"/>
        <v>8.1593927893738136E-2</v>
      </c>
      <c r="D45" s="2">
        <f t="shared" si="3"/>
        <v>36691.423252314817</v>
      </c>
      <c r="E45" s="4" t="s">
        <v>923</v>
      </c>
      <c r="F45" s="4" t="s">
        <v>924</v>
      </c>
      <c r="G45" s="4">
        <v>23</v>
      </c>
      <c r="H45" s="4">
        <v>23</v>
      </c>
      <c r="I45" s="5">
        <f t="shared" si="4"/>
        <v>9.8360655737704916E-2</v>
      </c>
      <c r="J45" s="4">
        <v>142</v>
      </c>
      <c r="K45" s="4">
        <v>142</v>
      </c>
      <c r="L45" s="5">
        <f t="shared" si="5"/>
        <v>0.16262135922330098</v>
      </c>
      <c r="M45" s="5">
        <f t="shared" si="0"/>
        <v>6.1739130434782608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f>N45+P45+T45</f>
        <v>0</v>
      </c>
      <c r="X45" s="4">
        <f>O45+Q45+U45</f>
        <v>0</v>
      </c>
      <c r="Y45" s="60">
        <f>(N45+V45)/G45</f>
        <v>0</v>
      </c>
      <c r="Z45" s="62">
        <f>IF(AA45=0,0,(N45+V45)/ABS(AA45))</f>
        <v>0</v>
      </c>
      <c r="AA45" s="3">
        <f t="shared" si="6"/>
        <v>0</v>
      </c>
      <c r="AB45" s="3">
        <f t="shared" si="1"/>
        <v>0</v>
      </c>
      <c r="AC45" s="3">
        <f>N45+O45+P45+Q45+T45+U45</f>
        <v>0</v>
      </c>
      <c r="AD45" s="3">
        <f>AA45/G45</f>
        <v>0</v>
      </c>
      <c r="AE45" s="24">
        <f>(AA45)*(G45*G45)</f>
        <v>0</v>
      </c>
      <c r="AF45" s="25">
        <f t="shared" si="7"/>
        <v>1.890359168241966E-3</v>
      </c>
      <c r="AG45" s="26">
        <f>(H45-$H$2)/SUM($AF$2:AF44)</f>
        <v>57.197666693462509</v>
      </c>
      <c r="AH45" s="35">
        <f>(H45-H40)/SUM(AF40:AF44)</f>
        <v>0</v>
      </c>
      <c r="AI45" s="28">
        <f>(H45-H35)/SUM(AF35:AF44)</f>
        <v>142.70702440600931</v>
      </c>
      <c r="AJ45" s="29">
        <f>AJ44+(AVERAGE($AE$3:AE45)/(AJ44*AJ44))</f>
        <v>24.937137017510366</v>
      </c>
      <c r="AK45" s="30">
        <f>AK44+(AVERAGE($AG$3:AG45)/(AK44*AK44))</f>
        <v>27.466657094083665</v>
      </c>
      <c r="AL45" s="36">
        <f>AL44+(AVERAGE($AH$3:AH45)/(AL44*AL44))</f>
        <v>26.611426667580403</v>
      </c>
      <c r="AM45" s="37">
        <f>AM44+(AVERAGE($AI$3:AI45)/(AM44*AM44))</f>
        <v>26.8425066906727</v>
      </c>
      <c r="AN45" s="38">
        <f t="shared" si="8"/>
        <v>24.035224835481376</v>
      </c>
      <c r="AO45" s="39">
        <f t="shared" si="18"/>
        <v>24.792511647439813</v>
      </c>
      <c r="AP45" s="39">
        <f t="shared" si="18"/>
        <v>24.50612924329166</v>
      </c>
      <c r="AQ45" s="36">
        <f t="shared" si="14"/>
        <v>25.147509518288416</v>
      </c>
      <c r="AR45" s="40">
        <f t="shared" si="19"/>
        <v>25.074529864659258</v>
      </c>
      <c r="AS45" s="41">
        <f t="shared" si="19"/>
        <v>24.041620151064766</v>
      </c>
      <c r="AT45" s="20">
        <f>POWER((AO45-H45),2)</f>
        <v>3.2130980062073928</v>
      </c>
      <c r="AU45" s="20">
        <f>POWER((AP45-H45),2)</f>
        <v>2.2684252974983088</v>
      </c>
      <c r="AV45" s="29">
        <f t="shared" si="10"/>
        <v>30.98038885538973</v>
      </c>
      <c r="AW45" s="30">
        <f t="shared" si="13"/>
        <v>25.976097524935067</v>
      </c>
      <c r="AX45" s="36">
        <f t="shared" si="11"/>
        <v>32.285865352654227</v>
      </c>
      <c r="AY45" s="37">
        <f t="shared" si="12"/>
        <v>31.084604016489649</v>
      </c>
    </row>
    <row r="46" spans="1:51" thickTop="1" thickBot="1">
      <c r="A46" s="4">
        <v>45</v>
      </c>
      <c r="B46" s="4">
        <v>961418039</v>
      </c>
      <c r="C46" s="5">
        <f t="shared" si="2"/>
        <v>8.3491461100569264E-2</v>
      </c>
      <c r="D46" s="2">
        <f t="shared" si="3"/>
        <v>36696.523599537039</v>
      </c>
      <c r="E46" s="4" t="s">
        <v>924</v>
      </c>
      <c r="F46" s="4" t="s">
        <v>925</v>
      </c>
      <c r="G46" s="4">
        <v>23</v>
      </c>
      <c r="H46" s="4">
        <v>23</v>
      </c>
      <c r="I46" s="5">
        <f t="shared" si="4"/>
        <v>9.8360655737704916E-2</v>
      </c>
      <c r="J46" s="4">
        <v>142</v>
      </c>
      <c r="K46" s="4">
        <v>142</v>
      </c>
      <c r="L46" s="5">
        <f t="shared" si="5"/>
        <v>0.16262135922330098</v>
      </c>
      <c r="M46" s="5">
        <f t="shared" si="0"/>
        <v>6.1739130434782608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f>N46+P46+T46</f>
        <v>0</v>
      </c>
      <c r="X46" s="4">
        <f>O46+Q46+U46</f>
        <v>0</v>
      </c>
      <c r="Y46" s="60">
        <f>(N46+V46)/G46</f>
        <v>0</v>
      </c>
      <c r="Z46" s="62">
        <f>IF(AA46=0,0,(N46+V46)/ABS(AA46))</f>
        <v>0</v>
      </c>
      <c r="AA46" s="3">
        <f t="shared" si="6"/>
        <v>0</v>
      </c>
      <c r="AB46" s="3">
        <f t="shared" si="1"/>
        <v>0</v>
      </c>
      <c r="AC46" s="3">
        <f>N46+O46+P46+Q46+T46+U46</f>
        <v>0</v>
      </c>
      <c r="AD46" s="3">
        <f>AA46/G46</f>
        <v>0</v>
      </c>
      <c r="AE46" s="24">
        <f>(AA46)*(G46*G46)</f>
        <v>0</v>
      </c>
      <c r="AF46" s="25">
        <f t="shared" si="7"/>
        <v>1.890359168241966E-3</v>
      </c>
      <c r="AG46" s="26">
        <f>(H46-$H$2)/SUM($AF$2:AF45)</f>
        <v>56.18517120025912</v>
      </c>
      <c r="AH46" s="35">
        <f>(H46-H41)/SUM(AF41:AF45)</f>
        <v>0</v>
      </c>
      <c r="AI46" s="28">
        <f>(H46-H36)/SUM(AF36:AF45)</f>
        <v>97.979420411591761</v>
      </c>
      <c r="AJ46" s="29">
        <f>AJ45+(AVERAGE($AE$3:AE46)/(AJ45*AJ45))</f>
        <v>25.010596894686437</v>
      </c>
      <c r="AK46" s="30">
        <f>AK45+(AVERAGE($AG$3:AG46)/(AK45*AK45))</f>
        <v>27.565923296275407</v>
      </c>
      <c r="AL46" s="36">
        <f>AL45+(AVERAGE($AH$3:AH46)/(AL45*AL45))</f>
        <v>26.699187403403524</v>
      </c>
      <c r="AM46" s="37">
        <f>AM45+(AVERAGE($AI$3:AI46)/(AM45*AM45))</f>
        <v>26.927023395605751</v>
      </c>
      <c r="AN46" s="38">
        <f t="shared" si="8"/>
        <v>24.035224835481376</v>
      </c>
      <c r="AO46" s="39">
        <f t="shared" si="18"/>
        <v>24.792511647439813</v>
      </c>
      <c r="AP46" s="39">
        <f t="shared" si="18"/>
        <v>24.669278622971213</v>
      </c>
      <c r="AQ46" s="36">
        <f t="shared" si="14"/>
        <v>25.333599076135776</v>
      </c>
      <c r="AR46" s="40">
        <f t="shared" si="19"/>
        <v>25.265069591975948</v>
      </c>
      <c r="AS46" s="41">
        <f t="shared" si="19"/>
        <v>24.182723005320895</v>
      </c>
      <c r="AT46" s="20">
        <f>POWER((AO46-H46),2)</f>
        <v>3.2130980062073928</v>
      </c>
      <c r="AU46" s="20">
        <f>POWER((AP46-H46),2)</f>
        <v>2.7864911211086678</v>
      </c>
      <c r="AV46" s="29">
        <f t="shared" si="10"/>
        <v>31.16304783162385</v>
      </c>
      <c r="AW46" s="30">
        <f t="shared" si="13"/>
        <v>26.097772412806059</v>
      </c>
      <c r="AX46" s="36">
        <f t="shared" si="11"/>
        <v>32.482676583275534</v>
      </c>
      <c r="AY46" s="37">
        <f t="shared" si="12"/>
        <v>31.26841371765919</v>
      </c>
    </row>
    <row r="47" spans="1:51" thickTop="1" thickBot="1">
      <c r="A47" s="4">
        <v>46</v>
      </c>
      <c r="B47" s="4">
        <v>961576333</v>
      </c>
      <c r="C47" s="5">
        <f t="shared" si="2"/>
        <v>8.5388994307400379E-2</v>
      </c>
      <c r="D47" s="2">
        <f t="shared" si="3"/>
        <v>36698.355706018519</v>
      </c>
      <c r="E47" s="4" t="s">
        <v>925</v>
      </c>
      <c r="F47" s="4" t="s">
        <v>926</v>
      </c>
      <c r="G47" s="4">
        <v>23</v>
      </c>
      <c r="H47" s="4">
        <v>23</v>
      </c>
      <c r="I47" s="5">
        <f t="shared" si="4"/>
        <v>9.8360655737704916E-2</v>
      </c>
      <c r="J47" s="4">
        <v>142</v>
      </c>
      <c r="K47" s="4">
        <v>142</v>
      </c>
      <c r="L47" s="5">
        <f t="shared" si="5"/>
        <v>0.16262135922330098</v>
      </c>
      <c r="M47" s="5">
        <f t="shared" si="0"/>
        <v>6.1739130434782608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1</v>
      </c>
      <c r="W47" s="4">
        <f>N47+P47+T47</f>
        <v>0</v>
      </c>
      <c r="X47" s="4">
        <f>O47+Q47+U47</f>
        <v>0</v>
      </c>
      <c r="Y47" s="60">
        <f>(N47+V47)/G47</f>
        <v>4.3478260869565216E-2</v>
      </c>
      <c r="Z47" s="62">
        <f>IF(AA47=0,0,(N47+V47)/ABS(AA47))</f>
        <v>0</v>
      </c>
      <c r="AA47" s="3">
        <f t="shared" si="6"/>
        <v>0</v>
      </c>
      <c r="AB47" s="3">
        <f t="shared" si="1"/>
        <v>0</v>
      </c>
      <c r="AC47" s="3">
        <f>N47+O47+P47+Q47+T47+U47</f>
        <v>0</v>
      </c>
      <c r="AD47" s="3">
        <f>AA47/G47</f>
        <v>0</v>
      </c>
      <c r="AE47" s="24">
        <f>(AA47)*(G47*G47)</f>
        <v>0</v>
      </c>
      <c r="AF47" s="25">
        <f t="shared" si="7"/>
        <v>1.890359168241966E-3</v>
      </c>
      <c r="AG47" s="26">
        <f>(H47-$H$2)/SUM($AF$2:AF46)</f>
        <v>55.207897980461176</v>
      </c>
      <c r="AH47" s="35">
        <f>(H47-H42)/SUM(AF42:AF46)</f>
        <v>0</v>
      </c>
      <c r="AI47" s="28">
        <f>(H47-H37)/SUM(AF37:AF46)</f>
        <v>99.824133504492906</v>
      </c>
      <c r="AJ47" s="29">
        <f>AJ46+(AVERAGE($AE$3:AE47)/(AJ46*AJ46))</f>
        <v>25.082003013873518</v>
      </c>
      <c r="AK47" s="30">
        <f>AK46+(AVERAGE($AG$3:AG47)/(AK46*AK46))</f>
        <v>27.663900324747384</v>
      </c>
      <c r="AL47" s="36">
        <f>AL46+(AVERAGE($AH$3:AH47)/(AL46*AL46))</f>
        <v>26.784434706325001</v>
      </c>
      <c r="AM47" s="37">
        <f>AM46+(AVERAGE($AI$3:AI47)/(AM46*AM46))</f>
        <v>27.012203476129486</v>
      </c>
      <c r="AN47" s="38">
        <f t="shared" si="8"/>
        <v>24.035224835481376</v>
      </c>
      <c r="AO47" s="39">
        <f t="shared" si="18"/>
        <v>24.792511647439813</v>
      </c>
      <c r="AP47" s="39">
        <f t="shared" si="18"/>
        <v>24.833308382786019</v>
      </c>
      <c r="AQ47" s="36">
        <f t="shared" si="14"/>
        <v>25.458075104903195</v>
      </c>
      <c r="AR47" s="40">
        <f t="shared" si="19"/>
        <v>25.439729296792791</v>
      </c>
      <c r="AS47" s="41">
        <f t="shared" si="19"/>
        <v>24.339253702945243</v>
      </c>
      <c r="AT47" s="20">
        <f>POWER((AO47-H47),2)</f>
        <v>3.2130980062073928</v>
      </c>
      <c r="AU47" s="20">
        <f>POWER((AP47-H47),2)</f>
        <v>3.3610196263934871</v>
      </c>
      <c r="AV47" s="29">
        <f t="shared" si="10"/>
        <v>31.343571809954035</v>
      </c>
      <c r="AW47" s="30">
        <f t="shared" si="13"/>
        <v>26.218315382890324</v>
      </c>
      <c r="AX47" s="36">
        <f t="shared" si="11"/>
        <v>32.677110096375635</v>
      </c>
      <c r="AY47" s="37">
        <f t="shared" si="12"/>
        <v>31.450068739545603</v>
      </c>
    </row>
    <row r="48" spans="1:51" thickTop="1" thickBot="1">
      <c r="A48" s="4">
        <v>47</v>
      </c>
      <c r="B48" s="4">
        <v>961709499</v>
      </c>
      <c r="C48" s="5">
        <f t="shared" si="2"/>
        <v>8.7286527514231493E-2</v>
      </c>
      <c r="D48" s="2">
        <f t="shared" si="3"/>
        <v>36699.896979166668</v>
      </c>
      <c r="E48" s="4" t="s">
        <v>926</v>
      </c>
      <c r="F48" s="4" t="s">
        <v>927</v>
      </c>
      <c r="G48" s="4">
        <v>23</v>
      </c>
      <c r="H48" s="4">
        <v>23</v>
      </c>
      <c r="I48" s="5">
        <f t="shared" si="4"/>
        <v>9.8360655737704916E-2</v>
      </c>
      <c r="J48" s="4">
        <v>142</v>
      </c>
      <c r="K48" s="4">
        <v>142</v>
      </c>
      <c r="L48" s="5">
        <f t="shared" si="5"/>
        <v>0.16262135922330098</v>
      </c>
      <c r="M48" s="5">
        <f t="shared" si="0"/>
        <v>6.1739130434782608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f>N48+P48+T48</f>
        <v>0</v>
      </c>
      <c r="X48" s="4">
        <f>O48+Q48+U48</f>
        <v>0</v>
      </c>
      <c r="Y48" s="60">
        <f>(N48+V48)/G48</f>
        <v>0</v>
      </c>
      <c r="Z48" s="62">
        <f>IF(AA48=0,0,(N48+V48)/ABS(AA48))</f>
        <v>0</v>
      </c>
      <c r="AA48" s="3">
        <f t="shared" si="6"/>
        <v>0</v>
      </c>
      <c r="AB48" s="3">
        <f t="shared" si="1"/>
        <v>0</v>
      </c>
      <c r="AC48" s="3">
        <f>N48+O48+P48+Q48+T48+U48</f>
        <v>0</v>
      </c>
      <c r="AD48" s="3">
        <f>AA48/G48</f>
        <v>0</v>
      </c>
      <c r="AE48" s="24">
        <f>(AA48)*(G48*G48)</f>
        <v>0</v>
      </c>
      <c r="AF48" s="25">
        <f t="shared" si="7"/>
        <v>1.890359168241966E-3</v>
      </c>
      <c r="AG48" s="26">
        <f>(H48-$H$2)/SUM($AF$2:AF47)</f>
        <v>54.264040509616031</v>
      </c>
      <c r="AH48" s="35">
        <f>(H48-H43)/SUM(AF43:AF47)</f>
        <v>0</v>
      </c>
      <c r="AI48" s="28">
        <f>(H48-H38)/SUM(AF38:AF47)</f>
        <v>101.73964238988222</v>
      </c>
      <c r="AJ48" s="29">
        <f>AJ47+(AVERAGE($AE$3:AE48)/(AJ47*AJ47))</f>
        <v>25.151459657724146</v>
      </c>
      <c r="AK48" s="30">
        <f>AK47+(AVERAGE($AG$3:AG48)/(AK47*AK47))</f>
        <v>27.760611141237284</v>
      </c>
      <c r="AL48" s="36">
        <f>AL47+(AVERAGE($AH$3:AH48)/(AL47*AL47))</f>
        <v>26.867298811952217</v>
      </c>
      <c r="AM48" s="37">
        <f>AM47+(AVERAGE($AI$3:AI48)/(AM47*AM47))</f>
        <v>27.09803829480364</v>
      </c>
      <c r="AN48" s="38">
        <f t="shared" si="8"/>
        <v>24.035224835481376</v>
      </c>
      <c r="AO48" s="39">
        <f t="shared" si="18"/>
        <v>24.792511647439813</v>
      </c>
      <c r="AP48" s="39">
        <f t="shared" si="18"/>
        <v>24.998284486829824</v>
      </c>
      <c r="AQ48" s="36">
        <f t="shared" si="14"/>
        <v>25.520866346602958</v>
      </c>
      <c r="AR48" s="40">
        <f t="shared" si="19"/>
        <v>25.611998937574516</v>
      </c>
      <c r="AS48" s="41">
        <f t="shared" si="19"/>
        <v>24.510951680536703</v>
      </c>
      <c r="AT48" s="20">
        <f>POWER((AO48-H48),2)</f>
        <v>3.2130980062073928</v>
      </c>
      <c r="AU48" s="20">
        <f>POWER((AP48-H48),2)</f>
        <v>3.9931408903047347</v>
      </c>
      <c r="AV48" s="29">
        <f t="shared" si="10"/>
        <v>31.522022313142759</v>
      </c>
      <c r="AW48" s="30">
        <f t="shared" si="13"/>
        <v>26.337752469243405</v>
      </c>
      <c r="AX48" s="36">
        <f t="shared" si="11"/>
        <v>32.869236678408782</v>
      </c>
      <c r="AY48" s="37">
        <f t="shared" si="12"/>
        <v>31.629631349631769</v>
      </c>
    </row>
    <row r="49" spans="1:51" thickTop="1" thickBot="1">
      <c r="A49" s="4">
        <v>48</v>
      </c>
      <c r="B49" s="4">
        <v>961787018</v>
      </c>
      <c r="C49" s="5">
        <f t="shared" si="2"/>
        <v>8.9184060721062622E-2</v>
      </c>
      <c r="D49" s="2">
        <f t="shared" si="3"/>
        <v>36700.794189814813</v>
      </c>
      <c r="E49" s="4" t="s">
        <v>927</v>
      </c>
      <c r="F49" s="4" t="s">
        <v>928</v>
      </c>
      <c r="G49" s="4">
        <v>23</v>
      </c>
      <c r="H49" s="4">
        <v>23</v>
      </c>
      <c r="I49" s="5">
        <f t="shared" si="4"/>
        <v>9.8360655737704916E-2</v>
      </c>
      <c r="J49" s="4">
        <v>142</v>
      </c>
      <c r="K49" s="4">
        <v>142</v>
      </c>
      <c r="L49" s="5">
        <f t="shared" si="5"/>
        <v>0.16262135922330098</v>
      </c>
      <c r="M49" s="5">
        <f t="shared" si="0"/>
        <v>6.1739130434782608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f>N49+P49+T49</f>
        <v>0</v>
      </c>
      <c r="X49" s="4">
        <f>O49+Q49+U49</f>
        <v>0</v>
      </c>
      <c r="Y49" s="60">
        <f>(N49+V49)/G49</f>
        <v>0</v>
      </c>
      <c r="Z49" s="62">
        <f>IF(AA49=0,0,(N49+V49)/ABS(AA49))</f>
        <v>0</v>
      </c>
      <c r="AA49" s="3">
        <f t="shared" si="6"/>
        <v>0</v>
      </c>
      <c r="AB49" s="3">
        <f t="shared" si="1"/>
        <v>0</v>
      </c>
      <c r="AC49" s="3">
        <f>N49+O49+P49+Q49+T49+U49</f>
        <v>0</v>
      </c>
      <c r="AD49" s="3">
        <f>AA49/G49</f>
        <v>0</v>
      </c>
      <c r="AE49" s="24">
        <f>(AA49)*(G49*G49)</f>
        <v>0</v>
      </c>
      <c r="AF49" s="25">
        <f t="shared" si="7"/>
        <v>1.890359168241966E-3</v>
      </c>
      <c r="AG49" s="26">
        <f>(H49-$H$2)/SUM($AF$2:AF48)</f>
        <v>53.351913727085432</v>
      </c>
      <c r="AH49" s="35">
        <f>(H49-H44)/SUM(AF44:AF48)</f>
        <v>0</v>
      </c>
      <c r="AI49" s="28">
        <f>(H49-H39)/SUM(AF39:AF48)</f>
        <v>103.7301022676745</v>
      </c>
      <c r="AJ49" s="29">
        <f>AJ48+(AVERAGE($AE$3:AE49)/(AJ48*AJ48))</f>
        <v>25.21906356710409</v>
      </c>
      <c r="AK49" s="30">
        <f>AK48+(AVERAGE($AG$3:AG49)/(AK48*AK48))</f>
        <v>27.856078905902855</v>
      </c>
      <c r="AL49" s="36">
        <f>AL48+(AVERAGE($AH$3:AH49)/(AL48*AL48))</f>
        <v>26.947900359411012</v>
      </c>
      <c r="AM49" s="37">
        <f>AM48+(AVERAGE($AI$3:AI49)/(AM48*AM48))</f>
        <v>27.18452107887477</v>
      </c>
      <c r="AN49" s="38">
        <f t="shared" si="8"/>
        <v>24.035224835481376</v>
      </c>
      <c r="AO49" s="39">
        <f t="shared" si="18"/>
        <v>24.792511647439813</v>
      </c>
      <c r="AP49" s="39">
        <f t="shared" si="18"/>
        <v>25.16427543044848</v>
      </c>
      <c r="AQ49" s="36">
        <f t="shared" si="14"/>
        <v>25.520866346602958</v>
      </c>
      <c r="AR49" s="40">
        <f t="shared" si="19"/>
        <v>25.769042870568931</v>
      </c>
      <c r="AS49" s="41">
        <f t="shared" si="19"/>
        <v>24.704560356751454</v>
      </c>
      <c r="AT49" s="20">
        <f>POWER((AO49-H49),2)</f>
        <v>3.2130980062073928</v>
      </c>
      <c r="AU49" s="20">
        <f>POWER((AP49-H49),2)</f>
        <v>4.6840881388429549</v>
      </c>
      <c r="AV49" s="29">
        <f t="shared" si="10"/>
        <v>31.698458069720772</v>
      </c>
      <c r="AW49" s="30">
        <f t="shared" si="13"/>
        <v>26.456108759314898</v>
      </c>
      <c r="AX49" s="36">
        <f t="shared" si="11"/>
        <v>33.059123796019179</v>
      </c>
      <c r="AY49" s="37">
        <f t="shared" si="12"/>
        <v>31.807160979378345</v>
      </c>
    </row>
    <row r="50" spans="1:51" thickTop="1" thickBot="1">
      <c r="A50" s="4">
        <v>49</v>
      </c>
      <c r="B50" s="4">
        <v>963487259</v>
      </c>
      <c r="C50" s="5">
        <f t="shared" si="2"/>
        <v>9.1081593927893736E-2</v>
      </c>
      <c r="D50" s="2">
        <f t="shared" si="3"/>
        <v>36720.472905092596</v>
      </c>
      <c r="E50" s="4" t="s">
        <v>928</v>
      </c>
      <c r="F50" s="4" t="s">
        <v>929</v>
      </c>
      <c r="G50" s="4">
        <v>23</v>
      </c>
      <c r="H50" s="4">
        <v>24</v>
      </c>
      <c r="I50" s="5">
        <f t="shared" si="4"/>
        <v>0.11475409836065574</v>
      </c>
      <c r="J50" s="4">
        <v>142</v>
      </c>
      <c r="K50" s="4">
        <v>145</v>
      </c>
      <c r="L50" s="5">
        <f t="shared" si="5"/>
        <v>0.16990291262135923</v>
      </c>
      <c r="M50" s="5">
        <f t="shared" si="0"/>
        <v>6.041666666666667</v>
      </c>
      <c r="N50" s="4">
        <v>1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3</v>
      </c>
      <c r="U50" s="4">
        <v>0</v>
      </c>
      <c r="V50" s="4">
        <v>0</v>
      </c>
      <c r="W50" s="4">
        <f>N50+P50+T50</f>
        <v>4</v>
      </c>
      <c r="X50" s="4">
        <f>O50+Q50+U50</f>
        <v>0</v>
      </c>
      <c r="Y50" s="60">
        <f>(N50+V50)/G50</f>
        <v>4.3478260869565216E-2</v>
      </c>
      <c r="Z50" s="62">
        <f>IF(AA50=0,0,(N50+V50)/ABS(AA50))</f>
        <v>1</v>
      </c>
      <c r="AA50" s="3">
        <f t="shared" si="6"/>
        <v>1</v>
      </c>
      <c r="AB50" s="3">
        <f t="shared" si="1"/>
        <v>3</v>
      </c>
      <c r="AC50" s="3">
        <f>N50+O50+P50+Q50+T50+U50</f>
        <v>4</v>
      </c>
      <c r="AD50" s="3">
        <f>AA50/G50</f>
        <v>4.3478260869565216E-2</v>
      </c>
      <c r="AE50" s="24">
        <f>(AA50)*(G50*G50)</f>
        <v>529</v>
      </c>
      <c r="AF50" s="25">
        <f t="shared" si="7"/>
        <v>1.736111111111111E-3</v>
      </c>
      <c r="AG50" s="26">
        <f>(H50-$H$2)/SUM($AF$2:AF49)</f>
        <v>61.214934662406883</v>
      </c>
      <c r="AH50" s="35">
        <f>(H50-H45)/SUM(AF45:AF49)</f>
        <v>105.8</v>
      </c>
      <c r="AI50" s="28">
        <f>(H50-H40)/SUM(AF40:AF49)</f>
        <v>52.899999999999991</v>
      </c>
      <c r="AJ50" s="29">
        <f>AJ49+(AVERAGE($AE$3:AE50)/(AJ49*AJ49))</f>
        <v>25.302232963735975</v>
      </c>
      <c r="AK50" s="30">
        <f>AK49+(AVERAGE($AG$3:AG50)/(AK49*AK49))</f>
        <v>27.950561643778471</v>
      </c>
      <c r="AL50" s="36">
        <f>AL49+(AVERAGE($AH$3:AH50)/(AL49*AL49))</f>
        <v>27.029386548993187</v>
      </c>
      <c r="AM50" s="37">
        <f>AM49+(AVERAGE($AI$3:AI50)/(AM49*AM49))</f>
        <v>27.270155520210253</v>
      </c>
      <c r="AN50" s="38">
        <f t="shared" si="8"/>
        <v>24.950937654561862</v>
      </c>
      <c r="AO50" s="39">
        <f t="shared" si="18"/>
        <v>24.964636910035228</v>
      </c>
      <c r="AP50" s="39">
        <f t="shared" si="18"/>
        <v>25.247813957204297</v>
      </c>
      <c r="AQ50" s="36">
        <f t="shared" si="14"/>
        <v>25.553354485791129</v>
      </c>
      <c r="AR50" s="40">
        <f t="shared" si="19"/>
        <v>25.901064851126538</v>
      </c>
      <c r="AS50" s="41">
        <f t="shared" si="19"/>
        <v>24.883193449398988</v>
      </c>
      <c r="AT50" s="20">
        <f>POWER((AO50-H50),2)</f>
        <v>0.93052436820231277</v>
      </c>
      <c r="AU50" s="20">
        <f>POWER((AP50-H50),2)</f>
        <v>1.5570396717938471</v>
      </c>
      <c r="AV50" s="29">
        <f t="shared" si="10"/>
        <v>31.872935185820431</v>
      </c>
      <c r="AW50" s="30">
        <f t="shared" si="13"/>
        <v>26.57340844069417</v>
      </c>
      <c r="AX50" s="36">
        <f t="shared" si="11"/>
        <v>33.246835806747541</v>
      </c>
      <c r="AY50" s="37">
        <f t="shared" si="12"/>
        <v>31.982714399110808</v>
      </c>
    </row>
    <row r="51" spans="1:51" thickTop="1" thickBot="1">
      <c r="A51" s="4">
        <v>50</v>
      </c>
      <c r="B51" s="4">
        <v>963591560</v>
      </c>
      <c r="C51" s="5">
        <f t="shared" si="2"/>
        <v>9.2979127134724851E-2</v>
      </c>
      <c r="D51" s="2">
        <f t="shared" si="3"/>
        <v>36721.680092592593</v>
      </c>
      <c r="E51" s="4" t="s">
        <v>929</v>
      </c>
      <c r="F51" s="4" t="s">
        <v>930</v>
      </c>
      <c r="G51" s="4">
        <v>24</v>
      </c>
      <c r="H51" s="4">
        <v>25</v>
      </c>
      <c r="I51" s="5">
        <f t="shared" si="4"/>
        <v>0.13114754098360656</v>
      </c>
      <c r="J51" s="4">
        <v>145</v>
      </c>
      <c r="K51" s="4">
        <v>156</v>
      </c>
      <c r="L51" s="5">
        <f t="shared" si="5"/>
        <v>0.19660194174757281</v>
      </c>
      <c r="M51" s="5">
        <f t="shared" si="0"/>
        <v>6.24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11</v>
      </c>
      <c r="U51" s="4">
        <v>0</v>
      </c>
      <c r="V51" s="4">
        <v>0</v>
      </c>
      <c r="W51" s="4">
        <f>N51+P51+T51</f>
        <v>12</v>
      </c>
      <c r="X51" s="4">
        <f>O51+Q51+U51</f>
        <v>0</v>
      </c>
      <c r="Y51" s="60">
        <f>(N51+V51)/G51</f>
        <v>4.1666666666666664E-2</v>
      </c>
      <c r="Z51" s="62">
        <f>IF(AA51=0,0,(N51+V51)/ABS(AA51))</f>
        <v>1</v>
      </c>
      <c r="AA51" s="3">
        <f t="shared" si="6"/>
        <v>1</v>
      </c>
      <c r="AB51" s="3">
        <f t="shared" si="1"/>
        <v>11</v>
      </c>
      <c r="AC51" s="3">
        <f>N51+O51+P51+Q51+T51+U51</f>
        <v>12</v>
      </c>
      <c r="AD51" s="3">
        <f>AA51/G51</f>
        <v>4.1666666666666664E-2</v>
      </c>
      <c r="AE51" s="24">
        <f>(AA51)*(G51*G51)</f>
        <v>576</v>
      </c>
      <c r="AF51" s="25">
        <f t="shared" si="7"/>
        <v>1.6000000000000001E-3</v>
      </c>
      <c r="AG51" s="26">
        <f>(H51-$H$2)/SUM($AF$2:AF50)</f>
        <v>68.913659171830346</v>
      </c>
      <c r="AH51" s="35">
        <f>(H51-H46)/SUM(AF46:AF50)</f>
        <v>215.11048358630427</v>
      </c>
      <c r="AI51" s="28">
        <f>(H51-H41)/SUM(AF41:AF50)</f>
        <v>106.67040084018902</v>
      </c>
      <c r="AJ51" s="29">
        <f>AJ50+(AVERAGE($AE$3:AE51)/(AJ50*AJ50))</f>
        <v>25.401531825614736</v>
      </c>
      <c r="AK51" s="30">
        <f>AK50+(AVERAGE($AG$3:AG51)/(AK50*AK50))</f>
        <v>28.04429171705636</v>
      </c>
      <c r="AL51" s="36">
        <f>AL50+(AVERAGE($AH$3:AH51)/(AL50*AL50))</f>
        <v>27.114738064719827</v>
      </c>
      <c r="AM51" s="37">
        <f>AM50+(AVERAGE($AI$3:AI51)/(AM50*AM50))</f>
        <v>27.356443636434278</v>
      </c>
      <c r="AN51" s="38">
        <f t="shared" si="8"/>
        <v>25.876165599398714</v>
      </c>
      <c r="AO51" s="39">
        <f t="shared" si="18"/>
        <v>25.309789445979956</v>
      </c>
      <c r="AP51" s="39">
        <f t="shared" si="18"/>
        <v>25.415152647014548</v>
      </c>
      <c r="AQ51" s="36">
        <f t="shared" si="14"/>
        <v>25.651646460727839</v>
      </c>
      <c r="AR51" s="40">
        <f t="shared" si="19"/>
        <v>26.036609688812472</v>
      </c>
      <c r="AS51" s="41">
        <f t="shared" si="19"/>
        <v>25.055639882326076</v>
      </c>
      <c r="AT51" s="20">
        <f>POWER((AO51-H51),2)</f>
        <v>9.5969500840567767E-2</v>
      </c>
      <c r="AU51" s="20">
        <f>POWER((AP51-H51),2)</f>
        <v>0.17235172032318563</v>
      </c>
      <c r="AV51" s="29">
        <f t="shared" si="10"/>
        <v>32.045507303766698</v>
      </c>
      <c r="AW51" s="30">
        <f t="shared" si="13"/>
        <v>26.689674844954421</v>
      </c>
      <c r="AX51" s="36">
        <f t="shared" si="11"/>
        <v>33.432434152986666</v>
      </c>
      <c r="AY51" s="37">
        <f t="shared" si="12"/>
        <v>32.15634587939202</v>
      </c>
    </row>
    <row r="52" spans="1:51" thickTop="1" thickBot="1">
      <c r="A52" s="4">
        <v>51</v>
      </c>
      <c r="B52" s="4">
        <v>965037266</v>
      </c>
      <c r="C52" s="5">
        <f t="shared" si="2"/>
        <v>9.4876660341555979E-2</v>
      </c>
      <c r="D52" s="2">
        <f t="shared" si="3"/>
        <v>36738.412800925929</v>
      </c>
      <c r="E52" s="4" t="s">
        <v>930</v>
      </c>
      <c r="F52" s="4" t="s">
        <v>931</v>
      </c>
      <c r="G52" s="4">
        <v>25</v>
      </c>
      <c r="H52" s="4">
        <v>26</v>
      </c>
      <c r="I52" s="5">
        <f t="shared" si="4"/>
        <v>0.14754098360655737</v>
      </c>
      <c r="J52" s="4">
        <v>156</v>
      </c>
      <c r="K52" s="4">
        <v>158</v>
      </c>
      <c r="L52" s="5">
        <f t="shared" si="5"/>
        <v>0.20145631067961164</v>
      </c>
      <c r="M52" s="5">
        <f t="shared" si="0"/>
        <v>6.0769230769230766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2</v>
      </c>
      <c r="U52" s="4">
        <v>0</v>
      </c>
      <c r="V52" s="4">
        <v>0</v>
      </c>
      <c r="W52" s="4">
        <f>N52+P52+T52</f>
        <v>3</v>
      </c>
      <c r="X52" s="4">
        <f>O52+Q52+U52</f>
        <v>0</v>
      </c>
      <c r="Y52" s="60">
        <f>(N52+V52)/G52</f>
        <v>0.04</v>
      </c>
      <c r="Z52" s="62">
        <f>IF(AA52=0,0,(N52+V52)/ABS(AA52))</f>
        <v>1</v>
      </c>
      <c r="AA52" s="3">
        <f t="shared" si="6"/>
        <v>1</v>
      </c>
      <c r="AB52" s="3">
        <f t="shared" si="1"/>
        <v>2</v>
      </c>
      <c r="AC52" s="3">
        <f>N52+O52+P52+Q52+T52+U52</f>
        <v>3</v>
      </c>
      <c r="AD52" s="3">
        <f>AA52/G52</f>
        <v>0.04</v>
      </c>
      <c r="AE52" s="24">
        <f>(AA52)*(G52*G52)</f>
        <v>625</v>
      </c>
      <c r="AF52" s="25">
        <f t="shared" si="7"/>
        <v>1.4792899408284023E-3</v>
      </c>
      <c r="AG52" s="26">
        <f>(H52-$H$2)/SUM($AF$2:AF51)</f>
        <v>76.473848028589032</v>
      </c>
      <c r="AH52" s="35">
        <f>(H52-H47)/SUM(AF47:AF51)</f>
        <v>333.06730079185974</v>
      </c>
      <c r="AI52" s="28">
        <f>(H52-H42)/SUM(AF42:AF51)</f>
        <v>162.5224836708029</v>
      </c>
      <c r="AJ52" s="29">
        <f>AJ51+(AVERAGE($AE$3:AE52)/(AJ51*AJ51))</f>
        <v>25.517458074491092</v>
      </c>
      <c r="AK52" s="30">
        <f>AK51+(AVERAGE($AG$3:AG52)/(AK51*AK51))</f>
        <v>28.137478919472343</v>
      </c>
      <c r="AL52" s="36">
        <f>AL51+(AVERAGE($AH$3:AH52)/(AL51*AL51))</f>
        <v>27.206917267464409</v>
      </c>
      <c r="AM52" s="37">
        <f>AM51+(AVERAGE($AI$3:AI52)/(AM51*AM51))</f>
        <v>27.444816719317053</v>
      </c>
      <c r="AN52" s="38">
        <f t="shared" si="8"/>
        <v>26.809592201137754</v>
      </c>
      <c r="AO52" s="39">
        <f t="shared" ref="AO52:AP67" si="20">AO51+(AH52/(AO51*AO51))</f>
        <v>25.829731485024816</v>
      </c>
      <c r="AP52" s="39">
        <f t="shared" si="20"/>
        <v>25.666762709527028</v>
      </c>
      <c r="AQ52" s="36">
        <f t="shared" si="14"/>
        <v>25.850421798383728</v>
      </c>
      <c r="AR52" s="40">
        <f t="shared" si="19"/>
        <v>26.19200253020945</v>
      </c>
      <c r="AS52" s="41">
        <f t="shared" si="19"/>
        <v>25.230481642315027</v>
      </c>
      <c r="AT52" s="20">
        <f>POWER((AO52-H52),2)</f>
        <v>2.8991367191854581E-2</v>
      </c>
      <c r="AU52" s="20">
        <f>POWER((AP52-H52),2)</f>
        <v>0.11104709176176815</v>
      </c>
      <c r="AV52" s="29">
        <f t="shared" si="10"/>
        <v>32.216225748646004</v>
      </c>
      <c r="AW52" s="30">
        <f t="shared" si="13"/>
        <v>26.804930488811095</v>
      </c>
      <c r="AX52" s="36">
        <f t="shared" si="11"/>
        <v>33.615977540777514</v>
      </c>
      <c r="AY52" s="37">
        <f t="shared" si="12"/>
        <v>32.328107340128959</v>
      </c>
    </row>
    <row r="53" spans="1:51" thickTop="1" thickBot="1">
      <c r="A53" s="4">
        <v>52</v>
      </c>
      <c r="B53" s="4">
        <v>967806901</v>
      </c>
      <c r="C53" s="5">
        <f t="shared" si="2"/>
        <v>9.6774193548387094E-2</v>
      </c>
      <c r="D53" s="2">
        <f t="shared" si="3"/>
        <v>36770.468761574077</v>
      </c>
      <c r="E53" s="4" t="s">
        <v>931</v>
      </c>
      <c r="F53" s="4" t="s">
        <v>932</v>
      </c>
      <c r="G53" s="4">
        <v>26</v>
      </c>
      <c r="H53" s="4">
        <v>26</v>
      </c>
      <c r="I53" s="5">
        <f t="shared" si="4"/>
        <v>0.14754098360655737</v>
      </c>
      <c r="J53" s="4">
        <v>158</v>
      </c>
      <c r="K53" s="4">
        <v>158</v>
      </c>
      <c r="L53" s="5">
        <f t="shared" si="5"/>
        <v>0.20145631067961164</v>
      </c>
      <c r="M53" s="5">
        <f t="shared" si="0"/>
        <v>6.0769230769230766</v>
      </c>
      <c r="N53" s="4">
        <v>0</v>
      </c>
      <c r="O53" s="4">
        <v>0</v>
      </c>
      <c r="P53" s="4">
        <v>0</v>
      </c>
      <c r="Q53" s="4">
        <v>0</v>
      </c>
      <c r="R53" s="4">
        <v>1</v>
      </c>
      <c r="S53" s="4">
        <v>0</v>
      </c>
      <c r="T53" s="4">
        <v>0</v>
      </c>
      <c r="U53" s="4">
        <v>0</v>
      </c>
      <c r="V53" s="4">
        <v>1</v>
      </c>
      <c r="W53" s="4">
        <f>N53+P53+T53</f>
        <v>0</v>
      </c>
      <c r="X53" s="4">
        <f>O53+Q53+U53</f>
        <v>0</v>
      </c>
      <c r="Y53" s="60">
        <f>(N53+V53)/G53</f>
        <v>3.8461538461538464E-2</v>
      </c>
      <c r="Z53" s="62">
        <f>IF(AA53=0,0,(N53+V53)/ABS(AA53))</f>
        <v>0</v>
      </c>
      <c r="AA53" s="3">
        <f t="shared" si="6"/>
        <v>0</v>
      </c>
      <c r="AB53" s="3">
        <f t="shared" si="1"/>
        <v>0</v>
      </c>
      <c r="AC53" s="3">
        <f>N53+O53+P53+Q53+T53+U53</f>
        <v>0</v>
      </c>
      <c r="AD53" s="3">
        <f>AA53/G53</f>
        <v>0</v>
      </c>
      <c r="AE53" s="24">
        <f>(AA53)*(G53*G53)</f>
        <v>0</v>
      </c>
      <c r="AF53" s="25">
        <f t="shared" si="7"/>
        <v>1.4792899408284023E-3</v>
      </c>
      <c r="AG53" s="26">
        <f>(H53-$H$2)/SUM($AF$2:AF52)</f>
        <v>75.524529911741382</v>
      </c>
      <c r="AH53" s="35">
        <f>(H53-H48)/SUM(AF48:AF52)</f>
        <v>348.9946875377459</v>
      </c>
      <c r="AI53" s="28">
        <f>(H53-H43)/SUM(AF43:AF52)</f>
        <v>166.22418500028371</v>
      </c>
      <c r="AJ53" s="29">
        <f>AJ52+(AVERAGE($AE$3:AE53)/(AJ52*AJ52))</f>
        <v>25.630080948620762</v>
      </c>
      <c r="AK53" s="30">
        <f>AK52+(AVERAGE($AG$3:AG53)/(AK52*AK52))</f>
        <v>28.230105238030411</v>
      </c>
      <c r="AL53" s="36">
        <f>AL52+(AVERAGE($AH$3:AH53)/(AL52*AL52))</f>
        <v>27.305922337993387</v>
      </c>
      <c r="AM53" s="37">
        <f>AM52+(AVERAGE($AI$3:AI53)/(AM52*AM52))</f>
        <v>27.535227090834312</v>
      </c>
      <c r="AN53" s="38">
        <f t="shared" si="8"/>
        <v>26.809592201137754</v>
      </c>
      <c r="AO53" s="39">
        <f t="shared" si="20"/>
        <v>26.352824635372635</v>
      </c>
      <c r="AP53" s="39">
        <f t="shared" si="20"/>
        <v>25.919082910080199</v>
      </c>
      <c r="AQ53" s="36">
        <f t="shared" si="14"/>
        <v>26.15060317252426</v>
      </c>
      <c r="AR53" s="40">
        <f t="shared" si="19"/>
        <v>26.367864750575315</v>
      </c>
      <c r="AS53" s="41">
        <f t="shared" si="19"/>
        <v>25.414745630862981</v>
      </c>
      <c r="AT53" s="20">
        <f>POWER((AO53-H53),2)</f>
        <v>0.12448522332583251</v>
      </c>
      <c r="AU53" s="20">
        <f>POWER((AP53-H53),2)</f>
        <v>6.5475754410891356E-3</v>
      </c>
      <c r="AV53" s="29">
        <f t="shared" si="10"/>
        <v>32.385139663942944</v>
      </c>
      <c r="AW53" s="30">
        <f t="shared" si="13"/>
        <v>26.91919711279197</v>
      </c>
      <c r="AX53" s="36">
        <f t="shared" si="11"/>
        <v>33.797522104862146</v>
      </c>
      <c r="AY53" s="37">
        <f t="shared" si="12"/>
        <v>32.498048488528546</v>
      </c>
    </row>
    <row r="54" spans="1:51" thickTop="1" thickBot="1">
      <c r="A54" s="4">
        <v>53</v>
      </c>
      <c r="B54" s="4">
        <v>967895559</v>
      </c>
      <c r="C54" s="5">
        <f t="shared" si="2"/>
        <v>9.8671726755218223E-2</v>
      </c>
      <c r="D54" s="2">
        <f t="shared" si="3"/>
        <v>36771.494895833333</v>
      </c>
      <c r="E54" s="4" t="s">
        <v>932</v>
      </c>
      <c r="F54" s="4" t="s">
        <v>933</v>
      </c>
      <c r="G54" s="4">
        <v>26</v>
      </c>
      <c r="H54" s="4">
        <v>28</v>
      </c>
      <c r="I54" s="5">
        <f t="shared" si="4"/>
        <v>0.18032786885245902</v>
      </c>
      <c r="J54" s="4">
        <v>158</v>
      </c>
      <c r="K54" s="4">
        <v>171</v>
      </c>
      <c r="L54" s="5">
        <f t="shared" si="5"/>
        <v>0.23300970873786409</v>
      </c>
      <c r="M54" s="5">
        <f t="shared" si="0"/>
        <v>6.1071428571428568</v>
      </c>
      <c r="N54" s="4">
        <v>2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13</v>
      </c>
      <c r="U54" s="4">
        <v>0</v>
      </c>
      <c r="V54" s="4">
        <v>0</v>
      </c>
      <c r="W54" s="4">
        <f>N54+P54+T54</f>
        <v>15</v>
      </c>
      <c r="X54" s="4">
        <f>O54+Q54+U54</f>
        <v>0</v>
      </c>
      <c r="Y54" s="60">
        <f>(N54+V54)/G54</f>
        <v>7.6923076923076927E-2</v>
      </c>
      <c r="Z54" s="62">
        <f>IF(AA54=0,0,(N54+V54)/ABS(AA54))</f>
        <v>1</v>
      </c>
      <c r="AA54" s="3">
        <f t="shared" si="6"/>
        <v>2</v>
      </c>
      <c r="AB54" s="3">
        <f t="shared" si="1"/>
        <v>13</v>
      </c>
      <c r="AC54" s="3">
        <f>N54+O54+P54+Q54+T54+U54</f>
        <v>15</v>
      </c>
      <c r="AD54" s="3">
        <f>AA54/G54</f>
        <v>7.6923076923076927E-2</v>
      </c>
      <c r="AE54" s="24">
        <f>(AA54)*(G54*G54)</f>
        <v>1352</v>
      </c>
      <c r="AF54" s="25">
        <f t="shared" si="7"/>
        <v>1.2755102040816326E-3</v>
      </c>
      <c r="AG54" s="26">
        <f>(H54-$H$2)/SUM($AF$2:AF53)</f>
        <v>91.175934391766432</v>
      </c>
      <c r="AH54" s="35">
        <f>(H54-H49)/SUM(AF49:AF53)</f>
        <v>610.86980551663396</v>
      </c>
      <c r="AI54" s="28">
        <f>(H54-H44)/SUM(AF44:AF53)</f>
        <v>283.49740080344958</v>
      </c>
      <c r="AJ54" s="29">
        <f>AJ53+(AVERAGE($AE$3:AE54)/(AJ53*AJ53))</f>
        <v>25.779149178923667</v>
      </c>
      <c r="AK54" s="30">
        <f>AK53+(AVERAGE($AG$3:AG54)/(AK53*AK53))</f>
        <v>28.322555260498014</v>
      </c>
      <c r="AL54" s="36">
        <f>AL53+(AVERAGE($AH$3:AH54)/(AL53*AL53))</f>
        <v>27.418076087225906</v>
      </c>
      <c r="AM54" s="37">
        <f>AM53+(AVERAGE($AI$3:AI54)/(AM53*AM53))</f>
        <v>27.630508114513944</v>
      </c>
      <c r="AN54" s="38">
        <f t="shared" si="8"/>
        <v>28.690624598668443</v>
      </c>
      <c r="AO54" s="39">
        <f t="shared" si="20"/>
        <v>27.232443054781385</v>
      </c>
      <c r="AP54" s="39">
        <f t="shared" si="20"/>
        <v>26.341080353284866</v>
      </c>
      <c r="AQ54" s="36">
        <f t="shared" si="14"/>
        <v>26.622587592648795</v>
      </c>
      <c r="AR54" s="40">
        <f t="shared" si="19"/>
        <v>26.599984003232461</v>
      </c>
      <c r="AS54" s="41">
        <f t="shared" si="19"/>
        <v>25.618767279492776</v>
      </c>
      <c r="AT54" s="20">
        <f>POWER((AO54-H54),2)</f>
        <v>0.58914366415333241</v>
      </c>
      <c r="AU54" s="20">
        <f>POWER((AP54-H54),2)</f>
        <v>2.7520143942574649</v>
      </c>
      <c r="AV54" s="29">
        <f t="shared" si="10"/>
        <v>32.552296137220203</v>
      </c>
      <c r="AW54" s="30">
        <f t="shared" si="13"/>
        <v>27.032495717599392</v>
      </c>
      <c r="AX54" s="36">
        <f t="shared" si="11"/>
        <v>33.977121561256681</v>
      </c>
      <c r="AY54" s="37">
        <f t="shared" si="12"/>
        <v>32.666216946900192</v>
      </c>
    </row>
    <row r="55" spans="1:51" thickTop="1" thickBot="1">
      <c r="A55" s="4">
        <v>54</v>
      </c>
      <c r="B55" s="4">
        <v>968110509</v>
      </c>
      <c r="C55" s="5">
        <f t="shared" si="2"/>
        <v>0.10056925996204934</v>
      </c>
      <c r="D55" s="2">
        <f t="shared" si="3"/>
        <v>36773.98274305556</v>
      </c>
      <c r="E55" s="4" t="s">
        <v>933</v>
      </c>
      <c r="F55" s="4" t="s">
        <v>934</v>
      </c>
      <c r="G55" s="4">
        <v>28</v>
      </c>
      <c r="H55" s="4">
        <v>32</v>
      </c>
      <c r="I55" s="5">
        <f t="shared" si="4"/>
        <v>0.24590163934426229</v>
      </c>
      <c r="J55" s="4">
        <v>171</v>
      </c>
      <c r="K55" s="4">
        <v>179</v>
      </c>
      <c r="L55" s="5">
        <f t="shared" si="5"/>
        <v>0.25242718446601942</v>
      </c>
      <c r="M55" s="5">
        <f t="shared" si="0"/>
        <v>5.59375</v>
      </c>
      <c r="N55" s="4">
        <v>4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8</v>
      </c>
      <c r="U55" s="4">
        <v>0</v>
      </c>
      <c r="V55" s="4">
        <v>0</v>
      </c>
      <c r="W55" s="4">
        <f>N55+P55+T55</f>
        <v>12</v>
      </c>
      <c r="X55" s="4">
        <f>O55+Q55+U55</f>
        <v>0</v>
      </c>
      <c r="Y55" s="60">
        <f>(N55+V55)/G55</f>
        <v>0.14285714285714285</v>
      </c>
      <c r="Z55" s="62">
        <f>IF(AA55=0,0,(N55+V55)/ABS(AA55))</f>
        <v>1</v>
      </c>
      <c r="AA55" s="3">
        <f t="shared" si="6"/>
        <v>4</v>
      </c>
      <c r="AB55" s="3">
        <f t="shared" si="1"/>
        <v>8</v>
      </c>
      <c r="AC55" s="3">
        <f>N55+O55+P55+Q55+T55+U55</f>
        <v>12</v>
      </c>
      <c r="AD55" s="3">
        <f>AA55/G55</f>
        <v>0.14285714285714285</v>
      </c>
      <c r="AE55" s="24">
        <f>(AA55)*(G55*G55)</f>
        <v>3136</v>
      </c>
      <c r="AF55" s="25">
        <f t="shared" si="7"/>
        <v>9.765625E-4</v>
      </c>
      <c r="AG55" s="26">
        <f>(H55-$H$2)/SUM($AF$2:AF54)</f>
        <v>123.03010249236057</v>
      </c>
      <c r="AH55" s="35">
        <f>(H55-H50)/SUM(AF50:AF54)</f>
        <v>1056.7750832473673</v>
      </c>
      <c r="AI55" s="28">
        <f>(H55-H45)/SUM(AF45:AF54)</f>
        <v>528.72762108211828</v>
      </c>
      <c r="AJ55" s="29">
        <f>AJ54+(AVERAGE($AE$3:AE55)/(AJ54*AJ54))</f>
        <v>26.012753705576241</v>
      </c>
      <c r="AK55" s="30">
        <f>AK54+(AVERAGE($AG$3:AG55)/(AK54*AK54))</f>
        <v>28.415563563610942</v>
      </c>
      <c r="AL55" s="36">
        <f>AL54+(AVERAGE($AH$3:AH55)/(AL54*AL54))</f>
        <v>27.553738966891228</v>
      </c>
      <c r="AM55" s="37">
        <f>AM54+(AVERAGE($AI$3:AI55)/(AM54*AM54))</f>
        <v>27.736414834487906</v>
      </c>
      <c r="AN55" s="38">
        <f t="shared" si="8"/>
        <v>32.500370829147855</v>
      </c>
      <c r="AO55" s="39">
        <f t="shared" si="20"/>
        <v>28.657424982858526</v>
      </c>
      <c r="AP55" s="39">
        <f t="shared" si="20"/>
        <v>27.103097655633817</v>
      </c>
      <c r="AQ55" s="36">
        <f t="shared" si="14"/>
        <v>27.346333150405012</v>
      </c>
      <c r="AR55" s="40">
        <f t="shared" si="19"/>
        <v>26.977424866594792</v>
      </c>
      <c r="AS55" s="41">
        <f t="shared" si="19"/>
        <v>25.878368111238537</v>
      </c>
      <c r="AT55" s="20">
        <f>POWER((AO55-H55),2)</f>
        <v>11.172807745218325</v>
      </c>
      <c r="AU55" s="20">
        <f>POWER((AP55-H55),2)</f>
        <v>23.979652570259013</v>
      </c>
      <c r="AV55" s="29">
        <f t="shared" si="10"/>
        <v>32.717740316716274</v>
      </c>
      <c r="AW55" s="30">
        <f t="shared" si="13"/>
        <v>27.14484659832992</v>
      </c>
      <c r="AX55" s="36">
        <f t="shared" si="11"/>
        <v>34.154827348472843</v>
      </c>
      <c r="AY55" s="37">
        <f t="shared" si="12"/>
        <v>32.832658371199066</v>
      </c>
    </row>
    <row r="56" spans="1:51" thickTop="1" thickBot="1">
      <c r="A56" s="4">
        <v>55</v>
      </c>
      <c r="B56" s="4">
        <v>968140918</v>
      </c>
      <c r="C56" s="5">
        <f t="shared" si="2"/>
        <v>0.10246679316888045</v>
      </c>
      <c r="D56" s="2">
        <f t="shared" si="3"/>
        <v>36774.334699074076</v>
      </c>
      <c r="E56" s="4" t="s">
        <v>934</v>
      </c>
      <c r="F56" s="4" t="s">
        <v>935</v>
      </c>
      <c r="G56" s="4">
        <v>32</v>
      </c>
      <c r="H56" s="4">
        <v>33</v>
      </c>
      <c r="I56" s="5">
        <f t="shared" si="4"/>
        <v>0.26229508196721313</v>
      </c>
      <c r="J56" s="4">
        <v>179</v>
      </c>
      <c r="K56" s="4">
        <v>181</v>
      </c>
      <c r="L56" s="5">
        <f t="shared" si="5"/>
        <v>0.25728155339805825</v>
      </c>
      <c r="M56" s="5">
        <f t="shared" si="0"/>
        <v>5.4848484848484844</v>
      </c>
      <c r="N56" s="4">
        <v>1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2</v>
      </c>
      <c r="U56" s="4">
        <v>0</v>
      </c>
      <c r="V56" s="4">
        <v>0</v>
      </c>
      <c r="W56" s="4">
        <f>N56+P56+T56</f>
        <v>3</v>
      </c>
      <c r="X56" s="4">
        <f>O56+Q56+U56</f>
        <v>0</v>
      </c>
      <c r="Y56" s="60">
        <f>(N56+V56)/G56</f>
        <v>3.125E-2</v>
      </c>
      <c r="Z56" s="62">
        <f>IF(AA56=0,0,(N56+V56)/ABS(AA56))</f>
        <v>1</v>
      </c>
      <c r="AA56" s="3">
        <f t="shared" si="6"/>
        <v>1</v>
      </c>
      <c r="AB56" s="3">
        <f t="shared" si="1"/>
        <v>2</v>
      </c>
      <c r="AC56" s="3">
        <f>N56+O56+P56+Q56+T56+U56</f>
        <v>3</v>
      </c>
      <c r="AD56" s="3">
        <f>AA56/G56</f>
        <v>3.125E-2</v>
      </c>
      <c r="AE56" s="24">
        <f>(AA56)*(G56*G56)</f>
        <v>1024</v>
      </c>
      <c r="AF56" s="25">
        <f t="shared" si="7"/>
        <v>9.1827364554637281E-4</v>
      </c>
      <c r="AG56" s="26">
        <f>(H56-$H$2)/SUM($AF$2:AF55)</f>
        <v>130.18932249639926</v>
      </c>
      <c r="AH56" s="35">
        <f>(H56-H51)/SUM(AF51:AF55)</f>
        <v>1174.6304629826614</v>
      </c>
      <c r="AI56" s="28">
        <f>(H56-H46)/SUM(AF46:AF55)</f>
        <v>620.80181338800594</v>
      </c>
      <c r="AJ56" s="29">
        <f>AJ55+(AVERAGE($AE$3:AE56)/(AJ55*AJ55))</f>
        <v>26.265956915088715</v>
      </c>
      <c r="AK56" s="30">
        <f>AK55+(AVERAGE($AG$3:AG56)/(AK55*AK55))</f>
        <v>28.509238741679425</v>
      </c>
      <c r="AL56" s="36">
        <f>AL55+(AVERAGE($AH$3:AH56)/(AL55*AL55))</f>
        <v>27.714233082786006</v>
      </c>
      <c r="AM56" s="37">
        <f>AM55+(AVERAGE($AI$3:AI56)/(AM55*AM55))</f>
        <v>27.854511753296528</v>
      </c>
      <c r="AN56" s="38">
        <f t="shared" si="8"/>
        <v>33.469816161653</v>
      </c>
      <c r="AO56" s="39">
        <f t="shared" si="20"/>
        <v>30.0877242998417</v>
      </c>
      <c r="AP56" s="39">
        <f t="shared" si="20"/>
        <v>27.948211306955443</v>
      </c>
      <c r="AQ56" s="36">
        <f t="shared" si="14"/>
        <v>28.288893716436217</v>
      </c>
      <c r="AR56" s="40">
        <f t="shared" si="19"/>
        <v>27.505776861662678</v>
      </c>
      <c r="AS56" s="41">
        <f t="shared" si="19"/>
        <v>26.210855978073056</v>
      </c>
      <c r="AT56" s="20">
        <f>POWER((AO56-H56),2)</f>
        <v>8.481349753732518</v>
      </c>
      <c r="AU56" s="20">
        <f>POWER((AP56-H56),2)</f>
        <v>25.520568999172834</v>
      </c>
      <c r="AV56" s="29">
        <f t="shared" si="10"/>
        <v>32.881515519646491</v>
      </c>
      <c r="AW56" s="30">
        <f t="shared" si="13"/>
        <v>27.256269376702853</v>
      </c>
      <c r="AX56" s="36">
        <f t="shared" si="11"/>
        <v>34.330688758398459</v>
      </c>
      <c r="AY56" s="37">
        <f t="shared" si="12"/>
        <v>32.997416561113013</v>
      </c>
    </row>
    <row r="57" spans="1:51" thickTop="1" thickBot="1">
      <c r="A57" s="4">
        <v>56</v>
      </c>
      <c r="B57" s="4">
        <v>968419733</v>
      </c>
      <c r="C57" s="5">
        <f t="shared" si="2"/>
        <v>0.10436432637571158</v>
      </c>
      <c r="D57" s="2">
        <f t="shared" si="3"/>
        <v>36777.561724537038</v>
      </c>
      <c r="E57" s="4" t="s">
        <v>935</v>
      </c>
      <c r="F57" s="4" t="s">
        <v>936</v>
      </c>
      <c r="G57" s="4">
        <v>33</v>
      </c>
      <c r="H57" s="4">
        <v>23</v>
      </c>
      <c r="I57" s="5">
        <f t="shared" si="4"/>
        <v>9.8360655737704916E-2</v>
      </c>
      <c r="J57" s="4">
        <v>181</v>
      </c>
      <c r="K57" s="4">
        <v>144</v>
      </c>
      <c r="L57" s="5">
        <f t="shared" si="5"/>
        <v>0.16747572815533981</v>
      </c>
      <c r="M57" s="5">
        <f t="shared" si="0"/>
        <v>6.2608695652173916</v>
      </c>
      <c r="N57" s="4">
        <v>1</v>
      </c>
      <c r="O57" s="4">
        <v>11</v>
      </c>
      <c r="P57" s="4">
        <v>3</v>
      </c>
      <c r="Q57" s="4">
        <v>2</v>
      </c>
      <c r="R57" s="4">
        <v>1</v>
      </c>
      <c r="S57" s="4">
        <v>1</v>
      </c>
      <c r="T57" s="4">
        <v>3</v>
      </c>
      <c r="U57" s="4">
        <v>41</v>
      </c>
      <c r="V57" s="4">
        <v>4</v>
      </c>
      <c r="W57" s="4">
        <f>N57+P57+T57</f>
        <v>7</v>
      </c>
      <c r="X57" s="4">
        <f>O57+Q57+U57</f>
        <v>54</v>
      </c>
      <c r="Y57" s="60">
        <f>(N57+V57)/G57</f>
        <v>0.15151515151515152</v>
      </c>
      <c r="Z57" s="62">
        <f>IF(AA57=0,0,(N57+V57)/ABS(AA57))</f>
        <v>0.5</v>
      </c>
      <c r="AA57" s="3">
        <f t="shared" si="6"/>
        <v>-10</v>
      </c>
      <c r="AB57" s="3">
        <f t="shared" si="1"/>
        <v>-37</v>
      </c>
      <c r="AC57" s="3">
        <f>N57+O57+P57+Q57+T57+U57</f>
        <v>61</v>
      </c>
      <c r="AD57" s="3">
        <f>AA57/G57</f>
        <v>-0.30303030303030304</v>
      </c>
      <c r="AE57" s="24">
        <f>(AA57)*(G57*G57)</f>
        <v>-10890</v>
      </c>
      <c r="AF57" s="25">
        <f t="shared" si="7"/>
        <v>1.890359168241966E-3</v>
      </c>
      <c r="AG57" s="26">
        <f>(H57-$H$2)/SUM($AF$2:AF56)</f>
        <v>48.45891869818913</v>
      </c>
      <c r="AH57" s="35">
        <f>(H57-H52)/SUM(AF52:AF56)</f>
        <v>-489.48215181423518</v>
      </c>
      <c r="AI57" s="28">
        <f>(H57-H47)/SUM(AF47:AF56)</f>
        <v>0</v>
      </c>
      <c r="AJ57" s="29">
        <f>AJ56+(AVERAGE($AE$3:AE57)/(AJ56*AJ56))</f>
        <v>26.222788634302653</v>
      </c>
      <c r="AK57" s="30">
        <f>AK56+(AVERAGE($AG$3:AG57)/(AK56*AK56))</f>
        <v>28.601691353817174</v>
      </c>
      <c r="AL57" s="36">
        <f>AL56+(AVERAGE($AH$3:AH57)/(AL56*AL56))</f>
        <v>27.85840241980835</v>
      </c>
      <c r="AM57" s="37">
        <f>AM56+(AVERAGE($AI$3:AI57)/(AM56*AM56))</f>
        <v>27.969480337912977</v>
      </c>
      <c r="AN57" s="38">
        <f t="shared" si="8"/>
        <v>23.748585995462292</v>
      </c>
      <c r="AO57" s="39">
        <f t="shared" si="20"/>
        <v>29.547022047374721</v>
      </c>
      <c r="AP57" s="39">
        <f t="shared" si="20"/>
        <v>27.948211306955443</v>
      </c>
      <c r="AQ57" s="36">
        <f t="shared" si="14"/>
        <v>28.964119967224129</v>
      </c>
      <c r="AR57" s="40">
        <f t="shared" si="19"/>
        <v>27.949328100015933</v>
      </c>
      <c r="AS57" s="41">
        <f t="shared" si="19"/>
        <v>26.520431797152522</v>
      </c>
      <c r="AT57" s="20">
        <f>POWER((AO57-H57),2)</f>
        <v>42.863497688810682</v>
      </c>
      <c r="AU57" s="20">
        <f>POWER((AP57-H57),2)</f>
        <v>24.484795138281694</v>
      </c>
      <c r="AV57" s="29">
        <f t="shared" si="10"/>
        <v>33.043663332914065</v>
      </c>
      <c r="AW57" s="30">
        <f t="shared" si="13"/>
        <v>27.366783031436729</v>
      </c>
      <c r="AX57" s="36">
        <f t="shared" si="11"/>
        <v>34.504753057742953</v>
      </c>
      <c r="AY57" s="37">
        <f t="shared" si="12"/>
        <v>33.160533562415125</v>
      </c>
    </row>
    <row r="58" spans="1:51" thickTop="1" thickBot="1">
      <c r="A58" s="4">
        <v>57</v>
      </c>
      <c r="B58" s="4">
        <v>969127125</v>
      </c>
      <c r="C58" s="5">
        <f t="shared" si="2"/>
        <v>0.10626185958254269</v>
      </c>
      <c r="D58" s="2">
        <f t="shared" si="3"/>
        <v>36785.749131944445</v>
      </c>
      <c r="E58" s="4" t="s">
        <v>936</v>
      </c>
      <c r="F58" s="4" t="s">
        <v>937</v>
      </c>
      <c r="G58" s="4">
        <v>23</v>
      </c>
      <c r="H58" s="4">
        <v>23</v>
      </c>
      <c r="I58" s="5">
        <f t="shared" si="4"/>
        <v>9.8360655737704916E-2</v>
      </c>
      <c r="J58" s="4">
        <v>144</v>
      </c>
      <c r="K58" s="4">
        <v>144</v>
      </c>
      <c r="L58" s="5">
        <f t="shared" si="5"/>
        <v>0.16747572815533981</v>
      </c>
      <c r="M58" s="5">
        <f t="shared" si="0"/>
        <v>6.2608695652173916</v>
      </c>
      <c r="N58" s="4">
        <v>0</v>
      </c>
      <c r="O58" s="4">
        <v>0</v>
      </c>
      <c r="P58" s="4">
        <v>2</v>
      </c>
      <c r="Q58" s="4">
        <v>2</v>
      </c>
      <c r="R58" s="4">
        <v>0</v>
      </c>
      <c r="S58" s="4">
        <v>0</v>
      </c>
      <c r="T58" s="4">
        <v>0</v>
      </c>
      <c r="U58" s="4">
        <v>0</v>
      </c>
      <c r="V58" s="4">
        <v>2</v>
      </c>
      <c r="W58" s="4">
        <f>N58+P58+T58</f>
        <v>2</v>
      </c>
      <c r="X58" s="4">
        <f>O58+Q58+U58</f>
        <v>2</v>
      </c>
      <c r="Y58" s="60">
        <f>(N58+V58)/G58</f>
        <v>8.6956521739130432E-2</v>
      </c>
      <c r="Z58" s="62">
        <f>IF(AA58=0,0,(N58+V58)/ABS(AA58))</f>
        <v>0</v>
      </c>
      <c r="AA58" s="3">
        <f t="shared" si="6"/>
        <v>0</v>
      </c>
      <c r="AB58" s="3">
        <f t="shared" si="1"/>
        <v>0</v>
      </c>
      <c r="AC58" s="3">
        <f>N58+O58+P58+Q58+T58+U58</f>
        <v>4</v>
      </c>
      <c r="AD58" s="3">
        <f>AA58/G58</f>
        <v>0</v>
      </c>
      <c r="AE58" s="24">
        <f>(AA58)*(G58*G58)</f>
        <v>0</v>
      </c>
      <c r="AF58" s="25">
        <f t="shared" si="7"/>
        <v>1.890359168241966E-3</v>
      </c>
      <c r="AG58" s="26">
        <f>(H58-$H$2)/SUM($AF$2:AF57)</f>
        <v>47.730199772473128</v>
      </c>
      <c r="AH58" s="35">
        <f>(H58-H53)/SUM(AF53:AF57)</f>
        <v>-458.71591485738998</v>
      </c>
      <c r="AI58" s="28">
        <f>(H58-H48)/SUM(AF48:AF57)</f>
        <v>0</v>
      </c>
      <c r="AJ58" s="29">
        <f>AJ57+(AVERAGE($AE$3:AE58)/(AJ57*AJ57))</f>
        <v>26.180251510460128</v>
      </c>
      <c r="AK58" s="30">
        <f>AK57+(AVERAGE($AG$3:AG58)/(AK57*AK57))</f>
        <v>28.692948847153371</v>
      </c>
      <c r="AL58" s="36">
        <f>AL57+(AVERAGE($AH$3:AH58)/(AL57*AL57))</f>
        <v>27.987980929480763</v>
      </c>
      <c r="AM58" s="37">
        <f>AM57+(AVERAGE($AI$3:AI58)/(AM57*AM57))</f>
        <v>28.081469540712856</v>
      </c>
      <c r="AN58" s="38">
        <f t="shared" si="8"/>
        <v>23.748585995462292</v>
      </c>
      <c r="AO58" s="39">
        <f t="shared" si="20"/>
        <v>29.021590220710191</v>
      </c>
      <c r="AP58" s="39">
        <f t="shared" si="20"/>
        <v>27.948211306955443</v>
      </c>
      <c r="AQ58" s="36">
        <f t="shared" si="14"/>
        <v>29.415671183275876</v>
      </c>
      <c r="AR58" s="40">
        <f t="shared" si="19"/>
        <v>28.320190846670126</v>
      </c>
      <c r="AS58" s="41">
        <f t="shared" si="19"/>
        <v>26.808357023962795</v>
      </c>
      <c r="AT58" s="20">
        <f>POWER((AO58-H58),2)</f>
        <v>36.259548786152607</v>
      </c>
      <c r="AU58" s="20">
        <f>POWER((AP58-H58),2)</f>
        <v>24.484795138281694</v>
      </c>
      <c r="AV58" s="29">
        <f t="shared" si="10"/>
        <v>33.204223706867992</v>
      </c>
      <c r="AW58" s="30">
        <f t="shared" si="13"/>
        <v>27.476405926901496</v>
      </c>
      <c r="AX58" s="36">
        <f t="shared" si="11"/>
        <v>34.677065600861923</v>
      </c>
      <c r="AY58" s="37">
        <f t="shared" si="12"/>
        <v>33.322049762232645</v>
      </c>
    </row>
    <row r="59" spans="1:51" thickTop="1" thickBot="1">
      <c r="A59" s="4">
        <v>58</v>
      </c>
      <c r="B59" s="4">
        <v>970476987</v>
      </c>
      <c r="C59" s="5">
        <f t="shared" si="2"/>
        <v>0.10815939278937381</v>
      </c>
      <c r="D59" s="2">
        <f t="shared" si="3"/>
        <v>36801.372534722221</v>
      </c>
      <c r="E59" s="4" t="s">
        <v>937</v>
      </c>
      <c r="F59" s="4" t="s">
        <v>938</v>
      </c>
      <c r="G59" s="4">
        <v>23</v>
      </c>
      <c r="H59" s="4">
        <v>23</v>
      </c>
      <c r="I59" s="5">
        <f t="shared" si="4"/>
        <v>9.8360655737704916E-2</v>
      </c>
      <c r="J59" s="4">
        <v>144</v>
      </c>
      <c r="K59" s="4">
        <v>144</v>
      </c>
      <c r="L59" s="5">
        <f t="shared" si="5"/>
        <v>0.16747572815533981</v>
      </c>
      <c r="M59" s="5">
        <f t="shared" si="0"/>
        <v>6.2608695652173916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f>N59+P59+T59</f>
        <v>0</v>
      </c>
      <c r="X59" s="4">
        <f>O59+Q59+U59</f>
        <v>0</v>
      </c>
      <c r="Y59" s="60">
        <f>(N59+V59)/G59</f>
        <v>0</v>
      </c>
      <c r="Z59" s="62">
        <f>IF(AA59=0,0,(N59+V59)/ABS(AA59))</f>
        <v>0</v>
      </c>
      <c r="AA59" s="3">
        <f t="shared" si="6"/>
        <v>0</v>
      </c>
      <c r="AB59" s="3">
        <f t="shared" si="1"/>
        <v>0</v>
      </c>
      <c r="AC59" s="3">
        <f>N59+O59+P59+Q59+T59+U59</f>
        <v>0</v>
      </c>
      <c r="AD59" s="3">
        <f>AA59/G59</f>
        <v>0</v>
      </c>
      <c r="AE59" s="24">
        <f>(AA59)*(G59*G59)</f>
        <v>0</v>
      </c>
      <c r="AF59" s="25">
        <f t="shared" si="7"/>
        <v>1.890359168241966E-3</v>
      </c>
      <c r="AG59" s="26">
        <f>(H59-$H$2)/SUM($AF$2:AF58)</f>
        <v>47.023072909248803</v>
      </c>
      <c r="AH59" s="35">
        <f>(H59-H54)/SUM(AF54:AF58)</f>
        <v>-719.31426706327193</v>
      </c>
      <c r="AI59" s="28">
        <f>(H59-H49)/SUM(AF49:AF58)</f>
        <v>0</v>
      </c>
      <c r="AJ59" s="29">
        <f>AJ58+(AVERAGE($AE$3:AE59)/(AJ58*AJ58))</f>
        <v>26.138324739802485</v>
      </c>
      <c r="AK59" s="30">
        <f>AK58+(AVERAGE($AG$3:AG59)/(AK58*AK58))</f>
        <v>28.783037978215596</v>
      </c>
      <c r="AL59" s="36">
        <f>AL58+(AVERAGE($AH$3:AH59)/(AL58*AL58))</f>
        <v>28.097999877068094</v>
      </c>
      <c r="AM59" s="37">
        <f>AM58+(AVERAGE($AI$3:AI59)/(AM58*AM58))</f>
        <v>28.190618212890559</v>
      </c>
      <c r="AN59" s="38">
        <f t="shared" si="8"/>
        <v>23.748585995462292</v>
      </c>
      <c r="AO59" s="39">
        <f t="shared" si="20"/>
        <v>28.167554053216094</v>
      </c>
      <c r="AP59" s="39">
        <f t="shared" si="20"/>
        <v>27.948211306955443</v>
      </c>
      <c r="AQ59" s="36">
        <f t="shared" si="14"/>
        <v>29.546008668795469</v>
      </c>
      <c r="AR59" s="40">
        <f t="shared" si="19"/>
        <v>28.591717694172612</v>
      </c>
      <c r="AS59" s="41">
        <f t="shared" si="19"/>
        <v>27.075697495471651</v>
      </c>
      <c r="AT59" s="20">
        <f>POWER((AO59-H59),2)</f>
        <v>26.703614892910078</v>
      </c>
      <c r="AU59" s="20">
        <f>POWER((AP59-H59),2)</f>
        <v>24.484795138281694</v>
      </c>
      <c r="AV59" s="29">
        <f t="shared" si="10"/>
        <v>33.36323504268281</v>
      </c>
      <c r="AW59" s="30">
        <f t="shared" si="13"/>
        <v>27.585155840163928</v>
      </c>
      <c r="AX59" s="36">
        <f t="shared" si="11"/>
        <v>34.8476699346934</v>
      </c>
      <c r="AY59" s="37">
        <f t="shared" si="12"/>
        <v>33.482003977819254</v>
      </c>
    </row>
    <row r="60" spans="1:51" thickTop="1" thickBot="1">
      <c r="A60" s="4">
        <v>59</v>
      </c>
      <c r="B60" s="4">
        <v>971165448</v>
      </c>
      <c r="C60" s="5">
        <f t="shared" si="2"/>
        <v>0.11005692599620494</v>
      </c>
      <c r="D60" s="2">
        <f t="shared" si="3"/>
        <v>36809.340833333335</v>
      </c>
      <c r="E60" s="4" t="s">
        <v>938</v>
      </c>
      <c r="F60" s="4" t="s">
        <v>939</v>
      </c>
      <c r="G60" s="4">
        <v>23</v>
      </c>
      <c r="H60" s="4">
        <v>24</v>
      </c>
      <c r="I60" s="5">
        <f t="shared" si="4"/>
        <v>0.11475409836065574</v>
      </c>
      <c r="J60" s="4">
        <v>144</v>
      </c>
      <c r="K60" s="4">
        <v>146</v>
      </c>
      <c r="L60" s="5">
        <f t="shared" si="5"/>
        <v>0.17233009708737865</v>
      </c>
      <c r="M60" s="5">
        <f t="shared" si="0"/>
        <v>6.083333333333333</v>
      </c>
      <c r="N60" s="4">
        <v>1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2</v>
      </c>
      <c r="U60" s="4">
        <v>0</v>
      </c>
      <c r="V60" s="4">
        <v>0</v>
      </c>
      <c r="W60" s="4">
        <f>N60+P60+T60</f>
        <v>3</v>
      </c>
      <c r="X60" s="4">
        <f>O60+Q60+U60</f>
        <v>0</v>
      </c>
      <c r="Y60" s="60">
        <f>(N60+V60)/G60</f>
        <v>4.3478260869565216E-2</v>
      </c>
      <c r="Z60" s="62">
        <f>IF(AA60=0,0,(N60+V60)/ABS(AA60))</f>
        <v>1</v>
      </c>
      <c r="AA60" s="3">
        <f t="shared" si="6"/>
        <v>1</v>
      </c>
      <c r="AB60" s="3">
        <f t="shared" si="1"/>
        <v>2</v>
      </c>
      <c r="AC60" s="3">
        <f>N60+O60+P60+Q60+T60+U60</f>
        <v>3</v>
      </c>
      <c r="AD60" s="3">
        <f>AA60/G60</f>
        <v>4.3478260869565216E-2</v>
      </c>
      <c r="AE60" s="24">
        <f>(AA60)*(G60*G60)</f>
        <v>529</v>
      </c>
      <c r="AF60" s="25">
        <f t="shared" si="7"/>
        <v>1.736111111111111E-3</v>
      </c>
      <c r="AG60" s="26">
        <f>(H60-$H$2)/SUM($AF$2:AF59)</f>
        <v>54.059357862865667</v>
      </c>
      <c r="AH60" s="35">
        <f>(H60-H55)/SUM(AF55:AF59)</f>
        <v>-1057.3739497690551</v>
      </c>
      <c r="AI60" s="28">
        <f>(H60-H50)/SUM(AF50:AF59)</f>
        <v>0</v>
      </c>
      <c r="AJ60" s="29">
        <f>AJ59+(AVERAGE($AE$3:AE60)/(AJ59*AJ59))</f>
        <v>26.110338274269456</v>
      </c>
      <c r="AK60" s="30">
        <f>AK59+(AVERAGE($AG$3:AG60)/(AK59*AK59))</f>
        <v>28.872145536440307</v>
      </c>
      <c r="AL60" s="36">
        <f>AL59+(AVERAGE($AH$3:AH60)/(AL59*AL59))</f>
        <v>28.182185515202235</v>
      </c>
      <c r="AM60" s="37">
        <f>AM59+(AVERAGE($AI$3:AI60)/(AM59*AM59))</f>
        <v>28.297055986454478</v>
      </c>
      <c r="AN60" s="38">
        <f t="shared" si="8"/>
        <v>24.686537012959306</v>
      </c>
      <c r="AO60" s="39">
        <f t="shared" si="20"/>
        <v>26.834860386613606</v>
      </c>
      <c r="AP60" s="39">
        <f t="shared" si="20"/>
        <v>27.948211306955443</v>
      </c>
      <c r="AQ60" s="36">
        <f t="shared" si="14"/>
        <v>29.190839119275022</v>
      </c>
      <c r="AR60" s="40">
        <f t="shared" ref="AR60:AS75" si="21">AR59+(AVERAGE(AH51:AH60)/(AR59*AR59))</f>
        <v>28.715825158048684</v>
      </c>
      <c r="AS60" s="41">
        <f t="shared" si="21"/>
        <v>27.33056869167519</v>
      </c>
      <c r="AT60" s="20">
        <f>POWER((AO60-H60),2)</f>
        <v>8.0364334115910427</v>
      </c>
      <c r="AU60" s="20">
        <f>POWER((AP60-H60),2)</f>
        <v>15.588372524370808</v>
      </c>
      <c r="AV60" s="29">
        <f t="shared" si="10"/>
        <v>33.520734273879825</v>
      </c>
      <c r="AW60" s="30">
        <f t="shared" si="13"/>
        <v>27.693049986534405</v>
      </c>
      <c r="AX60" s="36">
        <f t="shared" si="11"/>
        <v>35.016607896466134</v>
      </c>
      <c r="AY60" s="37">
        <f t="shared" si="12"/>
        <v>33.640433539361361</v>
      </c>
    </row>
    <row r="61" spans="1:51" thickTop="1" thickBot="1">
      <c r="A61" s="4">
        <v>60</v>
      </c>
      <c r="B61" s="4">
        <v>972813697</v>
      </c>
      <c r="C61" s="5">
        <f t="shared" si="2"/>
        <v>0.11195445920303605</v>
      </c>
      <c r="D61" s="2">
        <f t="shared" si="3"/>
        <v>36828.41778935185</v>
      </c>
      <c r="E61" s="4" t="s">
        <v>939</v>
      </c>
      <c r="F61" s="4" t="s">
        <v>940</v>
      </c>
      <c r="G61" s="4">
        <v>24</v>
      </c>
      <c r="H61" s="4">
        <v>25</v>
      </c>
      <c r="I61" s="5">
        <f t="shared" si="4"/>
        <v>0.13114754098360656</v>
      </c>
      <c r="J61" s="4">
        <v>146</v>
      </c>
      <c r="K61" s="4">
        <v>155</v>
      </c>
      <c r="L61" s="5">
        <f t="shared" si="5"/>
        <v>0.1941747572815534</v>
      </c>
      <c r="M61" s="5">
        <f t="shared" si="0"/>
        <v>6.2</v>
      </c>
      <c r="N61" s="4">
        <v>1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9</v>
      </c>
      <c r="U61" s="4">
        <v>0</v>
      </c>
      <c r="V61" s="4">
        <v>0</v>
      </c>
      <c r="W61" s="4">
        <f>N61+P61+T61</f>
        <v>10</v>
      </c>
      <c r="X61" s="4">
        <f>O61+Q61+U61</f>
        <v>0</v>
      </c>
      <c r="Y61" s="60">
        <f>(N61+V61)/G61</f>
        <v>4.1666666666666664E-2</v>
      </c>
      <c r="Z61" s="62">
        <f>IF(AA61=0,0,(N61+V61)/ABS(AA61))</f>
        <v>1</v>
      </c>
      <c r="AA61" s="3">
        <f t="shared" si="6"/>
        <v>1</v>
      </c>
      <c r="AB61" s="3">
        <f t="shared" si="1"/>
        <v>9</v>
      </c>
      <c r="AC61" s="3">
        <f>N61+O61+P61+Q61+T61+U61</f>
        <v>10</v>
      </c>
      <c r="AD61" s="3">
        <f>AA61/G61</f>
        <v>4.1666666666666664E-2</v>
      </c>
      <c r="AE61" s="24">
        <f>(AA61)*(G61*G61)</f>
        <v>576</v>
      </c>
      <c r="AF61" s="25">
        <f t="shared" si="7"/>
        <v>1.6000000000000001E-3</v>
      </c>
      <c r="AG61" s="26">
        <f>(H61-$H$2)/SUM($AF$2:AF60)</f>
        <v>60.964733797302159</v>
      </c>
      <c r="AH61" s="35">
        <f>(H61-H56)/SUM(AF56:AF60)</f>
        <v>-960.90760474730655</v>
      </c>
      <c r="AI61" s="28">
        <f>(H61-H51)/SUM(AF51:AF60)</f>
        <v>0</v>
      </c>
      <c r="AJ61" s="29">
        <f>AJ60+(AVERAGE($AE$3:AE61)/(AJ60*AJ60))</f>
        <v>26.09708722707947</v>
      </c>
      <c r="AK61" s="30">
        <f>AK60+(AVERAGE($AG$3:AG61)/(AK60*AK60))</f>
        <v>28.960442494752051</v>
      </c>
      <c r="AL61" s="36">
        <f>AL60+(AVERAGE($AH$3:AH61)/(AL60*AL60))</f>
        <v>28.243944615517815</v>
      </c>
      <c r="AM61" s="37">
        <f>AM60+(AVERAGE($AI$3:AI61)/(AM60*AM60))</f>
        <v>28.400904062562862</v>
      </c>
      <c r="AN61" s="38">
        <f t="shared" si="8"/>
        <v>25.631690061035894</v>
      </c>
      <c r="AO61" s="39">
        <f t="shared" si="20"/>
        <v>25.500469859603463</v>
      </c>
      <c r="AP61" s="39">
        <f t="shared" si="20"/>
        <v>27.948211306955443</v>
      </c>
      <c r="AQ61" s="36">
        <f t="shared" si="14"/>
        <v>28.325735991022604</v>
      </c>
      <c r="AR61" s="40">
        <f t="shared" si="21"/>
        <v>28.696245141136892</v>
      </c>
      <c r="AS61" s="41">
        <f t="shared" si="21"/>
        <v>27.566427846020677</v>
      </c>
      <c r="AT61" s="20">
        <f>POWER((AO61-H61),2)</f>
        <v>0.25047008037150986</v>
      </c>
      <c r="AU61" s="20">
        <f>POWER((AP61-H61),2)</f>
        <v>8.6919499104599218</v>
      </c>
      <c r="AV61" s="29">
        <f t="shared" si="10"/>
        <v>33.676756942460464</v>
      </c>
      <c r="AW61" s="30">
        <f t="shared" si="13"/>
        <v>27.800105043714826</v>
      </c>
      <c r="AX61" s="36">
        <f t="shared" si="11"/>
        <v>35.183919704776173</v>
      </c>
      <c r="AY61" s="37">
        <f t="shared" si="12"/>
        <v>33.797374367298836</v>
      </c>
    </row>
    <row r="62" spans="1:51" thickTop="1" thickBot="1">
      <c r="A62" s="4">
        <v>61</v>
      </c>
      <c r="B62" s="4">
        <v>973790556</v>
      </c>
      <c r="C62" s="5">
        <f t="shared" si="2"/>
        <v>0.11385199240986717</v>
      </c>
      <c r="D62" s="2">
        <f t="shared" si="3"/>
        <v>36839.724027777775</v>
      </c>
      <c r="E62" s="4" t="s">
        <v>940</v>
      </c>
      <c r="F62" s="4" t="s">
        <v>941</v>
      </c>
      <c r="G62" s="4">
        <v>25</v>
      </c>
      <c r="H62" s="4">
        <v>25</v>
      </c>
      <c r="I62" s="5">
        <f t="shared" si="4"/>
        <v>0.13114754098360656</v>
      </c>
      <c r="J62" s="4">
        <v>155</v>
      </c>
      <c r="K62" s="4">
        <v>157</v>
      </c>
      <c r="L62" s="5">
        <f t="shared" si="5"/>
        <v>0.19902912621359223</v>
      </c>
      <c r="M62" s="5">
        <f t="shared" si="0"/>
        <v>6.28</v>
      </c>
      <c r="N62" s="4">
        <v>0</v>
      </c>
      <c r="O62" s="4">
        <v>0</v>
      </c>
      <c r="P62" s="4">
        <v>6</v>
      </c>
      <c r="Q62" s="4">
        <v>4</v>
      </c>
      <c r="R62" s="4">
        <v>0</v>
      </c>
      <c r="S62" s="4">
        <v>0</v>
      </c>
      <c r="T62" s="4">
        <v>0</v>
      </c>
      <c r="U62" s="4">
        <v>0</v>
      </c>
      <c r="V62" s="4">
        <v>1</v>
      </c>
      <c r="W62" s="4">
        <f>N62+P62+T62</f>
        <v>6</v>
      </c>
      <c r="X62" s="4">
        <f>O62+Q62+U62</f>
        <v>4</v>
      </c>
      <c r="Y62" s="60">
        <f>(N62+V62)/G62</f>
        <v>0.04</v>
      </c>
      <c r="Z62" s="62">
        <f>IF(AA62=0,0,(N62+V62)/ABS(AA62))</f>
        <v>0</v>
      </c>
      <c r="AA62" s="3">
        <f t="shared" si="6"/>
        <v>0</v>
      </c>
      <c r="AB62" s="3">
        <f t="shared" si="1"/>
        <v>2</v>
      </c>
      <c r="AC62" s="3">
        <f>N62+O62+P62+Q62+T62+U62</f>
        <v>10</v>
      </c>
      <c r="AD62" s="3">
        <f>AA62/G62</f>
        <v>0</v>
      </c>
      <c r="AE62" s="24">
        <f>(AA62)*(G62*G62)</f>
        <v>0</v>
      </c>
      <c r="AF62" s="25">
        <f t="shared" si="7"/>
        <v>1.6000000000000001E-3</v>
      </c>
      <c r="AG62" s="26">
        <f>(H62-$H$2)/SUM($AF$2:AF61)</f>
        <v>60.230348366367295</v>
      </c>
      <c r="AH62" s="35">
        <f>(H62-H57)/SUM(AF57:AF61)</f>
        <v>222.04486719457316</v>
      </c>
      <c r="AI62" s="28">
        <f>(H62-H52)/SUM(AF52:AF61)</f>
        <v>-66.067151980559458</v>
      </c>
      <c r="AJ62" s="29">
        <f>AJ61+(AVERAGE($AE$3:AE62)/(AJ61*AJ61))</f>
        <v>26.084043794901294</v>
      </c>
      <c r="AK62" s="30">
        <f>AK61+(AVERAGE($AG$3:AG62)/(AK61*AK61))</f>
        <v>29.047936092447816</v>
      </c>
      <c r="AL62" s="36">
        <f>AL61+(AVERAGE($AH$3:AH62)/(AL61*AL61))</f>
        <v>28.3090482545106</v>
      </c>
      <c r="AM62" s="37">
        <f>AM61+(AVERAGE($AI$3:AI62)/(AM61*AM61))</f>
        <v>28.500910800447457</v>
      </c>
      <c r="AN62" s="38">
        <f t="shared" si="8"/>
        <v>25.631690061035894</v>
      </c>
      <c r="AO62" s="39">
        <f t="shared" si="20"/>
        <v>25.841933426973604</v>
      </c>
      <c r="AP62" s="39">
        <f t="shared" si="20"/>
        <v>27.863629385005392</v>
      </c>
      <c r="AQ62" s="36">
        <f t="shared" si="14"/>
        <v>27.584344626658385</v>
      </c>
      <c r="AR62" s="40">
        <f t="shared" si="21"/>
        <v>28.663156200718049</v>
      </c>
      <c r="AS62" s="41">
        <f t="shared" si="21"/>
        <v>27.768187003826011</v>
      </c>
      <c r="AT62" s="20">
        <f>POWER((AO62-H62),2)</f>
        <v>0.70885189545551708</v>
      </c>
      <c r="AU62" s="20">
        <f>POWER((AP62-H62),2)</f>
        <v>8.2003732546663617</v>
      </c>
      <c r="AV62" s="29">
        <f t="shared" si="10"/>
        <v>33.831337270078471</v>
      </c>
      <c r="AW62" s="30">
        <f t="shared" si="13"/>
        <v>27.906337174639635</v>
      </c>
      <c r="AX62" s="36">
        <f t="shared" si="11"/>
        <v>35.349644044570923</v>
      </c>
      <c r="AY62" s="37">
        <f t="shared" si="12"/>
        <v>33.952861044595508</v>
      </c>
    </row>
    <row r="63" spans="1:51" thickTop="1" thickBot="1">
      <c r="A63" s="4">
        <v>62</v>
      </c>
      <c r="B63" s="4">
        <v>974478124</v>
      </c>
      <c r="C63" s="5">
        <f t="shared" si="2"/>
        <v>0.1157495256166983</v>
      </c>
      <c r="D63" s="2">
        <f t="shared" si="3"/>
        <v>36847.681990740741</v>
      </c>
      <c r="E63" s="4" t="s">
        <v>941</v>
      </c>
      <c r="F63" s="4" t="s">
        <v>942</v>
      </c>
      <c r="G63" s="4">
        <v>25</v>
      </c>
      <c r="H63" s="4">
        <v>25</v>
      </c>
      <c r="I63" s="5">
        <f t="shared" si="4"/>
        <v>0.13114754098360656</v>
      </c>
      <c r="J63" s="4">
        <v>157</v>
      </c>
      <c r="K63" s="4">
        <v>163</v>
      </c>
      <c r="L63" s="5">
        <f t="shared" si="5"/>
        <v>0.21359223300970873</v>
      </c>
      <c r="M63" s="5">
        <f t="shared" si="0"/>
        <v>6.52</v>
      </c>
      <c r="N63" s="4">
        <v>0</v>
      </c>
      <c r="O63" s="4">
        <v>0</v>
      </c>
      <c r="P63" s="4">
        <v>6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2</v>
      </c>
      <c r="W63" s="4">
        <f>N63+P63+T63</f>
        <v>6</v>
      </c>
      <c r="X63" s="4">
        <f>O63+Q63+U63</f>
        <v>0</v>
      </c>
      <c r="Y63" s="60">
        <f>(N63+V63)/G63</f>
        <v>0.08</v>
      </c>
      <c r="Z63" s="62">
        <f>IF(AA63=0,0,(N63+V63)/ABS(AA63))</f>
        <v>0</v>
      </c>
      <c r="AA63" s="3">
        <f t="shared" si="6"/>
        <v>0</v>
      </c>
      <c r="AB63" s="3">
        <f t="shared" si="1"/>
        <v>6</v>
      </c>
      <c r="AC63" s="3">
        <f>N63+O63+P63+Q63+T63+U63</f>
        <v>6</v>
      </c>
      <c r="AD63" s="3">
        <f>AA63/G63</f>
        <v>0</v>
      </c>
      <c r="AE63" s="24">
        <f>(AA63)*(G63*G63)</f>
        <v>0</v>
      </c>
      <c r="AF63" s="25">
        <f t="shared" si="7"/>
        <v>1.6000000000000001E-3</v>
      </c>
      <c r="AG63" s="26">
        <f>(H63-$H$2)/SUM($AF$2:AF62)</f>
        <v>59.513445258289394</v>
      </c>
      <c r="AH63" s="35">
        <f>(H63-H58)/SUM(AF58:AF62)</f>
        <v>229.44122195161179</v>
      </c>
      <c r="AI63" s="28">
        <f>(H63-H53)/SUM(AF53:AF62)</f>
        <v>-65.54443707271632</v>
      </c>
      <c r="AJ63" s="29">
        <f>AJ62+(AVERAGE($AE$3:AE63)/(AJ62*AJ62))</f>
        <v>26.07120135527931</v>
      </c>
      <c r="AK63" s="30">
        <f>AK62+(AVERAGE($AG$3:AG63)/(AK62*AK62))</f>
        <v>29.134633979214406</v>
      </c>
      <c r="AL63" s="36">
        <f>AL62+(AVERAGE($AH$3:AH63)/(AL62*AL62))</f>
        <v>28.377483862457183</v>
      </c>
      <c r="AM63" s="37">
        <f>AM62+(AVERAGE($AI$3:AI63)/(AM62*AM62))</f>
        <v>28.597266190814363</v>
      </c>
      <c r="AN63" s="38">
        <f t="shared" si="8"/>
        <v>25.631690061035894</v>
      </c>
      <c r="AO63" s="39">
        <f t="shared" si="20"/>
        <v>26.185508336083384</v>
      </c>
      <c r="AP63" s="39">
        <f t="shared" si="20"/>
        <v>27.779206445822215</v>
      </c>
      <c r="AQ63" s="36">
        <f t="shared" si="14"/>
        <v>26.983445285177098</v>
      </c>
      <c r="AR63" s="40">
        <f t="shared" si="21"/>
        <v>28.615439106059313</v>
      </c>
      <c r="AS63" s="41">
        <f t="shared" si="21"/>
        <v>27.936966948197092</v>
      </c>
      <c r="AT63" s="20">
        <f>POWER((AO63-H63),2)</f>
        <v>1.4054300149231933</v>
      </c>
      <c r="AU63" s="20">
        <f>POWER((AP63-H63),2)</f>
        <v>7.7239884684997486</v>
      </c>
      <c r="AV63" s="29">
        <f t="shared" si="10"/>
        <v>33.984508224638361</v>
      </c>
      <c r="AW63" s="30">
        <f t="shared" si="13"/>
        <v>28.011762049094905</v>
      </c>
      <c r="AX63" s="36">
        <f t="shared" si="11"/>
        <v>35.513818146528976</v>
      </c>
      <c r="AY63" s="37">
        <f t="shared" si="12"/>
        <v>34.106926884354827</v>
      </c>
    </row>
    <row r="64" spans="1:51" thickTop="1" thickBot="1">
      <c r="A64" s="4">
        <v>63</v>
      </c>
      <c r="B64" s="4">
        <v>975065140</v>
      </c>
      <c r="C64" s="5">
        <f t="shared" si="2"/>
        <v>0.11764705882352941</v>
      </c>
      <c r="D64" s="2">
        <f t="shared" si="3"/>
        <v>36854.476157407407</v>
      </c>
      <c r="E64" s="4" t="s">
        <v>942</v>
      </c>
      <c r="F64" s="4" t="s">
        <v>943</v>
      </c>
      <c r="G64" s="4">
        <v>25</v>
      </c>
      <c r="H64" s="4">
        <v>27</v>
      </c>
      <c r="I64" s="5">
        <f t="shared" si="4"/>
        <v>0.16393442622950818</v>
      </c>
      <c r="J64" s="4">
        <v>163</v>
      </c>
      <c r="K64" s="4">
        <v>173</v>
      </c>
      <c r="L64" s="5">
        <f t="shared" si="5"/>
        <v>0.23786407766990292</v>
      </c>
      <c r="M64" s="5">
        <f t="shared" si="0"/>
        <v>6.4074074074074074</v>
      </c>
      <c r="N64" s="4">
        <v>2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10</v>
      </c>
      <c r="U64" s="4">
        <v>0</v>
      </c>
      <c r="V64" s="4">
        <v>0</v>
      </c>
      <c r="W64" s="4">
        <f>N64+P64+T64</f>
        <v>12</v>
      </c>
      <c r="X64" s="4">
        <f>O64+Q64+U64</f>
        <v>0</v>
      </c>
      <c r="Y64" s="60">
        <f>(N64+V64)/G64</f>
        <v>0.08</v>
      </c>
      <c r="Z64" s="62">
        <f>IF(AA64=0,0,(N64+V64)/ABS(AA64))</f>
        <v>1</v>
      </c>
      <c r="AA64" s="3">
        <f t="shared" si="6"/>
        <v>2</v>
      </c>
      <c r="AB64" s="3">
        <f t="shared" si="1"/>
        <v>10</v>
      </c>
      <c r="AC64" s="3">
        <f>N64+O64+P64+Q64+T64+U64</f>
        <v>12</v>
      </c>
      <c r="AD64" s="3">
        <f>AA64/G64</f>
        <v>0.08</v>
      </c>
      <c r="AE64" s="24">
        <f>(AA64)*(G64*G64)</f>
        <v>1250</v>
      </c>
      <c r="AF64" s="25">
        <f t="shared" si="7"/>
        <v>1.3717421124828531E-3</v>
      </c>
      <c r="AG64" s="26">
        <f>(H64-$H$2)/SUM($AF$2:AF63)</f>
        <v>73.516759445101172</v>
      </c>
      <c r="AH64" s="35">
        <f>(H64-H59)/SUM(AF59:AF63)</f>
        <v>474.6946072783266</v>
      </c>
      <c r="AI64" s="28">
        <f>(H64-H54)/SUM(AF54:AF63)</f>
        <v>-65.029928544842051</v>
      </c>
      <c r="AJ64" s="29">
        <f>AJ63+(AVERAGE($AE$3:AE64)/(AJ63*AJ63))</f>
        <v>26.088215314146389</v>
      </c>
      <c r="AK64" s="30">
        <f>AK63+(AVERAGE($AG$3:AG64)/(AK63*AK63))</f>
        <v>29.220823538070562</v>
      </c>
      <c r="AL64" s="36">
        <f>AL63+(AVERAGE($AH$3:AH64)/(AL63*AL63))</f>
        <v>28.453998991036944</v>
      </c>
      <c r="AM64" s="37">
        <f>AM63+(AVERAGE($AI$3:AI64)/(AM63*AM63))</f>
        <v>28.690147148194271</v>
      </c>
      <c r="AN64" s="38">
        <f t="shared" si="8"/>
        <v>27.534325260664563</v>
      </c>
      <c r="AO64" s="39">
        <f t="shared" si="20"/>
        <v>26.87780506491934</v>
      </c>
      <c r="AP64" s="39">
        <f t="shared" si="20"/>
        <v>27.694936327020876</v>
      </c>
      <c r="AQ64" s="36">
        <f t="shared" si="14"/>
        <v>26.683461387521991</v>
      </c>
      <c r="AR64" s="40">
        <f t="shared" si="21"/>
        <v>28.550932550291186</v>
      </c>
      <c r="AS64" s="41">
        <f t="shared" si="21"/>
        <v>28.059057852903461</v>
      </c>
      <c r="AT64" s="20">
        <f>POWER((AO64-H64),2)</f>
        <v>1.4931602159366803E-2</v>
      </c>
      <c r="AU64" s="20">
        <f>POWER((AP64-H64),2)</f>
        <v>0.48293649861326643</v>
      </c>
      <c r="AV64" s="29">
        <f t="shared" si="10"/>
        <v>34.136301582672495</v>
      </c>
      <c r="AW64" s="30">
        <f t="shared" si="13"/>
        <v>28.116394864194035</v>
      </c>
      <c r="AX64" s="36">
        <f t="shared" si="11"/>
        <v>35.676477861278514</v>
      </c>
      <c r="AY64" s="37">
        <f t="shared" si="12"/>
        <v>34.259603993140061</v>
      </c>
    </row>
    <row r="65" spans="1:51" thickTop="1" thickBot="1">
      <c r="A65" s="4">
        <v>64</v>
      </c>
      <c r="B65" s="4">
        <v>975065585</v>
      </c>
      <c r="C65" s="5">
        <f t="shared" si="2"/>
        <v>0.11954459203036052</v>
      </c>
      <c r="D65" s="2">
        <f t="shared" si="3"/>
        <v>36854.481307870374</v>
      </c>
      <c r="E65" s="4" t="s">
        <v>943</v>
      </c>
      <c r="F65" s="4" t="s">
        <v>944</v>
      </c>
      <c r="G65" s="4">
        <v>27</v>
      </c>
      <c r="H65" s="4">
        <v>27</v>
      </c>
      <c r="I65" s="5">
        <f t="shared" si="4"/>
        <v>0.16393442622950818</v>
      </c>
      <c r="J65" s="4">
        <v>173</v>
      </c>
      <c r="K65" s="4">
        <v>174</v>
      </c>
      <c r="L65" s="5">
        <f t="shared" si="5"/>
        <v>0.24029126213592233</v>
      </c>
      <c r="M65" s="5">
        <f t="shared" si="0"/>
        <v>6.4444444444444446</v>
      </c>
      <c r="N65" s="4">
        <v>0</v>
      </c>
      <c r="O65" s="4">
        <v>0</v>
      </c>
      <c r="P65" s="4">
        <v>1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1</v>
      </c>
      <c r="W65" s="4">
        <f>N65+P65+T65</f>
        <v>1</v>
      </c>
      <c r="X65" s="4">
        <f>O65+Q65+U65</f>
        <v>0</v>
      </c>
      <c r="Y65" s="60">
        <f>(N65+V65)/G65</f>
        <v>3.7037037037037035E-2</v>
      </c>
      <c r="Z65" s="62">
        <f>IF(AA65=0,0,(N65+V65)/ABS(AA65))</f>
        <v>0</v>
      </c>
      <c r="AA65" s="3">
        <f t="shared" si="6"/>
        <v>0</v>
      </c>
      <c r="AB65" s="3">
        <f t="shared" si="1"/>
        <v>1</v>
      </c>
      <c r="AC65" s="3">
        <f>N65+O65+P65+Q65+T65+U65</f>
        <v>1</v>
      </c>
      <c r="AD65" s="3">
        <f>AA65/G65</f>
        <v>0</v>
      </c>
      <c r="AE65" s="24">
        <f>(AA65)*(G65*G65)</f>
        <v>0</v>
      </c>
      <c r="AF65" s="25">
        <f t="shared" si="7"/>
        <v>1.3717421124828531E-3</v>
      </c>
      <c r="AG65" s="26">
        <f>(H65-$H$2)/SUM($AF$2:AF64)</f>
        <v>72.782774028095602</v>
      </c>
      <c r="AH65" s="35">
        <f>(H65-H60)/SUM(AF60:AF64)</f>
        <v>379.36971200339997</v>
      </c>
      <c r="AI65" s="28">
        <f>(H65-H55)/SUM(AF55:AF64)</f>
        <v>-323.12752549248614</v>
      </c>
      <c r="AJ65" s="29">
        <f>AJ64+(AVERAGE($AE$3:AE65)/(AJ64*AJ64))</f>
        <v>26.104937377552968</v>
      </c>
      <c r="AK65" s="30">
        <f>AK64+(AVERAGE($AG$3:AG65)/(AK64*AK64))</f>
        <v>29.306498385567853</v>
      </c>
      <c r="AL65" s="36">
        <f>AL64+(AVERAGE($AH$3:AH65)/(AL64*AL64))</f>
        <v>28.536332804949854</v>
      </c>
      <c r="AM65" s="37">
        <f>AM64+(AVERAGE($AI$3:AI65)/(AM64*AM64))</f>
        <v>28.774731781240355</v>
      </c>
      <c r="AN65" s="38">
        <f t="shared" si="8"/>
        <v>27.534325260664563</v>
      </c>
      <c r="AO65" s="39">
        <f t="shared" si="20"/>
        <v>27.402945010968583</v>
      </c>
      <c r="AP65" s="39">
        <f t="shared" si="20"/>
        <v>27.273654027038155</v>
      </c>
      <c r="AQ65" s="36">
        <f t="shared" si="14"/>
        <v>26.780270196888164</v>
      </c>
      <c r="AR65" s="40">
        <f t="shared" si="21"/>
        <v>28.403032836942774</v>
      </c>
      <c r="AS65" s="41">
        <f t="shared" si="21"/>
        <v>28.071890495309635</v>
      </c>
      <c r="AT65" s="20">
        <f>POWER((AO65-H65),2)</f>
        <v>0.16236468186447167</v>
      </c>
      <c r="AU65" s="20">
        <f>POWER((AP65-H65),2)</f>
        <v>7.4886526514199456E-2</v>
      </c>
      <c r="AV65" s="29">
        <f t="shared" si="10"/>
        <v>34.286747987817577</v>
      </c>
      <c r="AW65" s="30">
        <f t="shared" si="13"/>
        <v>28.220250363782682</v>
      </c>
      <c r="AX65" s="36">
        <f t="shared" si="11"/>
        <v>35.83765772885662</v>
      </c>
      <c r="AY65" s="37">
        <f t="shared" si="12"/>
        <v>34.410923330326156</v>
      </c>
    </row>
    <row r="66" spans="1:51" thickTop="1" thickBot="1">
      <c r="A66" s="4">
        <v>65</v>
      </c>
      <c r="B66" s="4">
        <v>975343668</v>
      </c>
      <c r="C66" s="5">
        <f t="shared" si="2"/>
        <v>0.12144212523719165</v>
      </c>
      <c r="D66" s="2">
        <f t="shared" si="3"/>
        <v>36857.699861111112</v>
      </c>
      <c r="E66" s="4" t="s">
        <v>944</v>
      </c>
      <c r="F66" s="4" t="s">
        <v>945</v>
      </c>
      <c r="G66" s="4">
        <v>27</v>
      </c>
      <c r="H66" s="4">
        <v>28</v>
      </c>
      <c r="I66" s="5">
        <f t="shared" si="4"/>
        <v>0.18032786885245902</v>
      </c>
      <c r="J66" s="4">
        <v>174</v>
      </c>
      <c r="K66" s="4">
        <v>183</v>
      </c>
      <c r="L66" s="5">
        <f t="shared" si="5"/>
        <v>0.26213592233009708</v>
      </c>
      <c r="M66" s="5">
        <f t="shared" ref="M66:M129" si="22">K66/H66</f>
        <v>6.5357142857142856</v>
      </c>
      <c r="N66" s="4">
        <v>1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9</v>
      </c>
      <c r="U66" s="4">
        <v>0</v>
      </c>
      <c r="V66" s="4">
        <v>0</v>
      </c>
      <c r="W66" s="4">
        <f>N66+P66+T66</f>
        <v>10</v>
      </c>
      <c r="X66" s="4">
        <f>O66+Q66+U66</f>
        <v>0</v>
      </c>
      <c r="Y66" s="60">
        <f>(N66+V66)/G66</f>
        <v>3.7037037037037035E-2</v>
      </c>
      <c r="Z66" s="62">
        <f>IF(AA66=0,0,(N66+V66)/ABS(AA66))</f>
        <v>1</v>
      </c>
      <c r="AA66" s="3">
        <f t="shared" si="6"/>
        <v>1</v>
      </c>
      <c r="AB66" s="3">
        <f t="shared" ref="AB66:AB129" si="23">K66-J66</f>
        <v>9</v>
      </c>
      <c r="AC66" s="3">
        <f>N66+O66+P66+Q66+T66+U66</f>
        <v>10</v>
      </c>
      <c r="AD66" s="3">
        <f>AA66/G66</f>
        <v>3.7037037037037035E-2</v>
      </c>
      <c r="AE66" s="24">
        <f>(AA66)*(G66*G66)</f>
        <v>729</v>
      </c>
      <c r="AF66" s="25">
        <f t="shared" si="7"/>
        <v>1.2755102040816326E-3</v>
      </c>
      <c r="AG66" s="26">
        <f>(H66-$H$2)/SUM($AF$2:AF65)</f>
        <v>79.269629818508534</v>
      </c>
      <c r="AH66" s="35">
        <f>(H66-H61)/SUM(AF61:AF65)</f>
        <v>397.6942100669188</v>
      </c>
      <c r="AI66" s="28">
        <f>(H66-H56)/SUM(AF56:AF65)</f>
        <v>-315.08077768748791</v>
      </c>
      <c r="AJ66" s="29">
        <f>AJ65+(AVERAGE($AE$3:AE66)/(AJ65*AJ65))</f>
        <v>26.138091917614645</v>
      </c>
      <c r="AK66" s="30">
        <f>AK65+(AVERAGE($AG$3:AG66)/(AK65*AK65))</f>
        <v>29.391784298258191</v>
      </c>
      <c r="AL66" s="36">
        <f>AL65+(AVERAGE($AH$3:AH66)/(AL65*AL65))</f>
        <v>28.624543998582443</v>
      </c>
      <c r="AM66" s="37">
        <f>AM65+(AVERAGE($AI$3:AI66)/(AM65*AM65))</f>
        <v>28.851560063949286</v>
      </c>
      <c r="AN66" s="38">
        <f t="shared" si="8"/>
        <v>28.495890270559318</v>
      </c>
      <c r="AO66" s="39">
        <f t="shared" si="20"/>
        <v>27.932553319600832</v>
      </c>
      <c r="AP66" s="39">
        <f t="shared" si="20"/>
        <v>26.850074213738072</v>
      </c>
      <c r="AQ66" s="36">
        <f t="shared" si="14"/>
        <v>27.255252153491909</v>
      </c>
      <c r="AR66" s="40">
        <f t="shared" si="21"/>
        <v>28.157282253654518</v>
      </c>
      <c r="AS66" s="41">
        <f t="shared" si="21"/>
        <v>27.965949259157789</v>
      </c>
      <c r="AT66" s="20">
        <f>POWER((AO66-H66),2)</f>
        <v>4.5490546968675744E-3</v>
      </c>
      <c r="AU66" s="20">
        <f>POWER((AP66-H66),2)</f>
        <v>1.3223293139101135</v>
      </c>
      <c r="AV66" s="29">
        <f t="shared" si="10"/>
        <v>34.435877005683054</v>
      </c>
      <c r="AW66" s="30">
        <f t="shared" si="13"/>
        <v>28.323342856840242</v>
      </c>
      <c r="AX66" s="36">
        <f t="shared" si="11"/>
        <v>35.997391043775245</v>
      </c>
      <c r="AY66" s="37">
        <f t="shared" si="12"/>
        <v>34.560914763781525</v>
      </c>
    </row>
    <row r="67" spans="1:51" thickTop="1" thickBot="1">
      <c r="A67" s="4">
        <v>66</v>
      </c>
      <c r="B67" s="4">
        <v>976620520</v>
      </c>
      <c r="C67" s="5">
        <f t="shared" ref="C67:C130" si="24">(A67-1)/(LARGE(A:A,1)-1)</f>
        <v>0.12333965844402277</v>
      </c>
      <c r="D67" s="2">
        <f t="shared" ref="D67:D130" si="25">(B67/86400)+25569</f>
        <v>36872.47824074074</v>
      </c>
      <c r="E67" s="4" t="s">
        <v>945</v>
      </c>
      <c r="F67" s="4" t="s">
        <v>946</v>
      </c>
      <c r="G67" s="4">
        <v>28</v>
      </c>
      <c r="H67" s="4">
        <v>29</v>
      </c>
      <c r="I67" s="5">
        <f t="shared" ref="I67:I130" si="26">(H67-SMALL(H:H,1))/(LARGE(H:H,1)-SMALL(H:H,1))</f>
        <v>0.19672131147540983</v>
      </c>
      <c r="J67" s="4">
        <v>183</v>
      </c>
      <c r="K67" s="4">
        <v>187</v>
      </c>
      <c r="L67" s="5">
        <f t="shared" ref="L67:L130" si="27">(K67-SMALL(K:K,1))/(LARGE(K:K,1)-SMALL(K:K,1))</f>
        <v>0.27184466019417475</v>
      </c>
      <c r="M67" s="5">
        <f t="shared" si="22"/>
        <v>6.4482758620689653</v>
      </c>
      <c r="N67" s="4">
        <v>1</v>
      </c>
      <c r="O67" s="4">
        <v>0</v>
      </c>
      <c r="P67" s="4">
        <v>2</v>
      </c>
      <c r="Q67" s="4">
        <v>0</v>
      </c>
      <c r="R67" s="4">
        <v>0</v>
      </c>
      <c r="S67" s="4">
        <v>0</v>
      </c>
      <c r="T67" s="4">
        <v>2</v>
      </c>
      <c r="U67" s="4">
        <v>0</v>
      </c>
      <c r="V67" s="4">
        <v>1</v>
      </c>
      <c r="W67" s="4">
        <f>N67+P67+T67</f>
        <v>5</v>
      </c>
      <c r="X67" s="4">
        <f>O67+Q67+U67</f>
        <v>0</v>
      </c>
      <c r="Y67" s="60">
        <f>(N67+V67)/G67</f>
        <v>7.1428571428571425E-2</v>
      </c>
      <c r="Z67" s="62">
        <f>IF(AA67=0,0,(N67+V67)/ABS(AA67))</f>
        <v>2</v>
      </c>
      <c r="AA67" s="3">
        <f t="shared" ref="AA67:AA130" si="28">H67-G67</f>
        <v>1</v>
      </c>
      <c r="AB67" s="3">
        <f t="shared" si="23"/>
        <v>4</v>
      </c>
      <c r="AC67" s="3">
        <f>N67+O67+P67+Q67+T67+U67</f>
        <v>5</v>
      </c>
      <c r="AD67" s="3">
        <f>AA67/G67</f>
        <v>3.5714285714285712E-2</v>
      </c>
      <c r="AE67" s="24">
        <f>(AA67)*(G67*G67)</f>
        <v>784</v>
      </c>
      <c r="AF67" s="25">
        <f t="shared" ref="AF67:AF130" si="29">1/(H67*H67)</f>
        <v>1.1890606420927466E-3</v>
      </c>
      <c r="AG67" s="26">
        <f>(H67-$H$2)/SUM($AF$2:AF66)</f>
        <v>85.688334275825497</v>
      </c>
      <c r="AH67" s="35">
        <f>(H67-H62)/SUM(AF62:AF66)</f>
        <v>554.09379233000232</v>
      </c>
      <c r="AI67" s="28">
        <f>(H67-H57)/SUM(AF57:AF66)</f>
        <v>369.77272987756828</v>
      </c>
      <c r="AJ67" s="29">
        <f>AJ66+(AVERAGE($AE$3:AE67)/(AJ66*AJ66))</f>
        <v>26.188308105971835</v>
      </c>
      <c r="AK67" s="30">
        <f>AK66+(AVERAGE($AG$3:AG67)/(AK66*AK66))</f>
        <v>29.476797501352905</v>
      </c>
      <c r="AL67" s="36">
        <f>AL66+(AVERAGE($AH$3:AH67)/(AL66*AL66))</f>
        <v>28.721267430326211</v>
      </c>
      <c r="AM67" s="37">
        <f>AM66+(AVERAGE($AI$3:AI67)/(AM66*AM66))</f>
        <v>28.933638160216116</v>
      </c>
      <c r="AN67" s="38">
        <f t="shared" si="8"/>
        <v>29.461388769957903</v>
      </c>
      <c r="AO67" s="39">
        <f t="shared" si="20"/>
        <v>28.642722811842408</v>
      </c>
      <c r="AP67" s="39">
        <f t="shared" si="20"/>
        <v>27.362987440573246</v>
      </c>
      <c r="AQ67" s="36">
        <f t="shared" si="14"/>
        <v>27.803221976142645</v>
      </c>
      <c r="AR67" s="40">
        <f t="shared" si="21"/>
        <v>28.038849511100945</v>
      </c>
      <c r="AS67" s="41">
        <f t="shared" si="21"/>
        <v>27.906483657603466</v>
      </c>
      <c r="AT67" s="20">
        <f>POWER((AO67-H67),2)</f>
        <v>0.12764698917779574</v>
      </c>
      <c r="AU67" s="20">
        <f>POWER((AP67-H67),2)</f>
        <v>2.6798101197209325</v>
      </c>
      <c r="AV67" s="29">
        <f t="shared" si="10"/>
        <v>34.583717175378418</v>
      </c>
      <c r="AW67" s="30">
        <f t="shared" si="13"/>
        <v>28.425686234940223</v>
      </c>
      <c r="AX67" s="36">
        <f t="shared" si="11"/>
        <v>36.155709916027028</v>
      </c>
      <c r="AY67" s="37">
        <f t="shared" si="12"/>
        <v>34.70960712215188</v>
      </c>
    </row>
    <row r="68" spans="1:51" thickTop="1" thickBot="1">
      <c r="A68" s="4">
        <v>67</v>
      </c>
      <c r="B68" s="4">
        <v>978538041</v>
      </c>
      <c r="C68" s="5">
        <f t="shared" si="24"/>
        <v>0.1252371916508539</v>
      </c>
      <c r="D68" s="2">
        <f t="shared" si="25"/>
        <v>36894.671770833331</v>
      </c>
      <c r="E68" s="4" t="s">
        <v>946</v>
      </c>
      <c r="F68" s="4" t="s">
        <v>947</v>
      </c>
      <c r="G68" s="4">
        <v>29</v>
      </c>
      <c r="H68" s="4">
        <v>29</v>
      </c>
      <c r="I68" s="5">
        <f t="shared" si="26"/>
        <v>0.19672131147540983</v>
      </c>
      <c r="J68" s="4">
        <v>187</v>
      </c>
      <c r="K68" s="4">
        <v>187</v>
      </c>
      <c r="L68" s="5">
        <f t="shared" si="27"/>
        <v>0.27184466019417475</v>
      </c>
      <c r="M68" s="5">
        <f t="shared" si="22"/>
        <v>6.4482758620689653</v>
      </c>
      <c r="N68" s="4">
        <v>0</v>
      </c>
      <c r="O68" s="4">
        <v>0</v>
      </c>
      <c r="P68" s="4">
        <v>0</v>
      </c>
      <c r="Q68" s="4">
        <v>0</v>
      </c>
      <c r="R68" s="4">
        <v>1</v>
      </c>
      <c r="S68" s="4">
        <v>0</v>
      </c>
      <c r="T68" s="4">
        <v>0</v>
      </c>
      <c r="U68" s="4">
        <v>0</v>
      </c>
      <c r="V68" s="4">
        <v>1</v>
      </c>
      <c r="W68" s="4">
        <f>N68+P68+T68</f>
        <v>0</v>
      </c>
      <c r="X68" s="4">
        <f>O68+Q68+U68</f>
        <v>0</v>
      </c>
      <c r="Y68" s="60">
        <f>(N68+V68)/G68</f>
        <v>3.4482758620689655E-2</v>
      </c>
      <c r="Z68" s="62">
        <f>IF(AA68=0,0,(N68+V68)/ABS(AA68))</f>
        <v>0</v>
      </c>
      <c r="AA68" s="3">
        <f t="shared" si="28"/>
        <v>0</v>
      </c>
      <c r="AB68" s="3">
        <f t="shared" si="23"/>
        <v>0</v>
      </c>
      <c r="AC68" s="3">
        <f>N68+O68+P68+Q68+T68+U68</f>
        <v>0</v>
      </c>
      <c r="AD68" s="3">
        <f>AA68/G68</f>
        <v>0</v>
      </c>
      <c r="AE68" s="24">
        <f>(AA68)*(G68*G68)</f>
        <v>0</v>
      </c>
      <c r="AF68" s="25">
        <f t="shared" si="29"/>
        <v>1.1890606420927466E-3</v>
      </c>
      <c r="AG68" s="26">
        <f>(H68-$H$2)/SUM($AF$2:AF67)</f>
        <v>84.966904183862653</v>
      </c>
      <c r="AH68" s="35">
        <f>(H68-H63)/SUM(AF63:AF67)</f>
        <v>587.53931309344637</v>
      </c>
      <c r="AI68" s="28">
        <f>(H68-H58)/SUM(AF58:AF67)</f>
        <v>386.47630471964646</v>
      </c>
      <c r="AJ68" s="29">
        <f>AJ67+(AVERAGE($AE$3:AE68)/(AJ67*AJ67))</f>
        <v>26.237573963205026</v>
      </c>
      <c r="AK68" s="30">
        <f>AK67+(AVERAGE($AG$3:AG68)/(AK67*AK67))</f>
        <v>29.561522032237775</v>
      </c>
      <c r="AL68" s="36">
        <f>AL67+(AVERAGE($AH$3:AH68)/(AL67*AL67))</f>
        <v>28.826676442332786</v>
      </c>
      <c r="AM68" s="37">
        <f>AM67+(AVERAGE($AI$3:AI68)/(AM67*AM67))</f>
        <v>29.021009442076963</v>
      </c>
      <c r="AN68" s="38">
        <f t="shared" ref="AN68:AN131" si="30">AN67+(AE68/(AN67*AN67))</f>
        <v>29.461388769957903</v>
      </c>
      <c r="AO68" s="39">
        <f t="shared" ref="AO68:AP83" si="31">AO67+(AH68/(AO67*AO67))</f>
        <v>29.35887995962846</v>
      </c>
      <c r="AP68" s="39">
        <f t="shared" si="31"/>
        <v>27.879161113380789</v>
      </c>
      <c r="AQ68" s="36">
        <f t="shared" si="14"/>
        <v>28.422454145951452</v>
      </c>
      <c r="AR68" s="40">
        <f t="shared" si="21"/>
        <v>28.052495533709305</v>
      </c>
      <c r="AS68" s="41">
        <f t="shared" si="21"/>
        <v>27.896390741663307</v>
      </c>
      <c r="AT68" s="20">
        <f>POWER((AO68-H68),2)</f>
        <v>0.12879482542292522</v>
      </c>
      <c r="AU68" s="20">
        <f>POWER((AP68-H68),2)</f>
        <v>1.2562798097577923</v>
      </c>
      <c r="AV68" s="29">
        <f t="shared" ref="AV68:AV131" si="32">AV67+(AVERAGE($AE$3:$AE$85)/(AV67*AV67))</f>
        <v>34.730296057943491</v>
      </c>
      <c r="AW68" s="30">
        <f t="shared" si="13"/>
        <v>28.527293988827353</v>
      </c>
      <c r="AX68" s="36">
        <f t="shared" ref="AX68:AX131" si="33">AX67+(AVERAGE($AH$3:$AH$85)/(AX67*AX67))</f>
        <v>36.312645328334781</v>
      </c>
      <c r="AY68" s="37">
        <f t="shared" ref="AY68:AY131" si="34">AY67+(AVERAGE($AI$3:$AI$85)/(AY67*AY67))</f>
        <v>34.85702824399489</v>
      </c>
    </row>
    <row r="69" spans="1:51" thickTop="1" thickBot="1">
      <c r="A69" s="4">
        <v>68</v>
      </c>
      <c r="B69" s="4">
        <v>979559782</v>
      </c>
      <c r="C69" s="5">
        <f t="shared" si="24"/>
        <v>0.12713472485768501</v>
      </c>
      <c r="D69" s="2">
        <f t="shared" si="25"/>
        <v>36906.497476851851</v>
      </c>
      <c r="E69" s="4" t="s">
        <v>947</v>
      </c>
      <c r="F69" s="4" t="s">
        <v>948</v>
      </c>
      <c r="G69" s="4">
        <v>29</v>
      </c>
      <c r="H69" s="4">
        <v>29</v>
      </c>
      <c r="I69" s="5">
        <f t="shared" si="26"/>
        <v>0.19672131147540983</v>
      </c>
      <c r="J69" s="4">
        <v>187</v>
      </c>
      <c r="K69" s="4">
        <v>187</v>
      </c>
      <c r="L69" s="5">
        <f t="shared" si="27"/>
        <v>0.27184466019417475</v>
      </c>
      <c r="M69" s="5">
        <f t="shared" si="22"/>
        <v>6.4482758620689653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f>N69+P69+T69</f>
        <v>0</v>
      </c>
      <c r="X69" s="4">
        <f>O69+Q69+U69</f>
        <v>0</v>
      </c>
      <c r="Y69" s="60">
        <f>(N69+V69)/G69</f>
        <v>0</v>
      </c>
      <c r="Z69" s="62">
        <f>IF(AA69=0,0,(N69+V69)/ABS(AA69))</f>
        <v>0</v>
      </c>
      <c r="AA69" s="3">
        <f t="shared" si="28"/>
        <v>0</v>
      </c>
      <c r="AB69" s="3">
        <f t="shared" si="23"/>
        <v>0</v>
      </c>
      <c r="AC69" s="3">
        <f>N69+O69+P69+Q69+T69+U69</f>
        <v>0</v>
      </c>
      <c r="AD69" s="3">
        <f>AA69/G69</f>
        <v>0</v>
      </c>
      <c r="AE69" s="24">
        <f>(AA69)*(G69*G69)</f>
        <v>0</v>
      </c>
      <c r="AF69" s="25">
        <f t="shared" si="29"/>
        <v>1.1890606420927466E-3</v>
      </c>
      <c r="AG69" s="26">
        <f>(H69-$H$2)/SUM($AF$2:AF68)</f>
        <v>84.257520447572645</v>
      </c>
      <c r="AH69" s="35">
        <f>(H69-H64)/SUM(AF64:AF68)</f>
        <v>312.64089781319342</v>
      </c>
      <c r="AI69" s="28">
        <f>(H69-H59)/SUM(AF59:AF68)</f>
        <v>404.76035980773679</v>
      </c>
      <c r="AJ69" s="29">
        <f>AJ68+(AVERAGE($AE$3:AE69)/(AJ68*AJ68))</f>
        <v>26.285922430238617</v>
      </c>
      <c r="AK69" s="30">
        <f>AK68+(AVERAGE($AG$3:AG69)/(AK68*AK68))</f>
        <v>29.645943368579484</v>
      </c>
      <c r="AL69" s="36">
        <f>AL68+(AVERAGE($AH$3:AH69)/(AL68*AL68))</f>
        <v>28.93536960711436</v>
      </c>
      <c r="AM69" s="37">
        <f>AM68+(AVERAGE($AI$3:AI69)/(AM68*AM68))</f>
        <v>29.113732178874102</v>
      </c>
      <c r="AN69" s="38">
        <f t="shared" si="30"/>
        <v>29.461388769957903</v>
      </c>
      <c r="AO69" s="39">
        <f t="shared" si="31"/>
        <v>29.721596050898878</v>
      </c>
      <c r="AP69" s="39">
        <f t="shared" si="31"/>
        <v>28.399922254500474</v>
      </c>
      <c r="AQ69" s="36">
        <f t="shared" si="14"/>
        <v>28.974877707765032</v>
      </c>
      <c r="AR69" s="40">
        <f t="shared" si="21"/>
        <v>28.19726304328066</v>
      </c>
      <c r="AS69" s="41">
        <f t="shared" si="21"/>
        <v>27.938302327676173</v>
      </c>
      <c r="AT69" s="20">
        <f>POWER((AO69-H69),2)</f>
        <v>0.52070086067285604</v>
      </c>
      <c r="AU69" s="20">
        <f>POWER((AP69-H69),2)</f>
        <v>0.36009330064379375</v>
      </c>
      <c r="AV69" s="29">
        <f t="shared" si="32"/>
        <v>34.875640281904943</v>
      </c>
      <c r="AW69" s="30">
        <f t="shared" ref="AW69:AW132" si="35">AW68+(AVERAGE($AG$3:$AG$85)/(AW68*AW68))</f>
        <v>28.628179224165148</v>
      </c>
      <c r="AX69" s="36">
        <f t="shared" si="33"/>
        <v>36.468227189922047</v>
      </c>
      <c r="AY69" s="37">
        <f t="shared" si="34"/>
        <v>35.003205023993196</v>
      </c>
    </row>
    <row r="70" spans="1:51" thickTop="1" thickBot="1">
      <c r="A70" s="4">
        <v>69</v>
      </c>
      <c r="B70" s="4">
        <v>979829802</v>
      </c>
      <c r="C70" s="5">
        <f t="shared" si="24"/>
        <v>0.12903225806451613</v>
      </c>
      <c r="D70" s="2">
        <f t="shared" si="25"/>
        <v>36909.622708333336</v>
      </c>
      <c r="E70" s="4" t="s">
        <v>948</v>
      </c>
      <c r="F70" s="4" t="s">
        <v>949</v>
      </c>
      <c r="G70" s="4">
        <v>29</v>
      </c>
      <c r="H70" s="4">
        <v>30</v>
      </c>
      <c r="I70" s="5">
        <f t="shared" si="26"/>
        <v>0.21311475409836064</v>
      </c>
      <c r="J70" s="4">
        <v>187</v>
      </c>
      <c r="K70" s="4">
        <v>189</v>
      </c>
      <c r="L70" s="5">
        <f t="shared" si="27"/>
        <v>0.27669902912621358</v>
      </c>
      <c r="M70" s="5">
        <f t="shared" si="22"/>
        <v>6.3</v>
      </c>
      <c r="N70" s="4">
        <v>1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2</v>
      </c>
      <c r="U70" s="4">
        <v>0</v>
      </c>
      <c r="V70" s="4">
        <v>0</v>
      </c>
      <c r="W70" s="4">
        <f>N70+P70+T70</f>
        <v>3</v>
      </c>
      <c r="X70" s="4">
        <f>O70+Q70+U70</f>
        <v>0</v>
      </c>
      <c r="Y70" s="60">
        <f>(N70+V70)/G70</f>
        <v>3.4482758620689655E-2</v>
      </c>
      <c r="Z70" s="62">
        <f>IF(AA70=0,0,(N70+V70)/ABS(AA70))</f>
        <v>1</v>
      </c>
      <c r="AA70" s="3">
        <f t="shared" si="28"/>
        <v>1</v>
      </c>
      <c r="AB70" s="3">
        <f t="shared" si="23"/>
        <v>2</v>
      </c>
      <c r="AC70" s="3">
        <f>N70+O70+P70+Q70+T70+U70</f>
        <v>3</v>
      </c>
      <c r="AD70" s="3">
        <f>AA70/G70</f>
        <v>3.4482758620689655E-2</v>
      </c>
      <c r="AE70" s="24">
        <f>(AA70)*(G70*G70)</f>
        <v>841</v>
      </c>
      <c r="AF70" s="25">
        <f t="shared" si="29"/>
        <v>1.1111111111111111E-3</v>
      </c>
      <c r="AG70" s="26">
        <f>(H70-$H$2)/SUM($AF$2:AF69)</f>
        <v>90.523207495715567</v>
      </c>
      <c r="AH70" s="35">
        <f>(H70-H65)/SUM(AF65:AF69)</f>
        <v>482.74708248062217</v>
      </c>
      <c r="AI70" s="28">
        <f>(H70-H60)/SUM(AF60:AF69)</f>
        <v>424.86035029804628</v>
      </c>
      <c r="AJ70" s="29">
        <f>AJ69+(AVERAGE($AE$3:AE70)/(AJ69*AJ69))</f>
        <v>26.351284298879435</v>
      </c>
      <c r="AK70" s="30">
        <f>AK69+(AVERAGE($AG$3:AG70)/(AK69*AK69))</f>
        <v>29.730164833188379</v>
      </c>
      <c r="AL70" s="36">
        <f>AL69+(AVERAGE($AH$3:AH70)/(AL69*AL69))</f>
        <v>29.050140427308097</v>
      </c>
      <c r="AM70" s="37">
        <f>AM69+(AVERAGE($AI$3:AI70)/(AM69*AM69))</f>
        <v>29.211881599560911</v>
      </c>
      <c r="AN70" s="38">
        <f t="shared" si="30"/>
        <v>30.430312440456845</v>
      </c>
      <c r="AO70" s="39">
        <f t="shared" si="31"/>
        <v>30.268077473740615</v>
      </c>
      <c r="AP70" s="39">
        <f t="shared" si="31"/>
        <v>28.92668117687818</v>
      </c>
      <c r="AQ70" s="36">
        <f t="shared" si="14"/>
        <v>29.531064537776409</v>
      </c>
      <c r="AR70" s="40">
        <f t="shared" si="21"/>
        <v>28.534252916335141</v>
      </c>
      <c r="AS70" s="41">
        <f t="shared" si="21"/>
        <v>28.034519243849399</v>
      </c>
      <c r="AT70" s="20">
        <f>POWER((AO70-H70),2)</f>
        <v>7.1865531927149923E-2</v>
      </c>
      <c r="AU70" s="20">
        <f>POWER((AP70-H70),2)</f>
        <v>1.1520132960676088</v>
      </c>
      <c r="AV70" s="29">
        <f t="shared" si="32"/>
        <v>35.019775586163718</v>
      </c>
      <c r="AW70" s="30">
        <f t="shared" si="35"/>
        <v>28.728354676503812</v>
      </c>
      <c r="AX70" s="36">
        <f t="shared" si="33"/>
        <v>36.622484387058343</v>
      </c>
      <c r="AY70" s="37">
        <f t="shared" si="34"/>
        <v>35.148163456454228</v>
      </c>
    </row>
    <row r="71" spans="1:51" thickTop="1" thickBot="1">
      <c r="A71" s="4">
        <v>70</v>
      </c>
      <c r="B71" s="4">
        <v>980414455</v>
      </c>
      <c r="C71" s="5">
        <f t="shared" si="24"/>
        <v>0.13092979127134724</v>
      </c>
      <c r="D71" s="2">
        <f t="shared" si="25"/>
        <v>36916.389525462961</v>
      </c>
      <c r="E71" s="4" t="s">
        <v>949</v>
      </c>
      <c r="F71" s="4" t="s">
        <v>950</v>
      </c>
      <c r="G71" s="4">
        <v>30</v>
      </c>
      <c r="H71" s="4">
        <v>31</v>
      </c>
      <c r="I71" s="5">
        <f t="shared" si="26"/>
        <v>0.22950819672131148</v>
      </c>
      <c r="J71" s="4">
        <v>189</v>
      </c>
      <c r="K71" s="4">
        <v>192</v>
      </c>
      <c r="L71" s="5">
        <f t="shared" si="27"/>
        <v>0.28398058252427183</v>
      </c>
      <c r="M71" s="5">
        <f t="shared" si="22"/>
        <v>6.193548387096774</v>
      </c>
      <c r="N71" s="4">
        <v>1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3</v>
      </c>
      <c r="U71" s="4">
        <v>0</v>
      </c>
      <c r="V71" s="4">
        <v>0</v>
      </c>
      <c r="W71" s="4">
        <f>N71+P71+T71</f>
        <v>4</v>
      </c>
      <c r="X71" s="4">
        <f>O71+Q71+U71</f>
        <v>0</v>
      </c>
      <c r="Y71" s="60">
        <f>(N71+V71)/G71</f>
        <v>3.3333333333333333E-2</v>
      </c>
      <c r="Z71" s="62">
        <f>IF(AA71=0,0,(N71+V71)/ABS(AA71))</f>
        <v>1</v>
      </c>
      <c r="AA71" s="3">
        <f t="shared" si="28"/>
        <v>1</v>
      </c>
      <c r="AB71" s="3">
        <f t="shared" si="23"/>
        <v>3</v>
      </c>
      <c r="AC71" s="3">
        <f>N71+O71+P71+Q71+T71+U71</f>
        <v>4</v>
      </c>
      <c r="AD71" s="3">
        <f>AA71/G71</f>
        <v>3.3333333333333333E-2</v>
      </c>
      <c r="AE71" s="24">
        <f>(AA71)*(G71*G71)</f>
        <v>900</v>
      </c>
      <c r="AF71" s="25">
        <f t="shared" si="29"/>
        <v>1.0405827263267431E-3</v>
      </c>
      <c r="AG71" s="26">
        <f>(H71-$H$2)/SUM($AF$2:AF70)</f>
        <v>96.738066188690851</v>
      </c>
      <c r="AH71" s="35">
        <f>(H71-H66)/SUM(AF66:AF70)</f>
        <v>503.87960070692583</v>
      </c>
      <c r="AI71" s="28">
        <f>(H71-H61)/SUM(AF61:AF70)</f>
        <v>444.53376390775003</v>
      </c>
      <c r="AJ71" s="29">
        <f>AJ70+(AVERAGE($AE$3:AE71)/(AJ70*AJ70))</f>
        <v>26.434163818128333</v>
      </c>
      <c r="AK71" s="30">
        <f>AK70+(AVERAGE($AG$3:AG71)/(AK70*AK70))</f>
        <v>29.814282287316974</v>
      </c>
      <c r="AL71" s="36">
        <f>AL70+(AVERAGE($AH$3:AH71)/(AL70*AL70))</f>
        <v>29.171009230516681</v>
      </c>
      <c r="AM71" s="37">
        <f>AM70+(AVERAGE($AI$3:AI71)/(AM70*AM70))</f>
        <v>29.315509488207375</v>
      </c>
      <c r="AN71" s="38">
        <f t="shared" si="30"/>
        <v>31.402230577306689</v>
      </c>
      <c r="AO71" s="39">
        <f t="shared" si="31"/>
        <v>30.818070398564075</v>
      </c>
      <c r="AP71" s="39">
        <f t="shared" si="31"/>
        <v>29.45794168694799</v>
      </c>
      <c r="AQ71" s="36">
        <f t="shared" si="14"/>
        <v>30.090850366326123</v>
      </c>
      <c r="AR71" s="40">
        <f t="shared" si="21"/>
        <v>29.043234374829769</v>
      </c>
      <c r="AS71" s="41">
        <f t="shared" si="21"/>
        <v>28.186638032230803</v>
      </c>
      <c r="AT71" s="20">
        <f>POWER((AO71-H71),2)</f>
        <v>3.3098379878634628E-2</v>
      </c>
      <c r="AU71" s="20">
        <f>POWER((AP71-H71),2)</f>
        <v>2.3779438408528111</v>
      </c>
      <c r="AV71" s="29">
        <f t="shared" si="32"/>
        <v>35.162726860401015</v>
      </c>
      <c r="AW71" s="30">
        <f t="shared" si="35"/>
        <v>28.82783272551492</v>
      </c>
      <c r="AX71" s="36">
        <f t="shared" si="33"/>
        <v>36.775444830611136</v>
      </c>
      <c r="AY71" s="37">
        <f t="shared" si="34"/>
        <v>35.291928676287995</v>
      </c>
    </row>
    <row r="72" spans="1:51" thickTop="1" thickBot="1">
      <c r="A72" s="4">
        <v>71</v>
      </c>
      <c r="B72" s="4">
        <v>980414884</v>
      </c>
      <c r="C72" s="5">
        <f t="shared" si="24"/>
        <v>0.13282732447817835</v>
      </c>
      <c r="D72" s="2">
        <f t="shared" si="25"/>
        <v>36916.394490740742</v>
      </c>
      <c r="E72" s="4" t="s">
        <v>950</v>
      </c>
      <c r="F72" s="4" t="s">
        <v>951</v>
      </c>
      <c r="G72" s="4">
        <v>31</v>
      </c>
      <c r="H72" s="4">
        <v>31</v>
      </c>
      <c r="I72" s="5">
        <f t="shared" si="26"/>
        <v>0.22950819672131148</v>
      </c>
      <c r="J72" s="4">
        <v>192</v>
      </c>
      <c r="K72" s="4">
        <v>194</v>
      </c>
      <c r="L72" s="5">
        <f t="shared" si="27"/>
        <v>0.28883495145631066</v>
      </c>
      <c r="M72" s="5">
        <f t="shared" si="22"/>
        <v>6.258064516129032</v>
      </c>
      <c r="N72" s="4">
        <v>0</v>
      </c>
      <c r="O72" s="4">
        <v>0</v>
      </c>
      <c r="P72" s="4">
        <v>2</v>
      </c>
      <c r="Q72" s="4">
        <v>0</v>
      </c>
      <c r="R72" s="4">
        <v>1</v>
      </c>
      <c r="S72" s="4">
        <v>0</v>
      </c>
      <c r="T72" s="4">
        <v>0</v>
      </c>
      <c r="U72" s="4">
        <v>0</v>
      </c>
      <c r="V72" s="4">
        <v>1</v>
      </c>
      <c r="W72" s="4">
        <f>N72+P72+T72</f>
        <v>2</v>
      </c>
      <c r="X72" s="4">
        <f>O72+Q72+U72</f>
        <v>0</v>
      </c>
      <c r="Y72" s="60">
        <f>(N72+V72)/G72</f>
        <v>3.2258064516129031E-2</v>
      </c>
      <c r="Z72" s="62">
        <f>IF(AA72=0,0,(N72+V72)/ABS(AA72))</f>
        <v>0</v>
      </c>
      <c r="AA72" s="3">
        <f t="shared" si="28"/>
        <v>0</v>
      </c>
      <c r="AB72" s="3">
        <f t="shared" si="23"/>
        <v>2</v>
      </c>
      <c r="AC72" s="3">
        <f>N72+O72+P72+Q72+T72+U72</f>
        <v>2</v>
      </c>
      <c r="AD72" s="3">
        <f>AA72/G72</f>
        <v>0</v>
      </c>
      <c r="AE72" s="24">
        <f>(AA72)*(G72*G72)</f>
        <v>0</v>
      </c>
      <c r="AF72" s="25">
        <f t="shared" si="29"/>
        <v>1.0405827263267431E-3</v>
      </c>
      <c r="AG72" s="26">
        <f>(H72-$H$2)/SUM($AF$2:AF71)</f>
        <v>96.047457794947505</v>
      </c>
      <c r="AH72" s="35">
        <f>(H72-H67)/SUM(AF67:AF71)</f>
        <v>349.71908511969684</v>
      </c>
      <c r="AI72" s="28">
        <f>(H72-H62)/SUM(AF62:AF71)</f>
        <v>463.75484609174651</v>
      </c>
      <c r="AJ72" s="29">
        <f>AJ71+(AVERAGE($AE$3:AE72)/(AJ71*AJ71))</f>
        <v>26.515347864363665</v>
      </c>
      <c r="AK72" s="30">
        <f>AK71+(AVERAGE($AG$3:AG72)/(AK71*AK71))</f>
        <v>29.898274464985914</v>
      </c>
      <c r="AL72" s="36">
        <f>AL71+(AVERAGE($AH$3:AH72)/(AL71*AL71))</f>
        <v>29.295037146984768</v>
      </c>
      <c r="AM72" s="37">
        <f>AM71+(AVERAGE($AI$3:AI72)/(AM71*AM71))</f>
        <v>29.424645044383684</v>
      </c>
      <c r="AN72" s="38">
        <f t="shared" si="30"/>
        <v>31.402230577306689</v>
      </c>
      <c r="AO72" s="39">
        <f t="shared" si="31"/>
        <v>31.186291309263975</v>
      </c>
      <c r="AP72" s="39">
        <f t="shared" si="31"/>
        <v>29.992362870638285</v>
      </c>
      <c r="AQ72" s="36">
        <f t="shared" ref="AQ72:AQ135" si="36">AQ71+(AVERAGE(AH68:AH72)/(AQ71*AQ71))</f>
        <v>30.584859547979342</v>
      </c>
      <c r="AR72" s="40">
        <f t="shared" si="21"/>
        <v>29.549668470767209</v>
      </c>
      <c r="AS72" s="41">
        <f t="shared" si="21"/>
        <v>28.403806674853751</v>
      </c>
      <c r="AT72" s="20">
        <f>POWER((AO72-H72),2)</f>
        <v>3.4704451907286007E-2</v>
      </c>
      <c r="AU72" s="20">
        <f>POWER((AP72-H72),2)</f>
        <v>1.0153325844683176</v>
      </c>
      <c r="AV72" s="29">
        <f t="shared" si="32"/>
        <v>35.304518183175148</v>
      </c>
      <c r="AW72" s="30">
        <f t="shared" si="35"/>
        <v>28.926625408536029</v>
      </c>
      <c r="AX72" s="36">
        <f t="shared" si="33"/>
        <v>36.927135500817329</v>
      </c>
      <c r="AY72" s="37">
        <f t="shared" si="34"/>
        <v>35.43452499763837</v>
      </c>
    </row>
    <row r="73" spans="1:51" thickTop="1" thickBot="1">
      <c r="A73" s="4">
        <v>72</v>
      </c>
      <c r="B73" s="4">
        <v>980547379</v>
      </c>
      <c r="C73" s="5">
        <f t="shared" si="24"/>
        <v>0.1347248576850095</v>
      </c>
      <c r="D73" s="2">
        <f t="shared" si="25"/>
        <v>36917.927997685183</v>
      </c>
      <c r="E73" s="4" t="s">
        <v>951</v>
      </c>
      <c r="F73" s="4" t="s">
        <v>952</v>
      </c>
      <c r="G73" s="4">
        <v>31</v>
      </c>
      <c r="H73" s="4">
        <v>32</v>
      </c>
      <c r="I73" s="5">
        <f t="shared" si="26"/>
        <v>0.24590163934426229</v>
      </c>
      <c r="J73" s="4">
        <v>194</v>
      </c>
      <c r="K73" s="4">
        <v>209</v>
      </c>
      <c r="L73" s="5">
        <f t="shared" si="27"/>
        <v>0.32524271844660196</v>
      </c>
      <c r="M73" s="5">
        <f t="shared" si="22"/>
        <v>6.53125</v>
      </c>
      <c r="N73" s="4">
        <v>1</v>
      </c>
      <c r="O73" s="4">
        <v>0</v>
      </c>
      <c r="P73" s="4">
        <v>1</v>
      </c>
      <c r="Q73" s="4">
        <v>0</v>
      </c>
      <c r="R73" s="4">
        <v>0</v>
      </c>
      <c r="S73" s="4">
        <v>0</v>
      </c>
      <c r="T73" s="4">
        <v>14</v>
      </c>
      <c r="U73" s="4">
        <v>0</v>
      </c>
      <c r="V73" s="4">
        <v>1</v>
      </c>
      <c r="W73" s="4">
        <f>N73+P73+T73</f>
        <v>16</v>
      </c>
      <c r="X73" s="4">
        <f>O73+Q73+U73</f>
        <v>0</v>
      </c>
      <c r="Y73" s="60">
        <f>(N73+V73)/G73</f>
        <v>6.4516129032258063E-2</v>
      </c>
      <c r="Z73" s="62">
        <f>IF(AA73=0,0,(N73+V73)/ABS(AA73))</f>
        <v>2</v>
      </c>
      <c r="AA73" s="3">
        <f t="shared" si="28"/>
        <v>1</v>
      </c>
      <c r="AB73" s="3">
        <f t="shared" si="23"/>
        <v>15</v>
      </c>
      <c r="AC73" s="3">
        <f>N73+O73+P73+Q73+T73+U73</f>
        <v>16</v>
      </c>
      <c r="AD73" s="3">
        <f>AA73/G73</f>
        <v>3.2258064516129031E-2</v>
      </c>
      <c r="AE73" s="24">
        <f>(AA73)*(G73*G73)</f>
        <v>961</v>
      </c>
      <c r="AF73" s="25">
        <f t="shared" si="29"/>
        <v>9.765625E-4</v>
      </c>
      <c r="AG73" s="26">
        <f>(H73-$H$2)/SUM($AF$2:AF72)</f>
        <v>102.17854280043071</v>
      </c>
      <c r="AH73" s="35">
        <f>(H73-H68)/SUM(AF68:AF72)</f>
        <v>538.56117316719144</v>
      </c>
      <c r="AI73" s="28">
        <f>(H73-H63)/SUM(AF63:AF72)</f>
        <v>565.49877805848644</v>
      </c>
      <c r="AJ73" s="29">
        <f>AJ72+(AVERAGE($AE$3:AE73)/(AJ72*AJ72))</f>
        <v>26.614150848307364</v>
      </c>
      <c r="AK73" s="30">
        <f>AK72+(AVERAGE($AG$3:AG73)/(AK72*AK72))</f>
        <v>29.982228979678201</v>
      </c>
      <c r="AL73" s="36">
        <f>AL72+(AVERAGE($AH$3:AH73)/(AL72*AL72))</f>
        <v>29.42512367195847</v>
      </c>
      <c r="AM73" s="37">
        <f>AM72+(AVERAGE($AI$3:AI73)/(AM72*AM72))</f>
        <v>29.540646015208889</v>
      </c>
      <c r="AN73" s="38">
        <f t="shared" si="30"/>
        <v>32.376776685144748</v>
      </c>
      <c r="AO73" s="39">
        <f t="shared" si="31"/>
        <v>31.740033453086674</v>
      </c>
      <c r="AP73" s="39">
        <f t="shared" si="31"/>
        <v>30.621014878632067</v>
      </c>
      <c r="AQ73" s="36">
        <f t="shared" si="36"/>
        <v>31.052567306345892</v>
      </c>
      <c r="AR73" s="40">
        <f t="shared" si="21"/>
        <v>30.074293888734122</v>
      </c>
      <c r="AS73" s="41">
        <f t="shared" si="21"/>
        <v>28.695885048364548</v>
      </c>
      <c r="AT73" s="20">
        <f>POWER((AO73-H73),2)</f>
        <v>6.7582605514038344E-2</v>
      </c>
      <c r="AU73" s="20">
        <f>POWER((AP73-H73),2)</f>
        <v>1.9015999649541322</v>
      </c>
      <c r="AV73" s="29">
        <f t="shared" si="32"/>
        <v>35.445172857867703</v>
      </c>
      <c r="AW73" s="30">
        <f t="shared" si="35"/>
        <v>29.024744433465486</v>
      </c>
      <c r="AX73" s="36">
        <f t="shared" si="33"/>
        <v>37.077582489469336</v>
      </c>
      <c r="AY73" s="37">
        <f t="shared" si="34"/>
        <v>35.575975950329124</v>
      </c>
    </row>
    <row r="74" spans="1:51" thickTop="1" thickBot="1">
      <c r="A74" s="4">
        <v>73</v>
      </c>
      <c r="B74" s="4">
        <v>981307011</v>
      </c>
      <c r="C74" s="5">
        <f t="shared" si="24"/>
        <v>0.13662239089184061</v>
      </c>
      <c r="D74" s="2">
        <f t="shared" si="25"/>
        <v>36926.720034722224</v>
      </c>
      <c r="E74" s="4" t="s">
        <v>952</v>
      </c>
      <c r="F74" s="4" t="s">
        <v>953</v>
      </c>
      <c r="G74" s="4">
        <v>32</v>
      </c>
      <c r="H74" s="4">
        <v>33</v>
      </c>
      <c r="I74" s="5">
        <f t="shared" si="26"/>
        <v>0.26229508196721313</v>
      </c>
      <c r="J74" s="4">
        <v>209</v>
      </c>
      <c r="K74" s="4">
        <v>214</v>
      </c>
      <c r="L74" s="5">
        <f t="shared" si="27"/>
        <v>0.33737864077669905</v>
      </c>
      <c r="M74" s="5">
        <f t="shared" si="22"/>
        <v>6.4848484848484844</v>
      </c>
      <c r="N74" s="4">
        <v>1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5</v>
      </c>
      <c r="U74" s="4">
        <v>0</v>
      </c>
      <c r="V74" s="4">
        <v>0</v>
      </c>
      <c r="W74" s="4">
        <f>N74+P74+T74</f>
        <v>6</v>
      </c>
      <c r="X74" s="4">
        <f>O74+Q74+U74</f>
        <v>0</v>
      </c>
      <c r="Y74" s="60">
        <f>(N74+V74)/G74</f>
        <v>3.125E-2</v>
      </c>
      <c r="Z74" s="62">
        <f>IF(AA74=0,0,(N74+V74)/ABS(AA74))</f>
        <v>1</v>
      </c>
      <c r="AA74" s="3">
        <f t="shared" si="28"/>
        <v>1</v>
      </c>
      <c r="AB74" s="3">
        <f t="shared" si="23"/>
        <v>5</v>
      </c>
      <c r="AC74" s="3">
        <f>N74+O74+P74+Q74+T74+U74</f>
        <v>6</v>
      </c>
      <c r="AD74" s="3">
        <f>AA74/G74</f>
        <v>3.125E-2</v>
      </c>
      <c r="AE74" s="24">
        <f>(AA74)*(G74*G74)</f>
        <v>1024</v>
      </c>
      <c r="AF74" s="25">
        <f t="shared" si="29"/>
        <v>9.1827364554637281E-4</v>
      </c>
      <c r="AG74" s="26">
        <f>(H74-$H$2)/SUM($AF$2:AF73)</f>
        <v>108.27020530181082</v>
      </c>
      <c r="AH74" s="35">
        <f>(H74-H69)/SUM(AF69:AF73)</f>
        <v>746.56119367578572</v>
      </c>
      <c r="AI74" s="28">
        <f>(H74-H64)/SUM(AF64:AF73)</f>
        <v>510.42042788442319</v>
      </c>
      <c r="AJ74" s="29">
        <f>AJ73+(AVERAGE($AE$3:AE74)/(AJ73*AJ73))</f>
        <v>26.730938510341755</v>
      </c>
      <c r="AK74" s="30">
        <f>AK73+(AVERAGE($AG$3:AG74)/(AK73*AK73))</f>
        <v>30.066227287244402</v>
      </c>
      <c r="AL74" s="36">
        <f>AL73+(AVERAGE($AH$3:AH74)/(AL73*AL73))</f>
        <v>29.564247287616084</v>
      </c>
      <c r="AM74" s="37">
        <f>AM73+(AVERAGE($AI$3:AI74)/(AM73*AM73))</f>
        <v>29.662262979067499</v>
      </c>
      <c r="AN74" s="38">
        <f t="shared" si="30"/>
        <v>33.353637608249521</v>
      </c>
      <c r="AO74" s="39">
        <f t="shared" si="31"/>
        <v>32.481088810283914</v>
      </c>
      <c r="AP74" s="39">
        <f t="shared" si="31"/>
        <v>31.165378238885712</v>
      </c>
      <c r="AQ74" s="36">
        <f t="shared" si="36"/>
        <v>31.596292623383288</v>
      </c>
      <c r="AR74" s="40">
        <f t="shared" si="21"/>
        <v>30.610833829014233</v>
      </c>
      <c r="AS74" s="41">
        <f t="shared" si="21"/>
        <v>29.051930425877298</v>
      </c>
      <c r="AT74" s="20">
        <f>POWER((AO74-H74),2)</f>
        <v>0.26926882281256342</v>
      </c>
      <c r="AU74" s="20">
        <f>POWER((AP74-H74),2)</f>
        <v>3.3658370063540928</v>
      </c>
      <c r="AV74" s="29">
        <f t="shared" si="32"/>
        <v>35.584713446624754</v>
      </c>
      <c r="AW74" s="30">
        <f t="shared" si="35"/>
        <v>29.122201191044873</v>
      </c>
      <c r="AX74" s="36">
        <f t="shared" si="33"/>
        <v>37.22681103969493</v>
      </c>
      <c r="AY74" s="37">
        <f t="shared" si="34"/>
        <v>35.716304314273124</v>
      </c>
    </row>
    <row r="75" spans="1:51" thickTop="1" thickBot="1">
      <c r="A75" s="4">
        <v>74</v>
      </c>
      <c r="B75" s="4">
        <v>982060366</v>
      </c>
      <c r="C75" s="5">
        <f t="shared" si="24"/>
        <v>0.13851992409867173</v>
      </c>
      <c r="D75" s="2">
        <f t="shared" si="25"/>
        <v>36935.439421296294</v>
      </c>
      <c r="E75" s="4" t="s">
        <v>953</v>
      </c>
      <c r="F75" s="4" t="s">
        <v>954</v>
      </c>
      <c r="G75" s="4">
        <v>33</v>
      </c>
      <c r="H75" s="4">
        <v>33</v>
      </c>
      <c r="I75" s="5">
        <f t="shared" si="26"/>
        <v>0.26229508196721313</v>
      </c>
      <c r="J75" s="4">
        <v>214</v>
      </c>
      <c r="K75" s="4">
        <v>218</v>
      </c>
      <c r="L75" s="5">
        <f t="shared" si="27"/>
        <v>0.34708737864077671</v>
      </c>
      <c r="M75" s="5">
        <f t="shared" si="22"/>
        <v>6.6060606060606064</v>
      </c>
      <c r="N75" s="4">
        <v>0</v>
      </c>
      <c r="O75" s="4">
        <v>0</v>
      </c>
      <c r="P75" s="4">
        <v>4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1</v>
      </c>
      <c r="W75" s="4">
        <f>N75+P75+T75</f>
        <v>4</v>
      </c>
      <c r="X75" s="4">
        <f>O75+Q75+U75</f>
        <v>0</v>
      </c>
      <c r="Y75" s="60">
        <f>(N75+V75)/G75</f>
        <v>3.0303030303030304E-2</v>
      </c>
      <c r="Z75" s="62">
        <f>IF(AA75=0,0,(N75+V75)/ABS(AA75))</f>
        <v>0</v>
      </c>
      <c r="AA75" s="3">
        <f t="shared" si="28"/>
        <v>0</v>
      </c>
      <c r="AB75" s="3">
        <f t="shared" si="23"/>
        <v>4</v>
      </c>
      <c r="AC75" s="3">
        <f>N75+O75+P75+Q75+T75+U75</f>
        <v>4</v>
      </c>
      <c r="AD75" s="3">
        <f>AA75/G75</f>
        <v>0</v>
      </c>
      <c r="AE75" s="24">
        <f>(AA75)*(G75*G75)</f>
        <v>0</v>
      </c>
      <c r="AF75" s="25">
        <f t="shared" si="29"/>
        <v>9.1827364554637281E-4</v>
      </c>
      <c r="AG75" s="26">
        <f>(H75-$H$2)/SUM($AF$2:AF74)</f>
        <v>107.60158468287059</v>
      </c>
      <c r="AH75" s="35">
        <f>(H75-H70)/SUM(AF70:AF74)</f>
        <v>589.72548308377043</v>
      </c>
      <c r="AI75" s="28">
        <f>(H75-H65)/SUM(AF65:AF74)</f>
        <v>530.90077185022903</v>
      </c>
      <c r="AJ75" s="29">
        <f>AJ74+(AVERAGE($AE$3:AE75)/(AJ74*AJ74))</f>
        <v>26.845122027200777</v>
      </c>
      <c r="AK75" s="30">
        <f>AK74+(AVERAGE($AG$3:AG75)/(AK74*AK74))</f>
        <v>30.150243228476583</v>
      </c>
      <c r="AL75" s="36">
        <f>AL74+(AVERAGE($AH$3:AH75)/(AL74*AL74))</f>
        <v>29.709419281598151</v>
      </c>
      <c r="AM75" s="37">
        <f>AM74+(AVERAGE($AI$3:AI75)/(AM74*AM74))</f>
        <v>29.789498105597868</v>
      </c>
      <c r="AN75" s="38">
        <f t="shared" si="30"/>
        <v>33.353637608249521</v>
      </c>
      <c r="AO75" s="39">
        <f t="shared" si="31"/>
        <v>33.040059115376486</v>
      </c>
      <c r="AP75" s="39">
        <f t="shared" si="31"/>
        <v>31.711976886185042</v>
      </c>
      <c r="AQ75" s="36">
        <f t="shared" si="36"/>
        <v>32.142897106296957</v>
      </c>
      <c r="AR75" s="40">
        <f t="shared" si="21"/>
        <v>31.15117926700313</v>
      </c>
      <c r="AS75" s="41">
        <f t="shared" si="21"/>
        <v>29.50048869478394</v>
      </c>
      <c r="AT75" s="20">
        <f>POWER((AO75-H75),2)</f>
        <v>1.6047327247466516E-3</v>
      </c>
      <c r="AU75" s="20">
        <f>POWER((AP75-H75),2)</f>
        <v>1.6590035417215809</v>
      </c>
      <c r="AV75" s="29">
        <f t="shared" si="32"/>
        <v>35.723161802427427</v>
      </c>
      <c r="AW75" s="30">
        <f t="shared" si="35"/>
        <v>29.219006766564132</v>
      </c>
      <c r="AX75" s="36">
        <f t="shared" si="33"/>
        <v>37.374845583495677</v>
      </c>
      <c r="AY75" s="37">
        <f t="shared" si="34"/>
        <v>35.855532151981429</v>
      </c>
    </row>
    <row r="76" spans="1:51" thickTop="1" thickBot="1">
      <c r="A76" s="4">
        <v>75</v>
      </c>
      <c r="B76" s="4">
        <v>982091246</v>
      </c>
      <c r="C76" s="5">
        <f t="shared" si="24"/>
        <v>0.14041745730550284</v>
      </c>
      <c r="D76" s="2">
        <f t="shared" si="25"/>
        <v>36935.796828703707</v>
      </c>
      <c r="E76" s="4" t="s">
        <v>954</v>
      </c>
      <c r="F76" s="4" t="s">
        <v>955</v>
      </c>
      <c r="G76" s="4">
        <v>33</v>
      </c>
      <c r="H76" s="4">
        <v>33</v>
      </c>
      <c r="I76" s="5">
        <f t="shared" si="26"/>
        <v>0.26229508196721313</v>
      </c>
      <c r="J76" s="4">
        <v>218</v>
      </c>
      <c r="K76" s="4">
        <v>215</v>
      </c>
      <c r="L76" s="5">
        <f t="shared" si="27"/>
        <v>0.33980582524271846</v>
      </c>
      <c r="M76" s="5">
        <f t="shared" si="22"/>
        <v>6.5151515151515156</v>
      </c>
      <c r="N76" s="4">
        <v>1</v>
      </c>
      <c r="O76" s="4">
        <v>1</v>
      </c>
      <c r="P76" s="4">
        <v>0</v>
      </c>
      <c r="Q76" s="4">
        <v>0</v>
      </c>
      <c r="R76" s="4">
        <v>0</v>
      </c>
      <c r="S76" s="4">
        <v>0</v>
      </c>
      <c r="T76" s="4">
        <v>2</v>
      </c>
      <c r="U76" s="4">
        <v>5</v>
      </c>
      <c r="V76" s="4">
        <v>0</v>
      </c>
      <c r="W76" s="4">
        <f>N76+P76+T76</f>
        <v>3</v>
      </c>
      <c r="X76" s="4">
        <f>O76+Q76+U76</f>
        <v>6</v>
      </c>
      <c r="Y76" s="60">
        <f>(N76+V76)/G76</f>
        <v>3.0303030303030304E-2</v>
      </c>
      <c r="Z76" s="62">
        <f>IF(AA76=0,0,(N76+V76)/ABS(AA76))</f>
        <v>0</v>
      </c>
      <c r="AA76" s="3">
        <f t="shared" si="28"/>
        <v>0</v>
      </c>
      <c r="AB76" s="3">
        <f t="shared" si="23"/>
        <v>-3</v>
      </c>
      <c r="AC76" s="3">
        <f>N76+O76+P76+Q76+T76+U76</f>
        <v>9</v>
      </c>
      <c r="AD76" s="3">
        <f>AA76/G76</f>
        <v>0</v>
      </c>
      <c r="AE76" s="24">
        <f>(AA76)*(G76*G76)</f>
        <v>0</v>
      </c>
      <c r="AF76" s="25">
        <f t="shared" si="29"/>
        <v>9.1827364554637281E-4</v>
      </c>
      <c r="AG76" s="26">
        <f>(H76-$H$2)/SUM($AF$2:AF75)</f>
        <v>106.94117148728552</v>
      </c>
      <c r="AH76" s="35">
        <f>(H76-H71)/SUM(AF71:AF75)</f>
        <v>408.640687414453</v>
      </c>
      <c r="AI76" s="28">
        <f>(H76-H66)/SUM(AF66:AF75)</f>
        <v>460.91111958800354</v>
      </c>
      <c r="AJ76" s="29">
        <f>AJ75+(AVERAGE($AE$3:AE76)/(AJ75*AJ75))</f>
        <v>26.956806347245085</v>
      </c>
      <c r="AK76" s="30">
        <f>AK75+(AVERAGE($AG$3:AG76)/(AK75*AK75))</f>
        <v>30.234252316650132</v>
      </c>
      <c r="AL76" s="36">
        <f>AL75+(AVERAGE($AH$3:AH76)/(AL75*AL75))</f>
        <v>29.857489705179379</v>
      </c>
      <c r="AM76" s="37">
        <f>AM75+(AVERAGE($AI$3:AI76)/(AM75*AM75))</f>
        <v>29.920962676656462</v>
      </c>
      <c r="AN76" s="38">
        <f t="shared" si="30"/>
        <v>33.353637608249521</v>
      </c>
      <c r="AO76" s="39">
        <f t="shared" si="31"/>
        <v>33.414393718540552</v>
      </c>
      <c r="AP76" s="39">
        <f t="shared" si="31"/>
        <v>32.170298726604955</v>
      </c>
      <c r="AQ76" s="36">
        <f t="shared" si="36"/>
        <v>32.652632820510888</v>
      </c>
      <c r="AR76" s="40">
        <f t="shared" ref="AR76:AS91" si="37">AR75+(AVERAGE(AH67:AH76)/(AR75*AR75))</f>
        <v>31.674069763995117</v>
      </c>
      <c r="AS76" s="41">
        <f t="shared" si="37"/>
        <v>30.024675803316356</v>
      </c>
      <c r="AT76" s="20">
        <f>POWER((AO76-H76),2)</f>
        <v>0.17172215396586621</v>
      </c>
      <c r="AU76" s="20">
        <f>POWER((AP76-H76),2)</f>
        <v>0.6884042030733597</v>
      </c>
      <c r="AV76" s="29">
        <f t="shared" si="32"/>
        <v>35.860539099415618</v>
      </c>
      <c r="AW76" s="30">
        <f t="shared" si="35"/>
        <v>29.315171951021938</v>
      </c>
      <c r="AX76" s="36">
        <f t="shared" si="33"/>
        <v>37.521709777195525</v>
      </c>
      <c r="AY76" s="37">
        <f t="shared" si="34"/>
        <v>35.9936808392982</v>
      </c>
    </row>
    <row r="77" spans="1:51" thickTop="1" thickBot="1">
      <c r="A77" s="4">
        <v>76</v>
      </c>
      <c r="B77" s="4">
        <v>982141804</v>
      </c>
      <c r="C77" s="5">
        <f t="shared" si="24"/>
        <v>0.14231499051233396</v>
      </c>
      <c r="D77" s="2">
        <f t="shared" si="25"/>
        <v>36936.381990740745</v>
      </c>
      <c r="E77" s="4" t="s">
        <v>955</v>
      </c>
      <c r="F77" s="4" t="s">
        <v>956</v>
      </c>
      <c r="G77" s="4">
        <v>33</v>
      </c>
      <c r="H77" s="4">
        <v>34</v>
      </c>
      <c r="I77" s="5">
        <f t="shared" si="26"/>
        <v>0.27868852459016391</v>
      </c>
      <c r="J77" s="4">
        <v>215</v>
      </c>
      <c r="K77" s="4">
        <v>220</v>
      </c>
      <c r="L77" s="5">
        <f t="shared" si="27"/>
        <v>0.35194174757281554</v>
      </c>
      <c r="M77" s="5">
        <f t="shared" si="22"/>
        <v>6.4705882352941178</v>
      </c>
      <c r="N77" s="4">
        <v>1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5</v>
      </c>
      <c r="U77" s="4">
        <v>0</v>
      </c>
      <c r="V77" s="4">
        <v>0</v>
      </c>
      <c r="W77" s="4">
        <f>N77+P77+T77</f>
        <v>6</v>
      </c>
      <c r="X77" s="4">
        <f>O77+Q77+U77</f>
        <v>0</v>
      </c>
      <c r="Y77" s="60">
        <f>(N77+V77)/G77</f>
        <v>3.0303030303030304E-2</v>
      </c>
      <c r="Z77" s="62">
        <f>IF(AA77=0,0,(N77+V77)/ABS(AA77))</f>
        <v>1</v>
      </c>
      <c r="AA77" s="3">
        <f t="shared" si="28"/>
        <v>1</v>
      </c>
      <c r="AB77" s="3">
        <f t="shared" si="23"/>
        <v>5</v>
      </c>
      <c r="AC77" s="3">
        <f>N77+O77+P77+Q77+T77+U77</f>
        <v>6</v>
      </c>
      <c r="AD77" s="3">
        <f>AA77/G77</f>
        <v>3.0303030303030304E-2</v>
      </c>
      <c r="AE77" s="24">
        <f>(AA77)*(G77*G77)</f>
        <v>1089</v>
      </c>
      <c r="AF77" s="25">
        <f t="shared" si="29"/>
        <v>8.6505190311418688E-4</v>
      </c>
      <c r="AG77" s="26">
        <f>(H77-$H$2)/SUM($AF$2:AF76)</f>
        <v>112.93186648553194</v>
      </c>
      <c r="AH77" s="35">
        <f>(H77-H72)/SUM(AF72:AF76)</f>
        <v>628.67168323244084</v>
      </c>
      <c r="AI77" s="28">
        <f>(H77-H67)/SUM(AF67:AF76)</f>
        <v>476.60617088159682</v>
      </c>
      <c r="AJ77" s="29">
        <f>AJ76+(AVERAGE($AE$3:AE77)/(AJ76*AJ76))</f>
        <v>27.086071914560787</v>
      </c>
      <c r="AK77" s="30">
        <f>AK76+(AVERAGE($AG$3:AG77)/(AK76*AK76))</f>
        <v>30.318328531578249</v>
      </c>
      <c r="AL77" s="36">
        <f>AL76+(AVERAGE($AH$3:AH77)/(AL76*AL76))</f>
        <v>30.011543173320693</v>
      </c>
      <c r="AM77" s="37">
        <f>AM76+(AVERAGE($AI$3:AI77)/(AM76*AM76))</f>
        <v>30.05663523921605</v>
      </c>
      <c r="AN77" s="38">
        <f t="shared" si="30"/>
        <v>34.332544685134174</v>
      </c>
      <c r="AO77" s="39">
        <f t="shared" si="31"/>
        <v>33.977456379092295</v>
      </c>
      <c r="AP77" s="39">
        <f t="shared" si="31"/>
        <v>32.630819763378383</v>
      </c>
      <c r="AQ77" s="36">
        <f t="shared" si="36"/>
        <v>33.198904708325976</v>
      </c>
      <c r="AR77" s="40">
        <f t="shared" si="37"/>
        <v>32.187272172068901</v>
      </c>
      <c r="AS77" s="41">
        <f t="shared" si="37"/>
        <v>30.542570476582338</v>
      </c>
      <c r="AT77" s="20">
        <f>POWER((AO77-H77),2)</f>
        <v>5.0821484363029442E-4</v>
      </c>
      <c r="AU77" s="20">
        <f>POWER((AP77-H77),2)</f>
        <v>1.8746545203552261</v>
      </c>
      <c r="AV77" s="29">
        <f t="shared" si="32"/>
        <v>35.996865861579138</v>
      </c>
      <c r="AW77" s="30">
        <f t="shared" si="35"/>
        <v>29.410707251771893</v>
      </c>
      <c r="AX77" s="36">
        <f t="shared" si="33"/>
        <v>37.667426534939295</v>
      </c>
      <c r="AY77" s="37">
        <f t="shared" si="34"/>
        <v>36.130771094477794</v>
      </c>
    </row>
    <row r="78" spans="1:51" thickTop="1" thickBot="1">
      <c r="A78" s="4">
        <v>77</v>
      </c>
      <c r="B78" s="4">
        <v>983911028</v>
      </c>
      <c r="C78" s="5">
        <f t="shared" si="24"/>
        <v>0.1442125237191651</v>
      </c>
      <c r="D78" s="2">
        <f t="shared" si="25"/>
        <v>36956.859120370369</v>
      </c>
      <c r="E78" s="4" t="s">
        <v>956</v>
      </c>
      <c r="F78" s="4" t="s">
        <v>957</v>
      </c>
      <c r="G78" s="4">
        <v>34</v>
      </c>
      <c r="H78" s="4">
        <v>35</v>
      </c>
      <c r="I78" s="5">
        <f t="shared" si="26"/>
        <v>0.29508196721311475</v>
      </c>
      <c r="J78" s="4">
        <v>220</v>
      </c>
      <c r="K78" s="4">
        <v>228</v>
      </c>
      <c r="L78" s="5">
        <f t="shared" si="27"/>
        <v>0.37135922330097088</v>
      </c>
      <c r="M78" s="5">
        <f t="shared" si="22"/>
        <v>6.5142857142857142</v>
      </c>
      <c r="N78" s="4">
        <v>1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8</v>
      </c>
      <c r="U78" s="4">
        <v>0</v>
      </c>
      <c r="V78" s="4">
        <v>0</v>
      </c>
      <c r="W78" s="4">
        <f>N78+P78+T78</f>
        <v>9</v>
      </c>
      <c r="X78" s="4">
        <f>O78+Q78+U78</f>
        <v>0</v>
      </c>
      <c r="Y78" s="60">
        <f>(N78+V78)/G78</f>
        <v>2.9411764705882353E-2</v>
      </c>
      <c r="Z78" s="62">
        <f>IF(AA78=0,0,(N78+V78)/ABS(AA78))</f>
        <v>1</v>
      </c>
      <c r="AA78" s="3">
        <f t="shared" si="28"/>
        <v>1</v>
      </c>
      <c r="AB78" s="3">
        <f t="shared" si="23"/>
        <v>8</v>
      </c>
      <c r="AC78" s="3">
        <f>N78+O78+P78+Q78+T78+U78</f>
        <v>9</v>
      </c>
      <c r="AD78" s="3">
        <f>AA78/G78</f>
        <v>2.9411764705882353E-2</v>
      </c>
      <c r="AE78" s="24">
        <f>(AA78)*(G78*G78)</f>
        <v>1156</v>
      </c>
      <c r="AF78" s="25">
        <f t="shared" si="29"/>
        <v>8.1632653061224493E-4</v>
      </c>
      <c r="AG78" s="26">
        <f>(H78-$H$2)/SUM($AF$2:AF77)</f>
        <v>118.89169634910506</v>
      </c>
      <c r="AH78" s="35">
        <f>(H78-H73)/SUM(AF73:AF77)</f>
        <v>652.6796915979271</v>
      </c>
      <c r="AI78" s="28">
        <f>(H78-H68)/SUM(AF68:AF77)</f>
        <v>590.15426821961569</v>
      </c>
      <c r="AJ78" s="29">
        <f>AJ77+(AVERAGE($AE$3:AE78)/(AJ77*AJ77))</f>
        <v>27.233154469472733</v>
      </c>
      <c r="AK78" s="30">
        <f>AK77+(AVERAGE($AG$3:AG78)/(AK77*AK77))</f>
        <v>30.402540822207587</v>
      </c>
      <c r="AL78" s="36">
        <f>AL77+(AVERAGE($AH$3:AH78)/(AL77*AL77))</f>
        <v>30.17154764357748</v>
      </c>
      <c r="AM78" s="37">
        <f>AM77+(AVERAGE($AI$3:AI78)/(AM77*AM77))</f>
        <v>30.19791215842373</v>
      </c>
      <c r="AN78" s="38">
        <f t="shared" si="30"/>
        <v>35.313266523499564</v>
      </c>
      <c r="AO78" s="39">
        <f t="shared" si="31"/>
        <v>34.542807649575927</v>
      </c>
      <c r="AP78" s="39">
        <f t="shared" si="31"/>
        <v>33.185074717394528</v>
      </c>
      <c r="AQ78" s="36">
        <f t="shared" si="36"/>
        <v>33.748055243068542</v>
      </c>
      <c r="AR78" s="40">
        <f t="shared" si="37"/>
        <v>32.690527332485829</v>
      </c>
      <c r="AS78" s="41">
        <f t="shared" si="37"/>
        <v>31.064884686785081</v>
      </c>
      <c r="AT78" s="20">
        <f>POWER((AO78-H78),2)</f>
        <v>0.20902484528628829</v>
      </c>
      <c r="AU78" s="20">
        <f>POWER((AP78-H78),2)</f>
        <v>3.2939537814405524</v>
      </c>
      <c r="AV78" s="29">
        <f t="shared" si="32"/>
        <v>36.132161989921904</v>
      </c>
      <c r="AW78" s="30">
        <f t="shared" si="35"/>
        <v>29.505622902682969</v>
      </c>
      <c r="AX78" s="36">
        <f t="shared" si="33"/>
        <v>37.812018060369923</v>
      </c>
      <c r="AY78" s="37">
        <f t="shared" si="34"/>
        <v>36.266823005711402</v>
      </c>
    </row>
    <row r="79" spans="1:51" thickTop="1" thickBot="1">
      <c r="A79" s="4">
        <v>78</v>
      </c>
      <c r="B79" s="4">
        <v>984064962</v>
      </c>
      <c r="C79" s="5">
        <f t="shared" si="24"/>
        <v>0.14611005692599621</v>
      </c>
      <c r="D79" s="2">
        <f t="shared" si="25"/>
        <v>36958.640763888892</v>
      </c>
      <c r="E79" s="4" t="s">
        <v>957</v>
      </c>
      <c r="F79" s="4" t="s">
        <v>958</v>
      </c>
      <c r="G79" s="4">
        <v>35</v>
      </c>
      <c r="H79" s="4">
        <v>35</v>
      </c>
      <c r="I79" s="5">
        <f t="shared" si="26"/>
        <v>0.29508196721311475</v>
      </c>
      <c r="J79" s="4">
        <v>228</v>
      </c>
      <c r="K79" s="4">
        <v>228</v>
      </c>
      <c r="L79" s="5">
        <f t="shared" si="27"/>
        <v>0.37135922330097088</v>
      </c>
      <c r="M79" s="5">
        <f t="shared" si="22"/>
        <v>6.5142857142857142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f>N79+P79+T79</f>
        <v>0</v>
      </c>
      <c r="X79" s="4">
        <f>O79+Q79+U79</f>
        <v>0</v>
      </c>
      <c r="Y79" s="60">
        <f>(N79+V79)/G79</f>
        <v>0</v>
      </c>
      <c r="Z79" s="62">
        <f>IF(AA79=0,0,(N79+V79)/ABS(AA79))</f>
        <v>0</v>
      </c>
      <c r="AA79" s="3">
        <f t="shared" si="28"/>
        <v>0</v>
      </c>
      <c r="AB79" s="3">
        <f t="shared" si="23"/>
        <v>0</v>
      </c>
      <c r="AC79" s="3">
        <f>N79+O79+P79+Q79+T79+U79</f>
        <v>0</v>
      </c>
      <c r="AD79" s="3">
        <f>AA79/G79</f>
        <v>0</v>
      </c>
      <c r="AE79" s="24">
        <f>(AA79)*(G79*G79)</f>
        <v>0</v>
      </c>
      <c r="AF79" s="25">
        <f t="shared" si="29"/>
        <v>8.1632653061224493E-4</v>
      </c>
      <c r="AG79" s="26">
        <f>(H79-$H$2)/SUM($AF$2:AF78)</f>
        <v>118.25408055602075</v>
      </c>
      <c r="AH79" s="35">
        <f>(H79-H74)/SUM(AF74:AF78)</f>
        <v>450.83636532665491</v>
      </c>
      <c r="AI79" s="28">
        <f>(H79-H69)/SUM(AF69:AF78)</f>
        <v>612.61377420269139</v>
      </c>
      <c r="AJ79" s="29">
        <f>AJ78+(AVERAGE($AE$3:AE79)/(AJ78*AJ78))</f>
        <v>27.376762983317491</v>
      </c>
      <c r="AK79" s="30">
        <f>AK78+(AVERAGE($AG$3:AG79)/(AK78*AK78))</f>
        <v>30.486861142580317</v>
      </c>
      <c r="AL79" s="36">
        <f>AL78+(AVERAGE($AH$3:AH79)/(AL78*AL78))</f>
        <v>30.334235364550008</v>
      </c>
      <c r="AM79" s="37">
        <f>AM78+(AVERAGE($AI$3:AI79)/(AM78*AM78))</f>
        <v>30.344777174410428</v>
      </c>
      <c r="AN79" s="38">
        <f t="shared" si="30"/>
        <v>35.313266523499564</v>
      </c>
      <c r="AO79" s="39">
        <f t="shared" si="31"/>
        <v>34.920643942265855</v>
      </c>
      <c r="AP79" s="39">
        <f t="shared" si="31"/>
        <v>33.741364595383864</v>
      </c>
      <c r="AQ79" s="36">
        <f t="shared" si="36"/>
        <v>34.227549321777396</v>
      </c>
      <c r="AR79" s="40">
        <f t="shared" si="37"/>
        <v>33.191338542189719</v>
      </c>
      <c r="AS79" s="41">
        <f t="shared" si="37"/>
        <v>31.591321144204922</v>
      </c>
      <c r="AT79" s="20">
        <f>POWER((AO79-H79),2)</f>
        <v>6.2973838991049903E-3</v>
      </c>
      <c r="AU79" s="20">
        <f>POWER((AP79-H79),2)</f>
        <v>1.5841630817532246</v>
      </c>
      <c r="AV79" s="29">
        <f t="shared" si="32"/>
        <v>36.26644678819676</v>
      </c>
      <c r="AW79" s="30">
        <f t="shared" si="35"/>
        <v>29.599928873840927</v>
      </c>
      <c r="AX79" s="36">
        <f t="shared" si="33"/>
        <v>37.955505876603326</v>
      </c>
      <c r="AY79" s="37">
        <f t="shared" si="34"/>
        <v>36.401856057202608</v>
      </c>
    </row>
    <row r="80" spans="1:51" thickTop="1" thickBot="1">
      <c r="A80" s="4">
        <v>79</v>
      </c>
      <c r="B80" s="4">
        <v>986134539</v>
      </c>
      <c r="C80" s="5">
        <f t="shared" si="24"/>
        <v>0.14800759013282733</v>
      </c>
      <c r="D80" s="2">
        <f t="shared" si="25"/>
        <v>36982.594201388885</v>
      </c>
      <c r="E80" s="4" t="s">
        <v>958</v>
      </c>
      <c r="F80" s="4" t="s">
        <v>959</v>
      </c>
      <c r="G80" s="4">
        <v>35</v>
      </c>
      <c r="H80" s="4">
        <v>36</v>
      </c>
      <c r="I80" s="5">
        <f t="shared" si="26"/>
        <v>0.31147540983606559</v>
      </c>
      <c r="J80" s="4">
        <v>228</v>
      </c>
      <c r="K80" s="4">
        <v>232</v>
      </c>
      <c r="L80" s="5">
        <f t="shared" si="27"/>
        <v>0.38106796116504854</v>
      </c>
      <c r="M80" s="5">
        <f t="shared" si="22"/>
        <v>6.4444444444444446</v>
      </c>
      <c r="N80" s="4">
        <v>1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4</v>
      </c>
      <c r="U80" s="4">
        <v>0</v>
      </c>
      <c r="V80" s="4">
        <v>0</v>
      </c>
      <c r="W80" s="4">
        <f>N80+P80+T80</f>
        <v>5</v>
      </c>
      <c r="X80" s="4">
        <f>O80+Q80+U80</f>
        <v>0</v>
      </c>
      <c r="Y80" s="60">
        <f>(N80+V80)/G80</f>
        <v>2.8571428571428571E-2</v>
      </c>
      <c r="Z80" s="62">
        <f>IF(AA80=0,0,(N80+V80)/ABS(AA80))</f>
        <v>1</v>
      </c>
      <c r="AA80" s="3">
        <f t="shared" si="28"/>
        <v>1</v>
      </c>
      <c r="AB80" s="3">
        <f t="shared" si="23"/>
        <v>4</v>
      </c>
      <c r="AC80" s="3">
        <f>N80+O80+P80+Q80+T80+U80</f>
        <v>5</v>
      </c>
      <c r="AD80" s="3">
        <f>AA80/G80</f>
        <v>2.8571428571428571E-2</v>
      </c>
      <c r="AE80" s="24">
        <f>(AA80)*(G80*G80)</f>
        <v>1225</v>
      </c>
      <c r="AF80" s="25">
        <f t="shared" si="29"/>
        <v>7.716049382716049E-4</v>
      </c>
      <c r="AG80" s="26">
        <f>(H80-$H$2)/SUM($AF$2:AF79)</f>
        <v>124.15789330723642</v>
      </c>
      <c r="AH80" s="35">
        <f>(H80-H75)/SUM(AF75:AF79)</f>
        <v>692.16091339413424</v>
      </c>
      <c r="AI80" s="28">
        <f>(H80-H70)/SUM(AF70:AF79)</f>
        <v>636.85039508116097</v>
      </c>
      <c r="AJ80" s="29">
        <f>AJ79+(AVERAGE($AE$3:AE80)/(AJ79*AJ79))</f>
        <v>27.538001442993824</v>
      </c>
      <c r="AK80" s="30">
        <f>AK79+(AVERAGE($AG$3:AG80)/(AK79*AK79))</f>
        <v>30.57135321836499</v>
      </c>
      <c r="AL80" s="36">
        <f>AL79+(AVERAGE($AH$3:AH80)/(AL79*AL79))</f>
        <v>30.502763052253421</v>
      </c>
      <c r="AM80" s="37">
        <f>AM79+(AVERAGE($AI$3:AI80)/(AM79*AM79))</f>
        <v>30.497226273447804</v>
      </c>
      <c r="AN80" s="38">
        <f t="shared" si="30"/>
        <v>36.295603075776441</v>
      </c>
      <c r="AO80" s="39">
        <f t="shared" si="31"/>
        <v>35.488244199664329</v>
      </c>
      <c r="AP80" s="39">
        <f t="shared" si="31"/>
        <v>34.300751296444048</v>
      </c>
      <c r="AQ80" s="36">
        <f t="shared" si="36"/>
        <v>34.711190562104768</v>
      </c>
      <c r="AR80" s="40">
        <f t="shared" si="37"/>
        <v>33.696159527499653</v>
      </c>
      <c r="AS80" s="41">
        <f t="shared" si="37"/>
        <v>32.12159999729365</v>
      </c>
      <c r="AT80" s="20">
        <f>POWER((AO80-H80),2)</f>
        <v>0.26189399917720274</v>
      </c>
      <c r="AU80" s="20">
        <f>POWER((AP80-H80),2)</f>
        <v>2.8874461565365839</v>
      </c>
      <c r="AV80" s="29">
        <f t="shared" si="32"/>
        <v>36.399738987301312</v>
      </c>
      <c r="AW80" s="30">
        <f t="shared" si="35"/>
        <v>29.693634880815626</v>
      </c>
      <c r="AX80" s="36">
        <f t="shared" si="33"/>
        <v>38.097910854610852</v>
      </c>
      <c r="AY80" s="37">
        <f t="shared" si="34"/>
        <v>36.535889153883694</v>
      </c>
    </row>
    <row r="81" spans="1:51" thickTop="1" thickBot="1">
      <c r="A81" s="4">
        <v>80</v>
      </c>
      <c r="B81" s="4">
        <v>986134618</v>
      </c>
      <c r="C81" s="5">
        <f t="shared" si="24"/>
        <v>0.14990512333965844</v>
      </c>
      <c r="D81" s="2">
        <f t="shared" si="25"/>
        <v>36982.59511574074</v>
      </c>
      <c r="E81" s="4" t="s">
        <v>959</v>
      </c>
      <c r="F81" s="4" t="s">
        <v>960</v>
      </c>
      <c r="G81" s="4">
        <v>36</v>
      </c>
      <c r="H81" s="4">
        <v>35</v>
      </c>
      <c r="I81" s="5">
        <f t="shared" si="26"/>
        <v>0.29508196721311475</v>
      </c>
      <c r="J81" s="4">
        <v>232</v>
      </c>
      <c r="K81" s="4">
        <v>228</v>
      </c>
      <c r="L81" s="5">
        <f t="shared" si="27"/>
        <v>0.37135922330097088</v>
      </c>
      <c r="M81" s="5">
        <f t="shared" si="22"/>
        <v>6.5142857142857142</v>
      </c>
      <c r="N81" s="4">
        <v>0</v>
      </c>
      <c r="O81" s="4">
        <v>1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4</v>
      </c>
      <c r="V81" s="4">
        <v>0</v>
      </c>
      <c r="W81" s="4">
        <f>N81+P81+T81</f>
        <v>0</v>
      </c>
      <c r="X81" s="4">
        <f>O81+Q81+U81</f>
        <v>5</v>
      </c>
      <c r="Y81" s="60">
        <f>(N81+V81)/G81</f>
        <v>0</v>
      </c>
      <c r="Z81" s="62">
        <f>IF(AA81=0,0,(N81+V81)/ABS(AA81))</f>
        <v>0</v>
      </c>
      <c r="AA81" s="3">
        <f t="shared" si="28"/>
        <v>-1</v>
      </c>
      <c r="AB81" s="3">
        <f t="shared" si="23"/>
        <v>-4</v>
      </c>
      <c r="AC81" s="3">
        <f>N81+O81+P81+Q81+T81+U81</f>
        <v>5</v>
      </c>
      <c r="AD81" s="3">
        <f>AA81/G81</f>
        <v>-2.7777777777777776E-2</v>
      </c>
      <c r="AE81" s="24">
        <f>(AA81)*(G81*G81)</f>
        <v>-1296</v>
      </c>
      <c r="AF81" s="25">
        <f t="shared" si="29"/>
        <v>8.1632653061224493E-4</v>
      </c>
      <c r="AG81" s="26">
        <f>(H81-$H$2)/SUM($AF$2:AF80)</f>
        <v>117.03316859209494</v>
      </c>
      <c r="AH81" s="35">
        <f>(H81-H76)/SUM(AF76:AF80)</f>
        <v>477.60241127138494</v>
      </c>
      <c r="AI81" s="28">
        <f>(H81-H71)/SUM(AF71:AF80)</f>
        <v>440.43847098418667</v>
      </c>
      <c r="AJ81" s="29">
        <f>AJ80+(AVERAGE($AE$3:AE81)/(AJ80*AJ80))</f>
        <v>27.673707307989289</v>
      </c>
      <c r="AK81" s="30">
        <f>AK80+(AVERAGE($AG$3:AG81)/(AK80*AK80))</f>
        <v>30.655900375485409</v>
      </c>
      <c r="AL81" s="36">
        <f>AL80+(AVERAGE($AH$3:AH81)/(AL80*AL80))</f>
        <v>30.673821620787809</v>
      </c>
      <c r="AM81" s="37">
        <f>AM80+(AVERAGE($AI$3:AI81)/(AM80*AM80))</f>
        <v>30.652238856270394</v>
      </c>
      <c r="AN81" s="38">
        <f t="shared" si="30"/>
        <v>35.311825389639459</v>
      </c>
      <c r="AO81" s="39">
        <f t="shared" si="31"/>
        <v>35.867469658006378</v>
      </c>
      <c r="AP81" s="39">
        <f t="shared" si="31"/>
        <v>34.675101420257924</v>
      </c>
      <c r="AQ81" s="36">
        <f t="shared" si="36"/>
        <v>35.192895458392677</v>
      </c>
      <c r="AR81" s="40">
        <f t="shared" si="37"/>
        <v>34.183653516446824</v>
      </c>
      <c r="AS81" s="41">
        <f t="shared" si="37"/>
        <v>32.634118260826028</v>
      </c>
      <c r="AT81" s="20">
        <f>POWER((AO81-H81),2)</f>
        <v>0.75250360756170254</v>
      </c>
      <c r="AU81" s="20">
        <f>POWER((AP81-H81),2)</f>
        <v>0.10555908711841799</v>
      </c>
      <c r="AV81" s="29">
        <f t="shared" si="32"/>
        <v>36.532056768418521</v>
      </c>
      <c r="AW81" s="30">
        <f t="shared" si="35"/>
        <v>29.786750393517625</v>
      </c>
      <c r="AX81" s="36">
        <f t="shared" si="33"/>
        <v>38.239253240110912</v>
      </c>
      <c r="AY81" s="37">
        <f t="shared" si="34"/>
        <v>36.668940644857919</v>
      </c>
    </row>
    <row r="82" spans="1:51" thickTop="1" thickBot="1">
      <c r="A82" s="4">
        <v>81</v>
      </c>
      <c r="B82" s="4">
        <v>986393762</v>
      </c>
      <c r="C82" s="5">
        <f t="shared" si="24"/>
        <v>0.15180265654648956</v>
      </c>
      <c r="D82" s="2">
        <f t="shared" si="25"/>
        <v>36985.594467592593</v>
      </c>
      <c r="E82" s="4" t="s">
        <v>960</v>
      </c>
      <c r="F82" s="4" t="s">
        <v>961</v>
      </c>
      <c r="G82" s="4">
        <v>35</v>
      </c>
      <c r="H82" s="4">
        <v>39</v>
      </c>
      <c r="I82" s="5">
        <f t="shared" si="26"/>
        <v>0.36065573770491804</v>
      </c>
      <c r="J82" s="4">
        <v>228</v>
      </c>
      <c r="K82" s="4">
        <v>242</v>
      </c>
      <c r="L82" s="5">
        <f t="shared" si="27"/>
        <v>0.4053398058252427</v>
      </c>
      <c r="M82" s="5">
        <f t="shared" si="22"/>
        <v>6.2051282051282053</v>
      </c>
      <c r="N82" s="4">
        <v>4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14</v>
      </c>
      <c r="U82" s="4">
        <v>0</v>
      </c>
      <c r="V82" s="4">
        <v>0</v>
      </c>
      <c r="W82" s="4">
        <f>N82+P82+T82</f>
        <v>18</v>
      </c>
      <c r="X82" s="4">
        <f>O82+Q82+U82</f>
        <v>0</v>
      </c>
      <c r="Y82" s="60">
        <f>(N82+V82)/G82</f>
        <v>0.11428571428571428</v>
      </c>
      <c r="Z82" s="62">
        <f>IF(AA82=0,0,(N82+V82)/ABS(AA82))</f>
        <v>1</v>
      </c>
      <c r="AA82" s="3">
        <f t="shared" si="28"/>
        <v>4</v>
      </c>
      <c r="AB82" s="3">
        <f t="shared" si="23"/>
        <v>14</v>
      </c>
      <c r="AC82" s="3">
        <f>N82+O82+P82+Q82+T82+U82</f>
        <v>18</v>
      </c>
      <c r="AD82" s="3">
        <f>AA82/G82</f>
        <v>0.11428571428571428</v>
      </c>
      <c r="AE82" s="24">
        <f>(AA82)*(G82*G82)</f>
        <v>4900</v>
      </c>
      <c r="AF82" s="25">
        <f t="shared" si="29"/>
        <v>6.5746219592373442E-4</v>
      </c>
      <c r="AG82" s="26">
        <f>(H82-$H$2)/SUM($AF$2:AF81)</f>
        <v>142.28534191151223</v>
      </c>
      <c r="AH82" s="35">
        <f>(H82-H77)/SUM(AF77:AF81)</f>
        <v>1223.7995430387018</v>
      </c>
      <c r="AI82" s="28">
        <f>(H82-H72)/SUM(AF72:AF81)</f>
        <v>903.17892602706831</v>
      </c>
      <c r="AJ82" s="29">
        <f>AJ81+(AVERAGE($AE$3:AE82)/(AJ81*AJ81))</f>
        <v>27.886383924332769</v>
      </c>
      <c r="AK82" s="30">
        <f>AK81+(AVERAGE($AG$3:AG82)/(AK81*AK81))</f>
        <v>30.740823332221485</v>
      </c>
      <c r="AL82" s="36">
        <f>AL81+(AVERAGE($AH$3:AH82)/(AL81*AL81))</f>
        <v>30.857121827520707</v>
      </c>
      <c r="AM82" s="37">
        <f>AM81+(AVERAGE($AI$3:AI82)/(AM81*AM81))</f>
        <v>30.815785440586815</v>
      </c>
      <c r="AN82" s="38">
        <f t="shared" si="30"/>
        <v>39.241492331496389</v>
      </c>
      <c r="AO82" s="39">
        <f t="shared" si="31"/>
        <v>36.818750624887002</v>
      </c>
      <c r="AP82" s="39">
        <f t="shared" si="31"/>
        <v>35.426271559847869</v>
      </c>
      <c r="AQ82" s="36">
        <f t="shared" si="36"/>
        <v>35.75760539640271</v>
      </c>
      <c r="AR82" s="40">
        <f t="shared" si="37"/>
        <v>34.732144535460996</v>
      </c>
      <c r="AS82" s="41">
        <f t="shared" si="37"/>
        <v>33.17192578622749</v>
      </c>
      <c r="AT82" s="20">
        <f>POWER((AO82-H82),2)</f>
        <v>4.7578488364308429</v>
      </c>
      <c r="AU82" s="20">
        <f>POWER((AP82-H82),2)</f>
        <v>12.771534963952181</v>
      </c>
      <c r="AV82" s="29">
        <f t="shared" si="32"/>
        <v>36.663417784979622</v>
      </c>
      <c r="AW82" s="30">
        <f t="shared" si="35"/>
        <v>29.879284644665962</v>
      </c>
      <c r="AX82" s="36">
        <f t="shared" si="33"/>
        <v>38.379552679063877</v>
      </c>
      <c r="AY82" s="37">
        <f t="shared" si="34"/>
        <v>36.801028345646635</v>
      </c>
    </row>
    <row r="83" spans="1:51" thickTop="1" thickBot="1">
      <c r="A83" s="4">
        <v>82</v>
      </c>
      <c r="B83" s="4">
        <v>987000586</v>
      </c>
      <c r="C83" s="5">
        <f t="shared" si="24"/>
        <v>0.15370018975332067</v>
      </c>
      <c r="D83" s="2">
        <f t="shared" si="25"/>
        <v>36992.617893518516</v>
      </c>
      <c r="E83" s="4" t="s">
        <v>961</v>
      </c>
      <c r="F83" s="4" t="s">
        <v>962</v>
      </c>
      <c r="G83" s="4">
        <v>39</v>
      </c>
      <c r="H83" s="4">
        <v>39</v>
      </c>
      <c r="I83" s="5">
        <f t="shared" si="26"/>
        <v>0.36065573770491804</v>
      </c>
      <c r="J83" s="4">
        <v>242</v>
      </c>
      <c r="K83" s="4">
        <v>243</v>
      </c>
      <c r="L83" s="5">
        <f t="shared" si="27"/>
        <v>0.40776699029126212</v>
      </c>
      <c r="M83" s="5">
        <f t="shared" si="22"/>
        <v>6.2307692307692308</v>
      </c>
      <c r="N83" s="4">
        <v>0</v>
      </c>
      <c r="O83" s="4">
        <v>0</v>
      </c>
      <c r="P83" s="4">
        <v>1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1</v>
      </c>
      <c r="W83" s="4">
        <f>N83+P83+T83</f>
        <v>1</v>
      </c>
      <c r="X83" s="4">
        <f>O83+Q83+U83</f>
        <v>0</v>
      </c>
      <c r="Y83" s="60">
        <f>(N83+V83)/G83</f>
        <v>2.564102564102564E-2</v>
      </c>
      <c r="Z83" s="62">
        <f>IF(AA83=0,0,(N83+V83)/ABS(AA83))</f>
        <v>0</v>
      </c>
      <c r="AA83" s="3">
        <f t="shared" si="28"/>
        <v>0</v>
      </c>
      <c r="AB83" s="3">
        <f t="shared" si="23"/>
        <v>1</v>
      </c>
      <c r="AC83" s="3">
        <f>N83+O83+P83+Q83+T83+U83</f>
        <v>1</v>
      </c>
      <c r="AD83" s="3">
        <f>AA83/G83</f>
        <v>0</v>
      </c>
      <c r="AE83" s="24">
        <f>(AA83)*(G83*G83)</f>
        <v>0</v>
      </c>
      <c r="AF83" s="25">
        <f t="shared" si="29"/>
        <v>6.5746219592373442E-4</v>
      </c>
      <c r="AG83" s="26">
        <f>(H83-$H$2)/SUM($AF$2:AF82)</f>
        <v>141.68288545939936</v>
      </c>
      <c r="AH83" s="35">
        <f>(H83-H78)/SUM(AF78:AF82)</f>
        <v>1031.4470873053936</v>
      </c>
      <c r="AI83" s="28">
        <f>(H83-H73)/SUM(AF73:AF82)</f>
        <v>826.00918211410124</v>
      </c>
      <c r="AJ83" s="29">
        <f>AJ82+(AVERAGE($AE$3:AE83)/(AJ82*AJ82))</f>
        <v>28.093243196569187</v>
      </c>
      <c r="AK83" s="30">
        <f>AK82+(AVERAGE($AG$3:AG83)/(AK82*AK82))</f>
        <v>30.826086061469265</v>
      </c>
      <c r="AL83" s="36">
        <f>AL82+(AVERAGE($AH$3:AH83)/(AL82*AL82))</f>
        <v>31.04938831556899</v>
      </c>
      <c r="AM83" s="37">
        <f>AM82+(AVERAGE($AI$3:AI83)/(AM82*AM82))</f>
        <v>30.986341693710358</v>
      </c>
      <c r="AN83" s="38">
        <f t="shared" si="30"/>
        <v>39.241492331496389</v>
      </c>
      <c r="AO83" s="39">
        <f t="shared" si="31"/>
        <v>37.579617818349497</v>
      </c>
      <c r="AP83" s="39">
        <f t="shared" si="31"/>
        <v>36.084435342459159</v>
      </c>
      <c r="AQ83" s="36">
        <f t="shared" si="36"/>
        <v>36.363866477380355</v>
      </c>
      <c r="AR83" s="40">
        <f t="shared" si="37"/>
        <v>35.304307344171946</v>
      </c>
      <c r="AS83" s="41">
        <f t="shared" si="37"/>
        <v>33.716110675139618</v>
      </c>
      <c r="AT83" s="20">
        <f>POWER((AO83-H83),2)</f>
        <v>2.0174855419502418</v>
      </c>
      <c r="AU83" s="20">
        <f>POWER((AP83-H83),2)</f>
        <v>8.5005172723012432</v>
      </c>
      <c r="AV83" s="29">
        <f t="shared" si="32"/>
        <v>36.79383918352147</v>
      </c>
      <c r="AW83" s="30">
        <f t="shared" si="35"/>
        <v>29.971246637887671</v>
      </c>
      <c r="AX83" s="36">
        <f t="shared" si="33"/>
        <v>38.518828241857484</v>
      </c>
      <c r="AY83" s="37">
        <f t="shared" si="34"/>
        <v>36.932169559314509</v>
      </c>
    </row>
    <row r="84" spans="1:51" thickTop="1" thickBot="1">
      <c r="A84" s="4">
        <v>83</v>
      </c>
      <c r="B84" s="4">
        <v>987779676</v>
      </c>
      <c r="C84" s="5">
        <f t="shared" si="24"/>
        <v>0.15559772296015181</v>
      </c>
      <c r="D84" s="2">
        <f t="shared" si="25"/>
        <v>37001.635138888887</v>
      </c>
      <c r="E84" s="4" t="s">
        <v>962</v>
      </c>
      <c r="F84" s="4" t="s">
        <v>963</v>
      </c>
      <c r="G84" s="4">
        <v>39</v>
      </c>
      <c r="H84" s="4">
        <v>39</v>
      </c>
      <c r="I84" s="5">
        <f t="shared" si="26"/>
        <v>0.36065573770491804</v>
      </c>
      <c r="J84" s="4">
        <v>243</v>
      </c>
      <c r="K84" s="4">
        <v>244</v>
      </c>
      <c r="L84" s="5">
        <f t="shared" si="27"/>
        <v>0.41019417475728154</v>
      </c>
      <c r="M84" s="5">
        <f t="shared" si="22"/>
        <v>6.2564102564102564</v>
      </c>
      <c r="N84" s="4">
        <v>0</v>
      </c>
      <c r="O84" s="4">
        <v>0</v>
      </c>
      <c r="P84" s="4">
        <v>1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1</v>
      </c>
      <c r="W84" s="4">
        <f>N84+P84+T84</f>
        <v>1</v>
      </c>
      <c r="X84" s="4">
        <f>O84+Q84+U84</f>
        <v>0</v>
      </c>
      <c r="Y84" s="60">
        <f>(N84+V84)/G84</f>
        <v>2.564102564102564E-2</v>
      </c>
      <c r="Z84" s="62">
        <f>IF(AA84=0,0,(N84+V84)/ABS(AA84))</f>
        <v>0</v>
      </c>
      <c r="AA84" s="3">
        <f t="shared" si="28"/>
        <v>0</v>
      </c>
      <c r="AB84" s="3">
        <f t="shared" si="23"/>
        <v>1</v>
      </c>
      <c r="AC84" s="3">
        <f>N84+O84+P84+Q84+T84+U84</f>
        <v>1</v>
      </c>
      <c r="AD84" s="3">
        <f>AA84/G84</f>
        <v>0</v>
      </c>
      <c r="AE84" s="24">
        <f>(AA84)*(G84*G84)</f>
        <v>0</v>
      </c>
      <c r="AF84" s="25">
        <f t="shared" si="29"/>
        <v>6.5746219592373442E-4</v>
      </c>
      <c r="AG84" s="26">
        <f>(H84-$H$2)/SUM($AF$2:AF83)</f>
        <v>141.08550926999402</v>
      </c>
      <c r="AH84" s="35">
        <f>(H84-H79)/SUM(AF79:AF83)</f>
        <v>1075.5051995594629</v>
      </c>
      <c r="AI84" s="28">
        <f>(H84-H74)/SUM(AF74:AF83)</f>
        <v>735.71050078501605</v>
      </c>
      <c r="AJ84" s="29">
        <f>AJ83+(AVERAGE($AE$3:AE84)/(AJ83*AJ83))</f>
        <v>28.294581685912881</v>
      </c>
      <c r="AK84" s="30">
        <f>AK83+(AVERAGE($AG$3:AG84)/(AK83*AK83))</f>
        <v>30.911654375167235</v>
      </c>
      <c r="AL84" s="36">
        <f>AL83+(AVERAGE($AH$3:AH84)/(AL83*AL83))</f>
        <v>31.250570087988883</v>
      </c>
      <c r="AM84" s="37">
        <f>AM83+(AVERAGE($AI$3:AI84)/(AM83*AM83))</f>
        <v>31.162312851950215</v>
      </c>
      <c r="AN84" s="38">
        <f t="shared" si="30"/>
        <v>39.241492331496389</v>
      </c>
      <c r="AO84" s="39">
        <f t="shared" ref="AO84:AP99" si="38">AO83+(AH84/(AO83*AO83))</f>
        <v>38.341184255769186</v>
      </c>
      <c r="AP84" s="39">
        <f t="shared" si="38"/>
        <v>36.64945964421225</v>
      </c>
      <c r="AQ84" s="36">
        <f t="shared" si="36"/>
        <v>37.044560779440381</v>
      </c>
      <c r="AR84" s="40">
        <f t="shared" si="37"/>
        <v>35.884466458074762</v>
      </c>
      <c r="AS84" s="41">
        <f t="shared" si="37"/>
        <v>34.262689150493323</v>
      </c>
      <c r="AT84" s="20">
        <f>POWER((AO84-H84),2)</f>
        <v>0.43403818484640194</v>
      </c>
      <c r="AU84" s="20">
        <f>POWER((AP84-H84),2)</f>
        <v>5.525039964186802</v>
      </c>
      <c r="AV84" s="29">
        <f t="shared" si="32"/>
        <v>36.923337623505155</v>
      </c>
      <c r="AW84" s="30">
        <f t="shared" si="35"/>
        <v>30.062645155468314</v>
      </c>
      <c r="AX84" s="36">
        <f t="shared" si="33"/>
        <v>38.657098446263475</v>
      </c>
      <c r="AY84" s="37">
        <f t="shared" si="34"/>
        <v>37.062381096540847</v>
      </c>
    </row>
    <row r="85" spans="1:51" thickTop="1" thickBot="1">
      <c r="A85" s="4">
        <v>84</v>
      </c>
      <c r="B85" s="4">
        <v>988031702</v>
      </c>
      <c r="C85" s="5">
        <f t="shared" si="24"/>
        <v>0.15749525616698293</v>
      </c>
      <c r="D85" s="2">
        <f t="shared" si="25"/>
        <v>37004.552106481482</v>
      </c>
      <c r="E85" s="4" t="s">
        <v>963</v>
      </c>
      <c r="F85" s="4" t="s">
        <v>964</v>
      </c>
      <c r="G85" s="4">
        <v>39</v>
      </c>
      <c r="H85" s="4">
        <v>40</v>
      </c>
      <c r="I85" s="5">
        <f t="shared" si="26"/>
        <v>0.37704918032786883</v>
      </c>
      <c r="J85" s="4">
        <v>244</v>
      </c>
      <c r="K85" s="4">
        <v>247</v>
      </c>
      <c r="L85" s="5">
        <f t="shared" si="27"/>
        <v>0.41747572815533979</v>
      </c>
      <c r="M85" s="5">
        <f t="shared" si="22"/>
        <v>6.1749999999999998</v>
      </c>
      <c r="N85" s="4">
        <v>1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3</v>
      </c>
      <c r="U85" s="4">
        <v>0</v>
      </c>
      <c r="V85" s="4">
        <v>0</v>
      </c>
      <c r="W85" s="4">
        <f>N85+P85+T85</f>
        <v>4</v>
      </c>
      <c r="X85" s="4">
        <f>O85+Q85+U85</f>
        <v>0</v>
      </c>
      <c r="Y85" s="60">
        <f>(N85+V85)/G85</f>
        <v>2.564102564102564E-2</v>
      </c>
      <c r="Z85" s="62">
        <f>IF(AA85=0,0,(N85+V85)/ABS(AA85))</f>
        <v>1</v>
      </c>
      <c r="AA85" s="3">
        <f t="shared" si="28"/>
        <v>1</v>
      </c>
      <c r="AB85" s="3">
        <f t="shared" si="23"/>
        <v>3</v>
      </c>
      <c r="AC85" s="3">
        <f>N85+O85+P85+Q85+T85+U85</f>
        <v>4</v>
      </c>
      <c r="AD85" s="3">
        <f>AA85/G85</f>
        <v>2.564102564102564E-2</v>
      </c>
      <c r="AE85" s="24">
        <f>(AA85)*(G85*G85)</f>
        <v>1521</v>
      </c>
      <c r="AF85" s="25">
        <f t="shared" si="29"/>
        <v>6.2500000000000001E-4</v>
      </c>
      <c r="AG85" s="26">
        <f>(H85-$H$2)/SUM($AF$2:AF84)</f>
        <v>146.87920159684833</v>
      </c>
      <c r="AH85" s="35">
        <f>(H85-H80)/SUM(AF80:AF84)</f>
        <v>1123.4951305889879</v>
      </c>
      <c r="AI85" s="28">
        <f>(H85-H75)/SUM(AF75:AF84)</f>
        <v>886.68537023263923</v>
      </c>
      <c r="AJ85" s="29">
        <f>AJ84+(AVERAGE($AE$3:AE85)/(AJ84*AJ84))</f>
        <v>28.51356357256229</v>
      </c>
      <c r="AK85" s="30">
        <f>AK84+(AVERAGE($AG$3:AG85)/(AK84*AK84))</f>
        <v>30.99757635373598</v>
      </c>
      <c r="AL85" s="36">
        <f>AL84+(AVERAGE($AH$3:AH85)/(AL84*AL84))</f>
        <v>31.460637580088473</v>
      </c>
      <c r="AM85" s="37">
        <f>AM84+(AVERAGE($AI$3:AI85)/(AM84*AM84))</f>
        <v>31.345206970988144</v>
      </c>
      <c r="AN85" s="38">
        <f t="shared" si="30"/>
        <v>40.229222193705446</v>
      </c>
      <c r="AO85" s="39">
        <f t="shared" si="38"/>
        <v>39.10544252873482</v>
      </c>
      <c r="AP85" s="39">
        <f t="shared" si="38"/>
        <v>37.309597124650168</v>
      </c>
      <c r="AQ85" s="36">
        <f t="shared" si="36"/>
        <v>37.763332364161016</v>
      </c>
      <c r="AR85" s="40">
        <f t="shared" si="37"/>
        <v>36.487469429807817</v>
      </c>
      <c r="AS85" s="41">
        <f t="shared" si="37"/>
        <v>34.822275133136117</v>
      </c>
      <c r="AT85" s="20">
        <f>POWER((AO85-H85),2)</f>
        <v>0.80023306939635419</v>
      </c>
      <c r="AU85" s="20">
        <f>POWER((AP85-H85),2)</f>
        <v>7.238267631690646</v>
      </c>
      <c r="AV85" s="29">
        <f t="shared" si="32"/>
        <v>37.051929296158086</v>
      </c>
      <c r="AW85" s="30">
        <f t="shared" si="35"/>
        <v>30.153488765771609</v>
      </c>
      <c r="AX85" s="36">
        <f t="shared" si="33"/>
        <v>38.794381279240604</v>
      </c>
      <c r="AY85" s="37">
        <f t="shared" si="34"/>
        <v>37.191679294700201</v>
      </c>
    </row>
    <row r="86" spans="1:51" thickTop="1" thickBot="1">
      <c r="A86" s="4">
        <v>85</v>
      </c>
      <c r="B86" s="4">
        <v>988034840</v>
      </c>
      <c r="C86" s="5">
        <f t="shared" si="24"/>
        <v>0.15939278937381404</v>
      </c>
      <c r="D86" s="2">
        <f t="shared" si="25"/>
        <v>37004.588425925926</v>
      </c>
      <c r="E86" s="4" t="s">
        <v>964</v>
      </c>
      <c r="F86" s="4" t="s">
        <v>965</v>
      </c>
      <c r="G86" s="4">
        <v>40</v>
      </c>
      <c r="H86" s="4">
        <v>41</v>
      </c>
      <c r="I86" s="5">
        <f t="shared" si="26"/>
        <v>0.39344262295081966</v>
      </c>
      <c r="J86" s="4">
        <v>247</v>
      </c>
      <c r="K86" s="4">
        <v>252</v>
      </c>
      <c r="L86" s="5">
        <f t="shared" si="27"/>
        <v>0.42961165048543687</v>
      </c>
      <c r="M86" s="5">
        <f t="shared" si="22"/>
        <v>6.1463414634146343</v>
      </c>
      <c r="N86" s="4">
        <v>1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5</v>
      </c>
      <c r="U86" s="4">
        <v>0</v>
      </c>
      <c r="V86" s="4">
        <v>0</v>
      </c>
      <c r="W86" s="4">
        <f>N86+P86+T86</f>
        <v>6</v>
      </c>
      <c r="X86" s="4">
        <f>O86+Q86+U86</f>
        <v>0</v>
      </c>
      <c r="Y86" s="60">
        <f>(N86+V86)/G86</f>
        <v>2.5000000000000001E-2</v>
      </c>
      <c r="Z86" s="62">
        <f>IF(AA86=0,0,(N86+V86)/ABS(AA86))</f>
        <v>1</v>
      </c>
      <c r="AA86" s="3">
        <f t="shared" si="28"/>
        <v>1</v>
      </c>
      <c r="AB86" s="3">
        <f t="shared" si="23"/>
        <v>5</v>
      </c>
      <c r="AC86" s="3">
        <f>N86+O86+P86+Q86+T86+U86</f>
        <v>6</v>
      </c>
      <c r="AD86" s="3">
        <f>AA86/G86</f>
        <v>2.5000000000000001E-2</v>
      </c>
      <c r="AE86" s="24">
        <f>(AA86)*(G86*G86)</f>
        <v>1600</v>
      </c>
      <c r="AF86" s="25">
        <f t="shared" si="29"/>
        <v>5.9488399762046404E-4</v>
      </c>
      <c r="AG86" s="26">
        <f>(H86-$H$2)/SUM($AF$2:AF85)</f>
        <v>152.65596075230104</v>
      </c>
      <c r="AH86" s="35">
        <f>(H86-H81)/SUM(AF81:AF85)</f>
        <v>1757.6169384852346</v>
      </c>
      <c r="AI86" s="28">
        <f>(H86-H76)/SUM(AF76:AF85)</f>
        <v>1052.4520158797295</v>
      </c>
      <c r="AJ86" s="29">
        <f>AJ85+(AVERAGE($AE$3:AE86)/(AJ85*AJ85))</f>
        <v>28.750055943352795</v>
      </c>
      <c r="AK86" s="30">
        <f>AK85+(AVERAGE($AG$3:AG86)/(AK85*AK85))</f>
        <v>31.083896822336925</v>
      </c>
      <c r="AL86" s="36">
        <f>AL85+(AVERAGE($AH$3:AH86)/(AL85*AL85))</f>
        <v>31.686581853372413</v>
      </c>
      <c r="AM86" s="37">
        <f>AM85+(AVERAGE($AI$3:AI86)/(AM85*AM85))</f>
        <v>31.536573097401572</v>
      </c>
      <c r="AN86" s="38">
        <f t="shared" si="30"/>
        <v>41.217858854403147</v>
      </c>
      <c r="AO86" s="39">
        <f t="shared" si="38"/>
        <v>40.25478596400081</v>
      </c>
      <c r="AP86" s="39">
        <f t="shared" si="38"/>
        <v>38.065665695797669</v>
      </c>
      <c r="AQ86" s="36">
        <f t="shared" si="36"/>
        <v>38.634519202588564</v>
      </c>
      <c r="AR86" s="40">
        <f t="shared" si="37"/>
        <v>37.172031320822065</v>
      </c>
      <c r="AS86" s="41">
        <f t="shared" si="37"/>
        <v>35.412804007841849</v>
      </c>
      <c r="AT86" s="20">
        <f>POWER((AO86-H86),2)</f>
        <v>0.55534395945020221</v>
      </c>
      <c r="AU86" s="20">
        <f>POWER((AP86-H86),2)</f>
        <v>8.6103178088185768</v>
      </c>
      <c r="AV86" s="29">
        <f t="shared" si="32"/>
        <v>37.179629942397447</v>
      </c>
      <c r="AW86" s="30">
        <f t="shared" si="35"/>
        <v>30.243785830345207</v>
      </c>
      <c r="AX86" s="36">
        <f t="shared" si="33"/>
        <v>38.930694217653652</v>
      </c>
      <c r="AY86" s="37">
        <f t="shared" si="34"/>
        <v>37.320080036011113</v>
      </c>
    </row>
    <row r="87" spans="1:51" thickTop="1" thickBot="1">
      <c r="A87" s="4">
        <v>86</v>
      </c>
      <c r="B87" s="4">
        <v>988107133</v>
      </c>
      <c r="C87" s="5">
        <f t="shared" si="24"/>
        <v>0.16129032258064516</v>
      </c>
      <c r="D87" s="2">
        <f t="shared" si="25"/>
        <v>37005.425150462965</v>
      </c>
      <c r="E87" s="4" t="s">
        <v>965</v>
      </c>
      <c r="F87" s="4" t="s">
        <v>966</v>
      </c>
      <c r="G87" s="4">
        <v>41</v>
      </c>
      <c r="H87" s="4">
        <v>41</v>
      </c>
      <c r="I87" s="5">
        <f t="shared" si="26"/>
        <v>0.39344262295081966</v>
      </c>
      <c r="J87" s="4">
        <v>252</v>
      </c>
      <c r="K87" s="4">
        <v>252</v>
      </c>
      <c r="L87" s="5">
        <f t="shared" si="27"/>
        <v>0.42961165048543687</v>
      </c>
      <c r="M87" s="5">
        <f t="shared" si="22"/>
        <v>6.1463414634146343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f>N87+P87+T87</f>
        <v>0</v>
      </c>
      <c r="X87" s="4">
        <f>O87+Q87+U87</f>
        <v>0</v>
      </c>
      <c r="Y87" s="60">
        <f>(N87+V87)/G87</f>
        <v>0</v>
      </c>
      <c r="Z87" s="62">
        <f>IF(AA87=0,0,(N87+V87)/ABS(AA87))</f>
        <v>0</v>
      </c>
      <c r="AA87" s="3">
        <f t="shared" si="28"/>
        <v>0</v>
      </c>
      <c r="AB87" s="3">
        <f t="shared" si="23"/>
        <v>0</v>
      </c>
      <c r="AC87" s="3">
        <f>N87+O87+P87+Q87+T87+U87</f>
        <v>0</v>
      </c>
      <c r="AD87" s="3">
        <f>AA87/G87</f>
        <v>0</v>
      </c>
      <c r="AE87" s="24">
        <f>(AA87)*(G87*G87)</f>
        <v>0</v>
      </c>
      <c r="AF87" s="25">
        <f t="shared" si="29"/>
        <v>5.9488399762046404E-4</v>
      </c>
      <c r="AG87" s="26">
        <f>(H87-$H$2)/SUM($AF$2:AF86)</f>
        <v>152.0805097230656</v>
      </c>
      <c r="AH87" s="35">
        <f>(H87-H82)/SUM(AF82:AF86)</f>
        <v>626.51330659509711</v>
      </c>
      <c r="AI87" s="28">
        <f>(H87-H77)/SUM(AF77:AF86)</f>
        <v>961.81498088620663</v>
      </c>
      <c r="AJ87" s="29">
        <f>AJ86+(AVERAGE($AE$3:AE87)/(AJ86*AJ86))</f>
        <v>28.979936956872123</v>
      </c>
      <c r="AK87" s="30">
        <f>AK86+(AVERAGE($AG$3:AG87)/(AK86*AK86))</f>
        <v>31.170580383405305</v>
      </c>
      <c r="AL87" s="36">
        <f>AL86+(AVERAGE($AH$3:AH87)/(AL86*AL86))</f>
        <v>31.914036075626164</v>
      </c>
      <c r="AM87" s="37">
        <f>AM86+(AVERAGE($AI$3:AI87)/(AM86*AM86))</f>
        <v>31.734777113332694</v>
      </c>
      <c r="AN87" s="38">
        <f t="shared" si="30"/>
        <v>41.217858854403147</v>
      </c>
      <c r="AO87" s="39">
        <f t="shared" si="38"/>
        <v>40.64141570258208</v>
      </c>
      <c r="AP87" s="39">
        <f t="shared" si="38"/>
        <v>38.72944648457576</v>
      </c>
      <c r="AQ87" s="36">
        <f t="shared" si="36"/>
        <v>39.386827869880015</v>
      </c>
      <c r="AR87" s="40">
        <f t="shared" si="37"/>
        <v>37.831455328178791</v>
      </c>
      <c r="AS87" s="41">
        <f t="shared" si="37"/>
        <v>36.022493106469334</v>
      </c>
      <c r="AT87" s="20">
        <f>POWER((AO87-H87),2)</f>
        <v>0.12858269835470337</v>
      </c>
      <c r="AU87" s="20">
        <f>POWER((AP87-H87),2)</f>
        <v>5.1554132664053736</v>
      </c>
      <c r="AV87" s="29">
        <f t="shared" si="32"/>
        <v>37.30645486988881</v>
      </c>
      <c r="AW87" s="30">
        <f t="shared" si="35"/>
        <v>30.333544510728544</v>
      </c>
      <c r="AX87" s="36">
        <f t="shared" si="33"/>
        <v>39.066054247973248</v>
      </c>
      <c r="AY87" s="37">
        <f t="shared" si="34"/>
        <v>37.447598764807644</v>
      </c>
    </row>
    <row r="88" spans="1:51" thickTop="1" thickBot="1">
      <c r="A88" s="4">
        <v>87</v>
      </c>
      <c r="B88" s="4">
        <v>988108526</v>
      </c>
      <c r="C88" s="5">
        <f t="shared" si="24"/>
        <v>0.16318785578747627</v>
      </c>
      <c r="D88" s="2">
        <f t="shared" si="25"/>
        <v>37005.44127314815</v>
      </c>
      <c r="E88" s="4" t="s">
        <v>966</v>
      </c>
      <c r="F88" s="4" t="s">
        <v>967</v>
      </c>
      <c r="G88" s="4">
        <v>41</v>
      </c>
      <c r="H88" s="4">
        <v>41</v>
      </c>
      <c r="I88" s="5">
        <f t="shared" si="26"/>
        <v>0.39344262295081966</v>
      </c>
      <c r="J88" s="4">
        <v>252</v>
      </c>
      <c r="K88" s="4">
        <v>252</v>
      </c>
      <c r="L88" s="5">
        <f t="shared" si="27"/>
        <v>0.42961165048543687</v>
      </c>
      <c r="M88" s="5">
        <f t="shared" si="22"/>
        <v>6.1463414634146343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1</v>
      </c>
      <c r="T88" s="4">
        <v>0</v>
      </c>
      <c r="U88" s="4">
        <v>0</v>
      </c>
      <c r="V88" s="4">
        <v>1</v>
      </c>
      <c r="W88" s="4">
        <f>N88+P88+T88</f>
        <v>0</v>
      </c>
      <c r="X88" s="4">
        <f>O88+Q88+U88</f>
        <v>0</v>
      </c>
      <c r="Y88" s="60">
        <f>(N88+V88)/G88</f>
        <v>2.4390243902439025E-2</v>
      </c>
      <c r="Z88" s="62">
        <f>IF(AA88=0,0,(N88+V88)/ABS(AA88))</f>
        <v>0</v>
      </c>
      <c r="AA88" s="3">
        <f t="shared" si="28"/>
        <v>0</v>
      </c>
      <c r="AB88" s="3">
        <f t="shared" si="23"/>
        <v>0</v>
      </c>
      <c r="AC88" s="3">
        <f>N88+O88+P88+Q88+T88+U88</f>
        <v>0</v>
      </c>
      <c r="AD88" s="3">
        <f>AA88/G88</f>
        <v>0</v>
      </c>
      <c r="AE88" s="24">
        <f>(AA88)*(G88*G88)</f>
        <v>0</v>
      </c>
      <c r="AF88" s="25">
        <f t="shared" si="29"/>
        <v>5.9488399762046404E-4</v>
      </c>
      <c r="AG88" s="26">
        <f>(H88-$H$2)/SUM($AF$2:AF87)</f>
        <v>151.50938083487418</v>
      </c>
      <c r="AH88" s="35">
        <f>(H88-H83)/SUM(AF83:AF87)</f>
        <v>639.04043996497433</v>
      </c>
      <c r="AI88" s="28">
        <f>(H88-H78)/SUM(AF78:AF87)</f>
        <v>856.19625718747193</v>
      </c>
      <c r="AJ88" s="29">
        <f>AJ87+(AVERAGE($AE$3:AE88)/(AJ87*AJ87))</f>
        <v>29.203554614078044</v>
      </c>
      <c r="AK88" s="30">
        <f>AK87+(AVERAGE($AG$3:AG88)/(AK87*AK87))</f>
        <v>31.257593364251502</v>
      </c>
      <c r="AL88" s="36">
        <f>AL87+(AVERAGE($AH$3:AH88)/(AL87*AL87))</f>
        <v>32.142948117618083</v>
      </c>
      <c r="AM88" s="37">
        <f>AM87+(AVERAGE($AI$3:AI88)/(AM87*AM87))</f>
        <v>31.938122660825737</v>
      </c>
      <c r="AN88" s="38">
        <f t="shared" si="30"/>
        <v>41.217858854403147</v>
      </c>
      <c r="AO88" s="39">
        <f t="shared" si="38"/>
        <v>41.028308537357624</v>
      </c>
      <c r="AP88" s="39">
        <f t="shared" si="38"/>
        <v>39.300255396031538</v>
      </c>
      <c r="AQ88" s="36">
        <f t="shared" si="36"/>
        <v>40.06008207622142</v>
      </c>
      <c r="AR88" s="40">
        <f t="shared" si="37"/>
        <v>38.467138424732966</v>
      </c>
      <c r="AS88" s="41">
        <f t="shared" si="37"/>
        <v>36.632220901572069</v>
      </c>
      <c r="AT88" s="20">
        <f>POWER((AO88-H88),2)</f>
        <v>8.0137328732800348E-4</v>
      </c>
      <c r="AU88" s="20">
        <f>POWER((AP88-H88),2)</f>
        <v>2.889131718719903</v>
      </c>
      <c r="AV88" s="29">
        <f t="shared" si="32"/>
        <v>37.432418969290111</v>
      </c>
      <c r="AW88" s="30">
        <f t="shared" si="35"/>
        <v>30.422772774977869</v>
      </c>
      <c r="AX88" s="36">
        <f t="shared" si="33"/>
        <v>39.200477885016781</v>
      </c>
      <c r="AY88" s="37">
        <f t="shared" si="34"/>
        <v>37.574250503984764</v>
      </c>
    </row>
    <row r="89" spans="1:51" thickTop="1" thickBot="1">
      <c r="A89" s="4">
        <v>88</v>
      </c>
      <c r="B89" s="4">
        <v>988113459</v>
      </c>
      <c r="C89" s="5">
        <f t="shared" si="24"/>
        <v>0.16508538899430741</v>
      </c>
      <c r="D89" s="2">
        <f t="shared" si="25"/>
        <v>37005.49836805556</v>
      </c>
      <c r="E89" s="4" t="s">
        <v>967</v>
      </c>
      <c r="F89" s="4" t="s">
        <v>968</v>
      </c>
      <c r="G89" s="4">
        <v>41</v>
      </c>
      <c r="H89" s="4">
        <v>41</v>
      </c>
      <c r="I89" s="5">
        <f t="shared" si="26"/>
        <v>0.39344262295081966</v>
      </c>
      <c r="J89" s="4">
        <v>252</v>
      </c>
      <c r="K89" s="4">
        <v>252</v>
      </c>
      <c r="L89" s="5">
        <f t="shared" si="27"/>
        <v>0.42961165048543687</v>
      </c>
      <c r="M89" s="5">
        <f t="shared" si="22"/>
        <v>6.1463414634146343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f>N89+P89+T89</f>
        <v>0</v>
      </c>
      <c r="X89" s="4">
        <f>O89+Q89+U89</f>
        <v>0</v>
      </c>
      <c r="Y89" s="60">
        <f>(N89+V89)/G89</f>
        <v>0</v>
      </c>
      <c r="Z89" s="62">
        <f>IF(AA89=0,0,(N89+V89)/ABS(AA89))</f>
        <v>0</v>
      </c>
      <c r="AA89" s="3">
        <f t="shared" si="28"/>
        <v>0</v>
      </c>
      <c r="AB89" s="3">
        <f t="shared" si="23"/>
        <v>0</v>
      </c>
      <c r="AC89" s="3">
        <f>N89+O89+P89+Q89+T89+U89</f>
        <v>0</v>
      </c>
      <c r="AD89" s="3">
        <f>AA89/G89</f>
        <v>0</v>
      </c>
      <c r="AE89" s="24">
        <f>(AA89)*(G89*G89)</f>
        <v>0</v>
      </c>
      <c r="AF89" s="25">
        <f t="shared" si="29"/>
        <v>5.9488399762046404E-4</v>
      </c>
      <c r="AG89" s="26">
        <f>(H89-$H$2)/SUM($AF$2:AF88)</f>
        <v>150.94252557531715</v>
      </c>
      <c r="AH89" s="35">
        <f>(H89-H84)/SUM(AF84:AF88)</f>
        <v>652.07875445687034</v>
      </c>
      <c r="AI89" s="28">
        <f>(H89-H79)/SUM(AF79:AF88)</f>
        <v>884.13465712195887</v>
      </c>
      <c r="AJ89" s="29">
        <f>AJ88+(AVERAGE($AE$3:AE89)/(AJ88*AJ88))</f>
        <v>29.421229703630221</v>
      </c>
      <c r="AK89" s="30">
        <f>AK88+(AVERAGE($AG$3:AG89)/(AK88*AK88))</f>
        <v>31.34490373568152</v>
      </c>
      <c r="AL89" s="36">
        <f>AL88+(AVERAGE($AH$3:AH89)/(AL88*AL88))</f>
        <v>32.373271991618722</v>
      </c>
      <c r="AM89" s="37">
        <f>AM88+(AVERAGE($AI$3:AI89)/(AM88*AM88))</f>
        <v>32.146542245479267</v>
      </c>
      <c r="AN89" s="38">
        <f t="shared" si="30"/>
        <v>41.217858854403147</v>
      </c>
      <c r="AO89" s="39">
        <f t="shared" si="38"/>
        <v>41.415684639590438</v>
      </c>
      <c r="AP89" s="39">
        <f t="shared" si="38"/>
        <v>39.872692359632268</v>
      </c>
      <c r="AQ89" s="36">
        <f t="shared" si="36"/>
        <v>40.658127208536172</v>
      </c>
      <c r="AR89" s="40">
        <f t="shared" si="37"/>
        <v>39.095585366250909</v>
      </c>
      <c r="AS89" s="41">
        <f t="shared" si="37"/>
        <v>37.242054061949602</v>
      </c>
      <c r="AT89" s="20">
        <f>POWER((AO89-H89),2)</f>
        <v>0.17279371959143242</v>
      </c>
      <c r="AU89" s="20">
        <f>POWER((AP89-H89),2)</f>
        <v>1.2708225160314643</v>
      </c>
      <c r="AV89" s="29">
        <f t="shared" si="32"/>
        <v>37.557536729727829</v>
      </c>
      <c r="AW89" s="30">
        <f t="shared" si="35"/>
        <v>30.511478403922546</v>
      </c>
      <c r="AX89" s="36">
        <f t="shared" si="33"/>
        <v>39.333981189786513</v>
      </c>
      <c r="AY89" s="37">
        <f t="shared" si="34"/>
        <v>37.700049870665033</v>
      </c>
    </row>
    <row r="90" spans="1:51" thickTop="1" thickBot="1">
      <c r="A90" s="4">
        <v>89</v>
      </c>
      <c r="B90" s="4">
        <v>988194645</v>
      </c>
      <c r="C90" s="5">
        <f t="shared" si="24"/>
        <v>0.16698292220113853</v>
      </c>
      <c r="D90" s="2">
        <f t="shared" si="25"/>
        <v>37006.438020833331</v>
      </c>
      <c r="E90" s="4" t="s">
        <v>968</v>
      </c>
      <c r="F90" s="4" t="s">
        <v>969</v>
      </c>
      <c r="G90" s="4">
        <v>41</v>
      </c>
      <c r="H90" s="4">
        <v>41</v>
      </c>
      <c r="I90" s="5">
        <f t="shared" si="26"/>
        <v>0.39344262295081966</v>
      </c>
      <c r="J90" s="4">
        <v>252</v>
      </c>
      <c r="K90" s="4">
        <v>252</v>
      </c>
      <c r="L90" s="5">
        <f t="shared" si="27"/>
        <v>0.42961165048543687</v>
      </c>
      <c r="M90" s="5">
        <f t="shared" si="22"/>
        <v>6.1463414634146343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f>N90+P90+T90</f>
        <v>0</v>
      </c>
      <c r="X90" s="4">
        <f>O90+Q90+U90</f>
        <v>0</v>
      </c>
      <c r="Y90" s="60">
        <f>(N90+V90)/G90</f>
        <v>0</v>
      </c>
      <c r="Z90" s="62">
        <f>IF(AA90=0,0,(N90+V90)/ABS(AA90))</f>
        <v>0</v>
      </c>
      <c r="AA90" s="3">
        <f t="shared" si="28"/>
        <v>0</v>
      </c>
      <c r="AB90" s="3">
        <f t="shared" si="23"/>
        <v>0</v>
      </c>
      <c r="AC90" s="3">
        <f>N90+O90+P90+Q90+T90+U90</f>
        <v>0</v>
      </c>
      <c r="AD90" s="3">
        <f>AA90/G90</f>
        <v>0</v>
      </c>
      <c r="AE90" s="24">
        <f>(AA90)*(G90*G90)</f>
        <v>0</v>
      </c>
      <c r="AF90" s="25">
        <f t="shared" si="29"/>
        <v>5.9488399762046404E-4</v>
      </c>
      <c r="AG90" s="26">
        <f>(H90-$H$2)/SUM($AF$2:AF89)</f>
        <v>150.37989615529349</v>
      </c>
      <c r="AH90" s="35">
        <f>(H90-H85)/SUM(AF85:AF89)</f>
        <v>332.83009528523695</v>
      </c>
      <c r="AI90" s="28">
        <f>(H90-H80)/SUM(AF80:AF89)</f>
        <v>761.63155556834067</v>
      </c>
      <c r="AJ90" s="29">
        <f>AJ89+(AVERAGE($AE$3:AE90)/(AJ89*AJ89))</f>
        <v>29.633258624741337</v>
      </c>
      <c r="AK90" s="30">
        <f>AK89+(AVERAGE($AG$3:AG90)/(AK89*AK89))</f>
        <v>31.432481034434762</v>
      </c>
      <c r="AL90" s="36">
        <f>AL89+(AVERAGE($AH$3:AH90)/(AL89*AL89))</f>
        <v>32.601358811296137</v>
      </c>
      <c r="AM90" s="37">
        <f>AM89+(AVERAGE($AI$3:AI90)/(AM89*AM89))</f>
        <v>32.358305425557099</v>
      </c>
      <c r="AN90" s="38">
        <f t="shared" si="30"/>
        <v>41.217858854403147</v>
      </c>
      <c r="AO90" s="39">
        <f t="shared" si="38"/>
        <v>41.609725369334292</v>
      </c>
      <c r="AP90" s="39">
        <f t="shared" si="38"/>
        <v>40.351756656430609</v>
      </c>
      <c r="AQ90" s="36">
        <f t="shared" si="36"/>
        <v>41.143048871604783</v>
      </c>
      <c r="AR90" s="40">
        <f t="shared" si="37"/>
        <v>39.680481330818552</v>
      </c>
      <c r="AS90" s="41">
        <f t="shared" si="37"/>
        <v>37.841075553261469</v>
      </c>
      <c r="AT90" s="20">
        <f>POWER((AO90-H90),2)</f>
        <v>0.37176502600983891</v>
      </c>
      <c r="AU90" s="20">
        <f>POWER((AP90-H90),2)</f>
        <v>0.42021943248202298</v>
      </c>
      <c r="AV90" s="29">
        <f t="shared" si="32"/>
        <v>37.681822253548916</v>
      </c>
      <c r="AW90" s="30">
        <f t="shared" si="35"/>
        <v>30.599668997165981</v>
      </c>
      <c r="AX90" s="36">
        <f t="shared" si="33"/>
        <v>39.466579786457253</v>
      </c>
      <c r="AY90" s="37">
        <f t="shared" si="34"/>
        <v>37.825011091131003</v>
      </c>
    </row>
    <row r="91" spans="1:51" thickTop="1" thickBot="1">
      <c r="A91" s="4">
        <v>90</v>
      </c>
      <c r="B91" s="4">
        <v>988291057</v>
      </c>
      <c r="C91" s="5">
        <f t="shared" si="24"/>
        <v>0.16888045540796964</v>
      </c>
      <c r="D91" s="2">
        <f t="shared" si="25"/>
        <v>37007.553900462961</v>
      </c>
      <c r="E91" s="4" t="s">
        <v>969</v>
      </c>
      <c r="F91" s="4" t="s">
        <v>970</v>
      </c>
      <c r="G91" s="4">
        <v>41</v>
      </c>
      <c r="H91" s="4">
        <v>41</v>
      </c>
      <c r="I91" s="5">
        <f t="shared" si="26"/>
        <v>0.39344262295081966</v>
      </c>
      <c r="J91" s="4">
        <v>252</v>
      </c>
      <c r="K91" s="4">
        <v>252</v>
      </c>
      <c r="L91" s="5">
        <f t="shared" si="27"/>
        <v>0.42961165048543687</v>
      </c>
      <c r="M91" s="5">
        <f t="shared" si="22"/>
        <v>6.1463414634146343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f>N91+P91+T91</f>
        <v>0</v>
      </c>
      <c r="X91" s="4">
        <f>O91+Q91+U91</f>
        <v>0</v>
      </c>
      <c r="Y91" s="60">
        <f>(N91+V91)/G91</f>
        <v>0</v>
      </c>
      <c r="Z91" s="62">
        <f>IF(AA91=0,0,(N91+V91)/ABS(AA91))</f>
        <v>0</v>
      </c>
      <c r="AA91" s="3">
        <f t="shared" si="28"/>
        <v>0</v>
      </c>
      <c r="AB91" s="3">
        <f t="shared" si="23"/>
        <v>0</v>
      </c>
      <c r="AC91" s="3">
        <f>N91+O91+P91+Q91+T91+U91</f>
        <v>0</v>
      </c>
      <c r="AD91" s="3">
        <f>AA91/G91</f>
        <v>0</v>
      </c>
      <c r="AE91" s="24">
        <f>(AA91)*(G91*G91)</f>
        <v>0</v>
      </c>
      <c r="AF91" s="25">
        <f t="shared" si="29"/>
        <v>5.9488399762046404E-4</v>
      </c>
      <c r="AG91" s="26">
        <f>(H91-$H$2)/SUM($AF$2:AF90)</f>
        <v>149.82144549558049</v>
      </c>
      <c r="AH91" s="35">
        <f>(H91-H86)/SUM(AF86:AF90)</f>
        <v>0</v>
      </c>
      <c r="AI91" s="28">
        <f>(H91-H81)/SUM(AF81:AF90)</f>
        <v>939.24154365354377</v>
      </c>
      <c r="AJ91" s="29">
        <f>AJ90+(AVERAGE($AE$3:AE91)/(AJ90*AJ90))</f>
        <v>29.839915847085276</v>
      </c>
      <c r="AK91" s="30">
        <f>AK90+(AVERAGE($AG$3:AG91)/(AK90*AK90))</f>
        <v>31.520296289269044</v>
      </c>
      <c r="AL91" s="36">
        <f>AL90+(AVERAGE($AH$3:AH91)/(AL90*AL90))</f>
        <v>32.823738257343038</v>
      </c>
      <c r="AM91" s="37">
        <f>AM90+(AVERAGE($AI$3:AI91)/(AM90*AM90))</f>
        <v>32.575036621785735</v>
      </c>
      <c r="AN91" s="38">
        <f t="shared" si="30"/>
        <v>41.217858854403147</v>
      </c>
      <c r="AO91" s="39">
        <f t="shared" si="38"/>
        <v>41.609725369334292</v>
      </c>
      <c r="AP91" s="39">
        <f t="shared" si="38"/>
        <v>40.928592716579409</v>
      </c>
      <c r="AQ91" s="36">
        <f t="shared" si="36"/>
        <v>41.40894306399597</v>
      </c>
      <c r="AR91" s="40">
        <f t="shared" si="37"/>
        <v>40.217928666413457</v>
      </c>
      <c r="AS91" s="41">
        <f t="shared" si="37"/>
        <v>38.456116123578418</v>
      </c>
      <c r="AT91" s="20">
        <f>POWER((AO91-H91),2)</f>
        <v>0.37176502600983891</v>
      </c>
      <c r="AU91" s="20">
        <f>POWER((AP91-H91),2)</f>
        <v>5.0990001255085777E-3</v>
      </c>
      <c r="AV91" s="29">
        <f t="shared" si="32"/>
        <v>37.805289270389373</v>
      </c>
      <c r="AW91" s="30">
        <f t="shared" si="35"/>
        <v>30.687351978843733</v>
      </c>
      <c r="AX91" s="36">
        <f t="shared" si="33"/>
        <v>39.598288878562251</v>
      </c>
      <c r="AY91" s="37">
        <f t="shared" si="34"/>
        <v>37.949148015064694</v>
      </c>
    </row>
    <row r="92" spans="1:51" thickTop="1" thickBot="1">
      <c r="A92" s="4">
        <v>91</v>
      </c>
      <c r="B92" s="4">
        <v>988647672</v>
      </c>
      <c r="C92" s="5">
        <f t="shared" si="24"/>
        <v>0.17077798861480076</v>
      </c>
      <c r="D92" s="2">
        <f t="shared" si="25"/>
        <v>37011.681388888886</v>
      </c>
      <c r="E92" s="4" t="s">
        <v>970</v>
      </c>
      <c r="F92" s="4" t="s">
        <v>971</v>
      </c>
      <c r="G92" s="4">
        <v>41</v>
      </c>
      <c r="H92" s="4">
        <v>41</v>
      </c>
      <c r="I92" s="5">
        <f t="shared" si="26"/>
        <v>0.39344262295081966</v>
      </c>
      <c r="J92" s="4">
        <v>252</v>
      </c>
      <c r="K92" s="4">
        <v>256</v>
      </c>
      <c r="L92" s="5">
        <f t="shared" si="27"/>
        <v>0.43932038834951459</v>
      </c>
      <c r="M92" s="5">
        <f t="shared" si="22"/>
        <v>6.2439024390243905</v>
      </c>
      <c r="N92" s="4">
        <v>0</v>
      </c>
      <c r="O92" s="4">
        <v>0</v>
      </c>
      <c r="P92" s="4">
        <v>4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1</v>
      </c>
      <c r="W92" s="4">
        <f>N92+P92+T92</f>
        <v>4</v>
      </c>
      <c r="X92" s="4">
        <f>O92+Q92+U92</f>
        <v>0</v>
      </c>
      <c r="Y92" s="60">
        <f>(N92+V92)/G92</f>
        <v>2.4390243902439025E-2</v>
      </c>
      <c r="Z92" s="62">
        <f>IF(AA92=0,0,(N92+V92)/ABS(AA92))</f>
        <v>0</v>
      </c>
      <c r="AA92" s="3">
        <f t="shared" si="28"/>
        <v>0</v>
      </c>
      <c r="AB92" s="3">
        <f t="shared" si="23"/>
        <v>4</v>
      </c>
      <c r="AC92" s="3">
        <f>N92+O92+P92+Q92+T92+U92</f>
        <v>4</v>
      </c>
      <c r="AD92" s="3">
        <f>AA92/G92</f>
        <v>0</v>
      </c>
      <c r="AE92" s="24">
        <f>(AA92)*(G92*G92)</f>
        <v>0</v>
      </c>
      <c r="AF92" s="25">
        <f t="shared" si="29"/>
        <v>5.9488399762046404E-4</v>
      </c>
      <c r="AG92" s="26">
        <f>(H92-$H$2)/SUM($AF$2:AF91)</f>
        <v>149.2671272137014</v>
      </c>
      <c r="AH92" s="35">
        <f>(H92-H87)/SUM(AF87:AF91)</f>
        <v>0</v>
      </c>
      <c r="AI92" s="28">
        <f>(H92-H82)/SUM(AF82:AF91)</f>
        <v>324.32306699423378</v>
      </c>
      <c r="AJ92" s="29">
        <f>AJ91+(AVERAGE($AE$3:AE92)/(AJ91*AJ91))</f>
        <v>30.041456063065883</v>
      </c>
      <c r="AK92" s="30">
        <f>AK91+(AVERAGE($AG$3:AG92)/(AK91*AK91))</f>
        <v>31.60832195052922</v>
      </c>
      <c r="AL92" s="36">
        <f>AL91+(AVERAGE($AH$3:AH92)/(AL91*AL91))</f>
        <v>33.040677171938135</v>
      </c>
      <c r="AM92" s="37">
        <f>AM91+(AVERAGE($AI$3:AI92)/(AM91*AM91))</f>
        <v>32.789913256359689</v>
      </c>
      <c r="AN92" s="38">
        <f t="shared" si="30"/>
        <v>41.217858854403147</v>
      </c>
      <c r="AO92" s="39">
        <f t="shared" si="38"/>
        <v>41.609725369334292</v>
      </c>
      <c r="AP92" s="39">
        <f t="shared" si="38"/>
        <v>41.122201124624105</v>
      </c>
      <c r="AQ92" s="36">
        <f t="shared" si="36"/>
        <v>41.598357976688398</v>
      </c>
      <c r="AR92" s="40">
        <f t="shared" ref="AR92:AS107" si="39">AR91+(AVERAGE(AH83:AH92)/(AR91*AR91))</f>
        <v>40.665446963925305</v>
      </c>
      <c r="AS92" s="41">
        <f t="shared" si="39"/>
        <v>39.012499252399294</v>
      </c>
      <c r="AT92" s="20">
        <f>POWER((AO92-H92),2)</f>
        <v>0.37176502600983891</v>
      </c>
      <c r="AU92" s="20">
        <f>POWER((AP92-H92),2)</f>
        <v>1.4933114859396105E-2</v>
      </c>
      <c r="AV92" s="29">
        <f t="shared" si="32"/>
        <v>37.927951150597437</v>
      </c>
      <c r="AW92" s="30">
        <f t="shared" si="35"/>
        <v>30.774534603150638</v>
      </c>
      <c r="AX92" s="36">
        <f t="shared" si="33"/>
        <v>39.729123264422945</v>
      </c>
      <c r="AY92" s="37">
        <f t="shared" si="34"/>
        <v>38.072474129132821</v>
      </c>
    </row>
    <row r="93" spans="1:51" thickTop="1" thickBot="1">
      <c r="A93" s="4">
        <v>92</v>
      </c>
      <c r="B93" s="4">
        <v>990795743</v>
      </c>
      <c r="C93" s="5">
        <f t="shared" si="24"/>
        <v>0.17267552182163187</v>
      </c>
      <c r="D93" s="2">
        <f t="shared" si="25"/>
        <v>37036.543321759258</v>
      </c>
      <c r="E93" s="4" t="s">
        <v>971</v>
      </c>
      <c r="F93" s="4" t="s">
        <v>972</v>
      </c>
      <c r="G93" s="4">
        <v>41</v>
      </c>
      <c r="H93" s="4">
        <v>41</v>
      </c>
      <c r="I93" s="5">
        <f t="shared" si="26"/>
        <v>0.39344262295081966</v>
      </c>
      <c r="J93" s="4">
        <v>256</v>
      </c>
      <c r="K93" s="4">
        <v>256</v>
      </c>
      <c r="L93" s="5">
        <f t="shared" si="27"/>
        <v>0.43932038834951459</v>
      </c>
      <c r="M93" s="5">
        <f t="shared" si="22"/>
        <v>6.2439024390243905</v>
      </c>
      <c r="N93" s="4">
        <v>0</v>
      </c>
      <c r="O93" s="4">
        <v>0</v>
      </c>
      <c r="P93" s="4">
        <v>3</v>
      </c>
      <c r="Q93" s="4">
        <v>3</v>
      </c>
      <c r="R93" s="4">
        <v>0</v>
      </c>
      <c r="S93" s="4">
        <v>0</v>
      </c>
      <c r="T93" s="4">
        <v>0</v>
      </c>
      <c r="U93" s="4">
        <v>0</v>
      </c>
      <c r="V93" s="4">
        <v>1</v>
      </c>
      <c r="W93" s="4">
        <f>N93+P93+T93</f>
        <v>3</v>
      </c>
      <c r="X93" s="4">
        <f>O93+Q93+U93</f>
        <v>3</v>
      </c>
      <c r="Y93" s="60">
        <f>(N93+V93)/G93</f>
        <v>2.4390243902439025E-2</v>
      </c>
      <c r="Z93" s="62">
        <f>IF(AA93=0,0,(N93+V93)/ABS(AA93))</f>
        <v>0</v>
      </c>
      <c r="AA93" s="3">
        <f t="shared" si="28"/>
        <v>0</v>
      </c>
      <c r="AB93" s="3">
        <f t="shared" si="23"/>
        <v>0</v>
      </c>
      <c r="AC93" s="3">
        <f>N93+O93+P93+Q93+T93+U93</f>
        <v>6</v>
      </c>
      <c r="AD93" s="3">
        <f>AA93/G93</f>
        <v>0</v>
      </c>
      <c r="AE93" s="24">
        <f>(AA93)*(G93*G93)</f>
        <v>0</v>
      </c>
      <c r="AF93" s="25">
        <f t="shared" si="29"/>
        <v>5.9488399762046404E-4</v>
      </c>
      <c r="AG93" s="26">
        <f>(H93-$H$2)/SUM($AF$2:AF92)</f>
        <v>148.71689561108374</v>
      </c>
      <c r="AH93" s="35">
        <f>(H93-H88)/SUM(AF88:AF92)</f>
        <v>0</v>
      </c>
      <c r="AI93" s="28">
        <f>(H93-H83)/SUM(AF83:AF92)</f>
        <v>327.64796535016478</v>
      </c>
      <c r="AJ93" s="29">
        <f>AJ92+(AVERAGE($AE$3:AE93)/(AJ92*AJ92))</f>
        <v>30.238116078069801</v>
      </c>
      <c r="AK93" s="30">
        <f>AK92+(AVERAGE($AG$3:AG93)/(AK92*AK92))</f>
        <v>31.696531823041983</v>
      </c>
      <c r="AL93" s="36">
        <f>AL92+(AVERAGE($AH$3:AH93)/(AL92*AL92))</f>
        <v>33.252423936142527</v>
      </c>
      <c r="AM93" s="37">
        <f>AM92+(AVERAGE($AI$3:AI93)/(AM92*AM92))</f>
        <v>33.00300122476802</v>
      </c>
      <c r="AN93" s="38">
        <f t="shared" si="30"/>
        <v>41.217858854403147</v>
      </c>
      <c r="AO93" s="39">
        <f t="shared" si="38"/>
        <v>41.609725369334292</v>
      </c>
      <c r="AP93" s="39">
        <f t="shared" si="38"/>
        <v>41.315956950458116</v>
      </c>
      <c r="AQ93" s="36">
        <f t="shared" si="36"/>
        <v>41.712192412527337</v>
      </c>
      <c r="AR93" s="40">
        <f t="shared" si="39"/>
        <v>41.040796802286145</v>
      </c>
      <c r="AS93" s="41">
        <f t="shared" si="39"/>
        <v>39.520381275188704</v>
      </c>
      <c r="AT93" s="20">
        <f>POWER((AO93-H93),2)</f>
        <v>0.37176502600983891</v>
      </c>
      <c r="AU93" s="20">
        <f>POWER((AP93-H93),2)</f>
        <v>9.9828794542792157E-2</v>
      </c>
      <c r="AV93" s="29">
        <f t="shared" si="32"/>
        <v>38.049820918047061</v>
      </c>
      <c r="AW93" s="30">
        <f t="shared" si="35"/>
        <v>30.861223959648093</v>
      </c>
      <c r="AX93" s="36">
        <f t="shared" si="33"/>
        <v>39.859097351864961</v>
      </c>
      <c r="AY93" s="37">
        <f t="shared" si="34"/>
        <v>38.195002569954006</v>
      </c>
    </row>
    <row r="94" spans="1:51" thickTop="1" thickBot="1">
      <c r="A94" s="4">
        <v>93</v>
      </c>
      <c r="B94" s="4">
        <v>991305254</v>
      </c>
      <c r="C94" s="5">
        <f t="shared" si="24"/>
        <v>0.17457305502846299</v>
      </c>
      <c r="D94" s="2">
        <f t="shared" si="25"/>
        <v>37042.440439814818</v>
      </c>
      <c r="E94" s="4" t="s">
        <v>972</v>
      </c>
      <c r="F94" s="4" t="s">
        <v>973</v>
      </c>
      <c r="G94" s="4">
        <v>41</v>
      </c>
      <c r="H94" s="4">
        <v>30</v>
      </c>
      <c r="I94" s="5">
        <f t="shared" si="26"/>
        <v>0.21311475409836064</v>
      </c>
      <c r="J94" s="4">
        <v>256</v>
      </c>
      <c r="K94" s="4">
        <v>192</v>
      </c>
      <c r="L94" s="5">
        <f t="shared" si="27"/>
        <v>0.28398058252427183</v>
      </c>
      <c r="M94" s="5">
        <f t="shared" si="22"/>
        <v>6.4</v>
      </c>
      <c r="N94" s="4">
        <v>0</v>
      </c>
      <c r="O94" s="4">
        <v>11</v>
      </c>
      <c r="P94" s="4">
        <v>0</v>
      </c>
      <c r="Q94" s="4">
        <v>0</v>
      </c>
      <c r="R94" s="4">
        <v>11</v>
      </c>
      <c r="S94" s="4">
        <v>3</v>
      </c>
      <c r="T94" s="4">
        <v>0</v>
      </c>
      <c r="U94" s="4">
        <v>64</v>
      </c>
      <c r="V94" s="4">
        <v>8</v>
      </c>
      <c r="W94" s="4">
        <f>N94+P94+T94</f>
        <v>0</v>
      </c>
      <c r="X94" s="4">
        <f>O94+Q94+U94</f>
        <v>75</v>
      </c>
      <c r="Y94" s="60">
        <f>(N94+V94)/G94</f>
        <v>0.1951219512195122</v>
      </c>
      <c r="Z94" s="62">
        <f>IF(AA94=0,0,(N94+V94)/ABS(AA94))</f>
        <v>0.72727272727272729</v>
      </c>
      <c r="AA94" s="3">
        <f t="shared" si="28"/>
        <v>-11</v>
      </c>
      <c r="AB94" s="3">
        <f t="shared" si="23"/>
        <v>-64</v>
      </c>
      <c r="AC94" s="3">
        <f>N94+O94+P94+Q94+T94+U94</f>
        <v>75</v>
      </c>
      <c r="AD94" s="3">
        <f>AA94/G94</f>
        <v>-0.26829268292682928</v>
      </c>
      <c r="AE94" s="24">
        <f>(AA94)*(G94*G94)</f>
        <v>-18491</v>
      </c>
      <c r="AF94" s="25">
        <f t="shared" si="29"/>
        <v>1.1111111111111111E-3</v>
      </c>
      <c r="AG94" s="26">
        <f>(H94-$H$2)/SUM($AF$2:AF93)</f>
        <v>80.259132232771051</v>
      </c>
      <c r="AH94" s="35">
        <f>(H94-H89)/SUM(AF89:AF93)</f>
        <v>-3698.2</v>
      </c>
      <c r="AI94" s="28">
        <f>(H94-H84)/SUM(AF84:AF93)</f>
        <v>-1489.6878402890595</v>
      </c>
      <c r="AJ94" s="29">
        <f>AJ93+(AVERAGE($AE$3:AE94)/(AJ93*AJ93))</f>
        <v>30.210298547734659</v>
      </c>
      <c r="AK94" s="30">
        <f>AK93+(AVERAGE($AG$3:AG94)/(AK93*AK93))</f>
        <v>31.784166264230716</v>
      </c>
      <c r="AL94" s="36">
        <f>AL93+(AVERAGE($AH$3:AH94)/(AL93*AL93))</f>
        <v>33.42285584955885</v>
      </c>
      <c r="AM94" s="37">
        <f>AM93+(AVERAGE($AI$3:AI94)/(AM93*AM93))</f>
        <v>33.196193837170597</v>
      </c>
      <c r="AN94" s="38">
        <f t="shared" si="30"/>
        <v>30.333833541074888</v>
      </c>
      <c r="AO94" s="39">
        <f t="shared" si="38"/>
        <v>39.473728088560826</v>
      </c>
      <c r="AP94" s="39">
        <f t="shared" si="38"/>
        <v>40.443267672148494</v>
      </c>
      <c r="AQ94" s="36">
        <f t="shared" si="36"/>
        <v>41.325347608440332</v>
      </c>
      <c r="AR94" s="40">
        <f t="shared" si="39"/>
        <v>41.125896527196318</v>
      </c>
      <c r="AS94" s="41">
        <f t="shared" si="39"/>
        <v>39.872809641565262</v>
      </c>
      <c r="AT94" s="20">
        <f>POWER((AO94-H94),2)</f>
        <v>89.751523895986352</v>
      </c>
      <c r="AU94" s="20">
        <f>POWER((AP94-H94),2)</f>
        <v>109.06183967214182</v>
      </c>
      <c r="AV94" s="29">
        <f t="shared" si="32"/>
        <v>38.17091126237505</v>
      </c>
      <c r="AW94" s="30">
        <f t="shared" si="35"/>
        <v>30.947426978362056</v>
      </c>
      <c r="AX94" s="36">
        <f t="shared" si="33"/>
        <v>39.988225172260144</v>
      </c>
      <c r="AY94" s="37">
        <f t="shared" si="34"/>
        <v>38.31674613648169</v>
      </c>
    </row>
    <row r="95" spans="1:51" thickTop="1" thickBot="1">
      <c r="A95" s="4">
        <v>94</v>
      </c>
      <c r="B95" s="4">
        <v>991822980</v>
      </c>
      <c r="C95" s="5">
        <f t="shared" si="24"/>
        <v>0.17647058823529413</v>
      </c>
      <c r="D95" s="2">
        <f t="shared" si="25"/>
        <v>37048.432638888888</v>
      </c>
      <c r="E95" s="4" t="s">
        <v>973</v>
      </c>
      <c r="F95" s="4" t="s">
        <v>974</v>
      </c>
      <c r="G95" s="4">
        <v>30</v>
      </c>
      <c r="H95" s="4">
        <v>29</v>
      </c>
      <c r="I95" s="5">
        <f t="shared" si="26"/>
        <v>0.19672131147540983</v>
      </c>
      <c r="J95" s="4">
        <v>192</v>
      </c>
      <c r="K95" s="4">
        <v>190</v>
      </c>
      <c r="L95" s="5">
        <f t="shared" si="27"/>
        <v>0.279126213592233</v>
      </c>
      <c r="M95" s="5">
        <f t="shared" si="22"/>
        <v>6.5517241379310347</v>
      </c>
      <c r="N95" s="4">
        <v>1</v>
      </c>
      <c r="O95" s="4">
        <v>2</v>
      </c>
      <c r="P95" s="4">
        <v>0</v>
      </c>
      <c r="Q95" s="4">
        <v>0</v>
      </c>
      <c r="R95" s="4">
        <v>1</v>
      </c>
      <c r="S95" s="4">
        <v>2</v>
      </c>
      <c r="T95" s="4">
        <v>8</v>
      </c>
      <c r="U95" s="4">
        <v>10</v>
      </c>
      <c r="V95" s="4">
        <v>3</v>
      </c>
      <c r="W95" s="4">
        <f>N95+P95+T95</f>
        <v>9</v>
      </c>
      <c r="X95" s="4">
        <f>O95+Q95+U95</f>
        <v>12</v>
      </c>
      <c r="Y95" s="60">
        <f>(N95+V95)/G95</f>
        <v>0.13333333333333333</v>
      </c>
      <c r="Z95" s="62">
        <f>IF(AA95=0,0,(N95+V95)/ABS(AA95))</f>
        <v>4</v>
      </c>
      <c r="AA95" s="3">
        <f t="shared" si="28"/>
        <v>-1</v>
      </c>
      <c r="AB95" s="3">
        <f t="shared" si="23"/>
        <v>-2</v>
      </c>
      <c r="AC95" s="3">
        <f>N95+O95+P95+Q95+T95+U95</f>
        <v>21</v>
      </c>
      <c r="AD95" s="3">
        <f>AA95/G95</f>
        <v>-3.3333333333333333E-2</v>
      </c>
      <c r="AE95" s="24">
        <f>(AA95)*(G95*G95)</f>
        <v>-900</v>
      </c>
      <c r="AF95" s="25">
        <f t="shared" si="29"/>
        <v>1.1890606420927466E-3</v>
      </c>
      <c r="AG95" s="26">
        <f>(H95-$H$2)/SUM($AF$2:AF94)</f>
        <v>73.580607895306855</v>
      </c>
      <c r="AH95" s="35">
        <f>(H95-H90)/SUM(AF90:AF94)</f>
        <v>-3437.7580003787161</v>
      </c>
      <c r="AI95" s="28">
        <f>(H95-H85)/SUM(AF85:AF94)</f>
        <v>-1693.5627285737</v>
      </c>
      <c r="AJ95" s="29">
        <f>AJ94+(AVERAGE($AE$3:AE95)/(AJ94*AJ94))</f>
        <v>30.17212592260455</v>
      </c>
      <c r="AK95" s="30">
        <f>AK94+(AVERAGE($AG$3:AG95)/(AK94*AK94))</f>
        <v>31.871164183152068</v>
      </c>
      <c r="AL95" s="36">
        <f>AL94+(AVERAGE($AH$3:AH95)/(AL94*AL94))</f>
        <v>33.556649435815437</v>
      </c>
      <c r="AM95" s="37">
        <f>AM94+(AVERAGE($AI$3:AI95)/(AM94*AM94))</f>
        <v>33.36856609622253</v>
      </c>
      <c r="AN95" s="38">
        <f t="shared" si="30"/>
        <v>29.355723063754144</v>
      </c>
      <c r="AO95" s="39">
        <f t="shared" si="38"/>
        <v>37.267456303424112</v>
      </c>
      <c r="AP95" s="39">
        <f t="shared" si="38"/>
        <v>39.407866119921337</v>
      </c>
      <c r="AQ95" s="36">
        <f t="shared" si="36"/>
        <v>40.489649824974876</v>
      </c>
      <c r="AR95" s="40">
        <f t="shared" si="39"/>
        <v>40.94096152656828</v>
      </c>
      <c r="AS95" s="41">
        <f t="shared" si="39"/>
        <v>40.056739453924607</v>
      </c>
      <c r="AT95" s="20">
        <f>POWER((AO95-H95),2)</f>
        <v>68.350833729027073</v>
      </c>
      <c r="AU95" s="20">
        <f>POWER((AP95-H95),2)</f>
        <v>108.32367717020642</v>
      </c>
      <c r="AV95" s="29">
        <f t="shared" si="32"/>
        <v>38.291234550672925</v>
      </c>
      <c r="AW95" s="30">
        <f t="shared" si="35"/>
        <v>31.033150434681694</v>
      </c>
      <c r="AX95" s="36">
        <f t="shared" si="33"/>
        <v>40.116520393931715</v>
      </c>
      <c r="AY95" s="37">
        <f t="shared" si="34"/>
        <v>38.437717301834532</v>
      </c>
    </row>
    <row r="96" spans="1:51" thickTop="1" thickBot="1">
      <c r="A96" s="4">
        <v>95</v>
      </c>
      <c r="B96" s="4">
        <v>991908696</v>
      </c>
      <c r="C96" s="5">
        <f t="shared" si="24"/>
        <v>0.17836812144212524</v>
      </c>
      <c r="D96" s="2">
        <f t="shared" si="25"/>
        <v>37049.424722222218</v>
      </c>
      <c r="E96" s="4" t="s">
        <v>974</v>
      </c>
      <c r="F96" s="4" t="s">
        <v>975</v>
      </c>
      <c r="G96" s="4">
        <v>29</v>
      </c>
      <c r="H96" s="4">
        <v>29</v>
      </c>
      <c r="I96" s="5">
        <f t="shared" si="26"/>
        <v>0.19672131147540983</v>
      </c>
      <c r="J96" s="4">
        <v>190</v>
      </c>
      <c r="K96" s="4">
        <v>190</v>
      </c>
      <c r="L96" s="5">
        <f t="shared" si="27"/>
        <v>0.279126213592233</v>
      </c>
      <c r="M96" s="5">
        <f t="shared" si="22"/>
        <v>6.5517241379310347</v>
      </c>
      <c r="N96" s="4">
        <v>0</v>
      </c>
      <c r="O96" s="4">
        <v>0</v>
      </c>
      <c r="P96" s="4">
        <v>0</v>
      </c>
      <c r="Q96" s="4">
        <v>0</v>
      </c>
      <c r="R96" s="4">
        <v>1</v>
      </c>
      <c r="S96" s="4">
        <v>0</v>
      </c>
      <c r="T96" s="4">
        <v>0</v>
      </c>
      <c r="U96" s="4">
        <v>0</v>
      </c>
      <c r="V96" s="4">
        <v>1</v>
      </c>
      <c r="W96" s="4">
        <f>N96+P96+T96</f>
        <v>0</v>
      </c>
      <c r="X96" s="4">
        <f>O96+Q96+U96</f>
        <v>0</v>
      </c>
      <c r="Y96" s="60">
        <f>(N96+V96)/G96</f>
        <v>3.4482758620689655E-2</v>
      </c>
      <c r="Z96" s="62">
        <f>IF(AA96=0,0,(N96+V96)/ABS(AA96))</f>
        <v>0</v>
      </c>
      <c r="AA96" s="3">
        <f t="shared" si="28"/>
        <v>0</v>
      </c>
      <c r="AB96" s="3">
        <f t="shared" si="23"/>
        <v>0</v>
      </c>
      <c r="AC96" s="3">
        <f>N96+O96+P96+Q96+T96+U96</f>
        <v>0</v>
      </c>
      <c r="AD96" s="3">
        <f>AA96/G96</f>
        <v>0</v>
      </c>
      <c r="AE96" s="24">
        <f>(AA96)*(G96*G96)</f>
        <v>0</v>
      </c>
      <c r="AF96" s="25">
        <f t="shared" si="29"/>
        <v>1.1890606420927466E-3</v>
      </c>
      <c r="AG96" s="26">
        <f>(H96-$H$2)/SUM($AF$2:AF95)</f>
        <v>73.048015998486136</v>
      </c>
      <c r="AH96" s="35">
        <f>(H96-H91)/SUM(AF91:AF95)</f>
        <v>-2937.7032513481463</v>
      </c>
      <c r="AI96" s="28">
        <f>(H96-H86)/SUM(AF86:AF95)</f>
        <v>-1699.8988067119128</v>
      </c>
      <c r="AJ96" s="29">
        <f>AJ95+(AVERAGE($AE$3:AE96)/(AJ95*AJ95))</f>
        <v>30.134263767220052</v>
      </c>
      <c r="AK96" s="30">
        <f>AK95+(AVERAGE($AG$3:AG96)/(AK95*AK95))</f>
        <v>31.957532375243442</v>
      </c>
      <c r="AL96" s="36">
        <f>AL95+(AVERAGE($AH$3:AH96)/(AL95*AL95))</f>
        <v>33.66021241676318</v>
      </c>
      <c r="AM96" s="37">
        <f>AM95+(AVERAGE($AI$3:AI96)/(AM95*AM95))</f>
        <v>33.521105979143393</v>
      </c>
      <c r="AN96" s="38">
        <f t="shared" si="30"/>
        <v>29.355723063754144</v>
      </c>
      <c r="AO96" s="39">
        <f t="shared" si="38"/>
        <v>35.152270991255271</v>
      </c>
      <c r="AP96" s="39">
        <f t="shared" si="38"/>
        <v>38.313261615742547</v>
      </c>
      <c r="AQ96" s="36">
        <f t="shared" si="36"/>
        <v>39.260713739204789</v>
      </c>
      <c r="AR96" s="40">
        <f t="shared" si="39"/>
        <v>40.474228769719815</v>
      </c>
      <c r="AS96" s="41">
        <f t="shared" si="39"/>
        <v>40.067449090129415</v>
      </c>
      <c r="AT96" s="20">
        <f>POWER((AO96-H96),2)</f>
        <v>37.85043834984112</v>
      </c>
      <c r="AU96" s="20">
        <f>POWER((AP96-H96),2)</f>
        <v>86.736841923263484</v>
      </c>
      <c r="AV96" s="29">
        <f t="shared" si="32"/>
        <v>38.410802838662882</v>
      </c>
      <c r="AW96" s="30">
        <f t="shared" si="35"/>
        <v>31.118400954068054</v>
      </c>
      <c r="AX96" s="36">
        <f t="shared" si="33"/>
        <v>40.24399633495738</v>
      </c>
      <c r="AY96" s="37">
        <f t="shared" si="34"/>
        <v>38.557928224603913</v>
      </c>
    </row>
    <row r="97" spans="1:51" thickTop="1" thickBot="1">
      <c r="A97" s="4">
        <v>96</v>
      </c>
      <c r="B97" s="4">
        <v>991993890</v>
      </c>
      <c r="C97" s="5">
        <f t="shared" si="24"/>
        <v>0.18026565464895636</v>
      </c>
      <c r="D97" s="2">
        <f t="shared" si="25"/>
        <v>37050.410763888889</v>
      </c>
      <c r="E97" s="4" t="s">
        <v>975</v>
      </c>
      <c r="F97" s="4" t="s">
        <v>976</v>
      </c>
      <c r="G97" s="4">
        <v>29</v>
      </c>
      <c r="H97" s="4">
        <v>31</v>
      </c>
      <c r="I97" s="5">
        <f t="shared" si="26"/>
        <v>0.22950819672131148</v>
      </c>
      <c r="J97" s="4">
        <v>190</v>
      </c>
      <c r="K97" s="4">
        <v>200</v>
      </c>
      <c r="L97" s="5">
        <f t="shared" si="27"/>
        <v>0.30339805825242716</v>
      </c>
      <c r="M97" s="5">
        <f t="shared" si="22"/>
        <v>6.4516129032258061</v>
      </c>
      <c r="N97" s="4">
        <v>2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10</v>
      </c>
      <c r="U97" s="4">
        <v>0</v>
      </c>
      <c r="V97" s="4">
        <v>0</v>
      </c>
      <c r="W97" s="4">
        <f>N97+P97+T97</f>
        <v>12</v>
      </c>
      <c r="X97" s="4">
        <f>O97+Q97+U97</f>
        <v>0</v>
      </c>
      <c r="Y97" s="60">
        <f>(N97+V97)/G97</f>
        <v>6.8965517241379309E-2</v>
      </c>
      <c r="Z97" s="62">
        <f>IF(AA97=0,0,(N97+V97)/ABS(AA97))</f>
        <v>1</v>
      </c>
      <c r="AA97" s="3">
        <f t="shared" si="28"/>
        <v>2</v>
      </c>
      <c r="AB97" s="3">
        <f t="shared" si="23"/>
        <v>10</v>
      </c>
      <c r="AC97" s="3">
        <f>N97+O97+P97+Q97+T97+U97</f>
        <v>12</v>
      </c>
      <c r="AD97" s="3">
        <f>AA97/G97</f>
        <v>6.8965517241379309E-2</v>
      </c>
      <c r="AE97" s="24">
        <f>(AA97)*(G97*G97)</f>
        <v>1682</v>
      </c>
      <c r="AF97" s="25">
        <f t="shared" si="29"/>
        <v>1.0405827263267431E-3</v>
      </c>
      <c r="AG97" s="26">
        <f>(H97-$H$2)/SUM($AF$2:AF96)</f>
        <v>84.610258506653352</v>
      </c>
      <c r="AH97" s="35">
        <f>(H97-H92)/SUM(AF92:AF96)</f>
        <v>-2137.2086269159686</v>
      </c>
      <c r="AI97" s="28">
        <f>(H97-H87)/SUM(AF87:AF96)</f>
        <v>-1306.6053483628421</v>
      </c>
      <c r="AJ97" s="29">
        <f>AJ96+(AVERAGE($AE$3:AE97)/(AJ96*AJ96))</f>
        <v>30.116203562150201</v>
      </c>
      <c r="AK97" s="30">
        <f>AK96+(AVERAGE($AG$3:AG97)/(AK96*AK96))</f>
        <v>32.04340220384865</v>
      </c>
      <c r="AL97" s="36">
        <f>AL96+(AVERAGE($AH$3:AH97)/(AL96*AL96))</f>
        <v>33.742199769561068</v>
      </c>
      <c r="AM97" s="37">
        <f>AM96+(AVERAGE($AI$3:AI97)/(AM96*AM96))</f>
        <v>33.658429556648244</v>
      </c>
      <c r="AN97" s="38">
        <f t="shared" si="30"/>
        <v>31.307546046272801</v>
      </c>
      <c r="AO97" s="39">
        <f t="shared" si="38"/>
        <v>33.422693027528389</v>
      </c>
      <c r="AP97" s="39">
        <f t="shared" si="38"/>
        <v>37.423146489539164</v>
      </c>
      <c r="AQ97" s="36">
        <f t="shared" si="36"/>
        <v>37.676330578878641</v>
      </c>
      <c r="AR97" s="40">
        <f t="shared" si="39"/>
        <v>39.827961009312482</v>
      </c>
      <c r="AS97" s="41">
        <f t="shared" si="39"/>
        <v>39.936853658731827</v>
      </c>
      <c r="AT97" s="20">
        <f>POWER((AO97-H97),2)</f>
        <v>5.869441505634672</v>
      </c>
      <c r="AU97" s="20">
        <f>POWER((AP97-H97),2)</f>
        <v>41.256810826079281</v>
      </c>
      <c r="AV97" s="29">
        <f t="shared" si="32"/>
        <v>38.529627881385188</v>
      </c>
      <c r="AW97" s="30">
        <f t="shared" si="35"/>
        <v>31.203185016581681</v>
      </c>
      <c r="AX97" s="36">
        <f t="shared" si="33"/>
        <v>40.370665975402829</v>
      </c>
      <c r="AY97" s="37">
        <f t="shared" si="34"/>
        <v>38.677390759666352</v>
      </c>
    </row>
    <row r="98" spans="1:51" thickTop="1" thickBot="1">
      <c r="A98" s="4">
        <v>97</v>
      </c>
      <c r="B98" s="4">
        <v>992004959</v>
      </c>
      <c r="C98" s="5">
        <f t="shared" si="24"/>
        <v>0.18216318785578747</v>
      </c>
      <c r="D98" s="2">
        <f t="shared" si="25"/>
        <v>37050.538877314815</v>
      </c>
      <c r="E98" s="4" t="s">
        <v>976</v>
      </c>
      <c r="F98" s="4" t="s">
        <v>977</v>
      </c>
      <c r="G98" s="4">
        <v>31</v>
      </c>
      <c r="H98" s="4">
        <v>31</v>
      </c>
      <c r="I98" s="5">
        <f t="shared" si="26"/>
        <v>0.22950819672131148</v>
      </c>
      <c r="J98" s="4">
        <v>200</v>
      </c>
      <c r="K98" s="4">
        <v>199</v>
      </c>
      <c r="L98" s="5">
        <f t="shared" si="27"/>
        <v>0.30097087378640774</v>
      </c>
      <c r="M98" s="5">
        <f t="shared" si="22"/>
        <v>6.419354838709677</v>
      </c>
      <c r="N98" s="4">
        <v>0</v>
      </c>
      <c r="O98" s="4">
        <v>0</v>
      </c>
      <c r="P98" s="4">
        <v>0</v>
      </c>
      <c r="Q98" s="4">
        <v>1</v>
      </c>
      <c r="R98" s="4">
        <v>0</v>
      </c>
      <c r="S98" s="4">
        <v>0</v>
      </c>
      <c r="T98" s="4">
        <v>0</v>
      </c>
      <c r="U98" s="4">
        <v>0</v>
      </c>
      <c r="V98" s="4">
        <v>1</v>
      </c>
      <c r="W98" s="4">
        <f>N98+P98+T98</f>
        <v>0</v>
      </c>
      <c r="X98" s="4">
        <f>O98+Q98+U98</f>
        <v>1</v>
      </c>
      <c r="Y98" s="60">
        <f>(N98+V98)/G98</f>
        <v>3.2258064516129031E-2</v>
      </c>
      <c r="Z98" s="62">
        <f>IF(AA98=0,0,(N98+V98)/ABS(AA98))</f>
        <v>0</v>
      </c>
      <c r="AA98" s="3">
        <f t="shared" si="28"/>
        <v>0</v>
      </c>
      <c r="AB98" s="3">
        <f t="shared" si="23"/>
        <v>-1</v>
      </c>
      <c r="AC98" s="3">
        <f>N98+O98+P98+Q98+T98+U98</f>
        <v>1</v>
      </c>
      <c r="AD98" s="3">
        <f>AA98/G98</f>
        <v>0</v>
      </c>
      <c r="AE98" s="24">
        <f>(AA98)*(G98*G98)</f>
        <v>0</v>
      </c>
      <c r="AF98" s="25">
        <f t="shared" si="29"/>
        <v>1.0405827263267431E-3</v>
      </c>
      <c r="AG98" s="26">
        <f>(H98-$H$2)/SUM($AF$2:AF97)</f>
        <v>84.081482235834528</v>
      </c>
      <c r="AH98" s="35">
        <f>(H98-H93)/SUM(AF93:AF97)</f>
        <v>-1951.3340719748592</v>
      </c>
      <c r="AI98" s="28">
        <f>(H98-H88)/SUM(AF88:AF97)</f>
        <v>-1234.7021777874231</v>
      </c>
      <c r="AJ98" s="29">
        <f>AJ97+(AVERAGE($AE$3:AE98)/(AJ97*AJ97))</f>
        <v>30.098310042591365</v>
      </c>
      <c r="AK98" s="30">
        <f>AK97+(AVERAGE($AG$3:AG98)/(AK97*AK97))</f>
        <v>32.128775737445736</v>
      </c>
      <c r="AL98" s="36">
        <f>AL97+(AVERAGE($AH$3:AH98)/(AL97*AL97))</f>
        <v>33.80508618943184</v>
      </c>
      <c r="AM98" s="37">
        <f>AM97+(AVERAGE($AI$3:AI98)/(AM97*AM97))</f>
        <v>33.781863269346516</v>
      </c>
      <c r="AN98" s="38">
        <f t="shared" si="30"/>
        <v>31.307546046272801</v>
      </c>
      <c r="AO98" s="39">
        <f t="shared" si="38"/>
        <v>31.675870647355964</v>
      </c>
      <c r="AP98" s="39">
        <f t="shared" si="38"/>
        <v>36.541526121865296</v>
      </c>
      <c r="AQ98" s="36">
        <f t="shared" si="36"/>
        <v>35.680959641512104</v>
      </c>
      <c r="AR98" s="40">
        <f t="shared" si="39"/>
        <v>38.99724969552576</v>
      </c>
      <c r="AS98" s="41">
        <f t="shared" si="39"/>
        <v>39.674307991057098</v>
      </c>
      <c r="AT98" s="20">
        <f>POWER((AO98-H98),2)</f>
        <v>0.45680113195737004</v>
      </c>
      <c r="AU98" s="20">
        <f>POWER((AP98-H98),2)</f>
        <v>30.708511759315424</v>
      </c>
      <c r="AV98" s="29">
        <f t="shared" si="32"/>
        <v>38.647721143422714</v>
      </c>
      <c r="AW98" s="30">
        <f t="shared" si="35"/>
        <v>31.287508961237506</v>
      </c>
      <c r="AX98" s="36">
        <f t="shared" si="33"/>
        <v>40.496541969016214</v>
      </c>
      <c r="AY98" s="37">
        <f t="shared" si="34"/>
        <v>38.796116468526968</v>
      </c>
    </row>
    <row r="99" spans="1:51" thickTop="1" thickBot="1">
      <c r="A99" s="4">
        <v>98</v>
      </c>
      <c r="B99" s="4">
        <v>992183668</v>
      </c>
      <c r="C99" s="5">
        <f t="shared" si="24"/>
        <v>0.18406072106261859</v>
      </c>
      <c r="D99" s="2">
        <f t="shared" si="25"/>
        <v>37052.607268518521</v>
      </c>
      <c r="E99" s="4" t="s">
        <v>977</v>
      </c>
      <c r="F99" s="4" t="s">
        <v>978</v>
      </c>
      <c r="G99" s="4">
        <v>31</v>
      </c>
      <c r="H99" s="4">
        <v>30</v>
      </c>
      <c r="I99" s="5">
        <f t="shared" si="26"/>
        <v>0.21311475409836064</v>
      </c>
      <c r="J99" s="4">
        <v>199</v>
      </c>
      <c r="K99" s="4">
        <v>191</v>
      </c>
      <c r="L99" s="5">
        <f t="shared" si="27"/>
        <v>0.28155339805825241</v>
      </c>
      <c r="M99" s="5">
        <f t="shared" si="22"/>
        <v>6.3666666666666663</v>
      </c>
      <c r="N99" s="4">
        <v>0</v>
      </c>
      <c r="O99" s="4">
        <v>1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8</v>
      </c>
      <c r="V99" s="4">
        <v>0</v>
      </c>
      <c r="W99" s="4">
        <f>N99+P99+T99</f>
        <v>0</v>
      </c>
      <c r="X99" s="4">
        <f>O99+Q99+U99</f>
        <v>9</v>
      </c>
      <c r="Y99" s="60">
        <f>(N99+V99)/G99</f>
        <v>0</v>
      </c>
      <c r="Z99" s="62">
        <f>IF(AA99=0,0,(N99+V99)/ABS(AA99))</f>
        <v>0</v>
      </c>
      <c r="AA99" s="3">
        <f t="shared" si="28"/>
        <v>-1</v>
      </c>
      <c r="AB99" s="3">
        <f t="shared" si="23"/>
        <v>-8</v>
      </c>
      <c r="AC99" s="3">
        <f>N99+O99+P99+Q99+T99+U99</f>
        <v>9</v>
      </c>
      <c r="AD99" s="3">
        <f>AA99/G99</f>
        <v>-3.2258064516129031E-2</v>
      </c>
      <c r="AE99" s="24">
        <f>(AA99)*(G99*G99)</f>
        <v>-961</v>
      </c>
      <c r="AF99" s="25">
        <f t="shared" si="29"/>
        <v>1.1111111111111111E-3</v>
      </c>
      <c r="AG99" s="26">
        <f>(H99-$H$2)/SUM($AF$2:AF98)</f>
        <v>77.590754565232587</v>
      </c>
      <c r="AH99" s="35">
        <f>(H99-H94)/SUM(AF94:AF98)</f>
        <v>0</v>
      </c>
      <c r="AI99" s="28">
        <f>(H99-H89)/SUM(AF89:AF98)</f>
        <v>-1287.3299596380687</v>
      </c>
      <c r="AJ99" s="29">
        <f>AJ98+(AVERAGE($AE$3:AE99)/(AJ98*AJ98))</f>
        <v>30.069643705061509</v>
      </c>
      <c r="AK99" s="30">
        <f>AK98+(AVERAGE($AG$3:AG99)/(AK98*AK98))</f>
        <v>32.213595598964389</v>
      </c>
      <c r="AL99" s="36">
        <f>AL98+(AVERAGE($AH$3:AH99)/(AL98*AL98))</f>
        <v>33.867092952330061</v>
      </c>
      <c r="AM99" s="37">
        <f>AM98+(AVERAGE($AI$3:AI99)/(AM98*AM98))</f>
        <v>33.891504154599652</v>
      </c>
      <c r="AN99" s="38">
        <f t="shared" si="30"/>
        <v>30.32709631535927</v>
      </c>
      <c r="AO99" s="39">
        <f t="shared" si="38"/>
        <v>31.675870647355964</v>
      </c>
      <c r="AP99" s="39">
        <f t="shared" si="38"/>
        <v>35.577438484234222</v>
      </c>
      <c r="AQ99" s="36">
        <f t="shared" si="36"/>
        <v>34.037137453663171</v>
      </c>
      <c r="AR99" s="40">
        <f t="shared" si="39"/>
        <v>38.08789239283513</v>
      </c>
      <c r="AS99" s="41">
        <f t="shared" si="39"/>
        <v>39.270322104774081</v>
      </c>
      <c r="AT99" s="20">
        <f>POWER((AO99-H99),2)</f>
        <v>2.8085424266692982</v>
      </c>
      <c r="AU99" s="20">
        <f>POWER((AP99-H99),2)</f>
        <v>31.107820045416929</v>
      </c>
      <c r="AV99" s="29">
        <f t="shared" si="32"/>
        <v>38.765093808686736</v>
      </c>
      <c r="AW99" s="30">
        <f t="shared" si="35"/>
        <v>31.371378990195005</v>
      </c>
      <c r="AX99" s="36">
        <f t="shared" si="33"/>
        <v>40.621636654412136</v>
      </c>
      <c r="AY99" s="37">
        <f t="shared" si="34"/>
        <v>38.914116629218427</v>
      </c>
    </row>
    <row r="100" spans="1:51" thickTop="1" thickBot="1">
      <c r="A100" s="4">
        <v>99</v>
      </c>
      <c r="B100" s="4">
        <v>992364239</v>
      </c>
      <c r="C100" s="5">
        <f t="shared" si="24"/>
        <v>0.1859582542694497</v>
      </c>
      <c r="D100" s="2">
        <f t="shared" si="25"/>
        <v>37054.697210648148</v>
      </c>
      <c r="E100" s="4" t="s">
        <v>978</v>
      </c>
      <c r="F100" s="4" t="s">
        <v>979</v>
      </c>
      <c r="G100" s="4">
        <v>30</v>
      </c>
      <c r="H100" s="4">
        <v>30</v>
      </c>
      <c r="I100" s="5">
        <f t="shared" si="26"/>
        <v>0.21311475409836064</v>
      </c>
      <c r="J100" s="4">
        <v>191</v>
      </c>
      <c r="K100" s="4">
        <v>191</v>
      </c>
      <c r="L100" s="5">
        <f t="shared" si="27"/>
        <v>0.28155339805825241</v>
      </c>
      <c r="M100" s="5">
        <f t="shared" si="22"/>
        <v>6.3666666666666663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1</v>
      </c>
      <c r="T100" s="4">
        <v>0</v>
      </c>
      <c r="U100" s="4">
        <v>0</v>
      </c>
      <c r="V100" s="4">
        <v>1</v>
      </c>
      <c r="W100" s="4">
        <f>N100+P100+T100</f>
        <v>0</v>
      </c>
      <c r="X100" s="4">
        <f>O100+Q100+U100</f>
        <v>0</v>
      </c>
      <c r="Y100" s="60">
        <f>(N100+V100)/G100</f>
        <v>3.3333333333333333E-2</v>
      </c>
      <c r="Z100" s="62">
        <f>IF(AA100=0,0,(N100+V100)/ABS(AA100))</f>
        <v>0</v>
      </c>
      <c r="AA100" s="3">
        <f t="shared" si="28"/>
        <v>0</v>
      </c>
      <c r="AB100" s="3">
        <f t="shared" si="23"/>
        <v>0</v>
      </c>
      <c r="AC100" s="3">
        <f>N100+O100+P100+Q100+T100+U100</f>
        <v>0</v>
      </c>
      <c r="AD100" s="3">
        <f>AA100/G100</f>
        <v>0</v>
      </c>
      <c r="AE100" s="24">
        <f>(AA100)*(G100*G100)</f>
        <v>0</v>
      </c>
      <c r="AF100" s="25">
        <f t="shared" si="29"/>
        <v>1.1111111111111111E-3</v>
      </c>
      <c r="AG100" s="26">
        <f>(H100-$H$2)/SUM($AF$2:AF99)</f>
        <v>77.079586761947468</v>
      </c>
      <c r="AH100" s="35">
        <f>(H100-H95)/SUM(AF95:AF99)</f>
        <v>179.52039105573053</v>
      </c>
      <c r="AI100" s="28">
        <f>(H100-H90)/SUM(AF90:AF99)</f>
        <v>-1213.9880180767366</v>
      </c>
      <c r="AJ100" s="29">
        <f>AJ99+(AVERAGE($AE$3:AE100)/(AJ99*AJ99))</f>
        <v>30.041215756074362</v>
      </c>
      <c r="AK100" s="30">
        <f>AK99+(AVERAGE($AG$3:AG100)/(AK99*AK99))</f>
        <v>32.29786636260949</v>
      </c>
      <c r="AL100" s="36">
        <f>AL99+(AVERAGE($AH$3:AH100)/(AL99*AL99))</f>
        <v>33.929839560353344</v>
      </c>
      <c r="AM100" s="37">
        <f>AM99+(AVERAGE($AI$3:AI100)/(AM99*AM99))</f>
        <v>33.988540576651502</v>
      </c>
      <c r="AN100" s="38">
        <f t="shared" si="30"/>
        <v>30.32709631535927</v>
      </c>
      <c r="AO100" s="39">
        <f t="shared" ref="AO100:AP115" si="40">AO99+(AH100/(AO99*AO99))</f>
        <v>31.854789730508543</v>
      </c>
      <c r="AP100" s="39">
        <f t="shared" si="40"/>
        <v>34.618335930138322</v>
      </c>
      <c r="AQ100" s="36">
        <f t="shared" si="36"/>
        <v>32.855166351004385</v>
      </c>
      <c r="AR100" s="40">
        <f t="shared" si="39"/>
        <v>37.124026425337846</v>
      </c>
      <c r="AS100" s="41">
        <f t="shared" si="39"/>
        <v>38.729874158960143</v>
      </c>
      <c r="AT100" s="20">
        <f>POWER((AO100-H100),2)</f>
        <v>3.4402449443999528</v>
      </c>
      <c r="AU100" s="20">
        <f>POWER((AP100-H100),2)</f>
        <v>21.329026763606599</v>
      </c>
      <c r="AV100" s="29">
        <f t="shared" si="32"/>
        <v>38.881756789786706</v>
      </c>
      <c r="AW100" s="30">
        <f t="shared" si="35"/>
        <v>31.454801172791097</v>
      </c>
      <c r="AX100" s="36">
        <f t="shared" si="33"/>
        <v>40.745962065771998</v>
      </c>
      <c r="AY100" s="37">
        <f t="shared" si="34"/>
        <v>39.031402245778395</v>
      </c>
    </row>
    <row r="101" spans="1:51" thickTop="1" thickBot="1">
      <c r="A101" s="4">
        <v>100</v>
      </c>
      <c r="B101" s="4">
        <v>992436446</v>
      </c>
      <c r="C101" s="5">
        <f t="shared" si="24"/>
        <v>0.18785578747628084</v>
      </c>
      <c r="D101" s="2">
        <f t="shared" si="25"/>
        <v>37055.532939814817</v>
      </c>
      <c r="E101" s="4" t="s">
        <v>979</v>
      </c>
      <c r="F101" s="4" t="s">
        <v>980</v>
      </c>
      <c r="G101" s="4">
        <v>30</v>
      </c>
      <c r="H101" s="4">
        <v>30</v>
      </c>
      <c r="I101" s="5">
        <f t="shared" si="26"/>
        <v>0.21311475409836064</v>
      </c>
      <c r="J101" s="4">
        <v>191</v>
      </c>
      <c r="K101" s="4">
        <v>191</v>
      </c>
      <c r="L101" s="5">
        <f t="shared" si="27"/>
        <v>0.28155339805825241</v>
      </c>
      <c r="M101" s="5">
        <f t="shared" si="22"/>
        <v>6.3666666666666663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1</v>
      </c>
      <c r="T101" s="4">
        <v>0</v>
      </c>
      <c r="U101" s="4">
        <v>0</v>
      </c>
      <c r="V101" s="4">
        <v>1</v>
      </c>
      <c r="W101" s="4">
        <f>N101+P101+T101</f>
        <v>0</v>
      </c>
      <c r="X101" s="4">
        <f>O101+Q101+U101</f>
        <v>0</v>
      </c>
      <c r="Y101" s="60">
        <f>(N101+V101)/G101</f>
        <v>3.3333333333333333E-2</v>
      </c>
      <c r="Z101" s="62">
        <f>IF(AA101=0,0,(N101+V101)/ABS(AA101))</f>
        <v>0</v>
      </c>
      <c r="AA101" s="3">
        <f t="shared" si="28"/>
        <v>0</v>
      </c>
      <c r="AB101" s="3">
        <f t="shared" si="23"/>
        <v>0</v>
      </c>
      <c r="AC101" s="3">
        <f>N101+O101+P101+Q101+T101+U101</f>
        <v>0</v>
      </c>
      <c r="AD101" s="3">
        <f>AA101/G101</f>
        <v>0</v>
      </c>
      <c r="AE101" s="24">
        <f>(AA101)*(G101*G101)</f>
        <v>0</v>
      </c>
      <c r="AF101" s="25">
        <f t="shared" si="29"/>
        <v>1.1111111111111111E-3</v>
      </c>
      <c r="AG101" s="26">
        <f>(H101-$H$2)/SUM($AF$2:AF100)</f>
        <v>76.575110023752458</v>
      </c>
      <c r="AH101" s="35">
        <f>(H101-H96)/SUM(AF96:AF100)</f>
        <v>182.06816747106831</v>
      </c>
      <c r="AI101" s="28">
        <f>(H101-H91)/SUM(AF91:AF100)</f>
        <v>-1148.5525238922396</v>
      </c>
      <c r="AJ101" s="29">
        <f>AJ100+(AVERAGE($AE$3:AE101)/(AJ100*AJ100))</f>
        <v>30.013021673713485</v>
      </c>
      <c r="AK101" s="30">
        <f>AK100+(AVERAGE($AG$3:AG101)/(AK100*AK100))</f>
        <v>32.381592651154037</v>
      </c>
      <c r="AL101" s="36">
        <f>AL100+(AVERAGE($AH$3:AH101)/(AL100*AL100))</f>
        <v>33.993320324897837</v>
      </c>
      <c r="AM101" s="37">
        <f>AM100+(AVERAGE($AI$3:AI101)/(AM100*AM100))</f>
        <v>34.074006436116235</v>
      </c>
      <c r="AN101" s="38">
        <f t="shared" si="30"/>
        <v>30.32709631535927</v>
      </c>
      <c r="AO101" s="39">
        <f t="shared" si="40"/>
        <v>32.034215383568643</v>
      </c>
      <c r="AP101" s="39">
        <f t="shared" si="40"/>
        <v>33.65995429141072</v>
      </c>
      <c r="AQ101" s="36">
        <f t="shared" si="36"/>
        <v>32.164645648572296</v>
      </c>
      <c r="AR101" s="40">
        <f t="shared" si="39"/>
        <v>36.122670881722627</v>
      </c>
      <c r="AS101" s="41">
        <f t="shared" si="39"/>
        <v>38.035051861118433</v>
      </c>
      <c r="AT101" s="20">
        <f>POWER((AO101-H101),2)</f>
        <v>4.1380322267473222</v>
      </c>
      <c r="AU101" s="20">
        <f>POWER((AP101-H101),2)</f>
        <v>13.395265415215748</v>
      </c>
      <c r="AV101" s="29">
        <f t="shared" si="32"/>
        <v>38.997720737005253</v>
      </c>
      <c r="AW101" s="30">
        <f t="shared" si="35"/>
        <v>31.537781449422919</v>
      </c>
      <c r="AX101" s="36">
        <f t="shared" si="33"/>
        <v>40.869529943085851</v>
      </c>
      <c r="AY101" s="37">
        <f t="shared" si="34"/>
        <v>39.147984057327093</v>
      </c>
    </row>
    <row r="102" spans="1:51" thickTop="1" thickBot="1">
      <c r="A102" s="4">
        <v>101</v>
      </c>
      <c r="B102" s="4">
        <v>992873890</v>
      </c>
      <c r="C102" s="5">
        <f t="shared" si="24"/>
        <v>0.18975332068311196</v>
      </c>
      <c r="D102" s="2">
        <f t="shared" si="25"/>
        <v>37060.595949074072</v>
      </c>
      <c r="E102" s="4" t="s">
        <v>980</v>
      </c>
      <c r="F102" s="4" t="s">
        <v>981</v>
      </c>
      <c r="G102" s="4">
        <v>30</v>
      </c>
      <c r="H102" s="4">
        <v>30</v>
      </c>
      <c r="I102" s="5">
        <f t="shared" si="26"/>
        <v>0.21311475409836064</v>
      </c>
      <c r="J102" s="4">
        <v>191</v>
      </c>
      <c r="K102" s="4">
        <v>191</v>
      </c>
      <c r="L102" s="5">
        <f t="shared" si="27"/>
        <v>0.28155339805825241</v>
      </c>
      <c r="M102" s="5">
        <f t="shared" si="22"/>
        <v>6.3666666666666663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f>N102+P102+T102</f>
        <v>0</v>
      </c>
      <c r="X102" s="4">
        <f>O102+Q102+U102</f>
        <v>0</v>
      </c>
      <c r="Y102" s="60">
        <f>(N102+V102)/G102</f>
        <v>0</v>
      </c>
      <c r="Z102" s="62">
        <f>IF(AA102=0,0,(N102+V102)/ABS(AA102))</f>
        <v>0</v>
      </c>
      <c r="AA102" s="3">
        <f t="shared" si="28"/>
        <v>0</v>
      </c>
      <c r="AB102" s="3">
        <f t="shared" si="23"/>
        <v>0</v>
      </c>
      <c r="AC102" s="3">
        <f>N102+O102+P102+Q102+T102+U102</f>
        <v>0</v>
      </c>
      <c r="AD102" s="3">
        <f>AA102/G102</f>
        <v>0</v>
      </c>
      <c r="AE102" s="24">
        <f>(AA102)*(G102*G102)</f>
        <v>0</v>
      </c>
      <c r="AF102" s="25">
        <f t="shared" si="29"/>
        <v>1.1111111111111111E-3</v>
      </c>
      <c r="AG102" s="26">
        <f>(H102-$H$2)/SUM($AF$2:AF101)</f>
        <v>76.077193828223017</v>
      </c>
      <c r="AH102" s="35">
        <f>(H102-H97)/SUM(AF97:AF101)</f>
        <v>-184.68930172966046</v>
      </c>
      <c r="AI102" s="28">
        <f>(H102-H92)/SUM(AF92:AF101)</f>
        <v>-1089.8103628505764</v>
      </c>
      <c r="AJ102" s="29">
        <f>AJ101+(AVERAGE($AE$3:AE102)/(AJ101*AJ101))</f>
        <v>29.985057066492637</v>
      </c>
      <c r="AK102" s="30">
        <f>AK101+(AVERAGE($AG$3:AG102)/(AK101*AK101))</f>
        <v>32.464779127473996</v>
      </c>
      <c r="AL102" s="36">
        <f>AL101+(AVERAGE($AH$3:AH102)/(AL101*AL101))</f>
        <v>34.054333491566787</v>
      </c>
      <c r="AM102" s="37">
        <f>AM101+(AVERAGE($AI$3:AI102)/(AM101*AM101))</f>
        <v>34.148807200240114</v>
      </c>
      <c r="AN102" s="38">
        <f t="shared" si="30"/>
        <v>30.32709631535927</v>
      </c>
      <c r="AO102" s="39">
        <f t="shared" si="40"/>
        <v>31.854239813927894</v>
      </c>
      <c r="AP102" s="39">
        <f t="shared" si="40"/>
        <v>32.69806765860114</v>
      </c>
      <c r="AQ102" s="36">
        <f t="shared" si="36"/>
        <v>31.821615332771604</v>
      </c>
      <c r="AR102" s="40">
        <f t="shared" si="39"/>
        <v>35.05087465388354</v>
      </c>
      <c r="AS102" s="41">
        <f t="shared" si="39"/>
        <v>37.216860475464593</v>
      </c>
      <c r="AT102" s="20">
        <f>POWER((AO102-H102),2)</f>
        <v>3.4382052875553497</v>
      </c>
      <c r="AU102" s="20">
        <f>POWER((AP102-H102),2)</f>
        <v>7.2795690903894368</v>
      </c>
      <c r="AV102" s="29">
        <f t="shared" si="32"/>
        <v>39.112996046898438</v>
      </c>
      <c r="AW102" s="30">
        <f t="shared" si="35"/>
        <v>31.620325635287195</v>
      </c>
      <c r="AX102" s="36">
        <f t="shared" si="33"/>
        <v>40.992351741959467</v>
      </c>
      <c r="AY102" s="37">
        <f t="shared" si="34"/>
        <v>39.263872546765313</v>
      </c>
    </row>
    <row r="103" spans="1:51" thickTop="1" thickBot="1">
      <c r="A103" s="4">
        <v>102</v>
      </c>
      <c r="B103" s="4">
        <v>992965256</v>
      </c>
      <c r="C103" s="5">
        <f t="shared" si="24"/>
        <v>0.19165085388994307</v>
      </c>
      <c r="D103" s="2">
        <f t="shared" si="25"/>
        <v>37061.653425925928</v>
      </c>
      <c r="E103" s="4" t="s">
        <v>981</v>
      </c>
      <c r="F103" s="4" t="s">
        <v>982</v>
      </c>
      <c r="G103" s="4">
        <v>30</v>
      </c>
      <c r="H103" s="4">
        <v>31</v>
      </c>
      <c r="I103" s="5">
        <f t="shared" si="26"/>
        <v>0.22950819672131148</v>
      </c>
      <c r="J103" s="4">
        <v>191</v>
      </c>
      <c r="K103" s="4">
        <v>195</v>
      </c>
      <c r="L103" s="5">
        <f t="shared" si="27"/>
        <v>0.29126213592233008</v>
      </c>
      <c r="M103" s="5">
        <f t="shared" si="22"/>
        <v>6.290322580645161</v>
      </c>
      <c r="N103" s="4">
        <v>1</v>
      </c>
      <c r="O103" s="4">
        <v>0</v>
      </c>
      <c r="P103" s="4">
        <v>1</v>
      </c>
      <c r="Q103" s="4">
        <v>0</v>
      </c>
      <c r="R103" s="4">
        <v>0</v>
      </c>
      <c r="S103" s="4">
        <v>3</v>
      </c>
      <c r="T103" s="4">
        <v>3</v>
      </c>
      <c r="U103" s="4">
        <v>0</v>
      </c>
      <c r="V103" s="4">
        <v>1</v>
      </c>
      <c r="W103" s="4">
        <f>N103+P103+T103</f>
        <v>5</v>
      </c>
      <c r="X103" s="4">
        <f>O103+Q103+U103</f>
        <v>0</v>
      </c>
      <c r="Y103" s="60">
        <f>(N103+V103)/G103</f>
        <v>6.6666666666666666E-2</v>
      </c>
      <c r="Z103" s="62">
        <f>IF(AA103=0,0,(N103+V103)/ABS(AA103))</f>
        <v>2</v>
      </c>
      <c r="AA103" s="3">
        <f t="shared" si="28"/>
        <v>1</v>
      </c>
      <c r="AB103" s="3">
        <f t="shared" si="23"/>
        <v>4</v>
      </c>
      <c r="AC103" s="3">
        <f>N103+O103+P103+Q103+T103+U103</f>
        <v>5</v>
      </c>
      <c r="AD103" s="3">
        <f>AA103/G103</f>
        <v>3.3333333333333333E-2</v>
      </c>
      <c r="AE103" s="24">
        <f>(AA103)*(G103*G103)</f>
        <v>900</v>
      </c>
      <c r="AF103" s="25">
        <f t="shared" si="29"/>
        <v>1.0405827263267431E-3</v>
      </c>
      <c r="AG103" s="26">
        <f>(H103-$H$2)/SUM($AF$2:AF102)</f>
        <v>81.39999648932266</v>
      </c>
      <c r="AH103" s="35">
        <f>(H103-H98)/SUM(AF98:AF102)</f>
        <v>0</v>
      </c>
      <c r="AI103" s="28">
        <f>(H103-H93)/SUM(AF93:AF102)</f>
        <v>-942.53138362402206</v>
      </c>
      <c r="AJ103" s="29">
        <f>AJ102+(AVERAGE($AE$3:AE103)/(AJ102*AJ102))</f>
        <v>29.967228529127922</v>
      </c>
      <c r="AK103" s="30">
        <f>AK102+(AVERAGE($AG$3:AG103)/(AK102*AK102))</f>
        <v>32.547485106565198</v>
      </c>
      <c r="AL103" s="36">
        <f>AL102+(AVERAGE($AH$3:AH103)/(AL102*AL102))</f>
        <v>34.114526298540014</v>
      </c>
      <c r="AM103" s="37">
        <f>AM102+(AVERAGE($AI$3:AI103)/(AM102*AM102))</f>
        <v>34.214540812679523</v>
      </c>
      <c r="AN103" s="38">
        <f t="shared" si="30"/>
        <v>31.305641419388436</v>
      </c>
      <c r="AO103" s="39">
        <f t="shared" si="40"/>
        <v>31.854239813927894</v>
      </c>
      <c r="AP103" s="39">
        <f t="shared" si="40"/>
        <v>31.816508130755516</v>
      </c>
      <c r="AQ103" s="36">
        <f t="shared" si="36"/>
        <v>31.856554420468523</v>
      </c>
      <c r="AR103" s="40">
        <f t="shared" si="39"/>
        <v>33.912528844376013</v>
      </c>
      <c r="AS103" s="41">
        <f t="shared" si="39"/>
        <v>36.270595276755365</v>
      </c>
      <c r="AT103" s="20">
        <f>POWER((AO103-H103),2)</f>
        <v>0.72972565969956249</v>
      </c>
      <c r="AU103" s="20">
        <f>POWER((AP103-H103),2)</f>
        <v>0.6666855275898661</v>
      </c>
      <c r="AV103" s="29">
        <f t="shared" si="32"/>
        <v>39.227592870540128</v>
      </c>
      <c r="AW103" s="30">
        <f t="shared" si="35"/>
        <v>31.7024394239826</v>
      </c>
      <c r="AX103" s="36">
        <f t="shared" si="33"/>
        <v>41.114438643008775</v>
      </c>
      <c r="AY103" s="37">
        <f t="shared" si="34"/>
        <v>39.379077949111895</v>
      </c>
    </row>
    <row r="104" spans="1:51" thickTop="1" thickBot="1">
      <c r="A104" s="4">
        <v>103</v>
      </c>
      <c r="B104" s="4">
        <v>992978766</v>
      </c>
      <c r="C104" s="5">
        <f t="shared" si="24"/>
        <v>0.19354838709677419</v>
      </c>
      <c r="D104" s="2">
        <f t="shared" si="25"/>
        <v>37061.809791666667</v>
      </c>
      <c r="E104" s="4" t="s">
        <v>982</v>
      </c>
      <c r="F104" s="4" t="s">
        <v>983</v>
      </c>
      <c r="G104" s="4">
        <v>31</v>
      </c>
      <c r="H104" s="4">
        <v>31</v>
      </c>
      <c r="I104" s="5">
        <f t="shared" si="26"/>
        <v>0.22950819672131148</v>
      </c>
      <c r="J104" s="4">
        <v>195</v>
      </c>
      <c r="K104" s="4">
        <v>195</v>
      </c>
      <c r="L104" s="5">
        <f t="shared" si="27"/>
        <v>0.29126213592233008</v>
      </c>
      <c r="M104" s="5">
        <f t="shared" si="22"/>
        <v>6.290322580645161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f>N104+P104+T104</f>
        <v>0</v>
      </c>
      <c r="X104" s="4">
        <f>O104+Q104+U104</f>
        <v>0</v>
      </c>
      <c r="Y104" s="60">
        <f>(N104+V104)/G104</f>
        <v>0</v>
      </c>
      <c r="Z104" s="62">
        <f>IF(AA104=0,0,(N104+V104)/ABS(AA104))</f>
        <v>0</v>
      </c>
      <c r="AA104" s="3">
        <f t="shared" si="28"/>
        <v>0</v>
      </c>
      <c r="AB104" s="3">
        <f t="shared" si="23"/>
        <v>0</v>
      </c>
      <c r="AC104" s="3">
        <f>N104+O104+P104+Q104+T104+U104</f>
        <v>0</v>
      </c>
      <c r="AD104" s="3">
        <f>AA104/G104</f>
        <v>0</v>
      </c>
      <c r="AE104" s="24">
        <f>(AA104)*(G104*G104)</f>
        <v>0</v>
      </c>
      <c r="AF104" s="25">
        <f t="shared" si="29"/>
        <v>1.0405827263267431E-3</v>
      </c>
      <c r="AG104" s="26">
        <f>(H104-$H$2)/SUM($AF$2:AF103)</f>
        <v>80.910468331294055</v>
      </c>
      <c r="AH104" s="35">
        <f>(H104-H99)/SUM(AF99:AF103)</f>
        <v>182.31450252951097</v>
      </c>
      <c r="AI104" s="28">
        <f>(H104-H94)/SUM(AF94:AF103)</f>
        <v>90.453329320817417</v>
      </c>
      <c r="AJ104" s="29">
        <f>AJ103+(AVERAGE($AE$3:AE104)/(AJ103*AJ103))</f>
        <v>29.949553769450393</v>
      </c>
      <c r="AK104" s="30">
        <f>AK103+(AVERAGE($AG$3:AG104)/(AK103*AK103))</f>
        <v>32.629713372870469</v>
      </c>
      <c r="AL104" s="36">
        <f>AL103+(AVERAGE($AH$3:AH104)/(AL103*AL103))</f>
        <v>34.175454662796007</v>
      </c>
      <c r="AM104" s="37">
        <f>AM103+(AVERAGE($AI$3:AI104)/(AM103*AM103))</f>
        <v>34.280137652593034</v>
      </c>
      <c r="AN104" s="38">
        <f t="shared" si="30"/>
        <v>31.305641419388436</v>
      </c>
      <c r="AO104" s="39">
        <f t="shared" si="40"/>
        <v>32.033914430245602</v>
      </c>
      <c r="AP104" s="39">
        <f t="shared" si="40"/>
        <v>31.90586326848878</v>
      </c>
      <c r="AQ104" s="36">
        <f t="shared" si="36"/>
        <v>31.92734661199631</v>
      </c>
      <c r="AR104" s="40">
        <f t="shared" si="39"/>
        <v>33.033896982131473</v>
      </c>
      <c r="AS104" s="41">
        <f t="shared" si="39"/>
        <v>35.394423736805713</v>
      </c>
      <c r="AT104" s="20">
        <f>POWER((AO104-H104),2)</f>
        <v>1.0689790490700879</v>
      </c>
      <c r="AU104" s="20">
        <f>POWER((AP104-H104),2)</f>
        <v>0.8205882611971751</v>
      </c>
      <c r="AV104" s="29">
        <f t="shared" si="32"/>
        <v>39.341521121428201</v>
      </c>
      <c r="AW104" s="30">
        <f t="shared" si="35"/>
        <v>31.784128390981149</v>
      </c>
      <c r="AX104" s="36">
        <f t="shared" si="33"/>
        <v>41.235801560862598</v>
      </c>
      <c r="AY104" s="37">
        <f t="shared" si="34"/>
        <v>39.493610259498801</v>
      </c>
    </row>
    <row r="105" spans="1:51" thickTop="1" thickBot="1">
      <c r="A105" s="4">
        <v>104</v>
      </c>
      <c r="B105" s="4">
        <v>993134484</v>
      </c>
      <c r="C105" s="5">
        <f t="shared" si="24"/>
        <v>0.1954459203036053</v>
      </c>
      <c r="D105" s="2">
        <f t="shared" si="25"/>
        <v>37063.612083333333</v>
      </c>
      <c r="E105" s="4" t="s">
        <v>983</v>
      </c>
      <c r="F105" s="4" t="s">
        <v>984</v>
      </c>
      <c r="G105" s="4">
        <v>31</v>
      </c>
      <c r="H105" s="4">
        <v>31</v>
      </c>
      <c r="I105" s="5">
        <f t="shared" si="26"/>
        <v>0.22950819672131148</v>
      </c>
      <c r="J105" s="4">
        <v>195</v>
      </c>
      <c r="K105" s="4">
        <v>195</v>
      </c>
      <c r="L105" s="5">
        <f t="shared" si="27"/>
        <v>0.29126213592233008</v>
      </c>
      <c r="M105" s="5">
        <f t="shared" si="22"/>
        <v>6.290322580645161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f>N105+P105+T105</f>
        <v>0</v>
      </c>
      <c r="X105" s="4">
        <f>O105+Q105+U105</f>
        <v>0</v>
      </c>
      <c r="Y105" s="60">
        <f>(N105+V105)/G105</f>
        <v>0</v>
      </c>
      <c r="Z105" s="62">
        <f>IF(AA105=0,0,(N105+V105)/ABS(AA105))</f>
        <v>0</v>
      </c>
      <c r="AA105" s="3">
        <f t="shared" si="28"/>
        <v>0</v>
      </c>
      <c r="AB105" s="3">
        <f t="shared" si="23"/>
        <v>0</v>
      </c>
      <c r="AC105" s="3">
        <f>N105+O105+P105+Q105+T105+U105</f>
        <v>0</v>
      </c>
      <c r="AD105" s="3">
        <f>AA105/G105</f>
        <v>0</v>
      </c>
      <c r="AE105" s="24">
        <f>(AA105)*(G105*G105)</f>
        <v>0</v>
      </c>
      <c r="AF105" s="25">
        <f t="shared" si="29"/>
        <v>1.0405827263267431E-3</v>
      </c>
      <c r="AG105" s="26">
        <f>(H105-$H$2)/SUM($AF$2:AF104)</f>
        <v>80.426792883206929</v>
      </c>
      <c r="AH105" s="35">
        <f>(H105-H100)/SUM(AF100:AF104)</f>
        <v>184.68930172966049</v>
      </c>
      <c r="AI105" s="28">
        <f>(H105-H95)/SUM(AF95:AF104)</f>
        <v>182.06816747106831</v>
      </c>
      <c r="AJ105" s="29">
        <f>AJ104+(AVERAGE($AE$3:AE105)/(AJ104*AJ104))</f>
        <v>29.932029944269914</v>
      </c>
      <c r="AK105" s="30">
        <f>AK104+(AVERAGE($AG$3:AG105)/(AK104*AK104))</f>
        <v>32.71146680324614</v>
      </c>
      <c r="AL105" s="36">
        <f>AL104+(AVERAGE($AH$3:AH105)/(AL104*AL104))</f>
        <v>34.237111781747615</v>
      </c>
      <c r="AM105" s="37">
        <f>AM104+(AVERAGE($AI$3:AI105)/(AM104*AM104))</f>
        <v>34.346353480323373</v>
      </c>
      <c r="AN105" s="38">
        <f t="shared" si="30"/>
        <v>31.305641419388436</v>
      </c>
      <c r="AO105" s="39">
        <f t="shared" si="40"/>
        <v>32.213893381583603</v>
      </c>
      <c r="AP105" s="39">
        <f t="shared" si="40"/>
        <v>32.084714947528013</v>
      </c>
      <c r="AQ105" s="36">
        <f t="shared" si="36"/>
        <v>31.998839370645804</v>
      </c>
      <c r="AR105" s="40">
        <f t="shared" si="39"/>
        <v>32.439861509476408</v>
      </c>
      <c r="AS105" s="41">
        <f t="shared" si="39"/>
        <v>34.624056165911398</v>
      </c>
      <c r="AT105" s="20">
        <f>POWER((AO105-H105),2)</f>
        <v>1.4735371418524739</v>
      </c>
      <c r="AU105" s="20">
        <f>POWER((AP105-H105),2)</f>
        <v>1.1766065173907008</v>
      </c>
      <c r="AV105" s="29">
        <f t="shared" si="32"/>
        <v>39.454790483069296</v>
      </c>
      <c r="AW105" s="30">
        <f t="shared" si="35"/>
        <v>31.865397996974373</v>
      </c>
      <c r="AX105" s="36">
        <f t="shared" si="33"/>
        <v>41.356451152793383</v>
      </c>
      <c r="AY105" s="37">
        <f t="shared" si="34"/>
        <v>39.607479240840618</v>
      </c>
    </row>
    <row r="106" spans="1:51" thickTop="1" thickBot="1">
      <c r="A106" s="4">
        <v>105</v>
      </c>
      <c r="B106" s="4">
        <v>993563808</v>
      </c>
      <c r="C106" s="5">
        <f t="shared" si="24"/>
        <v>0.19734345351043645</v>
      </c>
      <c r="D106" s="2">
        <f t="shared" si="25"/>
        <v>37068.581111111111</v>
      </c>
      <c r="E106" s="4" t="s">
        <v>984</v>
      </c>
      <c r="F106" s="4" t="s">
        <v>985</v>
      </c>
      <c r="G106" s="4">
        <v>31</v>
      </c>
      <c r="H106" s="4">
        <v>31</v>
      </c>
      <c r="I106" s="5">
        <f t="shared" si="26"/>
        <v>0.22950819672131148</v>
      </c>
      <c r="J106" s="4">
        <v>195</v>
      </c>
      <c r="K106" s="4">
        <v>195</v>
      </c>
      <c r="L106" s="5">
        <f t="shared" si="27"/>
        <v>0.29126213592233008</v>
      </c>
      <c r="M106" s="5">
        <f t="shared" si="22"/>
        <v>6.290322580645161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f>N106+P106+T106</f>
        <v>0</v>
      </c>
      <c r="X106" s="4">
        <f>O106+Q106+U106</f>
        <v>0</v>
      </c>
      <c r="Y106" s="60">
        <f>(N106+V106)/G106</f>
        <v>0</v>
      </c>
      <c r="Z106" s="62">
        <f>IF(AA106=0,0,(N106+V106)/ABS(AA106))</f>
        <v>0</v>
      </c>
      <c r="AA106" s="3">
        <f t="shared" si="28"/>
        <v>0</v>
      </c>
      <c r="AB106" s="3">
        <f t="shared" si="23"/>
        <v>0</v>
      </c>
      <c r="AC106" s="3">
        <f>N106+O106+P106+Q106+T106+U106</f>
        <v>0</v>
      </c>
      <c r="AD106" s="3">
        <f>AA106/G106</f>
        <v>0</v>
      </c>
      <c r="AE106" s="24">
        <f>(AA106)*(G106*G106)</f>
        <v>0</v>
      </c>
      <c r="AF106" s="25">
        <f t="shared" si="29"/>
        <v>1.0405827263267431E-3</v>
      </c>
      <c r="AG106" s="26">
        <f>(H106-$H$2)/SUM($AF$2:AF105)</f>
        <v>79.948865807870462</v>
      </c>
      <c r="AH106" s="35">
        <f>(H106-H101)/SUM(AF101:AF105)</f>
        <v>187.12678494158371</v>
      </c>
      <c r="AI106" s="28">
        <f>(H106-H96)/SUM(AF96:AF105)</f>
        <v>184.56282024672282</v>
      </c>
      <c r="AJ106" s="29">
        <f>AJ105+(AVERAGE($AE$3:AE106)/(AJ105*AJ105))</f>
        <v>29.914654289970478</v>
      </c>
      <c r="AK106" s="30">
        <f>AK105+(AVERAGE($AG$3:AG106)/(AK105*AK105))</f>
        <v>32.792748357765788</v>
      </c>
      <c r="AL106" s="36">
        <f>AL105+(AVERAGE($AH$3:AH106)/(AL105*AL105))</f>
        <v>34.299491302321584</v>
      </c>
      <c r="AM106" s="37">
        <f>AM105+(AVERAGE($AI$3:AI106)/(AM105*AM105))</f>
        <v>34.413184355529403</v>
      </c>
      <c r="AN106" s="38">
        <f t="shared" si="30"/>
        <v>31.305641419388436</v>
      </c>
      <c r="AO106" s="39">
        <f t="shared" si="40"/>
        <v>32.394215716419737</v>
      </c>
      <c r="AP106" s="39">
        <f t="shared" si="40"/>
        <v>32.26400155419207</v>
      </c>
      <c r="AQ106" s="36">
        <f t="shared" si="36"/>
        <v>32.071001106574386</v>
      </c>
      <c r="AR106" s="40">
        <f t="shared" si="39"/>
        <v>32.120810810131331</v>
      </c>
      <c r="AS106" s="41">
        <f t="shared" si="39"/>
        <v>33.976219013869873</v>
      </c>
      <c r="AT106" s="20">
        <f>POWER((AO106-H106),2)</f>
        <v>1.9438374639118001</v>
      </c>
      <c r="AU106" s="20">
        <f>POWER((AP106-H106),2)</f>
        <v>1.5976999289999694</v>
      </c>
      <c r="AV106" s="29">
        <f t="shared" si="32"/>
        <v>39.56741041625785</v>
      </c>
      <c r="AW106" s="30">
        <f t="shared" si="35"/>
        <v>31.946253591099719</v>
      </c>
      <c r="AX106" s="36">
        <f t="shared" si="33"/>
        <v>41.476397826994408</v>
      </c>
      <c r="AY106" s="37">
        <f t="shared" si="34"/>
        <v>39.720694431194495</v>
      </c>
    </row>
    <row r="107" spans="1:51" thickTop="1" thickBot="1">
      <c r="A107" s="4">
        <v>106</v>
      </c>
      <c r="B107" s="4">
        <v>994943405</v>
      </c>
      <c r="C107" s="5">
        <f t="shared" si="24"/>
        <v>0.19924098671726756</v>
      </c>
      <c r="D107" s="2">
        <f t="shared" si="25"/>
        <v>37084.548668981479</v>
      </c>
      <c r="E107" s="4" t="s">
        <v>985</v>
      </c>
      <c r="F107" s="4" t="s">
        <v>986</v>
      </c>
      <c r="G107" s="4">
        <v>31</v>
      </c>
      <c r="H107" s="4">
        <v>31</v>
      </c>
      <c r="I107" s="5">
        <f t="shared" si="26"/>
        <v>0.22950819672131148</v>
      </c>
      <c r="J107" s="4">
        <v>195</v>
      </c>
      <c r="K107" s="4">
        <v>195</v>
      </c>
      <c r="L107" s="5">
        <f t="shared" si="27"/>
        <v>0.29126213592233008</v>
      </c>
      <c r="M107" s="5">
        <f t="shared" si="22"/>
        <v>6.290322580645161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f>N107+P107+T107</f>
        <v>0</v>
      </c>
      <c r="X107" s="4">
        <f>O107+Q107+U107</f>
        <v>0</v>
      </c>
      <c r="Y107" s="60">
        <f>(N107+V107)/G107</f>
        <v>0</v>
      </c>
      <c r="Z107" s="62">
        <f>IF(AA107=0,0,(N107+V107)/ABS(AA107))</f>
        <v>0</v>
      </c>
      <c r="AA107" s="3">
        <f t="shared" si="28"/>
        <v>0</v>
      </c>
      <c r="AB107" s="3">
        <f t="shared" si="23"/>
        <v>0</v>
      </c>
      <c r="AC107" s="3">
        <f>N107+O107+P107+Q107+T107+U107</f>
        <v>0</v>
      </c>
      <c r="AD107" s="3">
        <f>AA107/G107</f>
        <v>0</v>
      </c>
      <c r="AE107" s="24">
        <f>(AA107)*(G107*G107)</f>
        <v>0</v>
      </c>
      <c r="AF107" s="25">
        <f t="shared" si="29"/>
        <v>1.0405827263267431E-3</v>
      </c>
      <c r="AG107" s="26">
        <f>(H107-$H$2)/SUM($AF$2:AF106)</f>
        <v>79.476585233491093</v>
      </c>
      <c r="AH107" s="35">
        <f>(H107-H102)/SUM(AF102:AF106)</f>
        <v>189.6294672221004</v>
      </c>
      <c r="AI107" s="28">
        <f>(H107-H97)/SUM(AF97:AF106)</f>
        <v>0</v>
      </c>
      <c r="AJ107" s="29">
        <f>AJ106+(AVERAGE($AE$3:AE107)/(AJ106*AJ106))</f>
        <v>29.897424119543679</v>
      </c>
      <c r="AK107" s="30">
        <f>AK106+(AVERAGE($AG$3:AG107)/(AK106*AK106))</f>
        <v>32.873561071175047</v>
      </c>
      <c r="AL107" s="36">
        <f>AL106+(AVERAGE($AH$3:AH107)/(AL106*AL106))</f>
        <v>34.36258731762625</v>
      </c>
      <c r="AM107" s="37">
        <f>AM106+(AVERAGE($AI$3:AI107)/(AM106*AM106))</f>
        <v>34.479121895030246</v>
      </c>
      <c r="AN107" s="38">
        <f t="shared" si="30"/>
        <v>31.305641419388436</v>
      </c>
      <c r="AO107" s="39">
        <f t="shared" si="40"/>
        <v>32.574921014221701</v>
      </c>
      <c r="AP107" s="39">
        <f t="shared" si="40"/>
        <v>32.26400155419207</v>
      </c>
      <c r="AQ107" s="36">
        <f t="shared" si="36"/>
        <v>32.215624255388853</v>
      </c>
      <c r="AR107" s="40">
        <f t="shared" si="39"/>
        <v>32.02091468529435</v>
      </c>
      <c r="AS107" s="41">
        <f t="shared" si="39"/>
        <v>33.416627652664395</v>
      </c>
      <c r="AT107" s="20">
        <f>POWER((AO107-H107),2)</f>
        <v>2.4803762010371111</v>
      </c>
      <c r="AU107" s="20">
        <f>POWER((AP107-H107),2)</f>
        <v>1.5976999289999694</v>
      </c>
      <c r="AV107" s="29">
        <f t="shared" si="32"/>
        <v>39.679390166064273</v>
      </c>
      <c r="AW107" s="30">
        <f t="shared" si="35"/>
        <v>32.026700414052328</v>
      </c>
      <c r="AX107" s="36">
        <f t="shared" si="33"/>
        <v>41.595651750520894</v>
      </c>
      <c r="AY107" s="37">
        <f t="shared" si="34"/>
        <v>39.833265150825582</v>
      </c>
    </row>
    <row r="108" spans="1:51" thickTop="1" thickBot="1">
      <c r="A108" s="4">
        <v>107</v>
      </c>
      <c r="B108" s="4">
        <v>995461582</v>
      </c>
      <c r="C108" s="5">
        <f t="shared" si="24"/>
        <v>0.20113851992409867</v>
      </c>
      <c r="D108" s="2">
        <f t="shared" si="25"/>
        <v>37090.546087962961</v>
      </c>
      <c r="E108" s="4" t="s">
        <v>986</v>
      </c>
      <c r="F108" s="4" t="s">
        <v>987</v>
      </c>
      <c r="G108" s="4">
        <v>31</v>
      </c>
      <c r="H108" s="4">
        <v>31</v>
      </c>
      <c r="I108" s="5">
        <f t="shared" si="26"/>
        <v>0.22950819672131148</v>
      </c>
      <c r="J108" s="4">
        <v>195</v>
      </c>
      <c r="K108" s="4">
        <v>195</v>
      </c>
      <c r="L108" s="5">
        <f t="shared" si="27"/>
        <v>0.29126213592233008</v>
      </c>
      <c r="M108" s="5">
        <f t="shared" si="22"/>
        <v>6.290322580645161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f>N108+P108+T108</f>
        <v>0</v>
      </c>
      <c r="X108" s="4">
        <f>O108+Q108+U108</f>
        <v>0</v>
      </c>
      <c r="Y108" s="60">
        <f>(N108+V108)/G108</f>
        <v>0</v>
      </c>
      <c r="Z108" s="62">
        <f>IF(AA108=0,0,(N108+V108)/ABS(AA108))</f>
        <v>0</v>
      </c>
      <c r="AA108" s="3">
        <f t="shared" si="28"/>
        <v>0</v>
      </c>
      <c r="AB108" s="3">
        <f t="shared" si="23"/>
        <v>0</v>
      </c>
      <c r="AC108" s="3">
        <f>N108+O108+P108+Q108+T108+U108</f>
        <v>0</v>
      </c>
      <c r="AD108" s="3">
        <f>AA108/G108</f>
        <v>0</v>
      </c>
      <c r="AE108" s="24">
        <f>(AA108)*(G108*G108)</f>
        <v>0</v>
      </c>
      <c r="AF108" s="25">
        <f t="shared" si="29"/>
        <v>1.0405827263267431E-3</v>
      </c>
      <c r="AG108" s="26">
        <f>(H108-$H$2)/SUM($AF$2:AF107)</f>
        <v>79.009851681281134</v>
      </c>
      <c r="AH108" s="35">
        <f>(H108-H103)/SUM(AF103:AF107)</f>
        <v>0</v>
      </c>
      <c r="AI108" s="28">
        <f>(H108-H98)/SUM(AF98:AF107)</f>
        <v>0</v>
      </c>
      <c r="AJ108" s="29">
        <f>AJ107+(AVERAGE($AE$3:AE108)/(AJ107*AJ107))</f>
        <v>29.880336819759773</v>
      </c>
      <c r="AK108" s="30">
        <f>AK107+(AVERAGE($AG$3:AG108)/(AK107*AK107))</f>
        <v>32.953908044951874</v>
      </c>
      <c r="AL108" s="36">
        <f>AL107+(AVERAGE($AH$3:AH108)/(AL107*AL107))</f>
        <v>34.424858772466429</v>
      </c>
      <c r="AM108" s="37">
        <f>AM107+(AVERAGE($AI$3:AI108)/(AM107*AM107))</f>
        <v>34.544187803732683</v>
      </c>
      <c r="AN108" s="38">
        <f t="shared" si="30"/>
        <v>31.305641419388436</v>
      </c>
      <c r="AO108" s="39">
        <f t="shared" si="40"/>
        <v>32.574921014221701</v>
      </c>
      <c r="AP108" s="39">
        <f t="shared" si="40"/>
        <v>32.26400155419207</v>
      </c>
      <c r="AQ108" s="36">
        <f t="shared" si="36"/>
        <v>32.35895182743414</v>
      </c>
      <c r="AR108" s="40">
        <f t="shared" ref="AR108:AS123" si="41">AR107+(AVERAGE(AH99:AH108)/(AR107*AR107))</f>
        <v>32.110705411446176</v>
      </c>
      <c r="AS108" s="41">
        <f t="shared" si="41"/>
        <v>32.948707565741884</v>
      </c>
      <c r="AT108" s="20">
        <f>POWER((AO108-H108),2)</f>
        <v>2.4803762010371111</v>
      </c>
      <c r="AU108" s="20">
        <f>POWER((AP108-H108),2)</f>
        <v>1.5976999289999694</v>
      </c>
      <c r="AV108" s="29">
        <f t="shared" si="32"/>
        <v>39.790738768546234</v>
      </c>
      <c r="AW108" s="30">
        <f t="shared" si="35"/>
        <v>32.106743601087125</v>
      </c>
      <c r="AX108" s="36">
        <f t="shared" si="33"/>
        <v>41.714222856911476</v>
      </c>
      <c r="AY108" s="37">
        <f t="shared" si="34"/>
        <v>39.945200508992109</v>
      </c>
    </row>
    <row r="109" spans="1:51" thickTop="1" thickBot="1">
      <c r="A109" s="4">
        <v>108</v>
      </c>
      <c r="B109" s="4">
        <v>995466236</v>
      </c>
      <c r="C109" s="5">
        <f t="shared" si="24"/>
        <v>0.20303605313092979</v>
      </c>
      <c r="D109" s="2">
        <f t="shared" si="25"/>
        <v>37090.599953703706</v>
      </c>
      <c r="E109" s="4" t="s">
        <v>987</v>
      </c>
      <c r="F109" s="4" t="s">
        <v>988</v>
      </c>
      <c r="G109" s="4">
        <v>31</v>
      </c>
      <c r="H109" s="4">
        <v>31</v>
      </c>
      <c r="I109" s="5">
        <f t="shared" si="26"/>
        <v>0.22950819672131148</v>
      </c>
      <c r="J109" s="4">
        <v>195</v>
      </c>
      <c r="K109" s="4">
        <v>195</v>
      </c>
      <c r="L109" s="5">
        <f t="shared" si="27"/>
        <v>0.29126213592233008</v>
      </c>
      <c r="M109" s="5">
        <f t="shared" si="22"/>
        <v>6.290322580645161</v>
      </c>
      <c r="N109" s="4">
        <v>0</v>
      </c>
      <c r="O109" s="4">
        <v>0</v>
      </c>
      <c r="P109" s="4">
        <v>0</v>
      </c>
      <c r="Q109" s="4">
        <v>0</v>
      </c>
      <c r="R109" s="4">
        <v>2</v>
      </c>
      <c r="S109" s="4">
        <v>0</v>
      </c>
      <c r="T109" s="4">
        <v>0</v>
      </c>
      <c r="U109" s="4">
        <v>0</v>
      </c>
      <c r="V109" s="4">
        <v>1</v>
      </c>
      <c r="W109" s="4">
        <f>N109+P109+T109</f>
        <v>0</v>
      </c>
      <c r="X109" s="4">
        <f>O109+Q109+U109</f>
        <v>0</v>
      </c>
      <c r="Y109" s="60">
        <f>(N109+V109)/G109</f>
        <v>3.2258064516129031E-2</v>
      </c>
      <c r="Z109" s="62">
        <f>IF(AA109=0,0,(N109+V109)/ABS(AA109))</f>
        <v>0</v>
      </c>
      <c r="AA109" s="3">
        <f t="shared" si="28"/>
        <v>0</v>
      </c>
      <c r="AB109" s="3">
        <f t="shared" si="23"/>
        <v>0</v>
      </c>
      <c r="AC109" s="3">
        <f>N109+O109+P109+Q109+T109+U109</f>
        <v>0</v>
      </c>
      <c r="AD109" s="3">
        <f>AA109/G109</f>
        <v>0</v>
      </c>
      <c r="AE109" s="24">
        <f>(AA109)*(G109*G109)</f>
        <v>0</v>
      </c>
      <c r="AF109" s="25">
        <f t="shared" si="29"/>
        <v>1.0405827263267431E-3</v>
      </c>
      <c r="AG109" s="26">
        <f>(H109-$H$2)/SUM($AF$2:AF108)</f>
        <v>78.548567995603307</v>
      </c>
      <c r="AH109" s="35">
        <f>(H109-H104)/SUM(AF104:AF108)</f>
        <v>0</v>
      </c>
      <c r="AI109" s="28">
        <f>(H109-H99)/SUM(AF99:AF108)</f>
        <v>93.56339247079184</v>
      </c>
      <c r="AJ109" s="29">
        <f>AJ108+(AVERAGE($AE$3:AE109)/(AJ108*AJ108))</f>
        <v>29.863389848468739</v>
      </c>
      <c r="AK109" s="30">
        <f>AK108+(AVERAGE($AG$3:AG109)/(AK108*AK108))</f>
        <v>33.03379243992994</v>
      </c>
      <c r="AL109" s="36">
        <f>AL108+(AVERAGE($AH$3:AH109)/(AL108*AL108))</f>
        <v>34.486325271579965</v>
      </c>
      <c r="AM109" s="37">
        <f>AM108+(AVERAGE($AI$3:AI109)/(AM108*AM108))</f>
        <v>34.609135806356079</v>
      </c>
      <c r="AN109" s="38">
        <f t="shared" si="30"/>
        <v>31.305641419388436</v>
      </c>
      <c r="AO109" s="39">
        <f t="shared" si="40"/>
        <v>32.574921014221701</v>
      </c>
      <c r="AP109" s="39">
        <f t="shared" si="40"/>
        <v>32.353882886320704</v>
      </c>
      <c r="AQ109" s="36">
        <f t="shared" si="36"/>
        <v>32.466189838778192</v>
      </c>
      <c r="AR109" s="40">
        <f t="shared" si="41"/>
        <v>32.199994678533429</v>
      </c>
      <c r="AS109" s="41">
        <f t="shared" si="41"/>
        <v>32.59460170617173</v>
      </c>
      <c r="AT109" s="20">
        <f>POWER((AO109-H109),2)</f>
        <v>2.4803762010371111</v>
      </c>
      <c r="AU109" s="20">
        <f>POWER((AP109-H109),2)</f>
        <v>1.8329988698720814</v>
      </c>
      <c r="AV109" s="29">
        <f t="shared" si="32"/>
        <v>39.901465057196312</v>
      </c>
      <c r="AW109" s="30">
        <f t="shared" si="35"/>
        <v>32.186388184915856</v>
      </c>
      <c r="AX109" s="36">
        <f t="shared" si="33"/>
        <v>41.83212085350555</v>
      </c>
      <c r="AY109" s="37">
        <f t="shared" si="34"/>
        <v>40.056509410463569</v>
      </c>
    </row>
    <row r="110" spans="1:51" thickTop="1" thickBot="1">
      <c r="A110" s="4">
        <v>109</v>
      </c>
      <c r="B110" s="4">
        <v>996178031</v>
      </c>
      <c r="C110" s="5">
        <f t="shared" si="24"/>
        <v>0.2049335863377609</v>
      </c>
      <c r="D110" s="2">
        <f t="shared" si="25"/>
        <v>37098.838321759264</v>
      </c>
      <c r="E110" s="4" t="s">
        <v>988</v>
      </c>
      <c r="F110" s="4" t="s">
        <v>989</v>
      </c>
      <c r="G110" s="4">
        <v>31</v>
      </c>
      <c r="H110" s="4">
        <v>34</v>
      </c>
      <c r="I110" s="5">
        <f t="shared" si="26"/>
        <v>0.27868852459016391</v>
      </c>
      <c r="J110" s="4">
        <v>195</v>
      </c>
      <c r="K110" s="4">
        <v>201</v>
      </c>
      <c r="L110" s="5">
        <f t="shared" si="27"/>
        <v>0.30582524271844658</v>
      </c>
      <c r="M110" s="5">
        <f t="shared" si="22"/>
        <v>5.9117647058823533</v>
      </c>
      <c r="N110" s="4">
        <v>4</v>
      </c>
      <c r="O110" s="4">
        <v>1</v>
      </c>
      <c r="P110" s="4">
        <v>15</v>
      </c>
      <c r="Q110" s="4">
        <v>23</v>
      </c>
      <c r="R110" s="4">
        <v>4</v>
      </c>
      <c r="S110" s="4">
        <v>0</v>
      </c>
      <c r="T110" s="4">
        <v>16</v>
      </c>
      <c r="U110" s="4">
        <v>2</v>
      </c>
      <c r="V110" s="4">
        <v>7</v>
      </c>
      <c r="W110" s="4">
        <f>N110+P110+T110</f>
        <v>35</v>
      </c>
      <c r="X110" s="4">
        <f>O110+Q110+U110</f>
        <v>26</v>
      </c>
      <c r="Y110" s="60">
        <f>(N110+V110)/G110</f>
        <v>0.35483870967741937</v>
      </c>
      <c r="Z110" s="62">
        <f>IF(AA110=0,0,(N110+V110)/ABS(AA110))</f>
        <v>3.6666666666666665</v>
      </c>
      <c r="AA110" s="3">
        <f t="shared" si="28"/>
        <v>3</v>
      </c>
      <c r="AB110" s="3">
        <f t="shared" si="23"/>
        <v>6</v>
      </c>
      <c r="AC110" s="3">
        <f>N110+O110+P110+Q110+T110+U110</f>
        <v>61</v>
      </c>
      <c r="AD110" s="3">
        <f>AA110/G110</f>
        <v>9.6774193548387094E-2</v>
      </c>
      <c r="AE110" s="24">
        <f>(AA110)*(G110*G110)</f>
        <v>2883</v>
      </c>
      <c r="AF110" s="25">
        <f t="shared" si="29"/>
        <v>8.6505190311418688E-4</v>
      </c>
      <c r="AG110" s="26">
        <f>(H110-$H$2)/SUM($AF$2:AF109)</f>
        <v>94.826776264379717</v>
      </c>
      <c r="AH110" s="35">
        <f>(H110-H105)/SUM(AF105:AF109)</f>
        <v>576.59999999999991</v>
      </c>
      <c r="AI110" s="28">
        <f>(H110-H100)/SUM(AF100:AF109)</f>
        <v>376.73962757268856</v>
      </c>
      <c r="AJ110" s="29">
        <f>AJ109+(AVERAGE($AE$3:AE110)/(AJ109*AJ109))</f>
        <v>29.876513210535379</v>
      </c>
      <c r="AK110" s="30">
        <f>AK109+(AVERAGE($AG$3:AG110)/(AK109*AK109))</f>
        <v>33.113359461058977</v>
      </c>
      <c r="AL110" s="36">
        <f>AL109+(AVERAGE($AH$3:AH110)/(AL109*AL109))</f>
        <v>34.551494826648927</v>
      </c>
      <c r="AM110" s="37">
        <f>AM109+(AVERAGE($AI$3:AI110)/(AM109*AM109))</f>
        <v>34.676153457079202</v>
      </c>
      <c r="AN110" s="38">
        <f t="shared" si="30"/>
        <v>34.247348524819017</v>
      </c>
      <c r="AO110" s="39">
        <f t="shared" si="40"/>
        <v>33.11830632667165</v>
      </c>
      <c r="AP110" s="39">
        <f t="shared" si="40"/>
        <v>32.713788388303065</v>
      </c>
      <c r="AQ110" s="36">
        <f t="shared" si="36"/>
        <v>32.647083174431145</v>
      </c>
      <c r="AR110" s="40">
        <f t="shared" si="41"/>
        <v>32.327086549768254</v>
      </c>
      <c r="AS110" s="41">
        <f t="shared" si="41"/>
        <v>32.382488581533885</v>
      </c>
      <c r="AT110" s="20">
        <f>POWER((AO110-H110),2)</f>
        <v>0.77738373358723878</v>
      </c>
      <c r="AU110" s="20">
        <f>POWER((AP110-H110),2)</f>
        <v>1.6543403100640262</v>
      </c>
      <c r="AV110" s="29">
        <f t="shared" si="32"/>
        <v>40.011577669138447</v>
      </c>
      <c r="AW110" s="30">
        <f t="shared" si="35"/>
        <v>32.265639098503534</v>
      </c>
      <c r="AX110" s="36">
        <f t="shared" si="33"/>
        <v>41.949355228471063</v>
      </c>
      <c r="AY110" s="37">
        <f t="shared" si="34"/>
        <v>40.167200561784611</v>
      </c>
    </row>
    <row r="111" spans="1:51" thickTop="1" thickBot="1">
      <c r="A111" s="4">
        <v>110</v>
      </c>
      <c r="B111" s="4">
        <v>997976256</v>
      </c>
      <c r="C111" s="5">
        <f t="shared" si="24"/>
        <v>0.20683111954459202</v>
      </c>
      <c r="D111" s="2">
        <f t="shared" si="25"/>
        <v>37119.65111111111</v>
      </c>
      <c r="E111" s="4" t="s">
        <v>989</v>
      </c>
      <c r="F111" s="4" t="s">
        <v>990</v>
      </c>
      <c r="G111" s="4">
        <v>34</v>
      </c>
      <c r="H111" s="4">
        <v>34</v>
      </c>
      <c r="I111" s="5">
        <f t="shared" si="26"/>
        <v>0.27868852459016391</v>
      </c>
      <c r="J111" s="4">
        <v>201</v>
      </c>
      <c r="K111" s="4">
        <v>201</v>
      </c>
      <c r="L111" s="5">
        <f t="shared" si="27"/>
        <v>0.30582524271844658</v>
      </c>
      <c r="M111" s="5">
        <f t="shared" si="22"/>
        <v>5.9117647058823533</v>
      </c>
      <c r="N111" s="4">
        <v>0</v>
      </c>
      <c r="O111" s="4">
        <v>0</v>
      </c>
      <c r="P111" s="4">
        <v>0</v>
      </c>
      <c r="Q111" s="4">
        <v>0</v>
      </c>
      <c r="R111" s="4">
        <v>1</v>
      </c>
      <c r="S111" s="4">
        <v>0</v>
      </c>
      <c r="T111" s="4">
        <v>0</v>
      </c>
      <c r="U111" s="4">
        <v>0</v>
      </c>
      <c r="V111" s="4">
        <v>1</v>
      </c>
      <c r="W111" s="4">
        <f>N111+P111+T111</f>
        <v>0</v>
      </c>
      <c r="X111" s="4">
        <f>O111+Q111+U111</f>
        <v>0</v>
      </c>
      <c r="Y111" s="60">
        <f>(N111+V111)/G111</f>
        <v>2.9411764705882353E-2</v>
      </c>
      <c r="Z111" s="62">
        <f>IF(AA111=0,0,(N111+V111)/ABS(AA111))</f>
        <v>0</v>
      </c>
      <c r="AA111" s="3">
        <f t="shared" si="28"/>
        <v>0</v>
      </c>
      <c r="AB111" s="3">
        <f t="shared" si="23"/>
        <v>0</v>
      </c>
      <c r="AC111" s="3">
        <f>N111+O111+P111+Q111+T111+U111</f>
        <v>0</v>
      </c>
      <c r="AD111" s="3">
        <f>AA111/G111</f>
        <v>0</v>
      </c>
      <c r="AE111" s="24">
        <f>(AA111)*(G111*G111)</f>
        <v>0</v>
      </c>
      <c r="AF111" s="25">
        <f t="shared" si="29"/>
        <v>8.6505190311418688E-4</v>
      </c>
      <c r="AG111" s="26">
        <f>(H111-$H$2)/SUM($AF$2:AF110)</f>
        <v>94.37140601180306</v>
      </c>
      <c r="AH111" s="35">
        <f>(H111-H106)/SUM(AF106:AF110)</f>
        <v>596.73196060877342</v>
      </c>
      <c r="AI111" s="28">
        <f>(H111-H101)/SUM(AF101:AF110)</f>
        <v>385.67773357563283</v>
      </c>
      <c r="AJ111" s="29">
        <f>AJ110+(AVERAGE($AE$3:AE111)/(AJ110*AJ110))</f>
        <v>29.889504754099427</v>
      </c>
      <c r="AK111" s="30">
        <f>AK110+(AVERAGE($AG$3:AG111)/(AK110*AK110))</f>
        <v>33.19260769526003</v>
      </c>
      <c r="AL111" s="36">
        <f>AL110+(AVERAGE($AH$3:AH111)/(AL110*AL110))</f>
        <v>34.620408983283639</v>
      </c>
      <c r="AM111" s="37">
        <f>AM110+(AVERAGE($AI$3:AI111)/(AM110*AM110))</f>
        <v>34.745242479134717</v>
      </c>
      <c r="AN111" s="38">
        <f t="shared" si="30"/>
        <v>34.247348524819017</v>
      </c>
      <c r="AO111" s="39">
        <f t="shared" si="40"/>
        <v>33.662361646686776</v>
      </c>
      <c r="AP111" s="39">
        <f t="shared" si="40"/>
        <v>33.074170218233739</v>
      </c>
      <c r="AQ111" s="36">
        <f t="shared" si="36"/>
        <v>32.902838561197129</v>
      </c>
      <c r="AR111" s="40">
        <f t="shared" si="41"/>
        <v>32.492860285254714</v>
      </c>
      <c r="AS111" s="41">
        <f t="shared" si="41"/>
        <v>32.313896254717207</v>
      </c>
      <c r="AT111" s="20">
        <f>POWER((AO111-H111),2)</f>
        <v>0.11399965762806556</v>
      </c>
      <c r="AU111" s="20">
        <f>POWER((AP111-H111),2)</f>
        <v>0.85716078480536217</v>
      </c>
      <c r="AV111" s="29">
        <f t="shared" si="32"/>
        <v>40.121085051085011</v>
      </c>
      <c r="AW111" s="30">
        <f t="shared" si="35"/>
        <v>32.3445011777685</v>
      </c>
      <c r="AX111" s="36">
        <f t="shared" si="33"/>
        <v>42.06593525755661</v>
      </c>
      <c r="AY111" s="37">
        <f t="shared" si="34"/>
        <v>40.277282477296623</v>
      </c>
    </row>
    <row r="112" spans="1:51" thickTop="1" thickBot="1">
      <c r="A112" s="4">
        <v>111</v>
      </c>
      <c r="B112" s="4">
        <v>998388402</v>
      </c>
      <c r="C112" s="5">
        <f t="shared" si="24"/>
        <v>0.20872865275142316</v>
      </c>
      <c r="D112" s="2">
        <f t="shared" si="25"/>
        <v>37124.421319444446</v>
      </c>
      <c r="E112" s="4" t="s">
        <v>990</v>
      </c>
      <c r="F112" s="4" t="s">
        <v>991</v>
      </c>
      <c r="G112" s="4">
        <v>34</v>
      </c>
      <c r="H112" s="4">
        <v>34</v>
      </c>
      <c r="I112" s="5">
        <f t="shared" si="26"/>
        <v>0.27868852459016391</v>
      </c>
      <c r="J112" s="4">
        <v>201</v>
      </c>
      <c r="K112" s="4">
        <v>201</v>
      </c>
      <c r="L112" s="5">
        <f t="shared" si="27"/>
        <v>0.30582524271844658</v>
      </c>
      <c r="M112" s="5">
        <f t="shared" si="22"/>
        <v>5.9117647058823533</v>
      </c>
      <c r="N112" s="4">
        <v>0</v>
      </c>
      <c r="O112" s="4">
        <v>0</v>
      </c>
      <c r="P112" s="4">
        <v>0</v>
      </c>
      <c r="Q112" s="4">
        <v>0</v>
      </c>
      <c r="R112" s="4">
        <v>1</v>
      </c>
      <c r="S112" s="4">
        <v>0</v>
      </c>
      <c r="T112" s="4">
        <v>0</v>
      </c>
      <c r="U112" s="4">
        <v>0</v>
      </c>
      <c r="V112" s="4">
        <v>1</v>
      </c>
      <c r="W112" s="4">
        <f>N112+P112+T112</f>
        <v>0</v>
      </c>
      <c r="X112" s="4">
        <f>O112+Q112+U112</f>
        <v>0</v>
      </c>
      <c r="Y112" s="60">
        <f>(N112+V112)/G112</f>
        <v>2.9411764705882353E-2</v>
      </c>
      <c r="Z112" s="62">
        <f>IF(AA112=0,0,(N112+V112)/ABS(AA112))</f>
        <v>0</v>
      </c>
      <c r="AA112" s="3">
        <f t="shared" si="28"/>
        <v>0</v>
      </c>
      <c r="AB112" s="3">
        <f t="shared" si="23"/>
        <v>0</v>
      </c>
      <c r="AC112" s="3">
        <f>N112+O112+P112+Q112+T112+U112</f>
        <v>0</v>
      </c>
      <c r="AD112" s="3">
        <f>AA112/G112</f>
        <v>0</v>
      </c>
      <c r="AE112" s="24">
        <f>(AA112)*(G112*G112)</f>
        <v>0</v>
      </c>
      <c r="AF112" s="25">
        <f t="shared" si="29"/>
        <v>8.6505190311418688E-4</v>
      </c>
      <c r="AG112" s="26">
        <f>(H112-$H$2)/SUM($AF$2:AF111)</f>
        <v>93.920388349391771</v>
      </c>
      <c r="AH112" s="35">
        <f>(H112-H107)/SUM(AF107:AF111)</f>
        <v>618.32059369202227</v>
      </c>
      <c r="AI112" s="28">
        <f>(H112-H102)/SUM(AF102:AF111)</f>
        <v>395.05025724264175</v>
      </c>
      <c r="AJ112" s="29">
        <f>AJ111+(AVERAGE($AE$3:AE112)/(AJ111*AJ111))</f>
        <v>29.902367004213296</v>
      </c>
      <c r="AK112" s="30">
        <f>AK111+(AVERAGE($AG$3:AG112)/(AK111*AK111))</f>
        <v>33.27153593340563</v>
      </c>
      <c r="AL112" s="36">
        <f>AL111+(AVERAGE($AH$3:AH112)/(AL111*AL111))</f>
        <v>34.693114881172789</v>
      </c>
      <c r="AM112" s="37">
        <f>AM111+(AVERAGE($AI$3:AI112)/(AM111*AM111))</f>
        <v>34.816406304859015</v>
      </c>
      <c r="AN112" s="38">
        <f t="shared" si="30"/>
        <v>34.247348524819017</v>
      </c>
      <c r="AO112" s="39">
        <f t="shared" si="40"/>
        <v>34.208024699422872</v>
      </c>
      <c r="AP112" s="39">
        <f t="shared" si="40"/>
        <v>33.43530925432465</v>
      </c>
      <c r="AQ112" s="36">
        <f t="shared" si="36"/>
        <v>33.233830224665809</v>
      </c>
      <c r="AR112" s="40">
        <f t="shared" si="41"/>
        <v>32.73300484901354</v>
      </c>
      <c r="AS112" s="41">
        <f t="shared" si="41"/>
        <v>32.387214854823306</v>
      </c>
      <c r="AT112" s="20">
        <f>POWER((AO112-H112),2)</f>
        <v>4.3274275569976081E-2</v>
      </c>
      <c r="AU112" s="20">
        <f>POWER((AP112-H112),2)</f>
        <v>0.31887563825138238</v>
      </c>
      <c r="AV112" s="29">
        <f t="shared" si="32"/>
        <v>40.229995465065642</v>
      </c>
      <c r="AW112" s="30">
        <f t="shared" si="35"/>
        <v>32.42297916419006</v>
      </c>
      <c r="AX112" s="36">
        <f t="shared" si="33"/>
        <v>42.181870010580809</v>
      </c>
      <c r="AY112" s="37">
        <f t="shared" si="34"/>
        <v>40.386763484928267</v>
      </c>
    </row>
    <row r="113" spans="1:51" thickTop="1" thickBot="1">
      <c r="A113" s="4">
        <v>112</v>
      </c>
      <c r="B113" s="4">
        <v>999782351</v>
      </c>
      <c r="C113" s="5">
        <f t="shared" si="24"/>
        <v>0.21062618595825428</v>
      </c>
      <c r="D113" s="2">
        <f t="shared" si="25"/>
        <v>37140.554988425924</v>
      </c>
      <c r="E113" s="4" t="s">
        <v>991</v>
      </c>
      <c r="F113" s="4" t="s">
        <v>992</v>
      </c>
      <c r="G113" s="4">
        <v>34</v>
      </c>
      <c r="H113" s="4">
        <v>34</v>
      </c>
      <c r="I113" s="5">
        <f t="shared" si="26"/>
        <v>0.27868852459016391</v>
      </c>
      <c r="J113" s="4">
        <v>201</v>
      </c>
      <c r="K113" s="4">
        <v>201</v>
      </c>
      <c r="L113" s="5">
        <f t="shared" si="27"/>
        <v>0.30582524271844658</v>
      </c>
      <c r="M113" s="5">
        <f t="shared" si="22"/>
        <v>5.9117647058823533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f>N113+P113+T113</f>
        <v>0</v>
      </c>
      <c r="X113" s="4">
        <f>O113+Q113+U113</f>
        <v>0</v>
      </c>
      <c r="Y113" s="60">
        <f>(N113+V113)/G113</f>
        <v>0</v>
      </c>
      <c r="Z113" s="62">
        <f>IF(AA113=0,0,(N113+V113)/ABS(AA113))</f>
        <v>0</v>
      </c>
      <c r="AA113" s="3">
        <f t="shared" si="28"/>
        <v>0</v>
      </c>
      <c r="AB113" s="3">
        <f t="shared" si="23"/>
        <v>0</v>
      </c>
      <c r="AC113" s="3">
        <f>N113+O113+P113+Q113+T113+U113</f>
        <v>0</v>
      </c>
      <c r="AD113" s="3">
        <f>AA113/G113</f>
        <v>0</v>
      </c>
      <c r="AE113" s="24">
        <f>(AA113)*(G113*G113)</f>
        <v>0</v>
      </c>
      <c r="AF113" s="25">
        <f t="shared" si="29"/>
        <v>8.6505190311418688E-4</v>
      </c>
      <c r="AG113" s="26">
        <f>(H113-$H$2)/SUM($AF$2:AF112)</f>
        <v>93.473661168575958</v>
      </c>
      <c r="AH113" s="35">
        <f>(H113-H108)/SUM(AF108:AF112)</f>
        <v>641.52993262752636</v>
      </c>
      <c r="AI113" s="28">
        <f>(H113-H103)/SUM(AF103:AF112)</f>
        <v>303.66724373576312</v>
      </c>
      <c r="AJ113" s="29">
        <f>AJ112+(AVERAGE($AE$3:AE113)/(AJ112*AJ112))</f>
        <v>29.915102415068567</v>
      </c>
      <c r="AK113" s="30">
        <f>AK112+(AVERAGE($AG$3:AG113)/(AK112*AK112))</f>
        <v>33.350143158441618</v>
      </c>
      <c r="AL113" s="36">
        <f>AL112+(AVERAGE($AH$3:AH113)/(AL112*AL112))</f>
        <v>34.769665931613844</v>
      </c>
      <c r="AM113" s="37">
        <f>AM112+(AVERAGE($AI$3:AI113)/(AM112*AM112))</f>
        <v>34.888897889323694</v>
      </c>
      <c r="AN113" s="38">
        <f t="shared" si="30"/>
        <v>34.247348524819017</v>
      </c>
      <c r="AO113" s="39">
        <f t="shared" si="40"/>
        <v>34.756252342936634</v>
      </c>
      <c r="AP113" s="39">
        <f t="shared" si="40"/>
        <v>33.706945211780962</v>
      </c>
      <c r="AQ113" s="36">
        <f t="shared" si="36"/>
        <v>33.674429606719443</v>
      </c>
      <c r="AR113" s="40">
        <f t="shared" si="41"/>
        <v>33.029513665129535</v>
      </c>
      <c r="AS113" s="41">
        <f t="shared" si="41"/>
        <v>32.579008333692002</v>
      </c>
      <c r="AT113" s="20">
        <f>POWER((AO113-H113),2)</f>
        <v>0.57191760619714782</v>
      </c>
      <c r="AU113" s="20">
        <f>POWER((AP113-H113),2)</f>
        <v>8.5881108898105324E-2</v>
      </c>
      <c r="AV113" s="29">
        <f t="shared" si="32"/>
        <v>40.338316993938363</v>
      </c>
      <c r="AW113" s="30">
        <f t="shared" si="35"/>
        <v>32.501077707327582</v>
      </c>
      <c r="AX113" s="36">
        <f t="shared" si="33"/>
        <v>42.29716835767131</v>
      </c>
      <c r="AY113" s="37">
        <f t="shared" si="34"/>
        <v>40.495651731765683</v>
      </c>
    </row>
    <row r="114" spans="1:51" thickTop="1" thickBot="1">
      <c r="A114" s="4">
        <v>113</v>
      </c>
      <c r="B114" s="4">
        <v>1000125543</v>
      </c>
      <c r="C114" s="5">
        <f t="shared" si="24"/>
        <v>0.21252371916508539</v>
      </c>
      <c r="D114" s="2">
        <f t="shared" si="25"/>
        <v>37144.527118055557</v>
      </c>
      <c r="E114" s="4" t="s">
        <v>992</v>
      </c>
      <c r="F114" s="4" t="s">
        <v>993</v>
      </c>
      <c r="G114" s="4">
        <v>34</v>
      </c>
      <c r="H114" s="4">
        <v>34</v>
      </c>
      <c r="I114" s="5">
        <f t="shared" si="26"/>
        <v>0.27868852459016391</v>
      </c>
      <c r="J114" s="4">
        <v>201</v>
      </c>
      <c r="K114" s="4">
        <v>201</v>
      </c>
      <c r="L114" s="5">
        <f t="shared" si="27"/>
        <v>0.30582524271844658</v>
      </c>
      <c r="M114" s="5">
        <f t="shared" si="22"/>
        <v>5.9117647058823533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f>N114+P114+T114</f>
        <v>0</v>
      </c>
      <c r="X114" s="4">
        <f>O114+Q114+U114</f>
        <v>0</v>
      </c>
      <c r="Y114" s="60">
        <f>(N114+V114)/G114</f>
        <v>0</v>
      </c>
      <c r="Z114" s="62">
        <f>IF(AA114=0,0,(N114+V114)/ABS(AA114))</f>
        <v>0</v>
      </c>
      <c r="AA114" s="3">
        <f t="shared" si="28"/>
        <v>0</v>
      </c>
      <c r="AB114" s="3">
        <f t="shared" si="23"/>
        <v>0</v>
      </c>
      <c r="AC114" s="3">
        <f>N114+O114+P114+Q114+T114+U114</f>
        <v>0</v>
      </c>
      <c r="AD114" s="3">
        <f>AA114/G114</f>
        <v>0</v>
      </c>
      <c r="AE114" s="24">
        <f>(AA114)*(G114*G114)</f>
        <v>0</v>
      </c>
      <c r="AF114" s="25">
        <f t="shared" si="29"/>
        <v>8.6505190311418688E-4</v>
      </c>
      <c r="AG114" s="26">
        <f>(H114-$H$2)/SUM($AF$2:AF113)</f>
        <v>93.0311635368559</v>
      </c>
      <c r="AH114" s="35">
        <f>(H114-H109)/SUM(AF109:AF113)</f>
        <v>666.54959999999994</v>
      </c>
      <c r="AI114" s="28">
        <f>(H114-H104)/SUM(AF104:AF113)</f>
        <v>309.16029684601114</v>
      </c>
      <c r="AJ114" s="29">
        <f>AJ113+(AVERAGE($AE$3:AE114)/(AJ113*AJ113))</f>
        <v>29.927713372603321</v>
      </c>
      <c r="AK114" s="30">
        <f>AK113+(AVERAGE($AG$3:AG114)/(AK113*AK113))</f>
        <v>33.428428534173072</v>
      </c>
      <c r="AL114" s="36">
        <f>AL113+(AVERAGE($AH$3:AH114)/(AL113*AL113))</f>
        <v>34.850122602698654</v>
      </c>
      <c r="AM114" s="37">
        <f>AM113+(AVERAGE($AI$3:AI114)/(AM113*AM113))</f>
        <v>34.962711712866486</v>
      </c>
      <c r="AN114" s="38">
        <f t="shared" si="30"/>
        <v>34.247348524819017</v>
      </c>
      <c r="AO114" s="39">
        <f t="shared" si="40"/>
        <v>35.308033148314273</v>
      </c>
      <c r="AP114" s="39">
        <f t="shared" si="40"/>
        <v>33.979055476841054</v>
      </c>
      <c r="AQ114" s="36">
        <f t="shared" si="36"/>
        <v>34.221135377645247</v>
      </c>
      <c r="AR114" s="40">
        <f t="shared" si="41"/>
        <v>33.365109408172984</v>
      </c>
      <c r="AS114" s="41">
        <f t="shared" si="41"/>
        <v>32.789155950507087</v>
      </c>
      <c r="AT114" s="20">
        <f>POWER((AO114-H114),2)</f>
        <v>1.7109507170889486</v>
      </c>
      <c r="AU114" s="20">
        <f>POWER((AP114-H114),2)</f>
        <v>4.3867305035560737E-4</v>
      </c>
      <c r="AV114" s="29">
        <f t="shared" si="32"/>
        <v>40.446057546692963</v>
      </c>
      <c r="AW114" s="30">
        <f t="shared" si="35"/>
        <v>32.578801367254634</v>
      </c>
      <c r="AX114" s="36">
        <f t="shared" si="33"/>
        <v>42.411838975265063</v>
      </c>
      <c r="AY114" s="37">
        <f t="shared" si="34"/>
        <v>40.603955189412439</v>
      </c>
    </row>
    <row r="115" spans="1:51" thickTop="1" thickBot="1">
      <c r="A115" s="4">
        <v>114</v>
      </c>
      <c r="B115" s="4">
        <v>1002284295</v>
      </c>
      <c r="C115" s="5">
        <f t="shared" si="24"/>
        <v>0.2144212523719165</v>
      </c>
      <c r="D115" s="2">
        <f t="shared" si="25"/>
        <v>37169.512673611112</v>
      </c>
      <c r="E115" s="4" t="s">
        <v>993</v>
      </c>
      <c r="F115" s="4" t="s">
        <v>994</v>
      </c>
      <c r="G115" s="4">
        <v>34</v>
      </c>
      <c r="H115" s="4">
        <v>34</v>
      </c>
      <c r="I115" s="5">
        <f t="shared" si="26"/>
        <v>0.27868852459016391</v>
      </c>
      <c r="J115" s="4">
        <v>201</v>
      </c>
      <c r="K115" s="4">
        <v>201</v>
      </c>
      <c r="L115" s="5">
        <f t="shared" si="27"/>
        <v>0.30582524271844658</v>
      </c>
      <c r="M115" s="5">
        <f t="shared" si="22"/>
        <v>5.9117647058823533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f>N115+P115+T115</f>
        <v>0</v>
      </c>
      <c r="X115" s="4">
        <f>O115+Q115+U115</f>
        <v>0</v>
      </c>
      <c r="Y115" s="60">
        <f>(N115+V115)/G115</f>
        <v>0</v>
      </c>
      <c r="Z115" s="62">
        <f>IF(AA115=0,0,(N115+V115)/ABS(AA115))</f>
        <v>0</v>
      </c>
      <c r="AA115" s="3">
        <f t="shared" si="28"/>
        <v>0</v>
      </c>
      <c r="AB115" s="3">
        <f t="shared" si="23"/>
        <v>0</v>
      </c>
      <c r="AC115" s="3">
        <f>N115+O115+P115+Q115+T115+U115</f>
        <v>0</v>
      </c>
      <c r="AD115" s="3">
        <f>AA115/G115</f>
        <v>0</v>
      </c>
      <c r="AE115" s="24">
        <f>(AA115)*(G115*G115)</f>
        <v>0</v>
      </c>
      <c r="AF115" s="25">
        <f t="shared" si="29"/>
        <v>8.6505190311418688E-4</v>
      </c>
      <c r="AG115" s="26">
        <f>(H115-$H$2)/SUM($AF$2:AF114)</f>
        <v>92.59283567009598</v>
      </c>
      <c r="AH115" s="35">
        <f>(H115-H110)/SUM(AF110:AF114)</f>
        <v>0</v>
      </c>
      <c r="AI115" s="28">
        <f>(H115-H105)/SUM(AF105:AF114)</f>
        <v>314.85573925366077</v>
      </c>
      <c r="AJ115" s="29">
        <f>AJ114+(AVERAGE($AE$3:AE115)/(AJ114*AJ114))</f>
        <v>29.940202196991226</v>
      </c>
      <c r="AK115" s="30">
        <f>AK114+(AVERAGE($AG$3:AG115)/(AK114*AK114))</f>
        <v>33.506391394675532</v>
      </c>
      <c r="AL115" s="36">
        <f>AL114+(AVERAGE($AH$3:AH115)/(AL114*AL114))</f>
        <v>34.92949948812489</v>
      </c>
      <c r="AM115" s="37">
        <f>AM114+(AVERAGE($AI$3:AI115)/(AM114*AM114))</f>
        <v>35.037843139844341</v>
      </c>
      <c r="AN115" s="38">
        <f t="shared" si="30"/>
        <v>34.247348524819017</v>
      </c>
      <c r="AO115" s="39">
        <f t="shared" si="40"/>
        <v>35.308033148314273</v>
      </c>
      <c r="AP115" s="39">
        <f t="shared" si="40"/>
        <v>34.251757907591958</v>
      </c>
      <c r="AQ115" s="36">
        <f t="shared" si="36"/>
        <v>34.652040000772146</v>
      </c>
      <c r="AR115" s="40">
        <f t="shared" si="41"/>
        <v>33.677397677175783</v>
      </c>
      <c r="AS115" s="41">
        <f t="shared" si="41"/>
        <v>33.008969355688315</v>
      </c>
      <c r="AT115" s="20">
        <f>POWER((AO115-H115),2)</f>
        <v>1.7109507170889486</v>
      </c>
      <c r="AU115" s="20">
        <f>POWER((AP115-H115),2)</f>
        <v>6.3382044035081103E-2</v>
      </c>
      <c r="AV115" s="29">
        <f t="shared" si="32"/>
        <v>40.553224863556068</v>
      </c>
      <c r="AW115" s="30">
        <f t="shared" si="35"/>
        <v>32.656154616911635</v>
      </c>
      <c r="AX115" s="36">
        <f t="shared" si="33"/>
        <v>42.525890351880868</v>
      </c>
      <c r="AY115" s="37">
        <f t="shared" si="34"/>
        <v>40.711681659148816</v>
      </c>
    </row>
    <row r="116" spans="1:51" thickTop="1" thickBot="1">
      <c r="A116" s="4">
        <v>115</v>
      </c>
      <c r="B116" s="4">
        <v>1002642263</v>
      </c>
      <c r="C116" s="5">
        <f t="shared" si="24"/>
        <v>0.21631878557874762</v>
      </c>
      <c r="D116" s="2">
        <f t="shared" si="25"/>
        <v>37173.655821759261</v>
      </c>
      <c r="E116" s="4" t="s">
        <v>994</v>
      </c>
      <c r="F116" s="4" t="s">
        <v>995</v>
      </c>
      <c r="G116" s="4">
        <v>34</v>
      </c>
      <c r="H116" s="4">
        <v>34</v>
      </c>
      <c r="I116" s="5">
        <f t="shared" si="26"/>
        <v>0.27868852459016391</v>
      </c>
      <c r="J116" s="4">
        <v>201</v>
      </c>
      <c r="K116" s="4">
        <v>201</v>
      </c>
      <c r="L116" s="5">
        <f t="shared" si="27"/>
        <v>0.30582524271844658</v>
      </c>
      <c r="M116" s="5">
        <f t="shared" si="22"/>
        <v>5.9117647058823533</v>
      </c>
      <c r="N116" s="4">
        <v>0</v>
      </c>
      <c r="O116" s="4">
        <v>0</v>
      </c>
      <c r="P116" s="4">
        <v>0</v>
      </c>
      <c r="Q116" s="4">
        <v>0</v>
      </c>
      <c r="R116" s="4">
        <v>2</v>
      </c>
      <c r="S116" s="4">
        <v>0</v>
      </c>
      <c r="T116" s="4">
        <v>0</v>
      </c>
      <c r="U116" s="4">
        <v>0</v>
      </c>
      <c r="V116" s="4">
        <v>1</v>
      </c>
      <c r="W116" s="4">
        <f>N116+P116+T116</f>
        <v>0</v>
      </c>
      <c r="X116" s="4">
        <f>O116+Q116+U116</f>
        <v>0</v>
      </c>
      <c r="Y116" s="60">
        <f>(N116+V116)/G116</f>
        <v>2.9411764705882353E-2</v>
      </c>
      <c r="Z116" s="62">
        <f>IF(AA116=0,0,(N116+V116)/ABS(AA116))</f>
        <v>0</v>
      </c>
      <c r="AA116" s="3">
        <f t="shared" si="28"/>
        <v>0</v>
      </c>
      <c r="AB116" s="3">
        <f t="shared" si="23"/>
        <v>0</v>
      </c>
      <c r="AC116" s="3">
        <f>N116+O116+P116+Q116+T116+U116</f>
        <v>0</v>
      </c>
      <c r="AD116" s="3">
        <f>AA116/G116</f>
        <v>0</v>
      </c>
      <c r="AE116" s="24">
        <f>(AA116)*(G116*G116)</f>
        <v>0</v>
      </c>
      <c r="AF116" s="25">
        <f t="shared" si="29"/>
        <v>8.6505190311418688E-4</v>
      </c>
      <c r="AG116" s="26">
        <f>(H116-$H$2)/SUM($AF$2:AF115)</f>
        <v>92.15861890559826</v>
      </c>
      <c r="AH116" s="35">
        <f>(H116-H111)/SUM(AF111:AF115)</f>
        <v>0</v>
      </c>
      <c r="AI116" s="28">
        <f>(H116-H106)/SUM(AF106:AF115)</f>
        <v>320.76496631376324</v>
      </c>
      <c r="AJ116" s="29">
        <f>AJ115+(AVERAGE($AE$3:AE116)/(AJ115*AJ115))</f>
        <v>29.952571145018666</v>
      </c>
      <c r="AK116" s="30">
        <f>AK115+(AVERAGE($AG$3:AG116)/(AK115*AK115))</f>
        <v>33.584031234295018</v>
      </c>
      <c r="AL116" s="36">
        <f>AL115+(AVERAGE($AH$3:AH116)/(AL115*AL115))</f>
        <v>35.007822889903728</v>
      </c>
      <c r="AM116" s="37">
        <f>AM115+(AVERAGE($AI$3:AI116)/(AM115*AM115))</f>
        <v>35.114288441995868</v>
      </c>
      <c r="AN116" s="38">
        <f t="shared" si="30"/>
        <v>34.247348524819017</v>
      </c>
      <c r="AO116" s="39">
        <f t="shared" ref="AO116:AP131" si="42">AO115+(AH116/(AO115*AO115))</f>
        <v>35.308033148314273</v>
      </c>
      <c r="AP116" s="39">
        <f t="shared" si="42"/>
        <v>34.525172190148425</v>
      </c>
      <c r="AQ116" s="36">
        <f t="shared" si="36"/>
        <v>34.972902439171222</v>
      </c>
      <c r="AR116" s="40">
        <f t="shared" si="41"/>
        <v>33.967422093565368</v>
      </c>
      <c r="AS116" s="41">
        <f t="shared" si="41"/>
        <v>33.238365232689425</v>
      </c>
      <c r="AT116" s="20">
        <f>POWER((AO116-H116),2)</f>
        <v>1.7109507170889486</v>
      </c>
      <c r="AU116" s="20">
        <f>POWER((AP116-H116),2)</f>
        <v>0.27580582930529296</v>
      </c>
      <c r="AV116" s="29">
        <f t="shared" si="32"/>
        <v>40.659826520906861</v>
      </c>
      <c r="AW116" s="30">
        <f t="shared" si="35"/>
        <v>32.733141844380292</v>
      </c>
      <c r="AX116" s="36">
        <f t="shared" si="33"/>
        <v>42.639330793674574</v>
      </c>
      <c r="AY116" s="37">
        <f t="shared" si="34"/>
        <v>40.818838776899426</v>
      </c>
    </row>
    <row r="117" spans="1:51" thickTop="1" thickBot="1">
      <c r="A117" s="4">
        <v>116</v>
      </c>
      <c r="B117" s="4">
        <v>1002718112</v>
      </c>
      <c r="C117" s="5">
        <f t="shared" si="24"/>
        <v>0.21821631878557876</v>
      </c>
      <c r="D117" s="2">
        <f t="shared" si="25"/>
        <v>37174.533703703702</v>
      </c>
      <c r="E117" s="4" t="s">
        <v>995</v>
      </c>
      <c r="F117" s="4" t="s">
        <v>996</v>
      </c>
      <c r="G117" s="4">
        <v>34</v>
      </c>
      <c r="H117" s="4">
        <v>34</v>
      </c>
      <c r="I117" s="5">
        <f t="shared" si="26"/>
        <v>0.27868852459016391</v>
      </c>
      <c r="J117" s="4">
        <v>201</v>
      </c>
      <c r="K117" s="4">
        <v>202</v>
      </c>
      <c r="L117" s="5">
        <f t="shared" si="27"/>
        <v>0.30825242718446599</v>
      </c>
      <c r="M117" s="5">
        <f t="shared" si="22"/>
        <v>5.9411764705882355</v>
      </c>
      <c r="N117" s="4">
        <v>0</v>
      </c>
      <c r="O117" s="4">
        <v>0</v>
      </c>
      <c r="P117" s="4">
        <v>1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1</v>
      </c>
      <c r="W117" s="4">
        <f>N117+P117+T117</f>
        <v>1</v>
      </c>
      <c r="X117" s="4">
        <f>O117+Q117+U117</f>
        <v>0</v>
      </c>
      <c r="Y117" s="60">
        <f>(N117+V117)/G117</f>
        <v>2.9411764705882353E-2</v>
      </c>
      <c r="Z117" s="62">
        <f>IF(AA117=0,0,(N117+V117)/ABS(AA117))</f>
        <v>0</v>
      </c>
      <c r="AA117" s="3">
        <f t="shared" si="28"/>
        <v>0</v>
      </c>
      <c r="AB117" s="3">
        <f t="shared" si="23"/>
        <v>1</v>
      </c>
      <c r="AC117" s="3">
        <f>N117+O117+P117+Q117+T117+U117</f>
        <v>1</v>
      </c>
      <c r="AD117" s="3">
        <f>AA117/G117</f>
        <v>0</v>
      </c>
      <c r="AE117" s="24">
        <f>(AA117)*(G117*G117)</f>
        <v>0</v>
      </c>
      <c r="AF117" s="25">
        <f t="shared" si="29"/>
        <v>8.6505190311418688E-4</v>
      </c>
      <c r="AG117" s="26">
        <f>(H117-$H$2)/SUM($AF$2:AF116)</f>
        <v>91.728455675930164</v>
      </c>
      <c r="AH117" s="35">
        <f>(H117-H112)/SUM(AF112:AF116)</f>
        <v>0</v>
      </c>
      <c r="AI117" s="28">
        <f>(H117-H107)/SUM(AF107:AF116)</f>
        <v>326.90024521824421</v>
      </c>
      <c r="AJ117" s="29">
        <f>AJ116+(AVERAGE($AE$3:AE117)/(AJ116*AJ116))</f>
        <v>29.964822412355954</v>
      </c>
      <c r="AK117" s="30">
        <f>AK116+(AVERAGE($AG$3:AG117)/(AK116*AK116))</f>
        <v>33.661347698202704</v>
      </c>
      <c r="AL117" s="36">
        <f>AL116+(AVERAGE($AH$3:AH117)/(AL116*AL116))</f>
        <v>35.085118187130419</v>
      </c>
      <c r="AM117" s="37">
        <f>AM116+(AVERAGE($AI$3:AI117)/(AM116*AM116))</f>
        <v>35.192044824437978</v>
      </c>
      <c r="AN117" s="38">
        <f t="shared" si="30"/>
        <v>34.247348524819017</v>
      </c>
      <c r="AO117" s="39">
        <f t="shared" si="42"/>
        <v>35.308033148314273</v>
      </c>
      <c r="AP117" s="39">
        <f t="shared" si="42"/>
        <v>34.799420234838919</v>
      </c>
      <c r="AQ117" s="36">
        <f t="shared" si="36"/>
        <v>35.186797518282489</v>
      </c>
      <c r="AR117" s="40">
        <f t="shared" si="41"/>
        <v>34.236079602133962</v>
      </c>
      <c r="AS117" s="41">
        <f t="shared" si="41"/>
        <v>33.494195051627166</v>
      </c>
      <c r="AT117" s="20">
        <f>POWER((AO117-H117),2)</f>
        <v>1.7109507170889486</v>
      </c>
      <c r="AU117" s="20">
        <f>POWER((AP117-H117),2)</f>
        <v>0.6390727118699131</v>
      </c>
      <c r="AV117" s="29">
        <f t="shared" si="32"/>
        <v>40.765869936011903</v>
      </c>
      <c r="AW117" s="30">
        <f t="shared" si="35"/>
        <v>32.809767355082982</v>
      </c>
      <c r="AX117" s="36">
        <f t="shared" si="33"/>
        <v>42.752168429786863</v>
      </c>
      <c r="AY117" s="37">
        <f t="shared" si="34"/>
        <v>40.925434018017846</v>
      </c>
    </row>
    <row r="118" spans="1:51" thickTop="1" thickBot="1">
      <c r="A118" s="4">
        <v>117</v>
      </c>
      <c r="B118" s="4">
        <v>1002812389</v>
      </c>
      <c r="C118" s="5">
        <f t="shared" si="24"/>
        <v>0.22011385199240988</v>
      </c>
      <c r="D118" s="2">
        <f t="shared" si="25"/>
        <v>37175.624872685185</v>
      </c>
      <c r="E118" s="4" t="s">
        <v>996</v>
      </c>
      <c r="F118" s="4" t="s">
        <v>997</v>
      </c>
      <c r="G118" s="4">
        <v>34</v>
      </c>
      <c r="H118" s="4">
        <v>34</v>
      </c>
      <c r="I118" s="5">
        <f t="shared" si="26"/>
        <v>0.27868852459016391</v>
      </c>
      <c r="J118" s="4">
        <v>202</v>
      </c>
      <c r="K118" s="4">
        <v>201</v>
      </c>
      <c r="L118" s="5">
        <f t="shared" si="27"/>
        <v>0.30582524271844658</v>
      </c>
      <c r="M118" s="5">
        <f t="shared" si="22"/>
        <v>5.9117647058823533</v>
      </c>
      <c r="N118" s="4">
        <v>1</v>
      </c>
      <c r="O118" s="4">
        <v>1</v>
      </c>
      <c r="P118" s="4">
        <v>0</v>
      </c>
      <c r="Q118" s="4">
        <v>0</v>
      </c>
      <c r="R118" s="4">
        <v>0</v>
      </c>
      <c r="S118" s="4">
        <v>0</v>
      </c>
      <c r="T118" s="4">
        <v>6</v>
      </c>
      <c r="U118" s="4">
        <v>7</v>
      </c>
      <c r="V118" s="4">
        <v>0</v>
      </c>
      <c r="W118" s="4">
        <f>N118+P118+T118</f>
        <v>7</v>
      </c>
      <c r="X118" s="4">
        <f>O118+Q118+U118</f>
        <v>8</v>
      </c>
      <c r="Y118" s="60">
        <f>(N118+V118)/G118</f>
        <v>2.9411764705882353E-2</v>
      </c>
      <c r="Z118" s="62">
        <f>IF(AA118=0,0,(N118+V118)/ABS(AA118))</f>
        <v>0</v>
      </c>
      <c r="AA118" s="3">
        <f t="shared" si="28"/>
        <v>0</v>
      </c>
      <c r="AB118" s="3">
        <f t="shared" si="23"/>
        <v>-1</v>
      </c>
      <c r="AC118" s="3">
        <f>N118+O118+P118+Q118+T118+U118</f>
        <v>15</v>
      </c>
      <c r="AD118" s="3">
        <f>AA118/G118</f>
        <v>0</v>
      </c>
      <c r="AE118" s="24">
        <f>(AA118)*(G118*G118)</f>
        <v>0</v>
      </c>
      <c r="AF118" s="25">
        <f t="shared" si="29"/>
        <v>8.6505190311418688E-4</v>
      </c>
      <c r="AG118" s="26">
        <f>(H118-$H$2)/SUM($AF$2:AF117)</f>
        <v>91.302289483481744</v>
      </c>
      <c r="AH118" s="35">
        <f>(H118-H113)/SUM(AF113:AF117)</f>
        <v>0</v>
      </c>
      <c r="AI118" s="28">
        <f>(H118-H108)/SUM(AF108:AF117)</f>
        <v>333.27479999999997</v>
      </c>
      <c r="AJ118" s="29">
        <f>AJ117+(AVERAGE($AE$3:AE118)/(AJ117*AJ117))</f>
        <v>29.976958135728161</v>
      </c>
      <c r="AK118" s="30">
        <f>AK117+(AVERAGE($AG$3:AG118)/(AK117*AK117))</f>
        <v>33.738340573472151</v>
      </c>
      <c r="AL118" s="36">
        <f>AL117+(AVERAGE($AH$3:AH118)/(AL117*AL117))</f>
        <v>35.161409878168413</v>
      </c>
      <c r="AM118" s="37">
        <f>AM117+(AVERAGE($AI$3:AI118)/(AM117*AM117))</f>
        <v>35.27111045453335</v>
      </c>
      <c r="AN118" s="38">
        <f t="shared" si="30"/>
        <v>34.247348524819017</v>
      </c>
      <c r="AO118" s="39">
        <f t="shared" si="42"/>
        <v>35.308033148314273</v>
      </c>
      <c r="AP118" s="39">
        <f t="shared" si="42"/>
        <v>35.07462659048322</v>
      </c>
      <c r="AQ118" s="36">
        <f t="shared" si="36"/>
        <v>35.294469568843418</v>
      </c>
      <c r="AR118" s="40">
        <f t="shared" si="41"/>
        <v>34.500537233585931</v>
      </c>
      <c r="AS118" s="41">
        <f t="shared" si="41"/>
        <v>33.775839035553133</v>
      </c>
      <c r="AT118" s="20">
        <f>POWER((AO118-H118),2)</f>
        <v>1.7109507170889486</v>
      </c>
      <c r="AU118" s="20">
        <f>POWER((AP118-H118),2)</f>
        <v>1.1548223089735901</v>
      </c>
      <c r="AV118" s="29">
        <f t="shared" si="32"/>
        <v>40.871362371587061</v>
      </c>
      <c r="AW118" s="30">
        <f t="shared" si="35"/>
        <v>32.886035373910076</v>
      </c>
      <c r="AX118" s="36">
        <f t="shared" si="33"/>
        <v>42.864411217492879</v>
      </c>
      <c r="AY118" s="37">
        <f t="shared" si="34"/>
        <v>41.031474701896265</v>
      </c>
    </row>
    <row r="119" spans="1:51" thickTop="1" thickBot="1">
      <c r="A119" s="4">
        <v>118</v>
      </c>
      <c r="B119" s="4">
        <v>1002812796</v>
      </c>
      <c r="C119" s="5">
        <f t="shared" si="24"/>
        <v>0.22201138519924099</v>
      </c>
      <c r="D119" s="2">
        <f t="shared" si="25"/>
        <v>37175.629583333335</v>
      </c>
      <c r="E119" s="4" t="s">
        <v>997</v>
      </c>
      <c r="F119" s="4" t="s">
        <v>998</v>
      </c>
      <c r="G119" s="4">
        <v>34</v>
      </c>
      <c r="H119" s="4">
        <v>34</v>
      </c>
      <c r="I119" s="5">
        <f t="shared" si="26"/>
        <v>0.27868852459016391</v>
      </c>
      <c r="J119" s="4">
        <v>201</v>
      </c>
      <c r="K119" s="4">
        <v>201</v>
      </c>
      <c r="L119" s="5">
        <f t="shared" si="27"/>
        <v>0.30582524271844658</v>
      </c>
      <c r="M119" s="5">
        <f t="shared" si="22"/>
        <v>5.9117647058823533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f>N119+P119+T119</f>
        <v>0</v>
      </c>
      <c r="X119" s="4">
        <f>O119+Q119+U119</f>
        <v>0</v>
      </c>
      <c r="Y119" s="60">
        <f>(N119+V119)/G119</f>
        <v>0</v>
      </c>
      <c r="Z119" s="62">
        <f>IF(AA119=0,0,(N119+V119)/ABS(AA119))</f>
        <v>0</v>
      </c>
      <c r="AA119" s="3">
        <f t="shared" si="28"/>
        <v>0</v>
      </c>
      <c r="AB119" s="3">
        <f t="shared" si="23"/>
        <v>0</v>
      </c>
      <c r="AC119" s="3">
        <f>N119+O119+P119+Q119+T119+U119</f>
        <v>0</v>
      </c>
      <c r="AD119" s="3">
        <f>AA119/G119</f>
        <v>0</v>
      </c>
      <c r="AE119" s="24">
        <f>(AA119)*(G119*G119)</f>
        <v>0</v>
      </c>
      <c r="AF119" s="25">
        <f t="shared" si="29"/>
        <v>8.6505190311418688E-4</v>
      </c>
      <c r="AG119" s="26">
        <f>(H119-$H$2)/SUM($AF$2:AF118)</f>
        <v>90.880064875728763</v>
      </c>
      <c r="AH119" s="35">
        <f>(H119-H114)/SUM(AF114:AF118)</f>
        <v>0</v>
      </c>
      <c r="AI119" s="28">
        <f>(H119-H109)/SUM(AF109:AF118)</f>
        <v>339.90290668026518</v>
      </c>
      <c r="AJ119" s="29">
        <f>AJ118+(AVERAGE($AE$3:AE119)/(AJ118*AJ118))</f>
        <v>29.988980394990872</v>
      </c>
      <c r="AK119" s="30">
        <f>AK118+(AVERAGE($AG$3:AG119)/(AK118*AK118))</f>
        <v>33.815009780648936</v>
      </c>
      <c r="AL119" s="36">
        <f>AL118+(AVERAGE($AH$3:AH119)/(AL118*AL118))</f>
        <v>35.236721620461537</v>
      </c>
      <c r="AM119" s="37">
        <f>AM118+(AVERAGE($AI$3:AI119)/(AM118*AM118))</f>
        <v>35.351484493896066</v>
      </c>
      <c r="AN119" s="38">
        <f t="shared" si="30"/>
        <v>34.247348524819017</v>
      </c>
      <c r="AO119" s="39">
        <f t="shared" si="42"/>
        <v>35.308033148314273</v>
      </c>
      <c r="AP119" s="39">
        <f t="shared" si="42"/>
        <v>35.350918880574724</v>
      </c>
      <c r="AQ119" s="36">
        <f t="shared" si="36"/>
        <v>35.294469568843418</v>
      </c>
      <c r="AR119" s="40">
        <f t="shared" si="41"/>
        <v>34.760956099471372</v>
      </c>
      <c r="AS119" s="41">
        <f t="shared" si="41"/>
        <v>34.074398994698619</v>
      </c>
      <c r="AT119" s="20">
        <f>POWER((AO119-H119),2)</f>
        <v>1.7109507170889486</v>
      </c>
      <c r="AU119" s="20">
        <f>POWER((AP119-H119),2)</f>
        <v>1.8249818218932663</v>
      </c>
      <c r="AV119" s="29">
        <f t="shared" si="32"/>
        <v>40.976310940194196</v>
      </c>
      <c r="AW119" s="30">
        <f t="shared" si="35"/>
        <v>32.961950047277995</v>
      </c>
      <c r="AX119" s="36">
        <f t="shared" si="33"/>
        <v>42.9760669471626</v>
      </c>
      <c r="AY119" s="37">
        <f t="shared" si="34"/>
        <v>41.136967996407982</v>
      </c>
    </row>
    <row r="120" spans="1:51" thickTop="1" thickBot="1">
      <c r="A120" s="4">
        <v>119</v>
      </c>
      <c r="B120" s="4">
        <v>1002813906</v>
      </c>
      <c r="C120" s="5">
        <f t="shared" si="24"/>
        <v>0.2239089184060721</v>
      </c>
      <c r="D120" s="2">
        <f t="shared" si="25"/>
        <v>37175.642430555556</v>
      </c>
      <c r="E120" s="4" t="s">
        <v>998</v>
      </c>
      <c r="F120" s="4" t="s">
        <v>999</v>
      </c>
      <c r="G120" s="4">
        <v>34</v>
      </c>
      <c r="H120" s="4">
        <v>34</v>
      </c>
      <c r="I120" s="5">
        <f t="shared" si="26"/>
        <v>0.27868852459016391</v>
      </c>
      <c r="J120" s="4">
        <v>201</v>
      </c>
      <c r="K120" s="4">
        <v>201</v>
      </c>
      <c r="L120" s="5">
        <f t="shared" si="27"/>
        <v>0.30582524271844658</v>
      </c>
      <c r="M120" s="5">
        <f t="shared" si="22"/>
        <v>5.9117647058823533</v>
      </c>
      <c r="N120" s="4">
        <v>1</v>
      </c>
      <c r="O120" s="4">
        <v>1</v>
      </c>
      <c r="P120" s="4">
        <v>0</v>
      </c>
      <c r="Q120" s="4">
        <v>0</v>
      </c>
      <c r="R120" s="4">
        <v>0</v>
      </c>
      <c r="S120" s="4">
        <v>0</v>
      </c>
      <c r="T120" s="4">
        <v>6</v>
      </c>
      <c r="U120" s="4">
        <v>6</v>
      </c>
      <c r="V120" s="4">
        <v>0</v>
      </c>
      <c r="W120" s="4">
        <f>N120+P120+T120</f>
        <v>7</v>
      </c>
      <c r="X120" s="4">
        <f>O120+Q120+U120</f>
        <v>7</v>
      </c>
      <c r="Y120" s="60">
        <f>(N120+V120)/G120</f>
        <v>2.9411764705882353E-2</v>
      </c>
      <c r="Z120" s="62">
        <f>IF(AA120=0,0,(N120+V120)/ABS(AA120))</f>
        <v>0</v>
      </c>
      <c r="AA120" s="3">
        <f t="shared" si="28"/>
        <v>0</v>
      </c>
      <c r="AB120" s="3">
        <f t="shared" si="23"/>
        <v>0</v>
      </c>
      <c r="AC120" s="3">
        <f>N120+O120+P120+Q120+T120+U120</f>
        <v>14</v>
      </c>
      <c r="AD120" s="3">
        <f>AA120/G120</f>
        <v>0</v>
      </c>
      <c r="AE120" s="24">
        <f>(AA120)*(G120*G120)</f>
        <v>0</v>
      </c>
      <c r="AF120" s="25">
        <f t="shared" si="29"/>
        <v>8.6505190311418688E-4</v>
      </c>
      <c r="AG120" s="26">
        <f>(H120-$H$2)/SUM($AF$2:AF119)</f>
        <v>90.461727421179233</v>
      </c>
      <c r="AH120" s="35">
        <f>(H120-H115)/SUM(AF115:AF119)</f>
        <v>0</v>
      </c>
      <c r="AI120" s="28">
        <f>(H120-H110)/SUM(AF110:AF119)</f>
        <v>0</v>
      </c>
      <c r="AJ120" s="29">
        <f>AJ119+(AVERAGE($AE$3:AE120)/(AJ119*AJ119))</f>
        <v>30.000891215115779</v>
      </c>
      <c r="AK120" s="30">
        <f>AK119+(AVERAGE($AG$3:AG120)/(AK119*AK119))</f>
        <v>33.891355365784506</v>
      </c>
      <c r="AL120" s="36">
        <f>AL119+(AVERAGE($AH$3:AH120)/(AL119*AL119))</f>
        <v>35.311076268132219</v>
      </c>
      <c r="AM120" s="37">
        <f>AM119+(AVERAGE($AI$3:AI120)/(AM119*AM119))</f>
        <v>35.43081543464379</v>
      </c>
      <c r="AN120" s="38">
        <f t="shared" si="30"/>
        <v>34.247348524819017</v>
      </c>
      <c r="AO120" s="39">
        <f t="shared" si="42"/>
        <v>35.308033148314273</v>
      </c>
      <c r="AP120" s="39">
        <f t="shared" si="42"/>
        <v>35.350918880574724</v>
      </c>
      <c r="AQ120" s="36">
        <f t="shared" si="36"/>
        <v>35.294469568843418</v>
      </c>
      <c r="AR120" s="40">
        <f t="shared" si="41"/>
        <v>34.969768631785001</v>
      </c>
      <c r="AS120" s="41">
        <f t="shared" si="41"/>
        <v>34.335302136044284</v>
      </c>
      <c r="AT120" s="20">
        <f>POWER((AO120-H120),2)</f>
        <v>1.7109507170889486</v>
      </c>
      <c r="AU120" s="20">
        <f>POWER((AP120-H120),2)</f>
        <v>1.8249818218932663</v>
      </c>
      <c r="AV120" s="29">
        <f t="shared" si="32"/>
        <v>41.080722608479775</v>
      </c>
      <c r="AW120" s="30">
        <f t="shared" si="35"/>
        <v>33.037515445120782</v>
      </c>
      <c r="AX120" s="36">
        <f t="shared" si="33"/>
        <v>43.087143247040338</v>
      </c>
      <c r="AY120" s="37">
        <f t="shared" si="34"/>
        <v>41.241920922189955</v>
      </c>
    </row>
    <row r="121" spans="1:51" thickTop="1" thickBot="1">
      <c r="A121" s="4">
        <v>120</v>
      </c>
      <c r="B121" s="4">
        <v>1005152318</v>
      </c>
      <c r="C121" s="5">
        <f t="shared" si="24"/>
        <v>0.22580645161290322</v>
      </c>
      <c r="D121" s="2">
        <f t="shared" si="25"/>
        <v>37202.707384259258</v>
      </c>
      <c r="E121" s="4" t="s">
        <v>999</v>
      </c>
      <c r="F121" s="4" t="s">
        <v>1000</v>
      </c>
      <c r="G121" s="4">
        <v>34</v>
      </c>
      <c r="H121" s="4">
        <v>34</v>
      </c>
      <c r="I121" s="5">
        <f t="shared" si="26"/>
        <v>0.27868852459016391</v>
      </c>
      <c r="J121" s="4">
        <v>201</v>
      </c>
      <c r="K121" s="4">
        <v>201</v>
      </c>
      <c r="L121" s="5">
        <f t="shared" si="27"/>
        <v>0.30582524271844658</v>
      </c>
      <c r="M121" s="5">
        <f t="shared" si="22"/>
        <v>5.9117647058823533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f>N121+P121+T121</f>
        <v>0</v>
      </c>
      <c r="X121" s="4">
        <f>O121+Q121+U121</f>
        <v>0</v>
      </c>
      <c r="Y121" s="60">
        <f>(N121+V121)/G121</f>
        <v>0</v>
      </c>
      <c r="Z121" s="62">
        <f>IF(AA121=0,0,(N121+V121)/ABS(AA121))</f>
        <v>0</v>
      </c>
      <c r="AA121" s="3">
        <f t="shared" si="28"/>
        <v>0</v>
      </c>
      <c r="AB121" s="3">
        <f t="shared" si="23"/>
        <v>0</v>
      </c>
      <c r="AC121" s="3">
        <f>N121+O121+P121+Q121+T121+U121</f>
        <v>0</v>
      </c>
      <c r="AD121" s="3">
        <f>AA121/G121</f>
        <v>0</v>
      </c>
      <c r="AE121" s="24">
        <f>(AA121)*(G121*G121)</f>
        <v>0</v>
      </c>
      <c r="AF121" s="25">
        <f t="shared" si="29"/>
        <v>8.6505190311418688E-4</v>
      </c>
      <c r="AG121" s="26">
        <f>(H121-$H$2)/SUM($AF$2:AF120)</f>
        <v>90.04722368598101</v>
      </c>
      <c r="AH121" s="35">
        <f>(H121-H116)/SUM(AF116:AF120)</f>
        <v>0</v>
      </c>
      <c r="AI121" s="28">
        <f>(H121-H111)/SUM(AF111:AF120)</f>
        <v>0</v>
      </c>
      <c r="AJ121" s="29">
        <f>AJ120+(AVERAGE($AE$3:AE121)/(AJ120*AJ120))</f>
        <v>30.012692568090749</v>
      </c>
      <c r="AK121" s="30">
        <f>AK120+(AVERAGE($AG$3:AG121)/(AK120*AK120))</f>
        <v>33.967377492907637</v>
      </c>
      <c r="AL121" s="36">
        <f>AL120+(AVERAGE($AH$3:AH121)/(AL120*AL120))</f>
        <v>35.384495907511777</v>
      </c>
      <c r="AM121" s="37">
        <f>AM120+(AVERAGE($AI$3:AI121)/(AM120*AM120))</f>
        <v>35.509127858515882</v>
      </c>
      <c r="AN121" s="38">
        <f t="shared" si="30"/>
        <v>34.247348524819017</v>
      </c>
      <c r="AO121" s="39">
        <f t="shared" si="42"/>
        <v>35.308033148314273</v>
      </c>
      <c r="AP121" s="39">
        <f t="shared" si="42"/>
        <v>35.350918880574724</v>
      </c>
      <c r="AQ121" s="36">
        <f t="shared" si="36"/>
        <v>35.294469568843418</v>
      </c>
      <c r="AR121" s="40">
        <f t="shared" si="41"/>
        <v>35.127297800128616</v>
      </c>
      <c r="AS121" s="41">
        <f t="shared" si="41"/>
        <v>34.559540609650291</v>
      </c>
      <c r="AT121" s="20">
        <f>POWER((AO121-H121),2)</f>
        <v>1.7109507170889486</v>
      </c>
      <c r="AU121" s="20">
        <f>POWER((AP121-H121),2)</f>
        <v>1.8249818218932663</v>
      </c>
      <c r="AV121" s="29">
        <f t="shared" si="32"/>
        <v>41.184604201262296</v>
      </c>
      <c r="AW121" s="30">
        <f t="shared" si="35"/>
        <v>33.112735562817761</v>
      </c>
      <c r="AX121" s="36">
        <f t="shared" si="33"/>
        <v>43.197647587851272</v>
      </c>
      <c r="AY121" s="37">
        <f t="shared" si="34"/>
        <v>41.346340356772444</v>
      </c>
    </row>
    <row r="122" spans="1:51" thickTop="1" thickBot="1">
      <c r="A122" s="4">
        <v>121</v>
      </c>
      <c r="B122" s="4">
        <v>1005219709</v>
      </c>
      <c r="C122" s="5">
        <f t="shared" si="24"/>
        <v>0.22770398481973433</v>
      </c>
      <c r="D122" s="2">
        <f t="shared" si="25"/>
        <v>37203.487372685187</v>
      </c>
      <c r="E122" s="4" t="s">
        <v>1000</v>
      </c>
      <c r="F122" s="4" t="s">
        <v>1001</v>
      </c>
      <c r="G122" s="4">
        <v>34</v>
      </c>
      <c r="H122" s="4">
        <v>34</v>
      </c>
      <c r="I122" s="5">
        <f t="shared" si="26"/>
        <v>0.27868852459016391</v>
      </c>
      <c r="J122" s="4">
        <v>201</v>
      </c>
      <c r="K122" s="4">
        <v>201</v>
      </c>
      <c r="L122" s="5">
        <f t="shared" si="27"/>
        <v>0.30582524271844658</v>
      </c>
      <c r="M122" s="5">
        <f t="shared" si="22"/>
        <v>5.9117647058823533</v>
      </c>
      <c r="N122" s="4">
        <v>0</v>
      </c>
      <c r="O122" s="4">
        <v>0</v>
      </c>
      <c r="P122" s="4">
        <v>0</v>
      </c>
      <c r="Q122" s="4">
        <v>0</v>
      </c>
      <c r="R122" s="4">
        <v>4</v>
      </c>
      <c r="S122" s="4">
        <v>0</v>
      </c>
      <c r="T122" s="4">
        <v>0</v>
      </c>
      <c r="U122" s="4">
        <v>0</v>
      </c>
      <c r="V122" s="4">
        <v>4</v>
      </c>
      <c r="W122" s="4">
        <f>N122+P122+T122</f>
        <v>0</v>
      </c>
      <c r="X122" s="4">
        <f>O122+Q122+U122</f>
        <v>0</v>
      </c>
      <c r="Y122" s="60">
        <f>(N122+V122)/G122</f>
        <v>0.11764705882352941</v>
      </c>
      <c r="Z122" s="62">
        <f>IF(AA122=0,0,(N122+V122)/ABS(AA122))</f>
        <v>0</v>
      </c>
      <c r="AA122" s="3">
        <f t="shared" si="28"/>
        <v>0</v>
      </c>
      <c r="AB122" s="3">
        <f t="shared" si="23"/>
        <v>0</v>
      </c>
      <c r="AC122" s="3">
        <f>N122+O122+P122+Q122+T122+U122</f>
        <v>0</v>
      </c>
      <c r="AD122" s="3">
        <f>AA122/G122</f>
        <v>0</v>
      </c>
      <c r="AE122" s="24">
        <f>(AA122)*(G122*G122)</f>
        <v>0</v>
      </c>
      <c r="AF122" s="25">
        <f t="shared" si="29"/>
        <v>8.6505190311418688E-4</v>
      </c>
      <c r="AG122" s="26">
        <f>(H122-$H$2)/SUM($AF$2:AF121)</f>
        <v>89.636501211169744</v>
      </c>
      <c r="AH122" s="35">
        <f>(H122-H117)/SUM(AF117:AF121)</f>
        <v>0</v>
      </c>
      <c r="AI122" s="28">
        <f>(H122-H112)/SUM(AF112:AF121)</f>
        <v>0</v>
      </c>
      <c r="AJ122" s="29">
        <f>AJ121+(AVERAGE($AE$3:AE122)/(AJ121*AJ121))</f>
        <v>30.024386374738771</v>
      </c>
      <c r="AK122" s="30">
        <f>AK121+(AVERAGE($AG$3:AG122)/(AK121*AK121))</f>
        <v>34.043076436908592</v>
      </c>
      <c r="AL122" s="36">
        <f>AL121+(AVERAGE($AH$3:AH122)/(AL121*AL121))</f>
        <v>35.45700189073758</v>
      </c>
      <c r="AM122" s="37">
        <f>AM121+(AVERAGE($AI$3:AI122)/(AM121*AM121))</f>
        <v>35.58644551205176</v>
      </c>
      <c r="AN122" s="38">
        <f t="shared" si="30"/>
        <v>34.247348524819017</v>
      </c>
      <c r="AO122" s="39">
        <f t="shared" si="42"/>
        <v>35.308033148314273</v>
      </c>
      <c r="AP122" s="39">
        <f t="shared" si="42"/>
        <v>35.350918880574724</v>
      </c>
      <c r="AQ122" s="36">
        <f t="shared" si="36"/>
        <v>35.294469568843418</v>
      </c>
      <c r="AR122" s="40">
        <f t="shared" si="41"/>
        <v>35.233307270611022</v>
      </c>
      <c r="AS122" s="41">
        <f t="shared" si="41"/>
        <v>34.747802333131581</v>
      </c>
      <c r="AT122" s="20">
        <f>POWER((AO122-H122),2)</f>
        <v>1.7109507170889486</v>
      </c>
      <c r="AU122" s="20">
        <f>POWER((AP122-H122),2)</f>
        <v>1.8249818218932663</v>
      </c>
      <c r="AV122" s="29">
        <f t="shared" si="32"/>
        <v>41.287962405475021</v>
      </c>
      <c r="AW122" s="30">
        <f t="shared" si="35"/>
        <v>33.187614323059734</v>
      </c>
      <c r="AX122" s="36">
        <f t="shared" si="33"/>
        <v>43.307587287242605</v>
      </c>
      <c r="AY122" s="37">
        <f t="shared" si="34"/>
        <v>41.450233038562217</v>
      </c>
    </row>
    <row r="123" spans="1:51" thickTop="1" thickBot="1">
      <c r="A123" s="4">
        <v>122</v>
      </c>
      <c r="B123" s="4">
        <v>1005223831</v>
      </c>
      <c r="C123" s="5">
        <f t="shared" si="24"/>
        <v>0.22960151802656548</v>
      </c>
      <c r="D123" s="2">
        <f t="shared" si="25"/>
        <v>37203.535081018519</v>
      </c>
      <c r="E123" s="4" t="s">
        <v>1001</v>
      </c>
      <c r="F123" s="4" t="s">
        <v>1002</v>
      </c>
      <c r="G123" s="4">
        <v>34</v>
      </c>
      <c r="H123" s="4">
        <v>34</v>
      </c>
      <c r="I123" s="5">
        <f t="shared" si="26"/>
        <v>0.27868852459016391</v>
      </c>
      <c r="J123" s="4">
        <v>201</v>
      </c>
      <c r="K123" s="4">
        <v>201</v>
      </c>
      <c r="L123" s="5">
        <f t="shared" si="27"/>
        <v>0.30582524271844658</v>
      </c>
      <c r="M123" s="5">
        <f t="shared" si="22"/>
        <v>5.9117647058823533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f>N123+P123+T123</f>
        <v>0</v>
      </c>
      <c r="X123" s="4">
        <f>O123+Q123+U123</f>
        <v>0</v>
      </c>
      <c r="Y123" s="60">
        <f>(N123+V123)/G123</f>
        <v>0</v>
      </c>
      <c r="Z123" s="62">
        <f>IF(AA123=0,0,(N123+V123)/ABS(AA123))</f>
        <v>0</v>
      </c>
      <c r="AA123" s="3">
        <f t="shared" si="28"/>
        <v>0</v>
      </c>
      <c r="AB123" s="3">
        <f t="shared" si="23"/>
        <v>0</v>
      </c>
      <c r="AC123" s="3">
        <f>N123+O123+P123+Q123+T123+U123</f>
        <v>0</v>
      </c>
      <c r="AD123" s="3">
        <f>AA123/G123</f>
        <v>0</v>
      </c>
      <c r="AE123" s="24">
        <f>(AA123)*(G123*G123)</f>
        <v>0</v>
      </c>
      <c r="AF123" s="25">
        <f t="shared" si="29"/>
        <v>8.6505190311418688E-4</v>
      </c>
      <c r="AG123" s="26">
        <f>(H123-$H$2)/SUM($AF$2:AF122)</f>
        <v>89.229508490536517</v>
      </c>
      <c r="AH123" s="35">
        <f>(H123-H118)/SUM(AF118:AF122)</f>
        <v>0</v>
      </c>
      <c r="AI123" s="28">
        <f>(H123-H113)/SUM(AF113:AF122)</f>
        <v>0</v>
      </c>
      <c r="AJ123" s="29">
        <f>AJ122+(AVERAGE($AE$3:AE123)/(AJ122*AJ122))</f>
        <v>30.035974506459848</v>
      </c>
      <c r="AK123" s="30">
        <f>AK122+(AVERAGE($AG$3:AG123)/(AK122*AK122))</f>
        <v>34.118452576812523</v>
      </c>
      <c r="AL123" s="36">
        <f>AL122+(AVERAGE($AH$3:AH123)/(AL122*AL122))</f>
        <v>35.528614867541677</v>
      </c>
      <c r="AM123" s="37">
        <f>AM122+(AVERAGE($AI$3:AI123)/(AM122*AM122))</f>
        <v>35.662791343588829</v>
      </c>
      <c r="AN123" s="38">
        <f t="shared" si="30"/>
        <v>34.247348524819017</v>
      </c>
      <c r="AO123" s="39">
        <f t="shared" si="42"/>
        <v>35.308033148314273</v>
      </c>
      <c r="AP123" s="39">
        <f t="shared" si="42"/>
        <v>35.350918880574724</v>
      </c>
      <c r="AQ123" s="36">
        <f t="shared" si="36"/>
        <v>35.294469568843418</v>
      </c>
      <c r="AR123" s="40">
        <f t="shared" si="41"/>
        <v>35.287001257135636</v>
      </c>
      <c r="AS123" s="41">
        <f t="shared" si="41"/>
        <v>34.908879293704182</v>
      </c>
      <c r="AT123" s="20">
        <f>POWER((AO123-H123),2)</f>
        <v>1.7109507170889486</v>
      </c>
      <c r="AU123" s="20">
        <f>POWER((AP123-H123),2)</f>
        <v>1.8249818218932663</v>
      </c>
      <c r="AV123" s="29">
        <f t="shared" si="32"/>
        <v>41.390803773970177</v>
      </c>
      <c r="AW123" s="30">
        <f t="shared" si="35"/>
        <v>33.262155577656117</v>
      </c>
      <c r="AX123" s="36">
        <f t="shared" si="33"/>
        <v>43.416969514066473</v>
      </c>
      <c r="AY123" s="37">
        <f t="shared" si="34"/>
        <v>41.553605570685704</v>
      </c>
    </row>
    <row r="124" spans="1:51" thickTop="1" thickBot="1">
      <c r="A124" s="4">
        <v>123</v>
      </c>
      <c r="B124" s="4">
        <v>1005307928</v>
      </c>
      <c r="C124" s="5">
        <f t="shared" si="24"/>
        <v>0.23149905123339659</v>
      </c>
      <c r="D124" s="2">
        <f t="shared" si="25"/>
        <v>37204.508425925924</v>
      </c>
      <c r="E124" s="4" t="s">
        <v>1002</v>
      </c>
      <c r="F124" s="4" t="s">
        <v>1003</v>
      </c>
      <c r="G124" s="4">
        <v>34</v>
      </c>
      <c r="H124" s="4">
        <v>34</v>
      </c>
      <c r="I124" s="5">
        <f t="shared" si="26"/>
        <v>0.27868852459016391</v>
      </c>
      <c r="J124" s="4">
        <v>201</v>
      </c>
      <c r="K124" s="4">
        <v>201</v>
      </c>
      <c r="L124" s="5">
        <f t="shared" si="27"/>
        <v>0.30582524271844658</v>
      </c>
      <c r="M124" s="5">
        <f t="shared" si="22"/>
        <v>5.9117647058823533</v>
      </c>
      <c r="N124" s="4">
        <v>0</v>
      </c>
      <c r="O124" s="4">
        <v>0</v>
      </c>
      <c r="P124" s="4">
        <v>1</v>
      </c>
      <c r="Q124" s="4">
        <v>1</v>
      </c>
      <c r="R124" s="4">
        <v>10</v>
      </c>
      <c r="S124" s="4">
        <v>0</v>
      </c>
      <c r="T124" s="4">
        <v>0</v>
      </c>
      <c r="U124" s="4">
        <v>0</v>
      </c>
      <c r="V124" s="4">
        <v>9</v>
      </c>
      <c r="W124" s="4">
        <f>N124+P124+T124</f>
        <v>1</v>
      </c>
      <c r="X124" s="4">
        <f>O124+Q124+U124</f>
        <v>1</v>
      </c>
      <c r="Y124" s="60">
        <f>(N124+V124)/G124</f>
        <v>0.26470588235294118</v>
      </c>
      <c r="Z124" s="62">
        <f>IF(AA124=0,0,(N124+V124)/ABS(AA124))</f>
        <v>0</v>
      </c>
      <c r="AA124" s="3">
        <f t="shared" si="28"/>
        <v>0</v>
      </c>
      <c r="AB124" s="3">
        <f t="shared" si="23"/>
        <v>0</v>
      </c>
      <c r="AC124" s="3">
        <f>N124+O124+P124+Q124+T124+U124</f>
        <v>2</v>
      </c>
      <c r="AD124" s="3">
        <f>AA124/G124</f>
        <v>0</v>
      </c>
      <c r="AE124" s="24">
        <f>(AA124)*(G124*G124)</f>
        <v>0</v>
      </c>
      <c r="AF124" s="25">
        <f t="shared" si="29"/>
        <v>8.6505190311418688E-4</v>
      </c>
      <c r="AG124" s="26">
        <f>(H124-$H$2)/SUM($AF$2:AF123)</f>
        <v>88.826194949095822</v>
      </c>
      <c r="AH124" s="35">
        <f>(H124-H119)/SUM(AF119:AF123)</f>
        <v>0</v>
      </c>
      <c r="AI124" s="28">
        <f>(H124-H114)/SUM(AF114:AF123)</f>
        <v>0</v>
      </c>
      <c r="AJ124" s="29">
        <f>AJ123+(AVERAGE($AE$3:AE124)/(AJ123*AJ123))</f>
        <v>30.047458786899735</v>
      </c>
      <c r="AK124" s="30">
        <f>AK123+(AVERAGE($AG$3:AG124)/(AK123*AK123))</f>
        <v>34.193506389420165</v>
      </c>
      <c r="AL124" s="36">
        <f>AL123+(AVERAGE($AH$3:AH124)/(AL123*AL123))</f>
        <v>35.599354815346395</v>
      </c>
      <c r="AM124" s="37">
        <f>AM123+(AVERAGE($AI$3:AI124)/(AM123*AM123))</f>
        <v>35.738187538242407</v>
      </c>
      <c r="AN124" s="38">
        <f t="shared" si="30"/>
        <v>34.247348524819017</v>
      </c>
      <c r="AO124" s="39">
        <f t="shared" si="42"/>
        <v>35.308033148314273</v>
      </c>
      <c r="AP124" s="39">
        <f t="shared" si="42"/>
        <v>35.350918880574724</v>
      </c>
      <c r="AQ124" s="36">
        <f t="shared" si="36"/>
        <v>35.294469568843418</v>
      </c>
      <c r="AR124" s="40">
        <f t="shared" ref="AR124:AS139" si="43">AR123+(AVERAGE(AH115:AH124)/(AR123*AR123))</f>
        <v>35.287001257135636</v>
      </c>
      <c r="AS124" s="41">
        <f t="shared" si="43"/>
        <v>35.043103697669927</v>
      </c>
      <c r="AT124" s="20">
        <f>POWER((AO124-H124),2)</f>
        <v>1.7109507170889486</v>
      </c>
      <c r="AU124" s="20">
        <f>POWER((AP124-H124),2)</f>
        <v>1.8249818218932663</v>
      </c>
      <c r="AV124" s="29">
        <f t="shared" si="32"/>
        <v>41.493134729190515</v>
      </c>
      <c r="AW124" s="30">
        <f t="shared" si="35"/>
        <v>33.336363109285251</v>
      </c>
      <c r="AX124" s="36">
        <f t="shared" si="33"/>
        <v>43.525801292511453</v>
      </c>
      <c r="AY124" s="37">
        <f t="shared" si="34"/>
        <v>41.656464424697909</v>
      </c>
    </row>
    <row r="125" spans="1:51" thickTop="1" thickBot="1">
      <c r="A125" s="4">
        <v>124</v>
      </c>
      <c r="B125" s="4">
        <v>1005308195</v>
      </c>
      <c r="C125" s="5">
        <f t="shared" si="24"/>
        <v>0.23339658444022771</v>
      </c>
      <c r="D125" s="2">
        <f t="shared" si="25"/>
        <v>37204.511516203704</v>
      </c>
      <c r="E125" s="4" t="s">
        <v>1003</v>
      </c>
      <c r="F125" s="4" t="s">
        <v>1004</v>
      </c>
      <c r="G125" s="4">
        <v>34</v>
      </c>
      <c r="H125" s="4">
        <v>34</v>
      </c>
      <c r="I125" s="5">
        <f t="shared" si="26"/>
        <v>0.27868852459016391</v>
      </c>
      <c r="J125" s="4">
        <v>201</v>
      </c>
      <c r="K125" s="4">
        <v>201</v>
      </c>
      <c r="L125" s="5">
        <f t="shared" si="27"/>
        <v>0.30582524271844658</v>
      </c>
      <c r="M125" s="5">
        <f t="shared" si="22"/>
        <v>5.9117647058823533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f>N125+P125+T125</f>
        <v>0</v>
      </c>
      <c r="X125" s="4">
        <f>O125+Q125+U125</f>
        <v>0</v>
      </c>
      <c r="Y125" s="60">
        <f>(N125+V125)/G125</f>
        <v>0</v>
      </c>
      <c r="Z125" s="62">
        <f>IF(AA125=0,0,(N125+V125)/ABS(AA125))</f>
        <v>0</v>
      </c>
      <c r="AA125" s="3">
        <f t="shared" si="28"/>
        <v>0</v>
      </c>
      <c r="AB125" s="3">
        <f t="shared" si="23"/>
        <v>0</v>
      </c>
      <c r="AC125" s="3">
        <f>N125+O125+P125+Q125+T125+U125</f>
        <v>0</v>
      </c>
      <c r="AD125" s="3">
        <f>AA125/G125</f>
        <v>0</v>
      </c>
      <c r="AE125" s="24">
        <f>(AA125)*(G125*G125)</f>
        <v>0</v>
      </c>
      <c r="AF125" s="25">
        <f t="shared" si="29"/>
        <v>8.6505190311418688E-4</v>
      </c>
      <c r="AG125" s="26">
        <f>(H125-$H$2)/SUM($AF$2:AF124)</f>
        <v>88.426510922134796</v>
      </c>
      <c r="AH125" s="35">
        <f>(H125-H120)/SUM(AF120:AF124)</f>
        <v>0</v>
      </c>
      <c r="AI125" s="28">
        <f>(H125-H115)/SUM(AF115:AF124)</f>
        <v>0</v>
      </c>
      <c r="AJ125" s="29">
        <f>AJ124+(AVERAGE($AE$3:AE125)/(AJ124*AJ124))</f>
        <v>30.058840993549158</v>
      </c>
      <c r="AK125" s="30">
        <f>AK124+(AVERAGE($AG$3:AG125)/(AK124*AK124))</f>
        <v>34.268238443295026</v>
      </c>
      <c r="AL125" s="36">
        <f>AL124+(AVERAGE($AH$3:AH125)/(AL124*AL124))</f>
        <v>35.669241067773697</v>
      </c>
      <c r="AM125" s="37">
        <f>AM124+(AVERAGE($AI$3:AI125)/(AM124*AM124))</f>
        <v>35.812655550998244</v>
      </c>
      <c r="AN125" s="38">
        <f t="shared" si="30"/>
        <v>34.247348524819017</v>
      </c>
      <c r="AO125" s="39">
        <f t="shared" si="42"/>
        <v>35.308033148314273</v>
      </c>
      <c r="AP125" s="39">
        <f t="shared" si="42"/>
        <v>35.350918880574724</v>
      </c>
      <c r="AQ125" s="36">
        <f t="shared" si="36"/>
        <v>35.294469568843418</v>
      </c>
      <c r="AR125" s="40">
        <f t="shared" si="43"/>
        <v>35.287001257135636</v>
      </c>
      <c r="AS125" s="41">
        <f t="shared" si="43"/>
        <v>35.150662521484584</v>
      </c>
      <c r="AT125" s="20">
        <f>POWER((AO125-H125),2)</f>
        <v>1.7109507170889486</v>
      </c>
      <c r="AU125" s="20">
        <f>POWER((AP125-H125),2)</f>
        <v>1.8249818218932663</v>
      </c>
      <c r="AV125" s="29">
        <f t="shared" si="32"/>
        <v>41.594961566713764</v>
      </c>
      <c r="AW125" s="30">
        <f t="shared" si="35"/>
        <v>33.410240633190021</v>
      </c>
      <c r="AX125" s="36">
        <f t="shared" si="33"/>
        <v>43.634089506089033</v>
      </c>
      <c r="AY125" s="37">
        <f t="shared" si="34"/>
        <v>41.758815944162862</v>
      </c>
    </row>
    <row r="126" spans="1:51" thickTop="1" thickBot="1">
      <c r="A126" s="4">
        <v>125</v>
      </c>
      <c r="B126" s="4">
        <v>1007977710</v>
      </c>
      <c r="C126" s="5">
        <f t="shared" si="24"/>
        <v>0.23529411764705882</v>
      </c>
      <c r="D126" s="2">
        <f t="shared" si="25"/>
        <v>37235.408680555556</v>
      </c>
      <c r="E126" s="4" t="s">
        <v>1004</v>
      </c>
      <c r="F126" s="4" t="s">
        <v>1005</v>
      </c>
      <c r="G126" s="4">
        <v>34</v>
      </c>
      <c r="H126" s="4">
        <v>34</v>
      </c>
      <c r="I126" s="5">
        <f t="shared" si="26"/>
        <v>0.27868852459016391</v>
      </c>
      <c r="J126" s="4">
        <v>201</v>
      </c>
      <c r="K126" s="4">
        <v>201</v>
      </c>
      <c r="L126" s="5">
        <f t="shared" si="27"/>
        <v>0.30582524271844658</v>
      </c>
      <c r="M126" s="5">
        <f t="shared" si="22"/>
        <v>5.9117647058823533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f>N126+P126+T126</f>
        <v>0</v>
      </c>
      <c r="X126" s="4">
        <f>O126+Q126+U126</f>
        <v>0</v>
      </c>
      <c r="Y126" s="60">
        <f>(N126+V126)/G126</f>
        <v>0</v>
      </c>
      <c r="Z126" s="62">
        <f>IF(AA126=0,0,(N126+V126)/ABS(AA126))</f>
        <v>0</v>
      </c>
      <c r="AA126" s="3">
        <f t="shared" si="28"/>
        <v>0</v>
      </c>
      <c r="AB126" s="3">
        <f t="shared" si="23"/>
        <v>0</v>
      </c>
      <c r="AC126" s="3">
        <f>N126+O126+P126+Q126+T126+U126</f>
        <v>0</v>
      </c>
      <c r="AD126" s="3">
        <f>AA126/G126</f>
        <v>0</v>
      </c>
      <c r="AE126" s="24">
        <f>(AA126)*(G126*G126)</f>
        <v>0</v>
      </c>
      <c r="AF126" s="25">
        <f t="shared" si="29"/>
        <v>8.6505190311418688E-4</v>
      </c>
      <c r="AG126" s="26">
        <f>(H126-$H$2)/SUM($AF$2:AF125)</f>
        <v>88.030407634825579</v>
      </c>
      <c r="AH126" s="35">
        <f>(H126-H121)/SUM(AF121:AF125)</f>
        <v>0</v>
      </c>
      <c r="AI126" s="28">
        <f>(H126-H116)/SUM(AF116:AF125)</f>
        <v>0</v>
      </c>
      <c r="AJ126" s="29">
        <f>AJ125+(AVERAGE($AE$3:AE126)/(AJ125*AJ125))</f>
        <v>30.070122859276943</v>
      </c>
      <c r="AK126" s="30">
        <f>AK125+(AVERAGE($AG$3:AG126)/(AK125*AK125))</f>
        <v>34.342649393077721</v>
      </c>
      <c r="AL126" s="36">
        <f>AL125+(AVERAGE($AH$3:AH126)/(AL125*AL125))</f>
        <v>35.738292341667432</v>
      </c>
      <c r="AM126" s="37">
        <f>AM125+(AVERAGE($AI$3:AI126)/(AM125*AM125))</f>
        <v>35.886216138038378</v>
      </c>
      <c r="AN126" s="38">
        <f t="shared" si="30"/>
        <v>34.247348524819017</v>
      </c>
      <c r="AO126" s="39">
        <f t="shared" si="42"/>
        <v>35.308033148314273</v>
      </c>
      <c r="AP126" s="39">
        <f t="shared" si="42"/>
        <v>35.350918880574724</v>
      </c>
      <c r="AQ126" s="36">
        <f t="shared" si="36"/>
        <v>35.294469568843418</v>
      </c>
      <c r="AR126" s="40">
        <f t="shared" si="43"/>
        <v>35.287001257135636</v>
      </c>
      <c r="AS126" s="41">
        <f t="shared" si="43"/>
        <v>35.231603196641295</v>
      </c>
      <c r="AT126" s="20">
        <f>POWER((AO126-H126),2)</f>
        <v>1.7109507170889486</v>
      </c>
      <c r="AU126" s="20">
        <f>POWER((AP126-H126),2)</f>
        <v>1.8249818218932663</v>
      </c>
      <c r="AV126" s="29">
        <f t="shared" si="32"/>
        <v>41.696290458675357</v>
      </c>
      <c r="AW126" s="30">
        <f t="shared" si="35"/>
        <v>33.483791798820917</v>
      </c>
      <c r="AX126" s="36">
        <f t="shared" si="33"/>
        <v>43.741840901481282</v>
      </c>
      <c r="AY126" s="37">
        <f t="shared" si="34"/>
        <v>41.860666348110847</v>
      </c>
    </row>
    <row r="127" spans="1:51" thickTop="1" thickBot="1">
      <c r="A127" s="4">
        <v>126</v>
      </c>
      <c r="B127" s="4">
        <v>1010853154</v>
      </c>
      <c r="C127" s="5">
        <f t="shared" si="24"/>
        <v>0.23719165085388993</v>
      </c>
      <c r="D127" s="2">
        <f t="shared" si="25"/>
        <v>37268.689282407409</v>
      </c>
      <c r="E127" s="4" t="s">
        <v>1005</v>
      </c>
      <c r="F127" s="4" t="s">
        <v>1006</v>
      </c>
      <c r="G127" s="4">
        <v>34</v>
      </c>
      <c r="H127" s="4">
        <v>35</v>
      </c>
      <c r="I127" s="5">
        <f t="shared" si="26"/>
        <v>0.29508196721311475</v>
      </c>
      <c r="J127" s="4">
        <v>201</v>
      </c>
      <c r="K127" s="4">
        <v>210</v>
      </c>
      <c r="L127" s="5">
        <f t="shared" si="27"/>
        <v>0.32766990291262138</v>
      </c>
      <c r="M127" s="5">
        <f t="shared" si="22"/>
        <v>6</v>
      </c>
      <c r="N127" s="4">
        <v>1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9</v>
      </c>
      <c r="U127" s="4">
        <v>0</v>
      </c>
      <c r="V127" s="4">
        <v>0</v>
      </c>
      <c r="W127" s="4">
        <f>N127+P127+T127</f>
        <v>10</v>
      </c>
      <c r="X127" s="4">
        <f>O127+Q127+U127</f>
        <v>0</v>
      </c>
      <c r="Y127" s="60">
        <f>(N127+V127)/G127</f>
        <v>2.9411764705882353E-2</v>
      </c>
      <c r="Z127" s="62">
        <f>IF(AA127=0,0,(N127+V127)/ABS(AA127))</f>
        <v>1</v>
      </c>
      <c r="AA127" s="3">
        <f t="shared" si="28"/>
        <v>1</v>
      </c>
      <c r="AB127" s="3">
        <f t="shared" si="23"/>
        <v>9</v>
      </c>
      <c r="AC127" s="3">
        <f>N127+O127+P127+Q127+T127+U127</f>
        <v>10</v>
      </c>
      <c r="AD127" s="3">
        <f>AA127/G127</f>
        <v>2.9411764705882353E-2</v>
      </c>
      <c r="AE127" s="24">
        <f>(AA127)*(G127*G127)</f>
        <v>1156</v>
      </c>
      <c r="AF127" s="25">
        <f t="shared" si="29"/>
        <v>8.1632653061224493E-4</v>
      </c>
      <c r="AG127" s="26">
        <f>(H127-$H$2)/SUM($AF$2:AF126)</f>
        <v>92.793004075464438</v>
      </c>
      <c r="AH127" s="35">
        <f>(H127-H122)/SUM(AF122:AF126)</f>
        <v>231.2</v>
      </c>
      <c r="AI127" s="28">
        <f>(H127-H117)/SUM(AF117:AF126)</f>
        <v>115.6</v>
      </c>
      <c r="AJ127" s="29">
        <f>AJ126+(AVERAGE($AE$3:AE127)/(AJ126*AJ126))</f>
        <v>30.091533760500472</v>
      </c>
      <c r="AK127" s="30">
        <f>AK126+(AVERAGE($AG$3:AG127)/(AK126*AK126))</f>
        <v>34.416774941652598</v>
      </c>
      <c r="AL127" s="36">
        <f>AL126+(AVERAGE($AH$3:AH127)/(AL126*AL126))</f>
        <v>35.807974901629976</v>
      </c>
      <c r="AM127" s="37">
        <f>AM126+(AVERAGE($AI$3:AI127)/(AM126*AM126))</f>
        <v>35.959607498908355</v>
      </c>
      <c r="AN127" s="38">
        <f t="shared" si="30"/>
        <v>35.23295586035141</v>
      </c>
      <c r="AO127" s="39">
        <f t="shared" si="42"/>
        <v>35.493489101329551</v>
      </c>
      <c r="AP127" s="39">
        <f t="shared" si="42"/>
        <v>35.44342200889502</v>
      </c>
      <c r="AQ127" s="36">
        <f t="shared" si="36"/>
        <v>35.331589273034325</v>
      </c>
      <c r="AR127" s="40">
        <f t="shared" si="43"/>
        <v>35.305568966256274</v>
      </c>
      <c r="AS127" s="41">
        <f t="shared" si="43"/>
        <v>35.295149430343557</v>
      </c>
      <c r="AT127" s="20">
        <f>POWER((AO127-H127),2)</f>
        <v>0.2435314931310481</v>
      </c>
      <c r="AU127" s="20">
        <f>POWER((AP127-H127),2)</f>
        <v>0.19662307797249504</v>
      </c>
      <c r="AV127" s="29">
        <f t="shared" si="32"/>
        <v>41.797127457074403</v>
      </c>
      <c r="AW127" s="30">
        <f t="shared" si="35"/>
        <v>33.557020191428414</v>
      </c>
      <c r="AX127" s="36">
        <f t="shared" si="33"/>
        <v>43.849062092255487</v>
      </c>
      <c r="AY127" s="37">
        <f t="shared" si="34"/>
        <v>41.96202173437765</v>
      </c>
    </row>
    <row r="128" spans="1:51" thickTop="1" thickBot="1">
      <c r="A128" s="4">
        <v>127</v>
      </c>
      <c r="B128" s="4">
        <v>1011026240</v>
      </c>
      <c r="C128" s="5">
        <f t="shared" si="24"/>
        <v>0.23908918406072105</v>
      </c>
      <c r="D128" s="2">
        <f t="shared" si="25"/>
        <v>37270.69259259259</v>
      </c>
      <c r="E128" s="4" t="s">
        <v>1006</v>
      </c>
      <c r="F128" s="4" t="s">
        <v>1007</v>
      </c>
      <c r="G128" s="4">
        <v>35</v>
      </c>
      <c r="H128" s="4">
        <v>33</v>
      </c>
      <c r="I128" s="5">
        <f t="shared" si="26"/>
        <v>0.26229508196721313</v>
      </c>
      <c r="J128" s="4">
        <v>210</v>
      </c>
      <c r="K128" s="4">
        <v>206</v>
      </c>
      <c r="L128" s="5">
        <f t="shared" si="27"/>
        <v>0.31796116504854371</v>
      </c>
      <c r="M128" s="5">
        <f t="shared" si="22"/>
        <v>6.2424242424242422</v>
      </c>
      <c r="N128" s="4">
        <v>0</v>
      </c>
      <c r="O128" s="4">
        <v>2</v>
      </c>
      <c r="P128" s="4">
        <v>1</v>
      </c>
      <c r="Q128" s="4">
        <v>0</v>
      </c>
      <c r="R128" s="4">
        <v>0</v>
      </c>
      <c r="S128" s="4">
        <v>0</v>
      </c>
      <c r="T128" s="4">
        <v>0</v>
      </c>
      <c r="U128" s="4">
        <v>5</v>
      </c>
      <c r="V128" s="4">
        <v>1</v>
      </c>
      <c r="W128" s="4">
        <f>N128+P128+T128</f>
        <v>1</v>
      </c>
      <c r="X128" s="4">
        <f>O128+Q128+U128</f>
        <v>7</v>
      </c>
      <c r="Y128" s="60">
        <f>(N128+V128)/G128</f>
        <v>2.8571428571428571E-2</v>
      </c>
      <c r="Z128" s="62">
        <f>IF(AA128=0,0,(N128+V128)/ABS(AA128))</f>
        <v>0.5</v>
      </c>
      <c r="AA128" s="3">
        <f t="shared" si="28"/>
        <v>-2</v>
      </c>
      <c r="AB128" s="3">
        <f t="shared" si="23"/>
        <v>-4</v>
      </c>
      <c r="AC128" s="3">
        <f>N128+O128+P128+Q128+T128+U128</f>
        <v>8</v>
      </c>
      <c r="AD128" s="3">
        <f>AA128/G128</f>
        <v>-5.7142857142857141E-2</v>
      </c>
      <c r="AE128" s="24">
        <f>(AA128)*(G128*G128)</f>
        <v>-2450</v>
      </c>
      <c r="AF128" s="25">
        <f t="shared" si="29"/>
        <v>9.1827364554637281E-4</v>
      </c>
      <c r="AG128" s="26">
        <f>(H128-$H$2)/SUM($AF$2:AF127)</f>
        <v>82.137013137608989</v>
      </c>
      <c r="AH128" s="35">
        <f>(H128-H123)/SUM(AF123:AF127)</f>
        <v>-233.834214002642</v>
      </c>
      <c r="AI128" s="28">
        <f>(H128-H118)/SUM(AF118:AF127)</f>
        <v>-116.25482308513257</v>
      </c>
      <c r="AJ128" s="29">
        <f>AJ127+(AVERAGE($AE$3:AE128)/(AJ127*AJ127))</f>
        <v>30.091270817229514</v>
      </c>
      <c r="AK128" s="30">
        <f>AK127+(AVERAGE($AG$3:AG128)/(AK127*AK127))</f>
        <v>34.490546105959098</v>
      </c>
      <c r="AL128" s="36">
        <f>AL127+(AVERAGE($AH$3:AH128)/(AL127*AL127))</f>
        <v>35.875388269409093</v>
      </c>
      <c r="AM128" s="37">
        <f>AM127+(AVERAGE($AI$3:AI128)/(AM127*AM127))</f>
        <v>36.031405967727878</v>
      </c>
      <c r="AN128" s="38">
        <f t="shared" si="30"/>
        <v>33.259315922094544</v>
      </c>
      <c r="AO128" s="39">
        <f t="shared" si="42"/>
        <v>35.307875127425788</v>
      </c>
      <c r="AP128" s="39">
        <f t="shared" si="42"/>
        <v>35.350879836933764</v>
      </c>
      <c r="AQ128" s="36">
        <f t="shared" si="36"/>
        <v>35.331167231976067</v>
      </c>
      <c r="AR128" s="40">
        <f t="shared" si="43"/>
        <v>35.305357634567038</v>
      </c>
      <c r="AS128" s="41">
        <f t="shared" si="43"/>
        <v>35.322381920365082</v>
      </c>
      <c r="AT128" s="20">
        <f>POWER((AO128-H128),2)</f>
        <v>5.3262876037905986</v>
      </c>
      <c r="AU128" s="20">
        <f>POWER((AP128-H128),2)</f>
        <v>5.5266360077017209</v>
      </c>
      <c r="AV128" s="29">
        <f t="shared" si="32"/>
        <v>41.897478496967715</v>
      </c>
      <c r="AW128" s="30">
        <f t="shared" si="35"/>
        <v>33.629929333606619</v>
      </c>
      <c r="AX128" s="36">
        <f t="shared" si="33"/>
        <v>43.955759562451298</v>
      </c>
      <c r="AY128" s="37">
        <f t="shared" si="34"/>
        <v>42.062888082830568</v>
      </c>
    </row>
    <row r="129" spans="1:51" thickTop="1" thickBot="1">
      <c r="A129" s="4">
        <v>128</v>
      </c>
      <c r="B129" s="4">
        <v>1011174692</v>
      </c>
      <c r="C129" s="5">
        <f t="shared" si="24"/>
        <v>0.24098671726755219</v>
      </c>
      <c r="D129" s="2">
        <f t="shared" si="25"/>
        <v>37272.410787037035</v>
      </c>
      <c r="E129" s="4" t="s">
        <v>1007</v>
      </c>
      <c r="F129" s="4" t="s">
        <v>1008</v>
      </c>
      <c r="G129" s="4">
        <v>33</v>
      </c>
      <c r="H129" s="4">
        <v>33</v>
      </c>
      <c r="I129" s="5">
        <f t="shared" si="26"/>
        <v>0.26229508196721313</v>
      </c>
      <c r="J129" s="4">
        <v>206</v>
      </c>
      <c r="K129" s="4">
        <v>206</v>
      </c>
      <c r="L129" s="5">
        <f t="shared" si="27"/>
        <v>0.31796116504854371</v>
      </c>
      <c r="M129" s="5">
        <f t="shared" si="22"/>
        <v>6.2424242424242422</v>
      </c>
      <c r="N129" s="4">
        <v>0</v>
      </c>
      <c r="O129" s="4">
        <v>0</v>
      </c>
      <c r="P129" s="4">
        <v>0</v>
      </c>
      <c r="Q129" s="4">
        <v>0</v>
      </c>
      <c r="R129" s="4">
        <v>1</v>
      </c>
      <c r="S129" s="4">
        <v>0</v>
      </c>
      <c r="T129" s="4">
        <v>0</v>
      </c>
      <c r="U129" s="4">
        <v>0</v>
      </c>
      <c r="V129" s="4">
        <v>1</v>
      </c>
      <c r="W129" s="4">
        <f>N129+P129+T129</f>
        <v>0</v>
      </c>
      <c r="X129" s="4">
        <f>O129+Q129+U129</f>
        <v>0</v>
      </c>
      <c r="Y129" s="60">
        <f>(N129+V129)/G129</f>
        <v>3.0303030303030304E-2</v>
      </c>
      <c r="Z129" s="62">
        <f>IF(AA129=0,0,(N129+V129)/ABS(AA129))</f>
        <v>0</v>
      </c>
      <c r="AA129" s="3">
        <f t="shared" si="28"/>
        <v>0</v>
      </c>
      <c r="AB129" s="3">
        <f t="shared" si="23"/>
        <v>0</v>
      </c>
      <c r="AC129" s="3">
        <f>N129+O129+P129+Q129+T129+U129</f>
        <v>0</v>
      </c>
      <c r="AD129" s="3">
        <f>AA129/G129</f>
        <v>0</v>
      </c>
      <c r="AE129" s="24">
        <f>(AA129)*(G129*G129)</f>
        <v>0</v>
      </c>
      <c r="AF129" s="25">
        <f t="shared" si="29"/>
        <v>9.1827364554637281E-4</v>
      </c>
      <c r="AG129" s="26">
        <f>(H129-$H$2)/SUM($AF$2:AF128)</f>
        <v>81.751634631653928</v>
      </c>
      <c r="AH129" s="35">
        <f>(H129-H124)/SUM(AF124:AF128)</f>
        <v>-230.95990315496687</v>
      </c>
      <c r="AI129" s="28">
        <f>(H129-H119)/SUM(AF119:AF128)</f>
        <v>-115.53994460554375</v>
      </c>
      <c r="AJ129" s="29">
        <f>AJ128+(AVERAGE($AE$3:AE129)/(AJ128*AJ128))</f>
        <v>30.091009939818882</v>
      </c>
      <c r="AK129" s="30">
        <f>AK128+(AVERAGE($AG$3:AG129)/(AK128*AK128))</f>
        <v>34.563964757940703</v>
      </c>
      <c r="AL129" s="36">
        <f>AL128+(AVERAGE($AH$3:AH129)/(AL128*AL128))</f>
        <v>35.940606709874416</v>
      </c>
      <c r="AM129" s="37">
        <f>AM128+(AVERAGE($AI$3:AI129)/(AM128*AM128))</f>
        <v>36.101654735116433</v>
      </c>
      <c r="AN129" s="38">
        <f t="shared" si="30"/>
        <v>33.259315922094544</v>
      </c>
      <c r="AO129" s="39">
        <f t="shared" si="42"/>
        <v>35.122610108623178</v>
      </c>
      <c r="AP129" s="39">
        <f t="shared" si="42"/>
        <v>35.258424560718424</v>
      </c>
      <c r="AQ129" s="36">
        <f t="shared" si="36"/>
        <v>35.293741015424487</v>
      </c>
      <c r="AR129" s="40">
        <f t="shared" si="43"/>
        <v>35.286617156262388</v>
      </c>
      <c r="AS129" s="41">
        <f t="shared" si="43"/>
        <v>35.313068984588504</v>
      </c>
      <c r="AT129" s="20">
        <f>POWER((AO129-H129),2)</f>
        <v>4.5054736732292993</v>
      </c>
      <c r="AU129" s="20">
        <f>POWER((AP129-H129),2)</f>
        <v>5.100481496456208</v>
      </c>
      <c r="AV129" s="29">
        <f t="shared" si="32"/>
        <v>41.997349399556526</v>
      </c>
      <c r="AW129" s="30">
        <f t="shared" si="35"/>
        <v>33.702522686789955</v>
      </c>
      <c r="AX129" s="36">
        <f t="shared" si="33"/>
        <v>44.061939670045739</v>
      </c>
      <c r="AY129" s="37">
        <f t="shared" si="34"/>
        <v>42.163271258485878</v>
      </c>
    </row>
    <row r="130" spans="1:51" thickTop="1" thickBot="1">
      <c r="A130" s="4">
        <v>129</v>
      </c>
      <c r="B130" s="4">
        <v>1011177488</v>
      </c>
      <c r="C130" s="5">
        <f t="shared" si="24"/>
        <v>0.24288425047438331</v>
      </c>
      <c r="D130" s="2">
        <f t="shared" si="25"/>
        <v>37272.443148148144</v>
      </c>
      <c r="E130" s="4" t="s">
        <v>1008</v>
      </c>
      <c r="F130" s="4" t="s">
        <v>1009</v>
      </c>
      <c r="G130" s="4">
        <v>33</v>
      </c>
      <c r="H130" s="4">
        <v>33</v>
      </c>
      <c r="I130" s="5">
        <f t="shared" si="26"/>
        <v>0.26229508196721313</v>
      </c>
      <c r="J130" s="4">
        <v>206</v>
      </c>
      <c r="K130" s="4">
        <v>206</v>
      </c>
      <c r="L130" s="5">
        <f t="shared" si="27"/>
        <v>0.31796116504854371</v>
      </c>
      <c r="M130" s="5">
        <f t="shared" ref="M130:M193" si="44">K130/H130</f>
        <v>6.2424242424242422</v>
      </c>
      <c r="N130" s="4">
        <v>0</v>
      </c>
      <c r="O130" s="4">
        <v>0</v>
      </c>
      <c r="P130" s="4">
        <v>0</v>
      </c>
      <c r="Q130" s="4">
        <v>0</v>
      </c>
      <c r="R130" s="4">
        <v>2</v>
      </c>
      <c r="S130" s="4">
        <v>0</v>
      </c>
      <c r="T130" s="4">
        <v>0</v>
      </c>
      <c r="U130" s="4">
        <v>0</v>
      </c>
      <c r="V130" s="4">
        <v>2</v>
      </c>
      <c r="W130" s="4">
        <f>N130+P130+T130</f>
        <v>0</v>
      </c>
      <c r="X130" s="4">
        <f>O130+Q130+U130</f>
        <v>0</v>
      </c>
      <c r="Y130" s="60">
        <f>(N130+V130)/G130</f>
        <v>6.0606060606060608E-2</v>
      </c>
      <c r="Z130" s="62">
        <f>IF(AA130=0,0,(N130+V130)/ABS(AA130))</f>
        <v>0</v>
      </c>
      <c r="AA130" s="3">
        <f t="shared" si="28"/>
        <v>0</v>
      </c>
      <c r="AB130" s="3">
        <f t="shared" ref="AB130:AB193" si="45">K130-J130</f>
        <v>0</v>
      </c>
      <c r="AC130" s="3">
        <f>N130+O130+P130+Q130+T130+U130</f>
        <v>0</v>
      </c>
      <c r="AD130" s="3">
        <f>AA130/G130</f>
        <v>0</v>
      </c>
      <c r="AE130" s="24">
        <f>(AA130)*(G130*G130)</f>
        <v>0</v>
      </c>
      <c r="AF130" s="25">
        <f t="shared" si="29"/>
        <v>9.1827364554637281E-4</v>
      </c>
      <c r="AG130" s="26">
        <f>(H130-$H$2)/SUM($AF$2:AF129)</f>
        <v>81.369855551015903</v>
      </c>
      <c r="AH130" s="35">
        <f>(H130-H125)/SUM(AF125:AF129)</f>
        <v>-228.15539683042238</v>
      </c>
      <c r="AI130" s="28">
        <f>(H130-H120)/SUM(AF120:AF129)</f>
        <v>-114.83380430744539</v>
      </c>
      <c r="AJ130" s="29">
        <f>AJ129+(AVERAGE($AE$3:AE130)/(AJ129*AJ129))</f>
        <v>30.090751096024928</v>
      </c>
      <c r="AK130" s="30">
        <f>AK129+(AVERAGE($AG$3:AG130)/(AK129*AK129))</f>
        <v>34.63703280551637</v>
      </c>
      <c r="AL130" s="36">
        <f>AL129+(AVERAGE($AH$3:AH130)/(AL129*AL129))</f>
        <v>36.003701093037286</v>
      </c>
      <c r="AM130" s="37">
        <f>AM129+(AVERAGE($AI$3:AI130)/(AM129*AM129))</f>
        <v>36.170395351173276</v>
      </c>
      <c r="AN130" s="38">
        <f t="shared" si="30"/>
        <v>33.259315922094544</v>
      </c>
      <c r="AO130" s="39">
        <f t="shared" si="42"/>
        <v>34.937658896995124</v>
      </c>
      <c r="AP130" s="39">
        <f t="shared" si="42"/>
        <v>35.166051795039962</v>
      </c>
      <c r="AQ130" s="36">
        <f t="shared" si="36"/>
        <v>35.219602983399142</v>
      </c>
      <c r="AR130" s="40">
        <f t="shared" si="43"/>
        <v>35.249533171339287</v>
      </c>
      <c r="AS130" s="41">
        <f t="shared" si="43"/>
        <v>35.29454242540789</v>
      </c>
      <c r="AT130" s="20">
        <f>POWER((AO130-H130),2)</f>
        <v>3.7545220011043616</v>
      </c>
      <c r="AU130" s="20">
        <f>POWER((AP130-H130),2)</f>
        <v>4.6917803787958423</v>
      </c>
      <c r="AV130" s="29">
        <f t="shared" si="32"/>
        <v>42.096745875170178</v>
      </c>
      <c r="AW130" s="30">
        <f t="shared" si="35"/>
        <v>33.774803652704648</v>
      </c>
      <c r="AX130" s="36">
        <f t="shared" si="33"/>
        <v>44.167608650300963</v>
      </c>
      <c r="AY130" s="37">
        <f t="shared" si="34"/>
        <v>42.263177014522157</v>
      </c>
    </row>
    <row r="131" spans="1:51" thickTop="1" thickBot="1">
      <c r="A131" s="4">
        <v>130</v>
      </c>
      <c r="B131" s="4">
        <v>1011179921</v>
      </c>
      <c r="C131" s="5">
        <f t="shared" ref="C131:C194" si="46">(A131-1)/(LARGE(A:A,1)-1)</f>
        <v>0.24478178368121442</v>
      </c>
      <c r="D131" s="2">
        <f t="shared" ref="D131:D194" si="47">(B131/86400)+25569</f>
        <v>37272.471307870372</v>
      </c>
      <c r="E131" s="4" t="s">
        <v>1009</v>
      </c>
      <c r="F131" s="4" t="s">
        <v>1010</v>
      </c>
      <c r="G131" s="4">
        <v>33</v>
      </c>
      <c r="H131" s="4">
        <v>33</v>
      </c>
      <c r="I131" s="5">
        <f t="shared" ref="I131:I194" si="48">(H131-SMALL(H:H,1))/(LARGE(H:H,1)-SMALL(H:H,1))</f>
        <v>0.26229508196721313</v>
      </c>
      <c r="J131" s="4">
        <v>206</v>
      </c>
      <c r="K131" s="4">
        <v>206</v>
      </c>
      <c r="L131" s="5">
        <f t="shared" ref="L131:L194" si="49">(K131-SMALL(K:K,1))/(LARGE(K:K,1)-SMALL(K:K,1))</f>
        <v>0.31796116504854371</v>
      </c>
      <c r="M131" s="5">
        <f t="shared" si="44"/>
        <v>6.2424242424242422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f>N131+P131+T131</f>
        <v>0</v>
      </c>
      <c r="X131" s="4">
        <f>O131+Q131+U131</f>
        <v>0</v>
      </c>
      <c r="Y131" s="60">
        <f>(N131+V131)/G131</f>
        <v>0</v>
      </c>
      <c r="Z131" s="62">
        <f>IF(AA131=0,0,(N131+V131)/ABS(AA131))</f>
        <v>0</v>
      </c>
      <c r="AA131" s="3">
        <f t="shared" ref="AA131:AA194" si="50">H131-G131</f>
        <v>0</v>
      </c>
      <c r="AB131" s="3">
        <f t="shared" si="45"/>
        <v>0</v>
      </c>
      <c r="AC131" s="3">
        <f>N131+O131+P131+Q131+T131+U131</f>
        <v>0</v>
      </c>
      <c r="AD131" s="3">
        <f>AA131/G131</f>
        <v>0</v>
      </c>
      <c r="AE131" s="24">
        <f>(AA131)*(G131*G131)</f>
        <v>0</v>
      </c>
      <c r="AF131" s="25">
        <f t="shared" ref="AF131:AF194" si="51">1/(H131*H131)</f>
        <v>9.1827364554637281E-4</v>
      </c>
      <c r="AG131" s="26">
        <f>(H131-$H$2)/SUM($AF$2:AF130)</f>
        <v>80.991625702287877</v>
      </c>
      <c r="AH131" s="35">
        <f>(H131-H126)/SUM(AF126:AF130)</f>
        <v>-225.41818266332751</v>
      </c>
      <c r="AI131" s="28">
        <f>(H131-H121)/SUM(AF121:AF130)</f>
        <v>-114.13624294980791</v>
      </c>
      <c r="AJ131" s="29">
        <f>AJ130+(AVERAGE($AE$3:AE131)/(AJ130*AJ130))</f>
        <v>30.09049425435331</v>
      </c>
      <c r="AK131" s="30">
        <f>AK130+(AVERAGE($AG$3:AG131)/(AK130*AK130))</f>
        <v>34.70975218931612</v>
      </c>
      <c r="AL131" s="36">
        <f>AL130+(AVERAGE($AH$3:AH131)/(AL130*AL130))</f>
        <v>36.064739093824024</v>
      </c>
      <c r="AM131" s="37">
        <f>AM130+(AVERAGE($AI$3:AI131)/(AM130*AM130))</f>
        <v>36.237667806302674</v>
      </c>
      <c r="AN131" s="38">
        <f t="shared" si="30"/>
        <v>33.259315922094544</v>
      </c>
      <c r="AO131" s="39">
        <f t="shared" si="42"/>
        <v>34.752986773384698</v>
      </c>
      <c r="AP131" s="39">
        <f t="shared" si="42"/>
        <v>35.07375718273876</v>
      </c>
      <c r="AQ131" s="36">
        <f t="shared" si="36"/>
        <v>35.108807050400088</v>
      </c>
      <c r="AR131" s="40">
        <f t="shared" si="43"/>
        <v>35.194229241127331</v>
      </c>
      <c r="AS131" s="41">
        <f t="shared" si="43"/>
        <v>35.26683402806335</v>
      </c>
      <c r="AT131" s="20">
        <f>POWER((AO131-H131),2)</f>
        <v>3.0729626276616959</v>
      </c>
      <c r="AU131" s="20">
        <f>POWER((AP131-H131),2)</f>
        <v>4.3004688529605977</v>
      </c>
      <c r="AV131" s="29">
        <f t="shared" si="32"/>
        <v>42.195673526150927</v>
      </c>
      <c r="AW131" s="30">
        <f t="shared" si="35"/>
        <v>33.846775574776579</v>
      </c>
      <c r="AX131" s="36">
        <f t="shared" si="33"/>
        <v>44.272772618999667</v>
      </c>
      <c r="AY131" s="37">
        <f t="shared" si="34"/>
        <v>42.362610995193634</v>
      </c>
    </row>
    <row r="132" spans="1:51" thickTop="1" thickBot="1">
      <c r="A132" s="4">
        <v>131</v>
      </c>
      <c r="B132" s="4">
        <v>1011627976</v>
      </c>
      <c r="C132" s="5">
        <f t="shared" si="46"/>
        <v>0.24667931688804554</v>
      </c>
      <c r="D132" s="2">
        <f t="shared" si="47"/>
        <v>37277.657129629632</v>
      </c>
      <c r="E132" s="4" t="s">
        <v>1010</v>
      </c>
      <c r="F132" s="4" t="s">
        <v>1011</v>
      </c>
      <c r="G132" s="4">
        <v>33</v>
      </c>
      <c r="H132" s="4">
        <v>33</v>
      </c>
      <c r="I132" s="5">
        <f t="shared" si="48"/>
        <v>0.26229508196721313</v>
      </c>
      <c r="J132" s="4">
        <v>206</v>
      </c>
      <c r="K132" s="4">
        <v>207</v>
      </c>
      <c r="L132" s="5">
        <f t="shared" si="49"/>
        <v>0.32038834951456313</v>
      </c>
      <c r="M132" s="5">
        <f t="shared" si="44"/>
        <v>6.2727272727272725</v>
      </c>
      <c r="N132" s="4">
        <v>0</v>
      </c>
      <c r="O132" s="4">
        <v>0</v>
      </c>
      <c r="P132" s="4">
        <v>1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1</v>
      </c>
      <c r="W132" s="4">
        <f>N132+P132+T132</f>
        <v>1</v>
      </c>
      <c r="X132" s="4">
        <f>O132+Q132+U132</f>
        <v>0</v>
      </c>
      <c r="Y132" s="60">
        <f>(N132+V132)/G132</f>
        <v>3.0303030303030304E-2</v>
      </c>
      <c r="Z132" s="62">
        <f>IF(AA132=0,0,(N132+V132)/ABS(AA132))</f>
        <v>0</v>
      </c>
      <c r="AA132" s="3">
        <f t="shared" si="50"/>
        <v>0</v>
      </c>
      <c r="AB132" s="3">
        <f t="shared" si="45"/>
        <v>1</v>
      </c>
      <c r="AC132" s="3">
        <f>N132+O132+P132+Q132+T132+U132</f>
        <v>1</v>
      </c>
      <c r="AD132" s="3">
        <f>AA132/G132</f>
        <v>0</v>
      </c>
      <c r="AE132" s="24">
        <f>(AA132)*(G132*G132)</f>
        <v>0</v>
      </c>
      <c r="AF132" s="25">
        <f t="shared" si="51"/>
        <v>9.1827364554637281E-4</v>
      </c>
      <c r="AG132" s="26">
        <f>(H132-$H$2)/SUM($AF$2:AF131)</f>
        <v>80.616895820996874</v>
      </c>
      <c r="AH132" s="35">
        <f>(H132-H127)/SUM(AF127:AF131)</f>
        <v>-445.4917348472199</v>
      </c>
      <c r="AI132" s="28">
        <f>(H132-H122)/SUM(AF122:AF131)</f>
        <v>-113.44710513749713</v>
      </c>
      <c r="AJ132" s="29">
        <f>AJ131+(AVERAGE($AE$3:AE132)/(AJ131*AJ131))</f>
        <v>30.09023938403595</v>
      </c>
      <c r="AK132" s="30">
        <f>AK131+(AVERAGE($AG$3:AG132)/(AK131*AK131))</f>
        <v>34.782124879609725</v>
      </c>
      <c r="AL132" s="36">
        <f>AL131+(AVERAGE($AH$3:AH132)/(AL131*AL131))</f>
        <v>36.122468028800789</v>
      </c>
      <c r="AM132" s="37">
        <f>AM131+(AVERAGE($AI$3:AI132)/(AM131*AM131))</f>
        <v>36.303510607124309</v>
      </c>
      <c r="AN132" s="38">
        <f t="shared" ref="AN132:AN195" si="52">AN131+(AE132/(AN131*AN131))</f>
        <v>33.259315922094544</v>
      </c>
      <c r="AO132" s="39">
        <f t="shared" ref="AO132:AP147" si="53">AO131+(AH132/(AO131*AO131))</f>
        <v>34.384132023083211</v>
      </c>
      <c r="AP132" s="39">
        <f t="shared" si="53"/>
        <v>34.981536393146079</v>
      </c>
      <c r="AQ132" s="36">
        <f t="shared" si="36"/>
        <v>34.887514160153124</v>
      </c>
      <c r="AR132" s="40">
        <f t="shared" si="43"/>
        <v>35.102784985592287</v>
      </c>
      <c r="AS132" s="41">
        <f t="shared" si="43"/>
        <v>35.229960695473835</v>
      </c>
      <c r="AT132" s="20">
        <f>POWER((AO132-H132),2)</f>
        <v>1.9158214573244225</v>
      </c>
      <c r="AU132" s="20">
        <f>POWER((AP132-H132),2)</f>
        <v>3.9264864773623738</v>
      </c>
      <c r="AV132" s="29">
        <f t="shared" ref="AV132:AV195" si="54">AV131+(AVERAGE($AE$3:$AE$85)/(AV131*AV131))</f>
        <v>42.294137849643896</v>
      </c>
      <c r="AW132" s="30">
        <f t="shared" si="35"/>
        <v>33.91844173949719</v>
      </c>
      <c r="AX132" s="36">
        <f t="shared" ref="AX132:AX195" si="55">AX131+(AVERAGE($AH$3:$AH$85)/(AX131*AX131))</f>
        <v>44.377437575572642</v>
      </c>
      <c r="AY132" s="37">
        <f t="shared" ref="AY132:AY195" si="56">AY131+(AVERAGE($AI$3:$AI$85)/(AY131*AY131))</f>
        <v>42.461578738647596</v>
      </c>
    </row>
    <row r="133" spans="1:51" thickTop="1" thickBot="1">
      <c r="A133" s="4">
        <v>132</v>
      </c>
      <c r="B133" s="4">
        <v>1012754820</v>
      </c>
      <c r="C133" s="5">
        <f t="shared" si="46"/>
        <v>0.24857685009487665</v>
      </c>
      <c r="D133" s="2">
        <f t="shared" si="47"/>
        <v>37290.699305555558</v>
      </c>
      <c r="E133" s="4" t="s">
        <v>1011</v>
      </c>
      <c r="F133" s="4" t="s">
        <v>1012</v>
      </c>
      <c r="G133" s="4">
        <v>33</v>
      </c>
      <c r="H133" s="4">
        <v>39</v>
      </c>
      <c r="I133" s="5">
        <f t="shared" si="48"/>
        <v>0.36065573770491804</v>
      </c>
      <c r="J133" s="4">
        <v>207</v>
      </c>
      <c r="K133" s="4">
        <v>231</v>
      </c>
      <c r="L133" s="5">
        <f t="shared" si="49"/>
        <v>0.37864077669902912</v>
      </c>
      <c r="M133" s="5">
        <f t="shared" si="44"/>
        <v>5.9230769230769234</v>
      </c>
      <c r="N133" s="4">
        <v>6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24</v>
      </c>
      <c r="U133" s="4">
        <v>0</v>
      </c>
      <c r="V133" s="4">
        <v>0</v>
      </c>
      <c r="W133" s="4">
        <f>N133+P133+T133</f>
        <v>30</v>
      </c>
      <c r="X133" s="4">
        <f>O133+Q133+U133</f>
        <v>0</v>
      </c>
      <c r="Y133" s="60">
        <f>(N133+V133)/G133</f>
        <v>0.18181818181818182</v>
      </c>
      <c r="Z133" s="62">
        <f>IF(AA133=0,0,(N133+V133)/ABS(AA133))</f>
        <v>1</v>
      </c>
      <c r="AA133" s="3">
        <f t="shared" si="50"/>
        <v>6</v>
      </c>
      <c r="AB133" s="3">
        <f t="shared" si="45"/>
        <v>24</v>
      </c>
      <c r="AC133" s="3">
        <f>N133+O133+P133+Q133+T133+U133</f>
        <v>30</v>
      </c>
      <c r="AD133" s="3">
        <f>AA133/G133</f>
        <v>0.18181818181818182</v>
      </c>
      <c r="AE133" s="24">
        <f>(AA133)*(G133*G133)</f>
        <v>6534</v>
      </c>
      <c r="AF133" s="25">
        <f t="shared" si="51"/>
        <v>6.5746219592373442E-4</v>
      </c>
      <c r="AG133" s="26">
        <f>(H133-$H$2)/SUM($AF$2:AF132)</f>
        <v>110.33772413154297</v>
      </c>
      <c r="AH133" s="35">
        <f>(H133-H128)/SUM(AF128:AF132)</f>
        <v>1306.8</v>
      </c>
      <c r="AI133" s="28">
        <f>(H133-H123)/SUM(AF123:AF132)</f>
        <v>563.83119602933243</v>
      </c>
      <c r="AJ133" s="29">
        <f>AJ132+(AVERAGE($AE$3:AE133)/(AJ132*AJ132))</f>
        <v>30.145074397107173</v>
      </c>
      <c r="AK133" s="30">
        <f>AK132+(AVERAGE($AG$3:AG133)/(AK132*AK132))</f>
        <v>34.85434274898082</v>
      </c>
      <c r="AL133" s="36">
        <f>AL132+(AVERAGE($AH$3:AH133)/(AL132*AL132))</f>
        <v>36.187218418332812</v>
      </c>
      <c r="AM133" s="37">
        <f>AM132+(AVERAGE($AI$3:AI133)/(AM132*AM132))</f>
        <v>36.371879726365677</v>
      </c>
      <c r="AN133" s="38">
        <f t="shared" si="52"/>
        <v>39.166119174430946</v>
      </c>
      <c r="AO133" s="39">
        <f t="shared" si="53"/>
        <v>35.489464662271821</v>
      </c>
      <c r="AP133" s="39">
        <f t="shared" si="53"/>
        <v>35.442292756133185</v>
      </c>
      <c r="AQ133" s="36">
        <f t="shared" si="36"/>
        <v>34.916561760167397</v>
      </c>
      <c r="AR133" s="40">
        <f t="shared" si="43"/>
        <v>35.116917414522277</v>
      </c>
      <c r="AS133" s="41">
        <f t="shared" si="43"/>
        <v>35.238438257804887</v>
      </c>
      <c r="AT133" s="20">
        <f>POWER((AO133-H133),2)</f>
        <v>12.323858357438297</v>
      </c>
      <c r="AU133" s="20">
        <f>POWER((AP133-H133),2)</f>
        <v>12.657280833062412</v>
      </c>
      <c r="AV133" s="29">
        <f t="shared" si="54"/>
        <v>42.392144240295842</v>
      </c>
      <c r="AW133" s="30">
        <f t="shared" ref="AW133:AW196" si="57">AW132+(AVERAGE($AG$3:$AG$85)/(AW132*AW132))</f>
        <v>33.989805377748873</v>
      </c>
      <c r="AX133" s="36">
        <f t="shared" si="55"/>
        <v>44.481609406122821</v>
      </c>
      <c r="AY133" s="37">
        <f t="shared" si="56"/>
        <v>42.560085679649639</v>
      </c>
    </row>
    <row r="134" spans="1:51" thickTop="1" thickBot="1">
      <c r="A134" s="4">
        <v>133</v>
      </c>
      <c r="B134" s="4">
        <v>1012755053</v>
      </c>
      <c r="C134" s="5">
        <f t="shared" si="46"/>
        <v>0.25047438330170779</v>
      </c>
      <c r="D134" s="2">
        <f t="shared" si="47"/>
        <v>37290.702002314814</v>
      </c>
      <c r="E134" s="4" t="s">
        <v>1012</v>
      </c>
      <c r="F134" s="4" t="s">
        <v>1013</v>
      </c>
      <c r="G134" s="4">
        <v>39</v>
      </c>
      <c r="H134" s="4">
        <v>35</v>
      </c>
      <c r="I134" s="5">
        <f t="shared" si="48"/>
        <v>0.29508196721311475</v>
      </c>
      <c r="J134" s="4">
        <v>231</v>
      </c>
      <c r="K134" s="4">
        <v>220</v>
      </c>
      <c r="L134" s="5">
        <f t="shared" si="49"/>
        <v>0.35194174757281554</v>
      </c>
      <c r="M134" s="5">
        <f t="shared" si="44"/>
        <v>6.2857142857142856</v>
      </c>
      <c r="N134" s="4">
        <v>12</v>
      </c>
      <c r="O134" s="4">
        <v>16</v>
      </c>
      <c r="P134" s="4">
        <v>50</v>
      </c>
      <c r="Q134" s="4">
        <v>44</v>
      </c>
      <c r="R134" s="4">
        <v>10</v>
      </c>
      <c r="S134" s="4">
        <v>0</v>
      </c>
      <c r="T134" s="4">
        <v>79</v>
      </c>
      <c r="U134" s="4">
        <v>96</v>
      </c>
      <c r="V134" s="4">
        <v>15</v>
      </c>
      <c r="W134" s="4">
        <f>N134+P134+T134</f>
        <v>141</v>
      </c>
      <c r="X134" s="4">
        <f>O134+Q134+U134</f>
        <v>156</v>
      </c>
      <c r="Y134" s="60">
        <f>(N134+V134)/G134</f>
        <v>0.69230769230769229</v>
      </c>
      <c r="Z134" s="62">
        <f>IF(AA134=0,0,(N134+V134)/ABS(AA134))</f>
        <v>6.75</v>
      </c>
      <c r="AA134" s="3">
        <f t="shared" si="50"/>
        <v>-4</v>
      </c>
      <c r="AB134" s="3">
        <f t="shared" si="45"/>
        <v>-11</v>
      </c>
      <c r="AC134" s="3">
        <f>N134+O134+P134+Q134+T134+U134</f>
        <v>297</v>
      </c>
      <c r="AD134" s="3">
        <f>AA134/G134</f>
        <v>-0.10256410256410256</v>
      </c>
      <c r="AE134" s="24">
        <f>(AA134)*(G134*G134)</f>
        <v>-6084</v>
      </c>
      <c r="AF134" s="25">
        <f t="shared" si="51"/>
        <v>8.1632653061224493E-4</v>
      </c>
      <c r="AG134" s="26">
        <f>(H134-$H$2)/SUM($AF$2:AF133)</f>
        <v>89.979620605985858</v>
      </c>
      <c r="AH134" s="35">
        <f>(H134-H129)/SUM(AF129:AF133)</f>
        <v>461.83437892095355</v>
      </c>
      <c r="AI134" s="28">
        <f>(H134-H124)/SUM(AF124:AF133)</f>
        <v>115.46927216633644</v>
      </c>
      <c r="AJ134" s="29">
        <f>AJ133+(AVERAGE($AE$3:AE134)/(AJ133*AJ133))</f>
        <v>30.148575804457774</v>
      </c>
      <c r="AK134" s="30">
        <f>AK133+(AVERAGE($AG$3:AG134)/(AK133*AK133))</f>
        <v>34.92627793956089</v>
      </c>
      <c r="AL134" s="36">
        <f>AL133+(AVERAGE($AH$3:AH134)/(AL133*AL133))</f>
        <v>36.25392030546076</v>
      </c>
      <c r="AM134" s="37">
        <f>AM133+(AVERAGE($AI$3:AI134)/(AM133*AM133))</f>
        <v>36.440137297310493</v>
      </c>
      <c r="AN134" s="38">
        <f t="shared" si="52"/>
        <v>35.199978415836355</v>
      </c>
      <c r="AO134" s="39">
        <f t="shared" si="53"/>
        <v>35.856144779901022</v>
      </c>
      <c r="AP134" s="39">
        <f t="shared" si="53"/>
        <v>35.534215464396041</v>
      </c>
      <c r="AQ134" s="36">
        <f t="shared" si="36"/>
        <v>35.05921154882553</v>
      </c>
      <c r="AR134" s="40">
        <f t="shared" si="43"/>
        <v>35.168488614347602</v>
      </c>
      <c r="AS134" s="41">
        <f t="shared" si="43"/>
        <v>35.256210674711511</v>
      </c>
      <c r="AT134" s="20">
        <f>POWER((AO134-H134),2)</f>
        <v>0.73298388415177018</v>
      </c>
      <c r="AU134" s="20">
        <f>POWER((AP134-H134),2)</f>
        <v>0.28538616239987807</v>
      </c>
      <c r="AV134" s="29">
        <f t="shared" si="54"/>
        <v>42.489697992866382</v>
      </c>
      <c r="AW134" s="30">
        <f t="shared" si="57"/>
        <v>34.060869666091314</v>
      </c>
      <c r="AX134" s="36">
        <f t="shared" si="55"/>
        <v>44.585293886349938</v>
      </c>
      <c r="AY134" s="37">
        <f t="shared" si="56"/>
        <v>42.658137152220426</v>
      </c>
    </row>
    <row r="135" spans="1:51" thickTop="1" thickBot="1">
      <c r="A135" s="4">
        <v>134</v>
      </c>
      <c r="B135" s="4">
        <v>1013102348</v>
      </c>
      <c r="C135" s="5">
        <f t="shared" si="46"/>
        <v>0.25237191650853891</v>
      </c>
      <c r="D135" s="2">
        <f t="shared" si="47"/>
        <v>37294.721620370372</v>
      </c>
      <c r="E135" s="4" t="s">
        <v>1013</v>
      </c>
      <c r="F135" s="4" t="s">
        <v>1014</v>
      </c>
      <c r="G135" s="4">
        <v>35</v>
      </c>
      <c r="H135" s="4">
        <v>35</v>
      </c>
      <c r="I135" s="5">
        <f t="shared" si="48"/>
        <v>0.29508196721311475</v>
      </c>
      <c r="J135" s="4">
        <v>220</v>
      </c>
      <c r="K135" s="4">
        <v>220</v>
      </c>
      <c r="L135" s="5">
        <f t="shared" si="49"/>
        <v>0.35194174757281554</v>
      </c>
      <c r="M135" s="5">
        <f t="shared" si="44"/>
        <v>6.2857142857142856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f>N135+P135+T135</f>
        <v>0</v>
      </c>
      <c r="X135" s="4">
        <f>O135+Q135+U135</f>
        <v>0</v>
      </c>
      <c r="Y135" s="60">
        <f>(N135+V135)/G135</f>
        <v>0</v>
      </c>
      <c r="Z135" s="62">
        <f>IF(AA135=0,0,(N135+V135)/ABS(AA135))</f>
        <v>0</v>
      </c>
      <c r="AA135" s="3">
        <f t="shared" si="50"/>
        <v>0</v>
      </c>
      <c r="AB135" s="3">
        <f t="shared" si="45"/>
        <v>0</v>
      </c>
      <c r="AC135" s="3">
        <f>N135+O135+P135+Q135+T135+U135</f>
        <v>0</v>
      </c>
      <c r="AD135" s="3">
        <f>AA135/G135</f>
        <v>0</v>
      </c>
      <c r="AE135" s="24">
        <f>(AA135)*(G135*G135)</f>
        <v>0</v>
      </c>
      <c r="AF135" s="25">
        <f t="shared" si="51"/>
        <v>8.1632653061224493E-4</v>
      </c>
      <c r="AG135" s="26">
        <f>(H135-$H$2)/SUM($AF$2:AF134)</f>
        <v>89.613932278212431</v>
      </c>
      <c r="AH135" s="35">
        <f>(H135-H130)/SUM(AF130:AF134)</f>
        <v>472.96869640558833</v>
      </c>
      <c r="AI135" s="28">
        <f>(H135-H125)/SUM(AF125:AF134)</f>
        <v>116.12261087250531</v>
      </c>
      <c r="AJ135" s="29">
        <f>AJ134+(AVERAGE($AE$3:AE135)/(AJ134*AJ134))</f>
        <v>30.152050078303503</v>
      </c>
      <c r="AK135" s="30">
        <f>AK134+(AVERAGE($AG$3:AG135)/(AK134*AK134))</f>
        <v>34.997930831462341</v>
      </c>
      <c r="AL135" s="36">
        <f>AL134+(AVERAGE($AH$3:AH135)/(AL134*AL134))</f>
        <v>36.322582945774961</v>
      </c>
      <c r="AM135" s="37">
        <f>AM134+(AVERAGE($AI$3:AI135)/(AM134*AM134))</f>
        <v>36.508285615666914</v>
      </c>
      <c r="AN135" s="38">
        <f t="shared" si="52"/>
        <v>35.199978415836355</v>
      </c>
      <c r="AO135" s="39">
        <f t="shared" si="53"/>
        <v>36.224023961941953</v>
      </c>
      <c r="AP135" s="39">
        <f t="shared" si="53"/>
        <v>35.626180624033623</v>
      </c>
      <c r="AQ135" s="36">
        <f t="shared" si="36"/>
        <v>35.314785776830782</v>
      </c>
      <c r="AR135" s="40">
        <f t="shared" si="43"/>
        <v>35.258149302268656</v>
      </c>
      <c r="AS135" s="41">
        <f t="shared" si="43"/>
        <v>35.283307300053195</v>
      </c>
      <c r="AT135" s="20">
        <f>POWER((AO135-H135),2)</f>
        <v>1.4982346594080747</v>
      </c>
      <c r="AU135" s="20">
        <f>POWER((AP135-H135),2)</f>
        <v>0.39210217391513719</v>
      </c>
      <c r="AV135" s="29">
        <f t="shared" si="54"/>
        <v>42.58680430475512</v>
      </c>
      <c r="AW135" s="30">
        <f t="shared" si="57"/>
        <v>34.131637728010226</v>
      </c>
      <c r="AX135" s="36">
        <f t="shared" si="55"/>
        <v>44.688496684379764</v>
      </c>
      <c r="AY135" s="37">
        <f t="shared" si="56"/>
        <v>42.755738392187382</v>
      </c>
    </row>
    <row r="136" spans="1:51" thickTop="1" thickBot="1">
      <c r="A136" s="4">
        <v>135</v>
      </c>
      <c r="B136" s="4">
        <v>1013106596</v>
      </c>
      <c r="C136" s="5">
        <f t="shared" si="46"/>
        <v>0.25426944971537002</v>
      </c>
      <c r="D136" s="2">
        <f t="shared" si="47"/>
        <v>37294.770787037036</v>
      </c>
      <c r="E136" s="4" t="s">
        <v>1014</v>
      </c>
      <c r="F136" s="4" t="s">
        <v>1015</v>
      </c>
      <c r="G136" s="4">
        <v>35</v>
      </c>
      <c r="H136" s="4">
        <v>35</v>
      </c>
      <c r="I136" s="5">
        <f t="shared" si="48"/>
        <v>0.29508196721311475</v>
      </c>
      <c r="J136" s="4">
        <v>220</v>
      </c>
      <c r="K136" s="4">
        <v>219</v>
      </c>
      <c r="L136" s="5">
        <f t="shared" si="49"/>
        <v>0.34951456310679613</v>
      </c>
      <c r="M136" s="5">
        <f t="shared" si="44"/>
        <v>6.2571428571428571</v>
      </c>
      <c r="N136" s="4">
        <v>0</v>
      </c>
      <c r="O136" s="4">
        <v>0</v>
      </c>
      <c r="P136" s="4">
        <v>0</v>
      </c>
      <c r="Q136" s="4">
        <v>1</v>
      </c>
      <c r="R136" s="4">
        <v>0</v>
      </c>
      <c r="S136" s="4">
        <v>0</v>
      </c>
      <c r="T136" s="4">
        <v>0</v>
      </c>
      <c r="U136" s="4">
        <v>0</v>
      </c>
      <c r="V136" s="4">
        <v>1</v>
      </c>
      <c r="W136" s="4">
        <f>N136+P136+T136</f>
        <v>0</v>
      </c>
      <c r="X136" s="4">
        <f>O136+Q136+U136</f>
        <v>1</v>
      </c>
      <c r="Y136" s="60">
        <f>(N136+V136)/G136</f>
        <v>2.8571428571428571E-2</v>
      </c>
      <c r="Z136" s="62">
        <f>IF(AA136=0,0,(N136+V136)/ABS(AA136))</f>
        <v>0</v>
      </c>
      <c r="AA136" s="3">
        <f t="shared" si="50"/>
        <v>0</v>
      </c>
      <c r="AB136" s="3">
        <f t="shared" si="45"/>
        <v>-1</v>
      </c>
      <c r="AC136" s="3">
        <f>N136+O136+P136+Q136+T136+U136</f>
        <v>1</v>
      </c>
      <c r="AD136" s="3">
        <f>AA136/G136</f>
        <v>0</v>
      </c>
      <c r="AE136" s="24">
        <f>(AA136)*(G136*G136)</f>
        <v>0</v>
      </c>
      <c r="AF136" s="25">
        <f t="shared" si="51"/>
        <v>8.1632653061224493E-4</v>
      </c>
      <c r="AG136" s="26">
        <f>(H136-$H$2)/SUM($AF$2:AF135)</f>
        <v>89.251204324467224</v>
      </c>
      <c r="AH136" s="35">
        <f>(H136-H131)/SUM(AF131:AF135)</f>
        <v>484.65314927495564</v>
      </c>
      <c r="AI136" s="28">
        <f>(H136-H126)/SUM(AF126:AF135)</f>
        <v>116.78338498336258</v>
      </c>
      <c r="AJ136" s="29">
        <f>AJ135+(AVERAGE($AE$3:AE136)/(AJ135*AJ135))</f>
        <v>30.155497630105934</v>
      </c>
      <c r="AK136" s="30">
        <f>AK135+(AVERAGE($AG$3:AG136)/(AK135*AK135))</f>
        <v>35.069301872971771</v>
      </c>
      <c r="AL136" s="36">
        <f>AL135+(AVERAGE($AH$3:AH136)/(AL135*AL135))</f>
        <v>36.393217167774587</v>
      </c>
      <c r="AM136" s="37">
        <f>AM135+(AVERAGE($AI$3:AI136)/(AM135*AM135))</f>
        <v>36.576326953187717</v>
      </c>
      <c r="AN136" s="38">
        <f t="shared" si="52"/>
        <v>35.199978415836355</v>
      </c>
      <c r="AO136" s="39">
        <f t="shared" si="53"/>
        <v>36.593373579966496</v>
      </c>
      <c r="AP136" s="39">
        <f t="shared" si="53"/>
        <v>35.71819221249708</v>
      </c>
      <c r="AQ136" s="36">
        <f t="shared" ref="AQ136:AQ199" si="58">AQ135+(AVERAGE(AH132:AH136)/(AQ135*AQ135))</f>
        <v>35.680546684158955</v>
      </c>
      <c r="AR136" s="40">
        <f t="shared" si="43"/>
        <v>35.386340859183406</v>
      </c>
      <c r="AS136" s="41">
        <f t="shared" si="43"/>
        <v>35.319743178757896</v>
      </c>
      <c r="AT136" s="20">
        <f>POWER((AO136-H136),2)</f>
        <v>2.5388393653352472</v>
      </c>
      <c r="AU136" s="20">
        <f>POWER((AP136-H136),2)</f>
        <v>0.51580005409145047</v>
      </c>
      <c r="AV136" s="29">
        <f t="shared" si="54"/>
        <v>42.683468278447897</v>
      </c>
      <c r="AW136" s="30">
        <f t="shared" si="57"/>
        <v>34.202112635129708</v>
      </c>
      <c r="AX136" s="36">
        <f t="shared" si="55"/>
        <v>44.791223363501651</v>
      </c>
      <c r="AY136" s="37">
        <f t="shared" si="56"/>
        <v>42.85289453965467</v>
      </c>
    </row>
    <row r="137" spans="1:51" thickTop="1" thickBot="1">
      <c r="A137" s="4">
        <v>136</v>
      </c>
      <c r="B137" s="4">
        <v>1014893812</v>
      </c>
      <c r="C137" s="5">
        <f t="shared" si="46"/>
        <v>0.25616698292220114</v>
      </c>
      <c r="D137" s="2">
        <f t="shared" si="47"/>
        <v>37315.456157407403</v>
      </c>
      <c r="E137" s="4" t="s">
        <v>1015</v>
      </c>
      <c r="F137" s="4" t="s">
        <v>1016</v>
      </c>
      <c r="G137" s="4">
        <v>35</v>
      </c>
      <c r="H137" s="4">
        <v>35</v>
      </c>
      <c r="I137" s="5">
        <f t="shared" si="48"/>
        <v>0.29508196721311475</v>
      </c>
      <c r="J137" s="4">
        <v>219</v>
      </c>
      <c r="K137" s="4">
        <v>219</v>
      </c>
      <c r="L137" s="5">
        <f t="shared" si="49"/>
        <v>0.34951456310679613</v>
      </c>
      <c r="M137" s="5">
        <f t="shared" si="44"/>
        <v>6.2571428571428571</v>
      </c>
      <c r="N137" s="4">
        <v>0</v>
      </c>
      <c r="O137" s="4">
        <v>0</v>
      </c>
      <c r="P137" s="4">
        <v>0</v>
      </c>
      <c r="Q137" s="4">
        <v>0</v>
      </c>
      <c r="R137" s="4">
        <v>1</v>
      </c>
      <c r="S137" s="4">
        <v>0</v>
      </c>
      <c r="T137" s="4">
        <v>0</v>
      </c>
      <c r="U137" s="4">
        <v>0</v>
      </c>
      <c r="V137" s="4">
        <v>1</v>
      </c>
      <c r="W137" s="4">
        <f>N137+P137+T137</f>
        <v>0</v>
      </c>
      <c r="X137" s="4">
        <f>O137+Q137+U137</f>
        <v>0</v>
      </c>
      <c r="Y137" s="60">
        <f>(N137+V137)/G137</f>
        <v>2.8571428571428571E-2</v>
      </c>
      <c r="Z137" s="62">
        <f>IF(AA137=0,0,(N137+V137)/ABS(AA137))</f>
        <v>0</v>
      </c>
      <c r="AA137" s="3">
        <f t="shared" si="50"/>
        <v>0</v>
      </c>
      <c r="AB137" s="3">
        <f t="shared" si="45"/>
        <v>0</v>
      </c>
      <c r="AC137" s="3">
        <f>N137+O137+P137+Q137+T137+U137</f>
        <v>0</v>
      </c>
      <c r="AD137" s="3">
        <f>AA137/G137</f>
        <v>0</v>
      </c>
      <c r="AE137" s="24">
        <f>(AA137)*(G137*G137)</f>
        <v>0</v>
      </c>
      <c r="AF137" s="25">
        <f t="shared" si="51"/>
        <v>8.1632653061224493E-4</v>
      </c>
      <c r="AG137" s="26">
        <f>(H137-$H$2)/SUM($AF$2:AF136)</f>
        <v>88.89140094178498</v>
      </c>
      <c r="AH137" s="35">
        <f>(H137-H132)/SUM(AF132:AF136)</f>
        <v>496.92954275694774</v>
      </c>
      <c r="AI137" s="28">
        <f>(H137-H127)/SUM(AF127:AF136)</f>
        <v>0</v>
      </c>
      <c r="AJ137" s="29">
        <f>AJ136+(AVERAGE($AE$3:AE137)/(AJ136*AJ136))</f>
        <v>30.158918862083176</v>
      </c>
      <c r="AK137" s="30">
        <f>AK136+(AVERAGE($AG$3:AG137)/(AK136*AK136))</f>
        <v>35.140391576663085</v>
      </c>
      <c r="AL137" s="36">
        <f>AL136+(AVERAGE($AH$3:AH137)/(AL136*AL136))</f>
        <v>36.465835488042153</v>
      </c>
      <c r="AM137" s="37">
        <f>AM136+(AVERAGE($AI$3:AI137)/(AM136*AM136))</f>
        <v>36.643613241058027</v>
      </c>
      <c r="AN137" s="38">
        <f t="shared" si="52"/>
        <v>35.199978415836355</v>
      </c>
      <c r="AO137" s="39">
        <f t="shared" si="53"/>
        <v>36.964472694266796</v>
      </c>
      <c r="AP137" s="39">
        <f t="shared" si="53"/>
        <v>35.71819221249708</v>
      </c>
      <c r="AQ137" s="36">
        <f t="shared" si="58"/>
        <v>36.186898454377157</v>
      </c>
      <c r="AR137" s="40">
        <f t="shared" si="43"/>
        <v>35.534826448750238</v>
      </c>
      <c r="AS137" s="41">
        <f t="shared" si="43"/>
        <v>35.346837271668548</v>
      </c>
      <c r="AT137" s="20">
        <f>POWER((AO137-H137),2)</f>
        <v>3.8591529665198441</v>
      </c>
      <c r="AU137" s="20">
        <f>POWER((AP137-H137),2)</f>
        <v>0.51580005409145047</v>
      </c>
      <c r="AV137" s="29">
        <f t="shared" si="54"/>
        <v>42.779694923885302</v>
      </c>
      <c r="AW137" s="30">
        <f t="shared" si="57"/>
        <v>34.272297408389612</v>
      </c>
      <c r="AX137" s="36">
        <f t="shared" si="55"/>
        <v>44.893479384817979</v>
      </c>
      <c r="AY137" s="37">
        <f t="shared" si="56"/>
        <v>42.949610641394585</v>
      </c>
    </row>
    <row r="138" spans="1:51" thickTop="1" thickBot="1">
      <c r="A138" s="4">
        <v>137</v>
      </c>
      <c r="B138" s="4">
        <v>1015338408</v>
      </c>
      <c r="C138" s="5">
        <f t="shared" si="46"/>
        <v>0.25806451612903225</v>
      </c>
      <c r="D138" s="2">
        <f t="shared" si="47"/>
        <v>37320.601944444446</v>
      </c>
      <c r="E138" s="4" t="s">
        <v>1016</v>
      </c>
      <c r="F138" s="4" t="s">
        <v>1017</v>
      </c>
      <c r="G138" s="4">
        <v>35</v>
      </c>
      <c r="H138" s="4">
        <v>35</v>
      </c>
      <c r="I138" s="5">
        <f t="shared" si="48"/>
        <v>0.29508196721311475</v>
      </c>
      <c r="J138" s="4">
        <v>219</v>
      </c>
      <c r="K138" s="4">
        <v>219</v>
      </c>
      <c r="L138" s="5">
        <f t="shared" si="49"/>
        <v>0.34951456310679613</v>
      </c>
      <c r="M138" s="5">
        <f t="shared" si="44"/>
        <v>6.2571428571428571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f>N138+P138+T138</f>
        <v>0</v>
      </c>
      <c r="X138" s="4">
        <f>O138+Q138+U138</f>
        <v>0</v>
      </c>
      <c r="Y138" s="60">
        <f>(N138+V138)/G138</f>
        <v>0</v>
      </c>
      <c r="Z138" s="62">
        <f>IF(AA138=0,0,(N138+V138)/ABS(AA138))</f>
        <v>0</v>
      </c>
      <c r="AA138" s="3">
        <f t="shared" si="50"/>
        <v>0</v>
      </c>
      <c r="AB138" s="3">
        <f t="shared" si="45"/>
        <v>0</v>
      </c>
      <c r="AC138" s="3">
        <f>N138+O138+P138+Q138+T138+U138</f>
        <v>0</v>
      </c>
      <c r="AD138" s="3">
        <f>AA138/G138</f>
        <v>0</v>
      </c>
      <c r="AE138" s="24">
        <f>(AA138)*(G138*G138)</f>
        <v>0</v>
      </c>
      <c r="AF138" s="25">
        <f t="shared" si="51"/>
        <v>8.1632653061224493E-4</v>
      </c>
      <c r="AG138" s="26">
        <f>(H138-$H$2)/SUM($AF$2:AF137)</f>
        <v>88.534486902220337</v>
      </c>
      <c r="AH138" s="35">
        <f>(H138-H133)/SUM(AF133:AF137)</f>
        <v>-1019.6880558215896</v>
      </c>
      <c r="AI138" s="28">
        <f>(H138-H128)/SUM(AF128:AF137)</f>
        <v>234.90344430934078</v>
      </c>
      <c r="AJ138" s="29">
        <f>AJ137+(AVERAGE($AE$3:AE138)/(AJ137*AJ137))</f>
        <v>30.162314167483999</v>
      </c>
      <c r="AK138" s="30">
        <f>AK137+(AVERAGE($AG$3:AG138)/(AK137*AK137))</f>
        <v>35.211200515704995</v>
      </c>
      <c r="AL138" s="36">
        <f>AL137+(AVERAGE($AH$3:AH138)/(AL137*AL137))</f>
        <v>36.531994634672763</v>
      </c>
      <c r="AM138" s="37">
        <f>AM137+(AVERAGE($AI$3:AI138)/(AM137*AM137))</f>
        <v>36.711446046528053</v>
      </c>
      <c r="AN138" s="38">
        <f t="shared" si="52"/>
        <v>35.199978415836355</v>
      </c>
      <c r="AO138" s="39">
        <f t="shared" si="53"/>
        <v>36.218198710646107</v>
      </c>
      <c r="AP138" s="39">
        <f t="shared" si="53"/>
        <v>35.902316230944336</v>
      </c>
      <c r="AQ138" s="36">
        <f t="shared" si="58"/>
        <v>36.323852016815351</v>
      </c>
      <c r="AR138" s="40">
        <f t="shared" si="43"/>
        <v>35.619838896990956</v>
      </c>
      <c r="AS138" s="41">
        <f t="shared" si="43"/>
        <v>35.401996021091335</v>
      </c>
      <c r="AT138" s="20">
        <f>POWER((AO138-H138),2)</f>
        <v>1.4840080986198363</v>
      </c>
      <c r="AU138" s="20">
        <f>POWER((AP138-H138),2)</f>
        <v>0.81417458062559311</v>
      </c>
      <c r="AV138" s="29">
        <f t="shared" si="54"/>
        <v>42.875489160756459</v>
      </c>
      <c r="AW138" s="30">
        <f t="shared" si="57"/>
        <v>34.342195019189035</v>
      </c>
      <c r="AX138" s="36">
        <f t="shared" si="55"/>
        <v>44.995270109808928</v>
      </c>
      <c r="AY138" s="37">
        <f t="shared" si="56"/>
        <v>43.045891653163416</v>
      </c>
    </row>
    <row r="139" spans="1:51" thickTop="1" thickBot="1">
      <c r="A139" s="4">
        <v>138</v>
      </c>
      <c r="B139" s="4">
        <v>1015855193</v>
      </c>
      <c r="C139" s="5">
        <f t="shared" si="46"/>
        <v>0.25996204933586337</v>
      </c>
      <c r="D139" s="2">
        <f t="shared" si="47"/>
        <v>37326.583252314813</v>
      </c>
      <c r="E139" s="4" t="s">
        <v>1017</v>
      </c>
      <c r="F139" s="4" t="s">
        <v>1018</v>
      </c>
      <c r="G139" s="4">
        <v>35</v>
      </c>
      <c r="H139" s="4">
        <v>35</v>
      </c>
      <c r="I139" s="5">
        <f t="shared" si="48"/>
        <v>0.29508196721311475</v>
      </c>
      <c r="J139" s="4">
        <v>219</v>
      </c>
      <c r="K139" s="4">
        <v>220</v>
      </c>
      <c r="L139" s="5">
        <f t="shared" si="49"/>
        <v>0.35194174757281554</v>
      </c>
      <c r="M139" s="5">
        <f t="shared" si="44"/>
        <v>6.2857142857142856</v>
      </c>
      <c r="N139" s="4">
        <v>0</v>
      </c>
      <c r="O139" s="4">
        <v>0</v>
      </c>
      <c r="P139" s="4">
        <v>1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1</v>
      </c>
      <c r="W139" s="4">
        <f>N139+P139+T139</f>
        <v>1</v>
      </c>
      <c r="X139" s="4">
        <f>O139+Q139+U139</f>
        <v>0</v>
      </c>
      <c r="Y139" s="60">
        <f>(N139+V139)/G139</f>
        <v>2.8571428571428571E-2</v>
      </c>
      <c r="Z139" s="62">
        <f>IF(AA139=0,0,(N139+V139)/ABS(AA139))</f>
        <v>0</v>
      </c>
      <c r="AA139" s="3">
        <f t="shared" si="50"/>
        <v>0</v>
      </c>
      <c r="AB139" s="3">
        <f t="shared" si="45"/>
        <v>1</v>
      </c>
      <c r="AC139" s="3">
        <f>N139+O139+P139+Q139+T139+U139</f>
        <v>1</v>
      </c>
      <c r="AD139" s="3">
        <f>AA139/G139</f>
        <v>0</v>
      </c>
      <c r="AE139" s="24">
        <f>(AA139)*(G139*G139)</f>
        <v>0</v>
      </c>
      <c r="AF139" s="25">
        <f t="shared" si="51"/>
        <v>8.1632653061224493E-4</v>
      </c>
      <c r="AG139" s="26">
        <f>(H139-$H$2)/SUM($AF$2:AF138)</f>
        <v>88.180427541349943</v>
      </c>
      <c r="AH139" s="35">
        <f>(H139-H134)/SUM(AF134:AF138)</f>
        <v>0</v>
      </c>
      <c r="AI139" s="28">
        <f>(H139-H129)/SUM(AF129:AF138)</f>
        <v>237.75023332085439</v>
      </c>
      <c r="AJ139" s="29">
        <f>AJ138+(AVERAGE($AE$3:AE139)/(AJ138*AJ138))</f>
        <v>30.165683930851891</v>
      </c>
      <c r="AK139" s="30">
        <f>AK138+(AVERAGE($AG$3:AG139)/(AK138*AK138))</f>
        <v>35.281729320352859</v>
      </c>
      <c r="AL139" s="36">
        <f>AL138+(AVERAGE($AH$3:AH139)/(AL138*AL138))</f>
        <v>36.597433204968667</v>
      </c>
      <c r="AM139" s="37">
        <f>AM138+(AVERAGE($AI$3:AI139)/(AM138*AM138))</f>
        <v>36.779822757093541</v>
      </c>
      <c r="AN139" s="38">
        <f t="shared" si="52"/>
        <v>35.199978415836355</v>
      </c>
      <c r="AO139" s="39">
        <f t="shared" si="53"/>
        <v>36.218198710646107</v>
      </c>
      <c r="AP139" s="39">
        <f t="shared" si="53"/>
        <v>36.086765108195713</v>
      </c>
      <c r="AQ139" s="36">
        <f t="shared" si="58"/>
        <v>36.389769253051689</v>
      </c>
      <c r="AR139" s="40">
        <f t="shared" si="43"/>
        <v>35.722649445159234</v>
      </c>
      <c r="AS139" s="41">
        <f t="shared" si="43"/>
        <v>35.485171788223916</v>
      </c>
      <c r="AT139" s="20">
        <f>POWER((AO139-H139),2)</f>
        <v>1.4840080986198363</v>
      </c>
      <c r="AU139" s="20">
        <f>POWER((AP139-H139),2)</f>
        <v>1.1810584003916409</v>
      </c>
      <c r="AV139" s="29">
        <f t="shared" si="54"/>
        <v>42.970855820720885</v>
      </c>
      <c r="AW139" s="30">
        <f t="shared" si="57"/>
        <v>34.411808390497207</v>
      </c>
      <c r="AX139" s="36">
        <f t="shared" si="55"/>
        <v>45.096600802815857</v>
      </c>
      <c r="AY139" s="37">
        <f t="shared" si="56"/>
        <v>43.141742441944572</v>
      </c>
    </row>
    <row r="140" spans="1:51" thickTop="1" thickBot="1">
      <c r="A140" s="4">
        <v>139</v>
      </c>
      <c r="B140" s="4">
        <v>1018258083</v>
      </c>
      <c r="C140" s="5">
        <f t="shared" si="46"/>
        <v>0.26185958254269448</v>
      </c>
      <c r="D140" s="2">
        <f t="shared" si="47"/>
        <v>37354.394479166665</v>
      </c>
      <c r="E140" s="4" t="s">
        <v>1018</v>
      </c>
      <c r="F140" s="4" t="s">
        <v>1019</v>
      </c>
      <c r="G140" s="4">
        <v>35</v>
      </c>
      <c r="H140" s="4">
        <v>35</v>
      </c>
      <c r="I140" s="5">
        <f t="shared" si="48"/>
        <v>0.29508196721311475</v>
      </c>
      <c r="J140" s="4">
        <v>220</v>
      </c>
      <c r="K140" s="4">
        <v>220</v>
      </c>
      <c r="L140" s="5">
        <f t="shared" si="49"/>
        <v>0.35194174757281554</v>
      </c>
      <c r="M140" s="5">
        <f t="shared" si="44"/>
        <v>6.2857142857142856</v>
      </c>
      <c r="N140" s="4">
        <v>0</v>
      </c>
      <c r="O140" s="4">
        <v>0</v>
      </c>
      <c r="P140" s="4">
        <v>0</v>
      </c>
      <c r="Q140" s="4">
        <v>0</v>
      </c>
      <c r="R140" s="4">
        <v>1</v>
      </c>
      <c r="S140" s="4">
        <v>0</v>
      </c>
      <c r="T140" s="4">
        <v>0</v>
      </c>
      <c r="U140" s="4">
        <v>0</v>
      </c>
      <c r="V140" s="4">
        <v>1</v>
      </c>
      <c r="W140" s="4">
        <f>N140+P140+T140</f>
        <v>0</v>
      </c>
      <c r="X140" s="4">
        <f>O140+Q140+U140</f>
        <v>0</v>
      </c>
      <c r="Y140" s="60">
        <f>(N140+V140)/G140</f>
        <v>2.8571428571428571E-2</v>
      </c>
      <c r="Z140" s="62">
        <f>IF(AA140=0,0,(N140+V140)/ABS(AA140))</f>
        <v>0</v>
      </c>
      <c r="AA140" s="3">
        <f t="shared" si="50"/>
        <v>0</v>
      </c>
      <c r="AB140" s="3">
        <f t="shared" si="45"/>
        <v>0</v>
      </c>
      <c r="AC140" s="3">
        <f>N140+O140+P140+Q140+T140+U140</f>
        <v>0</v>
      </c>
      <c r="AD140" s="3">
        <f>AA140/G140</f>
        <v>0</v>
      </c>
      <c r="AE140" s="24">
        <f>(AA140)*(G140*G140)</f>
        <v>0</v>
      </c>
      <c r="AF140" s="25">
        <f t="shared" si="51"/>
        <v>8.1632653061224493E-4</v>
      </c>
      <c r="AG140" s="26">
        <f>(H140-$H$2)/SUM($AF$2:AF139)</f>
        <v>87.8291887470495</v>
      </c>
      <c r="AH140" s="35">
        <f>(H140-H135)/SUM(AF135:AF139)</f>
        <v>0</v>
      </c>
      <c r="AI140" s="28">
        <f>(H140-H130)/SUM(AF130:AF139)</f>
        <v>240.66686913478506</v>
      </c>
      <c r="AJ140" s="29">
        <f>AJ139+(AVERAGE($AE$3:AE140)/(AJ139*AJ139))</f>
        <v>30.16902852827949</v>
      </c>
      <c r="AK140" s="30">
        <f>AK139+(AVERAGE($AG$3:AG140)/(AK139*AK139))</f>
        <v>35.351978674615523</v>
      </c>
      <c r="AL140" s="36">
        <f>AL139+(AVERAGE($AH$3:AH140)/(AL139*AL139))</f>
        <v>36.66216546943626</v>
      </c>
      <c r="AM140" s="37">
        <f>AM139+(AVERAGE($AI$3:AI140)/(AM139*AM139))</f>
        <v>36.848741018365473</v>
      </c>
      <c r="AN140" s="38">
        <f t="shared" si="52"/>
        <v>35.199978415836355</v>
      </c>
      <c r="AO140" s="39">
        <f t="shared" si="53"/>
        <v>36.218198710646107</v>
      </c>
      <c r="AP140" s="39">
        <f t="shared" si="53"/>
        <v>36.271572953130679</v>
      </c>
      <c r="AQ140" s="36">
        <f t="shared" si="58"/>
        <v>36.384014091695576</v>
      </c>
      <c r="AR140" s="40">
        <f t="shared" ref="AR140:AS155" si="59">AR139+(AVERAGE(AH131:AH140)/(AR139*AR139))</f>
        <v>35.842748071159583</v>
      </c>
      <c r="AS140" s="41">
        <f t="shared" si="59"/>
        <v>35.596190413582733</v>
      </c>
      <c r="AT140" s="20">
        <f>POWER((AO140-H140),2)</f>
        <v>1.4840080986198363</v>
      </c>
      <c r="AU140" s="20">
        <f>POWER((AP140-H140),2)</f>
        <v>1.6168977751334765</v>
      </c>
      <c r="AV140" s="29">
        <f t="shared" si="54"/>
        <v>43.065799649561178</v>
      </c>
      <c r="AW140" s="30">
        <f t="shared" si="57"/>
        <v>34.481140397932833</v>
      </c>
      <c r="AX140" s="36">
        <f t="shared" si="55"/>
        <v>45.197476633446357</v>
      </c>
      <c r="AY140" s="37">
        <f t="shared" si="56"/>
        <v>43.237167788121866</v>
      </c>
    </row>
    <row r="141" spans="1:51" thickTop="1" thickBot="1">
      <c r="A141" s="4">
        <v>140</v>
      </c>
      <c r="B141" s="4">
        <v>1018359373</v>
      </c>
      <c r="C141" s="5">
        <f t="shared" si="46"/>
        <v>0.26375711574952559</v>
      </c>
      <c r="D141" s="2">
        <f t="shared" si="47"/>
        <v>37355.566817129627</v>
      </c>
      <c r="E141" s="4" t="s">
        <v>1019</v>
      </c>
      <c r="F141" s="4" t="s">
        <v>1020</v>
      </c>
      <c r="G141" s="4">
        <v>35</v>
      </c>
      <c r="H141" s="4">
        <v>35</v>
      </c>
      <c r="I141" s="5">
        <f t="shared" si="48"/>
        <v>0.29508196721311475</v>
      </c>
      <c r="J141" s="4">
        <v>220</v>
      </c>
      <c r="K141" s="4">
        <v>220</v>
      </c>
      <c r="L141" s="5">
        <f t="shared" si="49"/>
        <v>0.35194174757281554</v>
      </c>
      <c r="M141" s="5">
        <f t="shared" si="44"/>
        <v>6.2857142857142856</v>
      </c>
      <c r="N141" s="4">
        <v>0</v>
      </c>
      <c r="O141" s="4">
        <v>0</v>
      </c>
      <c r="P141" s="4">
        <v>0</v>
      </c>
      <c r="Q141" s="4">
        <v>0</v>
      </c>
      <c r="R141" s="4">
        <v>1</v>
      </c>
      <c r="S141" s="4">
        <v>0</v>
      </c>
      <c r="T141" s="4">
        <v>0</v>
      </c>
      <c r="U141" s="4">
        <v>0</v>
      </c>
      <c r="V141" s="4">
        <v>1</v>
      </c>
      <c r="W141" s="4">
        <f>N141+P141+T141</f>
        <v>0</v>
      </c>
      <c r="X141" s="4">
        <f>O141+Q141+U141</f>
        <v>0</v>
      </c>
      <c r="Y141" s="60">
        <f>(N141+V141)/G141</f>
        <v>2.8571428571428571E-2</v>
      </c>
      <c r="Z141" s="62">
        <f>IF(AA141=0,0,(N141+V141)/ABS(AA141))</f>
        <v>0</v>
      </c>
      <c r="AA141" s="3">
        <f t="shared" si="50"/>
        <v>0</v>
      </c>
      <c r="AB141" s="3">
        <f t="shared" si="45"/>
        <v>0</v>
      </c>
      <c r="AC141" s="3">
        <f>N141+O141+P141+Q141+T141+U141</f>
        <v>0</v>
      </c>
      <c r="AD141" s="3">
        <f>AA141/G141</f>
        <v>0</v>
      </c>
      <c r="AE141" s="24">
        <f>(AA141)*(G141*G141)</f>
        <v>0</v>
      </c>
      <c r="AF141" s="25">
        <f t="shared" si="51"/>
        <v>8.1632653061224493E-4</v>
      </c>
      <c r="AG141" s="26">
        <f>(H141-$H$2)/SUM($AF$2:AF140)</f>
        <v>87.480736948537754</v>
      </c>
      <c r="AH141" s="35">
        <f>(H141-H136)/SUM(AF136:AF140)</f>
        <v>0</v>
      </c>
      <c r="AI141" s="28">
        <f>(H141-H131)/SUM(AF131:AF140)</f>
        <v>243.65595424525085</v>
      </c>
      <c r="AJ141" s="29">
        <f>AJ140+(AVERAGE($AE$3:AE141)/(AJ140*AJ140))</f>
        <v>30.172348327653783</v>
      </c>
      <c r="AK141" s="30">
        <f>AK140+(AVERAGE($AG$3:AG141)/(AK140*AK140))</f>
        <v>35.421949313088142</v>
      </c>
      <c r="AL141" s="36">
        <f>AL140+(AVERAGE($AH$3:AH141)/(AL140*AL140))</f>
        <v>36.726205290999658</v>
      </c>
      <c r="AM141" s="37">
        <f>AM140+(AVERAGE($AI$3:AI141)/(AM140*AM140))</f>
        <v>36.918198735210794</v>
      </c>
      <c r="AN141" s="38">
        <f t="shared" si="52"/>
        <v>35.199978415836355</v>
      </c>
      <c r="AO141" s="39">
        <f t="shared" si="53"/>
        <v>36.218198710646107</v>
      </c>
      <c r="AP141" s="39">
        <f t="shared" si="53"/>
        <v>36.456774346392528</v>
      </c>
      <c r="AQ141" s="36">
        <f t="shared" si="58"/>
        <v>36.305035408733367</v>
      </c>
      <c r="AR141" s="40">
        <f t="shared" si="59"/>
        <v>35.979589546481712</v>
      </c>
      <c r="AS141" s="41">
        <f t="shared" si="59"/>
        <v>35.73475496397397</v>
      </c>
      <c r="AT141" s="20">
        <f>POWER((AO141-H141),2)</f>
        <v>1.4840080986198363</v>
      </c>
      <c r="AU141" s="20">
        <f>POWER((AP141-H141),2)</f>
        <v>2.1221914963073778</v>
      </c>
      <c r="AV141" s="29">
        <f t="shared" si="54"/>
        <v>43.160325309269112</v>
      </c>
      <c r="AW141" s="30">
        <f t="shared" si="57"/>
        <v>34.550193870812983</v>
      </c>
      <c r="AX141" s="36">
        <f t="shared" si="55"/>
        <v>45.297902678904023</v>
      </c>
      <c r="AY141" s="37">
        <f t="shared" si="56"/>
        <v>43.332172387585416</v>
      </c>
    </row>
    <row r="142" spans="1:51" thickTop="1" thickBot="1">
      <c r="A142" s="4">
        <v>141</v>
      </c>
      <c r="B142" s="4">
        <v>1018534528</v>
      </c>
      <c r="C142" s="5">
        <f t="shared" si="46"/>
        <v>0.26565464895635671</v>
      </c>
      <c r="D142" s="2">
        <f t="shared" si="47"/>
        <v>37357.594074074077</v>
      </c>
      <c r="E142" s="4" t="s">
        <v>1020</v>
      </c>
      <c r="F142" s="4" t="s">
        <v>1021</v>
      </c>
      <c r="G142" s="4">
        <v>35</v>
      </c>
      <c r="H142" s="4">
        <v>35</v>
      </c>
      <c r="I142" s="5">
        <f t="shared" si="48"/>
        <v>0.29508196721311475</v>
      </c>
      <c r="J142" s="4">
        <v>220</v>
      </c>
      <c r="K142" s="4">
        <v>221</v>
      </c>
      <c r="L142" s="5">
        <f t="shared" si="49"/>
        <v>0.35436893203883496</v>
      </c>
      <c r="M142" s="5">
        <f t="shared" si="44"/>
        <v>6.3142857142857141</v>
      </c>
      <c r="N142" s="4">
        <v>0</v>
      </c>
      <c r="O142" s="4">
        <v>0</v>
      </c>
      <c r="P142" s="4">
        <v>1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1</v>
      </c>
      <c r="W142" s="4">
        <f>N142+P142+T142</f>
        <v>1</v>
      </c>
      <c r="X142" s="4">
        <f>O142+Q142+U142</f>
        <v>0</v>
      </c>
      <c r="Y142" s="60">
        <f>(N142+V142)/G142</f>
        <v>2.8571428571428571E-2</v>
      </c>
      <c r="Z142" s="62">
        <f>IF(AA142=0,0,(N142+V142)/ABS(AA142))</f>
        <v>0</v>
      </c>
      <c r="AA142" s="3">
        <f t="shared" si="50"/>
        <v>0</v>
      </c>
      <c r="AB142" s="3">
        <f t="shared" si="45"/>
        <v>1</v>
      </c>
      <c r="AC142" s="3">
        <f>N142+O142+P142+Q142+T142+U142</f>
        <v>1</v>
      </c>
      <c r="AD142" s="3">
        <f>AA142/G142</f>
        <v>0</v>
      </c>
      <c r="AE142" s="24">
        <f>(AA142)*(G142*G142)</f>
        <v>0</v>
      </c>
      <c r="AF142" s="25">
        <f t="shared" si="51"/>
        <v>8.1632653061224493E-4</v>
      </c>
      <c r="AG142" s="26">
        <f>(H142-$H$2)/SUM($AF$2:AF141)</f>
        <v>87.135039105680391</v>
      </c>
      <c r="AH142" s="35">
        <f>(H142-H137)/SUM(AF137:AF141)</f>
        <v>0</v>
      </c>
      <c r="AI142" s="28">
        <f>(H142-H132)/SUM(AF132:AF141)</f>
        <v>246.72022206439337</v>
      </c>
      <c r="AJ142" s="29">
        <f>AJ141+(AVERAGE($AE$3:AE142)/(AJ141*AJ141))</f>
        <v>30.175643688892514</v>
      </c>
      <c r="AK142" s="30">
        <f>AK141+(AVERAGE($AG$3:AG142)/(AK141*AK141))</f>
        <v>35.491642017942596</v>
      </c>
      <c r="AL142" s="36">
        <f>AL141+(AVERAGE($AH$3:AH142)/(AL141*AL141))</f>
        <v>36.789566140179822</v>
      </c>
      <c r="AM142" s="37">
        <f>AM141+(AVERAGE($AI$3:AI142)/(AM141*AM141))</f>
        <v>36.988194073220143</v>
      </c>
      <c r="AN142" s="38">
        <f t="shared" si="52"/>
        <v>35.199978415836355</v>
      </c>
      <c r="AO142" s="39">
        <f t="shared" si="53"/>
        <v>36.218198710646107</v>
      </c>
      <c r="AP142" s="39">
        <f t="shared" si="53"/>
        <v>36.642404390123346</v>
      </c>
      <c r="AQ142" s="36">
        <f t="shared" si="58"/>
        <v>36.150309301747683</v>
      </c>
      <c r="AR142" s="40">
        <f t="shared" si="59"/>
        <v>36.149805473573771</v>
      </c>
      <c r="AS142" s="41">
        <f t="shared" si="59"/>
        <v>35.900451784797703</v>
      </c>
      <c r="AT142" s="20">
        <f>POWER((AO142-H142),2)</f>
        <v>1.4840080986198363</v>
      </c>
      <c r="AU142" s="20">
        <f>POWER((AP142-H142),2)</f>
        <v>2.6974921806964405</v>
      </c>
      <c r="AV142" s="29">
        <f t="shared" si="54"/>
        <v>43.254437380067614</v>
      </c>
      <c r="AW142" s="30">
        <f t="shared" si="57"/>
        <v>34.618971593172603</v>
      </c>
      <c r="AX142" s="36">
        <f t="shared" si="55"/>
        <v>45.397883926245719</v>
      </c>
      <c r="AY142" s="37">
        <f t="shared" si="56"/>
        <v>43.426760853772841</v>
      </c>
    </row>
    <row r="143" spans="1:51" thickTop="1" thickBot="1">
      <c r="A143" s="4">
        <v>142</v>
      </c>
      <c r="B143" s="4">
        <v>1018540737</v>
      </c>
      <c r="C143" s="5">
        <f t="shared" si="46"/>
        <v>0.26755218216318788</v>
      </c>
      <c r="D143" s="2">
        <f t="shared" si="47"/>
        <v>37357.665937500002</v>
      </c>
      <c r="E143" s="4" t="s">
        <v>1021</v>
      </c>
      <c r="F143" s="4" t="s">
        <v>1022</v>
      </c>
      <c r="G143" s="4">
        <v>35</v>
      </c>
      <c r="H143" s="4">
        <v>35</v>
      </c>
      <c r="I143" s="5">
        <f t="shared" si="48"/>
        <v>0.29508196721311475</v>
      </c>
      <c r="J143" s="4">
        <v>221</v>
      </c>
      <c r="K143" s="4">
        <v>221</v>
      </c>
      <c r="L143" s="5">
        <f t="shared" si="49"/>
        <v>0.35436893203883496</v>
      </c>
      <c r="M143" s="5">
        <f t="shared" si="44"/>
        <v>6.3142857142857141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f>N143+P143+T143</f>
        <v>0</v>
      </c>
      <c r="X143" s="4">
        <f>O143+Q143+U143</f>
        <v>0</v>
      </c>
      <c r="Y143" s="60">
        <f>(N143+V143)/G143</f>
        <v>0</v>
      </c>
      <c r="Z143" s="62">
        <f>IF(AA143=0,0,(N143+V143)/ABS(AA143))</f>
        <v>0</v>
      </c>
      <c r="AA143" s="3">
        <f t="shared" si="50"/>
        <v>0</v>
      </c>
      <c r="AB143" s="3">
        <f t="shared" si="45"/>
        <v>0</v>
      </c>
      <c r="AC143" s="3">
        <f>N143+O143+P143+Q143+T143+U143</f>
        <v>0</v>
      </c>
      <c r="AD143" s="3">
        <f>AA143/G143</f>
        <v>0</v>
      </c>
      <c r="AE143" s="24">
        <f>(AA143)*(G143*G143)</f>
        <v>0</v>
      </c>
      <c r="AF143" s="25">
        <f t="shared" si="51"/>
        <v>8.1632653061224493E-4</v>
      </c>
      <c r="AG143" s="26">
        <f>(H143-$H$2)/SUM($AF$2:AF142)</f>
        <v>86.792062698546573</v>
      </c>
      <c r="AH143" s="35">
        <f>(H143-H138)/SUM(AF138:AF142)</f>
        <v>0</v>
      </c>
      <c r="AI143" s="28">
        <f>(H143-H133)/SUM(AF133:AF142)</f>
        <v>-499.72509051897532</v>
      </c>
      <c r="AJ143" s="29">
        <f>AJ142+(AVERAGE($AE$3:AE143)/(AJ142*AJ142))</f>
        <v>30.178914964172129</v>
      </c>
      <c r="AK143" s="30">
        <f>AK142+(AVERAGE($AG$3:AG143)/(AK142*AK142))</f>
        <v>35.561057616067494</v>
      </c>
      <c r="AL143" s="36">
        <f>AL142+(AVERAGE($AH$3:AH143)/(AL142*AL142))</f>
        <v>36.852261109577498</v>
      </c>
      <c r="AM143" s="37">
        <f>AM142+(AVERAGE($AI$3:AI143)/(AM142*AM142))</f>
        <v>37.054839690914015</v>
      </c>
      <c r="AN143" s="38">
        <f t="shared" si="52"/>
        <v>35.199978415836355</v>
      </c>
      <c r="AO143" s="39">
        <f t="shared" si="53"/>
        <v>36.218198710646107</v>
      </c>
      <c r="AP143" s="39">
        <f t="shared" si="53"/>
        <v>36.270215651340365</v>
      </c>
      <c r="AQ143" s="36">
        <f t="shared" si="58"/>
        <v>36.150309301747683</v>
      </c>
      <c r="AR143" s="40">
        <f t="shared" si="59"/>
        <v>36.218422853672294</v>
      </c>
      <c r="AS143" s="41">
        <f t="shared" si="59"/>
        <v>35.982102331774023</v>
      </c>
      <c r="AT143" s="20">
        <f>POWER((AO143-H143),2)</f>
        <v>1.4840080986198363</v>
      </c>
      <c r="AU143" s="20">
        <f>POWER((AP143-H143),2)</f>
        <v>1.6134478009100279</v>
      </c>
      <c r="AV143" s="29">
        <f t="shared" si="54"/>
        <v>43.348140362371055</v>
      </c>
      <c r="AW143" s="30">
        <f t="shared" si="57"/>
        <v>34.687476304755592</v>
      </c>
      <c r="AX143" s="36">
        <f t="shared" si="55"/>
        <v>45.497425274569125</v>
      </c>
      <c r="AY143" s="37">
        <f t="shared" si="56"/>
        <v>43.520937719648018</v>
      </c>
    </row>
    <row r="144" spans="1:51" thickTop="1" thickBot="1">
      <c r="A144" s="4">
        <v>143</v>
      </c>
      <c r="B144" s="4">
        <v>1019570277</v>
      </c>
      <c r="C144" s="5">
        <f t="shared" si="46"/>
        <v>0.26944971537001899</v>
      </c>
      <c r="D144" s="2">
        <f t="shared" si="47"/>
        <v>37369.581909722227</v>
      </c>
      <c r="E144" s="4" t="s">
        <v>1022</v>
      </c>
      <c r="F144" s="4" t="s">
        <v>1023</v>
      </c>
      <c r="G144" s="4">
        <v>35</v>
      </c>
      <c r="H144" s="4">
        <v>36</v>
      </c>
      <c r="I144" s="5">
        <f t="shared" si="48"/>
        <v>0.31147540983606559</v>
      </c>
      <c r="J144" s="4">
        <v>221</v>
      </c>
      <c r="K144" s="4">
        <v>232</v>
      </c>
      <c r="L144" s="5">
        <f t="shared" si="49"/>
        <v>0.38106796116504854</v>
      </c>
      <c r="M144" s="5">
        <f t="shared" si="44"/>
        <v>6.4444444444444446</v>
      </c>
      <c r="N144" s="4">
        <v>1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11</v>
      </c>
      <c r="U144" s="4">
        <v>0</v>
      </c>
      <c r="V144" s="4">
        <v>0</v>
      </c>
      <c r="W144" s="4">
        <f>N144+P144+T144</f>
        <v>12</v>
      </c>
      <c r="X144" s="4">
        <f>O144+Q144+U144</f>
        <v>0</v>
      </c>
      <c r="Y144" s="60">
        <f>(N144+V144)/G144</f>
        <v>2.8571428571428571E-2</v>
      </c>
      <c r="Z144" s="62">
        <f>IF(AA144=0,0,(N144+V144)/ABS(AA144))</f>
        <v>1</v>
      </c>
      <c r="AA144" s="3">
        <f t="shared" si="50"/>
        <v>1</v>
      </c>
      <c r="AB144" s="3">
        <f t="shared" si="45"/>
        <v>11</v>
      </c>
      <c r="AC144" s="3">
        <f>N144+O144+P144+Q144+T144+U144</f>
        <v>12</v>
      </c>
      <c r="AD144" s="3">
        <f>AA144/G144</f>
        <v>2.8571428571428571E-2</v>
      </c>
      <c r="AE144" s="24">
        <f>(AA144)*(G144*G144)</f>
        <v>1225</v>
      </c>
      <c r="AF144" s="25">
        <f t="shared" si="51"/>
        <v>7.716049382716049E-4</v>
      </c>
      <c r="AG144" s="26">
        <f>(H144-$H$2)/SUM($AF$2:AF143)</f>
        <v>91.254652145944974</v>
      </c>
      <c r="AH144" s="35">
        <f>(H144-H139)/SUM(AF139:AF143)</f>
        <v>244.99999999999997</v>
      </c>
      <c r="AI144" s="28">
        <f>(H144-H134)/SUM(AF134:AF143)</f>
        <v>122.49999999999999</v>
      </c>
      <c r="AJ144" s="29">
        <f>AJ143+(AVERAGE($AE$3:AE144)/(AJ143*AJ143))</f>
        <v>30.191634472242988</v>
      </c>
      <c r="AK144" s="30">
        <f>AK143+(AVERAGE($AG$3:AG144)/(AK143*AK143))</f>
        <v>35.63022372265138</v>
      </c>
      <c r="AL144" s="36">
        <f>AL143+(AVERAGE($AH$3:AH144)/(AL143*AL143))</f>
        <v>36.91557335395386</v>
      </c>
      <c r="AM144" s="37">
        <f>AM143+(AVERAGE($AI$3:AI144)/(AM143*AM143))</f>
        <v>37.121406429066539</v>
      </c>
      <c r="AN144" s="38">
        <f t="shared" si="52"/>
        <v>36.188648275008156</v>
      </c>
      <c r="AO144" s="39">
        <f t="shared" si="53"/>
        <v>36.404970977592058</v>
      </c>
      <c r="AP144" s="39">
        <f t="shared" si="53"/>
        <v>36.363334117385875</v>
      </c>
      <c r="AQ144" s="36">
        <f t="shared" si="58"/>
        <v>36.187804188403213</v>
      </c>
      <c r="AR144" s="40">
        <f t="shared" si="59"/>
        <v>36.27025062680984</v>
      </c>
      <c r="AS144" s="41">
        <f t="shared" si="59"/>
        <v>36.06392577077245</v>
      </c>
      <c r="AT144" s="20">
        <f>POWER((AO144-H144),2)</f>
        <v>0.16400149269186681</v>
      </c>
      <c r="AU144" s="20">
        <f>POWER((AP144-H144),2)</f>
        <v>0.132011680856573</v>
      </c>
      <c r="AV144" s="29">
        <f t="shared" si="54"/>
        <v>43.441438678686062</v>
      </c>
      <c r="AW144" s="30">
        <f t="shared" si="57"/>
        <v>34.755710701978423</v>
      </c>
      <c r="AX144" s="36">
        <f t="shared" si="55"/>
        <v>45.596531537133131</v>
      </c>
      <c r="AY144" s="37">
        <f t="shared" si="56"/>
        <v>43.614707439619821</v>
      </c>
    </row>
    <row r="145" spans="1:51" thickTop="1" thickBot="1">
      <c r="A145" s="4">
        <v>144</v>
      </c>
      <c r="B145" s="4">
        <v>1019833400</v>
      </c>
      <c r="C145" s="5">
        <f t="shared" si="46"/>
        <v>0.27134724857685011</v>
      </c>
      <c r="D145" s="2">
        <f t="shared" si="47"/>
        <v>37372.627314814818</v>
      </c>
      <c r="E145" s="4" t="s">
        <v>1023</v>
      </c>
      <c r="F145" s="4" t="s">
        <v>1024</v>
      </c>
      <c r="G145" s="4">
        <v>36</v>
      </c>
      <c r="H145" s="4">
        <v>36</v>
      </c>
      <c r="I145" s="5">
        <f t="shared" si="48"/>
        <v>0.31147540983606559</v>
      </c>
      <c r="J145" s="4">
        <v>232</v>
      </c>
      <c r="K145" s="4">
        <v>232</v>
      </c>
      <c r="L145" s="5">
        <f t="shared" si="49"/>
        <v>0.38106796116504854</v>
      </c>
      <c r="M145" s="5">
        <f t="shared" si="44"/>
        <v>6.4444444444444446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f>N145+P145+T145</f>
        <v>0</v>
      </c>
      <c r="X145" s="4">
        <f>O145+Q145+U145</f>
        <v>0</v>
      </c>
      <c r="Y145" s="60">
        <f>(N145+V145)/G145</f>
        <v>0</v>
      </c>
      <c r="Z145" s="62">
        <f>IF(AA145=0,0,(N145+V145)/ABS(AA145))</f>
        <v>0</v>
      </c>
      <c r="AA145" s="3">
        <f t="shared" si="50"/>
        <v>0</v>
      </c>
      <c r="AB145" s="3">
        <f t="shared" si="45"/>
        <v>0</v>
      </c>
      <c r="AC145" s="3">
        <f>N145+O145+P145+Q145+T145+U145</f>
        <v>0</v>
      </c>
      <c r="AD145" s="3">
        <f>AA145/G145</f>
        <v>0</v>
      </c>
      <c r="AE145" s="24">
        <f>(AA145)*(G145*G145)</f>
        <v>0</v>
      </c>
      <c r="AF145" s="25">
        <f t="shared" si="51"/>
        <v>7.716049382716049E-4</v>
      </c>
      <c r="AG145" s="26">
        <f>(H145-$H$2)/SUM($AF$2:AF144)</f>
        <v>90.91771806796433</v>
      </c>
      <c r="AH145" s="35">
        <f>(H145-H140)/SUM(AF140:AF144)</f>
        <v>247.71415197378687</v>
      </c>
      <c r="AI145" s="28">
        <f>(H145-H135)/SUM(AF135:AF144)</f>
        <v>123.17480021723949</v>
      </c>
      <c r="AJ145" s="29">
        <f>AJ144+(AVERAGE($AE$3:AE145)/(AJ144*AJ144))</f>
        <v>30.204254392626854</v>
      </c>
      <c r="AK145" s="30">
        <f>AK144+(AVERAGE($AG$3:AG145)/(AK144*AK144))</f>
        <v>35.699140566334641</v>
      </c>
      <c r="AL145" s="36">
        <f>AL144+(AVERAGE($AH$3:AH145)/(AL144*AL144))</f>
        <v>36.979498537284535</v>
      </c>
      <c r="AM145" s="37">
        <f>AM144+(AVERAGE($AI$3:AI145)/(AM144*AM144))</f>
        <v>37.187895892373042</v>
      </c>
      <c r="AN145" s="38">
        <f t="shared" si="52"/>
        <v>36.188648275008156</v>
      </c>
      <c r="AO145" s="39">
        <f t="shared" si="53"/>
        <v>36.591879644651314</v>
      </c>
      <c r="AP145" s="39">
        <f t="shared" si="53"/>
        <v>36.456486608568241</v>
      </c>
      <c r="AQ145" s="36">
        <f t="shared" si="58"/>
        <v>36.263053159966553</v>
      </c>
      <c r="AR145" s="40">
        <f t="shared" si="59"/>
        <v>36.304807680984524</v>
      </c>
      <c r="AS145" s="41">
        <f t="shared" si="59"/>
        <v>36.145920564688133</v>
      </c>
      <c r="AT145" s="20">
        <f>POWER((AO145-H145),2)</f>
        <v>0.35032151375256593</v>
      </c>
      <c r="AU145" s="20">
        <f>POWER((AP145-H145),2)</f>
        <v>0.20838002380213455</v>
      </c>
      <c r="AV145" s="29">
        <f t="shared" si="54"/>
        <v>43.534336675455066</v>
      </c>
      <c r="AW145" s="30">
        <f t="shared" si="57"/>
        <v>34.82367743886725</v>
      </c>
      <c r="AX145" s="36">
        <f t="shared" si="55"/>
        <v>45.695207443413565</v>
      </c>
      <c r="AY145" s="37">
        <f t="shared" si="56"/>
        <v>43.708074391402931</v>
      </c>
    </row>
    <row r="146" spans="1:51" thickTop="1" thickBot="1">
      <c r="A146" s="4">
        <v>145</v>
      </c>
      <c r="B146" s="4">
        <v>1020259418</v>
      </c>
      <c r="C146" s="5">
        <f t="shared" si="46"/>
        <v>0.27324478178368122</v>
      </c>
      <c r="D146" s="2">
        <f t="shared" si="47"/>
        <v>37377.558078703703</v>
      </c>
      <c r="E146" s="4" t="s">
        <v>1024</v>
      </c>
      <c r="F146" s="4" t="s">
        <v>1025</v>
      </c>
      <c r="G146" s="4">
        <v>36</v>
      </c>
      <c r="H146" s="4">
        <v>36</v>
      </c>
      <c r="I146" s="5">
        <f t="shared" si="48"/>
        <v>0.31147540983606559</v>
      </c>
      <c r="J146" s="4">
        <v>232</v>
      </c>
      <c r="K146" s="4">
        <v>232</v>
      </c>
      <c r="L146" s="5">
        <f t="shared" si="49"/>
        <v>0.38106796116504854</v>
      </c>
      <c r="M146" s="5">
        <f t="shared" si="44"/>
        <v>6.4444444444444446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f>N146+P146+T146</f>
        <v>0</v>
      </c>
      <c r="X146" s="4">
        <f>O146+Q146+U146</f>
        <v>0</v>
      </c>
      <c r="Y146" s="60">
        <f>(N146+V146)/G146</f>
        <v>0</v>
      </c>
      <c r="Z146" s="62">
        <f>IF(AA146=0,0,(N146+V146)/ABS(AA146))</f>
        <v>0</v>
      </c>
      <c r="AA146" s="3">
        <f t="shared" si="50"/>
        <v>0</v>
      </c>
      <c r="AB146" s="3">
        <f t="shared" si="45"/>
        <v>0</v>
      </c>
      <c r="AC146" s="3">
        <f>N146+O146+P146+Q146+T146+U146</f>
        <v>0</v>
      </c>
      <c r="AD146" s="3">
        <f>AA146/G146</f>
        <v>0</v>
      </c>
      <c r="AE146" s="24">
        <f>(AA146)*(G146*G146)</f>
        <v>0</v>
      </c>
      <c r="AF146" s="25">
        <f t="shared" si="51"/>
        <v>7.716049382716049E-4</v>
      </c>
      <c r="AG146" s="26">
        <f>(H146-$H$2)/SUM($AF$2:AF145)</f>
        <v>90.583262920147149</v>
      </c>
      <c r="AH146" s="35">
        <f>(H146-H141)/SUM(AF141:AF145)</f>
        <v>250.48911328494793</v>
      </c>
      <c r="AI146" s="28">
        <f>(H146-H136)/SUM(AF136:AF145)</f>
        <v>123.85707598689341</v>
      </c>
      <c r="AJ146" s="29">
        <f>AJ145+(AVERAGE($AE$3:AE146)/(AJ145*AJ145))</f>
        <v>30.216776204403931</v>
      </c>
      <c r="AK146" s="30">
        <f>AK145+(AVERAGE($AG$3:AG146)/(AK145*AK145))</f>
        <v>35.767808431196308</v>
      </c>
      <c r="AL146" s="36">
        <f>AL145+(AVERAGE($AH$3:AH146)/(AL145*AL145))</f>
        <v>37.044032560135356</v>
      </c>
      <c r="AM146" s="37">
        <f>AM145+(AVERAGE($AI$3:AI146)/(AM145*AM145))</f>
        <v>37.25430967755176</v>
      </c>
      <c r="AN146" s="38">
        <f t="shared" si="52"/>
        <v>36.188648275008156</v>
      </c>
      <c r="AO146" s="39">
        <f t="shared" si="53"/>
        <v>36.778956222886038</v>
      </c>
      <c r="AP146" s="39">
        <f t="shared" si="53"/>
        <v>36.54967701334941</v>
      </c>
      <c r="AQ146" s="36">
        <f t="shared" si="58"/>
        <v>36.376087101395385</v>
      </c>
      <c r="AR146" s="40">
        <f t="shared" si="59"/>
        <v>36.321532887297309</v>
      </c>
      <c r="AS146" s="41">
        <f t="shared" si="59"/>
        <v>36.228085191792765</v>
      </c>
      <c r="AT146" s="20">
        <f>POWER((AO146-H146),2)</f>
        <v>0.60677279717288235</v>
      </c>
      <c r="AU146" s="20">
        <f>POWER((AP146-H146),2)</f>
        <v>0.30214481900472695</v>
      </c>
      <c r="AV146" s="29">
        <f t="shared" si="54"/>
        <v>43.626838624844659</v>
      </c>
      <c r="AW146" s="30">
        <f t="shared" si="57"/>
        <v>34.89137912796933</v>
      </c>
      <c r="AX146" s="36">
        <f t="shared" si="55"/>
        <v>45.79345764109663</v>
      </c>
      <c r="AY146" s="37">
        <f t="shared" si="56"/>
        <v>43.801042877822937</v>
      </c>
    </row>
    <row r="147" spans="1:51" thickTop="1" thickBot="1">
      <c r="A147" s="4">
        <v>146</v>
      </c>
      <c r="B147" s="4">
        <v>1025197235</v>
      </c>
      <c r="C147" s="5">
        <f t="shared" si="46"/>
        <v>0.27514231499051234</v>
      </c>
      <c r="D147" s="2">
        <f t="shared" si="47"/>
        <v>37434.708738425928</v>
      </c>
      <c r="E147" s="4" t="s">
        <v>1025</v>
      </c>
      <c r="F147" s="4" t="s">
        <v>1026</v>
      </c>
      <c r="G147" s="4">
        <v>36</v>
      </c>
      <c r="H147" s="4">
        <v>43</v>
      </c>
      <c r="I147" s="5">
        <f t="shared" si="48"/>
        <v>0.42622950819672129</v>
      </c>
      <c r="J147" s="4">
        <v>232</v>
      </c>
      <c r="K147" s="4">
        <v>265</v>
      </c>
      <c r="L147" s="5">
        <f t="shared" si="49"/>
        <v>0.46116504854368934</v>
      </c>
      <c r="M147" s="5">
        <f t="shared" si="44"/>
        <v>6.1627906976744189</v>
      </c>
      <c r="N147" s="4">
        <v>7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33</v>
      </c>
      <c r="U147" s="4">
        <v>0</v>
      </c>
      <c r="V147" s="4">
        <v>0</v>
      </c>
      <c r="W147" s="4">
        <f>N147+P147+T147</f>
        <v>40</v>
      </c>
      <c r="X147" s="4">
        <f>O147+Q147+U147</f>
        <v>0</v>
      </c>
      <c r="Y147" s="60">
        <f>(N147+V147)/G147</f>
        <v>0.19444444444444445</v>
      </c>
      <c r="Z147" s="62">
        <f>IF(AA147=0,0,(N147+V147)/ABS(AA147))</f>
        <v>1</v>
      </c>
      <c r="AA147" s="3">
        <f t="shared" si="50"/>
        <v>7</v>
      </c>
      <c r="AB147" s="3">
        <f t="shared" si="45"/>
        <v>33</v>
      </c>
      <c r="AC147" s="3">
        <f>N147+O147+P147+Q147+T147+U147</f>
        <v>40</v>
      </c>
      <c r="AD147" s="3">
        <f>AA147/G147</f>
        <v>0.19444444444444445</v>
      </c>
      <c r="AE147" s="24">
        <f>(AA147)*(G147*G147)</f>
        <v>9072</v>
      </c>
      <c r="AF147" s="25">
        <f t="shared" si="51"/>
        <v>5.4083288263926451E-4</v>
      </c>
      <c r="AG147" s="26">
        <f>(H147-$H$2)/SUM($AF$2:AF146)</f>
        <v>123.50172345154223</v>
      </c>
      <c r="AH147" s="35">
        <f>(H147-H142)/SUM(AF142:AF146)</f>
        <v>2026.6156055528959</v>
      </c>
      <c r="AI147" s="28">
        <f>(H147-H137)/SUM(AF137:AF146)</f>
        <v>996.37561779242162</v>
      </c>
      <c r="AJ147" s="29">
        <f>AJ146+(AVERAGE($AE$3:AE147)/(AJ146*AJ146))</f>
        <v>30.297724735494103</v>
      </c>
      <c r="AK147" s="30">
        <f>AK146+(AVERAGE($AG$3:AG147)/(AK146*AK146))</f>
        <v>35.836406898033168</v>
      </c>
      <c r="AL147" s="36">
        <f>AL146+(AVERAGE($AH$3:AH147)/(AL146*AL146))</f>
        <v>37.118083554624008</v>
      </c>
      <c r="AM147" s="37">
        <f>AM146+(AVERAGE($AI$3:AI147)/(AM146*AM146))</f>
        <v>37.324981589702226</v>
      </c>
      <c r="AN147" s="38">
        <f t="shared" si="52"/>
        <v>43.115857714256038</v>
      </c>
      <c r="AO147" s="39">
        <f t="shared" si="53"/>
        <v>38.277165847550492</v>
      </c>
      <c r="AP147" s="39">
        <f t="shared" si="53"/>
        <v>37.295534759448223</v>
      </c>
      <c r="AQ147" s="36">
        <f t="shared" si="58"/>
        <v>36.794735470067764</v>
      </c>
      <c r="AR147" s="40">
        <f t="shared" si="59"/>
        <v>36.454193553472258</v>
      </c>
      <c r="AS147" s="41">
        <f t="shared" si="59"/>
        <v>36.385793373400979</v>
      </c>
      <c r="AT147" s="20">
        <f>POWER((AO147-H147),2)</f>
        <v>22.305162431543462</v>
      </c>
      <c r="AU147" s="20">
        <f>POWER((AP147-H147),2)</f>
        <v>32.54092368066344</v>
      </c>
      <c r="AV147" s="29">
        <f t="shared" si="54"/>
        <v>43.718948726480754</v>
      </c>
      <c r="AW147" s="30">
        <f t="shared" si="57"/>
        <v>34.958818341239663</v>
      </c>
      <c r="AX147" s="36">
        <f t="shared" si="55"/>
        <v>45.891286698012358</v>
      </c>
      <c r="AY147" s="37">
        <f t="shared" si="56"/>
        <v>43.893617128567627</v>
      </c>
    </row>
    <row r="148" spans="1:51" thickTop="1" thickBot="1">
      <c r="A148" s="4">
        <v>147</v>
      </c>
      <c r="B148" s="4">
        <v>1026223237</v>
      </c>
      <c r="C148" s="5">
        <f t="shared" si="46"/>
        <v>0.27703984819734345</v>
      </c>
      <c r="D148" s="2">
        <f t="shared" si="47"/>
        <v>37446.583761574075</v>
      </c>
      <c r="E148" s="4" t="s">
        <v>1026</v>
      </c>
      <c r="F148" s="4" t="s">
        <v>1027</v>
      </c>
      <c r="G148" s="4">
        <v>43</v>
      </c>
      <c r="H148" s="4">
        <v>43</v>
      </c>
      <c r="I148" s="5">
        <f t="shared" si="48"/>
        <v>0.42622950819672129</v>
      </c>
      <c r="J148" s="4">
        <v>265</v>
      </c>
      <c r="K148" s="4">
        <v>264</v>
      </c>
      <c r="L148" s="5">
        <f t="shared" si="49"/>
        <v>0.45873786407766992</v>
      </c>
      <c r="M148" s="5">
        <f t="shared" si="44"/>
        <v>6.1395348837209305</v>
      </c>
      <c r="N148" s="4">
        <v>0</v>
      </c>
      <c r="O148" s="4">
        <v>0</v>
      </c>
      <c r="P148" s="4">
        <v>0</v>
      </c>
      <c r="Q148" s="4">
        <v>1</v>
      </c>
      <c r="R148" s="4">
        <v>0</v>
      </c>
      <c r="S148" s="4">
        <v>0</v>
      </c>
      <c r="T148" s="4">
        <v>0</v>
      </c>
      <c r="U148" s="4">
        <v>0</v>
      </c>
      <c r="V148" s="4">
        <v>1</v>
      </c>
      <c r="W148" s="4">
        <f>N148+P148+T148</f>
        <v>0</v>
      </c>
      <c r="X148" s="4">
        <f>O148+Q148+U148</f>
        <v>1</v>
      </c>
      <c r="Y148" s="60">
        <f>(N148+V148)/G148</f>
        <v>2.3255813953488372E-2</v>
      </c>
      <c r="Z148" s="62">
        <f>IF(AA148=0,0,(N148+V148)/ABS(AA148))</f>
        <v>0</v>
      </c>
      <c r="AA148" s="3">
        <f t="shared" si="50"/>
        <v>0</v>
      </c>
      <c r="AB148" s="3">
        <f t="shared" si="45"/>
        <v>-1</v>
      </c>
      <c r="AC148" s="3">
        <f>N148+O148+P148+Q148+T148+U148</f>
        <v>1</v>
      </c>
      <c r="AD148" s="3">
        <f>AA148/G148</f>
        <v>0</v>
      </c>
      <c r="AE148" s="24">
        <f>(AA148)*(G148*G148)</f>
        <v>0</v>
      </c>
      <c r="AF148" s="25">
        <f t="shared" si="51"/>
        <v>5.4083288263926451E-4</v>
      </c>
      <c r="AG148" s="26">
        <f>(H148-$H$2)/SUM($AF$2:AF147)</f>
        <v>123.18526149500727</v>
      </c>
      <c r="AH148" s="35">
        <f>(H148-H143)/SUM(AF143:AF147)</f>
        <v>2178.6645284307538</v>
      </c>
      <c r="AI148" s="28">
        <f>(H148-H138)/SUM(AF138:AF147)</f>
        <v>1031.7778709508962</v>
      </c>
      <c r="AJ148" s="29">
        <f>AJ147+(AVERAGE($AE$3:AE148)/(AJ147*AJ147))</f>
        <v>30.377689809551956</v>
      </c>
      <c r="AK148" s="30">
        <f>AK147+(AVERAGE($AG$3:AG148)/(AK147*AK147))</f>
        <v>35.904931924125201</v>
      </c>
      <c r="AL148" s="36">
        <f>AL147+(AVERAGE($AH$3:AH148)/(AL147*AL147))</f>
        <v>37.202165148479814</v>
      </c>
      <c r="AM148" s="37">
        <f>AM147+(AVERAGE($AI$3:AI148)/(AM147*AM147))</f>
        <v>37.399976550176724</v>
      </c>
      <c r="AN148" s="38">
        <f t="shared" si="52"/>
        <v>43.115857714256038</v>
      </c>
      <c r="AO148" s="39">
        <f t="shared" ref="AO148:AP163" si="60">AO147+(AH148/(AO147*AO147))</f>
        <v>39.76416532130682</v>
      </c>
      <c r="AP148" s="39">
        <f t="shared" si="60"/>
        <v>38.037310339491611</v>
      </c>
      <c r="AQ148" s="36">
        <f t="shared" si="58"/>
        <v>37.525757968619786</v>
      </c>
      <c r="AR148" s="40">
        <f t="shared" si="59"/>
        <v>36.826565647823173</v>
      </c>
      <c r="AS148" s="41">
        <f t="shared" si="59"/>
        <v>36.602327654099525</v>
      </c>
      <c r="AT148" s="20">
        <f>POWER((AO148-H148),2)</f>
        <v>10.470626067833399</v>
      </c>
      <c r="AU148" s="20">
        <f>POWER((AP148-H148),2)</f>
        <v>24.628288666516866</v>
      </c>
      <c r="AV148" s="29">
        <f t="shared" si="54"/>
        <v>43.810671109132457</v>
      </c>
      <c r="AW148" s="30">
        <f t="shared" si="57"/>
        <v>35.025997610903616</v>
      </c>
      <c r="AX148" s="36">
        <f t="shared" si="55"/>
        <v>45.988699104010216</v>
      </c>
      <c r="AY148" s="37">
        <f t="shared" si="56"/>
        <v>43.985801301886511</v>
      </c>
    </row>
    <row r="149" spans="1:51" thickTop="1" thickBot="1">
      <c r="A149" s="4">
        <v>148</v>
      </c>
      <c r="B149" s="4">
        <v>1027084963</v>
      </c>
      <c r="C149" s="5">
        <f t="shared" si="46"/>
        <v>0.27893738140417457</v>
      </c>
      <c r="D149" s="2">
        <f t="shared" si="47"/>
        <v>37456.557442129633</v>
      </c>
      <c r="E149" s="4" t="s">
        <v>1027</v>
      </c>
      <c r="F149" s="4" t="s">
        <v>1028</v>
      </c>
      <c r="G149" s="4">
        <v>43</v>
      </c>
      <c r="H149" s="4">
        <v>43</v>
      </c>
      <c r="I149" s="5">
        <f t="shared" si="48"/>
        <v>0.42622950819672129</v>
      </c>
      <c r="J149" s="4">
        <v>264</v>
      </c>
      <c r="K149" s="4">
        <v>264</v>
      </c>
      <c r="L149" s="5">
        <f t="shared" si="49"/>
        <v>0.45873786407766992</v>
      </c>
      <c r="M149" s="5">
        <f t="shared" si="44"/>
        <v>6.1395348837209305</v>
      </c>
      <c r="N149" s="4">
        <v>0</v>
      </c>
      <c r="O149" s="4">
        <v>0</v>
      </c>
      <c r="P149" s="4">
        <v>0</v>
      </c>
      <c r="Q149" s="4">
        <v>0</v>
      </c>
      <c r="R149" s="4">
        <v>1</v>
      </c>
      <c r="S149" s="4">
        <v>0</v>
      </c>
      <c r="T149" s="4">
        <v>0</v>
      </c>
      <c r="U149" s="4">
        <v>0</v>
      </c>
      <c r="V149" s="4">
        <v>1</v>
      </c>
      <c r="W149" s="4">
        <f>N149+P149+T149</f>
        <v>0</v>
      </c>
      <c r="X149" s="4">
        <f>O149+Q149+U149</f>
        <v>0</v>
      </c>
      <c r="Y149" s="60">
        <f>(N149+V149)/G149</f>
        <v>2.3255813953488372E-2</v>
      </c>
      <c r="Z149" s="62">
        <f>IF(AA149=0,0,(N149+V149)/ABS(AA149))</f>
        <v>0</v>
      </c>
      <c r="AA149" s="3">
        <f t="shared" si="50"/>
        <v>0</v>
      </c>
      <c r="AB149" s="3">
        <f t="shared" si="45"/>
        <v>0</v>
      </c>
      <c r="AC149" s="3">
        <f>N149+O149+P149+Q149+T149+U149</f>
        <v>0</v>
      </c>
      <c r="AD149" s="3">
        <f>AA149/G149</f>
        <v>0</v>
      </c>
      <c r="AE149" s="24">
        <f>(AA149)*(G149*G149)</f>
        <v>0</v>
      </c>
      <c r="AF149" s="25">
        <f t="shared" si="51"/>
        <v>5.4083288263926451E-4</v>
      </c>
      <c r="AG149" s="26">
        <f>(H149-$H$2)/SUM($AF$2:AF148)</f>
        <v>122.87041720343167</v>
      </c>
      <c r="AH149" s="35">
        <f>(H149-H144)/SUM(AF144:AF148)</f>
        <v>2060.9568743088835</v>
      </c>
      <c r="AI149" s="28">
        <f>(H149-H139)/SUM(AF139:AF148)</f>
        <v>1069.7885617098739</v>
      </c>
      <c r="AJ149" s="29">
        <f>AJ148+(AVERAGE($AE$3:AE149)/(AJ148*AJ148))</f>
        <v>30.456693323721339</v>
      </c>
      <c r="AK149" s="30">
        <f>AK148+(AVERAGE($AG$3:AG149)/(AK148*AK148))</f>
        <v>35.973379627328811</v>
      </c>
      <c r="AL149" s="36">
        <f>AL148+(AVERAGE($AH$3:AH149)/(AL148*AL148))</f>
        <v>37.295427833497861</v>
      </c>
      <c r="AM149" s="37">
        <f>AM148+(AVERAGE($AI$3:AI149)/(AM148*AM148))</f>
        <v>37.479365734311934</v>
      </c>
      <c r="AN149" s="38">
        <f t="shared" si="52"/>
        <v>43.115857714256038</v>
      </c>
      <c r="AO149" s="39">
        <f t="shared" si="60"/>
        <v>41.067587668688134</v>
      </c>
      <c r="AP149" s="39">
        <f t="shared" si="60"/>
        <v>38.77670847354409</v>
      </c>
      <c r="AQ149" s="36">
        <f t="shared" si="58"/>
        <v>38.486491427548188</v>
      </c>
      <c r="AR149" s="40">
        <f t="shared" si="59"/>
        <v>37.343411339524614</v>
      </c>
      <c r="AS149" s="41">
        <f t="shared" si="59"/>
        <v>36.878412447728515</v>
      </c>
      <c r="AT149" s="20">
        <f>POWER((AO149-H149),2)</f>
        <v>3.7342174182061618</v>
      </c>
      <c r="AU149" s="20">
        <f>POWER((AP149-H149),2)</f>
        <v>17.836191317434288</v>
      </c>
      <c r="AV149" s="29">
        <f t="shared" si="54"/>
        <v>43.902009832346486</v>
      </c>
      <c r="AW149" s="30">
        <f t="shared" si="57"/>
        <v>35.092919430296384</v>
      </c>
      <c r="AX149" s="36">
        <f t="shared" si="55"/>
        <v>46.08569927277901</v>
      </c>
      <c r="AY149" s="37">
        <f t="shared" si="56"/>
        <v>44.077599486240338</v>
      </c>
    </row>
    <row r="150" spans="1:51" thickTop="1" thickBot="1">
      <c r="A150" s="4">
        <v>149</v>
      </c>
      <c r="B150" s="4">
        <v>1027096066</v>
      </c>
      <c r="C150" s="5">
        <f t="shared" si="46"/>
        <v>0.28083491461100568</v>
      </c>
      <c r="D150" s="2">
        <f t="shared" si="47"/>
        <v>37456.685949074075</v>
      </c>
      <c r="E150" s="4" t="s">
        <v>1028</v>
      </c>
      <c r="F150" s="4" t="s">
        <v>1029</v>
      </c>
      <c r="G150" s="4">
        <v>43</v>
      </c>
      <c r="H150" s="4">
        <v>43</v>
      </c>
      <c r="I150" s="5">
        <f t="shared" si="48"/>
        <v>0.42622950819672129</v>
      </c>
      <c r="J150" s="4">
        <v>264</v>
      </c>
      <c r="K150" s="4">
        <v>264</v>
      </c>
      <c r="L150" s="5">
        <f t="shared" si="49"/>
        <v>0.45873786407766992</v>
      </c>
      <c r="M150" s="5">
        <f t="shared" si="44"/>
        <v>6.1395348837209305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f>N150+P150+T150</f>
        <v>0</v>
      </c>
      <c r="X150" s="4">
        <f>O150+Q150+U150</f>
        <v>0</v>
      </c>
      <c r="Y150" s="60">
        <f>(N150+V150)/G150</f>
        <v>0</v>
      </c>
      <c r="Z150" s="62">
        <f>IF(AA150=0,0,(N150+V150)/ABS(AA150))</f>
        <v>0</v>
      </c>
      <c r="AA150" s="3">
        <f t="shared" si="50"/>
        <v>0</v>
      </c>
      <c r="AB150" s="3">
        <f t="shared" si="45"/>
        <v>0</v>
      </c>
      <c r="AC150" s="3">
        <f>N150+O150+P150+Q150+T150+U150</f>
        <v>0</v>
      </c>
      <c r="AD150" s="3">
        <f>AA150/G150</f>
        <v>0</v>
      </c>
      <c r="AE150" s="24">
        <f>(AA150)*(G150*G150)</f>
        <v>0</v>
      </c>
      <c r="AF150" s="25">
        <f t="shared" si="51"/>
        <v>5.4083288263926451E-4</v>
      </c>
      <c r="AG150" s="26">
        <f>(H150-$H$2)/SUM($AF$2:AF149)</f>
        <v>122.55717820486059</v>
      </c>
      <c r="AH150" s="35">
        <f>(H150-H145)/SUM(AF145:AF149)</f>
        <v>2211.1953598734513</v>
      </c>
      <c r="AI150" s="28">
        <f>(H150-H140)/SUM(AF140:AF149)</f>
        <v>1110.7070011664803</v>
      </c>
      <c r="AJ150" s="29">
        <f>AJ149+(AVERAGE($AE$3:AE150)/(AJ149*AJ149))</f>
        <v>30.53475646343604</v>
      </c>
      <c r="AK150" s="30">
        <f>AK149+(AVERAGE($AG$3:AG150)/(AK149*AK149))</f>
        <v>36.041746280475685</v>
      </c>
      <c r="AL150" s="36">
        <f>AL149+(AVERAGE($AH$3:AH150)/(AL149*AL149))</f>
        <v>37.398338896881278</v>
      </c>
      <c r="AM150" s="37">
        <f>AM149+(AVERAGE($AI$3:AI150)/(AM149*AM149))</f>
        <v>37.563227413540368</v>
      </c>
      <c r="AN150" s="38">
        <f t="shared" si="52"/>
        <v>43.115857714256038</v>
      </c>
      <c r="AO150" s="39">
        <f t="shared" si="60"/>
        <v>42.378666268076927</v>
      </c>
      <c r="AP150" s="39">
        <f t="shared" si="60"/>
        <v>39.515390660283423</v>
      </c>
      <c r="AQ150" s="36">
        <f t="shared" si="58"/>
        <v>39.664976767161669</v>
      </c>
      <c r="AR150" s="40">
        <f t="shared" si="59"/>
        <v>38.0046113986024</v>
      </c>
      <c r="AS150" s="41">
        <f t="shared" si="59"/>
        <v>37.214351703644134</v>
      </c>
      <c r="AT150" s="20">
        <f>POWER((AO150-H150),2)</f>
        <v>0.38605560642545333</v>
      </c>
      <c r="AU150" s="20">
        <f>POWER((AP150-H150),2)</f>
        <v>12.142502250440002</v>
      </c>
      <c r="AV150" s="29">
        <f t="shared" si="54"/>
        <v>43.992968888033886</v>
      </c>
      <c r="AW150" s="30">
        <f t="shared" si="57"/>
        <v>35.159586254679937</v>
      </c>
      <c r="AX150" s="36">
        <f t="shared" si="55"/>
        <v>46.182291543613019</v>
      </c>
      <c r="AY150" s="37">
        <f t="shared" si="56"/>
        <v>44.169015701902453</v>
      </c>
    </row>
    <row r="151" spans="1:51" thickTop="1" thickBot="1">
      <c r="A151" s="4">
        <v>150</v>
      </c>
      <c r="B151" s="4">
        <v>1028286044</v>
      </c>
      <c r="C151" s="5">
        <f t="shared" si="46"/>
        <v>0.2827324478178368</v>
      </c>
      <c r="D151" s="2">
        <f t="shared" si="47"/>
        <v>37470.45884259259</v>
      </c>
      <c r="E151" s="4" t="s">
        <v>1029</v>
      </c>
      <c r="F151" s="4" t="s">
        <v>1030</v>
      </c>
      <c r="G151" s="4">
        <v>43</v>
      </c>
      <c r="H151" s="4">
        <v>43</v>
      </c>
      <c r="I151" s="5">
        <f t="shared" si="48"/>
        <v>0.42622950819672129</v>
      </c>
      <c r="J151" s="4">
        <v>264</v>
      </c>
      <c r="K151" s="4">
        <v>262</v>
      </c>
      <c r="L151" s="5">
        <f t="shared" si="49"/>
        <v>0.45388349514563109</v>
      </c>
      <c r="M151" s="5">
        <f t="shared" si="44"/>
        <v>6.0930232558139537</v>
      </c>
      <c r="N151" s="4">
        <v>0</v>
      </c>
      <c r="O151" s="4">
        <v>0</v>
      </c>
      <c r="P151" s="4">
        <v>0</v>
      </c>
      <c r="Q151" s="4">
        <v>2</v>
      </c>
      <c r="R151" s="4">
        <v>0</v>
      </c>
      <c r="S151" s="4">
        <v>0</v>
      </c>
      <c r="T151" s="4">
        <v>0</v>
      </c>
      <c r="U151" s="4">
        <v>0</v>
      </c>
      <c r="V151" s="4">
        <v>1</v>
      </c>
      <c r="W151" s="4">
        <f>N151+P151+T151</f>
        <v>0</v>
      </c>
      <c r="X151" s="4">
        <f>O151+Q151+U151</f>
        <v>2</v>
      </c>
      <c r="Y151" s="60">
        <f>(N151+V151)/G151</f>
        <v>2.3255813953488372E-2</v>
      </c>
      <c r="Z151" s="62">
        <f>IF(AA151=0,0,(N151+V151)/ABS(AA151))</f>
        <v>0</v>
      </c>
      <c r="AA151" s="3">
        <f t="shared" si="50"/>
        <v>0</v>
      </c>
      <c r="AB151" s="3">
        <f t="shared" si="45"/>
        <v>-2</v>
      </c>
      <c r="AC151" s="3">
        <f>N151+O151+P151+Q151+T151+U151</f>
        <v>2</v>
      </c>
      <c r="AD151" s="3">
        <f>AA151/G151</f>
        <v>0</v>
      </c>
      <c r="AE151" s="24">
        <f>(AA151)*(G151*G151)</f>
        <v>0</v>
      </c>
      <c r="AF151" s="25">
        <f t="shared" si="51"/>
        <v>5.4083288263926451E-4</v>
      </c>
      <c r="AG151" s="26">
        <f>(H151-$H$2)/SUM($AF$2:AF150)</f>
        <v>122.24553225317983</v>
      </c>
      <c r="AH151" s="35">
        <f>(H151-H146)/SUM(AF146:AF150)</f>
        <v>2385.0601450305703</v>
      </c>
      <c r="AI151" s="28">
        <f>(H151-H141)/SUM(AF141:AF150)</f>
        <v>1154.8801151468201</v>
      </c>
      <c r="AJ151" s="29">
        <f>AJ150+(AVERAGE($AE$3:AE151)/(AJ150*AJ150))</f>
        <v>30.611899732929096</v>
      </c>
      <c r="AK151" s="30">
        <f>AK150+(AVERAGE($AG$3:AG151)/(AK150*AK150))</f>
        <v>36.110028305971539</v>
      </c>
      <c r="AL151" s="36">
        <f>AL150+(AVERAGE($AH$3:AH151)/(AL150*AL150))</f>
        <v>37.511442291274534</v>
      </c>
      <c r="AM151" s="37">
        <f>AM150+(AVERAGE($AI$3:AI151)/(AM150*AM150))</f>
        <v>37.6516479333851</v>
      </c>
      <c r="AN151" s="38">
        <f t="shared" si="52"/>
        <v>43.115857714256038</v>
      </c>
      <c r="AO151" s="39">
        <f t="shared" si="60"/>
        <v>43.706686728564684</v>
      </c>
      <c r="AP151" s="39">
        <f t="shared" si="60"/>
        <v>40.255003333181463</v>
      </c>
      <c r="AQ151" s="36">
        <f t="shared" si="58"/>
        <v>41.045822230064672</v>
      </c>
      <c r="AR151" s="40">
        <f t="shared" si="59"/>
        <v>38.80813491165712</v>
      </c>
      <c r="AS151" s="41">
        <f t="shared" si="59"/>
        <v>37.610049922042215</v>
      </c>
      <c r="AT151" s="20">
        <f>POWER((AO151-H151),2)</f>
        <v>0.4994061323294548</v>
      </c>
      <c r="AU151" s="20">
        <f>POWER((AP151-H151),2)</f>
        <v>7.5350067008448773</v>
      </c>
      <c r="AV151" s="29">
        <f t="shared" si="54"/>
        <v>44.083552202010708</v>
      </c>
      <c r="AW151" s="30">
        <f t="shared" si="57"/>
        <v>35.226000502038303</v>
      </c>
      <c r="AX151" s="36">
        <f t="shared" si="55"/>
        <v>46.278480183126312</v>
      </c>
      <c r="AY151" s="37">
        <f t="shared" si="56"/>
        <v>44.260053902513633</v>
      </c>
    </row>
    <row r="152" spans="1:51" thickTop="1" thickBot="1">
      <c r="A152" s="4">
        <v>151</v>
      </c>
      <c r="B152" s="4">
        <v>1028293276</v>
      </c>
      <c r="C152" s="5">
        <f t="shared" si="46"/>
        <v>0.28462998102466791</v>
      </c>
      <c r="D152" s="2">
        <f t="shared" si="47"/>
        <v>37470.542546296296</v>
      </c>
      <c r="E152" s="4" t="s">
        <v>1030</v>
      </c>
      <c r="F152" s="4" t="s">
        <v>1031</v>
      </c>
      <c r="G152" s="4">
        <v>43</v>
      </c>
      <c r="H152" s="4">
        <v>43</v>
      </c>
      <c r="I152" s="5">
        <f t="shared" si="48"/>
        <v>0.42622950819672129</v>
      </c>
      <c r="J152" s="4">
        <v>262</v>
      </c>
      <c r="K152" s="4">
        <v>262</v>
      </c>
      <c r="L152" s="5">
        <f t="shared" si="49"/>
        <v>0.45388349514563109</v>
      </c>
      <c r="M152" s="5">
        <f t="shared" si="44"/>
        <v>6.0930232558139537</v>
      </c>
      <c r="N152" s="4">
        <v>0</v>
      </c>
      <c r="O152" s="4">
        <v>0</v>
      </c>
      <c r="P152" s="4">
        <v>1</v>
      </c>
      <c r="Q152" s="4">
        <v>1</v>
      </c>
      <c r="R152" s="4">
        <v>0</v>
      </c>
      <c r="S152" s="4">
        <v>0</v>
      </c>
      <c r="T152" s="4">
        <v>0</v>
      </c>
      <c r="U152" s="4">
        <v>0</v>
      </c>
      <c r="V152" s="4">
        <v>1</v>
      </c>
      <c r="W152" s="4">
        <f>N152+P152+T152</f>
        <v>1</v>
      </c>
      <c r="X152" s="4">
        <f>O152+Q152+U152</f>
        <v>1</v>
      </c>
      <c r="Y152" s="60">
        <f>(N152+V152)/G152</f>
        <v>2.3255813953488372E-2</v>
      </c>
      <c r="Z152" s="62">
        <f>IF(AA152=0,0,(N152+V152)/ABS(AA152))</f>
        <v>0</v>
      </c>
      <c r="AA152" s="3">
        <f t="shared" si="50"/>
        <v>0</v>
      </c>
      <c r="AB152" s="3">
        <f t="shared" si="45"/>
        <v>0</v>
      </c>
      <c r="AC152" s="3">
        <f>N152+O152+P152+Q152+T152+U152</f>
        <v>2</v>
      </c>
      <c r="AD152" s="3">
        <f>AA152/G152</f>
        <v>0</v>
      </c>
      <c r="AE152" s="24">
        <f>(AA152)*(G152*G152)</f>
        <v>0</v>
      </c>
      <c r="AF152" s="25">
        <f t="shared" si="51"/>
        <v>5.4083288263926451E-4</v>
      </c>
      <c r="AG152" s="26">
        <f>(H152-$H$2)/SUM($AF$2:AF151)</f>
        <v>121.93546722651998</v>
      </c>
      <c r="AH152" s="35">
        <f>(H152-H147)/SUM(AF147:AF151)</f>
        <v>0</v>
      </c>
      <c r="AI152" s="28">
        <f>(H152-H142)/SUM(AF142:AF151)</f>
        <v>1202.7123046092677</v>
      </c>
      <c r="AJ152" s="29">
        <f>AJ151+(AVERAGE($AE$3:AE152)/(AJ151*AJ151))</f>
        <v>30.68814298411619</v>
      </c>
      <c r="AK152" s="30">
        <f>AK151+(AVERAGE($AG$3:AG152)/(AK151*AK151))</f>
        <v>36.178222270587383</v>
      </c>
      <c r="AL152" s="36">
        <f>AL151+(AVERAGE($AH$3:AH152)/(AL151*AL151))</f>
        <v>37.623115179411108</v>
      </c>
      <c r="AM152" s="37">
        <f>AM151+(AVERAGE($AI$3:AI152)/(AM151*AM151))</f>
        <v>37.744722855798422</v>
      </c>
      <c r="AN152" s="38">
        <f t="shared" si="52"/>
        <v>43.115857714256038</v>
      </c>
      <c r="AO152" s="39">
        <f t="shared" si="60"/>
        <v>43.706686728564684</v>
      </c>
      <c r="AP152" s="39">
        <f t="shared" si="60"/>
        <v>40.997205162212673</v>
      </c>
      <c r="AQ152" s="36">
        <f t="shared" si="58"/>
        <v>42.094740700554937</v>
      </c>
      <c r="AR152" s="40">
        <f t="shared" si="59"/>
        <v>39.578728940390747</v>
      </c>
      <c r="AS152" s="41">
        <f t="shared" si="59"/>
        <v>38.065050000951246</v>
      </c>
      <c r="AT152" s="20">
        <f>POWER((AO152-H152),2)</f>
        <v>0.4994061323294548</v>
      </c>
      <c r="AU152" s="20">
        <f>POWER((AP152-H152),2)</f>
        <v>4.0111871622675661</v>
      </c>
      <c r="AV152" s="29">
        <f t="shared" si="54"/>
        <v>44.173763635494311</v>
      </c>
      <c r="AW152" s="30">
        <f t="shared" si="57"/>
        <v>35.292164553851762</v>
      </c>
      <c r="AX152" s="36">
        <f t="shared" si="55"/>
        <v>46.374269386917099</v>
      </c>
      <c r="AY152" s="37">
        <f t="shared" si="56"/>
        <v>44.350717976592072</v>
      </c>
    </row>
    <row r="153" spans="1:51" thickTop="1" thickBot="1">
      <c r="A153" s="4">
        <v>152</v>
      </c>
      <c r="B153" s="4">
        <v>1029332085</v>
      </c>
      <c r="C153" s="5">
        <f t="shared" si="46"/>
        <v>0.28652751423149903</v>
      </c>
      <c r="D153" s="2">
        <f t="shared" si="47"/>
        <v>37482.565798611111</v>
      </c>
      <c r="E153" s="4" t="s">
        <v>1031</v>
      </c>
      <c r="F153" s="4" t="s">
        <v>1032</v>
      </c>
      <c r="G153" s="4">
        <v>43</v>
      </c>
      <c r="H153" s="4">
        <v>42</v>
      </c>
      <c r="I153" s="5">
        <f t="shared" si="48"/>
        <v>0.4098360655737705</v>
      </c>
      <c r="J153" s="4">
        <v>262</v>
      </c>
      <c r="K153" s="4">
        <v>247</v>
      </c>
      <c r="L153" s="5">
        <f t="shared" si="49"/>
        <v>0.41747572815533979</v>
      </c>
      <c r="M153" s="5">
        <f t="shared" si="44"/>
        <v>5.8809523809523814</v>
      </c>
      <c r="N153" s="4">
        <v>0</v>
      </c>
      <c r="O153" s="4">
        <v>1</v>
      </c>
      <c r="P153" s="4">
        <v>4</v>
      </c>
      <c r="Q153" s="4">
        <v>16</v>
      </c>
      <c r="R153" s="4">
        <v>0</v>
      </c>
      <c r="S153" s="4">
        <v>0</v>
      </c>
      <c r="T153" s="4">
        <v>0</v>
      </c>
      <c r="U153" s="4">
        <v>3</v>
      </c>
      <c r="V153" s="4">
        <v>1</v>
      </c>
      <c r="W153" s="4">
        <f>N153+P153+T153</f>
        <v>4</v>
      </c>
      <c r="X153" s="4">
        <f>O153+Q153+U153</f>
        <v>20</v>
      </c>
      <c r="Y153" s="60">
        <f>(N153+V153)/G153</f>
        <v>2.3255813953488372E-2</v>
      </c>
      <c r="Z153" s="62">
        <f>IF(AA153=0,0,(N153+V153)/ABS(AA153))</f>
        <v>1</v>
      </c>
      <c r="AA153" s="3">
        <f t="shared" si="50"/>
        <v>-1</v>
      </c>
      <c r="AB153" s="3">
        <f t="shared" si="45"/>
        <v>-15</v>
      </c>
      <c r="AC153" s="3">
        <f>N153+O153+P153+Q153+T153+U153</f>
        <v>24</v>
      </c>
      <c r="AD153" s="3">
        <f>AA153/G153</f>
        <v>-2.3255813953488372E-2</v>
      </c>
      <c r="AE153" s="24">
        <f>(AA153)*(G153*G153)</f>
        <v>-1849</v>
      </c>
      <c r="AF153" s="25">
        <f t="shared" si="51"/>
        <v>5.6689342403628119E-4</v>
      </c>
      <c r="AG153" s="26">
        <f>(H153-$H$2)/SUM($AF$2:AF152)</f>
        <v>116.94901069777372</v>
      </c>
      <c r="AH153" s="35">
        <f>(H153-H148)/SUM(AF148:AF152)</f>
        <v>-369.8</v>
      </c>
      <c r="AI153" s="28">
        <f>(H153-H143)/SUM(AF143:AF152)</f>
        <v>1097.8431294922113</v>
      </c>
      <c r="AJ153" s="29">
        <f>AJ152+(AVERAGE($AE$3:AE153)/(AJ152*AJ152))</f>
        <v>30.750503186958941</v>
      </c>
      <c r="AK153" s="30">
        <f>AK152+(AVERAGE($AG$3:AG153)/(AK152*AK152))</f>
        <v>36.246301211150559</v>
      </c>
      <c r="AL153" s="36">
        <f>AL152+(AVERAGE($AH$3:AH153)/(AL152*AL152))</f>
        <v>37.73166080811027</v>
      </c>
      <c r="AM153" s="37">
        <f>AM152+(AVERAGE($AI$3:AI153)/(AM152*AM152))</f>
        <v>37.841829259369021</v>
      </c>
      <c r="AN153" s="38">
        <f t="shared" si="52"/>
        <v>42.121224744313622</v>
      </c>
      <c r="AO153" s="39">
        <f t="shared" si="60"/>
        <v>43.513101981023773</v>
      </c>
      <c r="AP153" s="39">
        <f t="shared" si="60"/>
        <v>41.650383518934575</v>
      </c>
      <c r="AQ153" s="36">
        <f t="shared" si="58"/>
        <v>42.804394061882043</v>
      </c>
      <c r="AR153" s="40">
        <f t="shared" si="59"/>
        <v>40.296001169515996</v>
      </c>
      <c r="AS153" s="41">
        <f t="shared" si="59"/>
        <v>38.619494763772728</v>
      </c>
      <c r="AT153" s="20">
        <f>POWER((AO153-H153),2)</f>
        <v>2.2894776049780665</v>
      </c>
      <c r="AU153" s="20">
        <f>POWER((AP153-H153),2)</f>
        <v>0.12223168383257066</v>
      </c>
      <c r="AV153" s="29">
        <f t="shared" si="54"/>
        <v>44.263606986556752</v>
      </c>
      <c r="AW153" s="30">
        <f t="shared" si="57"/>
        <v>35.358080755850729</v>
      </c>
      <c r="AX153" s="36">
        <f t="shared" si="55"/>
        <v>46.469663281183841</v>
      </c>
      <c r="AY153" s="37">
        <f t="shared" si="56"/>
        <v>44.441011749000062</v>
      </c>
    </row>
    <row r="154" spans="1:51" thickTop="1" thickBot="1">
      <c r="A154" s="4">
        <v>153</v>
      </c>
      <c r="B154" s="4">
        <v>1029493266</v>
      </c>
      <c r="C154" s="5">
        <f t="shared" si="46"/>
        <v>0.2884250474383302</v>
      </c>
      <c r="D154" s="2">
        <f t="shared" si="47"/>
        <v>37484.43131944444</v>
      </c>
      <c r="E154" s="4" t="s">
        <v>1032</v>
      </c>
      <c r="F154" s="4" t="s">
        <v>1033</v>
      </c>
      <c r="G154" s="4">
        <v>42</v>
      </c>
      <c r="H154" s="4">
        <v>42</v>
      </c>
      <c r="I154" s="5">
        <f t="shared" si="48"/>
        <v>0.4098360655737705</v>
      </c>
      <c r="J154" s="4">
        <v>247</v>
      </c>
      <c r="K154" s="4">
        <v>246</v>
      </c>
      <c r="L154" s="5">
        <f t="shared" si="49"/>
        <v>0.41504854368932037</v>
      </c>
      <c r="M154" s="5">
        <f t="shared" si="44"/>
        <v>5.8571428571428568</v>
      </c>
      <c r="N154" s="4">
        <v>0</v>
      </c>
      <c r="O154" s="4">
        <v>0</v>
      </c>
      <c r="P154" s="4">
        <v>1</v>
      </c>
      <c r="Q154" s="4">
        <v>2</v>
      </c>
      <c r="R154" s="4">
        <v>0</v>
      </c>
      <c r="S154" s="4">
        <v>0</v>
      </c>
      <c r="T154" s="4">
        <v>0</v>
      </c>
      <c r="U154" s="4">
        <v>0</v>
      </c>
      <c r="V154" s="4">
        <v>1</v>
      </c>
      <c r="W154" s="4">
        <f>N154+P154+T154</f>
        <v>1</v>
      </c>
      <c r="X154" s="4">
        <f>O154+Q154+U154</f>
        <v>2</v>
      </c>
      <c r="Y154" s="60">
        <f>(N154+V154)/G154</f>
        <v>2.3809523809523808E-2</v>
      </c>
      <c r="Z154" s="62">
        <f>IF(AA154=0,0,(N154+V154)/ABS(AA154))</f>
        <v>0</v>
      </c>
      <c r="AA154" s="3">
        <f t="shared" si="50"/>
        <v>0</v>
      </c>
      <c r="AB154" s="3">
        <f t="shared" si="45"/>
        <v>-1</v>
      </c>
      <c r="AC154" s="3">
        <f>N154+O154+P154+Q154+T154+U154</f>
        <v>3</v>
      </c>
      <c r="AD154" s="3">
        <f>AA154/G154</f>
        <v>0</v>
      </c>
      <c r="AE154" s="24">
        <f>(AA154)*(G154*G154)</f>
        <v>0</v>
      </c>
      <c r="AF154" s="25">
        <f t="shared" si="51"/>
        <v>5.6689342403628119E-4</v>
      </c>
      <c r="AG154" s="26">
        <f>(H154-$H$2)/SUM($AF$2:AF153)</f>
        <v>116.63969331135975</v>
      </c>
      <c r="AH154" s="35">
        <f>(H154-H149)/SUM(AF149:AF153)</f>
        <v>-366.27018528916341</v>
      </c>
      <c r="AI154" s="28">
        <f>(H154-H144)/SUM(AF144:AF153)</f>
        <v>979.31914077323745</v>
      </c>
      <c r="AJ154" s="29">
        <f>AJ153+(AVERAGE($AE$3:AE154)/(AJ153*AJ153))</f>
        <v>30.812202118454771</v>
      </c>
      <c r="AK154" s="30">
        <f>AK153+(AVERAGE($AG$3:AG154)/(AK153*AK153))</f>
        <v>36.314262533109591</v>
      </c>
      <c r="AL154" s="36">
        <f>AL153+(AVERAGE($AH$3:AH154)/(AL153*AL153))</f>
        <v>37.837180230441582</v>
      </c>
      <c r="AM154" s="37">
        <f>AM153+(AVERAGE($AI$3:AI154)/(AM153*AM153))</f>
        <v>37.942301558562839</v>
      </c>
      <c r="AN154" s="38">
        <f t="shared" si="52"/>
        <v>42.121224744313622</v>
      </c>
      <c r="AO154" s="39">
        <f t="shared" si="60"/>
        <v>43.319655212647803</v>
      </c>
      <c r="AP154" s="39">
        <f t="shared" si="60"/>
        <v>42.214912488617834</v>
      </c>
      <c r="AQ154" s="36">
        <f t="shared" si="58"/>
        <v>43.225761957531006</v>
      </c>
      <c r="AR154" s="40">
        <f t="shared" si="59"/>
        <v>40.950320474307844</v>
      </c>
      <c r="AS154" s="41">
        <f t="shared" si="59"/>
        <v>39.215582058995558</v>
      </c>
      <c r="AT154" s="20">
        <f>POWER((AO154-H154),2)</f>
        <v>1.7414898802685168</v>
      </c>
      <c r="AU154" s="20">
        <f>POWER((AP154-H154),2)</f>
        <v>4.6187377763910707E-2</v>
      </c>
      <c r="AV154" s="29">
        <f t="shared" si="54"/>
        <v>44.353085991536837</v>
      </c>
      <c r="AW154" s="30">
        <f t="shared" si="57"/>
        <v>35.423751418749902</v>
      </c>
      <c r="AX154" s="36">
        <f t="shared" si="55"/>
        <v>46.564665924294815</v>
      </c>
      <c r="AY154" s="37">
        <f t="shared" si="56"/>
        <v>44.530938982368859</v>
      </c>
    </row>
    <row r="155" spans="1:51" thickTop="1" thickBot="1">
      <c r="A155" s="4">
        <v>154</v>
      </c>
      <c r="B155" s="4">
        <v>1031568833</v>
      </c>
      <c r="C155" s="5">
        <f t="shared" si="46"/>
        <v>0.29032258064516131</v>
      </c>
      <c r="D155" s="2">
        <f t="shared" si="47"/>
        <v>37508.454085648147</v>
      </c>
      <c r="E155" s="4" t="s">
        <v>1033</v>
      </c>
      <c r="F155" s="4" t="s">
        <v>1034</v>
      </c>
      <c r="G155" s="4">
        <v>42</v>
      </c>
      <c r="H155" s="4">
        <v>42</v>
      </c>
      <c r="I155" s="5">
        <f t="shared" si="48"/>
        <v>0.4098360655737705</v>
      </c>
      <c r="J155" s="4">
        <v>246</v>
      </c>
      <c r="K155" s="4">
        <v>246</v>
      </c>
      <c r="L155" s="5">
        <f t="shared" si="49"/>
        <v>0.41504854368932037</v>
      </c>
      <c r="M155" s="5">
        <f t="shared" si="44"/>
        <v>5.8571428571428568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f>N155+P155+T155</f>
        <v>0</v>
      </c>
      <c r="X155" s="4">
        <f>O155+Q155+U155</f>
        <v>0</v>
      </c>
      <c r="Y155" s="60">
        <f>(N155+V155)/G155</f>
        <v>0</v>
      </c>
      <c r="Z155" s="62">
        <f>IF(AA155=0,0,(N155+V155)/ABS(AA155))</f>
        <v>0</v>
      </c>
      <c r="AA155" s="3">
        <f t="shared" si="50"/>
        <v>0</v>
      </c>
      <c r="AB155" s="3">
        <f t="shared" si="45"/>
        <v>0</v>
      </c>
      <c r="AC155" s="3">
        <f>N155+O155+P155+Q155+T155+U155</f>
        <v>0</v>
      </c>
      <c r="AD155" s="3">
        <f>AA155/G155</f>
        <v>0</v>
      </c>
      <c r="AE155" s="24">
        <f>(AA155)*(G155*G155)</f>
        <v>0</v>
      </c>
      <c r="AF155" s="25">
        <f t="shared" si="51"/>
        <v>5.6689342403628119E-4</v>
      </c>
      <c r="AG155" s="26">
        <f>(H155-$H$2)/SUM($AF$2:AF154)</f>
        <v>116.33200783027996</v>
      </c>
      <c r="AH155" s="35">
        <f>(H155-H150)/SUM(AF150:AF154)</f>
        <v>-362.80711902113461</v>
      </c>
      <c r="AI155" s="28">
        <f>(H155-H145)/SUM(AF145:AF154)</f>
        <v>1013.1722489552084</v>
      </c>
      <c r="AJ155" s="29">
        <f>AJ154+(AVERAGE($AE$3:AE155)/(AJ154*AJ154))</f>
        <v>30.873252555535707</v>
      </c>
      <c r="AK155" s="30">
        <f>AK154+(AVERAGE($AG$3:AG155)/(AK154*AK154))</f>
        <v>36.382103758044863</v>
      </c>
      <c r="AL155" s="36">
        <f>AL154+(AVERAGE($AH$3:AH155)/(AL154*AL154))</f>
        <v>37.93976977532423</v>
      </c>
      <c r="AM155" s="37">
        <f>AM154+(AVERAGE($AI$3:AI155)/(AM154*AM154))</f>
        <v>38.046189105681783</v>
      </c>
      <c r="AN155" s="38">
        <f t="shared" si="52"/>
        <v>42.121224744313622</v>
      </c>
      <c r="AO155" s="39">
        <f t="shared" si="60"/>
        <v>43.126322289459864</v>
      </c>
      <c r="AP155" s="39">
        <f t="shared" si="60"/>
        <v>42.783440018207379</v>
      </c>
      <c r="AQ155" s="36">
        <f t="shared" si="58"/>
        <v>43.3634345187374</v>
      </c>
      <c r="AR155" s="40">
        <f t="shared" si="59"/>
        <v>41.54748981381578</v>
      </c>
      <c r="AS155" s="41">
        <f t="shared" si="59"/>
        <v>39.851558099352722</v>
      </c>
      <c r="AT155" s="20">
        <f>POWER((AO155-H155),2)</f>
        <v>1.26860189973411</v>
      </c>
      <c r="AU155" s="20">
        <f>POWER((AP155-H155),2)</f>
        <v>0.61377826212877884</v>
      </c>
      <c r="AV155" s="29">
        <f t="shared" si="54"/>
        <v>44.442204326412181</v>
      </c>
      <c r="AW155" s="30">
        <f t="shared" si="57"/>
        <v>35.489178818963325</v>
      </c>
      <c r="AX155" s="36">
        <f t="shared" si="55"/>
        <v>46.659281308312757</v>
      </c>
      <c r="AY155" s="37">
        <f t="shared" si="56"/>
        <v>44.620503378483221</v>
      </c>
    </row>
    <row r="156" spans="1:51" thickTop="1" thickBot="1">
      <c r="A156" s="4">
        <v>155</v>
      </c>
      <c r="B156" s="4">
        <v>1031588129</v>
      </c>
      <c r="C156" s="5">
        <f t="shared" si="46"/>
        <v>0.29222011385199242</v>
      </c>
      <c r="D156" s="2">
        <f t="shared" si="47"/>
        <v>37508.677418981482</v>
      </c>
      <c r="E156" s="4" t="s">
        <v>1034</v>
      </c>
      <c r="F156" s="4" t="s">
        <v>1035</v>
      </c>
      <c r="G156" s="4">
        <v>42</v>
      </c>
      <c r="H156" s="4">
        <v>42</v>
      </c>
      <c r="I156" s="5">
        <f t="shared" si="48"/>
        <v>0.4098360655737705</v>
      </c>
      <c r="J156" s="4">
        <v>246</v>
      </c>
      <c r="K156" s="4">
        <v>246</v>
      </c>
      <c r="L156" s="5">
        <f t="shared" si="49"/>
        <v>0.41504854368932037</v>
      </c>
      <c r="M156" s="5">
        <f t="shared" si="44"/>
        <v>5.8571428571428568</v>
      </c>
      <c r="N156" s="4">
        <v>0</v>
      </c>
      <c r="O156" s="4">
        <v>0</v>
      </c>
      <c r="P156" s="4">
        <v>1</v>
      </c>
      <c r="Q156" s="4">
        <v>1</v>
      </c>
      <c r="R156" s="4">
        <v>0</v>
      </c>
      <c r="S156" s="4">
        <v>0</v>
      </c>
      <c r="T156" s="4">
        <v>0</v>
      </c>
      <c r="U156" s="4">
        <v>0</v>
      </c>
      <c r="V156" s="4">
        <v>1</v>
      </c>
      <c r="W156" s="4">
        <f>N156+P156+T156</f>
        <v>1</v>
      </c>
      <c r="X156" s="4">
        <f>O156+Q156+U156</f>
        <v>1</v>
      </c>
      <c r="Y156" s="60">
        <f>(N156+V156)/G156</f>
        <v>2.3809523809523808E-2</v>
      </c>
      <c r="Z156" s="62">
        <f>IF(AA156=0,0,(N156+V156)/ABS(AA156))</f>
        <v>0</v>
      </c>
      <c r="AA156" s="3">
        <f t="shared" si="50"/>
        <v>0</v>
      </c>
      <c r="AB156" s="3">
        <f t="shared" si="45"/>
        <v>0</v>
      </c>
      <c r="AC156" s="3">
        <f>N156+O156+P156+Q156+T156+U156</f>
        <v>2</v>
      </c>
      <c r="AD156" s="3">
        <f>AA156/G156</f>
        <v>0</v>
      </c>
      <c r="AE156" s="24">
        <f>(AA156)*(G156*G156)</f>
        <v>0</v>
      </c>
      <c r="AF156" s="25">
        <f t="shared" si="51"/>
        <v>5.6689342403628119E-4</v>
      </c>
      <c r="AG156" s="26">
        <f>(H156-$H$2)/SUM($AF$2:AF155)</f>
        <v>116.02594137403416</v>
      </c>
      <c r="AH156" s="35">
        <f>(H156-H151)/SUM(AF151:AF155)</f>
        <v>-359.40892561983469</v>
      </c>
      <c r="AI156" s="28">
        <f>(H156-H146)/SUM(AF146:AF155)</f>
        <v>1049.4496281190554</v>
      </c>
      <c r="AJ156" s="29">
        <f>AJ155+(AVERAGE($AE$3:AE156)/(AJ155*AJ155))</f>
        <v>30.933666917370338</v>
      </c>
      <c r="AK156" s="30">
        <f>AK155+(AVERAGE($AG$3:AG156)/(AK155*AK155))</f>
        <v>36.44982251950227</v>
      </c>
      <c r="AL156" s="36">
        <f>AL155+(AVERAGE($AH$3:AH156)/(AL155*AL155))</f>
        <v>38.039521338350198</v>
      </c>
      <c r="AM156" s="37">
        <f>AM155+(AVERAGE($AI$3:AI156)/(AM155*AM155))</f>
        <v>38.153546974728101</v>
      </c>
      <c r="AN156" s="38">
        <f t="shared" si="52"/>
        <v>42.121224744313622</v>
      </c>
      <c r="AO156" s="39">
        <f t="shared" si="60"/>
        <v>42.933079183143512</v>
      </c>
      <c r="AP156" s="39">
        <f t="shared" si="60"/>
        <v>43.356777316365381</v>
      </c>
      <c r="AQ156" s="36">
        <f t="shared" si="58"/>
        <v>43.208329651663192</v>
      </c>
      <c r="AR156" s="40">
        <f t="shared" ref="AR156:AS171" si="61">AR155+(AVERAGE(AH147:AH156)/(AR155*AR155))</f>
        <v>42.092284128621195</v>
      </c>
      <c r="AS156" s="41">
        <f t="shared" si="61"/>
        <v>40.525678804554545</v>
      </c>
      <c r="AT156" s="20">
        <f>POWER((AO156-H156),2)</f>
        <v>0.87063676201576379</v>
      </c>
      <c r="AU156" s="20">
        <f>POWER((AP156-H156),2)</f>
        <v>1.8408446862036456</v>
      </c>
      <c r="AV156" s="29">
        <f t="shared" si="54"/>
        <v>44.530965608132689</v>
      </c>
      <c r="AW156" s="30">
        <f t="shared" si="57"/>
        <v>35.55436519930096</v>
      </c>
      <c r="AX156" s="36">
        <f t="shared" si="55"/>
        <v>46.753513360476163</v>
      </c>
      <c r="AY156" s="37">
        <f t="shared" si="56"/>
        <v>44.709708579626913</v>
      </c>
    </row>
    <row r="157" spans="1:51" thickTop="1" thickBot="1">
      <c r="A157" s="4">
        <v>156</v>
      </c>
      <c r="B157" s="4">
        <v>1031589516</v>
      </c>
      <c r="C157" s="5">
        <f t="shared" si="46"/>
        <v>0.29411764705882354</v>
      </c>
      <c r="D157" s="2">
        <f t="shared" si="47"/>
        <v>37508.693472222221</v>
      </c>
      <c r="E157" s="4" t="s">
        <v>1035</v>
      </c>
      <c r="F157" s="4" t="s">
        <v>1036</v>
      </c>
      <c r="G157" s="4">
        <v>42</v>
      </c>
      <c r="H157" s="4">
        <v>42</v>
      </c>
      <c r="I157" s="5">
        <f t="shared" si="48"/>
        <v>0.4098360655737705</v>
      </c>
      <c r="J157" s="4">
        <v>246</v>
      </c>
      <c r="K157" s="4">
        <v>246</v>
      </c>
      <c r="L157" s="5">
        <f t="shared" si="49"/>
        <v>0.41504854368932037</v>
      </c>
      <c r="M157" s="5">
        <f t="shared" si="44"/>
        <v>5.8571428571428568</v>
      </c>
      <c r="N157" s="4">
        <v>0</v>
      </c>
      <c r="O157" s="4">
        <v>0</v>
      </c>
      <c r="P157" s="4">
        <v>1</v>
      </c>
      <c r="Q157" s="4">
        <v>1</v>
      </c>
      <c r="R157" s="4">
        <v>0</v>
      </c>
      <c r="S157" s="4">
        <v>0</v>
      </c>
      <c r="T157" s="4">
        <v>0</v>
      </c>
      <c r="U157" s="4">
        <v>0</v>
      </c>
      <c r="V157" s="4">
        <v>1</v>
      </c>
      <c r="W157" s="4">
        <f>N157+P157+T157</f>
        <v>1</v>
      </c>
      <c r="X157" s="4">
        <f>O157+Q157+U157</f>
        <v>1</v>
      </c>
      <c r="Y157" s="60">
        <f>(N157+V157)/G157</f>
        <v>2.3809523809523808E-2</v>
      </c>
      <c r="Z157" s="62">
        <f>IF(AA157=0,0,(N157+V157)/ABS(AA157))</f>
        <v>0</v>
      </c>
      <c r="AA157" s="3">
        <f t="shared" si="50"/>
        <v>0</v>
      </c>
      <c r="AB157" s="3">
        <f t="shared" si="45"/>
        <v>0</v>
      </c>
      <c r="AC157" s="3">
        <f>N157+O157+P157+Q157+T157+U157</f>
        <v>2</v>
      </c>
      <c r="AD157" s="3">
        <f>AA157/G157</f>
        <v>0</v>
      </c>
      <c r="AE157" s="24">
        <f>(AA157)*(G157*G157)</f>
        <v>0</v>
      </c>
      <c r="AF157" s="25">
        <f t="shared" si="51"/>
        <v>5.6689342403628119E-4</v>
      </c>
      <c r="AG157" s="26">
        <f>(H157-$H$2)/SUM($AF$2:AF156)</f>
        <v>115.72148119731949</v>
      </c>
      <c r="AH157" s="35">
        <f>(H157-H152)/SUM(AF152:AF156)</f>
        <v>-356.07379912663754</v>
      </c>
      <c r="AI157" s="28">
        <f>(H157-H147)/SUM(AF147:AF156)</f>
        <v>-181.40355951056728</v>
      </c>
      <c r="AJ157" s="29">
        <f>AJ156+(AVERAGE($AE$3:AE157)/(AJ156*AJ156))</f>
        <v>30.993457278493526</v>
      </c>
      <c r="AK157" s="30">
        <f>AK156+(AVERAGE($AG$3:AG157)/(AK156*AK156))</f>
        <v>36.517416558978603</v>
      </c>
      <c r="AL157" s="36">
        <f>AL156+(AVERAGE($AH$3:AH157)/(AL156*AL156))</f>
        <v>38.136522650285535</v>
      </c>
      <c r="AM157" s="37">
        <f>AM156+(AVERAGE($AI$3:AI157)/(AM156*AM156))</f>
        <v>38.258808801486673</v>
      </c>
      <c r="AN157" s="38">
        <f t="shared" si="52"/>
        <v>42.121224744313622</v>
      </c>
      <c r="AO157" s="39">
        <f t="shared" si="60"/>
        <v>42.739901949105473</v>
      </c>
      <c r="AP157" s="39">
        <f t="shared" si="60"/>
        <v>43.260276315694171</v>
      </c>
      <c r="AQ157" s="36">
        <f t="shared" si="58"/>
        <v>43.013964451470073</v>
      </c>
      <c r="AR157" s="40">
        <f t="shared" si="61"/>
        <v>42.488585848950081</v>
      </c>
      <c r="AS157" s="41">
        <f t="shared" si="61"/>
        <v>41.105844953467326</v>
      </c>
      <c r="AT157" s="20">
        <f>POWER((AO157-H157),2)</f>
        <v>0.54745489429007799</v>
      </c>
      <c r="AU157" s="20">
        <f>POWER((AP157-H157),2)</f>
        <v>1.5882963918996726</v>
      </c>
      <c r="AV157" s="29">
        <f t="shared" si="54"/>
        <v>44.619373395916739</v>
      </c>
      <c r="AW157" s="30">
        <f t="shared" si="57"/>
        <v>35.619312769647358</v>
      </c>
      <c r="AX157" s="36">
        <f t="shared" si="55"/>
        <v>46.847365944638675</v>
      </c>
      <c r="AY157" s="37">
        <f t="shared" si="56"/>
        <v>44.79855816989059</v>
      </c>
    </row>
    <row r="158" spans="1:51" thickTop="1" thickBot="1">
      <c r="A158" s="4">
        <v>157</v>
      </c>
      <c r="B158" s="4">
        <v>1031849012</v>
      </c>
      <c r="C158" s="5">
        <f t="shared" si="46"/>
        <v>0.29601518026565465</v>
      </c>
      <c r="D158" s="2">
        <f t="shared" si="47"/>
        <v>37511.696898148148</v>
      </c>
      <c r="E158" s="4" t="s">
        <v>1036</v>
      </c>
      <c r="F158" s="4" t="s">
        <v>1037</v>
      </c>
      <c r="G158" s="4">
        <v>42</v>
      </c>
      <c r="H158" s="4">
        <v>40</v>
      </c>
      <c r="I158" s="5">
        <f t="shared" si="48"/>
        <v>0.37704918032786883</v>
      </c>
      <c r="J158" s="4">
        <v>246</v>
      </c>
      <c r="K158" s="4">
        <v>232</v>
      </c>
      <c r="L158" s="5">
        <f t="shared" si="49"/>
        <v>0.38106796116504854</v>
      </c>
      <c r="M158" s="5">
        <f t="shared" si="44"/>
        <v>5.8</v>
      </c>
      <c r="N158" s="4">
        <v>0</v>
      </c>
      <c r="O158" s="4">
        <v>2</v>
      </c>
      <c r="P158" s="4">
        <v>0</v>
      </c>
      <c r="Q158" s="4">
        <v>1</v>
      </c>
      <c r="R158" s="4">
        <v>0</v>
      </c>
      <c r="S158" s="4">
        <v>0</v>
      </c>
      <c r="T158" s="4">
        <v>0</v>
      </c>
      <c r="U158" s="4">
        <v>13</v>
      </c>
      <c r="V158" s="4">
        <v>1</v>
      </c>
      <c r="W158" s="4">
        <f>N158+P158+T158</f>
        <v>0</v>
      </c>
      <c r="X158" s="4">
        <f>O158+Q158+U158</f>
        <v>16</v>
      </c>
      <c r="Y158" s="60">
        <f>(N158+V158)/G158</f>
        <v>2.3809523809523808E-2</v>
      </c>
      <c r="Z158" s="62">
        <f>IF(AA158=0,0,(N158+V158)/ABS(AA158))</f>
        <v>0.5</v>
      </c>
      <c r="AA158" s="3">
        <f t="shared" si="50"/>
        <v>-2</v>
      </c>
      <c r="AB158" s="3">
        <f t="shared" si="45"/>
        <v>-14</v>
      </c>
      <c r="AC158" s="3">
        <f>N158+O158+P158+Q158+T158+U158</f>
        <v>16</v>
      </c>
      <c r="AD158" s="3">
        <f>AA158/G158</f>
        <v>-4.7619047619047616E-2</v>
      </c>
      <c r="AE158" s="24">
        <f>(AA158)*(G158*G158)</f>
        <v>-3528</v>
      </c>
      <c r="AF158" s="25">
        <f t="shared" si="51"/>
        <v>6.2500000000000001E-4</v>
      </c>
      <c r="AG158" s="26">
        <f>(H158-$H$2)/SUM($AF$2:AF157)</f>
        <v>106.18512551320035</v>
      </c>
      <c r="AH158" s="35">
        <f>(H158-H153)/SUM(AF153:AF157)</f>
        <v>-705.6</v>
      </c>
      <c r="AI158" s="28">
        <f>(H158-H148)/SUM(AF148:AF157)</f>
        <v>-541.65004151674509</v>
      </c>
      <c r="AJ158" s="29">
        <f>AJ157+(AVERAGE($AE$3:AE158)/(AJ157*AJ157))</f>
        <v>31.029092265999125</v>
      </c>
      <c r="AK158" s="30">
        <f>AK157+(AVERAGE($AG$3:AG158)/(AK157*AK157))</f>
        <v>36.584839336549038</v>
      </c>
      <c r="AL158" s="36">
        <f>AL157+(AVERAGE($AH$3:AH158)/(AL157*AL157))</f>
        <v>38.229302556080782</v>
      </c>
      <c r="AM158" s="37">
        <f>AM157+(AVERAGE($AI$3:AI158)/(AM157*AM157))</f>
        <v>38.360449071098365</v>
      </c>
      <c r="AN158" s="38">
        <f t="shared" si="52"/>
        <v>40.13272016524153</v>
      </c>
      <c r="AO158" s="39">
        <f t="shared" si="60"/>
        <v>42.35363146034193</v>
      </c>
      <c r="AP158" s="39">
        <f t="shared" si="60"/>
        <v>42.970848542910993</v>
      </c>
      <c r="AQ158" s="36">
        <f t="shared" si="58"/>
        <v>42.781539988519427</v>
      </c>
      <c r="AR158" s="40">
        <f t="shared" si="61"/>
        <v>42.717760963970321</v>
      </c>
      <c r="AS158" s="41">
        <f t="shared" si="61"/>
        <v>41.576630495502251</v>
      </c>
      <c r="AT158" s="20">
        <f>POWER((AO158-H158),2)</f>
        <v>5.539581051111286</v>
      </c>
      <c r="AU158" s="20">
        <f>POWER((AP158-H158),2)</f>
        <v>8.8259410649163694</v>
      </c>
      <c r="AV158" s="29">
        <f t="shared" si="54"/>
        <v>44.707431192511365</v>
      </c>
      <c r="AW158" s="30">
        <f t="shared" si="57"/>
        <v>35.684023707622956</v>
      </c>
      <c r="AX158" s="36">
        <f t="shared" si="55"/>
        <v>46.940842862668028</v>
      </c>
      <c r="AY158" s="37">
        <f t="shared" si="56"/>
        <v>44.887055676443289</v>
      </c>
    </row>
    <row r="159" spans="1:51" thickTop="1" thickBot="1">
      <c r="A159" s="4">
        <v>158</v>
      </c>
      <c r="B159" s="4">
        <v>1034248135</v>
      </c>
      <c r="C159" s="5">
        <f t="shared" si="46"/>
        <v>0.29791271347248577</v>
      </c>
      <c r="D159" s="2">
        <f t="shared" si="47"/>
        <v>37539.464525462965</v>
      </c>
      <c r="E159" s="4" t="s">
        <v>1037</v>
      </c>
      <c r="F159" s="4" t="s">
        <v>1038</v>
      </c>
      <c r="G159" s="4">
        <v>40</v>
      </c>
      <c r="H159" s="4">
        <v>39</v>
      </c>
      <c r="I159" s="5">
        <f t="shared" si="48"/>
        <v>0.36065573770491804</v>
      </c>
      <c r="J159" s="4">
        <v>232</v>
      </c>
      <c r="K159" s="4">
        <v>223</v>
      </c>
      <c r="L159" s="5">
        <f t="shared" si="49"/>
        <v>0.35922330097087379</v>
      </c>
      <c r="M159" s="5">
        <f t="shared" si="44"/>
        <v>5.7179487179487181</v>
      </c>
      <c r="N159" s="4">
        <v>0</v>
      </c>
      <c r="O159" s="4">
        <v>1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9</v>
      </c>
      <c r="V159" s="4">
        <v>0</v>
      </c>
      <c r="W159" s="4">
        <f>N159+P159+T159</f>
        <v>0</v>
      </c>
      <c r="X159" s="4">
        <f>O159+Q159+U159</f>
        <v>10</v>
      </c>
      <c r="Y159" s="60">
        <f>(N159+V159)/G159</f>
        <v>0</v>
      </c>
      <c r="Z159" s="62">
        <f>IF(AA159=0,0,(N159+V159)/ABS(AA159))</f>
        <v>0</v>
      </c>
      <c r="AA159" s="3">
        <f t="shared" si="50"/>
        <v>-1</v>
      </c>
      <c r="AB159" s="3">
        <f t="shared" si="45"/>
        <v>-9</v>
      </c>
      <c r="AC159" s="3">
        <f>N159+O159+P159+Q159+T159+U159</f>
        <v>10</v>
      </c>
      <c r="AD159" s="3">
        <f>AA159/G159</f>
        <v>-2.5000000000000001E-2</v>
      </c>
      <c r="AE159" s="24">
        <f>(AA159)*(G159*G159)</f>
        <v>-1600</v>
      </c>
      <c r="AF159" s="25">
        <f t="shared" si="51"/>
        <v>6.5746219592373442E-4</v>
      </c>
      <c r="AG159" s="26">
        <f>(H159-$H$2)/SUM($AF$2:AF158)</f>
        <v>101.27615209627217</v>
      </c>
      <c r="AH159" s="35">
        <f>(H159-H154)/SUM(AF154:AF158)</f>
        <v>-1037.138657520823</v>
      </c>
      <c r="AI159" s="28">
        <f>(H159-H149)/SUM(AF149:AF158)</f>
        <v>-711.3895140944918</v>
      </c>
      <c r="AJ159" s="29">
        <f>AJ158+(AVERAGE($AE$3:AE159)/(AJ158*AJ158))</f>
        <v>31.05383420934994</v>
      </c>
      <c r="AK159" s="30">
        <f>AK158+(AVERAGE($AG$3:AG159)/(AK158*AK158))</f>
        <v>36.652067924675144</v>
      </c>
      <c r="AL159" s="36">
        <f>AL158+(AVERAGE($AH$3:AH159)/(AL158*AL158))</f>
        <v>38.316524515191404</v>
      </c>
      <c r="AM159" s="37">
        <f>AM158+(AVERAGE($AI$3:AI159)/(AM158*AM158))</f>
        <v>38.457828257740104</v>
      </c>
      <c r="AN159" s="38">
        <f t="shared" si="52"/>
        <v>39.1393232915594</v>
      </c>
      <c r="AO159" s="39">
        <f t="shared" si="60"/>
        <v>41.775461510608437</v>
      </c>
      <c r="AP159" s="39">
        <f t="shared" si="60"/>
        <v>42.585583504568405</v>
      </c>
      <c r="AQ159" s="36">
        <f t="shared" si="58"/>
        <v>42.473274687541895</v>
      </c>
      <c r="AR159" s="40">
        <f t="shared" si="61"/>
        <v>42.774707082676002</v>
      </c>
      <c r="AS159" s="41">
        <f t="shared" si="61"/>
        <v>41.933773997983721</v>
      </c>
      <c r="AT159" s="20">
        <f>POWER((AO159-H159),2)</f>
        <v>7.7031865968688686</v>
      </c>
      <c r="AU159" s="20">
        <f>POWER((AP159-H159),2)</f>
        <v>12.856409068233042</v>
      </c>
      <c r="AV159" s="29">
        <f t="shared" si="54"/>
        <v>44.795142445417596</v>
      </c>
      <c r="AW159" s="30">
        <f t="shared" si="57"/>
        <v>35.748500159228577</v>
      </c>
      <c r="AX159" s="36">
        <f t="shared" si="55"/>
        <v>47.03394785580592</v>
      </c>
      <c r="AY159" s="37">
        <f t="shared" si="56"/>
        <v>44.975204570768732</v>
      </c>
    </row>
    <row r="160" spans="1:51" thickTop="1" thickBot="1">
      <c r="A160" s="4">
        <v>159</v>
      </c>
      <c r="B160" s="4">
        <v>1034685946</v>
      </c>
      <c r="C160" s="5">
        <f t="shared" si="46"/>
        <v>0.29981024667931688</v>
      </c>
      <c r="D160" s="2">
        <f t="shared" si="47"/>
        <v>37544.531782407408</v>
      </c>
      <c r="E160" s="4" t="s">
        <v>1038</v>
      </c>
      <c r="F160" s="4" t="s">
        <v>1039</v>
      </c>
      <c r="G160" s="4">
        <v>39</v>
      </c>
      <c r="H160" s="4">
        <v>39</v>
      </c>
      <c r="I160" s="5">
        <f t="shared" si="48"/>
        <v>0.36065573770491804</v>
      </c>
      <c r="J160" s="4">
        <v>223</v>
      </c>
      <c r="K160" s="4">
        <v>223</v>
      </c>
      <c r="L160" s="5">
        <f t="shared" si="49"/>
        <v>0.35922330097087379</v>
      </c>
      <c r="M160" s="5">
        <f t="shared" si="44"/>
        <v>5.7179487179487181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f>N160+P160+T160</f>
        <v>0</v>
      </c>
      <c r="X160" s="4">
        <f>O160+Q160+U160</f>
        <v>0</v>
      </c>
      <c r="Y160" s="60">
        <f>(N160+V160)/G160</f>
        <v>0</v>
      </c>
      <c r="Z160" s="62">
        <f>IF(AA160=0,0,(N160+V160)/ABS(AA160))</f>
        <v>0</v>
      </c>
      <c r="AA160" s="3">
        <f t="shared" si="50"/>
        <v>0</v>
      </c>
      <c r="AB160" s="3">
        <f t="shared" si="45"/>
        <v>0</v>
      </c>
      <c r="AC160" s="3">
        <f>N160+O160+P160+Q160+T160+U160</f>
        <v>0</v>
      </c>
      <c r="AD160" s="3">
        <f>AA160/G160</f>
        <v>0</v>
      </c>
      <c r="AE160" s="24">
        <f>(AA160)*(G160*G160)</f>
        <v>0</v>
      </c>
      <c r="AF160" s="25">
        <f t="shared" si="51"/>
        <v>6.5746219592373442E-4</v>
      </c>
      <c r="AG160" s="26">
        <f>(H160-$H$2)/SUM($AF$2:AF159)</f>
        <v>100.97055442645748</v>
      </c>
      <c r="AH160" s="35">
        <f>(H160-H155)/SUM(AF155:AF159)</f>
        <v>-1005.6509309052676</v>
      </c>
      <c r="AI160" s="28">
        <f>(H160-H150)/SUM(AF150:AF159)</f>
        <v>-696.93356638912894</v>
      </c>
      <c r="AJ160" s="29">
        <f>AJ159+(AVERAGE($AE$3:AE160)/(AJ159*AJ159))</f>
        <v>31.078380397291291</v>
      </c>
      <c r="AK160" s="30">
        <f>AK159+(AVERAGE($AG$3:AG160)/(AK159*AK159))</f>
        <v>36.719101882983566</v>
      </c>
      <c r="AL160" s="36">
        <f>AL159+(AVERAGE($AH$3:AH160)/(AL159*AL159))</f>
        <v>38.398465014913384</v>
      </c>
      <c r="AM160" s="37">
        <f>AM159+(AVERAGE($AI$3:AI160)/(AM159*AM159))</f>
        <v>38.551119321325878</v>
      </c>
      <c r="AN160" s="38">
        <f t="shared" si="52"/>
        <v>39.1393232915594</v>
      </c>
      <c r="AO160" s="39">
        <f t="shared" si="60"/>
        <v>41.199219725545461</v>
      </c>
      <c r="AP160" s="39">
        <f t="shared" si="60"/>
        <v>42.201287227358478</v>
      </c>
      <c r="AQ160" s="36">
        <f t="shared" si="58"/>
        <v>42.089248909768166</v>
      </c>
      <c r="AR160" s="40">
        <f t="shared" si="61"/>
        <v>42.655686557239207</v>
      </c>
      <c r="AS160" s="41">
        <f t="shared" si="61"/>
        <v>42.182062049057201</v>
      </c>
      <c r="AT160" s="20">
        <f>POWER((AO160-H160),2)</f>
        <v>4.8365674012282538</v>
      </c>
      <c r="AU160" s="20">
        <f>POWER((AP160-H160),2)</f>
        <v>10.248239912048529</v>
      </c>
      <c r="AV160" s="29">
        <f t="shared" si="54"/>
        <v>44.882510548082152</v>
      </c>
      <c r="AW160" s="30">
        <f t="shared" si="57"/>
        <v>35.812744239473609</v>
      </c>
      <c r="AX160" s="36">
        <f t="shared" si="55"/>
        <v>47.126684605990128</v>
      </c>
      <c r="AY160" s="37">
        <f t="shared" si="56"/>
        <v>45.063008269867673</v>
      </c>
    </row>
    <row r="161" spans="1:51" thickTop="1" thickBot="1">
      <c r="A161" s="4">
        <v>160</v>
      </c>
      <c r="B161" s="4">
        <v>1035554394</v>
      </c>
      <c r="C161" s="5">
        <f t="shared" si="46"/>
        <v>0.301707779886148</v>
      </c>
      <c r="D161" s="2">
        <f t="shared" si="47"/>
        <v>37554.58326388889</v>
      </c>
      <c r="E161" s="4" t="s">
        <v>1039</v>
      </c>
      <c r="F161" s="4" t="s">
        <v>1040</v>
      </c>
      <c r="G161" s="4">
        <v>39</v>
      </c>
      <c r="H161" s="4">
        <v>39</v>
      </c>
      <c r="I161" s="5">
        <f t="shared" si="48"/>
        <v>0.36065573770491804</v>
      </c>
      <c r="J161" s="4">
        <v>223</v>
      </c>
      <c r="K161" s="4">
        <v>223</v>
      </c>
      <c r="L161" s="5">
        <f t="shared" si="49"/>
        <v>0.35922330097087379</v>
      </c>
      <c r="M161" s="5">
        <f t="shared" si="44"/>
        <v>5.7179487179487181</v>
      </c>
      <c r="N161" s="4">
        <v>0</v>
      </c>
      <c r="O161" s="4">
        <v>0</v>
      </c>
      <c r="P161" s="4">
        <v>0</v>
      </c>
      <c r="Q161" s="4">
        <v>0</v>
      </c>
      <c r="R161" s="4">
        <v>1</v>
      </c>
      <c r="S161" s="4">
        <v>0</v>
      </c>
      <c r="T161" s="4">
        <v>0</v>
      </c>
      <c r="U161" s="4">
        <v>0</v>
      </c>
      <c r="V161" s="4">
        <v>1</v>
      </c>
      <c r="W161" s="4">
        <f>N161+P161+T161</f>
        <v>0</v>
      </c>
      <c r="X161" s="4">
        <f>O161+Q161+U161</f>
        <v>0</v>
      </c>
      <c r="Y161" s="60">
        <f>(N161+V161)/G161</f>
        <v>2.564102564102564E-2</v>
      </c>
      <c r="Z161" s="62">
        <f>IF(AA161=0,0,(N161+V161)/ABS(AA161))</f>
        <v>0</v>
      </c>
      <c r="AA161" s="3">
        <f t="shared" si="50"/>
        <v>0</v>
      </c>
      <c r="AB161" s="3">
        <f t="shared" si="45"/>
        <v>0</v>
      </c>
      <c r="AC161" s="3">
        <f>N161+O161+P161+Q161+T161+U161</f>
        <v>0</v>
      </c>
      <c r="AD161" s="3">
        <f>AA161/G161</f>
        <v>0</v>
      </c>
      <c r="AE161" s="24">
        <f>(AA161)*(G161*G161)</f>
        <v>0</v>
      </c>
      <c r="AF161" s="25">
        <f t="shared" si="51"/>
        <v>6.5746219592373442E-4</v>
      </c>
      <c r="AG161" s="26">
        <f>(H161-$H$2)/SUM($AF$2:AF160)</f>
        <v>100.66679547149091</v>
      </c>
      <c r="AH161" s="35">
        <f>(H161-H156)/SUM(AF156:AF160)</f>
        <v>-976.01881433665551</v>
      </c>
      <c r="AI161" s="28">
        <f>(H161-H151)/SUM(AF151:AF160)</f>
        <v>-683.05342837069838</v>
      </c>
      <c r="AJ161" s="29">
        <f>AJ160+(AVERAGE($AE$3:AE161)/(AJ160*AJ160))</f>
        <v>31.102733691847494</v>
      </c>
      <c r="AK161" s="30">
        <f>AK160+(AVERAGE($AG$3:AG161)/(AK160*AK160))</f>
        <v>36.785940827652176</v>
      </c>
      <c r="AL161" s="36">
        <f>AL160+(AVERAGE($AH$3:AH161)/(AL160*AL160))</f>
        <v>38.475379763446369</v>
      </c>
      <c r="AM161" s="37">
        <f>AM160+(AVERAGE($AI$3:AI161)/(AM160*AM160))</f>
        <v>38.640484944818674</v>
      </c>
      <c r="AN161" s="38">
        <f t="shared" si="52"/>
        <v>39.1393232915594</v>
      </c>
      <c r="AO161" s="39">
        <f t="shared" si="60"/>
        <v>40.624203357106737</v>
      </c>
      <c r="AP161" s="39">
        <f t="shared" si="60"/>
        <v>41.817753748834171</v>
      </c>
      <c r="AQ161" s="36">
        <f t="shared" si="58"/>
        <v>41.628569149608872</v>
      </c>
      <c r="AR161" s="40">
        <f t="shared" si="61"/>
        <v>42.351276262662687</v>
      </c>
      <c r="AS161" s="41">
        <f t="shared" si="61"/>
        <v>42.32414201823719</v>
      </c>
      <c r="AT161" s="20">
        <f>POWER((AO161-H161),2)</f>
        <v>2.6380365452367935</v>
      </c>
      <c r="AU161" s="20">
        <f>POWER((AP161-H161),2)</f>
        <v>7.9397361890690261</v>
      </c>
      <c r="AV161" s="29">
        <f t="shared" si="54"/>
        <v>44.969538841056597</v>
      </c>
      <c r="AW161" s="30">
        <f t="shared" si="57"/>
        <v>35.876758032988377</v>
      </c>
      <c r="AX161" s="36">
        <f t="shared" si="55"/>
        <v>47.219056737140136</v>
      </c>
      <c r="AY161" s="37">
        <f t="shared" si="56"/>
        <v>45.150470137427376</v>
      </c>
    </row>
    <row r="162" spans="1:51" thickTop="1" thickBot="1">
      <c r="A162" s="4">
        <v>161</v>
      </c>
      <c r="B162" s="4">
        <v>1036168411</v>
      </c>
      <c r="C162" s="5">
        <f t="shared" si="46"/>
        <v>0.30360531309297911</v>
      </c>
      <c r="D162" s="2">
        <f t="shared" si="47"/>
        <v>37561.689942129626</v>
      </c>
      <c r="E162" s="4" t="s">
        <v>1040</v>
      </c>
      <c r="F162" s="4" t="s">
        <v>1041</v>
      </c>
      <c r="G162" s="4">
        <v>39</v>
      </c>
      <c r="H162" s="4">
        <v>39</v>
      </c>
      <c r="I162" s="5">
        <f t="shared" si="48"/>
        <v>0.36065573770491804</v>
      </c>
      <c r="J162" s="4">
        <v>223</v>
      </c>
      <c r="K162" s="4">
        <v>223</v>
      </c>
      <c r="L162" s="5">
        <f t="shared" si="49"/>
        <v>0.35922330097087379</v>
      </c>
      <c r="M162" s="5">
        <f t="shared" si="44"/>
        <v>5.7179487179487181</v>
      </c>
      <c r="N162" s="4">
        <v>0</v>
      </c>
      <c r="O162" s="4">
        <v>0</v>
      </c>
      <c r="P162" s="4">
        <v>0</v>
      </c>
      <c r="Q162" s="4">
        <v>0</v>
      </c>
      <c r="R162" s="4">
        <v>1</v>
      </c>
      <c r="S162" s="4">
        <v>0</v>
      </c>
      <c r="T162" s="4">
        <v>0</v>
      </c>
      <c r="U162" s="4">
        <v>0</v>
      </c>
      <c r="V162" s="4">
        <v>1</v>
      </c>
      <c r="W162" s="4">
        <f>N162+P162+T162</f>
        <v>0</v>
      </c>
      <c r="X162" s="4">
        <f>O162+Q162+U162</f>
        <v>0</v>
      </c>
      <c r="Y162" s="60">
        <f>(N162+V162)/G162</f>
        <v>2.564102564102564E-2</v>
      </c>
      <c r="Z162" s="62">
        <f>IF(AA162=0,0,(N162+V162)/ABS(AA162))</f>
        <v>0</v>
      </c>
      <c r="AA162" s="3">
        <f t="shared" si="50"/>
        <v>0</v>
      </c>
      <c r="AB162" s="3">
        <f t="shared" si="45"/>
        <v>0</v>
      </c>
      <c r="AC162" s="3">
        <f>N162+O162+P162+Q162+T162+U162</f>
        <v>0</v>
      </c>
      <c r="AD162" s="3">
        <f>AA162/G162</f>
        <v>0</v>
      </c>
      <c r="AE162" s="24">
        <f>(AA162)*(G162*G162)</f>
        <v>0</v>
      </c>
      <c r="AF162" s="25">
        <f t="shared" si="51"/>
        <v>6.5746219592373442E-4</v>
      </c>
      <c r="AG162" s="26">
        <f>(H162-$H$2)/SUM($AF$2:AF161)</f>
        <v>100.36485868642393</v>
      </c>
      <c r="AH162" s="35">
        <f>(H162-H157)/SUM(AF157:AF161)</f>
        <v>-948.08297268431522</v>
      </c>
      <c r="AI162" s="28">
        <f>(H162-H152)/SUM(AF152:AF161)</f>
        <v>-669.71536834039921</v>
      </c>
      <c r="AJ162" s="29">
        <f>AJ161+(AVERAGE($AE$3:AE162)/(AJ161*AJ161))</f>
        <v>31.126896894475646</v>
      </c>
      <c r="AK162" s="30">
        <f>AK161+(AVERAGE($AG$3:AG162)/(AK161*AK161))</f>
        <v>36.852584429026649</v>
      </c>
      <c r="AL162" s="36">
        <f>AL161+(AVERAGE($AH$3:AH162)/(AL161*AL161))</f>
        <v>38.547505738144984</v>
      </c>
      <c r="AM162" s="37">
        <f>AM161+(AVERAGE($AI$3:AI162)/(AM161*AM161))</f>
        <v>38.726078331218474</v>
      </c>
      <c r="AN162" s="38">
        <f t="shared" si="52"/>
        <v>39.1393232915594</v>
      </c>
      <c r="AO162" s="39">
        <f t="shared" si="60"/>
        <v>40.049721084481831</v>
      </c>
      <c r="AP162" s="39">
        <f t="shared" si="60"/>
        <v>41.434780125837484</v>
      </c>
      <c r="AQ162" s="36">
        <f t="shared" si="58"/>
        <v>41.089312465631487</v>
      </c>
      <c r="AR162" s="40">
        <f t="shared" si="61"/>
        <v>41.989615873917593</v>
      </c>
      <c r="AS162" s="41">
        <f t="shared" si="61"/>
        <v>42.360742620693763</v>
      </c>
      <c r="AT162" s="20">
        <f>POWER((AO162-H162),2)</f>
        <v>1.1019143552057118</v>
      </c>
      <c r="AU162" s="20">
        <f>POWER((AP162-H162),2)</f>
        <v>5.9281542611731961</v>
      </c>
      <c r="AV162" s="29">
        <f t="shared" si="54"/>
        <v>45.056230613125052</v>
      </c>
      <c r="AW162" s="30">
        <f t="shared" si="57"/>
        <v>35.940543594621225</v>
      </c>
      <c r="AX162" s="36">
        <f t="shared" si="55"/>
        <v>47.311067816407459</v>
      </c>
      <c r="AY162" s="37">
        <f t="shared" si="56"/>
        <v>45.237593484959305</v>
      </c>
    </row>
    <row r="163" spans="1:51" thickTop="1" thickBot="1">
      <c r="A163" s="4">
        <v>162</v>
      </c>
      <c r="B163" s="4">
        <v>1036168681</v>
      </c>
      <c r="C163" s="5">
        <f t="shared" si="46"/>
        <v>0.30550284629981023</v>
      </c>
      <c r="D163" s="2">
        <f t="shared" si="47"/>
        <v>37561.693067129629</v>
      </c>
      <c r="E163" s="4" t="s">
        <v>1041</v>
      </c>
      <c r="F163" s="4" t="s">
        <v>1042</v>
      </c>
      <c r="G163" s="4">
        <v>39</v>
      </c>
      <c r="H163" s="4">
        <v>39</v>
      </c>
      <c r="I163" s="5">
        <f t="shared" si="48"/>
        <v>0.36065573770491804</v>
      </c>
      <c r="J163" s="4">
        <v>223</v>
      </c>
      <c r="K163" s="4">
        <v>223</v>
      </c>
      <c r="L163" s="5">
        <f t="shared" si="49"/>
        <v>0.35922330097087379</v>
      </c>
      <c r="M163" s="5">
        <f t="shared" si="44"/>
        <v>5.7179487179487181</v>
      </c>
      <c r="N163" s="4">
        <v>0</v>
      </c>
      <c r="O163" s="4">
        <v>0</v>
      </c>
      <c r="P163" s="4">
        <v>0</v>
      </c>
      <c r="Q163" s="4">
        <v>0</v>
      </c>
      <c r="R163" s="4">
        <v>2</v>
      </c>
      <c r="S163" s="4">
        <v>0</v>
      </c>
      <c r="T163" s="4">
        <v>0</v>
      </c>
      <c r="U163" s="4">
        <v>0</v>
      </c>
      <c r="V163" s="4">
        <v>2</v>
      </c>
      <c r="W163" s="4">
        <f>N163+P163+T163</f>
        <v>0</v>
      </c>
      <c r="X163" s="4">
        <f>O163+Q163+U163</f>
        <v>0</v>
      </c>
      <c r="Y163" s="60">
        <f>(N163+V163)/G163</f>
        <v>5.128205128205128E-2</v>
      </c>
      <c r="Z163" s="62">
        <f>IF(AA163=0,0,(N163+V163)/ABS(AA163))</f>
        <v>0</v>
      </c>
      <c r="AA163" s="3">
        <f t="shared" si="50"/>
        <v>0</v>
      </c>
      <c r="AB163" s="3">
        <f t="shared" si="45"/>
        <v>0</v>
      </c>
      <c r="AC163" s="3">
        <f>N163+O163+P163+Q163+T163+U163</f>
        <v>0</v>
      </c>
      <c r="AD163" s="3">
        <f>AA163/G163</f>
        <v>0</v>
      </c>
      <c r="AE163" s="24">
        <f>(AA163)*(G163*G163)</f>
        <v>0</v>
      </c>
      <c r="AF163" s="25">
        <f t="shared" si="51"/>
        <v>6.5746219592373442E-4</v>
      </c>
      <c r="AG163" s="26">
        <f>(H163-$H$2)/SUM($AF$2:AF162)</f>
        <v>100.06472772421198</v>
      </c>
      <c r="AH163" s="35">
        <f>(H163-H158)/SUM(AF158:AF162)</f>
        <v>-307.23393510920334</v>
      </c>
      <c r="AI163" s="28">
        <f>(H163-H153)/SUM(AF153:AF162)</f>
        <v>-492.66617914998562</v>
      </c>
      <c r="AJ163" s="29">
        <f>AJ162+(AVERAGE($AE$3:AE163)/(AJ162*AJ162))</f>
        <v>31.15087274773661</v>
      </c>
      <c r="AK163" s="30">
        <f>AK162+(AVERAGE($AG$3:AG163)/(AK162*AK162))</f>
        <v>36.91903240933231</v>
      </c>
      <c r="AL163" s="36">
        <f>AL162+(AVERAGE($AH$3:AH163)/(AL162*AL162))</f>
        <v>38.617631490523912</v>
      </c>
      <c r="AM163" s="37">
        <f>AM162+(AVERAGE($AI$3:AI163)/(AM162*AM162))</f>
        <v>38.808724064588944</v>
      </c>
      <c r="AN163" s="38">
        <f t="shared" si="52"/>
        <v>39.1393232915594</v>
      </c>
      <c r="AO163" s="39">
        <f t="shared" si="60"/>
        <v>39.858176361564979</v>
      </c>
      <c r="AP163" s="39">
        <f t="shared" si="60"/>
        <v>41.147819261098007</v>
      </c>
      <c r="AQ163" s="36">
        <f t="shared" si="58"/>
        <v>40.582998976818594</v>
      </c>
      <c r="AR163" s="40">
        <f t="shared" si="61"/>
        <v>41.625247211058863</v>
      </c>
      <c r="AS163" s="41">
        <f t="shared" si="61"/>
        <v>42.308644220140188</v>
      </c>
      <c r="AT163" s="20">
        <f>POWER((AO163-H163),2)</f>
        <v>0.73646666754890577</v>
      </c>
      <c r="AU163" s="20">
        <f>POWER((AP163-H163),2)</f>
        <v>4.6131275783435903</v>
      </c>
      <c r="AV163" s="29">
        <f t="shared" si="54"/>
        <v>45.142589102401423</v>
      </c>
      <c r="AW163" s="30">
        <f t="shared" si="57"/>
        <v>36.004102950020688</v>
      </c>
      <c r="AX163" s="36">
        <f t="shared" si="55"/>
        <v>47.402721355391868</v>
      </c>
      <c r="AY163" s="37">
        <f t="shared" si="56"/>
        <v>45.324381572906091</v>
      </c>
    </row>
    <row r="164" spans="1:51" thickTop="1" thickBot="1">
      <c r="A164" s="4">
        <v>163</v>
      </c>
      <c r="B164" s="4">
        <v>1036663999</v>
      </c>
      <c r="C164" s="5">
        <f t="shared" si="46"/>
        <v>0.30740037950664134</v>
      </c>
      <c r="D164" s="2">
        <f t="shared" si="47"/>
        <v>37567.42591435185</v>
      </c>
      <c r="E164" s="4" t="s">
        <v>1042</v>
      </c>
      <c r="F164" s="4" t="s">
        <v>1043</v>
      </c>
      <c r="G164" s="4">
        <v>39</v>
      </c>
      <c r="H164" s="4">
        <v>39</v>
      </c>
      <c r="I164" s="5">
        <f t="shared" si="48"/>
        <v>0.36065573770491804</v>
      </c>
      <c r="J164" s="4">
        <v>223</v>
      </c>
      <c r="K164" s="4">
        <v>223</v>
      </c>
      <c r="L164" s="5">
        <f t="shared" si="49"/>
        <v>0.35922330097087379</v>
      </c>
      <c r="M164" s="5">
        <f t="shared" si="44"/>
        <v>5.7179487179487181</v>
      </c>
      <c r="N164" s="4">
        <v>0</v>
      </c>
      <c r="O164" s="4">
        <v>0</v>
      </c>
      <c r="P164" s="4">
        <v>0</v>
      </c>
      <c r="Q164" s="4">
        <v>0</v>
      </c>
      <c r="R164" s="4">
        <v>2</v>
      </c>
      <c r="S164" s="4">
        <v>0</v>
      </c>
      <c r="T164" s="4">
        <v>0</v>
      </c>
      <c r="U164" s="4">
        <v>0</v>
      </c>
      <c r="V164" s="4">
        <v>2</v>
      </c>
      <c r="W164" s="4">
        <f>N164+P164+T164</f>
        <v>0</v>
      </c>
      <c r="X164" s="4">
        <f>O164+Q164+U164</f>
        <v>0</v>
      </c>
      <c r="Y164" s="60">
        <f>(N164+V164)/G164</f>
        <v>5.128205128205128E-2</v>
      </c>
      <c r="Z164" s="62">
        <f>IF(AA164=0,0,(N164+V164)/ABS(AA164))</f>
        <v>0</v>
      </c>
      <c r="AA164" s="3">
        <f t="shared" si="50"/>
        <v>0</v>
      </c>
      <c r="AB164" s="3">
        <f t="shared" si="45"/>
        <v>0</v>
      </c>
      <c r="AC164" s="3">
        <f>N164+O164+P164+Q164+T164+U164</f>
        <v>0</v>
      </c>
      <c r="AD164" s="3">
        <f>AA164/G164</f>
        <v>0</v>
      </c>
      <c r="AE164" s="24">
        <f>(AA164)*(G164*G164)</f>
        <v>0</v>
      </c>
      <c r="AF164" s="25">
        <f t="shared" si="51"/>
        <v>6.5746219592373442E-4</v>
      </c>
      <c r="AG164" s="26">
        <f>(H164-$H$2)/SUM($AF$2:AF163)</f>
        <v>99.766386432764264</v>
      </c>
      <c r="AH164" s="35">
        <f>(H164-H159)/SUM(AF159:AF163)</f>
        <v>0</v>
      </c>
      <c r="AI164" s="28">
        <f>(H164-H154)/SUM(AF154:AF163)</f>
        <v>-485.44595205236863</v>
      </c>
      <c r="AJ164" s="29">
        <f>AJ163+(AVERAGE($AE$3:AE164)/(AJ163*AJ163))</f>
        <v>31.174663936909333</v>
      </c>
      <c r="AK164" s="30">
        <f>AK163+(AVERAGE($AG$3:AG164)/(AK163*AK163))</f>
        <v>36.985284540477252</v>
      </c>
      <c r="AL164" s="36">
        <f>AL163+(AVERAGE($AH$3:AH164)/(AL163*AL163))</f>
        <v>38.687071487124641</v>
      </c>
      <c r="AM164" s="37">
        <f>AM163+(AVERAGE($AI$3:AI164)/(AM163*AM163))</f>
        <v>38.888520579102952</v>
      </c>
      <c r="AN164" s="38">
        <f t="shared" si="52"/>
        <v>39.1393232915594</v>
      </c>
      <c r="AO164" s="39">
        <f t="shared" ref="AO164:AP179" si="62">AO163+(AH164/(AO163*AO163))</f>
        <v>39.858176361564979</v>
      </c>
      <c r="AP164" s="39">
        <f t="shared" si="62"/>
        <v>40.861106358840466</v>
      </c>
      <c r="AQ164" s="36">
        <f t="shared" si="58"/>
        <v>40.189917453737806</v>
      </c>
      <c r="AR164" s="40">
        <f t="shared" si="61"/>
        <v>41.275610759598692</v>
      </c>
      <c r="AS164" s="41">
        <f t="shared" si="61"/>
        <v>42.174587958865125</v>
      </c>
      <c r="AT164" s="20">
        <f>POWER((AO164-H164),2)</f>
        <v>0.73646666754890577</v>
      </c>
      <c r="AU164" s="20">
        <f>POWER((AP164-H164),2)</f>
        <v>3.4637168789164181</v>
      </c>
      <c r="AV164" s="29">
        <f t="shared" si="54"/>
        <v>45.228617497397245</v>
      </c>
      <c r="AW164" s="30">
        <f t="shared" si="57"/>
        <v>36.06743809620329</v>
      </c>
      <c r="AX164" s="36">
        <f t="shared" si="55"/>
        <v>47.494020811324674</v>
      </c>
      <c r="AY164" s="37">
        <f t="shared" si="56"/>
        <v>45.410837611718762</v>
      </c>
    </row>
    <row r="165" spans="1:51" thickTop="1" thickBot="1">
      <c r="A165" s="4">
        <v>164</v>
      </c>
      <c r="B165" s="4">
        <v>1036681688</v>
      </c>
      <c r="C165" s="5">
        <f t="shared" si="46"/>
        <v>0.30929791271347251</v>
      </c>
      <c r="D165" s="2">
        <f t="shared" si="47"/>
        <v>37567.630648148144</v>
      </c>
      <c r="E165" s="4" t="s">
        <v>1043</v>
      </c>
      <c r="F165" s="4" t="s">
        <v>1044</v>
      </c>
      <c r="G165" s="4">
        <v>39</v>
      </c>
      <c r="H165" s="4">
        <v>39</v>
      </c>
      <c r="I165" s="5">
        <f t="shared" si="48"/>
        <v>0.36065573770491804</v>
      </c>
      <c r="J165" s="4">
        <v>223</v>
      </c>
      <c r="K165" s="4">
        <v>223</v>
      </c>
      <c r="L165" s="5">
        <f t="shared" si="49"/>
        <v>0.35922330097087379</v>
      </c>
      <c r="M165" s="5">
        <f t="shared" si="44"/>
        <v>5.7179487179487181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f>N165+P165+T165</f>
        <v>0</v>
      </c>
      <c r="X165" s="4">
        <f>O165+Q165+U165</f>
        <v>0</v>
      </c>
      <c r="Y165" s="60">
        <f>(N165+V165)/G165</f>
        <v>0</v>
      </c>
      <c r="Z165" s="62">
        <f>IF(AA165=0,0,(N165+V165)/ABS(AA165))</f>
        <v>0</v>
      </c>
      <c r="AA165" s="3">
        <f t="shared" si="50"/>
        <v>0</v>
      </c>
      <c r="AB165" s="3">
        <f t="shared" si="45"/>
        <v>0</v>
      </c>
      <c r="AC165" s="3">
        <f>N165+O165+P165+Q165+T165+U165</f>
        <v>0</v>
      </c>
      <c r="AD165" s="3">
        <f>AA165/G165</f>
        <v>0</v>
      </c>
      <c r="AE165" s="24">
        <f>(AA165)*(G165*G165)</f>
        <v>0</v>
      </c>
      <c r="AF165" s="25">
        <f t="shared" si="51"/>
        <v>6.5746219592373442E-4</v>
      </c>
      <c r="AG165" s="26">
        <f>(H165-$H$2)/SUM($AF$2:AF164)</f>
        <v>99.469818852046131</v>
      </c>
      <c r="AH165" s="35">
        <f>(H165-H160)/SUM(AF160:AF164)</f>
        <v>0</v>
      </c>
      <c r="AI165" s="28">
        <f>(H165-H155)/SUM(AF155:AF164)</f>
        <v>-478.43429905754613</v>
      </c>
      <c r="AJ165" s="29">
        <f>AJ164+(AVERAGE($AE$3:AE165)/(AJ164*AJ164))</f>
        <v>31.198273091550753</v>
      </c>
      <c r="AK165" s="30">
        <f>AK164+(AVERAGE($AG$3:AG165)/(AK164*AK164))</f>
        <v>37.051340641943</v>
      </c>
      <c r="AL165" s="36">
        <f>AL164+(AVERAGE($AH$3:AH165)/(AL164*AL164))</f>
        <v>38.75583794537819</v>
      </c>
      <c r="AM165" s="37">
        <f>AM164+(AVERAGE($AI$3:AI165)/(AM164*AM164))</f>
        <v>38.965561564216756</v>
      </c>
      <c r="AN165" s="38">
        <f t="shared" si="52"/>
        <v>39.1393232915594</v>
      </c>
      <c r="AO165" s="39">
        <f t="shared" si="62"/>
        <v>39.858176361564979</v>
      </c>
      <c r="AP165" s="39">
        <f t="shared" si="62"/>
        <v>40.574555269455352</v>
      </c>
      <c r="AQ165" s="36">
        <f t="shared" si="58"/>
        <v>39.913630304380305</v>
      </c>
      <c r="AR165" s="40">
        <f t="shared" si="61"/>
        <v>40.94132138241509</v>
      </c>
      <c r="AS165" s="41">
        <f t="shared" si="61"/>
        <v>41.955818558930744</v>
      </c>
      <c r="AT165" s="20">
        <f>POWER((AO165-H165),2)</f>
        <v>0.73646666754890577</v>
      </c>
      <c r="AU165" s="20">
        <f>POWER((AP165-H165),2)</f>
        <v>2.4792242965696176</v>
      </c>
      <c r="AV165" s="29">
        <f t="shared" si="54"/>
        <v>45.314318938060978</v>
      </c>
      <c r="AW165" s="30">
        <f t="shared" si="57"/>
        <v>36.130551002107346</v>
      </c>
      <c r="AX165" s="36">
        <f t="shared" si="55"/>
        <v>47.584969588220019</v>
      </c>
      <c r="AY165" s="37">
        <f t="shared" si="56"/>
        <v>45.496964762905208</v>
      </c>
    </row>
    <row r="166" spans="1:51" thickTop="1" thickBot="1">
      <c r="A166" s="4">
        <v>165</v>
      </c>
      <c r="B166" s="4">
        <v>1037195271</v>
      </c>
      <c r="C166" s="5">
        <f t="shared" si="46"/>
        <v>0.31119544592030363</v>
      </c>
      <c r="D166" s="2">
        <f t="shared" si="47"/>
        <v>37573.574895833335</v>
      </c>
      <c r="E166" s="4" t="s">
        <v>1044</v>
      </c>
      <c r="F166" s="4" t="s">
        <v>1045</v>
      </c>
      <c r="G166" s="4">
        <v>39</v>
      </c>
      <c r="H166" s="4">
        <v>39</v>
      </c>
      <c r="I166" s="5">
        <f t="shared" si="48"/>
        <v>0.36065573770491804</v>
      </c>
      <c r="J166" s="4">
        <v>223</v>
      </c>
      <c r="K166" s="4">
        <v>225</v>
      </c>
      <c r="L166" s="5">
        <f t="shared" si="49"/>
        <v>0.36407766990291263</v>
      </c>
      <c r="M166" s="5">
        <f t="shared" si="44"/>
        <v>5.7692307692307692</v>
      </c>
      <c r="N166" s="4">
        <v>0</v>
      </c>
      <c r="O166" s="4">
        <v>0</v>
      </c>
      <c r="P166" s="4">
        <v>2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2</v>
      </c>
      <c r="W166" s="4">
        <f>N166+P166+T166</f>
        <v>2</v>
      </c>
      <c r="X166" s="4">
        <f>O166+Q166+U166</f>
        <v>0</v>
      </c>
      <c r="Y166" s="60">
        <f>(N166+V166)/G166</f>
        <v>5.128205128205128E-2</v>
      </c>
      <c r="Z166" s="62">
        <f>IF(AA166=0,0,(N166+V166)/ABS(AA166))</f>
        <v>0</v>
      </c>
      <c r="AA166" s="3">
        <f t="shared" si="50"/>
        <v>0</v>
      </c>
      <c r="AB166" s="3">
        <f t="shared" si="45"/>
        <v>2</v>
      </c>
      <c r="AC166" s="3">
        <f>N166+O166+P166+Q166+T166+U166</f>
        <v>2</v>
      </c>
      <c r="AD166" s="3">
        <f>AA166/G166</f>
        <v>0</v>
      </c>
      <c r="AE166" s="24">
        <f>(AA166)*(G166*G166)</f>
        <v>0</v>
      </c>
      <c r="AF166" s="25">
        <f t="shared" si="51"/>
        <v>6.5746219592373442E-4</v>
      </c>
      <c r="AG166" s="26">
        <f>(H166-$H$2)/SUM($AF$2:AF165)</f>
        <v>99.175009211232918</v>
      </c>
      <c r="AH166" s="35">
        <f>(H166-H161)/SUM(AF161:AF165)</f>
        <v>0</v>
      </c>
      <c r="AI166" s="28">
        <f>(H166-H156)/SUM(AF156:AF165)</f>
        <v>-471.62231107841615</v>
      </c>
      <c r="AJ166" s="29">
        <f>AJ165+(AVERAGE($AE$3:AE166)/(AJ165*AJ165))</f>
        <v>31.221702787003483</v>
      </c>
      <c r="AK166" s="30">
        <f>AK165+(AVERAGE($AG$3:AG166)/(AK165*AK165))</f>
        <v>37.117200578759075</v>
      </c>
      <c r="AL166" s="36">
        <f>AL165+(AVERAGE($AH$3:AH166)/(AL165*AL165))</f>
        <v>38.823942767473795</v>
      </c>
      <c r="AM166" s="37">
        <f>AM165+(AVERAGE($AI$3:AI166)/(AM165*AM165))</f>
        <v>39.039936262401291</v>
      </c>
      <c r="AN166" s="38">
        <f t="shared" si="52"/>
        <v>39.1393232915594</v>
      </c>
      <c r="AO166" s="39">
        <f t="shared" si="62"/>
        <v>39.858176361564979</v>
      </c>
      <c r="AP166" s="39">
        <f t="shared" si="62"/>
        <v>40.288080218386533</v>
      </c>
      <c r="AQ166" s="36">
        <f t="shared" si="58"/>
        <v>39.756035856438068</v>
      </c>
      <c r="AR166" s="40">
        <f t="shared" si="61"/>
        <v>40.62299270900774</v>
      </c>
      <c r="AS166" s="41">
        <f t="shared" si="61"/>
        <v>41.648351491934768</v>
      </c>
      <c r="AT166" s="20">
        <f>POWER((AO166-H166),2)</f>
        <v>0.73646666754890577</v>
      </c>
      <c r="AU166" s="20">
        <f>POWER((AP166-H166),2)</f>
        <v>1.6591506489986978</v>
      </c>
      <c r="AV166" s="29">
        <f t="shared" si="54"/>
        <v>45.399696516789795</v>
      </c>
      <c r="AW166" s="30">
        <f t="shared" si="57"/>
        <v>36.19344360913319</v>
      </c>
      <c r="AX166" s="36">
        <f t="shared" si="55"/>
        <v>47.675571037995397</v>
      </c>
      <c r="AY166" s="37">
        <f t="shared" si="56"/>
        <v>45.582766140050815</v>
      </c>
    </row>
    <row r="167" spans="1:51" thickTop="1" thickBot="1">
      <c r="A167" s="4">
        <v>166</v>
      </c>
      <c r="B167" s="4">
        <v>1038242520</v>
      </c>
      <c r="C167" s="5">
        <f t="shared" si="46"/>
        <v>0.31309297912713474</v>
      </c>
      <c r="D167" s="2">
        <f t="shared" si="47"/>
        <v>37585.695833333331</v>
      </c>
      <c r="E167" s="4" t="s">
        <v>1045</v>
      </c>
      <c r="F167" s="4" t="s">
        <v>1046</v>
      </c>
      <c r="G167" s="4">
        <v>39</v>
      </c>
      <c r="H167" s="4">
        <v>39</v>
      </c>
      <c r="I167" s="5">
        <f t="shared" si="48"/>
        <v>0.36065573770491804</v>
      </c>
      <c r="J167" s="4">
        <v>225</v>
      </c>
      <c r="K167" s="4">
        <v>225</v>
      </c>
      <c r="L167" s="5">
        <f t="shared" si="49"/>
        <v>0.36407766990291263</v>
      </c>
      <c r="M167" s="5">
        <f t="shared" si="44"/>
        <v>5.7692307692307692</v>
      </c>
      <c r="N167" s="4">
        <v>0</v>
      </c>
      <c r="O167" s="4">
        <v>0</v>
      </c>
      <c r="P167" s="4">
        <v>0</v>
      </c>
      <c r="Q167" s="4">
        <v>0</v>
      </c>
      <c r="R167" s="4">
        <v>1</v>
      </c>
      <c r="S167" s="4">
        <v>0</v>
      </c>
      <c r="T167" s="4">
        <v>0</v>
      </c>
      <c r="U167" s="4">
        <v>0</v>
      </c>
      <c r="V167" s="4">
        <v>1</v>
      </c>
      <c r="W167" s="4">
        <f>N167+P167+T167</f>
        <v>0</v>
      </c>
      <c r="X167" s="4">
        <f>O167+Q167+U167</f>
        <v>0</v>
      </c>
      <c r="Y167" s="60">
        <f>(N167+V167)/G167</f>
        <v>2.564102564102564E-2</v>
      </c>
      <c r="Z167" s="62">
        <f>IF(AA167=0,0,(N167+V167)/ABS(AA167))</f>
        <v>0</v>
      </c>
      <c r="AA167" s="3">
        <f t="shared" si="50"/>
        <v>0</v>
      </c>
      <c r="AB167" s="3">
        <f t="shared" si="45"/>
        <v>0</v>
      </c>
      <c r="AC167" s="3">
        <f>N167+O167+P167+Q167+T167+U167</f>
        <v>0</v>
      </c>
      <c r="AD167" s="3">
        <f>AA167/G167</f>
        <v>0</v>
      </c>
      <c r="AE167" s="24">
        <f>(AA167)*(G167*G167)</f>
        <v>0</v>
      </c>
      <c r="AF167" s="25">
        <f t="shared" si="51"/>
        <v>6.5746219592373442E-4</v>
      </c>
      <c r="AG167" s="26">
        <f>(H167-$H$2)/SUM($AF$2:AF166)</f>
        <v>98.881941925914433</v>
      </c>
      <c r="AH167" s="35">
        <f>(H167-H162)/SUM(AF162:AF166)</f>
        <v>0</v>
      </c>
      <c r="AI167" s="28">
        <f>(H167-H157)/SUM(AF157:AF166)</f>
        <v>-465.00157929832346</v>
      </c>
      <c r="AJ167" s="29">
        <f>AJ166+(AVERAGE($AE$3:AE167)/(AJ166*AJ166))</f>
        <v>31.24495554585333</v>
      </c>
      <c r="AK167" s="30">
        <f>AK166+(AVERAGE($AG$3:AG167)/(AK166*AK166))</f>
        <v>37.182864259557938</v>
      </c>
      <c r="AL167" s="36">
        <f>AL166+(AVERAGE($AH$3:AH167)/(AL166*AL166))</f>
        <v>38.891397551013576</v>
      </c>
      <c r="AM167" s="37">
        <f>AM166+(AVERAGE($AI$3:AI167)/(AM166*AM166))</f>
        <v>39.111729743758971</v>
      </c>
      <c r="AN167" s="38">
        <f t="shared" si="52"/>
        <v>39.1393232915594</v>
      </c>
      <c r="AO167" s="39">
        <f t="shared" si="62"/>
        <v>39.858176361564979</v>
      </c>
      <c r="AP167" s="39">
        <f t="shared" si="62"/>
        <v>40.001595618269491</v>
      </c>
      <c r="AQ167" s="36">
        <f t="shared" si="58"/>
        <v>39.71715883072428</v>
      </c>
      <c r="AR167" s="40">
        <f t="shared" si="61"/>
        <v>40.321232788026954</v>
      </c>
      <c r="AS167" s="41">
        <f t="shared" si="61"/>
        <v>41.319978328225702</v>
      </c>
      <c r="AT167" s="20">
        <f>POWER((AO167-H167),2)</f>
        <v>0.73646666754890577</v>
      </c>
      <c r="AU167" s="20">
        <f>POWER((AP167-H167),2)</f>
        <v>1.0031937825366435</v>
      </c>
      <c r="AV167" s="29">
        <f t="shared" si="54"/>
        <v>45.484753279414626</v>
      </c>
      <c r="AW167" s="30">
        <f t="shared" si="57"/>
        <v>36.256117831670238</v>
      </c>
      <c r="AX167" s="36">
        <f t="shared" si="55"/>
        <v>47.765828461562243</v>
      </c>
      <c r="AY167" s="37">
        <f t="shared" si="56"/>
        <v>45.668244809812144</v>
      </c>
    </row>
    <row r="168" spans="1:51" thickTop="1" thickBot="1">
      <c r="A168" s="4">
        <v>167</v>
      </c>
      <c r="B168" s="4">
        <v>1039618190</v>
      </c>
      <c r="C168" s="5">
        <f t="shared" si="46"/>
        <v>0.31499051233396586</v>
      </c>
      <c r="D168" s="2">
        <f t="shared" si="47"/>
        <v>37601.617939814816</v>
      </c>
      <c r="E168" s="4" t="s">
        <v>1046</v>
      </c>
      <c r="F168" s="4" t="s">
        <v>1047</v>
      </c>
      <c r="G168" s="4">
        <v>39</v>
      </c>
      <c r="H168" s="4">
        <v>39</v>
      </c>
      <c r="I168" s="5">
        <f t="shared" si="48"/>
        <v>0.36065573770491804</v>
      </c>
      <c r="J168" s="4">
        <v>225</v>
      </c>
      <c r="K168" s="4">
        <v>227</v>
      </c>
      <c r="L168" s="5">
        <f t="shared" si="49"/>
        <v>0.36893203883495146</v>
      </c>
      <c r="M168" s="5">
        <f t="shared" si="44"/>
        <v>5.8205128205128203</v>
      </c>
      <c r="N168" s="4">
        <v>0</v>
      </c>
      <c r="O168" s="4">
        <v>0</v>
      </c>
      <c r="P168" s="4">
        <v>2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2</v>
      </c>
      <c r="W168" s="4">
        <f>N168+P168+T168</f>
        <v>2</v>
      </c>
      <c r="X168" s="4">
        <f>O168+Q168+U168</f>
        <v>0</v>
      </c>
      <c r="Y168" s="60">
        <f>(N168+V168)/G168</f>
        <v>5.128205128205128E-2</v>
      </c>
      <c r="Z168" s="62">
        <f>IF(AA168=0,0,(N168+V168)/ABS(AA168))</f>
        <v>0</v>
      </c>
      <c r="AA168" s="3">
        <f t="shared" si="50"/>
        <v>0</v>
      </c>
      <c r="AB168" s="3">
        <f t="shared" si="45"/>
        <v>2</v>
      </c>
      <c r="AC168" s="3">
        <f>N168+O168+P168+Q168+T168+U168</f>
        <v>2</v>
      </c>
      <c r="AD168" s="3">
        <f>AA168/G168</f>
        <v>0</v>
      </c>
      <c r="AE168" s="24">
        <f>(AA168)*(G168*G168)</f>
        <v>0</v>
      </c>
      <c r="AF168" s="25">
        <f t="shared" si="51"/>
        <v>6.5746219592373442E-4</v>
      </c>
      <c r="AG168" s="26">
        <f>(H168-$H$2)/SUM($AF$2:AF167)</f>
        <v>98.590601595348645</v>
      </c>
      <c r="AH168" s="35">
        <f>(H168-H163)/SUM(AF163:AF167)</f>
        <v>0</v>
      </c>
      <c r="AI168" s="28">
        <f>(H168-H158)/SUM(AF158:AF167)</f>
        <v>-152.85472018089314</v>
      </c>
      <c r="AJ168" s="29">
        <f>AJ167+(AVERAGE($AE$3:AE168)/(AJ167*AJ167))</f>
        <v>31.268033839338635</v>
      </c>
      <c r="AK168" s="30">
        <f>AK167+(AVERAGE($AG$3:AG168)/(AK167*AK167))</f>
        <v>37.248331634707114</v>
      </c>
      <c r="AL168" s="36">
        <f>AL167+(AVERAGE($AH$3:AH168)/(AL167*AL167))</f>
        <v>38.958213599221786</v>
      </c>
      <c r="AM168" s="37">
        <f>AM167+(AVERAGE($AI$3:AI168)/(AM167*AM167))</f>
        <v>39.182227049405171</v>
      </c>
      <c r="AN168" s="38">
        <f t="shared" si="52"/>
        <v>39.1393232915594</v>
      </c>
      <c r="AO168" s="39">
        <f t="shared" si="62"/>
        <v>39.858176361564979</v>
      </c>
      <c r="AP168" s="39">
        <f t="shared" si="62"/>
        <v>39.906069039506157</v>
      </c>
      <c r="AQ168" s="36">
        <f t="shared" si="58"/>
        <v>39.71715883072428</v>
      </c>
      <c r="AR168" s="40">
        <f t="shared" si="61"/>
        <v>40.058339409821563</v>
      </c>
      <c r="AS168" s="41">
        <f t="shared" si="61"/>
        <v>41.009137193779736</v>
      </c>
      <c r="AT168" s="20">
        <f>POWER((AO168-H168),2)</f>
        <v>0.73646666754890577</v>
      </c>
      <c r="AU168" s="20">
        <f>POWER((AP168-H168),2)</f>
        <v>0.82096110435160996</v>
      </c>
      <c r="AV168" s="29">
        <f t="shared" si="54"/>
        <v>45.569492226159419</v>
      </c>
      <c r="AW168" s="30">
        <f t="shared" si="57"/>
        <v>36.318575557611297</v>
      </c>
      <c r="AX168" s="36">
        <f t="shared" si="55"/>
        <v>47.85574510988765</v>
      </c>
      <c r="AY168" s="37">
        <f t="shared" si="56"/>
        <v>45.753403792884534</v>
      </c>
    </row>
    <row r="169" spans="1:51" thickTop="1" thickBot="1">
      <c r="A169" s="4">
        <v>168</v>
      </c>
      <c r="B169" s="4">
        <v>1040223289</v>
      </c>
      <c r="C169" s="5">
        <f t="shared" si="46"/>
        <v>0.31688804554079697</v>
      </c>
      <c r="D169" s="2">
        <f t="shared" si="47"/>
        <v>37608.621400462966</v>
      </c>
      <c r="E169" s="4" t="s">
        <v>1047</v>
      </c>
      <c r="F169" s="4" t="s">
        <v>1048</v>
      </c>
      <c r="G169" s="4">
        <v>39</v>
      </c>
      <c r="H169" s="4">
        <v>39</v>
      </c>
      <c r="I169" s="5">
        <f t="shared" si="48"/>
        <v>0.36065573770491804</v>
      </c>
      <c r="J169" s="4">
        <v>227</v>
      </c>
      <c r="K169" s="4">
        <v>226</v>
      </c>
      <c r="L169" s="5">
        <f t="shared" si="49"/>
        <v>0.36650485436893204</v>
      </c>
      <c r="M169" s="5">
        <f t="shared" si="44"/>
        <v>5.7948717948717947</v>
      </c>
      <c r="N169" s="4">
        <v>0</v>
      </c>
      <c r="O169" s="4">
        <v>0</v>
      </c>
      <c r="P169" s="4">
        <v>2</v>
      </c>
      <c r="Q169" s="4">
        <v>3</v>
      </c>
      <c r="R169" s="4">
        <v>0</v>
      </c>
      <c r="S169" s="4">
        <v>0</v>
      </c>
      <c r="T169" s="4">
        <v>0</v>
      </c>
      <c r="U169" s="4">
        <v>0</v>
      </c>
      <c r="V169" s="4">
        <v>3</v>
      </c>
      <c r="W169" s="4">
        <f>N169+P169+T169</f>
        <v>2</v>
      </c>
      <c r="X169" s="4">
        <f>O169+Q169+U169</f>
        <v>3</v>
      </c>
      <c r="Y169" s="60">
        <f>(N169+V169)/G169</f>
        <v>7.6923076923076927E-2</v>
      </c>
      <c r="Z169" s="62">
        <f>IF(AA169=0,0,(N169+V169)/ABS(AA169))</f>
        <v>0</v>
      </c>
      <c r="AA169" s="3">
        <f t="shared" si="50"/>
        <v>0</v>
      </c>
      <c r="AB169" s="3">
        <f t="shared" si="45"/>
        <v>-1</v>
      </c>
      <c r="AC169" s="3">
        <f>N169+O169+P169+Q169+T169+U169</f>
        <v>5</v>
      </c>
      <c r="AD169" s="3">
        <f>AA169/G169</f>
        <v>0</v>
      </c>
      <c r="AE169" s="24">
        <f>(AA169)*(G169*G169)</f>
        <v>0</v>
      </c>
      <c r="AF169" s="25">
        <f t="shared" si="51"/>
        <v>6.5746219592373442E-4</v>
      </c>
      <c r="AG169" s="26">
        <f>(H169-$H$2)/SUM($AF$2:AF168)</f>
        <v>98.300972999763943</v>
      </c>
      <c r="AH169" s="35">
        <f>(H169-H164)/SUM(AF164:AF168)</f>
        <v>0</v>
      </c>
      <c r="AI169" s="28">
        <f>(H169-H159)/SUM(AF159:AF168)</f>
        <v>0</v>
      </c>
      <c r="AJ169" s="29">
        <f>AJ168+(AVERAGE($AE$3:AE169)/(AJ168*AJ168))</f>
        <v>31.29094008871332</v>
      </c>
      <c r="AK169" s="30">
        <f>AK168+(AVERAGE($AG$3:AG169)/(AK168*AK168))</f>
        <v>37.31360269451519</v>
      </c>
      <c r="AL169" s="36">
        <f>AL168+(AVERAGE($AH$3:AH169)/(AL168*AL168))</f>
        <v>39.024401930730868</v>
      </c>
      <c r="AM169" s="37">
        <f>AM168+(AVERAGE($AI$3:AI169)/(AM168*AM168))</f>
        <v>39.252050281565843</v>
      </c>
      <c r="AN169" s="38">
        <f t="shared" si="52"/>
        <v>39.1393232915594</v>
      </c>
      <c r="AO169" s="39">
        <f t="shared" si="62"/>
        <v>39.858176361564979</v>
      </c>
      <c r="AP169" s="39">
        <f t="shared" si="62"/>
        <v>39.906069039506157</v>
      </c>
      <c r="AQ169" s="36">
        <f t="shared" si="58"/>
        <v>39.71715883072428</v>
      </c>
      <c r="AR169" s="40">
        <f t="shared" si="61"/>
        <v>39.85661659261261</v>
      </c>
      <c r="AS169" s="41">
        <f t="shared" si="61"/>
        <v>40.735866539663526</v>
      </c>
      <c r="AT169" s="20">
        <f>POWER((AO169-H169),2)</f>
        <v>0.73646666754890577</v>
      </c>
      <c r="AU169" s="20">
        <f>POWER((AP169-H169),2)</f>
        <v>0.82096110435160996</v>
      </c>
      <c r="AV169" s="29">
        <f t="shared" si="54"/>
        <v>45.653916312575326</v>
      </c>
      <c r="AW169" s="30">
        <f t="shared" si="57"/>
        <v>36.380818648854444</v>
      </c>
      <c r="AX169" s="36">
        <f t="shared" si="55"/>
        <v>47.945324185028078</v>
      </c>
      <c r="AY169" s="37">
        <f t="shared" si="56"/>
        <v>45.838246064944428</v>
      </c>
    </row>
    <row r="170" spans="1:51" thickTop="1" thickBot="1">
      <c r="A170" s="4">
        <v>169</v>
      </c>
      <c r="B170" s="4">
        <v>1040639998</v>
      </c>
      <c r="C170" s="5">
        <f t="shared" si="46"/>
        <v>0.31878557874762808</v>
      </c>
      <c r="D170" s="2">
        <f t="shared" si="47"/>
        <v>37613.444421296299</v>
      </c>
      <c r="E170" s="4" t="s">
        <v>1048</v>
      </c>
      <c r="F170" s="4" t="s">
        <v>1049</v>
      </c>
      <c r="G170" s="4">
        <v>39</v>
      </c>
      <c r="H170" s="4">
        <v>39</v>
      </c>
      <c r="I170" s="5">
        <f t="shared" si="48"/>
        <v>0.36065573770491804</v>
      </c>
      <c r="J170" s="4">
        <v>226</v>
      </c>
      <c r="K170" s="4">
        <v>226</v>
      </c>
      <c r="L170" s="5">
        <f t="shared" si="49"/>
        <v>0.36650485436893204</v>
      </c>
      <c r="M170" s="5">
        <f t="shared" si="44"/>
        <v>5.7948717948717947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f>N170+P170+T170</f>
        <v>0</v>
      </c>
      <c r="X170" s="4">
        <f>O170+Q170+U170</f>
        <v>0</v>
      </c>
      <c r="Y170" s="60">
        <f>(N170+V170)/G170</f>
        <v>0</v>
      </c>
      <c r="Z170" s="62">
        <f>IF(AA170=0,0,(N170+V170)/ABS(AA170))</f>
        <v>0</v>
      </c>
      <c r="AA170" s="3">
        <f t="shared" si="50"/>
        <v>0</v>
      </c>
      <c r="AB170" s="3">
        <f t="shared" si="45"/>
        <v>0</v>
      </c>
      <c r="AC170" s="3">
        <f>N170+O170+P170+Q170+T170+U170</f>
        <v>0</v>
      </c>
      <c r="AD170" s="3">
        <f>AA170/G170</f>
        <v>0</v>
      </c>
      <c r="AE170" s="24">
        <f>(AA170)*(G170*G170)</f>
        <v>0</v>
      </c>
      <c r="AF170" s="25">
        <f t="shared" si="51"/>
        <v>6.5746219592373442E-4</v>
      </c>
      <c r="AG170" s="26">
        <f>(H170-$H$2)/SUM($AF$2:AF169)</f>
        <v>98.013041097708751</v>
      </c>
      <c r="AH170" s="35">
        <f>(H170-H165)/SUM(AF165:AF169)</f>
        <v>0</v>
      </c>
      <c r="AI170" s="28">
        <f>(H170-H160)/SUM(AF160:AF169)</f>
        <v>0</v>
      </c>
      <c r="AJ170" s="29">
        <f>AJ169+(AVERAGE($AE$3:AE170)/(AJ169*AJ169))</f>
        <v>31.313676666565421</v>
      </c>
      <c r="AK170" s="30">
        <f>AK169+(AVERAGE($AG$3:AG170)/(AK169*AK169))</f>
        <v>37.378677467508787</v>
      </c>
      <c r="AL170" s="36">
        <f>AL169+(AVERAGE($AH$3:AH170)/(AL169*AL169))</f>
        <v>39.089973288965204</v>
      </c>
      <c r="AM170" s="37">
        <f>AM169+(AVERAGE($AI$3:AI170)/(AM169*AM169))</f>
        <v>39.321211188374541</v>
      </c>
      <c r="AN170" s="38">
        <f t="shared" si="52"/>
        <v>39.1393232915594</v>
      </c>
      <c r="AO170" s="39">
        <f t="shared" si="62"/>
        <v>39.858176361564979</v>
      </c>
      <c r="AP170" s="39">
        <f t="shared" si="62"/>
        <v>39.906069039506157</v>
      </c>
      <c r="AQ170" s="36">
        <f t="shared" si="58"/>
        <v>39.71715883072428</v>
      </c>
      <c r="AR170" s="40">
        <f t="shared" si="61"/>
        <v>39.716152906737875</v>
      </c>
      <c r="AS170" s="41">
        <f t="shared" si="61"/>
        <v>40.500916050965536</v>
      </c>
      <c r="AT170" s="20">
        <f>POWER((AO170-H170),2)</f>
        <v>0.73646666754890577</v>
      </c>
      <c r="AU170" s="20">
        <f>POWER((AP170-H170),2)</f>
        <v>0.82096110435160996</v>
      </c>
      <c r="AV170" s="29">
        <f t="shared" si="54"/>
        <v>45.73802845045072</v>
      </c>
      <c r="AW170" s="30">
        <f t="shared" si="57"/>
        <v>36.442848941792867</v>
      </c>
      <c r="AX170" s="36">
        <f t="shared" si="55"/>
        <v>48.034568841136014</v>
      </c>
      <c r="AY170" s="37">
        <f t="shared" si="56"/>
        <v>45.922774557567259</v>
      </c>
    </row>
    <row r="171" spans="1:51" thickTop="1" thickBot="1">
      <c r="A171" s="4">
        <v>170</v>
      </c>
      <c r="B171" s="4">
        <v>1042205702</v>
      </c>
      <c r="C171" s="5">
        <f t="shared" si="46"/>
        <v>0.3206831119544592</v>
      </c>
      <c r="D171" s="2">
        <f t="shared" si="47"/>
        <v>37631.565995370373</v>
      </c>
      <c r="E171" s="4" t="s">
        <v>1049</v>
      </c>
      <c r="F171" s="4" t="s">
        <v>1050</v>
      </c>
      <c r="G171" s="4">
        <v>39</v>
      </c>
      <c r="H171" s="4">
        <v>39</v>
      </c>
      <c r="I171" s="5">
        <f t="shared" si="48"/>
        <v>0.36065573770491804</v>
      </c>
      <c r="J171" s="4">
        <v>226</v>
      </c>
      <c r="K171" s="4">
        <v>226</v>
      </c>
      <c r="L171" s="5">
        <f t="shared" si="49"/>
        <v>0.36650485436893204</v>
      </c>
      <c r="M171" s="5">
        <f t="shared" si="44"/>
        <v>5.7948717948717947</v>
      </c>
      <c r="N171" s="4">
        <v>0</v>
      </c>
      <c r="O171" s="4">
        <v>0</v>
      </c>
      <c r="P171" s="4">
        <v>0</v>
      </c>
      <c r="Q171" s="4">
        <v>0</v>
      </c>
      <c r="R171" s="4">
        <v>1</v>
      </c>
      <c r="S171" s="4">
        <v>0</v>
      </c>
      <c r="T171" s="4">
        <v>0</v>
      </c>
      <c r="U171" s="4">
        <v>0</v>
      </c>
      <c r="V171" s="4">
        <v>1</v>
      </c>
      <c r="W171" s="4">
        <f>N171+P171+T171</f>
        <v>0</v>
      </c>
      <c r="X171" s="4">
        <f>O171+Q171+U171</f>
        <v>0</v>
      </c>
      <c r="Y171" s="60">
        <f>(N171+V171)/G171</f>
        <v>2.564102564102564E-2</v>
      </c>
      <c r="Z171" s="62">
        <f>IF(AA171=0,0,(N171+V171)/ABS(AA171))</f>
        <v>0</v>
      </c>
      <c r="AA171" s="3">
        <f t="shared" si="50"/>
        <v>0</v>
      </c>
      <c r="AB171" s="3">
        <f t="shared" si="45"/>
        <v>0</v>
      </c>
      <c r="AC171" s="3">
        <f>N171+O171+P171+Q171+T171+U171</f>
        <v>0</v>
      </c>
      <c r="AD171" s="3">
        <f>AA171/G171</f>
        <v>0</v>
      </c>
      <c r="AE171" s="24">
        <f>(AA171)*(G171*G171)</f>
        <v>0</v>
      </c>
      <c r="AF171" s="25">
        <f t="shared" si="51"/>
        <v>6.5746219592373442E-4</v>
      </c>
      <c r="AG171" s="26">
        <f>(H171-$H$2)/SUM($AF$2:AF170)</f>
        <v>97.726791023447547</v>
      </c>
      <c r="AH171" s="35">
        <f>(H171-H166)/SUM(AF166:AF170)</f>
        <v>0</v>
      </c>
      <c r="AI171" s="28">
        <f>(H171-H161)/SUM(AF161:AF170)</f>
        <v>0</v>
      </c>
      <c r="AJ171" s="29">
        <f>AJ170+(AVERAGE($AE$3:AE171)/(AJ170*AJ170))</f>
        <v>31.336245898092859</v>
      </c>
      <c r="AK171" s="30">
        <f>AK170+(AVERAGE($AG$3:AG171)/(AK170*AK170))</f>
        <v>37.4435560187775</v>
      </c>
      <c r="AL171" s="36">
        <f>AL170+(AVERAGE($AH$3:AH171)/(AL170*AL170))</f>
        <v>39.154938151142218</v>
      </c>
      <c r="AM171" s="37">
        <f>AM170+(AVERAGE($AI$3:AI171)/(AM170*AM170))</f>
        <v>39.389721221209854</v>
      </c>
      <c r="AN171" s="38">
        <f t="shared" si="52"/>
        <v>39.1393232915594</v>
      </c>
      <c r="AO171" s="39">
        <f t="shared" si="62"/>
        <v>39.858176361564979</v>
      </c>
      <c r="AP171" s="39">
        <f t="shared" si="62"/>
        <v>39.906069039506157</v>
      </c>
      <c r="AQ171" s="36">
        <f t="shared" si="58"/>
        <v>39.71715883072428</v>
      </c>
      <c r="AR171" s="40">
        <f t="shared" si="61"/>
        <v>39.636570140607283</v>
      </c>
      <c r="AS171" s="41">
        <f t="shared" si="61"/>
        <v>40.304873073165083</v>
      </c>
      <c r="AT171" s="20">
        <f>POWER((AO171-H171),2)</f>
        <v>0.73646666754890577</v>
      </c>
      <c r="AU171" s="20">
        <f>POWER((AP171-H171),2)</f>
        <v>0.82096110435160996</v>
      </c>
      <c r="AV171" s="29">
        <f t="shared" si="54"/>
        <v>45.821831508697684</v>
      </c>
      <c r="AW171" s="30">
        <f t="shared" si="57"/>
        <v>36.504668247793042</v>
      </c>
      <c r="AX171" s="36">
        <f t="shared" si="55"/>
        <v>48.123482185440366</v>
      </c>
      <c r="AY171" s="37">
        <f t="shared" si="56"/>
        <v>46.006992159121609</v>
      </c>
    </row>
    <row r="172" spans="1:51" thickTop="1" thickBot="1">
      <c r="A172" s="4">
        <v>171</v>
      </c>
      <c r="B172" s="4">
        <v>1042548059</v>
      </c>
      <c r="C172" s="5">
        <f t="shared" si="46"/>
        <v>0.32258064516129031</v>
      </c>
      <c r="D172" s="2">
        <f t="shared" si="47"/>
        <v>37635.528460648144</v>
      </c>
      <c r="E172" s="4" t="s">
        <v>1050</v>
      </c>
      <c r="F172" s="4" t="s">
        <v>1051</v>
      </c>
      <c r="G172" s="4">
        <v>39</v>
      </c>
      <c r="H172" s="4">
        <v>39</v>
      </c>
      <c r="I172" s="5">
        <f t="shared" si="48"/>
        <v>0.36065573770491804</v>
      </c>
      <c r="J172" s="4">
        <v>226</v>
      </c>
      <c r="K172" s="4">
        <v>226</v>
      </c>
      <c r="L172" s="5">
        <f t="shared" si="49"/>
        <v>0.36650485436893204</v>
      </c>
      <c r="M172" s="5">
        <f t="shared" si="44"/>
        <v>5.7948717948717947</v>
      </c>
      <c r="N172" s="4">
        <v>0</v>
      </c>
      <c r="O172" s="4">
        <v>0</v>
      </c>
      <c r="P172" s="4">
        <v>0</v>
      </c>
      <c r="Q172" s="4">
        <v>0</v>
      </c>
      <c r="R172" s="4">
        <v>1</v>
      </c>
      <c r="S172" s="4">
        <v>0</v>
      </c>
      <c r="T172" s="4">
        <v>0</v>
      </c>
      <c r="U172" s="4">
        <v>0</v>
      </c>
      <c r="V172" s="4">
        <v>1</v>
      </c>
      <c r="W172" s="4">
        <f>N172+P172+T172</f>
        <v>0</v>
      </c>
      <c r="X172" s="4">
        <f>O172+Q172+U172</f>
        <v>0</v>
      </c>
      <c r="Y172" s="60">
        <f>(N172+V172)/G172</f>
        <v>2.564102564102564E-2</v>
      </c>
      <c r="Z172" s="62">
        <f>IF(AA172=0,0,(N172+V172)/ABS(AA172))</f>
        <v>0</v>
      </c>
      <c r="AA172" s="3">
        <f t="shared" si="50"/>
        <v>0</v>
      </c>
      <c r="AB172" s="3">
        <f t="shared" si="45"/>
        <v>0</v>
      </c>
      <c r="AC172" s="3">
        <f>N172+O172+P172+Q172+T172+U172</f>
        <v>0</v>
      </c>
      <c r="AD172" s="3">
        <f>AA172/G172</f>
        <v>0</v>
      </c>
      <c r="AE172" s="24">
        <f>(AA172)*(G172*G172)</f>
        <v>0</v>
      </c>
      <c r="AF172" s="25">
        <f t="shared" si="51"/>
        <v>6.5746219592373442E-4</v>
      </c>
      <c r="AG172" s="26">
        <f>(H172-$H$2)/SUM($AF$2:AF171)</f>
        <v>97.442208084402424</v>
      </c>
      <c r="AH172" s="35">
        <f>(H172-H167)/SUM(AF167:AF171)</f>
        <v>0</v>
      </c>
      <c r="AI172" s="28">
        <f>(H172-H162)/SUM(AF162:AF171)</f>
        <v>0</v>
      </c>
      <c r="AJ172" s="29">
        <f>AJ171+(AVERAGE($AE$3:AE172)/(AJ171*AJ171))</f>
        <v>31.358650062338082</v>
      </c>
      <c r="AK172" s="30">
        <f>AK171+(AVERAGE($AG$3:AG172)/(AK171*AK171))</f>
        <v>37.508238448384098</v>
      </c>
      <c r="AL172" s="36">
        <f>AL171+(AVERAGE($AH$3:AH172)/(AL171*AL171))</f>
        <v>39.219306736909488</v>
      </c>
      <c r="AM172" s="37">
        <f>AM171+(AVERAGE($AI$3:AI172)/(AM171*AM171))</f>
        <v>39.457591544521343</v>
      </c>
      <c r="AN172" s="38">
        <f t="shared" si="52"/>
        <v>39.1393232915594</v>
      </c>
      <c r="AO172" s="39">
        <f t="shared" si="62"/>
        <v>39.858176361564979</v>
      </c>
      <c r="AP172" s="39">
        <f t="shared" si="62"/>
        <v>39.906069039506157</v>
      </c>
      <c r="AQ172" s="36">
        <f t="shared" si="58"/>
        <v>39.71715883072428</v>
      </c>
      <c r="AR172" s="40">
        <f t="shared" ref="AR172:AS187" si="63">AR171+(AVERAGE(AH163:AH172)/(AR171*AR171))</f>
        <v>39.617014274735922</v>
      </c>
      <c r="AS172" s="41">
        <f t="shared" si="63"/>
        <v>40.148144725466189</v>
      </c>
      <c r="AT172" s="20">
        <f>POWER((AO172-H172),2)</f>
        <v>0.73646666754890577</v>
      </c>
      <c r="AU172" s="20">
        <f>POWER((AP172-H172),2)</f>
        <v>0.82096110435160996</v>
      </c>
      <c r="AV172" s="29">
        <f t="shared" si="54"/>
        <v>45.905328314215801</v>
      </c>
      <c r="AW172" s="30">
        <f t="shared" si="57"/>
        <v>36.566278353661509</v>
      </c>
      <c r="AX172" s="36">
        <f t="shared" si="55"/>
        <v>48.212067279201463</v>
      </c>
      <c r="AY172" s="37">
        <f t="shared" si="56"/>
        <v>46.090901715640463</v>
      </c>
    </row>
    <row r="173" spans="1:51" thickTop="1" thickBot="1">
      <c r="A173" s="4">
        <v>172</v>
      </c>
      <c r="B173" s="4">
        <v>1042629663</v>
      </c>
      <c r="C173" s="5">
        <f t="shared" si="46"/>
        <v>0.32447817836812143</v>
      </c>
      <c r="D173" s="2">
        <f t="shared" si="47"/>
        <v>37636.472951388889</v>
      </c>
      <c r="E173" s="4" t="s">
        <v>1051</v>
      </c>
      <c r="F173" s="4" t="s">
        <v>1052</v>
      </c>
      <c r="G173" s="4">
        <v>39</v>
      </c>
      <c r="H173" s="4">
        <v>39</v>
      </c>
      <c r="I173" s="5">
        <f t="shared" si="48"/>
        <v>0.36065573770491804</v>
      </c>
      <c r="J173" s="4">
        <v>226</v>
      </c>
      <c r="K173" s="4">
        <v>226</v>
      </c>
      <c r="L173" s="5">
        <f t="shared" si="49"/>
        <v>0.36650485436893204</v>
      </c>
      <c r="M173" s="5">
        <f t="shared" si="44"/>
        <v>5.7948717948717947</v>
      </c>
      <c r="N173" s="4">
        <v>0</v>
      </c>
      <c r="O173" s="4">
        <v>0</v>
      </c>
      <c r="P173" s="4">
        <v>0</v>
      </c>
      <c r="Q173" s="4">
        <v>0</v>
      </c>
      <c r="R173" s="4">
        <v>1</v>
      </c>
      <c r="S173" s="4">
        <v>0</v>
      </c>
      <c r="T173" s="4">
        <v>0</v>
      </c>
      <c r="U173" s="4">
        <v>0</v>
      </c>
      <c r="V173" s="4">
        <v>1</v>
      </c>
      <c r="W173" s="4">
        <f>N173+P173+T173</f>
        <v>0</v>
      </c>
      <c r="X173" s="4">
        <f>O173+Q173+U173</f>
        <v>0</v>
      </c>
      <c r="Y173" s="60">
        <f>(N173+V173)/G173</f>
        <v>2.564102564102564E-2</v>
      </c>
      <c r="Z173" s="62">
        <f>IF(AA173=0,0,(N173+V173)/ABS(AA173))</f>
        <v>0</v>
      </c>
      <c r="AA173" s="3">
        <f t="shared" si="50"/>
        <v>0</v>
      </c>
      <c r="AB173" s="3">
        <f t="shared" si="45"/>
        <v>0</v>
      </c>
      <c r="AC173" s="3">
        <f>N173+O173+P173+Q173+T173+U173</f>
        <v>0</v>
      </c>
      <c r="AD173" s="3">
        <f>AA173/G173</f>
        <v>0</v>
      </c>
      <c r="AE173" s="24">
        <f>(AA173)*(G173*G173)</f>
        <v>0</v>
      </c>
      <c r="AF173" s="25">
        <f t="shared" si="51"/>
        <v>6.5746219592373442E-4</v>
      </c>
      <c r="AG173" s="26">
        <f>(H173-$H$2)/SUM($AF$2:AF172)</f>
        <v>97.159277758639234</v>
      </c>
      <c r="AH173" s="35">
        <f>(H173-H168)/SUM(AF168:AF172)</f>
        <v>0</v>
      </c>
      <c r="AI173" s="28">
        <f>(H173-H163)/SUM(AF163:AF172)</f>
        <v>0</v>
      </c>
      <c r="AJ173" s="29">
        <f>AJ172+(AVERAGE($AE$3:AE173)/(AJ172*AJ172))</f>
        <v>31.380891393383141</v>
      </c>
      <c r="AK173" s="30">
        <f>AK172+(AVERAGE($AG$3:AG173)/(AK172*AK172))</f>
        <v>37.572724889837296</v>
      </c>
      <c r="AL173" s="36">
        <f>AL172+(AVERAGE($AH$3:AH173)/(AL172*AL172))</f>
        <v>39.283089016635344</v>
      </c>
      <c r="AM173" s="37">
        <f>AM172+(AVERAGE($AI$3:AI173)/(AM172*AM172))</f>
        <v>39.524833045252848</v>
      </c>
      <c r="AN173" s="38">
        <f t="shared" si="52"/>
        <v>39.1393232915594</v>
      </c>
      <c r="AO173" s="39">
        <f t="shared" si="62"/>
        <v>39.858176361564979</v>
      </c>
      <c r="AP173" s="39">
        <f t="shared" si="62"/>
        <v>39.906069039506157</v>
      </c>
      <c r="AQ173" s="36">
        <f t="shared" si="58"/>
        <v>39.71715883072428</v>
      </c>
      <c r="AR173" s="40">
        <f t="shared" si="63"/>
        <v>39.617014274735922</v>
      </c>
      <c r="AS173" s="41">
        <f t="shared" si="63"/>
        <v>40.020755148681694</v>
      </c>
      <c r="AT173" s="20">
        <f>POWER((AO173-H173),2)</f>
        <v>0.73646666754890577</v>
      </c>
      <c r="AU173" s="20">
        <f>POWER((AP173-H173),2)</f>
        <v>0.82096110435160996</v>
      </c>
      <c r="AV173" s="29">
        <f t="shared" si="54"/>
        <v>45.988521652733901</v>
      </c>
      <c r="AW173" s="30">
        <f t="shared" si="57"/>
        <v>36.62768102210066</v>
      </c>
      <c r="AX173" s="36">
        <f t="shared" si="55"/>
        <v>48.300327138641457</v>
      </c>
      <c r="AY173" s="37">
        <f t="shared" si="56"/>
        <v>46.174506031670155</v>
      </c>
    </row>
    <row r="174" spans="1:51" thickTop="1" thickBot="1">
      <c r="A174" s="4">
        <v>173</v>
      </c>
      <c r="B174" s="4">
        <v>1042631031</v>
      </c>
      <c r="C174" s="5">
        <f t="shared" si="46"/>
        <v>0.32637571157495254</v>
      </c>
      <c r="D174" s="2">
        <f t="shared" si="47"/>
        <v>37636.48878472222</v>
      </c>
      <c r="E174" s="4" t="s">
        <v>1052</v>
      </c>
      <c r="F174" s="4" t="s">
        <v>1053</v>
      </c>
      <c r="G174" s="4">
        <v>39</v>
      </c>
      <c r="H174" s="4">
        <v>39</v>
      </c>
      <c r="I174" s="5">
        <f t="shared" si="48"/>
        <v>0.36065573770491804</v>
      </c>
      <c r="J174" s="4">
        <v>226</v>
      </c>
      <c r="K174" s="4">
        <v>226</v>
      </c>
      <c r="L174" s="5">
        <f t="shared" si="49"/>
        <v>0.36650485436893204</v>
      </c>
      <c r="M174" s="5">
        <f t="shared" si="44"/>
        <v>5.7948717948717947</v>
      </c>
      <c r="N174" s="4">
        <v>0</v>
      </c>
      <c r="O174" s="4">
        <v>0</v>
      </c>
      <c r="P174" s="4">
        <v>0</v>
      </c>
      <c r="Q174" s="4">
        <v>0</v>
      </c>
      <c r="R174" s="4">
        <v>1</v>
      </c>
      <c r="S174" s="4">
        <v>0</v>
      </c>
      <c r="T174" s="4">
        <v>0</v>
      </c>
      <c r="U174" s="4">
        <v>0</v>
      </c>
      <c r="V174" s="4">
        <v>1</v>
      </c>
      <c r="W174" s="4">
        <f>N174+P174+T174</f>
        <v>0</v>
      </c>
      <c r="X174" s="4">
        <f>O174+Q174+U174</f>
        <v>0</v>
      </c>
      <c r="Y174" s="60">
        <f>(N174+V174)/G174</f>
        <v>2.564102564102564E-2</v>
      </c>
      <c r="Z174" s="62">
        <f>IF(AA174=0,0,(N174+V174)/ABS(AA174))</f>
        <v>0</v>
      </c>
      <c r="AA174" s="3">
        <f t="shared" si="50"/>
        <v>0</v>
      </c>
      <c r="AB174" s="3">
        <f t="shared" si="45"/>
        <v>0</v>
      </c>
      <c r="AC174" s="3">
        <f>N174+O174+P174+Q174+T174+U174</f>
        <v>0</v>
      </c>
      <c r="AD174" s="3">
        <f>AA174/G174</f>
        <v>0</v>
      </c>
      <c r="AE174" s="24">
        <f>(AA174)*(G174*G174)</f>
        <v>0</v>
      </c>
      <c r="AF174" s="25">
        <f t="shared" si="51"/>
        <v>6.5746219592373442E-4</v>
      </c>
      <c r="AG174" s="26">
        <f>(H174-$H$2)/SUM($AF$2:AF173)</f>
        <v>96.877985692397374</v>
      </c>
      <c r="AH174" s="35">
        <f>(H174-H169)/SUM(AF169:AF173)</f>
        <v>0</v>
      </c>
      <c r="AI174" s="28">
        <f>(H174-H164)/SUM(AF164:AF173)</f>
        <v>0</v>
      </c>
      <c r="AJ174" s="29">
        <f>AJ173+(AVERAGE($AE$3:AE174)/(AJ173*AJ173))</f>
        <v>31.402972081506693</v>
      </c>
      <c r="AK174" s="30">
        <f>AK173+(AVERAGE($AG$3:AG174)/(AK173*AK173))</f>
        <v>37.637015508624572</v>
      </c>
      <c r="AL174" s="36">
        <f>AL173+(AVERAGE($AH$3:AH174)/(AL173*AL173))</f>
        <v>39.346294719369531</v>
      </c>
      <c r="AM174" s="37">
        <f>AM173+(AVERAGE($AI$3:AI174)/(AM173*AM173))</f>
        <v>39.591456341882775</v>
      </c>
      <c r="AN174" s="38">
        <f t="shared" si="52"/>
        <v>39.1393232915594</v>
      </c>
      <c r="AO174" s="39">
        <f t="shared" si="62"/>
        <v>39.858176361564979</v>
      </c>
      <c r="AP174" s="39">
        <f t="shared" si="62"/>
        <v>39.906069039506157</v>
      </c>
      <c r="AQ174" s="36">
        <f t="shared" si="58"/>
        <v>39.71715883072428</v>
      </c>
      <c r="AR174" s="40">
        <f t="shared" si="63"/>
        <v>39.617014274735922</v>
      </c>
      <c r="AS174" s="41">
        <f t="shared" si="63"/>
        <v>39.922862207314608</v>
      </c>
      <c r="AT174" s="20">
        <f>POWER((AO174-H174),2)</f>
        <v>0.73646666754890577</v>
      </c>
      <c r="AU174" s="20">
        <f>POWER((AP174-H174),2)</f>
        <v>0.82096110435160996</v>
      </c>
      <c r="AV174" s="29">
        <f t="shared" si="54"/>
        <v>46.071414269630431</v>
      </c>
      <c r="AW174" s="30">
        <f t="shared" si="57"/>
        <v>36.688877992153785</v>
      </c>
      <c r="AX174" s="36">
        <f t="shared" si="55"/>
        <v>48.388264735850868</v>
      </c>
      <c r="AY174" s="37">
        <f t="shared" si="56"/>
        <v>46.257807871097796</v>
      </c>
    </row>
    <row r="175" spans="1:51" thickTop="1" thickBot="1">
      <c r="A175" s="4">
        <v>174</v>
      </c>
      <c r="B175" s="4">
        <v>1043064164</v>
      </c>
      <c r="C175" s="5">
        <f t="shared" si="46"/>
        <v>0.32827324478178366</v>
      </c>
      <c r="D175" s="2">
        <f t="shared" si="47"/>
        <v>37641.501898148148</v>
      </c>
      <c r="E175" s="4" t="s">
        <v>1053</v>
      </c>
      <c r="F175" s="4" t="s">
        <v>1054</v>
      </c>
      <c r="G175" s="4">
        <v>39</v>
      </c>
      <c r="H175" s="4">
        <v>39</v>
      </c>
      <c r="I175" s="5">
        <f t="shared" si="48"/>
        <v>0.36065573770491804</v>
      </c>
      <c r="J175" s="4">
        <v>226</v>
      </c>
      <c r="K175" s="4">
        <v>226</v>
      </c>
      <c r="L175" s="5">
        <f t="shared" si="49"/>
        <v>0.36650485436893204</v>
      </c>
      <c r="M175" s="5">
        <f t="shared" si="44"/>
        <v>5.7948717948717947</v>
      </c>
      <c r="N175" s="4">
        <v>0</v>
      </c>
      <c r="O175" s="4">
        <v>0</v>
      </c>
      <c r="P175" s="4">
        <v>0</v>
      </c>
      <c r="Q175" s="4">
        <v>0</v>
      </c>
      <c r="R175" s="4">
        <v>1</v>
      </c>
      <c r="S175" s="4">
        <v>0</v>
      </c>
      <c r="T175" s="4">
        <v>0</v>
      </c>
      <c r="U175" s="4">
        <v>0</v>
      </c>
      <c r="V175" s="4">
        <v>1</v>
      </c>
      <c r="W175" s="4">
        <f>N175+P175+T175</f>
        <v>0</v>
      </c>
      <c r="X175" s="4">
        <f>O175+Q175+U175</f>
        <v>0</v>
      </c>
      <c r="Y175" s="60">
        <f>(N175+V175)/G175</f>
        <v>2.564102564102564E-2</v>
      </c>
      <c r="Z175" s="62">
        <f>IF(AA175=0,0,(N175+V175)/ABS(AA175))</f>
        <v>0</v>
      </c>
      <c r="AA175" s="3">
        <f t="shared" si="50"/>
        <v>0</v>
      </c>
      <c r="AB175" s="3">
        <f t="shared" si="45"/>
        <v>0</v>
      </c>
      <c r="AC175" s="3">
        <f>N175+O175+P175+Q175+T175+U175</f>
        <v>0</v>
      </c>
      <c r="AD175" s="3">
        <f>AA175/G175</f>
        <v>0</v>
      </c>
      <c r="AE175" s="24">
        <f>(AA175)*(G175*G175)</f>
        <v>0</v>
      </c>
      <c r="AF175" s="25">
        <f t="shared" si="51"/>
        <v>6.5746219592373442E-4</v>
      </c>
      <c r="AG175" s="26">
        <f>(H175-$H$2)/SUM($AF$2:AF174)</f>
        <v>96.598317697662324</v>
      </c>
      <c r="AH175" s="35">
        <f>(H175-H170)/SUM(AF170:AF174)</f>
        <v>0</v>
      </c>
      <c r="AI175" s="28">
        <f>(H175-H165)/SUM(AF165:AF174)</f>
        <v>0</v>
      </c>
      <c r="AJ175" s="29">
        <f>AJ174+(AVERAGE($AE$3:AE175)/(AJ174*AJ174))</f>
        <v>31.424894274304403</v>
      </c>
      <c r="AK175" s="30">
        <f>AK174+(AVERAGE($AG$3:AG175)/(AK174*AK174))</f>
        <v>37.701110500802592</v>
      </c>
      <c r="AL175" s="36">
        <f>AL174+(AVERAGE($AH$3:AH175)/(AL174*AL174))</f>
        <v>39.40893334048959</v>
      </c>
      <c r="AM175" s="37">
        <f>AM174+(AVERAGE($AI$3:AI175)/(AM174*AM174))</f>
        <v>39.657471793099937</v>
      </c>
      <c r="AN175" s="38">
        <f t="shared" si="52"/>
        <v>39.1393232915594</v>
      </c>
      <c r="AO175" s="39">
        <f t="shared" si="62"/>
        <v>39.858176361564979</v>
      </c>
      <c r="AP175" s="39">
        <f t="shared" si="62"/>
        <v>39.906069039506157</v>
      </c>
      <c r="AQ175" s="36">
        <f t="shared" si="58"/>
        <v>39.71715883072428</v>
      </c>
      <c r="AR175" s="40">
        <f t="shared" si="63"/>
        <v>39.617014274735922</v>
      </c>
      <c r="AS175" s="41">
        <f t="shared" si="63"/>
        <v>39.854506407587692</v>
      </c>
      <c r="AT175" s="20">
        <f>POWER((AO175-H175),2)</f>
        <v>0.73646666754890577</v>
      </c>
      <c r="AU175" s="20">
        <f>POWER((AP175-H175),2)</f>
        <v>0.82096110435160996</v>
      </c>
      <c r="AV175" s="29">
        <f t="shared" si="54"/>
        <v>46.154008870733144</v>
      </c>
      <c r="AW175" s="30">
        <f t="shared" si="57"/>
        <v>36.749870979639724</v>
      </c>
      <c r="AX175" s="36">
        <f t="shared" si="55"/>
        <v>48.47588299967201</v>
      </c>
      <c r="AY175" s="37">
        <f t="shared" si="56"/>
        <v>46.340809957957809</v>
      </c>
    </row>
    <row r="176" spans="1:51" thickTop="1" thickBot="1">
      <c r="A176" s="4">
        <v>175</v>
      </c>
      <c r="B176" s="4">
        <v>1043065932</v>
      </c>
      <c r="C176" s="5">
        <f t="shared" si="46"/>
        <v>0.33017077798861483</v>
      </c>
      <c r="D176" s="2">
        <f t="shared" si="47"/>
        <v>37641.522361111114</v>
      </c>
      <c r="E176" s="4" t="s">
        <v>1054</v>
      </c>
      <c r="F176" s="4" t="s">
        <v>1055</v>
      </c>
      <c r="G176" s="4">
        <v>39</v>
      </c>
      <c r="H176" s="4">
        <v>39</v>
      </c>
      <c r="I176" s="5">
        <f t="shared" si="48"/>
        <v>0.36065573770491804</v>
      </c>
      <c r="J176" s="4">
        <v>226</v>
      </c>
      <c r="K176" s="4">
        <v>226</v>
      </c>
      <c r="L176" s="5">
        <f t="shared" si="49"/>
        <v>0.36650485436893204</v>
      </c>
      <c r="M176" s="5">
        <f t="shared" si="44"/>
        <v>5.7948717948717947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0</v>
      </c>
      <c r="U176" s="4">
        <v>0</v>
      </c>
      <c r="V176" s="4">
        <v>0</v>
      </c>
      <c r="W176" s="4">
        <f>N176+P176+T176</f>
        <v>0</v>
      </c>
      <c r="X176" s="4">
        <f>O176+Q176+U176</f>
        <v>0</v>
      </c>
      <c r="Y176" s="60">
        <f>(N176+V176)/G176</f>
        <v>0</v>
      </c>
      <c r="Z176" s="62">
        <f>IF(AA176=0,0,(N176+V176)/ABS(AA176))</f>
        <v>0</v>
      </c>
      <c r="AA176" s="3">
        <f t="shared" si="50"/>
        <v>0</v>
      </c>
      <c r="AB176" s="3">
        <f t="shared" si="45"/>
        <v>0</v>
      </c>
      <c r="AC176" s="3">
        <f>N176+O176+P176+Q176+T176+U176</f>
        <v>0</v>
      </c>
      <c r="AD176" s="3">
        <f>AA176/G176</f>
        <v>0</v>
      </c>
      <c r="AE176" s="24">
        <f>(AA176)*(G176*G176)</f>
        <v>0</v>
      </c>
      <c r="AF176" s="25">
        <f t="shared" si="51"/>
        <v>6.5746219592373442E-4</v>
      </c>
      <c r="AG176" s="26">
        <f>(H176-$H$2)/SUM($AF$2:AF175)</f>
        <v>96.320259749780234</v>
      </c>
      <c r="AH176" s="35">
        <f>(H176-H171)/SUM(AF171:AF175)</f>
        <v>0</v>
      </c>
      <c r="AI176" s="28">
        <f>(H176-H166)/SUM(AF166:AF175)</f>
        <v>0</v>
      </c>
      <c r="AJ176" s="29">
        <f>AJ175+(AVERAGE($AE$3:AE176)/(AJ175*AJ175))</f>
        <v>31.44666007777408</v>
      </c>
      <c r="AK176" s="30">
        <f>AK175+(AVERAGE($AG$3:AG176)/(AK175*AK175))</f>
        <v>37.765010091642914</v>
      </c>
      <c r="AL176" s="36">
        <f>AL175+(AVERAGE($AH$3:AH176)/(AL175*AL175))</f>
        <v>39.471014149047683</v>
      </c>
      <c r="AM176" s="37">
        <f>AM175+(AVERAGE($AI$3:AI176)/(AM175*AM175))</f>
        <v>39.722889506132461</v>
      </c>
      <c r="AN176" s="38">
        <f t="shared" si="52"/>
        <v>39.1393232915594</v>
      </c>
      <c r="AO176" s="39">
        <f t="shared" si="62"/>
        <v>39.858176361564979</v>
      </c>
      <c r="AP176" s="39">
        <f t="shared" si="62"/>
        <v>39.906069039506157</v>
      </c>
      <c r="AQ176" s="36">
        <f t="shared" si="58"/>
        <v>39.71715883072428</v>
      </c>
      <c r="AR176" s="40">
        <f t="shared" si="63"/>
        <v>39.617014274735922</v>
      </c>
      <c r="AS176" s="41">
        <f t="shared" si="63"/>
        <v>39.81560792954096</v>
      </c>
      <c r="AT176" s="20">
        <f>POWER((AO176-H176),2)</f>
        <v>0.73646666754890577</v>
      </c>
      <c r="AU176" s="20">
        <f>POWER((AP176-H176),2)</f>
        <v>0.82096110435160996</v>
      </c>
      <c r="AV176" s="29">
        <f t="shared" si="54"/>
        <v>46.236308123098723</v>
      </c>
      <c r="AW176" s="30">
        <f t="shared" si="57"/>
        <v>36.810661677577393</v>
      </c>
      <c r="AX176" s="36">
        <f t="shared" si="55"/>
        <v>48.563184816560046</v>
      </c>
      <c r="AY176" s="37">
        <f t="shared" si="56"/>
        <v>46.423514977218176</v>
      </c>
    </row>
    <row r="177" spans="1:51" thickTop="1" thickBot="1">
      <c r="A177" s="4">
        <v>176</v>
      </c>
      <c r="B177" s="4">
        <v>1043073227</v>
      </c>
      <c r="C177" s="5">
        <f t="shared" si="46"/>
        <v>0.33206831119544594</v>
      </c>
      <c r="D177" s="2">
        <f t="shared" si="47"/>
        <v>37641.606793981482</v>
      </c>
      <c r="E177" s="4" t="s">
        <v>1055</v>
      </c>
      <c r="F177" s="4" t="s">
        <v>1056</v>
      </c>
      <c r="G177" s="4">
        <v>39</v>
      </c>
      <c r="H177" s="4">
        <v>39</v>
      </c>
      <c r="I177" s="5">
        <f t="shared" si="48"/>
        <v>0.36065573770491804</v>
      </c>
      <c r="J177" s="4">
        <v>226</v>
      </c>
      <c r="K177" s="4">
        <v>226</v>
      </c>
      <c r="L177" s="5">
        <f t="shared" si="49"/>
        <v>0.36650485436893204</v>
      </c>
      <c r="M177" s="5">
        <f t="shared" si="44"/>
        <v>5.7948717948717947</v>
      </c>
      <c r="N177" s="4">
        <v>0</v>
      </c>
      <c r="O177" s="4">
        <v>0</v>
      </c>
      <c r="P177" s="4">
        <v>0</v>
      </c>
      <c r="Q177" s="4">
        <v>0</v>
      </c>
      <c r="R177" s="4">
        <v>1</v>
      </c>
      <c r="S177" s="4">
        <v>0</v>
      </c>
      <c r="T177" s="4">
        <v>0</v>
      </c>
      <c r="U177" s="4">
        <v>0</v>
      </c>
      <c r="V177" s="4">
        <v>1</v>
      </c>
      <c r="W177" s="4">
        <f>N177+P177+T177</f>
        <v>0</v>
      </c>
      <c r="X177" s="4">
        <f>O177+Q177+U177</f>
        <v>0</v>
      </c>
      <c r="Y177" s="60">
        <f>(N177+V177)/G177</f>
        <v>2.564102564102564E-2</v>
      </c>
      <c r="Z177" s="62">
        <f>IF(AA177=0,0,(N177+V177)/ABS(AA177))</f>
        <v>0</v>
      </c>
      <c r="AA177" s="3">
        <f t="shared" si="50"/>
        <v>0</v>
      </c>
      <c r="AB177" s="3">
        <f t="shared" si="45"/>
        <v>0</v>
      </c>
      <c r="AC177" s="3">
        <f>N177+O177+P177+Q177+T177+U177</f>
        <v>0</v>
      </c>
      <c r="AD177" s="3">
        <f>AA177/G177</f>
        <v>0</v>
      </c>
      <c r="AE177" s="24">
        <f>(AA177)*(G177*G177)</f>
        <v>0</v>
      </c>
      <c r="AF177" s="25">
        <f t="shared" si="51"/>
        <v>6.5746219592373442E-4</v>
      </c>
      <c r="AG177" s="26">
        <f>(H177-$H$2)/SUM($AF$2:AF176)</f>
        <v>96.043797985113386</v>
      </c>
      <c r="AH177" s="35">
        <f>(H177-H172)/SUM(AF172:AF176)</f>
        <v>0</v>
      </c>
      <c r="AI177" s="28">
        <f>(H177-H167)/SUM(AF167:AF176)</f>
        <v>0</v>
      </c>
      <c r="AJ177" s="29">
        <f>AJ176+(AVERAGE($AE$3:AE177)/(AJ176*AJ176))</f>
        <v>31.468271557366872</v>
      </c>
      <c r="AK177" s="30">
        <f>AK176+(AVERAGE($AG$3:AG177)/(AK176*AK176))</f>
        <v>37.828714534330729</v>
      </c>
      <c r="AL177" s="36">
        <f>AL176+(AVERAGE($AH$3:AH177)/(AL176*AL176))</f>
        <v>39.532546194831916</v>
      </c>
      <c r="AM177" s="37">
        <f>AM176+(AVERAGE($AI$3:AI177)/(AM176*AM176))</f>
        <v>39.7877193447463</v>
      </c>
      <c r="AN177" s="38">
        <f t="shared" si="52"/>
        <v>39.1393232915594</v>
      </c>
      <c r="AO177" s="39">
        <f t="shared" si="62"/>
        <v>39.858176361564979</v>
      </c>
      <c r="AP177" s="39">
        <f t="shared" si="62"/>
        <v>39.906069039506157</v>
      </c>
      <c r="AQ177" s="36">
        <f t="shared" si="58"/>
        <v>39.71715883072428</v>
      </c>
      <c r="AR177" s="40">
        <f t="shared" si="63"/>
        <v>39.617014274735922</v>
      </c>
      <c r="AS177" s="41">
        <f t="shared" si="63"/>
        <v>39.805965817981445</v>
      </c>
      <c r="AT177" s="20">
        <f>POWER((AO177-H177),2)</f>
        <v>0.73646666754890577</v>
      </c>
      <c r="AU177" s="20">
        <f>POWER((AP177-H177),2)</f>
        <v>0.82096110435160996</v>
      </c>
      <c r="AV177" s="29">
        <f t="shared" si="54"/>
        <v>46.318314655772923</v>
      </c>
      <c r="AW177" s="30">
        <f t="shared" si="57"/>
        <v>36.871251756600493</v>
      </c>
      <c r="AX177" s="36">
        <f t="shared" si="55"/>
        <v>48.650173031422341</v>
      </c>
      <c r="AY177" s="37">
        <f t="shared" si="56"/>
        <v>46.505925575547053</v>
      </c>
    </row>
    <row r="178" spans="1:51" thickTop="1" thickBot="1">
      <c r="A178" s="4">
        <v>177</v>
      </c>
      <c r="B178" s="4">
        <v>1043841383</v>
      </c>
      <c r="C178" s="5">
        <f t="shared" si="46"/>
        <v>0.33396584440227706</v>
      </c>
      <c r="D178" s="2">
        <f t="shared" si="47"/>
        <v>37650.497488425928</v>
      </c>
      <c r="E178" s="4" t="s">
        <v>1056</v>
      </c>
      <c r="F178" s="4" t="s">
        <v>1057</v>
      </c>
      <c r="G178" s="4">
        <v>39</v>
      </c>
      <c r="H178" s="4">
        <v>44</v>
      </c>
      <c r="I178" s="5">
        <f t="shared" si="48"/>
        <v>0.44262295081967212</v>
      </c>
      <c r="J178" s="4">
        <v>226</v>
      </c>
      <c r="K178" s="4">
        <v>253</v>
      </c>
      <c r="L178" s="5">
        <f t="shared" si="49"/>
        <v>0.43203883495145629</v>
      </c>
      <c r="M178" s="5">
        <f t="shared" si="44"/>
        <v>5.75</v>
      </c>
      <c r="N178" s="4">
        <v>5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27</v>
      </c>
      <c r="U178" s="4">
        <v>0</v>
      </c>
      <c r="V178" s="4">
        <v>0</v>
      </c>
      <c r="W178" s="4">
        <f>N178+P178+T178</f>
        <v>32</v>
      </c>
      <c r="X178" s="4">
        <f>O178+Q178+U178</f>
        <v>0</v>
      </c>
      <c r="Y178" s="60">
        <f>(N178+V178)/G178</f>
        <v>0.12820512820512819</v>
      </c>
      <c r="Z178" s="62">
        <f>IF(AA178=0,0,(N178+V178)/ABS(AA178))</f>
        <v>1</v>
      </c>
      <c r="AA178" s="3">
        <f t="shared" si="50"/>
        <v>5</v>
      </c>
      <c r="AB178" s="3">
        <f t="shared" si="45"/>
        <v>27</v>
      </c>
      <c r="AC178" s="3">
        <f>N178+O178+P178+Q178+T178+U178</f>
        <v>32</v>
      </c>
      <c r="AD178" s="3">
        <f>AA178/G178</f>
        <v>0.12820512820512819</v>
      </c>
      <c r="AE178" s="24">
        <f>(AA178)*(G178*G178)</f>
        <v>7605</v>
      </c>
      <c r="AF178" s="25">
        <f t="shared" si="51"/>
        <v>5.1652892561983473E-4</v>
      </c>
      <c r="AG178" s="26">
        <f>(H178-$H$2)/SUM($AF$2:AF177)</f>
        <v>117.53458203935804</v>
      </c>
      <c r="AH178" s="35">
        <f>(H178-H173)/SUM(AF173:AF177)</f>
        <v>1521</v>
      </c>
      <c r="AI178" s="28">
        <f>(H178-H168)/SUM(AF168:AF177)</f>
        <v>760.49999999999989</v>
      </c>
      <c r="AJ178" s="29">
        <f>AJ177+(AVERAGE($AE$3:AE178)/(AJ177*AJ177))</f>
        <v>31.533366320921317</v>
      </c>
      <c r="AK178" s="30">
        <f>AK177+(AVERAGE($AG$3:AG178)/(AK177*AK177))</f>
        <v>37.89231052907477</v>
      </c>
      <c r="AL178" s="36">
        <f>AL177+(AVERAGE($AH$3:AH178)/(AL177*AL177))</f>
        <v>39.59906808393302</v>
      </c>
      <c r="AM178" s="37">
        <f>AM177+(AVERAGE($AI$3:AI178)/(AM177*AM177))</f>
        <v>39.854700470617779</v>
      </c>
      <c r="AN178" s="38">
        <f t="shared" si="52"/>
        <v>44.103789892663556</v>
      </c>
      <c r="AO178" s="39">
        <f t="shared" si="62"/>
        <v>40.815578438154745</v>
      </c>
      <c r="AP178" s="39">
        <f t="shared" si="62"/>
        <v>40.383621755358156</v>
      </c>
      <c r="AQ178" s="36">
        <f t="shared" si="58"/>
        <v>39.910001379298308</v>
      </c>
      <c r="AR178" s="40">
        <f t="shared" si="63"/>
        <v>39.713923635783686</v>
      </c>
      <c r="AS178" s="41">
        <f t="shared" si="63"/>
        <v>39.85396157951979</v>
      </c>
      <c r="AT178" s="20">
        <f>POWER((AO178-H178),2)</f>
        <v>10.140540683544975</v>
      </c>
      <c r="AU178" s="20">
        <f>POWER((AP178-H178),2)</f>
        <v>13.078191608318823</v>
      </c>
      <c r="AV178" s="29">
        <f t="shared" si="54"/>
        <v>46.400031060531852</v>
      </c>
      <c r="AW178" s="30">
        <f t="shared" si="57"/>
        <v>36.931642865362655</v>
      </c>
      <c r="AX178" s="36">
        <f t="shared" si="55"/>
        <v>48.736850448436719</v>
      </c>
      <c r="AY178" s="37">
        <f t="shared" si="56"/>
        <v>46.588044362060351</v>
      </c>
    </row>
    <row r="179" spans="1:51" thickTop="1" thickBot="1">
      <c r="A179" s="4">
        <v>178</v>
      </c>
      <c r="B179" s="4">
        <v>1044359313</v>
      </c>
      <c r="C179" s="5">
        <f t="shared" si="46"/>
        <v>0.33586337760910817</v>
      </c>
      <c r="D179" s="2">
        <f t="shared" si="47"/>
        <v>37656.492048611108</v>
      </c>
      <c r="E179" s="4" t="s">
        <v>1057</v>
      </c>
      <c r="F179" s="4" t="s">
        <v>1058</v>
      </c>
      <c r="G179" s="4">
        <v>44</v>
      </c>
      <c r="H179" s="4">
        <v>44</v>
      </c>
      <c r="I179" s="5">
        <f t="shared" si="48"/>
        <v>0.44262295081967212</v>
      </c>
      <c r="J179" s="4">
        <v>253</v>
      </c>
      <c r="K179" s="4">
        <v>254</v>
      </c>
      <c r="L179" s="5">
        <f t="shared" si="49"/>
        <v>0.4344660194174757</v>
      </c>
      <c r="M179" s="5">
        <f t="shared" si="44"/>
        <v>5.7727272727272725</v>
      </c>
      <c r="N179" s="4">
        <v>0</v>
      </c>
      <c r="O179" s="4">
        <v>0</v>
      </c>
      <c r="P179" s="4">
        <v>1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1</v>
      </c>
      <c r="W179" s="4">
        <f>N179+P179+T179</f>
        <v>1</v>
      </c>
      <c r="X179" s="4">
        <f>O179+Q179+U179</f>
        <v>0</v>
      </c>
      <c r="Y179" s="60">
        <f>(N179+V179)/G179</f>
        <v>2.2727272727272728E-2</v>
      </c>
      <c r="Z179" s="62">
        <f>IF(AA179=0,0,(N179+V179)/ABS(AA179))</f>
        <v>0</v>
      </c>
      <c r="AA179" s="3">
        <f t="shared" si="50"/>
        <v>0</v>
      </c>
      <c r="AB179" s="3">
        <f t="shared" si="45"/>
        <v>1</v>
      </c>
      <c r="AC179" s="3">
        <f>N179+O179+P179+Q179+T179+U179</f>
        <v>1</v>
      </c>
      <c r="AD179" s="3">
        <f>AA179/G179</f>
        <v>0</v>
      </c>
      <c r="AE179" s="24">
        <f>(AA179)*(G179*G179)</f>
        <v>0</v>
      </c>
      <c r="AF179" s="25">
        <f t="shared" si="51"/>
        <v>5.1652892561983473E-4</v>
      </c>
      <c r="AG179" s="26">
        <f>(H179-$H$2)/SUM($AF$2:AF178)</f>
        <v>117.27089620810611</v>
      </c>
      <c r="AH179" s="35">
        <f>(H179-H174)/SUM(AF174:AF178)</f>
        <v>1589.1289800323798</v>
      </c>
      <c r="AI179" s="28">
        <f>(H179-H169)/SUM(AF169:AF178)</f>
        <v>777.1591448931116</v>
      </c>
      <c r="AJ179" s="29">
        <f>AJ178+(AVERAGE($AE$3:AE179)/(AJ178*AJ178))</f>
        <v>31.597826359611549</v>
      </c>
      <c r="AK179" s="30">
        <f>AK178+(AVERAGE($AG$3:AG179)/(AK178*AK178))</f>
        <v>37.955796577344863</v>
      </c>
      <c r="AL179" s="36">
        <f>AL178+(AVERAGE($AH$3:AH179)/(AL178*AL178))</f>
        <v>39.670717627616334</v>
      </c>
      <c r="AM179" s="37">
        <f>AM178+(AVERAGE($AI$3:AI179)/(AM178*AM178))</f>
        <v>39.923843742541045</v>
      </c>
      <c r="AN179" s="38">
        <f t="shared" si="52"/>
        <v>44.103789892663556</v>
      </c>
      <c r="AO179" s="39">
        <f t="shared" si="62"/>
        <v>41.769488075116364</v>
      </c>
      <c r="AP179" s="39">
        <f t="shared" si="62"/>
        <v>40.860161832416644</v>
      </c>
      <c r="AQ179" s="36">
        <f t="shared" si="58"/>
        <v>40.300522844509203</v>
      </c>
      <c r="AR179" s="40">
        <f t="shared" si="63"/>
        <v>39.911117231974188</v>
      </c>
      <c r="AS179" s="41">
        <f t="shared" si="63"/>
        <v>39.950770879517798</v>
      </c>
      <c r="AT179" s="20">
        <f>POWER((AO179-H179),2)</f>
        <v>4.9751834470481038</v>
      </c>
      <c r="AU179" s="20">
        <f>POWER((AP179-H179),2)</f>
        <v>9.8585837186132075</v>
      </c>
      <c r="AV179" s="29">
        <f t="shared" si="54"/>
        <v>46.481459892604946</v>
      </c>
      <c r="AW179" s="30">
        <f t="shared" si="57"/>
        <v>36.991836630933271</v>
      </c>
      <c r="AX179" s="36">
        <f t="shared" si="55"/>
        <v>48.823219831849372</v>
      </c>
      <c r="AY179" s="37">
        <f t="shared" si="56"/>
        <v>46.6698739090508</v>
      </c>
    </row>
    <row r="180" spans="1:51" thickTop="1" thickBot="1">
      <c r="A180" s="4">
        <v>179</v>
      </c>
      <c r="B180" s="4">
        <v>1044391884</v>
      </c>
      <c r="C180" s="5">
        <f t="shared" si="46"/>
        <v>0.33776091081593929</v>
      </c>
      <c r="D180" s="2">
        <f t="shared" si="47"/>
        <v>37656.869027777779</v>
      </c>
      <c r="E180" s="4" t="s">
        <v>1058</v>
      </c>
      <c r="F180" s="4" t="s">
        <v>1059</v>
      </c>
      <c r="G180" s="4">
        <v>44</v>
      </c>
      <c r="H180" s="4">
        <v>44</v>
      </c>
      <c r="I180" s="5">
        <f t="shared" si="48"/>
        <v>0.44262295081967212</v>
      </c>
      <c r="J180" s="4">
        <v>254</v>
      </c>
      <c r="K180" s="4">
        <v>254</v>
      </c>
      <c r="L180" s="5">
        <f t="shared" si="49"/>
        <v>0.4344660194174757</v>
      </c>
      <c r="M180" s="5">
        <f t="shared" si="44"/>
        <v>5.7727272727272725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f>N180+P180+T180</f>
        <v>0</v>
      </c>
      <c r="X180" s="4">
        <f>O180+Q180+U180</f>
        <v>0</v>
      </c>
      <c r="Y180" s="60">
        <f>(N180+V180)/G180</f>
        <v>0</v>
      </c>
      <c r="Z180" s="62">
        <f>IF(AA180=0,0,(N180+V180)/ABS(AA180))</f>
        <v>0</v>
      </c>
      <c r="AA180" s="3">
        <f t="shared" si="50"/>
        <v>0</v>
      </c>
      <c r="AB180" s="3">
        <f t="shared" si="45"/>
        <v>0</v>
      </c>
      <c r="AC180" s="3">
        <f>N180+O180+P180+Q180+T180+U180</f>
        <v>0</v>
      </c>
      <c r="AD180" s="3">
        <f>AA180/G180</f>
        <v>0</v>
      </c>
      <c r="AE180" s="24">
        <f>(AA180)*(G180*G180)</f>
        <v>0</v>
      </c>
      <c r="AF180" s="25">
        <f t="shared" si="51"/>
        <v>5.1652892561983473E-4</v>
      </c>
      <c r="AG180" s="26">
        <f>(H180-$H$2)/SUM($AF$2:AF179)</f>
        <v>117.00839087328862</v>
      </c>
      <c r="AH180" s="35">
        <f>(H180-H175)/SUM(AF175:AF179)</f>
        <v>1663.6474576271187</v>
      </c>
      <c r="AI180" s="28">
        <f>(H180-H170)/SUM(AF170:AF179)</f>
        <v>794.56449001618989</v>
      </c>
      <c r="AJ180" s="29">
        <f>AJ179+(AVERAGE($AE$3:AE180)/(AJ179*AJ179))</f>
        <v>31.661663008641177</v>
      </c>
      <c r="AK180" s="30">
        <f>AK179+(AVERAGE($AG$3:AG180)/(AK179*AK179))</f>
        <v>38.0191712445097</v>
      </c>
      <c r="AL180" s="36">
        <f>AL179+(AVERAGE($AH$3:AH180)/(AL179*AL179))</f>
        <v>39.747646352748752</v>
      </c>
      <c r="AM180" s="37">
        <f>AM179+(AVERAGE($AI$3:AI180)/(AM179*AM179))</f>
        <v>39.995161182493305</v>
      </c>
      <c r="AN180" s="38">
        <f t="shared" si="52"/>
        <v>44.103789892663556</v>
      </c>
      <c r="AO180" s="39">
        <f t="shared" ref="AO180:AP195" si="64">AO179+(AH180/(AO179*AO179))</f>
        <v>42.723037032121297</v>
      </c>
      <c r="AP180" s="39">
        <f t="shared" si="64"/>
        <v>41.336076387578956</v>
      </c>
      <c r="AQ180" s="36">
        <f t="shared" si="58"/>
        <v>40.888378514076905</v>
      </c>
      <c r="AR180" s="40">
        <f t="shared" si="63"/>
        <v>40.210808649712206</v>
      </c>
      <c r="AS180" s="41">
        <f t="shared" si="63"/>
        <v>40.096894311770299</v>
      </c>
      <c r="AT180" s="20">
        <f>POWER((AO180-H180),2)</f>
        <v>1.6306344213335846</v>
      </c>
      <c r="AU180" s="20">
        <f>POWER((AP180-H180),2)</f>
        <v>7.0964890128143852</v>
      </c>
      <c r="AV180" s="29">
        <f t="shared" si="54"/>
        <v>46.562603671380167</v>
      </c>
      <c r="AW180" s="30">
        <f t="shared" si="57"/>
        <v>37.051834659184344</v>
      </c>
      <c r="AX180" s="36">
        <f t="shared" si="55"/>
        <v>48.909283906752933</v>
      </c>
      <c r="AY180" s="37">
        <f t="shared" si="56"/>
        <v>46.751416752699129</v>
      </c>
    </row>
    <row r="181" spans="1:51" thickTop="1" thickBot="1">
      <c r="A181" s="4">
        <v>180</v>
      </c>
      <c r="B181" s="4">
        <v>1044464754</v>
      </c>
      <c r="C181" s="5">
        <f t="shared" si="46"/>
        <v>0.3396584440227704</v>
      </c>
      <c r="D181" s="2">
        <f t="shared" si="47"/>
        <v>37657.712430555555</v>
      </c>
      <c r="E181" s="4" t="s">
        <v>1059</v>
      </c>
      <c r="F181" s="4" t="s">
        <v>1060</v>
      </c>
      <c r="G181" s="4">
        <v>44</v>
      </c>
      <c r="H181" s="4">
        <v>44</v>
      </c>
      <c r="I181" s="5">
        <f t="shared" si="48"/>
        <v>0.44262295081967212</v>
      </c>
      <c r="J181" s="4">
        <v>254</v>
      </c>
      <c r="K181" s="4">
        <v>253</v>
      </c>
      <c r="L181" s="5">
        <f t="shared" si="49"/>
        <v>0.43203883495145629</v>
      </c>
      <c r="M181" s="5">
        <f t="shared" si="44"/>
        <v>5.75</v>
      </c>
      <c r="N181" s="4">
        <v>0</v>
      </c>
      <c r="O181" s="4">
        <v>0</v>
      </c>
      <c r="P181" s="4">
        <v>0</v>
      </c>
      <c r="Q181" s="4">
        <v>1</v>
      </c>
      <c r="R181" s="4">
        <v>0</v>
      </c>
      <c r="S181" s="4">
        <v>0</v>
      </c>
      <c r="T181" s="4">
        <v>0</v>
      </c>
      <c r="U181" s="4">
        <v>0</v>
      </c>
      <c r="V181" s="4">
        <v>1</v>
      </c>
      <c r="W181" s="4">
        <f>N181+P181+T181</f>
        <v>0</v>
      </c>
      <c r="X181" s="4">
        <f>O181+Q181+U181</f>
        <v>1</v>
      </c>
      <c r="Y181" s="60">
        <f>(N181+V181)/G181</f>
        <v>2.2727272727272728E-2</v>
      </c>
      <c r="Z181" s="62">
        <f>IF(AA181=0,0,(N181+V181)/ABS(AA181))</f>
        <v>0</v>
      </c>
      <c r="AA181" s="3">
        <f t="shared" si="50"/>
        <v>0</v>
      </c>
      <c r="AB181" s="3">
        <f t="shared" si="45"/>
        <v>-1</v>
      </c>
      <c r="AC181" s="3">
        <f>N181+O181+P181+Q181+T181+U181</f>
        <v>1</v>
      </c>
      <c r="AD181" s="3">
        <f>AA181/G181</f>
        <v>0</v>
      </c>
      <c r="AE181" s="24">
        <f>(AA181)*(G181*G181)</f>
        <v>0</v>
      </c>
      <c r="AF181" s="25">
        <f t="shared" si="51"/>
        <v>5.1652892561983473E-4</v>
      </c>
      <c r="AG181" s="26">
        <f>(H181-$H$2)/SUM($AF$2:AF180)</f>
        <v>116.74705812515549</v>
      </c>
      <c r="AH181" s="35">
        <f>(H181-H176)/SUM(AF176:AF180)</f>
        <v>1745.4985180794308</v>
      </c>
      <c r="AI181" s="28">
        <f>(H181-H171)/SUM(AF171:AF180)</f>
        <v>812.7673199006349</v>
      </c>
      <c r="AJ181" s="29">
        <f>AJ180+(AVERAGE($AE$3:AE181)/(AJ180*AJ180))</f>
        <v>31.724887307948382</v>
      </c>
      <c r="AK181" s="30">
        <f>AK180+(AVERAGE($AG$3:AG181)/(AK180*AK180))</f>
        <v>38.082433157786284</v>
      </c>
      <c r="AL181" s="36">
        <f>AL180+(AVERAGE($AH$3:AH181)/(AL180*AL180))</f>
        <v>39.830021730090131</v>
      </c>
      <c r="AM181" s="37">
        <f>AM180+(AVERAGE($AI$3:AI181)/(AM180*AM180))</f>
        <v>40.068666069194521</v>
      </c>
      <c r="AN181" s="38">
        <f t="shared" si="52"/>
        <v>44.103789892663556</v>
      </c>
      <c r="AO181" s="39">
        <f t="shared" si="64"/>
        <v>43.679339439872209</v>
      </c>
      <c r="AP181" s="39">
        <f t="shared" si="64"/>
        <v>41.811748544171323</v>
      </c>
      <c r="AQ181" s="36">
        <f t="shared" si="58"/>
        <v>41.66826162811212</v>
      </c>
      <c r="AR181" s="40">
        <f t="shared" si="63"/>
        <v>40.614002300218189</v>
      </c>
      <c r="AS181" s="41">
        <f t="shared" si="63"/>
        <v>40.292507408803495</v>
      </c>
      <c r="AT181" s="20">
        <f>POWER((AO181-H181),2)</f>
        <v>0.10282319482146894</v>
      </c>
      <c r="AU181" s="20">
        <f>POWER((AP181-H181),2)</f>
        <v>4.7884444339363252</v>
      </c>
      <c r="AV181" s="29">
        <f t="shared" si="54"/>
        <v>46.643464881091987</v>
      </c>
      <c r="AW181" s="30">
        <f t="shared" si="57"/>
        <v>37.111638535168517</v>
      </c>
      <c r="AX181" s="36">
        <f t="shared" si="55"/>
        <v>48.995045359845356</v>
      </c>
      <c r="AY181" s="37">
        <f t="shared" si="56"/>
        <v>46.832675393767808</v>
      </c>
    </row>
    <row r="182" spans="1:51" thickTop="1" thickBot="1">
      <c r="A182" s="4">
        <v>181</v>
      </c>
      <c r="B182" s="4">
        <v>1045139073</v>
      </c>
      <c r="C182" s="5">
        <f t="shared" si="46"/>
        <v>0.34155597722960152</v>
      </c>
      <c r="D182" s="2">
        <f t="shared" si="47"/>
        <v>37665.517048611109</v>
      </c>
      <c r="E182" s="4" t="s">
        <v>1060</v>
      </c>
      <c r="F182" s="4" t="s">
        <v>1061</v>
      </c>
      <c r="G182" s="4">
        <v>44</v>
      </c>
      <c r="H182" s="4">
        <v>44</v>
      </c>
      <c r="I182" s="5">
        <f t="shared" si="48"/>
        <v>0.44262295081967212</v>
      </c>
      <c r="J182" s="4">
        <v>253</v>
      </c>
      <c r="K182" s="4">
        <v>253</v>
      </c>
      <c r="L182" s="5">
        <f t="shared" si="49"/>
        <v>0.43203883495145629</v>
      </c>
      <c r="M182" s="5">
        <f t="shared" si="44"/>
        <v>5.75</v>
      </c>
      <c r="N182" s="4">
        <v>0</v>
      </c>
      <c r="O182" s="4">
        <v>0</v>
      </c>
      <c r="P182" s="4">
        <v>0</v>
      </c>
      <c r="Q182" s="4">
        <v>0</v>
      </c>
      <c r="R182" s="4">
        <v>1</v>
      </c>
      <c r="S182" s="4">
        <v>0</v>
      </c>
      <c r="T182" s="4">
        <v>0</v>
      </c>
      <c r="U182" s="4">
        <v>0</v>
      </c>
      <c r="V182" s="4">
        <v>1</v>
      </c>
      <c r="W182" s="4">
        <f>N182+P182+T182</f>
        <v>0</v>
      </c>
      <c r="X182" s="4">
        <f>O182+Q182+U182</f>
        <v>0</v>
      </c>
      <c r="Y182" s="60">
        <f>(N182+V182)/G182</f>
        <v>2.2727272727272728E-2</v>
      </c>
      <c r="Z182" s="62">
        <f>IF(AA182=0,0,(N182+V182)/ABS(AA182))</f>
        <v>0</v>
      </c>
      <c r="AA182" s="3">
        <f t="shared" si="50"/>
        <v>0</v>
      </c>
      <c r="AB182" s="3">
        <f t="shared" si="45"/>
        <v>0</v>
      </c>
      <c r="AC182" s="3">
        <f>N182+O182+P182+Q182+T182+U182</f>
        <v>0</v>
      </c>
      <c r="AD182" s="3">
        <f>AA182/G182</f>
        <v>0</v>
      </c>
      <c r="AE182" s="24">
        <f>(AA182)*(G182*G182)</f>
        <v>0</v>
      </c>
      <c r="AF182" s="25">
        <f t="shared" si="51"/>
        <v>5.1652892561983473E-4</v>
      </c>
      <c r="AG182" s="26">
        <f>(H182-$H$2)/SUM($AF$2:AF181)</f>
        <v>116.48689012446336</v>
      </c>
      <c r="AH182" s="35">
        <f>(H182-H177)/SUM(AF177:AF181)</f>
        <v>1835.8204488778053</v>
      </c>
      <c r="AI182" s="28">
        <f>(H182-H172)/SUM(AF172:AF181)</f>
        <v>831.82372881355934</v>
      </c>
      <c r="AJ182" s="29">
        <f>AJ181+(AVERAGE($AE$3:AE182)/(AJ181*AJ181))</f>
        <v>31.787510012346985</v>
      </c>
      <c r="AK182" s="30">
        <f>AK181+(AVERAGE($AG$3:AG182)/(AK181*AK181))</f>
        <v>38.145581004255618</v>
      </c>
      <c r="AL182" s="36">
        <f>AL181+(AVERAGE($AH$3:AH182)/(AL181*AL181))</f>
        <v>39.918029875851538</v>
      </c>
      <c r="AM182" s="37">
        <f>AM181+(AVERAGE($AI$3:AI182)/(AM181*AM181))</f>
        <v>40.144373040176617</v>
      </c>
      <c r="AN182" s="38">
        <f t="shared" si="52"/>
        <v>44.103789892663556</v>
      </c>
      <c r="AO182" s="39">
        <f t="shared" si="64"/>
        <v>44.641567636756413</v>
      </c>
      <c r="AP182" s="39">
        <f t="shared" si="64"/>
        <v>42.287559727364581</v>
      </c>
      <c r="AQ182" s="36">
        <f t="shared" si="58"/>
        <v>42.630694935200829</v>
      </c>
      <c r="AR182" s="40">
        <f t="shared" si="63"/>
        <v>41.120526075555631</v>
      </c>
      <c r="AS182" s="41">
        <f t="shared" si="63"/>
        <v>40.537462666079215</v>
      </c>
      <c r="AT182" s="20">
        <f>POWER((AO182-H182),2)</f>
        <v>0.41160903253320891</v>
      </c>
      <c r="AU182" s="20">
        <f>POWER((AP182-H182),2)</f>
        <v>2.9324516873436686</v>
      </c>
      <c r="AV182" s="29">
        <f t="shared" si="54"/>
        <v>46.724045971492629</v>
      </c>
      <c r="AW182" s="30">
        <f t="shared" si="57"/>
        <v>37.171249823488566</v>
      </c>
      <c r="AX182" s="36">
        <f t="shared" si="55"/>
        <v>49.08050684017018</v>
      </c>
      <c r="AY182" s="37">
        <f t="shared" si="56"/>
        <v>46.913652298277952</v>
      </c>
    </row>
    <row r="183" spans="1:51" thickTop="1" thickBot="1">
      <c r="A183" s="4">
        <v>182</v>
      </c>
      <c r="B183" s="4">
        <v>1045170209</v>
      </c>
      <c r="C183" s="5">
        <f t="shared" si="46"/>
        <v>0.34345351043643263</v>
      </c>
      <c r="D183" s="2">
        <f t="shared" si="47"/>
        <v>37665.877418981479</v>
      </c>
      <c r="E183" s="4" t="s">
        <v>1061</v>
      </c>
      <c r="F183" s="4" t="s">
        <v>1062</v>
      </c>
      <c r="G183" s="4">
        <v>44</v>
      </c>
      <c r="H183" s="4">
        <v>44</v>
      </c>
      <c r="I183" s="5">
        <f t="shared" si="48"/>
        <v>0.44262295081967212</v>
      </c>
      <c r="J183" s="4">
        <v>253</v>
      </c>
      <c r="K183" s="4">
        <v>250</v>
      </c>
      <c r="L183" s="5">
        <f t="shared" si="49"/>
        <v>0.42475728155339804</v>
      </c>
      <c r="M183" s="5">
        <f t="shared" si="44"/>
        <v>5.6818181818181817</v>
      </c>
      <c r="N183" s="4">
        <v>0</v>
      </c>
      <c r="O183" s="4">
        <v>0</v>
      </c>
      <c r="P183" s="4">
        <v>0</v>
      </c>
      <c r="Q183" s="4">
        <v>3</v>
      </c>
      <c r="R183" s="4">
        <v>0</v>
      </c>
      <c r="S183" s="4">
        <v>0</v>
      </c>
      <c r="T183" s="4">
        <v>0</v>
      </c>
      <c r="U183" s="4">
        <v>0</v>
      </c>
      <c r="V183" s="4">
        <v>1</v>
      </c>
      <c r="W183" s="4">
        <f>N183+P183+T183</f>
        <v>0</v>
      </c>
      <c r="X183" s="4">
        <f>O183+Q183+U183</f>
        <v>3</v>
      </c>
      <c r="Y183" s="60">
        <f>(N183+V183)/G183</f>
        <v>2.2727272727272728E-2</v>
      </c>
      <c r="Z183" s="62">
        <f>IF(AA183=0,0,(N183+V183)/ABS(AA183))</f>
        <v>0</v>
      </c>
      <c r="AA183" s="3">
        <f t="shared" si="50"/>
        <v>0</v>
      </c>
      <c r="AB183" s="3">
        <f t="shared" si="45"/>
        <v>-3</v>
      </c>
      <c r="AC183" s="3">
        <f>N183+O183+P183+Q183+T183+U183</f>
        <v>3</v>
      </c>
      <c r="AD183" s="3">
        <f>AA183/G183</f>
        <v>0</v>
      </c>
      <c r="AE183" s="24">
        <f>(AA183)*(G183*G183)</f>
        <v>0</v>
      </c>
      <c r="AF183" s="25">
        <f t="shared" si="51"/>
        <v>5.1652892561983473E-4</v>
      </c>
      <c r="AG183" s="26">
        <f>(H183-$H$2)/SUM($AF$2:AF182)</f>
        <v>116.22787910169173</v>
      </c>
      <c r="AH183" s="35">
        <f>(H183-H178)/SUM(AF178:AF182)</f>
        <v>0</v>
      </c>
      <c r="AI183" s="28">
        <f>(H183-H173)/SUM(AF173:AF182)</f>
        <v>851.79519814868377</v>
      </c>
      <c r="AJ183" s="29">
        <f>AJ182+(AVERAGE($AE$3:AE183)/(AJ182*AJ182))</f>
        <v>31.849541601234389</v>
      </c>
      <c r="AK183" s="30">
        <f>AK182+(AVERAGE($AG$3:AG183)/(AK182*AK182))</f>
        <v>38.208613528942472</v>
      </c>
      <c r="AL183" s="36">
        <f>AL182+(AVERAGE($AH$3:AH183)/(AL182*AL182))</f>
        <v>40.005166291272566</v>
      </c>
      <c r="AM183" s="37">
        <f>AM182+(AVERAGE($AI$3:AI183)/(AM182*AM182))</f>
        <v>40.222298203400371</v>
      </c>
      <c r="AN183" s="38">
        <f t="shared" si="52"/>
        <v>44.103789892663556</v>
      </c>
      <c r="AO183" s="39">
        <f t="shared" si="64"/>
        <v>44.641567636756413</v>
      </c>
      <c r="AP183" s="39">
        <f t="shared" si="64"/>
        <v>42.763891925529904</v>
      </c>
      <c r="AQ183" s="36">
        <f t="shared" si="58"/>
        <v>43.382778690910044</v>
      </c>
      <c r="AR183" s="40">
        <f t="shared" si="63"/>
        <v>41.614647959977809</v>
      </c>
      <c r="AS183" s="41">
        <f t="shared" si="63"/>
        <v>40.831301367080172</v>
      </c>
      <c r="AT183" s="20">
        <f>POWER((AO183-H183),2)</f>
        <v>0.41160903253320891</v>
      </c>
      <c r="AU183" s="20">
        <f>POWER((AP183-H183),2)</f>
        <v>1.5279631717701674</v>
      </c>
      <c r="AV183" s="29">
        <f t="shared" si="54"/>
        <v>46.804349358507075</v>
      </c>
      <c r="AW183" s="30">
        <f t="shared" si="57"/>
        <v>37.23067006865859</v>
      </c>
      <c r="AX183" s="36">
        <f t="shared" si="55"/>
        <v>49.165670959838707</v>
      </c>
      <c r="AY183" s="37">
        <f t="shared" si="56"/>
        <v>46.994349898169801</v>
      </c>
    </row>
    <row r="184" spans="1:51" thickTop="1" thickBot="1">
      <c r="A184" s="4">
        <v>183</v>
      </c>
      <c r="B184" s="4">
        <v>1045222365</v>
      </c>
      <c r="C184" s="5">
        <f t="shared" si="46"/>
        <v>0.34535104364326374</v>
      </c>
      <c r="D184" s="2">
        <f t="shared" si="47"/>
        <v>37666.481076388889</v>
      </c>
      <c r="E184" s="4" t="s">
        <v>1062</v>
      </c>
      <c r="F184" s="4" t="s">
        <v>1063</v>
      </c>
      <c r="G184" s="4">
        <v>44</v>
      </c>
      <c r="H184" s="4">
        <v>44</v>
      </c>
      <c r="I184" s="5">
        <f t="shared" si="48"/>
        <v>0.44262295081967212</v>
      </c>
      <c r="J184" s="4">
        <v>250</v>
      </c>
      <c r="K184" s="4">
        <v>250</v>
      </c>
      <c r="L184" s="5">
        <f t="shared" si="49"/>
        <v>0.42475728155339804</v>
      </c>
      <c r="M184" s="5">
        <f t="shared" si="44"/>
        <v>5.6818181818181817</v>
      </c>
      <c r="N184" s="4">
        <v>0</v>
      </c>
      <c r="O184" s="4">
        <v>0</v>
      </c>
      <c r="P184" s="4">
        <v>0</v>
      </c>
      <c r="Q184" s="4">
        <v>0</v>
      </c>
      <c r="R184" s="4">
        <v>1</v>
      </c>
      <c r="S184" s="4">
        <v>0</v>
      </c>
      <c r="T184" s="4">
        <v>0</v>
      </c>
      <c r="U184" s="4">
        <v>0</v>
      </c>
      <c r="V184" s="4">
        <v>1</v>
      </c>
      <c r="W184" s="4">
        <f>N184+P184+T184</f>
        <v>0</v>
      </c>
      <c r="X184" s="4">
        <f>O184+Q184+U184</f>
        <v>0</v>
      </c>
      <c r="Y184" s="60">
        <f>(N184+V184)/G184</f>
        <v>2.2727272727272728E-2</v>
      </c>
      <c r="Z184" s="62">
        <f>IF(AA184=0,0,(N184+V184)/ABS(AA184))</f>
        <v>0</v>
      </c>
      <c r="AA184" s="3">
        <f t="shared" si="50"/>
        <v>0</v>
      </c>
      <c r="AB184" s="3">
        <f t="shared" si="45"/>
        <v>0</v>
      </c>
      <c r="AC184" s="3">
        <f>N184+O184+P184+Q184+T184+U184</f>
        <v>0</v>
      </c>
      <c r="AD184" s="3">
        <f>AA184/G184</f>
        <v>0</v>
      </c>
      <c r="AE184" s="24">
        <f>(AA184)*(G184*G184)</f>
        <v>0</v>
      </c>
      <c r="AF184" s="25">
        <f t="shared" si="51"/>
        <v>5.1652892561983473E-4</v>
      </c>
      <c r="AG184" s="26">
        <f>(H184-$H$2)/SUM($AF$2:AF183)</f>
        <v>115.97001735626959</v>
      </c>
      <c r="AH184" s="35">
        <f>(H184-H179)/SUM(AF179:AF183)</f>
        <v>0</v>
      </c>
      <c r="AI184" s="28">
        <f>(H184-H174)/SUM(AF174:AF183)</f>
        <v>872.74925903971541</v>
      </c>
      <c r="AJ184" s="29">
        <f>AJ183+(AVERAGE($AE$3:AE184)/(AJ183*AJ183))</f>
        <v>31.910992287888508</v>
      </c>
      <c r="AK184" s="30">
        <f>AK183+(AVERAGE($AG$3:AG184)/(AK183*AK183))</f>
        <v>38.271529532956997</v>
      </c>
      <c r="AL184" s="36">
        <f>AL183+(AVERAGE($AH$3:AH184)/(AL183*AL183))</f>
        <v>40.091446843239815</v>
      </c>
      <c r="AM184" s="37">
        <f>AM183+(AVERAGE($AI$3:AI184)/(AM183*AM183))</f>
        <v>40.302459259616164</v>
      </c>
      <c r="AN184" s="38">
        <f t="shared" si="52"/>
        <v>44.103789892663556</v>
      </c>
      <c r="AO184" s="39">
        <f t="shared" si="64"/>
        <v>44.641567636756413</v>
      </c>
      <c r="AP184" s="39">
        <f t="shared" si="64"/>
        <v>43.241129953162442</v>
      </c>
      <c r="AQ184" s="36">
        <f t="shared" si="58"/>
        <v>43.9401414884288</v>
      </c>
      <c r="AR184" s="40">
        <f t="shared" si="63"/>
        <v>42.097105350168242</v>
      </c>
      <c r="AS184" s="41">
        <f t="shared" si="63"/>
        <v>41.173274474899692</v>
      </c>
      <c r="AT184" s="20">
        <f>POWER((AO184-H184),2)</f>
        <v>0.41160903253320891</v>
      </c>
      <c r="AU184" s="20">
        <f>POWER((AP184-H184),2)</f>
        <v>0.57588374798723707</v>
      </c>
      <c r="AV184" s="29">
        <f t="shared" si="54"/>
        <v>46.884377424872334</v>
      </c>
      <c r="AW184" s="30">
        <f t="shared" si="57"/>
        <v>37.289900795457115</v>
      </c>
      <c r="AX184" s="36">
        <f t="shared" si="55"/>
        <v>49.250540294734627</v>
      </c>
      <c r="AY184" s="37">
        <f t="shared" si="56"/>
        <v>47.074770591947313</v>
      </c>
    </row>
    <row r="185" spans="1:51" thickTop="1" thickBot="1">
      <c r="A185" s="4">
        <v>184</v>
      </c>
      <c r="B185" s="4">
        <v>1045260370</v>
      </c>
      <c r="C185" s="5">
        <f t="shared" si="46"/>
        <v>0.34724857685009486</v>
      </c>
      <c r="D185" s="2">
        <f t="shared" si="47"/>
        <v>37666.920949074076</v>
      </c>
      <c r="E185" s="4" t="s">
        <v>1063</v>
      </c>
      <c r="F185" s="4" t="s">
        <v>1064</v>
      </c>
      <c r="G185" s="4">
        <v>44</v>
      </c>
      <c r="H185" s="4">
        <v>44</v>
      </c>
      <c r="I185" s="5">
        <f t="shared" si="48"/>
        <v>0.44262295081967212</v>
      </c>
      <c r="J185" s="4">
        <v>250</v>
      </c>
      <c r="K185" s="4">
        <v>250</v>
      </c>
      <c r="L185" s="5">
        <f t="shared" si="49"/>
        <v>0.42475728155339804</v>
      </c>
      <c r="M185" s="5">
        <f t="shared" si="44"/>
        <v>5.6818181818181817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f>N185+P185+T185</f>
        <v>0</v>
      </c>
      <c r="X185" s="4">
        <f>O185+Q185+U185</f>
        <v>0</v>
      </c>
      <c r="Y185" s="60">
        <f>(N185+V185)/G185</f>
        <v>0</v>
      </c>
      <c r="Z185" s="62">
        <f>IF(AA185=0,0,(N185+V185)/ABS(AA185))</f>
        <v>0</v>
      </c>
      <c r="AA185" s="3">
        <f t="shared" si="50"/>
        <v>0</v>
      </c>
      <c r="AB185" s="3">
        <f t="shared" si="45"/>
        <v>0</v>
      </c>
      <c r="AC185" s="3">
        <f>N185+O185+P185+Q185+T185+U185</f>
        <v>0</v>
      </c>
      <c r="AD185" s="3">
        <f>AA185/G185</f>
        <v>0</v>
      </c>
      <c r="AE185" s="24">
        <f>(AA185)*(G185*G185)</f>
        <v>0</v>
      </c>
      <c r="AF185" s="25">
        <f t="shared" si="51"/>
        <v>5.1652892561983473E-4</v>
      </c>
      <c r="AG185" s="26">
        <f>(H185-$H$2)/SUM($AF$2:AF184)</f>
        <v>115.71329725581221</v>
      </c>
      <c r="AH185" s="35">
        <f>(H185-H180)/SUM(AF180:AF184)</f>
        <v>0</v>
      </c>
      <c r="AI185" s="28">
        <f>(H185-H175)/SUM(AF175:AF184)</f>
        <v>894.76025524156796</v>
      </c>
      <c r="AJ185" s="29">
        <f>AJ184+(AVERAGE($AE$3:AE185)/(AJ184*AJ184))</f>
        <v>31.971872028374502</v>
      </c>
      <c r="AK185" s="30">
        <f>AK184+(AVERAGE($AG$3:AG185)/(AK184*AK184))</f>
        <v>38.334327871696146</v>
      </c>
      <c r="AL185" s="36">
        <f>AL184+(AVERAGE($AH$3:AH185)/(AL184*AL184))</f>
        <v>40.176886975865564</v>
      </c>
      <c r="AM185" s="37">
        <f>AM184+(AVERAGE($AI$3:AI185)/(AM184*AM184))</f>
        <v>40.384875636850779</v>
      </c>
      <c r="AN185" s="38">
        <f t="shared" si="52"/>
        <v>44.103789892663556</v>
      </c>
      <c r="AO185" s="39">
        <f t="shared" si="64"/>
        <v>44.641567636756413</v>
      </c>
      <c r="AP185" s="39">
        <f t="shared" si="64"/>
        <v>43.71966375087267</v>
      </c>
      <c r="AQ185" s="36">
        <f t="shared" si="58"/>
        <v>44.311121146325867</v>
      </c>
      <c r="AR185" s="40">
        <f t="shared" si="63"/>
        <v>42.568567622318938</v>
      </c>
      <c r="AS185" s="41">
        <f t="shared" si="63"/>
        <v>41.562371305551551</v>
      </c>
      <c r="AT185" s="20">
        <f>POWER((AO185-H185),2)</f>
        <v>0.41160903253320891</v>
      </c>
      <c r="AU185" s="20">
        <f>POWER((AP185-H185),2)</f>
        <v>7.8588412574780692E-2</v>
      </c>
      <c r="AV185" s="29">
        <f t="shared" si="54"/>
        <v>46.964132520761382</v>
      </c>
      <c r="AW185" s="30">
        <f t="shared" si="57"/>
        <v>37.348943509272331</v>
      </c>
      <c r="AX185" s="36">
        <f t="shared" si="55"/>
        <v>49.335117385201634</v>
      </c>
      <c r="AY185" s="37">
        <f t="shared" si="56"/>
        <v>47.154916745307318</v>
      </c>
    </row>
    <row r="186" spans="1:51" thickTop="1" thickBot="1">
      <c r="A186" s="4">
        <v>185</v>
      </c>
      <c r="B186" s="4">
        <v>1045579074</v>
      </c>
      <c r="C186" s="5">
        <f t="shared" si="46"/>
        <v>0.34914611005692597</v>
      </c>
      <c r="D186" s="2">
        <f t="shared" si="47"/>
        <v>37670.609652777777</v>
      </c>
      <c r="E186" s="4" t="s">
        <v>1064</v>
      </c>
      <c r="F186" s="4" t="s">
        <v>1065</v>
      </c>
      <c r="G186" s="4">
        <v>44</v>
      </c>
      <c r="H186" s="4">
        <v>44</v>
      </c>
      <c r="I186" s="5">
        <f t="shared" si="48"/>
        <v>0.44262295081967212</v>
      </c>
      <c r="J186" s="4">
        <v>250</v>
      </c>
      <c r="K186" s="4">
        <v>250</v>
      </c>
      <c r="L186" s="5">
        <f t="shared" si="49"/>
        <v>0.42475728155339804</v>
      </c>
      <c r="M186" s="5">
        <f t="shared" si="44"/>
        <v>5.6818181818181817</v>
      </c>
      <c r="N186" s="4">
        <v>0</v>
      </c>
      <c r="O186" s="4">
        <v>0</v>
      </c>
      <c r="P186" s="4">
        <v>0</v>
      </c>
      <c r="Q186" s="4">
        <v>0</v>
      </c>
      <c r="R186" s="4">
        <v>1</v>
      </c>
      <c r="S186" s="4">
        <v>0</v>
      </c>
      <c r="T186" s="4">
        <v>0</v>
      </c>
      <c r="U186" s="4">
        <v>0</v>
      </c>
      <c r="V186" s="4">
        <v>1</v>
      </c>
      <c r="W186" s="4">
        <f>N186+P186+T186</f>
        <v>0</v>
      </c>
      <c r="X186" s="4">
        <f>O186+Q186+U186</f>
        <v>0</v>
      </c>
      <c r="Y186" s="60">
        <f>(N186+V186)/G186</f>
        <v>2.2727272727272728E-2</v>
      </c>
      <c r="Z186" s="62">
        <f>IF(AA186=0,0,(N186+V186)/ABS(AA186))</f>
        <v>0</v>
      </c>
      <c r="AA186" s="3">
        <f t="shared" si="50"/>
        <v>0</v>
      </c>
      <c r="AB186" s="3">
        <f t="shared" si="45"/>
        <v>0</v>
      </c>
      <c r="AC186" s="3">
        <f>N186+O186+P186+Q186+T186+U186</f>
        <v>0</v>
      </c>
      <c r="AD186" s="3">
        <f>AA186/G186</f>
        <v>0</v>
      </c>
      <c r="AE186" s="24">
        <f>(AA186)*(G186*G186)</f>
        <v>0</v>
      </c>
      <c r="AF186" s="25">
        <f t="shared" si="51"/>
        <v>5.1652892561983473E-4</v>
      </c>
      <c r="AG186" s="26">
        <f>(H186-$H$2)/SUM($AF$2:AF185)</f>
        <v>115.45771123536811</v>
      </c>
      <c r="AH186" s="35">
        <f>(H186-H181)/SUM(AF181:AF185)</f>
        <v>0</v>
      </c>
      <c r="AI186" s="28">
        <f>(H186-H176)/SUM(AF176:AF185)</f>
        <v>917.91022443890267</v>
      </c>
      <c r="AJ186" s="29">
        <f>AJ185+(AVERAGE($AE$3:AE186)/(AJ185*AJ185))</f>
        <v>32.032190530080925</v>
      </c>
      <c r="AK186" s="30">
        <f>AK185+(AVERAGE($AG$3:AG186)/(AK185*AK185))</f>
        <v>38.397007453102916</v>
      </c>
      <c r="AL186" s="36">
        <f>AL185+(AVERAGE($AH$3:AH186)/(AL185*AL185))</f>
        <v>40.261501725385074</v>
      </c>
      <c r="AM186" s="37">
        <f>AM185+(AVERAGE($AI$3:AI186)/(AM185*AM185))</f>
        <v>40.469568638622576</v>
      </c>
      <c r="AN186" s="38">
        <f t="shared" si="52"/>
        <v>44.103789892663556</v>
      </c>
      <c r="AO186" s="39">
        <f t="shared" si="64"/>
        <v>44.641567636756413</v>
      </c>
      <c r="AP186" s="39">
        <f t="shared" si="64"/>
        <v>44.199890758888408</v>
      </c>
      <c r="AQ186" s="36">
        <f t="shared" si="58"/>
        <v>44.49811818182274</v>
      </c>
      <c r="AR186" s="40">
        <f t="shared" si="63"/>
        <v>43.029644495610512</v>
      </c>
      <c r="AS186" s="41">
        <f t="shared" si="63"/>
        <v>41.997354288275112</v>
      </c>
      <c r="AT186" s="20">
        <f>POWER((AO186-H186),2)</f>
        <v>0.41160903253320891</v>
      </c>
      <c r="AU186" s="20">
        <f>POWER((AP186-H186),2)</f>
        <v>3.9956315488983665E-2</v>
      </c>
      <c r="AV186" s="29">
        <f t="shared" si="54"/>
        <v>47.043616964392257</v>
      </c>
      <c r="AW186" s="30">
        <f t="shared" si="57"/>
        <v>37.407799696439696</v>
      </c>
      <c r="AX186" s="36">
        <f t="shared" si="55"/>
        <v>49.419404736714512</v>
      </c>
      <c r="AY186" s="37">
        <f t="shared" si="56"/>
        <v>47.23479069175368</v>
      </c>
    </row>
    <row r="187" spans="1:51" thickTop="1" thickBot="1">
      <c r="A187" s="4">
        <v>186</v>
      </c>
      <c r="B187" s="4">
        <v>1045579190</v>
      </c>
      <c r="C187" s="5">
        <f t="shared" si="46"/>
        <v>0.35104364326375709</v>
      </c>
      <c r="D187" s="2">
        <f t="shared" si="47"/>
        <v>37670.610995370371</v>
      </c>
      <c r="E187" s="4" t="s">
        <v>1065</v>
      </c>
      <c r="F187" s="4" t="s">
        <v>1066</v>
      </c>
      <c r="G187" s="4">
        <v>44</v>
      </c>
      <c r="H187" s="4">
        <v>44</v>
      </c>
      <c r="I187" s="5">
        <f t="shared" si="48"/>
        <v>0.44262295081967212</v>
      </c>
      <c r="J187" s="4">
        <v>250</v>
      </c>
      <c r="K187" s="4">
        <v>250</v>
      </c>
      <c r="L187" s="5">
        <f t="shared" si="49"/>
        <v>0.42475728155339804</v>
      </c>
      <c r="M187" s="5">
        <f t="shared" si="44"/>
        <v>5.6818181818181817</v>
      </c>
      <c r="N187" s="4">
        <v>0</v>
      </c>
      <c r="O187" s="4">
        <v>0</v>
      </c>
      <c r="P187" s="4">
        <v>0</v>
      </c>
      <c r="Q187" s="4">
        <v>0</v>
      </c>
      <c r="R187" s="4">
        <v>1</v>
      </c>
      <c r="S187" s="4">
        <v>0</v>
      </c>
      <c r="T187" s="4">
        <v>0</v>
      </c>
      <c r="U187" s="4">
        <v>0</v>
      </c>
      <c r="V187" s="4">
        <v>1</v>
      </c>
      <c r="W187" s="4">
        <f>N187+P187+T187</f>
        <v>0</v>
      </c>
      <c r="X187" s="4">
        <f>O187+Q187+U187</f>
        <v>0</v>
      </c>
      <c r="Y187" s="60">
        <f>(N187+V187)/G187</f>
        <v>2.2727272727272728E-2</v>
      </c>
      <c r="Z187" s="62">
        <f>IF(AA187=0,0,(N187+V187)/ABS(AA187))</f>
        <v>0</v>
      </c>
      <c r="AA187" s="3">
        <f t="shared" si="50"/>
        <v>0</v>
      </c>
      <c r="AB187" s="3">
        <f t="shared" si="45"/>
        <v>0</v>
      </c>
      <c r="AC187" s="3">
        <f>N187+O187+P187+Q187+T187+U187</f>
        <v>0</v>
      </c>
      <c r="AD187" s="3">
        <f>AA187/G187</f>
        <v>0</v>
      </c>
      <c r="AE187" s="24">
        <f>(AA187)*(G187*G187)</f>
        <v>0</v>
      </c>
      <c r="AF187" s="25">
        <f t="shared" si="51"/>
        <v>5.1652892561983473E-4</v>
      </c>
      <c r="AG187" s="26">
        <f>(H187-$H$2)/SUM($AF$2:AF186)</f>
        <v>115.20325179667596</v>
      </c>
      <c r="AH187" s="35">
        <f>(H187-H182)/SUM(AF182:AF186)</f>
        <v>0</v>
      </c>
      <c r="AI187" s="28">
        <f>(H187-H177)/SUM(AF177:AF186)</f>
        <v>942.28991999999994</v>
      </c>
      <c r="AJ187" s="29">
        <f>AJ186+(AVERAGE($AE$3:AE187)/(AJ186*AJ186))</f>
        <v>32.091957259903701</v>
      </c>
      <c r="AK187" s="30">
        <f>AK186+(AVERAGE($AG$3:AG187)/(AK186*AK186))</f>
        <v>38.459567235981417</v>
      </c>
      <c r="AL187" s="36">
        <f>AL186+(AVERAGE($AH$3:AH187)/(AL186*AL186))</f>
        <v>40.345305734399638</v>
      </c>
      <c r="AM187" s="37">
        <f>AM186+(AVERAGE($AI$3:AI187)/(AM186*AM186))</f>
        <v>40.556561607749096</v>
      </c>
      <c r="AN187" s="38">
        <f t="shared" si="52"/>
        <v>44.103789892663556</v>
      </c>
      <c r="AO187" s="39">
        <f t="shared" si="64"/>
        <v>44.641567636756413</v>
      </c>
      <c r="AP187" s="39">
        <f t="shared" si="64"/>
        <v>44.682218402564288</v>
      </c>
      <c r="AQ187" s="36">
        <f t="shared" si="58"/>
        <v>44.49811818182274</v>
      </c>
      <c r="AR187" s="40">
        <f t="shared" si="63"/>
        <v>43.480893126564006</v>
      </c>
      <c r="AS187" s="41">
        <f t="shared" si="63"/>
        <v>42.476797883589583</v>
      </c>
      <c r="AT187" s="20">
        <f>POWER((AO187-H187),2)</f>
        <v>0.41160903253320891</v>
      </c>
      <c r="AU187" s="20">
        <f>POWER((AP187-H187),2)</f>
        <v>0.46542194879736937</v>
      </c>
      <c r="AV187" s="29">
        <f t="shared" si="54"/>
        <v>47.122833042622716</v>
      </c>
      <c r="AW187" s="30">
        <f t="shared" si="57"/>
        <v>37.466470824572056</v>
      </c>
      <c r="AX187" s="36">
        <f t="shared" si="55"/>
        <v>49.503404820534136</v>
      </c>
      <c r="AY187" s="37">
        <f t="shared" si="56"/>
        <v>47.31439473319687</v>
      </c>
    </row>
    <row r="188" spans="1:51" thickTop="1" thickBot="1">
      <c r="A188" s="4">
        <v>187</v>
      </c>
      <c r="B188" s="4">
        <v>1045743737</v>
      </c>
      <c r="C188" s="5">
        <f t="shared" si="46"/>
        <v>0.35294117647058826</v>
      </c>
      <c r="D188" s="2">
        <f t="shared" si="47"/>
        <v>37672.515474537038</v>
      </c>
      <c r="E188" s="4" t="s">
        <v>1066</v>
      </c>
      <c r="F188" s="4" t="s">
        <v>1067</v>
      </c>
      <c r="G188" s="4">
        <v>44</v>
      </c>
      <c r="H188" s="4">
        <v>44</v>
      </c>
      <c r="I188" s="5">
        <f t="shared" si="48"/>
        <v>0.44262295081967212</v>
      </c>
      <c r="J188" s="4">
        <v>250</v>
      </c>
      <c r="K188" s="4">
        <v>250</v>
      </c>
      <c r="L188" s="5">
        <f t="shared" si="49"/>
        <v>0.42475728155339804</v>
      </c>
      <c r="M188" s="5">
        <f t="shared" si="44"/>
        <v>5.6818181818181817</v>
      </c>
      <c r="N188" s="4">
        <v>0</v>
      </c>
      <c r="O188" s="4">
        <v>0</v>
      </c>
      <c r="P188" s="4">
        <v>0</v>
      </c>
      <c r="Q188" s="4">
        <v>0</v>
      </c>
      <c r="R188" s="4">
        <v>1</v>
      </c>
      <c r="S188" s="4">
        <v>0</v>
      </c>
      <c r="T188" s="4">
        <v>0</v>
      </c>
      <c r="U188" s="4">
        <v>0</v>
      </c>
      <c r="V188" s="4">
        <v>1</v>
      </c>
      <c r="W188" s="4">
        <f>N188+P188+T188</f>
        <v>0</v>
      </c>
      <c r="X188" s="4">
        <f>O188+Q188+U188</f>
        <v>0</v>
      </c>
      <c r="Y188" s="60">
        <f>(N188+V188)/G188</f>
        <v>2.2727272727272728E-2</v>
      </c>
      <c r="Z188" s="62">
        <f>IF(AA188=0,0,(N188+V188)/ABS(AA188))</f>
        <v>0</v>
      </c>
      <c r="AA188" s="3">
        <f t="shared" si="50"/>
        <v>0</v>
      </c>
      <c r="AB188" s="3">
        <f t="shared" si="45"/>
        <v>0</v>
      </c>
      <c r="AC188" s="3">
        <f>N188+O188+P188+Q188+T188+U188</f>
        <v>0</v>
      </c>
      <c r="AD188" s="3">
        <f>AA188/G188</f>
        <v>0</v>
      </c>
      <c r="AE188" s="24">
        <f>(AA188)*(G188*G188)</f>
        <v>0</v>
      </c>
      <c r="AF188" s="25">
        <f t="shared" si="51"/>
        <v>5.1652892561983473E-4</v>
      </c>
      <c r="AG188" s="26">
        <f>(H188-$H$2)/SUM($AF$2:AF187)</f>
        <v>114.9499115074313</v>
      </c>
      <c r="AH188" s="35">
        <f>(H188-H183)/SUM(AF183:AF187)</f>
        <v>0</v>
      </c>
      <c r="AI188" s="28">
        <f>(H188-H178)/SUM(AF178:AF187)</f>
        <v>0</v>
      </c>
      <c r="AJ188" s="29">
        <f>AJ187+(AVERAGE($AE$3:AE188)/(AJ187*AJ187))</f>
        <v>32.151181452095322</v>
      </c>
      <c r="AK188" s="30">
        <f>AK187+(AVERAGE($AG$3:AG188)/(AK187*AK187))</f>
        <v>38.522006228365932</v>
      </c>
      <c r="AL188" s="36">
        <f>AL187+(AVERAGE($AH$3:AH188)/(AL187*AL187))</f>
        <v>40.428313265499852</v>
      </c>
      <c r="AM188" s="37">
        <f>AM187+(AVERAGE($AI$3:AI188)/(AM187*AM187))</f>
        <v>40.642716081101213</v>
      </c>
      <c r="AN188" s="38">
        <f t="shared" si="52"/>
        <v>44.103789892663556</v>
      </c>
      <c r="AO188" s="39">
        <f t="shared" si="64"/>
        <v>44.641567636756413</v>
      </c>
      <c r="AP188" s="39">
        <f t="shared" si="64"/>
        <v>44.682218402564288</v>
      </c>
      <c r="AQ188" s="36">
        <f t="shared" si="58"/>
        <v>44.49811818182274</v>
      </c>
      <c r="AR188" s="40">
        <f t="shared" ref="AR188:AS203" si="65">AR187+(AVERAGE(AH179:AH188)/(AR187*AR187))</f>
        <v>43.842373002778324</v>
      </c>
      <c r="AS188" s="41">
        <f t="shared" si="65"/>
        <v>42.903329604955019</v>
      </c>
      <c r="AT188" s="20">
        <f>POWER((AO188-H188),2)</f>
        <v>0.41160903253320891</v>
      </c>
      <c r="AU188" s="20">
        <f>POWER((AP188-H188),2)</f>
        <v>0.46542194879736937</v>
      </c>
      <c r="AV188" s="29">
        <f t="shared" si="54"/>
        <v>47.201783011530885</v>
      </c>
      <c r="AW188" s="30">
        <f t="shared" si="57"/>
        <v>37.524958342882542</v>
      </c>
      <c r="AX188" s="36">
        <f t="shared" si="55"/>
        <v>49.587120074346934</v>
      </c>
      <c r="AY188" s="37">
        <f t="shared" si="56"/>
        <v>47.393731140539423</v>
      </c>
    </row>
    <row r="189" spans="1:51" thickTop="1" thickBot="1">
      <c r="A189" s="4">
        <v>188</v>
      </c>
      <c r="B189" s="4">
        <v>1047635160</v>
      </c>
      <c r="C189" s="5">
        <f t="shared" si="46"/>
        <v>0.35483870967741937</v>
      </c>
      <c r="D189" s="2">
        <f t="shared" si="47"/>
        <v>37694.406944444447</v>
      </c>
      <c r="E189" s="4" t="s">
        <v>1067</v>
      </c>
      <c r="F189" s="4" t="s">
        <v>1068</v>
      </c>
      <c r="G189" s="4">
        <v>44</v>
      </c>
      <c r="H189" s="4">
        <v>44</v>
      </c>
      <c r="I189" s="5">
        <f t="shared" si="48"/>
        <v>0.44262295081967212</v>
      </c>
      <c r="J189" s="4">
        <v>250</v>
      </c>
      <c r="K189" s="4">
        <v>250</v>
      </c>
      <c r="L189" s="5">
        <f t="shared" si="49"/>
        <v>0.42475728155339804</v>
      </c>
      <c r="M189" s="5">
        <f t="shared" si="44"/>
        <v>5.6818181818181817</v>
      </c>
      <c r="N189" s="4">
        <v>0</v>
      </c>
      <c r="O189" s="4">
        <v>0</v>
      </c>
      <c r="P189" s="4">
        <v>0</v>
      </c>
      <c r="Q189" s="4">
        <v>0</v>
      </c>
      <c r="R189" s="4">
        <v>1</v>
      </c>
      <c r="S189" s="4">
        <v>0</v>
      </c>
      <c r="T189" s="4">
        <v>0</v>
      </c>
      <c r="U189" s="4">
        <v>0</v>
      </c>
      <c r="V189" s="4">
        <v>1</v>
      </c>
      <c r="W189" s="4">
        <f>N189+P189+T189</f>
        <v>0</v>
      </c>
      <c r="X189" s="4">
        <f>O189+Q189+U189</f>
        <v>0</v>
      </c>
      <c r="Y189" s="60">
        <f>(N189+V189)/G189</f>
        <v>2.2727272727272728E-2</v>
      </c>
      <c r="Z189" s="62">
        <f>IF(AA189=0,0,(N189+V189)/ABS(AA189))</f>
        <v>0</v>
      </c>
      <c r="AA189" s="3">
        <f t="shared" si="50"/>
        <v>0</v>
      </c>
      <c r="AB189" s="3">
        <f t="shared" si="45"/>
        <v>0</v>
      </c>
      <c r="AC189" s="3">
        <f>N189+O189+P189+Q189+T189+U189</f>
        <v>0</v>
      </c>
      <c r="AD189" s="3">
        <f>AA189/G189</f>
        <v>0</v>
      </c>
      <c r="AE189" s="24">
        <f>(AA189)*(G189*G189)</f>
        <v>0</v>
      </c>
      <c r="AF189" s="25">
        <f t="shared" si="51"/>
        <v>5.1652892561983473E-4</v>
      </c>
      <c r="AG189" s="26">
        <f>(H189-$H$2)/SUM($AF$2:AF188)</f>
        <v>114.69768300056295</v>
      </c>
      <c r="AH189" s="35">
        <f>(H189-H184)/SUM(AF184:AF188)</f>
        <v>0</v>
      </c>
      <c r="AI189" s="28">
        <f>(H189-H179)/SUM(AF179:AF188)</f>
        <v>0</v>
      </c>
      <c r="AJ189" s="29">
        <f>AJ188+(AVERAGE($AE$3:AE189)/(AJ188*AJ188))</f>
        <v>32.209872115795648</v>
      </c>
      <c r="AK189" s="30">
        <f>AK188+(AVERAGE($AG$3:AG189)/(AK188*AK188))</f>
        <v>38.584323485942164</v>
      </c>
      <c r="AL189" s="36">
        <f>AL188+(AVERAGE($AH$3:AH189)/(AL188*AL188))</f>
        <v>40.510538214301398</v>
      </c>
      <c r="AM189" s="37">
        <f>AM188+(AVERAGE($AI$3:AI189)/(AM188*AM188))</f>
        <v>40.728046912989022</v>
      </c>
      <c r="AN189" s="38">
        <f t="shared" si="52"/>
        <v>44.103789892663556</v>
      </c>
      <c r="AO189" s="39">
        <f t="shared" si="64"/>
        <v>44.641567636756413</v>
      </c>
      <c r="AP189" s="39">
        <f t="shared" si="64"/>
        <v>44.682218402564288</v>
      </c>
      <c r="AQ189" s="36">
        <f t="shared" si="58"/>
        <v>44.49811818182274</v>
      </c>
      <c r="AR189" s="40">
        <f t="shared" si="65"/>
        <v>44.115242259021493</v>
      </c>
      <c r="AS189" s="41">
        <f t="shared" si="65"/>
        <v>43.27920164228896</v>
      </c>
      <c r="AT189" s="20">
        <f>POWER((AO189-H189),2)</f>
        <v>0.41160903253320891</v>
      </c>
      <c r="AU189" s="20">
        <f>POWER((AP189-H189),2)</f>
        <v>0.46542194879736937</v>
      </c>
      <c r="AV189" s="29">
        <f t="shared" si="54"/>
        <v>47.28046909698228</v>
      </c>
      <c r="AW189" s="30">
        <f t="shared" si="57"/>
        <v>37.583263682500416</v>
      </c>
      <c r="AX189" s="36">
        <f t="shared" si="55"/>
        <v>49.670552902889177</v>
      </c>
      <c r="AY189" s="37">
        <f t="shared" si="56"/>
        <v>47.472802154247638</v>
      </c>
    </row>
    <row r="190" spans="1:51" thickTop="1" thickBot="1">
      <c r="A190" s="4">
        <v>189</v>
      </c>
      <c r="B190" s="4">
        <v>1047640617</v>
      </c>
      <c r="C190" s="5">
        <f t="shared" si="46"/>
        <v>0.35673624288425049</v>
      </c>
      <c r="D190" s="2">
        <f t="shared" si="47"/>
        <v>37694.47010416667</v>
      </c>
      <c r="E190" s="4" t="s">
        <v>1068</v>
      </c>
      <c r="F190" s="4" t="s">
        <v>1069</v>
      </c>
      <c r="G190" s="4">
        <v>44</v>
      </c>
      <c r="H190" s="4">
        <v>46</v>
      </c>
      <c r="I190" s="5">
        <f t="shared" si="48"/>
        <v>0.47540983606557374</v>
      </c>
      <c r="J190" s="4">
        <v>250</v>
      </c>
      <c r="K190" s="4">
        <v>263</v>
      </c>
      <c r="L190" s="5">
        <f t="shared" si="49"/>
        <v>0.4563106796116505</v>
      </c>
      <c r="M190" s="5">
        <f t="shared" si="44"/>
        <v>5.7173913043478262</v>
      </c>
      <c r="N190" s="4">
        <v>2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13</v>
      </c>
      <c r="U190" s="4">
        <v>0</v>
      </c>
      <c r="V190" s="4">
        <v>0</v>
      </c>
      <c r="W190" s="4">
        <f>N190+P190+T190</f>
        <v>15</v>
      </c>
      <c r="X190" s="4">
        <f>O190+Q190+U190</f>
        <v>0</v>
      </c>
      <c r="Y190" s="60">
        <f>(N190+V190)/G190</f>
        <v>4.5454545454545456E-2</v>
      </c>
      <c r="Z190" s="62">
        <f>IF(AA190=0,0,(N190+V190)/ABS(AA190))</f>
        <v>1</v>
      </c>
      <c r="AA190" s="3">
        <f t="shared" si="50"/>
        <v>2</v>
      </c>
      <c r="AB190" s="3">
        <f t="shared" si="45"/>
        <v>13</v>
      </c>
      <c r="AC190" s="3">
        <f>N190+O190+P190+Q190+T190+U190</f>
        <v>15</v>
      </c>
      <c r="AD190" s="3">
        <f>AA190/G190</f>
        <v>4.5454545454545456E-2</v>
      </c>
      <c r="AE190" s="24">
        <f>(AA190)*(G190*G190)</f>
        <v>3872</v>
      </c>
      <c r="AF190" s="25">
        <f t="shared" si="51"/>
        <v>4.7258979206049151E-4</v>
      </c>
      <c r="AG190" s="26">
        <f>(H190-$H$2)/SUM($AF$2:AF189)</f>
        <v>122.92408186044615</v>
      </c>
      <c r="AH190" s="35">
        <f>(H190-H185)/SUM(AF185:AF189)</f>
        <v>774.4</v>
      </c>
      <c r="AI190" s="28">
        <f>(H190-H180)/SUM(AF180:AF189)</f>
        <v>387.2</v>
      </c>
      <c r="AJ190" s="29">
        <f>AJ189+(AVERAGE($AE$3:AE190)/(AJ189*AJ189))</f>
        <v>32.287889824301978</v>
      </c>
      <c r="AK190" s="30">
        <f>AK189+(AVERAGE($AG$3:AG190)/(AK189*AK189))</f>
        <v>38.646548399826216</v>
      </c>
      <c r="AL190" s="36">
        <f>AL189+(AVERAGE($AH$3:AH190)/(AL189*AL189))</f>
        <v>40.59450410890382</v>
      </c>
      <c r="AM190" s="37">
        <f>AM189+(AVERAGE($AI$3:AI190)/(AM189*AM189))</f>
        <v>40.8138101970844</v>
      </c>
      <c r="AN190" s="38">
        <f t="shared" si="52"/>
        <v>46.094387728539672</v>
      </c>
      <c r="AO190" s="39">
        <f t="shared" si="64"/>
        <v>45.030153028961081</v>
      </c>
      <c r="AP190" s="39">
        <f t="shared" si="64"/>
        <v>44.876157734200788</v>
      </c>
      <c r="AQ190" s="36">
        <f t="shared" si="58"/>
        <v>44.576337144063359</v>
      </c>
      <c r="AR190" s="40">
        <f t="shared" si="65"/>
        <v>44.339053818900382</v>
      </c>
      <c r="AS190" s="41">
        <f t="shared" si="65"/>
        <v>43.626825000325368</v>
      </c>
      <c r="AT190" s="20">
        <f>POWER((AO190-H190),2)</f>
        <v>0.94060314723336591</v>
      </c>
      <c r="AU190" s="20">
        <f>POWER((AP190-H190),2)</f>
        <v>1.2630214383967062</v>
      </c>
      <c r="AV190" s="29">
        <f t="shared" si="54"/>
        <v>47.358893495183594</v>
      </c>
      <c r="AW190" s="30">
        <f t="shared" si="57"/>
        <v>37.641388256780019</v>
      </c>
      <c r="AX190" s="36">
        <f t="shared" si="55"/>
        <v>49.753705678556585</v>
      </c>
      <c r="AY190" s="37">
        <f t="shared" si="56"/>
        <v>47.551609984909916</v>
      </c>
    </row>
    <row r="191" spans="1:51" thickTop="1" thickBot="1">
      <c r="A191" s="4">
        <v>190</v>
      </c>
      <c r="B191" s="4">
        <v>1048090859</v>
      </c>
      <c r="C191" s="5">
        <f t="shared" si="46"/>
        <v>0.3586337760910816</v>
      </c>
      <c r="D191" s="2">
        <f t="shared" si="47"/>
        <v>37699.681238425925</v>
      </c>
      <c r="E191" s="4" t="s">
        <v>1069</v>
      </c>
      <c r="F191" s="4" t="s">
        <v>1070</v>
      </c>
      <c r="G191" s="4">
        <v>46</v>
      </c>
      <c r="H191" s="4">
        <v>46</v>
      </c>
      <c r="I191" s="5">
        <f t="shared" si="48"/>
        <v>0.47540983606557374</v>
      </c>
      <c r="J191" s="4">
        <v>263</v>
      </c>
      <c r="K191" s="4">
        <v>263</v>
      </c>
      <c r="L191" s="5">
        <f t="shared" si="49"/>
        <v>0.4563106796116505</v>
      </c>
      <c r="M191" s="5">
        <f t="shared" si="44"/>
        <v>5.7173913043478262</v>
      </c>
      <c r="N191" s="4">
        <v>0</v>
      </c>
      <c r="O191" s="4">
        <v>0</v>
      </c>
      <c r="P191" s="4">
        <v>0</v>
      </c>
      <c r="Q191" s="4">
        <v>0</v>
      </c>
      <c r="R191" s="4">
        <v>1</v>
      </c>
      <c r="S191" s="4">
        <v>0</v>
      </c>
      <c r="T191" s="4">
        <v>0</v>
      </c>
      <c r="U191" s="4">
        <v>0</v>
      </c>
      <c r="V191" s="4">
        <v>1</v>
      </c>
      <c r="W191" s="4">
        <f>N191+P191+T191</f>
        <v>0</v>
      </c>
      <c r="X191" s="4">
        <f>O191+Q191+U191</f>
        <v>0</v>
      </c>
      <c r="Y191" s="60">
        <f>(N191+V191)/G191</f>
        <v>2.1739130434782608E-2</v>
      </c>
      <c r="Z191" s="62">
        <f>IF(AA191=0,0,(N191+V191)/ABS(AA191))</f>
        <v>0</v>
      </c>
      <c r="AA191" s="3">
        <f t="shared" si="50"/>
        <v>0</v>
      </c>
      <c r="AB191" s="3">
        <f t="shared" si="45"/>
        <v>0</v>
      </c>
      <c r="AC191" s="3">
        <f>N191+O191+P191+Q191+T191+U191</f>
        <v>0</v>
      </c>
      <c r="AD191" s="3">
        <f>AA191/G191</f>
        <v>0</v>
      </c>
      <c r="AE191" s="24">
        <f>(AA191)*(G191*G191)</f>
        <v>0</v>
      </c>
      <c r="AF191" s="25">
        <f t="shared" si="51"/>
        <v>4.7258979206049151E-4</v>
      </c>
      <c r="AG191" s="26">
        <f>(H191-$H$2)/SUM($AF$2:AF190)</f>
        <v>122.67833318905194</v>
      </c>
      <c r="AH191" s="35">
        <f>(H191-H186)/SUM(AF186:AF190)</f>
        <v>787.8030769230769</v>
      </c>
      <c r="AI191" s="28">
        <f>(H191-H181)/SUM(AF181:AF190)</f>
        <v>390.5220209723546</v>
      </c>
      <c r="AJ191" s="29">
        <f>AJ190+(AVERAGE($AE$3:AE191)/(AJ190*AJ190))</f>
        <v>32.365120157974204</v>
      </c>
      <c r="AK191" s="30">
        <f>AK190+(AVERAGE($AG$3:AG191)/(AK190*AK190))</f>
        <v>38.708679519920146</v>
      </c>
      <c r="AL191" s="36">
        <f>AL190+(AVERAGE($AH$3:AH191)/(AL190*AL190))</f>
        <v>40.680210006206281</v>
      </c>
      <c r="AM191" s="37">
        <f>AM190+(AVERAGE($AI$3:AI191)/(AM190*AM190))</f>
        <v>40.900001978965228</v>
      </c>
      <c r="AN191" s="38">
        <f t="shared" si="52"/>
        <v>46.094387728539672</v>
      </c>
      <c r="AO191" s="39">
        <f t="shared" si="64"/>
        <v>45.418670744983743</v>
      </c>
      <c r="AP191" s="39">
        <f t="shared" si="64"/>
        <v>45.070073980797723</v>
      </c>
      <c r="AQ191" s="36">
        <f t="shared" si="58"/>
        <v>44.733575583767916</v>
      </c>
      <c r="AR191" s="40">
        <f t="shared" si="65"/>
        <v>44.511897512717482</v>
      </c>
      <c r="AS191" s="41">
        <f t="shared" si="65"/>
        <v>43.946745719906865</v>
      </c>
      <c r="AT191" s="20">
        <f>POWER((AO191-H191),2)</f>
        <v>0.33794370273775659</v>
      </c>
      <c r="AU191" s="20">
        <f>POWER((AP191-H191),2)</f>
        <v>0.86476240118939385</v>
      </c>
      <c r="AV191" s="29">
        <f t="shared" si="54"/>
        <v>47.437058373223643</v>
      </c>
      <c r="AW191" s="30">
        <f t="shared" si="57"/>
        <v>37.699333461603061</v>
      </c>
      <c r="AX191" s="36">
        <f t="shared" si="55"/>
        <v>49.836580741999626</v>
      </c>
      <c r="AY191" s="37">
        <f t="shared" si="56"/>
        <v>47.63015681378215</v>
      </c>
    </row>
    <row r="192" spans="1:51" thickTop="1" thickBot="1">
      <c r="A192" s="4">
        <v>191</v>
      </c>
      <c r="B192" s="4">
        <v>1049889618</v>
      </c>
      <c r="C192" s="5">
        <f t="shared" si="46"/>
        <v>0.36053130929791272</v>
      </c>
      <c r="D192" s="2">
        <f t="shared" si="47"/>
        <v>37720.500208333331</v>
      </c>
      <c r="E192" s="4" t="s">
        <v>1070</v>
      </c>
      <c r="F192" s="4" t="s">
        <v>1071</v>
      </c>
      <c r="G192" s="4">
        <v>46</v>
      </c>
      <c r="H192" s="4">
        <v>47</v>
      </c>
      <c r="I192" s="5">
        <f t="shared" si="48"/>
        <v>0.49180327868852458</v>
      </c>
      <c r="J192" s="4">
        <v>263</v>
      </c>
      <c r="K192" s="4">
        <v>265</v>
      </c>
      <c r="L192" s="5">
        <f t="shared" si="49"/>
        <v>0.46116504854368934</v>
      </c>
      <c r="M192" s="5">
        <f t="shared" si="44"/>
        <v>5.6382978723404253</v>
      </c>
      <c r="N192" s="4">
        <v>1</v>
      </c>
      <c r="O192" s="4">
        <v>0</v>
      </c>
      <c r="P192" s="4">
        <v>0</v>
      </c>
      <c r="Q192" s="4">
        <v>2</v>
      </c>
      <c r="R192" s="4">
        <v>1</v>
      </c>
      <c r="S192" s="4">
        <v>0</v>
      </c>
      <c r="T192" s="4">
        <v>4</v>
      </c>
      <c r="U192" s="4">
        <v>0</v>
      </c>
      <c r="V192" s="4">
        <v>2</v>
      </c>
      <c r="W192" s="4">
        <f>N192+P192+T192</f>
        <v>5</v>
      </c>
      <c r="X192" s="4">
        <f>O192+Q192+U192</f>
        <v>2</v>
      </c>
      <c r="Y192" s="60">
        <f>(N192+V192)/G192</f>
        <v>6.5217391304347824E-2</v>
      </c>
      <c r="Z192" s="62">
        <f>IF(AA192=0,0,(N192+V192)/ABS(AA192))</f>
        <v>3</v>
      </c>
      <c r="AA192" s="3">
        <f t="shared" si="50"/>
        <v>1</v>
      </c>
      <c r="AB192" s="3">
        <f t="shared" si="45"/>
        <v>2</v>
      </c>
      <c r="AC192" s="3">
        <f>N192+O192+P192+Q192+T192+U192</f>
        <v>7</v>
      </c>
      <c r="AD192" s="3">
        <f>AA192/G192</f>
        <v>2.1739130434782608E-2</v>
      </c>
      <c r="AE192" s="24">
        <f>(AA192)*(G192*G192)</f>
        <v>2116</v>
      </c>
      <c r="AF192" s="25">
        <f t="shared" si="51"/>
        <v>4.526935264825713E-4</v>
      </c>
      <c r="AG192" s="26">
        <f>(H192-$H$2)/SUM($AF$2:AF191)</f>
        <v>126.65541222833376</v>
      </c>
      <c r="AH192" s="35">
        <f>(H192-H187)/SUM(AF187:AF191)</f>
        <v>1202.5174168297453</v>
      </c>
      <c r="AI192" s="28">
        <f>(H192-H182)/SUM(AF182:AF191)</f>
        <v>590.85230769230759</v>
      </c>
      <c r="AJ192" s="29">
        <f>AJ191+(AVERAGE($AE$3:AE192)/(AJ191*AJ191))</f>
        <v>32.452209636210625</v>
      </c>
      <c r="AK192" s="30">
        <f>AK191+(AVERAGE($AG$3:AG192)/(AK191*AK191))</f>
        <v>38.770730281173037</v>
      </c>
      <c r="AL192" s="36">
        <f>AL191+(AVERAGE($AH$3:AH192)/(AL191*AL191))</f>
        <v>40.768930436354815</v>
      </c>
      <c r="AM192" s="37">
        <f>AM191+(AVERAGE($AI$3:AI192)/(AM191*AM191))</f>
        <v>40.987238132187727</v>
      </c>
      <c r="AN192" s="38">
        <f t="shared" si="52"/>
        <v>47.090296510755749</v>
      </c>
      <c r="AO192" s="39">
        <f t="shared" si="64"/>
        <v>46.001608972155985</v>
      </c>
      <c r="AP192" s="39">
        <f t="shared" si="64"/>
        <v>45.360946300345169</v>
      </c>
      <c r="AQ192" s="36">
        <f t="shared" si="58"/>
        <v>45.009896653451015</v>
      </c>
      <c r="AR192" s="40">
        <f t="shared" si="65"/>
        <v>44.651437607957035</v>
      </c>
      <c r="AS192" s="41">
        <f t="shared" si="65"/>
        <v>44.249548461382012</v>
      </c>
      <c r="AT192" s="20">
        <f>POWER((AO192-H192),2)</f>
        <v>0.99678464447942849</v>
      </c>
      <c r="AU192" s="20">
        <f>POWER((AP192-H192),2)</f>
        <v>2.6864970303521876</v>
      </c>
      <c r="AV192" s="29">
        <f t="shared" si="54"/>
        <v>47.514965869601774</v>
      </c>
      <c r="AW192" s="30">
        <f t="shared" si="57"/>
        <v>37.757100675674373</v>
      </c>
      <c r="AX192" s="36">
        <f t="shared" si="55"/>
        <v>49.919180402704946</v>
      </c>
      <c r="AY192" s="37">
        <f t="shared" si="56"/>
        <v>47.708444793320474</v>
      </c>
    </row>
    <row r="193" spans="1:51" thickTop="1" thickBot="1">
      <c r="A193" s="4">
        <v>192</v>
      </c>
      <c r="B193" s="4">
        <v>1050058621</v>
      </c>
      <c r="C193" s="5">
        <f t="shared" si="46"/>
        <v>0.36242884250474383</v>
      </c>
      <c r="D193" s="2">
        <f t="shared" si="47"/>
        <v>37722.456261574072</v>
      </c>
      <c r="E193" s="4" t="s">
        <v>1071</v>
      </c>
      <c r="F193" s="4" t="s">
        <v>1072</v>
      </c>
      <c r="G193" s="4">
        <v>47</v>
      </c>
      <c r="H193" s="4">
        <v>47</v>
      </c>
      <c r="I193" s="5">
        <f t="shared" si="48"/>
        <v>0.49180327868852458</v>
      </c>
      <c r="J193" s="4">
        <v>265</v>
      </c>
      <c r="K193" s="4">
        <v>265</v>
      </c>
      <c r="L193" s="5">
        <f t="shared" si="49"/>
        <v>0.46116504854368934</v>
      </c>
      <c r="M193" s="5">
        <f t="shared" si="44"/>
        <v>5.6382978723404253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f>N193+P193+T193</f>
        <v>0</v>
      </c>
      <c r="X193" s="4">
        <f>O193+Q193+U193</f>
        <v>0</v>
      </c>
      <c r="Y193" s="60">
        <f>(N193+V193)/G193</f>
        <v>0</v>
      </c>
      <c r="Z193" s="62">
        <f>IF(AA193=0,0,(N193+V193)/ABS(AA193))</f>
        <v>0</v>
      </c>
      <c r="AA193" s="3">
        <f t="shared" si="50"/>
        <v>0</v>
      </c>
      <c r="AB193" s="3">
        <f t="shared" si="45"/>
        <v>0</v>
      </c>
      <c r="AC193" s="3">
        <f>N193+O193+P193+Q193+T193+U193</f>
        <v>0</v>
      </c>
      <c r="AD193" s="3">
        <f>AA193/G193</f>
        <v>0</v>
      </c>
      <c r="AE193" s="24">
        <f>(AA193)*(G193*G193)</f>
        <v>0</v>
      </c>
      <c r="AF193" s="25">
        <f t="shared" si="51"/>
        <v>4.526935264825713E-4</v>
      </c>
      <c r="AG193" s="26">
        <f>(H193-$H$2)/SUM($AF$2:AF192)</f>
        <v>126.41380979599535</v>
      </c>
      <c r="AH193" s="35">
        <f>(H193-H188)/SUM(AF188:AF192)</f>
        <v>1234.0951047516737</v>
      </c>
      <c r="AI193" s="28">
        <f>(H193-H183)/SUM(AF183:AF192)</f>
        <v>598.37534034955434</v>
      </c>
      <c r="AJ193" s="29">
        <f>AJ192+(AVERAGE($AE$3:AE193)/(AJ192*AJ192))</f>
        <v>32.538378789235196</v>
      </c>
      <c r="AK193" s="30">
        <f>AK192+(AVERAGE($AG$3:AG193)/(AK192*AK192))</f>
        <v>38.832699053144935</v>
      </c>
      <c r="AL193" s="36">
        <f>AL192+(AVERAGE($AH$3:AH193)/(AL192*AL192))</f>
        <v>40.860690035161298</v>
      </c>
      <c r="AM193" s="37">
        <f>AM192+(AVERAGE($AI$3:AI193)/(AM192*AM192))</f>
        <v>41.075513392850219</v>
      </c>
      <c r="AN193" s="38">
        <f t="shared" si="52"/>
        <v>47.090296510755749</v>
      </c>
      <c r="AO193" s="39">
        <f t="shared" si="64"/>
        <v>46.584788923845004</v>
      </c>
      <c r="AP193" s="39">
        <f t="shared" si="64"/>
        <v>45.651756393438092</v>
      </c>
      <c r="AQ193" s="36">
        <f t="shared" si="58"/>
        <v>45.404667744263115</v>
      </c>
      <c r="AR193" s="40">
        <f t="shared" si="65"/>
        <v>44.852005072914707</v>
      </c>
      <c r="AS193" s="41">
        <f t="shared" si="65"/>
        <v>44.535278539366111</v>
      </c>
      <c r="AT193" s="20">
        <f>POWER((AO193-H193),2)</f>
        <v>0.17240023776179014</v>
      </c>
      <c r="AU193" s="20">
        <f>POWER((AP193-H193),2)</f>
        <v>1.8177608226350619</v>
      </c>
      <c r="AV193" s="29">
        <f t="shared" si="54"/>
        <v>47.592618094744161</v>
      </c>
      <c r="AW193" s="30">
        <f t="shared" si="57"/>
        <v>37.81469126081133</v>
      </c>
      <c r="AX193" s="36">
        <f t="shared" si="55"/>
        <v>50.001506939563299</v>
      </c>
      <c r="AY193" s="37">
        <f t="shared" si="56"/>
        <v>47.786476047701761</v>
      </c>
    </row>
    <row r="194" spans="1:51" thickTop="1" thickBot="1">
      <c r="A194" s="4">
        <v>193</v>
      </c>
      <c r="B194" s="4">
        <v>1051018517</v>
      </c>
      <c r="C194" s="5">
        <f t="shared" si="46"/>
        <v>0.36432637571157495</v>
      </c>
      <c r="D194" s="2">
        <f t="shared" si="47"/>
        <v>37733.566168981481</v>
      </c>
      <c r="E194" s="4" t="s">
        <v>1072</v>
      </c>
      <c r="F194" s="4" t="s">
        <v>1073</v>
      </c>
      <c r="G194" s="4">
        <v>47</v>
      </c>
      <c r="H194" s="4">
        <v>47</v>
      </c>
      <c r="I194" s="5">
        <f t="shared" si="48"/>
        <v>0.49180327868852458</v>
      </c>
      <c r="J194" s="4">
        <v>265</v>
      </c>
      <c r="K194" s="4">
        <v>265</v>
      </c>
      <c r="L194" s="5">
        <f t="shared" si="49"/>
        <v>0.46116504854368934</v>
      </c>
      <c r="M194" s="5">
        <f t="shared" ref="M194:M257" si="66">K194/H194</f>
        <v>5.6382978723404253</v>
      </c>
      <c r="N194" s="4">
        <v>0</v>
      </c>
      <c r="O194" s="4">
        <v>0</v>
      </c>
      <c r="P194" s="4">
        <v>0</v>
      </c>
      <c r="Q194" s="4">
        <v>0</v>
      </c>
      <c r="R194" s="4">
        <v>1</v>
      </c>
      <c r="S194" s="4">
        <v>0</v>
      </c>
      <c r="T194" s="4">
        <v>0</v>
      </c>
      <c r="U194" s="4">
        <v>0</v>
      </c>
      <c r="V194" s="4">
        <v>1</v>
      </c>
      <c r="W194" s="4">
        <f>N194+P194+T194</f>
        <v>0</v>
      </c>
      <c r="X194" s="4">
        <f>O194+Q194+U194</f>
        <v>0</v>
      </c>
      <c r="Y194" s="60">
        <f>(N194+V194)/G194</f>
        <v>2.1276595744680851E-2</v>
      </c>
      <c r="Z194" s="62">
        <f>IF(AA194=0,0,(N194+V194)/ABS(AA194))</f>
        <v>0</v>
      </c>
      <c r="AA194" s="3">
        <f t="shared" si="50"/>
        <v>0</v>
      </c>
      <c r="AB194" s="3">
        <f t="shared" ref="AB194:AB257" si="67">K194-J194</f>
        <v>0</v>
      </c>
      <c r="AC194" s="3">
        <f>N194+O194+P194+Q194+T194+U194</f>
        <v>0</v>
      </c>
      <c r="AD194" s="3">
        <f>AA194/G194</f>
        <v>0</v>
      </c>
      <c r="AE194" s="24">
        <f>(AA194)*(G194*G194)</f>
        <v>0</v>
      </c>
      <c r="AF194" s="25">
        <f t="shared" si="51"/>
        <v>4.526935264825713E-4</v>
      </c>
      <c r="AG194" s="26">
        <f>(H194-$H$2)/SUM($AF$2:AF193)</f>
        <v>126.17312734960724</v>
      </c>
      <c r="AH194" s="35">
        <f>(H194-H189)/SUM(AF189:AF193)</f>
        <v>1267.3759552700658</v>
      </c>
      <c r="AI194" s="28">
        <f>(H194-H184)/SUM(AF184:AF193)</f>
        <v>606.09241785517111</v>
      </c>
      <c r="AJ194" s="29">
        <f>AJ193+(AVERAGE($AE$3:AE194)/(AJ193*AJ193))</f>
        <v>32.623645731100204</v>
      </c>
      <c r="AK194" s="30">
        <f>AK193+(AVERAGE($AG$3:AG194)/(AK193*AK193))</f>
        <v>38.894584263276677</v>
      </c>
      <c r="AL194" s="36">
        <f>AL193+(AVERAGE($AH$3:AH194)/(AL193*AL193))</f>
        <v>40.955515803802335</v>
      </c>
      <c r="AM194" s="37">
        <f>AM193+(AVERAGE($AI$3:AI194)/(AM193*AM193))</f>
        <v>41.164822834766461</v>
      </c>
      <c r="AN194" s="38">
        <f t="shared" si="52"/>
        <v>47.090296510755749</v>
      </c>
      <c r="AO194" s="39">
        <f t="shared" si="64"/>
        <v>47.168794776348918</v>
      </c>
      <c r="AP194" s="39">
        <f t="shared" si="64"/>
        <v>45.942576124727474</v>
      </c>
      <c r="AQ194" s="36">
        <f t="shared" si="58"/>
        <v>45.915555676005084</v>
      </c>
      <c r="AR194" s="40">
        <f t="shared" si="65"/>
        <v>45.113782941298439</v>
      </c>
      <c r="AS194" s="41">
        <f t="shared" si="65"/>
        <v>44.803909504902414</v>
      </c>
      <c r="AT194" s="20">
        <f>POWER((AO194-H194),2)</f>
        <v>2.8491676522681149E-2</v>
      </c>
      <c r="AU194" s="20">
        <f>POWER((AP194-H194),2)</f>
        <v>1.1181452519963675</v>
      </c>
      <c r="AV194" s="29">
        <f t="shared" si="54"/>
        <v>47.670017131508295</v>
      </c>
      <c r="AW194" s="30">
        <f t="shared" si="57"/>
        <v>37.872106562227081</v>
      </c>
      <c r="AX194" s="36">
        <f t="shared" si="55"/>
        <v>50.083562601424397</v>
      </c>
      <c r="AY194" s="37">
        <f t="shared" si="56"/>
        <v>47.864252673332217</v>
      </c>
    </row>
    <row r="195" spans="1:51" thickTop="1" thickBot="1">
      <c r="A195" s="4">
        <v>194</v>
      </c>
      <c r="B195" s="4">
        <v>1051694147</v>
      </c>
      <c r="C195" s="5">
        <f t="shared" ref="C195:C258" si="68">(A195-1)/(LARGE(A:A,1)-1)</f>
        <v>0.36622390891840606</v>
      </c>
      <c r="D195" s="2">
        <f t="shared" ref="D195:D258" si="69">(B195/86400)+25569</f>
        <v>37741.385960648149</v>
      </c>
      <c r="E195" s="4" t="s">
        <v>1073</v>
      </c>
      <c r="F195" s="4" t="s">
        <v>1074</v>
      </c>
      <c r="G195" s="4">
        <v>47</v>
      </c>
      <c r="H195" s="4">
        <v>47</v>
      </c>
      <c r="I195" s="5">
        <f t="shared" ref="I195:I258" si="70">(H195-SMALL(H:H,1))/(LARGE(H:H,1)-SMALL(H:H,1))</f>
        <v>0.49180327868852458</v>
      </c>
      <c r="J195" s="4">
        <v>265</v>
      </c>
      <c r="K195" s="4">
        <v>265</v>
      </c>
      <c r="L195" s="5">
        <f t="shared" ref="L195:L258" si="71">(K195-SMALL(K:K,1))/(LARGE(K:K,1)-SMALL(K:K,1))</f>
        <v>0.46116504854368934</v>
      </c>
      <c r="M195" s="5">
        <f t="shared" si="66"/>
        <v>5.6382978723404253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f>N195+P195+T195</f>
        <v>0</v>
      </c>
      <c r="X195" s="4">
        <f>O195+Q195+U195</f>
        <v>0</v>
      </c>
      <c r="Y195" s="60">
        <f>(N195+V195)/G195</f>
        <v>0</v>
      </c>
      <c r="Z195" s="62">
        <f>IF(AA195=0,0,(N195+V195)/ABS(AA195))</f>
        <v>0</v>
      </c>
      <c r="AA195" s="3">
        <f t="shared" ref="AA195:AA258" si="72">H195-G195</f>
        <v>0</v>
      </c>
      <c r="AB195" s="3">
        <f t="shared" si="67"/>
        <v>0</v>
      </c>
      <c r="AC195" s="3">
        <f>N195+O195+P195+Q195+T195+U195</f>
        <v>0</v>
      </c>
      <c r="AD195" s="3">
        <f>AA195/G195</f>
        <v>0</v>
      </c>
      <c r="AE195" s="24">
        <f>(AA195)*(G195*G195)</f>
        <v>0</v>
      </c>
      <c r="AF195" s="25">
        <f t="shared" ref="AF195:AF258" si="73">1/(H195*H195)</f>
        <v>4.526935264825713E-4</v>
      </c>
      <c r="AG195" s="26">
        <f>(H195-$H$2)/SUM($AF$2:AF194)</f>
        <v>125.93335964440161</v>
      </c>
      <c r="AH195" s="35">
        <f>(H195-H190)/SUM(AF190:AF194)</f>
        <v>434.16719301504736</v>
      </c>
      <c r="AI195" s="28">
        <f>(H195-H185)/SUM(AF185:AF194)</f>
        <v>614.01114592245426</v>
      </c>
      <c r="AJ195" s="29">
        <f>AJ194+(AVERAGE($AE$3:AE195)/(AJ194*AJ194))</f>
        <v>32.708028047538129</v>
      </c>
      <c r="AK195" s="30">
        <f>AK194+(AVERAGE($AG$3:AG195)/(AK194*AK194))</f>
        <v>38.956384395221662</v>
      </c>
      <c r="AL195" s="36">
        <f>AL194+(AVERAGE($AH$3:AH195)/(AL194*AL194))</f>
        <v>41.05075506351691</v>
      </c>
      <c r="AM195" s="37">
        <f>AM194+(AVERAGE($AI$3:AI195)/(AM194*AM194))</f>
        <v>41.255161877286319</v>
      </c>
      <c r="AN195" s="38">
        <f t="shared" si="52"/>
        <v>47.090296510755749</v>
      </c>
      <c r="AO195" s="39">
        <f t="shared" si="64"/>
        <v>47.363935290332478</v>
      </c>
      <c r="AP195" s="39">
        <f t="shared" si="64"/>
        <v>46.233477361446724</v>
      </c>
      <c r="AQ195" s="36">
        <f t="shared" si="58"/>
        <v>46.382861374466358</v>
      </c>
      <c r="AR195" s="40">
        <f t="shared" si="65"/>
        <v>45.393863972742075</v>
      </c>
      <c r="AS195" s="41">
        <f t="shared" si="65"/>
        <v>45.055343088088641</v>
      </c>
      <c r="AT195" s="20">
        <f>POWER((AO195-H195),2)</f>
        <v>0.13244889554938485</v>
      </c>
      <c r="AU195" s="20">
        <f>POWER((AP195-H195),2)</f>
        <v>0.58755695541467645</v>
      </c>
      <c r="AV195" s="29">
        <f t="shared" si="54"/>
        <v>47.747165035675934</v>
      </c>
      <c r="AW195" s="30">
        <f t="shared" si="57"/>
        <v>37.92934790880777</v>
      </c>
      <c r="AX195" s="36">
        <f t="shared" si="55"/>
        <v>50.165349607638959</v>
      </c>
      <c r="AY195" s="37">
        <f t="shared" si="56"/>
        <v>47.941776739344377</v>
      </c>
    </row>
    <row r="196" spans="1:51" thickTop="1" thickBot="1">
      <c r="A196" s="4">
        <v>195</v>
      </c>
      <c r="B196" s="4">
        <v>1051719873</v>
      </c>
      <c r="C196" s="5">
        <f t="shared" si="68"/>
        <v>0.36812144212523717</v>
      </c>
      <c r="D196" s="2">
        <f t="shared" si="69"/>
        <v>37741.683715277773</v>
      </c>
      <c r="E196" s="4" t="s">
        <v>1074</v>
      </c>
      <c r="F196" s="4" t="s">
        <v>1075</v>
      </c>
      <c r="G196" s="4">
        <v>47</v>
      </c>
      <c r="H196" s="4">
        <v>49</v>
      </c>
      <c r="I196" s="5">
        <f t="shared" si="70"/>
        <v>0.52459016393442626</v>
      </c>
      <c r="J196" s="4">
        <v>265</v>
      </c>
      <c r="K196" s="4">
        <v>273</v>
      </c>
      <c r="L196" s="5">
        <f t="shared" si="71"/>
        <v>0.48058252427184467</v>
      </c>
      <c r="M196" s="5">
        <f t="shared" si="66"/>
        <v>5.5714285714285712</v>
      </c>
      <c r="N196" s="4">
        <v>2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8</v>
      </c>
      <c r="U196" s="4">
        <v>0</v>
      </c>
      <c r="V196" s="4">
        <v>0</v>
      </c>
      <c r="W196" s="4">
        <f>N196+P196+T196</f>
        <v>10</v>
      </c>
      <c r="X196" s="4">
        <f>O196+Q196+U196</f>
        <v>0</v>
      </c>
      <c r="Y196" s="60">
        <f>(N196+V196)/G196</f>
        <v>4.2553191489361701E-2</v>
      </c>
      <c r="Z196" s="62">
        <f>IF(AA196=0,0,(N196+V196)/ABS(AA196))</f>
        <v>1</v>
      </c>
      <c r="AA196" s="3">
        <f t="shared" si="72"/>
        <v>2</v>
      </c>
      <c r="AB196" s="3">
        <f t="shared" si="67"/>
        <v>8</v>
      </c>
      <c r="AC196" s="3">
        <f>N196+O196+P196+Q196+T196+U196</f>
        <v>10</v>
      </c>
      <c r="AD196" s="3">
        <f>AA196/G196</f>
        <v>4.2553191489361701E-2</v>
      </c>
      <c r="AE196" s="24">
        <f>(AA196)*(G196*G196)</f>
        <v>4418</v>
      </c>
      <c r="AF196" s="25">
        <f t="shared" si="73"/>
        <v>4.1649312786339027E-4</v>
      </c>
      <c r="AG196" s="26">
        <f>(H196-$H$2)/SUM($AF$2:AF195)</f>
        <v>134.07413490709513</v>
      </c>
      <c r="AH196" s="35">
        <f>(H196-H191)/SUM(AF191:AF195)</f>
        <v>1313.8510259533405</v>
      </c>
      <c r="AI196" s="28">
        <f>(H196-H186)/SUM(AF186:AF195)</f>
        <v>1036.8992216795982</v>
      </c>
      <c r="AJ196" s="29">
        <f>AJ195+(AVERAGE($AE$3:AE196)/(AJ195*AJ195))</f>
        <v>32.81282985565538</v>
      </c>
      <c r="AK196" s="30">
        <f>AK195+(AVERAGE($AG$3:AG196)/(AK195*AK195))</f>
        <v>39.01812644926509</v>
      </c>
      <c r="AL196" s="36">
        <f>AL195+(AVERAGE($AH$3:AH196)/(AL195*AL195))</f>
        <v>41.14908312272447</v>
      </c>
      <c r="AM196" s="37">
        <f>AM195+(AVERAGE($AI$3:AI196)/(AM195*AM195))</f>
        <v>41.347782433981223</v>
      </c>
      <c r="AN196" s="38">
        <f t="shared" ref="AN196:AN259" si="74">AN195+(AE196/(AN195*AN195))</f>
        <v>49.082633790847069</v>
      </c>
      <c r="AO196" s="39">
        <f t="shared" ref="AO196:AP211" si="75">AO195+(AH196/(AO195*AO195))</f>
        <v>47.94960203730637</v>
      </c>
      <c r="AP196" s="39">
        <f t="shared" si="75"/>
        <v>46.718568599110654</v>
      </c>
      <c r="AQ196" s="36">
        <f t="shared" si="58"/>
        <v>46.889701864800557</v>
      </c>
      <c r="AR196" s="40">
        <f t="shared" si="65"/>
        <v>45.734259971365546</v>
      </c>
      <c r="AS196" s="41">
        <f t="shared" si="65"/>
        <v>45.309839799647484</v>
      </c>
      <c r="AT196" s="20">
        <f>POWER((AO196-H196),2)</f>
        <v>1.1033358800309283</v>
      </c>
      <c r="AU196" s="20">
        <f>POWER((AP196-H196),2)</f>
        <v>5.2049292369639248</v>
      </c>
      <c r="AV196" s="29">
        <f t="shared" ref="AV196:AV259" si="76">AV195+(AVERAGE($AE$3:$AE$85)/(AV195*AV195))</f>
        <v>47.824063836434938</v>
      </c>
      <c r="AW196" s="30">
        <f t="shared" si="57"/>
        <v>37.986416613383895</v>
      </c>
      <c r="AX196" s="36">
        <f t="shared" ref="AX196:AX259" si="77">AX195+(AVERAGE($AH$3:$AH$85)/(AX195*AX195))</f>
        <v>50.2468701485884</v>
      </c>
      <c r="AY196" s="37">
        <f t="shared" ref="AY196:AY259" si="78">AY195+(AVERAGE($AI$3:$AI$85)/(AY195*AY195))</f>
        <v>48.019050288082823</v>
      </c>
    </row>
    <row r="197" spans="1:51" thickTop="1" thickBot="1">
      <c r="A197" s="4">
        <v>196</v>
      </c>
      <c r="B197" s="4">
        <v>1053509137</v>
      </c>
      <c r="C197" s="5">
        <f t="shared" si="68"/>
        <v>0.37001897533206829</v>
      </c>
      <c r="D197" s="2">
        <f t="shared" si="69"/>
        <v>37762.392789351856</v>
      </c>
      <c r="E197" s="4" t="s">
        <v>1075</v>
      </c>
      <c r="F197" s="4" t="s">
        <v>1076</v>
      </c>
      <c r="G197" s="4">
        <v>49</v>
      </c>
      <c r="H197" s="4">
        <v>51</v>
      </c>
      <c r="I197" s="5">
        <f t="shared" si="70"/>
        <v>0.55737704918032782</v>
      </c>
      <c r="J197" s="4">
        <v>273</v>
      </c>
      <c r="K197" s="4">
        <v>284</v>
      </c>
      <c r="L197" s="5">
        <f t="shared" si="71"/>
        <v>0.50728155339805825</v>
      </c>
      <c r="M197" s="5">
        <f t="shared" si="66"/>
        <v>5.5686274509803919</v>
      </c>
      <c r="N197" s="4">
        <v>2</v>
      </c>
      <c r="O197" s="4">
        <v>0</v>
      </c>
      <c r="P197" s="4">
        <v>2</v>
      </c>
      <c r="Q197" s="4">
        <v>1</v>
      </c>
      <c r="R197" s="4">
        <v>1</v>
      </c>
      <c r="S197" s="4">
        <v>0</v>
      </c>
      <c r="T197" s="4">
        <v>10</v>
      </c>
      <c r="U197" s="4">
        <v>0</v>
      </c>
      <c r="V197" s="4">
        <v>3</v>
      </c>
      <c r="W197" s="4">
        <f>N197+P197+T197</f>
        <v>14</v>
      </c>
      <c r="X197" s="4">
        <f>O197+Q197+U197</f>
        <v>1</v>
      </c>
      <c r="Y197" s="60">
        <f>(N197+V197)/G197</f>
        <v>0.10204081632653061</v>
      </c>
      <c r="Z197" s="62">
        <f>IF(AA197=0,0,(N197+V197)/ABS(AA197))</f>
        <v>2.5</v>
      </c>
      <c r="AA197" s="3">
        <f t="shared" si="72"/>
        <v>2</v>
      </c>
      <c r="AB197" s="3">
        <f t="shared" si="67"/>
        <v>11</v>
      </c>
      <c r="AC197" s="3">
        <f>N197+O197+P197+Q197+T197+U197</f>
        <v>15</v>
      </c>
      <c r="AD197" s="3">
        <f>AA197/G197</f>
        <v>4.0816326530612242E-2</v>
      </c>
      <c r="AE197" s="24">
        <f>(AA197)*(G197*G197)</f>
        <v>4802</v>
      </c>
      <c r="AF197" s="25">
        <f t="shared" si="73"/>
        <v>3.8446751249519417E-4</v>
      </c>
      <c r="AG197" s="26">
        <f>(H197-$H$2)/SUM($AF$2:AF196)</f>
        <v>142.20561529254118</v>
      </c>
      <c r="AH197" s="35">
        <f>(H197-H192)/SUM(AF192:AF196)</f>
        <v>1795.9227969186488</v>
      </c>
      <c r="AI197" s="28">
        <f>(H197-H187)/SUM(AF187:AF196)</f>
        <v>1482.412155590516</v>
      </c>
      <c r="AJ197" s="29">
        <f>AJ196+(AVERAGE($AE$3:AE197)/(AJ196*AJ196))</f>
        <v>32.939301047397073</v>
      </c>
      <c r="AK197" s="30">
        <f>AK196+(AVERAGE($AG$3:AG197)/(AK196*AK196))</f>
        <v>39.079836647942535</v>
      </c>
      <c r="AL197" s="36">
        <f>AL196+(AVERAGE($AH$3:AH197)/(AL196*AL196))</f>
        <v>41.25187915416258</v>
      </c>
      <c r="AM197" s="37">
        <f>AM196+(AVERAGE($AI$3:AI197)/(AM196*AM196))</f>
        <v>41.44396227575578</v>
      </c>
      <c r="AN197" s="38">
        <f t="shared" si="74"/>
        <v>51.075905200728521</v>
      </c>
      <c r="AO197" s="39">
        <f t="shared" si="75"/>
        <v>48.730721842080968</v>
      </c>
      <c r="AP197" s="39">
        <f t="shared" si="75"/>
        <v>47.397756454093518</v>
      </c>
      <c r="AQ197" s="36">
        <f t="shared" si="58"/>
        <v>47.439623697375247</v>
      </c>
      <c r="AR197" s="40">
        <f t="shared" si="65"/>
        <v>46.155470415491905</v>
      </c>
      <c r="AS197" s="41">
        <f t="shared" si="65"/>
        <v>45.58779478269421</v>
      </c>
      <c r="AT197" s="20">
        <f>POWER((AO197-H197),2)</f>
        <v>5.1496233580083972</v>
      </c>
      <c r="AU197" s="20">
        <f>POWER((AP197-H197),2)</f>
        <v>12.976158564024907</v>
      </c>
      <c r="AV197" s="29">
        <f t="shared" si="76"/>
        <v>47.900715536850228</v>
      </c>
      <c r="AW197" s="30">
        <f t="shared" ref="AW197:AW260" si="79">AW196+(AVERAGE($AG$3:$AG$85)/(AW196*AW196))</f>
        <v>38.043313972995911</v>
      </c>
      <c r="AX197" s="36">
        <f t="shared" si="77"/>
        <v>50.328126386202477</v>
      </c>
      <c r="AY197" s="37">
        <f t="shared" si="78"/>
        <v>48.096075335578959</v>
      </c>
    </row>
    <row r="198" spans="1:51" thickTop="1" thickBot="1">
      <c r="A198" s="4">
        <v>197</v>
      </c>
      <c r="B198" s="4">
        <v>1053597227</v>
      </c>
      <c r="C198" s="5">
        <f t="shared" si="68"/>
        <v>0.3719165085388994</v>
      </c>
      <c r="D198" s="2">
        <f t="shared" si="69"/>
        <v>37763.412349537037</v>
      </c>
      <c r="E198" s="4" t="s">
        <v>1076</v>
      </c>
      <c r="F198" s="4" t="s">
        <v>1077</v>
      </c>
      <c r="G198" s="4">
        <v>51</v>
      </c>
      <c r="H198" s="4">
        <v>51</v>
      </c>
      <c r="I198" s="5">
        <f t="shared" si="70"/>
        <v>0.55737704918032782</v>
      </c>
      <c r="J198" s="4">
        <v>284</v>
      </c>
      <c r="K198" s="4">
        <v>284</v>
      </c>
      <c r="L198" s="5">
        <f t="shared" si="71"/>
        <v>0.50728155339805825</v>
      </c>
      <c r="M198" s="5">
        <f t="shared" si="66"/>
        <v>5.5686274509803919</v>
      </c>
      <c r="N198" s="4">
        <v>0</v>
      </c>
      <c r="O198" s="4">
        <v>0</v>
      </c>
      <c r="P198" s="4">
        <v>0</v>
      </c>
      <c r="Q198" s="4">
        <v>0</v>
      </c>
      <c r="R198" s="4">
        <v>1</v>
      </c>
      <c r="S198" s="4">
        <v>0</v>
      </c>
      <c r="T198" s="4">
        <v>0</v>
      </c>
      <c r="U198" s="4">
        <v>0</v>
      </c>
      <c r="V198" s="4">
        <v>1</v>
      </c>
      <c r="W198" s="4">
        <f>N198+P198+T198</f>
        <v>0</v>
      </c>
      <c r="X198" s="4">
        <f>O198+Q198+U198</f>
        <v>0</v>
      </c>
      <c r="Y198" s="60">
        <f>(N198+V198)/G198</f>
        <v>1.9607843137254902E-2</v>
      </c>
      <c r="Z198" s="62">
        <f>IF(AA198=0,0,(N198+V198)/ABS(AA198))</f>
        <v>0</v>
      </c>
      <c r="AA198" s="3">
        <f t="shared" si="72"/>
        <v>0</v>
      </c>
      <c r="AB198" s="3">
        <f t="shared" si="67"/>
        <v>0</v>
      </c>
      <c r="AC198" s="3">
        <f>N198+O198+P198+Q198+T198+U198</f>
        <v>0</v>
      </c>
      <c r="AD198" s="3">
        <f>AA198/G198</f>
        <v>0</v>
      </c>
      <c r="AE198" s="24">
        <f>(AA198)*(G198*G198)</f>
        <v>0</v>
      </c>
      <c r="AF198" s="25">
        <f t="shared" si="73"/>
        <v>3.8446751249519417E-4</v>
      </c>
      <c r="AG198" s="26">
        <f>(H198-$H$2)/SUM($AF$2:AF197)</f>
        <v>141.9773097687241</v>
      </c>
      <c r="AH198" s="35">
        <f>(H198-H193)/SUM(AF193:AF197)</f>
        <v>1852.6742163629769</v>
      </c>
      <c r="AI198" s="28">
        <f>(H198-H188)/SUM(AF188:AF197)</f>
        <v>1525.0637090973337</v>
      </c>
      <c r="AJ198" s="29">
        <f>AJ197+(AVERAGE($AE$3:AE198)/(AJ197*AJ197))</f>
        <v>33.064162609858684</v>
      </c>
      <c r="AK198" s="30">
        <f>AK197+(AVERAGE($AG$3:AG198)/(AK197*AK197))</f>
        <v>39.141512560043978</v>
      </c>
      <c r="AL198" s="36">
        <f>AL197+(AVERAGE($AH$3:AH198)/(AL197*AL197))</f>
        <v>41.359196282583682</v>
      </c>
      <c r="AM198" s="37">
        <f>AM197+(AVERAGE($AI$3:AI198)/(AM197*AM197))</f>
        <v>41.543737900568772</v>
      </c>
      <c r="AN198" s="38">
        <f t="shared" si="74"/>
        <v>51.075905200728521</v>
      </c>
      <c r="AO198" s="39">
        <f t="shared" si="75"/>
        <v>49.510899246956988</v>
      </c>
      <c r="AP198" s="39">
        <f t="shared" si="75"/>
        <v>48.076604256513399</v>
      </c>
      <c r="AQ198" s="36">
        <f t="shared" si="58"/>
        <v>48.031842154979167</v>
      </c>
      <c r="AR198" s="40">
        <f t="shared" si="65"/>
        <v>46.65599472642127</v>
      </c>
      <c r="AS198" s="41">
        <f t="shared" si="65"/>
        <v>45.935752855233929</v>
      </c>
      <c r="AT198" s="20">
        <f>POWER((AO198-H198),2)</f>
        <v>2.2174210527132643</v>
      </c>
      <c r="AU198" s="20">
        <f>POWER((AP198-H198),2)</f>
        <v>8.5462426730355787</v>
      </c>
      <c r="AV198" s="29">
        <f t="shared" si="76"/>
        <v>47.977122114324168</v>
      </c>
      <c r="AW198" s="30">
        <f t="shared" si="79"/>
        <v>38.100041269154339</v>
      </c>
      <c r="AX198" s="36">
        <f t="shared" si="77"/>
        <v>50.409120454465203</v>
      </c>
      <c r="AY198" s="37">
        <f t="shared" si="78"/>
        <v>48.172853872015104</v>
      </c>
    </row>
    <row r="199" spans="1:51" thickTop="1" thickBot="1">
      <c r="A199" s="4">
        <v>198</v>
      </c>
      <c r="B199" s="4">
        <v>1054305572</v>
      </c>
      <c r="C199" s="5">
        <f t="shared" si="68"/>
        <v>0.37381404174573057</v>
      </c>
      <c r="D199" s="2">
        <f t="shared" si="69"/>
        <v>37771.61078703704</v>
      </c>
      <c r="E199" s="4" t="s">
        <v>1077</v>
      </c>
      <c r="F199" s="4" t="s">
        <v>1078</v>
      </c>
      <c r="G199" s="4">
        <v>51</v>
      </c>
      <c r="H199" s="4">
        <v>51</v>
      </c>
      <c r="I199" s="5">
        <f t="shared" si="70"/>
        <v>0.55737704918032782</v>
      </c>
      <c r="J199" s="4">
        <v>284</v>
      </c>
      <c r="K199" s="4">
        <v>284</v>
      </c>
      <c r="L199" s="5">
        <f t="shared" si="71"/>
        <v>0.50728155339805825</v>
      </c>
      <c r="M199" s="5">
        <f t="shared" si="66"/>
        <v>5.5686274509803919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f>N199+P199+T199</f>
        <v>0</v>
      </c>
      <c r="X199" s="4">
        <f>O199+Q199+U199</f>
        <v>0</v>
      </c>
      <c r="Y199" s="60">
        <f>(N199+V199)/G199</f>
        <v>0</v>
      </c>
      <c r="Z199" s="62">
        <f>IF(AA199=0,0,(N199+V199)/ABS(AA199))</f>
        <v>0</v>
      </c>
      <c r="AA199" s="3">
        <f t="shared" si="72"/>
        <v>0</v>
      </c>
      <c r="AB199" s="3">
        <f t="shared" si="67"/>
        <v>0</v>
      </c>
      <c r="AC199" s="3">
        <f>N199+O199+P199+Q199+T199+U199</f>
        <v>0</v>
      </c>
      <c r="AD199" s="3">
        <f>AA199/G199</f>
        <v>0</v>
      </c>
      <c r="AE199" s="24">
        <f>(AA199)*(G199*G199)</f>
        <v>0</v>
      </c>
      <c r="AF199" s="25">
        <f t="shared" si="73"/>
        <v>3.8446751249519417E-4</v>
      </c>
      <c r="AG199" s="26">
        <f>(H199-$H$2)/SUM($AF$2:AF198)</f>
        <v>141.74973614095967</v>
      </c>
      <c r="AH199" s="35">
        <f>(H199-H194)/SUM(AF194:AF198)</f>
        <v>1913.1293807638529</v>
      </c>
      <c r="AI199" s="28">
        <f>(H199-H189)/SUM(AF189:AF198)</f>
        <v>1570.2422869079307</v>
      </c>
      <c r="AJ199" s="29">
        <f>AJ198+(AVERAGE($AE$3:AE199)/(AJ198*AJ198))</f>
        <v>33.187453876119946</v>
      </c>
      <c r="AK199" s="30">
        <f>AK198+(AVERAGE($AG$3:AG199)/(AK198*AK198))</f>
        <v>39.203151825012611</v>
      </c>
      <c r="AL199" s="36">
        <f>AL198+(AVERAGE($AH$3:AH199)/(AL198*AL198))</f>
        <v>41.471092472431401</v>
      </c>
      <c r="AM199" s="37">
        <f>AM198+(AVERAGE($AI$3:AI199)/(AM198*AM198))</f>
        <v>41.647149169323463</v>
      </c>
      <c r="AN199" s="38">
        <f t="shared" si="74"/>
        <v>51.075905200728521</v>
      </c>
      <c r="AO199" s="39">
        <f t="shared" si="75"/>
        <v>50.291344984020654</v>
      </c>
      <c r="AP199" s="39">
        <f t="shared" si="75"/>
        <v>48.755962889776718</v>
      </c>
      <c r="AQ199" s="36">
        <f t="shared" si="58"/>
        <v>48.665527571995668</v>
      </c>
      <c r="AR199" s="40">
        <f t="shared" si="65"/>
        <v>47.233725388865075</v>
      </c>
      <c r="AS199" s="41">
        <f t="shared" si="65"/>
        <v>46.352875180065915</v>
      </c>
      <c r="AT199" s="20">
        <f>POWER((AO199-H199),2)</f>
        <v>0.50219193167268728</v>
      </c>
      <c r="AU199" s="20">
        <f>POWER((AP199-H199),2)</f>
        <v>5.0357025520592567</v>
      </c>
      <c r="AV199" s="29">
        <f t="shared" si="76"/>
        <v>48.053285521046661</v>
      </c>
      <c r="AW199" s="30">
        <f t="shared" si="79"/>
        <v>38.156599768094367</v>
      </c>
      <c r="AX199" s="36">
        <f t="shared" si="77"/>
        <v>50.48985445990936</v>
      </c>
      <c r="AY199" s="37">
        <f t="shared" si="78"/>
        <v>48.249387862178239</v>
      </c>
    </row>
    <row r="200" spans="1:51" thickTop="1" thickBot="1">
      <c r="A200" s="4">
        <v>199</v>
      </c>
      <c r="B200" s="4">
        <v>1055237042</v>
      </c>
      <c r="C200" s="5">
        <f t="shared" si="68"/>
        <v>0.37571157495256169</v>
      </c>
      <c r="D200" s="2">
        <f t="shared" si="69"/>
        <v>37782.391689814816</v>
      </c>
      <c r="E200" s="4" t="s">
        <v>1078</v>
      </c>
      <c r="F200" s="4" t="s">
        <v>1079</v>
      </c>
      <c r="G200" s="4">
        <v>51</v>
      </c>
      <c r="H200" s="4">
        <v>52</v>
      </c>
      <c r="I200" s="5">
        <f t="shared" si="70"/>
        <v>0.57377049180327866</v>
      </c>
      <c r="J200" s="4">
        <v>284</v>
      </c>
      <c r="K200" s="4">
        <v>286</v>
      </c>
      <c r="L200" s="5">
        <f t="shared" si="71"/>
        <v>0.51213592233009708</v>
      </c>
      <c r="M200" s="5">
        <f t="shared" si="66"/>
        <v>5.5</v>
      </c>
      <c r="N200" s="4">
        <v>1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2</v>
      </c>
      <c r="U200" s="4">
        <v>0</v>
      </c>
      <c r="V200" s="4">
        <v>0</v>
      </c>
      <c r="W200" s="4">
        <f>N200+P200+T200</f>
        <v>3</v>
      </c>
      <c r="X200" s="4">
        <f>O200+Q200+U200</f>
        <v>0</v>
      </c>
      <c r="Y200" s="60">
        <f>(N200+V200)/G200</f>
        <v>1.9607843137254902E-2</v>
      </c>
      <c r="Z200" s="62">
        <f>IF(AA200=0,0,(N200+V200)/ABS(AA200))</f>
        <v>1</v>
      </c>
      <c r="AA200" s="3">
        <f t="shared" si="72"/>
        <v>1</v>
      </c>
      <c r="AB200" s="3">
        <f t="shared" si="67"/>
        <v>2</v>
      </c>
      <c r="AC200" s="3">
        <f>N200+O200+P200+Q200+T200+U200</f>
        <v>3</v>
      </c>
      <c r="AD200" s="3">
        <f>AA200/G200</f>
        <v>1.9607843137254902E-2</v>
      </c>
      <c r="AE200" s="24">
        <f>(AA200)*(G200*G200)</f>
        <v>2601</v>
      </c>
      <c r="AF200" s="25">
        <f t="shared" si="73"/>
        <v>3.6982248520710058E-4</v>
      </c>
      <c r="AG200" s="26">
        <f>(H200-$H$2)/SUM($AF$2:AF199)</f>
        <v>145.68532886295239</v>
      </c>
      <c r="AH200" s="35">
        <f>(H200-H195)/SUM(AF195:AF199)</f>
        <v>2472.0788681127474</v>
      </c>
      <c r="AI200" s="28">
        <f>(H200-H190)/SUM(AF190:AF199)</f>
        <v>1387.0108519867449</v>
      </c>
      <c r="AJ200" s="29">
        <f>AJ199+(AVERAGE($AE$3:AE200)/(AJ199*AJ199))</f>
        <v>33.321139617695714</v>
      </c>
      <c r="AK200" s="30">
        <f>AK199+(AVERAGE($AG$3:AG200)/(AK199*AK199))</f>
        <v>39.264765829676506</v>
      </c>
      <c r="AL200" s="36">
        <f>AL199+(AVERAGE($AH$3:AH200)/(AL199*AL199))</f>
        <v>41.589083050705284</v>
      </c>
      <c r="AM200" s="37">
        <f>AM199+(AVERAGE($AI$3:AI200)/(AM199*AM199))</f>
        <v>41.753566563084995</v>
      </c>
      <c r="AN200" s="38">
        <f t="shared" si="74"/>
        <v>52.072935158470571</v>
      </c>
      <c r="AO200" s="39">
        <f t="shared" si="75"/>
        <v>51.268752830633701</v>
      </c>
      <c r="AP200" s="39">
        <f t="shared" si="75"/>
        <v>49.339440752386196</v>
      </c>
      <c r="AQ200" s="36">
        <f t="shared" ref="AQ200:AQ263" si="80">AQ199+(AVERAGE(AH196:AH200)/(AQ199*AQ199))</f>
        <v>49.454914370484005</v>
      </c>
      <c r="AR200" s="40">
        <f t="shared" si="65"/>
        <v>47.873503796735029</v>
      </c>
      <c r="AS200" s="41">
        <f t="shared" si="65"/>
        <v>46.809057413483927</v>
      </c>
      <c r="AT200" s="20">
        <f>POWER((AO200-H200),2)</f>
        <v>0.53472242270622405</v>
      </c>
      <c r="AU200" s="20">
        <f>POWER((AP200-H200),2)</f>
        <v>7.0785755100633319</v>
      </c>
      <c r="AV200" s="29">
        <f t="shared" si="76"/>
        <v>48.129207684435258</v>
      </c>
      <c r="AW200" s="30">
        <f t="shared" si="79"/>
        <v>38.212990721025214</v>
      </c>
      <c r="AX200" s="36">
        <f t="shared" si="77"/>
        <v>50.570330482099934</v>
      </c>
      <c r="AY200" s="37">
        <f t="shared" si="78"/>
        <v>48.325679245903629</v>
      </c>
    </row>
    <row r="201" spans="1:51" thickTop="1" thickBot="1">
      <c r="A201" s="4">
        <v>200</v>
      </c>
      <c r="B201" s="4">
        <v>1057839350</v>
      </c>
      <c r="C201" s="5">
        <f t="shared" si="68"/>
        <v>0.3776091081593928</v>
      </c>
      <c r="D201" s="2">
        <f t="shared" si="69"/>
        <v>37812.510995370372</v>
      </c>
      <c r="E201" s="4" t="s">
        <v>1079</v>
      </c>
      <c r="F201" s="4" t="s">
        <v>1080</v>
      </c>
      <c r="G201" s="4">
        <v>52</v>
      </c>
      <c r="H201" s="4">
        <v>52</v>
      </c>
      <c r="I201" s="5">
        <f t="shared" si="70"/>
        <v>0.57377049180327866</v>
      </c>
      <c r="J201" s="4">
        <v>286</v>
      </c>
      <c r="K201" s="4">
        <v>286</v>
      </c>
      <c r="L201" s="5">
        <f t="shared" si="71"/>
        <v>0.51213592233009708</v>
      </c>
      <c r="M201" s="5">
        <f t="shared" si="66"/>
        <v>5.5</v>
      </c>
      <c r="N201" s="4">
        <v>0</v>
      </c>
      <c r="O201" s="4">
        <v>0</v>
      </c>
      <c r="P201" s="4">
        <v>0</v>
      </c>
      <c r="Q201" s="4">
        <v>0</v>
      </c>
      <c r="R201" s="4">
        <v>1</v>
      </c>
      <c r="S201" s="4">
        <v>0</v>
      </c>
      <c r="T201" s="4">
        <v>0</v>
      </c>
      <c r="U201" s="4">
        <v>0</v>
      </c>
      <c r="V201" s="4">
        <v>1</v>
      </c>
      <c r="W201" s="4">
        <f>N201+P201+T201</f>
        <v>0</v>
      </c>
      <c r="X201" s="4">
        <f>O201+Q201+U201</f>
        <v>0</v>
      </c>
      <c r="Y201" s="60">
        <f>(N201+V201)/G201</f>
        <v>1.9230769230769232E-2</v>
      </c>
      <c r="Z201" s="62">
        <f>IF(AA201=0,0,(N201+V201)/ABS(AA201))</f>
        <v>0</v>
      </c>
      <c r="AA201" s="3">
        <f t="shared" si="72"/>
        <v>0</v>
      </c>
      <c r="AB201" s="3">
        <f t="shared" si="67"/>
        <v>0</v>
      </c>
      <c r="AC201" s="3">
        <f>N201+O201+P201+Q201+T201+U201</f>
        <v>0</v>
      </c>
      <c r="AD201" s="3">
        <f>AA201/G201</f>
        <v>0</v>
      </c>
      <c r="AE201" s="24">
        <f>(AA201)*(G201*G201)</f>
        <v>0</v>
      </c>
      <c r="AF201" s="25">
        <f t="shared" si="73"/>
        <v>3.6982248520710058E-4</v>
      </c>
      <c r="AG201" s="26">
        <f>(H201-$H$2)/SUM($AF$2:AF200)</f>
        <v>145.46141092669157</v>
      </c>
      <c r="AH201" s="35">
        <f>(H201-H196)/SUM(AF196:AF200)</f>
        <v>1546.6164499929889</v>
      </c>
      <c r="AI201" s="28">
        <f>(H201-H191)/SUM(AF191:AF200)</f>
        <v>1420.7633029684048</v>
      </c>
      <c r="AJ201" s="29">
        <f>AJ200+(AVERAGE($AE$3:AE201)/(AJ200*AJ200))</f>
        <v>33.453088398099538</v>
      </c>
      <c r="AK201" s="30">
        <f>AK200+(AVERAGE($AG$3:AG201)/(AK200*AK200))</f>
        <v>39.326352090782642</v>
      </c>
      <c r="AL201" s="36">
        <f>AL200+(AVERAGE($AH$3:AH201)/(AL200*AL200))</f>
        <v>41.710308885138531</v>
      </c>
      <c r="AM201" s="37">
        <f>AM200+(AVERAGE($AI$3:AI201)/(AM200*AM200))</f>
        <v>41.863005417513541</v>
      </c>
      <c r="AN201" s="38">
        <f t="shared" si="74"/>
        <v>52.072935158470571</v>
      </c>
      <c r="AO201" s="39">
        <f t="shared" si="75"/>
        <v>51.85715886684951</v>
      </c>
      <c r="AP201" s="39">
        <f t="shared" si="75"/>
        <v>49.923064944783889</v>
      </c>
      <c r="AQ201" s="36">
        <f t="shared" si="80"/>
        <v>50.238336280855656</v>
      </c>
      <c r="AR201" s="40">
        <f t="shared" si="65"/>
        <v>48.52940543560667</v>
      </c>
      <c r="AS201" s="41">
        <f t="shared" si="65"/>
        <v>47.303411061179574</v>
      </c>
      <c r="AT201" s="20">
        <f>POWER((AO201-H201),2)</f>
        <v>2.0403589319716128E-2</v>
      </c>
      <c r="AU201" s="20">
        <f>POWER((AP201-H201),2)</f>
        <v>4.3136592235855522</v>
      </c>
      <c r="AV201" s="29">
        <f t="shared" si="76"/>
        <v>48.204890507565523</v>
      </c>
      <c r="AW201" s="30">
        <f t="shared" si="79"/>
        <v>38.269215364374304</v>
      </c>
      <c r="AX201" s="36">
        <f t="shared" si="77"/>
        <v>50.650550574106745</v>
      </c>
      <c r="AY201" s="37">
        <f t="shared" si="78"/>
        <v>48.401729938508673</v>
      </c>
    </row>
    <row r="202" spans="1:51" thickTop="1" thickBot="1">
      <c r="A202" s="4">
        <v>201</v>
      </c>
      <c r="B202" s="4">
        <v>1058189377</v>
      </c>
      <c r="C202" s="5">
        <f t="shared" si="68"/>
        <v>0.37950664136622392</v>
      </c>
      <c r="D202" s="2">
        <f t="shared" si="69"/>
        <v>37816.5622337963</v>
      </c>
      <c r="E202" s="4" t="s">
        <v>1080</v>
      </c>
      <c r="F202" s="4" t="s">
        <v>1081</v>
      </c>
      <c r="G202" s="4">
        <v>52</v>
      </c>
      <c r="H202" s="4">
        <v>53</v>
      </c>
      <c r="I202" s="5">
        <f t="shared" si="70"/>
        <v>0.5901639344262295</v>
      </c>
      <c r="J202" s="4">
        <v>286</v>
      </c>
      <c r="K202" s="4">
        <v>290</v>
      </c>
      <c r="L202" s="5">
        <f t="shared" si="71"/>
        <v>0.52184466019417475</v>
      </c>
      <c r="M202" s="5">
        <f t="shared" si="66"/>
        <v>5.4716981132075473</v>
      </c>
      <c r="N202" s="4">
        <v>1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4</v>
      </c>
      <c r="U202" s="4">
        <v>0</v>
      </c>
      <c r="V202" s="4">
        <v>0</v>
      </c>
      <c r="W202" s="4">
        <f>N202+P202+T202</f>
        <v>5</v>
      </c>
      <c r="X202" s="4">
        <f>O202+Q202+U202</f>
        <v>0</v>
      </c>
      <c r="Y202" s="60">
        <f>(N202+V202)/G202</f>
        <v>1.9230769230769232E-2</v>
      </c>
      <c r="Z202" s="62">
        <f>IF(AA202=0,0,(N202+V202)/ABS(AA202))</f>
        <v>1</v>
      </c>
      <c r="AA202" s="3">
        <f t="shared" si="72"/>
        <v>1</v>
      </c>
      <c r="AB202" s="3">
        <f t="shared" si="67"/>
        <v>4</v>
      </c>
      <c r="AC202" s="3">
        <f>N202+O202+P202+Q202+T202+U202</f>
        <v>5</v>
      </c>
      <c r="AD202" s="3">
        <f>AA202/G202</f>
        <v>1.9230769230769232E-2</v>
      </c>
      <c r="AE202" s="24">
        <f>(AA202)*(G202*G202)</f>
        <v>2704</v>
      </c>
      <c r="AF202" s="25">
        <f t="shared" si="73"/>
        <v>3.55998576005696E-4</v>
      </c>
      <c r="AG202" s="26">
        <f>(H202-$H$2)/SUM($AF$2:AF201)</f>
        <v>149.38784254961226</v>
      </c>
      <c r="AH202" s="35">
        <f>(H202-H197)/SUM(AF197:AF201)</f>
        <v>1056.4975214060389</v>
      </c>
      <c r="AI202" s="28">
        <f>(H202-H192)/SUM(AF192:AF201)</f>
        <v>1456.1994352727495</v>
      </c>
      <c r="AJ202" s="29">
        <f>AJ201+(AVERAGE($AE$3:AE202)/(AJ201*AJ201))</f>
        <v>33.595424830421862</v>
      </c>
      <c r="AK202" s="30">
        <f>AK201+(AVERAGE($AG$3:AG202)/(AK201*AK201))</f>
        <v>39.387921610945433</v>
      </c>
      <c r="AL202" s="36">
        <f>AL201+(AVERAGE($AH$3:AH202)/(AL201*AL201))</f>
        <v>41.833264825786408</v>
      </c>
      <c r="AM202" s="37">
        <f>AM201+(AVERAGE($AI$3:AI202)/(AM201*AM201))</f>
        <v>41.975483097662924</v>
      </c>
      <c r="AN202" s="38">
        <f t="shared" si="74"/>
        <v>53.07013585090349</v>
      </c>
      <c r="AO202" s="39">
        <f t="shared" si="75"/>
        <v>52.2500308366171</v>
      </c>
      <c r="AP202" s="39">
        <f t="shared" si="75"/>
        <v>50.507341389179885</v>
      </c>
      <c r="AQ202" s="36">
        <f t="shared" si="80"/>
        <v>50.93892108625014</v>
      </c>
      <c r="AR202" s="40">
        <f t="shared" si="65"/>
        <v>49.161496995905814</v>
      </c>
      <c r="AS202" s="41">
        <f t="shared" si="65"/>
        <v>47.826158803805704</v>
      </c>
      <c r="AT202" s="20">
        <f>POWER((AO202-H202),2)</f>
        <v>0.56245374602524723</v>
      </c>
      <c r="AU202" s="20">
        <f>POWER((AP202-H202),2)</f>
        <v>6.2133469500956657</v>
      </c>
      <c r="AV202" s="29">
        <f t="shared" si="76"/>
        <v>48.280335869591937</v>
      </c>
      <c r="AW202" s="30">
        <f t="shared" si="79"/>
        <v>38.325274920026423</v>
      </c>
      <c r="AX202" s="36">
        <f t="shared" si="77"/>
        <v>50.730516762966616</v>
      </c>
      <c r="AY202" s="37">
        <f t="shared" si="78"/>
        <v>48.477541831217145</v>
      </c>
    </row>
    <row r="203" spans="1:51" thickTop="1" thickBot="1">
      <c r="A203" s="4">
        <v>202</v>
      </c>
      <c r="B203" s="4">
        <v>1058259201</v>
      </c>
      <c r="C203" s="5">
        <f t="shared" si="68"/>
        <v>0.38140417457305503</v>
      </c>
      <c r="D203" s="2">
        <f t="shared" si="69"/>
        <v>37817.370381944442</v>
      </c>
      <c r="E203" s="4" t="s">
        <v>1081</v>
      </c>
      <c r="F203" s="4" t="s">
        <v>1082</v>
      </c>
      <c r="G203" s="4">
        <v>53</v>
      </c>
      <c r="H203" s="4">
        <v>53</v>
      </c>
      <c r="I203" s="5">
        <f t="shared" si="70"/>
        <v>0.5901639344262295</v>
      </c>
      <c r="J203" s="4">
        <v>290</v>
      </c>
      <c r="K203" s="4">
        <v>291</v>
      </c>
      <c r="L203" s="5">
        <f t="shared" si="71"/>
        <v>0.52427184466019416</v>
      </c>
      <c r="M203" s="5">
        <f t="shared" si="66"/>
        <v>5.4905660377358494</v>
      </c>
      <c r="N203" s="4">
        <v>0</v>
      </c>
      <c r="O203" s="4">
        <v>0</v>
      </c>
      <c r="P203" s="4">
        <v>1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1</v>
      </c>
      <c r="W203" s="4">
        <f>N203+P203+T203</f>
        <v>1</v>
      </c>
      <c r="X203" s="4">
        <f>O203+Q203+U203</f>
        <v>0</v>
      </c>
      <c r="Y203" s="60">
        <f>(N203+V203)/G203</f>
        <v>1.8867924528301886E-2</v>
      </c>
      <c r="Z203" s="62">
        <f>IF(AA203=0,0,(N203+V203)/ABS(AA203))</f>
        <v>0</v>
      </c>
      <c r="AA203" s="3">
        <f t="shared" si="72"/>
        <v>0</v>
      </c>
      <c r="AB203" s="3">
        <f t="shared" si="67"/>
        <v>1</v>
      </c>
      <c r="AC203" s="3">
        <f>N203+O203+P203+Q203+T203+U203</f>
        <v>1</v>
      </c>
      <c r="AD203" s="3">
        <f>AA203/G203</f>
        <v>0</v>
      </c>
      <c r="AE203" s="24">
        <f>(AA203)*(G203*G203)</f>
        <v>0</v>
      </c>
      <c r="AF203" s="25">
        <f t="shared" si="73"/>
        <v>3.55998576005696E-4</v>
      </c>
      <c r="AG203" s="26">
        <f>(H203-$H$2)/SUM($AF$2:AF202)</f>
        <v>149.16748132760671</v>
      </c>
      <c r="AH203" s="35">
        <f>(H203-H198)/SUM(AF198:AF202)</f>
        <v>1072.6284376888916</v>
      </c>
      <c r="AI203" s="28">
        <f>(H203-H193)/SUM(AF193:AF202)</f>
        <v>1491.1945738754396</v>
      </c>
      <c r="AJ203" s="29">
        <f>AJ202+(AVERAGE($AE$3:AE203)/(AJ202*AJ202))</f>
        <v>33.735855567670704</v>
      </c>
      <c r="AK203" s="30">
        <f>AK202+(AVERAGE($AG$3:AG203)/(AK202*AK202))</f>
        <v>39.449471793542301</v>
      </c>
      <c r="AL203" s="36">
        <f>AL202+(AVERAGE($AH$3:AH203)/(AL202*AL202))</f>
        <v>41.95794028351343</v>
      </c>
      <c r="AM203" s="37">
        <f>AM202+(AVERAGE($AI$3:AI203)/(AM202*AM202))</f>
        <v>42.09101282637959</v>
      </c>
      <c r="AN203" s="38">
        <f t="shared" si="74"/>
        <v>53.07013585090349</v>
      </c>
      <c r="AO203" s="39">
        <f t="shared" si="75"/>
        <v>52.64292556764034</v>
      </c>
      <c r="AP203" s="39">
        <f t="shared" si="75"/>
        <v>51.091896278477563</v>
      </c>
      <c r="AQ203" s="36">
        <f t="shared" si="80"/>
        <v>51.560243147256884</v>
      </c>
      <c r="AR203" s="40">
        <f t="shared" si="65"/>
        <v>49.770758011944068</v>
      </c>
      <c r="AS203" s="41">
        <f t="shared" si="65"/>
        <v>48.376574615729737</v>
      </c>
      <c r="AT203" s="20">
        <f>POWER((AO203-H203),2)</f>
        <v>0.12750215024497338</v>
      </c>
      <c r="AU203" s="20">
        <f>POWER((AP203-H203),2)</f>
        <v>3.6408598120877738</v>
      </c>
      <c r="AV203" s="29">
        <f t="shared" si="76"/>
        <v>48.355545626159554</v>
      </c>
      <c r="AW203" s="30">
        <f t="shared" si="79"/>
        <v>38.381170595557982</v>
      </c>
      <c r="AX203" s="36">
        <f t="shared" si="77"/>
        <v>50.810231050135286</v>
      </c>
      <c r="AY203" s="37">
        <f t="shared" si="78"/>
        <v>48.553116791574162</v>
      </c>
    </row>
    <row r="204" spans="1:51" thickTop="1" thickBot="1">
      <c r="A204" s="4">
        <v>203</v>
      </c>
      <c r="B204" s="4">
        <v>1058356121</v>
      </c>
      <c r="C204" s="5">
        <f t="shared" si="68"/>
        <v>0.38330170777988615</v>
      </c>
      <c r="D204" s="2">
        <f t="shared" si="69"/>
        <v>37818.492141203707</v>
      </c>
      <c r="E204" s="4" t="s">
        <v>1082</v>
      </c>
      <c r="F204" s="4" t="s">
        <v>1083</v>
      </c>
      <c r="G204" s="4">
        <v>53</v>
      </c>
      <c r="H204" s="4">
        <v>53</v>
      </c>
      <c r="I204" s="5">
        <f t="shared" si="70"/>
        <v>0.5901639344262295</v>
      </c>
      <c r="J204" s="4">
        <v>291</v>
      </c>
      <c r="K204" s="4">
        <v>291</v>
      </c>
      <c r="L204" s="5">
        <f t="shared" si="71"/>
        <v>0.52427184466019416</v>
      </c>
      <c r="M204" s="5">
        <f t="shared" si="66"/>
        <v>5.4905660377358494</v>
      </c>
      <c r="N204" s="4">
        <v>0</v>
      </c>
      <c r="O204" s="4">
        <v>0</v>
      </c>
      <c r="P204" s="4">
        <v>0</v>
      </c>
      <c r="Q204" s="4">
        <v>0</v>
      </c>
      <c r="R204" s="4">
        <v>1</v>
      </c>
      <c r="S204" s="4">
        <v>0</v>
      </c>
      <c r="T204" s="4">
        <v>0</v>
      </c>
      <c r="U204" s="4">
        <v>0</v>
      </c>
      <c r="V204" s="4">
        <v>1</v>
      </c>
      <c r="W204" s="4">
        <f>N204+P204+T204</f>
        <v>0</v>
      </c>
      <c r="X204" s="4">
        <f>O204+Q204+U204</f>
        <v>0</v>
      </c>
      <c r="Y204" s="60">
        <f>(N204+V204)/G204</f>
        <v>1.8867924528301886E-2</v>
      </c>
      <c r="Z204" s="62">
        <f>IF(AA204=0,0,(N204+V204)/ABS(AA204))</f>
        <v>0</v>
      </c>
      <c r="AA204" s="3">
        <f t="shared" si="72"/>
        <v>0</v>
      </c>
      <c r="AB204" s="3">
        <f t="shared" si="67"/>
        <v>0</v>
      </c>
      <c r="AC204" s="3">
        <f>N204+O204+P204+Q204+T204+U204</f>
        <v>0</v>
      </c>
      <c r="AD204" s="3">
        <f>AA204/G204</f>
        <v>0</v>
      </c>
      <c r="AE204" s="24">
        <f>(AA204)*(G204*G204)</f>
        <v>0</v>
      </c>
      <c r="AF204" s="25">
        <f t="shared" si="73"/>
        <v>3.55998576005696E-4</v>
      </c>
      <c r="AG204" s="26">
        <f>(H204-$H$2)/SUM($AF$2:AF203)</f>
        <v>148.94776925540629</v>
      </c>
      <c r="AH204" s="35">
        <f>(H204-H199)/SUM(AF199:AF203)</f>
        <v>1089.2595746801815</v>
      </c>
      <c r="AI204" s="28">
        <f>(H204-H194)/SUM(AF194:AF203)</f>
        <v>1527.9131237128004</v>
      </c>
      <c r="AJ204" s="29">
        <f>AJ203+(AVERAGE($AE$3:AE204)/(AJ203*AJ203))</f>
        <v>33.874430182815779</v>
      </c>
      <c r="AK204" s="30">
        <f>AK203+(AVERAGE($AG$3:AG204)/(AK203*AK203))</f>
        <v>39.511000113160939</v>
      </c>
      <c r="AL204" s="36">
        <f>AL203+(AVERAGE($AH$3:AH204)/(AL203*AL203))</f>
        <v>42.084325401465051</v>
      </c>
      <c r="AM204" s="37">
        <f>AM203+(AVERAGE($AI$3:AI204)/(AM203*AM203))</f>
        <v>42.209609845313118</v>
      </c>
      <c r="AN204" s="38">
        <f t="shared" si="74"/>
        <v>53.07013585090349</v>
      </c>
      <c r="AO204" s="39">
        <f t="shared" si="75"/>
        <v>53.035978782459999</v>
      </c>
      <c r="AP204" s="39">
        <f t="shared" si="75"/>
        <v>51.677217967999503</v>
      </c>
      <c r="AQ204" s="36">
        <f t="shared" si="80"/>
        <v>52.104700048113159</v>
      </c>
      <c r="AR204" s="40">
        <f t="shared" ref="AR204:AS219" si="81">AR203+(AVERAGE(AH195:AH204)/(AR203*AR203))</f>
        <v>50.358003539483526</v>
      </c>
      <c r="AS204" s="41">
        <f t="shared" si="81"/>
        <v>48.953925826508176</v>
      </c>
      <c r="AT204" s="20">
        <f>POWER((AO204-H204),2)</f>
        <v>1.2944727873039376E-3</v>
      </c>
      <c r="AU204" s="20">
        <f>POWER((AP204-H204),2)</f>
        <v>1.7497523041833629</v>
      </c>
      <c r="AV204" s="29">
        <f t="shared" si="76"/>
        <v>48.430521609806704</v>
      </c>
      <c r="AW204" s="30">
        <f t="shared" si="79"/>
        <v>38.436903584466471</v>
      </c>
      <c r="AX204" s="36">
        <f t="shared" si="77"/>
        <v>50.889695411929409</v>
      </c>
      <c r="AY204" s="37">
        <f t="shared" si="78"/>
        <v>48.628456663852077</v>
      </c>
    </row>
    <row r="205" spans="1:51" thickTop="1" thickBot="1">
      <c r="A205" s="4">
        <v>204</v>
      </c>
      <c r="B205" s="4">
        <v>1058366091</v>
      </c>
      <c r="C205" s="5">
        <f t="shared" si="68"/>
        <v>0.38519924098671726</v>
      </c>
      <c r="D205" s="2">
        <f t="shared" si="69"/>
        <v>37818.607534722221</v>
      </c>
      <c r="E205" s="4" t="s">
        <v>1083</v>
      </c>
      <c r="F205" s="4" t="s">
        <v>1084</v>
      </c>
      <c r="G205" s="4">
        <v>53</v>
      </c>
      <c r="H205" s="4">
        <v>53</v>
      </c>
      <c r="I205" s="5">
        <f t="shared" si="70"/>
        <v>0.5901639344262295</v>
      </c>
      <c r="J205" s="4">
        <v>291</v>
      </c>
      <c r="K205" s="4">
        <v>291</v>
      </c>
      <c r="L205" s="5">
        <f t="shared" si="71"/>
        <v>0.52427184466019416</v>
      </c>
      <c r="M205" s="5">
        <f t="shared" si="66"/>
        <v>5.4905660377358494</v>
      </c>
      <c r="N205" s="4">
        <v>0</v>
      </c>
      <c r="O205" s="4">
        <v>0</v>
      </c>
      <c r="P205" s="4">
        <v>0</v>
      </c>
      <c r="Q205" s="4">
        <v>0</v>
      </c>
      <c r="R205" s="4">
        <v>1</v>
      </c>
      <c r="S205" s="4">
        <v>1</v>
      </c>
      <c r="T205" s="4">
        <v>0</v>
      </c>
      <c r="U205" s="4">
        <v>0</v>
      </c>
      <c r="V205" s="4">
        <v>1</v>
      </c>
      <c r="W205" s="4">
        <f>N205+P205+T205</f>
        <v>0</v>
      </c>
      <c r="X205" s="4">
        <f>O205+Q205+U205</f>
        <v>0</v>
      </c>
      <c r="Y205" s="60">
        <f>(N205+V205)/G205</f>
        <v>1.8867924528301886E-2</v>
      </c>
      <c r="Z205" s="62">
        <f>IF(AA205=0,0,(N205+V205)/ABS(AA205))</f>
        <v>0</v>
      </c>
      <c r="AA205" s="3">
        <f t="shared" si="72"/>
        <v>0</v>
      </c>
      <c r="AB205" s="3">
        <f t="shared" si="67"/>
        <v>0</v>
      </c>
      <c r="AC205" s="3">
        <f>N205+O205+P205+Q205+T205+U205</f>
        <v>0</v>
      </c>
      <c r="AD205" s="3">
        <f>AA205/G205</f>
        <v>0</v>
      </c>
      <c r="AE205" s="24">
        <f>(AA205)*(G205*G205)</f>
        <v>0</v>
      </c>
      <c r="AF205" s="25">
        <f t="shared" si="73"/>
        <v>3.55998576005696E-4</v>
      </c>
      <c r="AG205" s="26">
        <f>(H205-$H$2)/SUM($AF$2:AF204)</f>
        <v>148.72870346878864</v>
      </c>
      <c r="AH205" s="35">
        <f>(H205-H200)/SUM(AF200:AF204)</f>
        <v>553.2072833211945</v>
      </c>
      <c r="AI205" s="28">
        <f>(H205-H195)/SUM(AF195:AF204)</f>
        <v>1566.4856084103806</v>
      </c>
      <c r="AJ205" s="29">
        <f>AJ204+(AVERAGE($AE$3:AE205)/(AJ204*AJ204))</f>
        <v>34.011196286037915</v>
      </c>
      <c r="AK205" s="30">
        <f>AK204+(AVERAGE($AG$3:AG205)/(AK204*AK204))</f>
        <v>39.572504113827918</v>
      </c>
      <c r="AL205" s="36">
        <f>AL204+(AVERAGE($AH$3:AH205)/(AL204*AL204))</f>
        <v>42.210872391834002</v>
      </c>
      <c r="AM205" s="37">
        <f>AM204+(AVERAGE($AI$3:AI205)/(AM204*AM204))</f>
        <v>42.331291603813362</v>
      </c>
      <c r="AN205" s="38">
        <f t="shared" si="74"/>
        <v>53.07013585090349</v>
      </c>
      <c r="AO205" s="39">
        <f t="shared" si="75"/>
        <v>53.23265267476701</v>
      </c>
      <c r="AP205" s="39">
        <f t="shared" si="75"/>
        <v>52.263799193238277</v>
      </c>
      <c r="AQ205" s="36">
        <f t="shared" si="80"/>
        <v>52.496479467120039</v>
      </c>
      <c r="AR205" s="40">
        <f t="shared" si="81"/>
        <v>50.936326841451425</v>
      </c>
      <c r="AS205" s="41">
        <f t="shared" si="81"/>
        <v>49.557483665617625</v>
      </c>
      <c r="AT205" s="20">
        <f>POWER((AO205-H205),2)</f>
        <v>5.4127267076244191E-2</v>
      </c>
      <c r="AU205" s="20">
        <f>POWER((AP205-H205),2)</f>
        <v>0.54199162787661104</v>
      </c>
      <c r="AV205" s="29">
        <f t="shared" si="76"/>
        <v>48.505265630358942</v>
      </c>
      <c r="AW205" s="30">
        <f t="shared" si="79"/>
        <v>38.492475066395265</v>
      </c>
      <c r="AX205" s="36">
        <f t="shared" si="77"/>
        <v>50.968911799958867</v>
      </c>
      <c r="AY205" s="37">
        <f t="shared" si="78"/>
        <v>48.703563269447592</v>
      </c>
    </row>
    <row r="206" spans="1:51" thickTop="1" thickBot="1">
      <c r="A206" s="4">
        <v>205</v>
      </c>
      <c r="B206" s="4">
        <v>1058453491</v>
      </c>
      <c r="C206" s="5">
        <f t="shared" si="68"/>
        <v>0.38709677419354838</v>
      </c>
      <c r="D206" s="2">
        <f t="shared" si="69"/>
        <v>37819.619108796294</v>
      </c>
      <c r="E206" s="4" t="s">
        <v>1084</v>
      </c>
      <c r="F206" s="4" t="s">
        <v>1085</v>
      </c>
      <c r="G206" s="4">
        <v>53</v>
      </c>
      <c r="H206" s="4">
        <v>53</v>
      </c>
      <c r="I206" s="5">
        <f t="shared" si="70"/>
        <v>0.5901639344262295</v>
      </c>
      <c r="J206" s="4">
        <v>291</v>
      </c>
      <c r="K206" s="4">
        <v>291</v>
      </c>
      <c r="L206" s="5">
        <f t="shared" si="71"/>
        <v>0.52427184466019416</v>
      </c>
      <c r="M206" s="5">
        <f t="shared" si="66"/>
        <v>5.4905660377358494</v>
      </c>
      <c r="N206" s="4">
        <v>0</v>
      </c>
      <c r="O206" s="4">
        <v>0</v>
      </c>
      <c r="P206" s="4">
        <v>0</v>
      </c>
      <c r="Q206" s="4">
        <v>0</v>
      </c>
      <c r="R206" s="4">
        <v>1</v>
      </c>
      <c r="S206" s="4">
        <v>0</v>
      </c>
      <c r="T206" s="4">
        <v>0</v>
      </c>
      <c r="U206" s="4">
        <v>0</v>
      </c>
      <c r="V206" s="4">
        <v>1</v>
      </c>
      <c r="W206" s="4">
        <f>N206+P206+T206</f>
        <v>0</v>
      </c>
      <c r="X206" s="4">
        <f>O206+Q206+U206</f>
        <v>0</v>
      </c>
      <c r="Y206" s="60">
        <f>(N206+V206)/G206</f>
        <v>1.8867924528301886E-2</v>
      </c>
      <c r="Z206" s="62">
        <f>IF(AA206=0,0,(N206+V206)/ABS(AA206))</f>
        <v>0</v>
      </c>
      <c r="AA206" s="3">
        <f t="shared" si="72"/>
        <v>0</v>
      </c>
      <c r="AB206" s="3">
        <f t="shared" si="67"/>
        <v>0</v>
      </c>
      <c r="AC206" s="3">
        <f>N206+O206+P206+Q206+T206+U206</f>
        <v>0</v>
      </c>
      <c r="AD206" s="3">
        <f>AA206/G206</f>
        <v>0</v>
      </c>
      <c r="AE206" s="24">
        <f>(AA206)*(G206*G206)</f>
        <v>0</v>
      </c>
      <c r="AF206" s="25">
        <f t="shared" si="73"/>
        <v>3.55998576005696E-4</v>
      </c>
      <c r="AG206" s="26">
        <f>(H206-$H$2)/SUM($AF$2:AF205)</f>
        <v>148.51028112035686</v>
      </c>
      <c r="AH206" s="35">
        <f>(H206-H201)/SUM(AF201:AF205)</f>
        <v>557.47053211009177</v>
      </c>
      <c r="AI206" s="28">
        <f>(H206-H196)/SUM(AF196:AF205)</f>
        <v>1071.3707155581938</v>
      </c>
      <c r="AJ206" s="29">
        <f>AJ205+(AVERAGE($AE$3:AE206)/(AJ205*AJ205))</f>
        <v>34.146199629715724</v>
      </c>
      <c r="AK206" s="30">
        <f>AK205+(AVERAGE($AG$3:AG206)/(AK205*AK205))</f>
        <v>39.633981407281546</v>
      </c>
      <c r="AL206" s="36">
        <f>AL205+(AVERAGE($AH$3:AH206)/(AL205*AL205))</f>
        <v>42.337578845996312</v>
      </c>
      <c r="AM206" s="37">
        <f>AM205+(AVERAGE($AI$3:AI206)/(AM205*AM205))</f>
        <v>42.454612564278072</v>
      </c>
      <c r="AN206" s="38">
        <f t="shared" si="74"/>
        <v>53.07013585090349</v>
      </c>
      <c r="AO206" s="39">
        <f t="shared" si="75"/>
        <v>53.429380458248623</v>
      </c>
      <c r="AP206" s="39">
        <f t="shared" si="75"/>
        <v>52.656026493144168</v>
      </c>
      <c r="AQ206" s="36">
        <f t="shared" si="80"/>
        <v>52.810648646423296</v>
      </c>
      <c r="AR206" s="40">
        <f t="shared" si="81"/>
        <v>51.472439183295897</v>
      </c>
      <c r="AS206" s="41">
        <f t="shared" si="81"/>
        <v>50.14783322806062</v>
      </c>
      <c r="AT206" s="20">
        <f>POWER((AO206-H206),2)</f>
        <v>0.18436757792579761</v>
      </c>
      <c r="AU206" s="20">
        <f>POWER((AP206-H206),2)</f>
        <v>0.11831777341869915</v>
      </c>
      <c r="AV206" s="29">
        <f t="shared" si="76"/>
        <v>48.579779475314488</v>
      </c>
      <c r="AW206" s="30">
        <f t="shared" si="79"/>
        <v>38.547886207353883</v>
      </c>
      <c r="AX206" s="36">
        <f t="shared" si="77"/>
        <v>51.047882141549671</v>
      </c>
      <c r="AY206" s="37">
        <f t="shared" si="78"/>
        <v>48.778438407270222</v>
      </c>
    </row>
    <row r="207" spans="1:51" thickTop="1" thickBot="1">
      <c r="A207" s="4">
        <v>206</v>
      </c>
      <c r="B207" s="4">
        <v>1059149701</v>
      </c>
      <c r="C207" s="5">
        <f t="shared" si="68"/>
        <v>0.38899430740037949</v>
      </c>
      <c r="D207" s="2">
        <f t="shared" si="69"/>
        <v>37827.677094907405</v>
      </c>
      <c r="E207" s="4" t="s">
        <v>1085</v>
      </c>
      <c r="F207" s="4" t="s">
        <v>1086</v>
      </c>
      <c r="G207" s="4">
        <v>53</v>
      </c>
      <c r="H207" s="4">
        <v>49</v>
      </c>
      <c r="I207" s="5">
        <f t="shared" si="70"/>
        <v>0.52459016393442626</v>
      </c>
      <c r="J207" s="4">
        <v>291</v>
      </c>
      <c r="K207" s="4">
        <v>265</v>
      </c>
      <c r="L207" s="5">
        <f t="shared" si="71"/>
        <v>0.46116504854368934</v>
      </c>
      <c r="M207" s="5">
        <f t="shared" si="66"/>
        <v>5.408163265306122</v>
      </c>
      <c r="N207" s="4">
        <v>0</v>
      </c>
      <c r="O207" s="4">
        <v>4</v>
      </c>
      <c r="P207" s="4">
        <v>41</v>
      </c>
      <c r="Q207" s="4">
        <v>39</v>
      </c>
      <c r="R207" s="4">
        <v>0</v>
      </c>
      <c r="S207" s="4">
        <v>0</v>
      </c>
      <c r="T207" s="4">
        <v>0</v>
      </c>
      <c r="U207" s="4">
        <v>28</v>
      </c>
      <c r="V207" s="4">
        <v>12</v>
      </c>
      <c r="W207" s="4">
        <f>N207+P207+T207</f>
        <v>41</v>
      </c>
      <c r="X207" s="4">
        <f>O207+Q207+U207</f>
        <v>71</v>
      </c>
      <c r="Y207" s="60">
        <f>(N207+V207)/G207</f>
        <v>0.22641509433962265</v>
      </c>
      <c r="Z207" s="62">
        <f>IF(AA207=0,0,(N207+V207)/ABS(AA207))</f>
        <v>3</v>
      </c>
      <c r="AA207" s="3">
        <f t="shared" si="72"/>
        <v>-4</v>
      </c>
      <c r="AB207" s="3">
        <f t="shared" si="67"/>
        <v>-26</v>
      </c>
      <c r="AC207" s="3">
        <f>N207+O207+P207+Q207+T207+U207</f>
        <v>112</v>
      </c>
      <c r="AD207" s="3">
        <f>AA207/G207</f>
        <v>-7.5471698113207544E-2</v>
      </c>
      <c r="AE207" s="24">
        <f>(AA207)*(G207*G207)</f>
        <v>-11236</v>
      </c>
      <c r="AF207" s="25">
        <f t="shared" si="73"/>
        <v>4.1649312786339027E-4</v>
      </c>
      <c r="AG207" s="26">
        <f>(H207-$H$2)/SUM($AF$2:AF206)</f>
        <v>131.81555500392557</v>
      </c>
      <c r="AH207" s="35">
        <f>(H207-H202)/SUM(AF202:AF206)</f>
        <v>-2247.1999999999998</v>
      </c>
      <c r="AI207" s="28">
        <f>(H207-H197)/SUM(AF197:AF206)</f>
        <v>-544.50803388200075</v>
      </c>
      <c r="AJ207" s="29">
        <f>AJ206+(AVERAGE($AE$3:AE207)/(AJ206*AJ206))</f>
        <v>34.232476060732978</v>
      </c>
      <c r="AK207" s="30">
        <f>AK206+(AVERAGE($AG$3:AG207)/(AK206*AK206))</f>
        <v>39.695378504587438</v>
      </c>
      <c r="AL207" s="36">
        <f>AL206+(AVERAGE($AH$3:AH207)/(AL206*AL206))</f>
        <v>42.456798088977294</v>
      </c>
      <c r="AM207" s="37">
        <f>AM206+(AVERAGE($AI$3:AI207)/(AM206*AM206))</f>
        <v>42.575146379441449</v>
      </c>
      <c r="AN207" s="38">
        <f t="shared" si="74"/>
        <v>49.080701417408044</v>
      </c>
      <c r="AO207" s="39">
        <f t="shared" si="75"/>
        <v>52.6421870486503</v>
      </c>
      <c r="AP207" s="39">
        <f t="shared" si="75"/>
        <v>52.459641578194962</v>
      </c>
      <c r="AQ207" s="36">
        <f t="shared" si="80"/>
        <v>52.884178860751312</v>
      </c>
      <c r="AR207" s="40">
        <f t="shared" si="81"/>
        <v>51.844837371319443</v>
      </c>
      <c r="AS207" s="41">
        <f t="shared" si="81"/>
        <v>50.643765703691123</v>
      </c>
      <c r="AT207" s="20">
        <f>POWER((AO207-H207),2)</f>
        <v>13.26552649735598</v>
      </c>
      <c r="AU207" s="20">
        <f>POWER((AP207-H207),2)</f>
        <v>11.969119849575325</v>
      </c>
      <c r="AV207" s="29">
        <f t="shared" si="76"/>
        <v>48.654064910221393</v>
      </c>
      <c r="AW207" s="30">
        <f t="shared" si="79"/>
        <v>38.603138159933799</v>
      </c>
      <c r="AX207" s="36">
        <f t="shared" si="77"/>
        <v>51.126608340157659</v>
      </c>
      <c r="AY207" s="37">
        <f t="shared" si="78"/>
        <v>48.853083854122474</v>
      </c>
    </row>
    <row r="208" spans="1:51" thickTop="1" thickBot="1">
      <c r="A208" s="4">
        <v>207</v>
      </c>
      <c r="B208" s="4">
        <v>1059151491</v>
      </c>
      <c r="C208" s="5">
        <f t="shared" si="68"/>
        <v>0.39089184060721061</v>
      </c>
      <c r="D208" s="2">
        <f t="shared" si="69"/>
        <v>37827.697812500002</v>
      </c>
      <c r="E208" s="4" t="s">
        <v>1086</v>
      </c>
      <c r="F208" s="4" t="s">
        <v>1087</v>
      </c>
      <c r="G208" s="4">
        <v>49</v>
      </c>
      <c r="H208" s="4">
        <v>49</v>
      </c>
      <c r="I208" s="5">
        <f t="shared" si="70"/>
        <v>0.52459016393442626</v>
      </c>
      <c r="J208" s="4">
        <v>265</v>
      </c>
      <c r="K208" s="4">
        <v>265</v>
      </c>
      <c r="L208" s="5">
        <f t="shared" si="71"/>
        <v>0.46116504854368934</v>
      </c>
      <c r="M208" s="5">
        <f t="shared" si="66"/>
        <v>5.408163265306122</v>
      </c>
      <c r="N208" s="4">
        <v>0</v>
      </c>
      <c r="O208" s="4">
        <v>0</v>
      </c>
      <c r="P208" s="4">
        <v>7</v>
      </c>
      <c r="Q208" s="4">
        <v>7</v>
      </c>
      <c r="R208" s="4">
        <v>0</v>
      </c>
      <c r="S208" s="4">
        <v>0</v>
      </c>
      <c r="T208" s="4">
        <v>0</v>
      </c>
      <c r="U208" s="4">
        <v>0</v>
      </c>
      <c r="V208" s="4">
        <v>1</v>
      </c>
      <c r="W208" s="4">
        <f>N208+P208+T208</f>
        <v>7</v>
      </c>
      <c r="X208" s="4">
        <f>O208+Q208+U208</f>
        <v>7</v>
      </c>
      <c r="Y208" s="60">
        <f>(N208+V208)/G208</f>
        <v>2.0408163265306121E-2</v>
      </c>
      <c r="Z208" s="62">
        <f>IF(AA208=0,0,(N208+V208)/ABS(AA208))</f>
        <v>0</v>
      </c>
      <c r="AA208" s="3">
        <f t="shared" si="72"/>
        <v>0</v>
      </c>
      <c r="AB208" s="3">
        <f t="shared" si="67"/>
        <v>0</v>
      </c>
      <c r="AC208" s="3">
        <f>N208+O208+P208+Q208+T208+U208</f>
        <v>14</v>
      </c>
      <c r="AD208" s="3">
        <f>AA208/G208</f>
        <v>0</v>
      </c>
      <c r="AE208" s="24">
        <f>(AA208)*(G208*G208)</f>
        <v>0</v>
      </c>
      <c r="AF208" s="25">
        <f t="shared" si="73"/>
        <v>4.1649312786339027E-4</v>
      </c>
      <c r="AG208" s="26">
        <f>(H208-$H$2)/SUM($AF$2:AF207)</f>
        <v>131.58979513981677</v>
      </c>
      <c r="AH208" s="35">
        <f>(H208-H203)/SUM(AF203:AF207)</f>
        <v>-2173.3373076613229</v>
      </c>
      <c r="AI208" s="28">
        <f>(H208-H198)/SUM(AF198:AF207)</f>
        <v>-539.80144975030566</v>
      </c>
      <c r="AJ208" s="29">
        <f>AJ207+(AVERAGE($AE$3:AE208)/(AJ207*AJ207))</f>
        <v>34.317901443988752</v>
      </c>
      <c r="AK208" s="30">
        <f>AK207+(AVERAGE($AG$3:AG208)/(AK207*AK207))</f>
        <v>39.756694091228617</v>
      </c>
      <c r="AL208" s="36">
        <f>AL207+(AVERAGE($AH$3:AH208)/(AL207*AL207))</f>
        <v>42.568920421408329</v>
      </c>
      <c r="AM208" s="37">
        <f>AM207+(AVERAGE($AI$3:AI208)/(AM207*AM207))</f>
        <v>42.692971249444966</v>
      </c>
      <c r="AN208" s="38">
        <f t="shared" si="74"/>
        <v>49.080701417408044</v>
      </c>
      <c r="AO208" s="39">
        <f t="shared" si="75"/>
        <v>51.857928453239502</v>
      </c>
      <c r="AP208" s="39">
        <f t="shared" si="75"/>
        <v>52.263493793035934</v>
      </c>
      <c r="AQ208" s="36">
        <f t="shared" si="80"/>
        <v>52.725379487426629</v>
      </c>
      <c r="AR208" s="40">
        <f t="shared" si="81"/>
        <v>52.062121445697841</v>
      </c>
      <c r="AS208" s="41">
        <f t="shared" si="81"/>
        <v>51.049524706907803</v>
      </c>
      <c r="AT208" s="20">
        <f>POWER((AO208-H208),2)</f>
        <v>8.1677550438359336</v>
      </c>
      <c r="AU208" s="20">
        <f>POWER((AP208-H208),2)</f>
        <v>10.650391737184069</v>
      </c>
      <c r="AV208" s="29">
        <f t="shared" si="76"/>
        <v>48.72812367904659</v>
      </c>
      <c r="AW208" s="30">
        <f t="shared" si="79"/>
        <v>38.658232063519932</v>
      </c>
      <c r="AX208" s="36">
        <f t="shared" si="77"/>
        <v>51.20509227577331</v>
      </c>
      <c r="AY208" s="37">
        <f t="shared" si="78"/>
        <v>48.927501365071805</v>
      </c>
    </row>
    <row r="209" spans="1:51" thickTop="1" thickBot="1">
      <c r="A209" s="4">
        <v>208</v>
      </c>
      <c r="B209" s="4">
        <v>1059153489</v>
      </c>
      <c r="C209" s="5">
        <f t="shared" si="68"/>
        <v>0.39278937381404172</v>
      </c>
      <c r="D209" s="2">
        <f t="shared" si="69"/>
        <v>37827.720937500002</v>
      </c>
      <c r="E209" s="4" t="s">
        <v>1087</v>
      </c>
      <c r="F209" s="4" t="s">
        <v>1088</v>
      </c>
      <c r="G209" s="4">
        <v>49</v>
      </c>
      <c r="H209" s="4">
        <v>52</v>
      </c>
      <c r="I209" s="5">
        <f t="shared" si="70"/>
        <v>0.57377049180327866</v>
      </c>
      <c r="J209" s="4">
        <v>265</v>
      </c>
      <c r="K209" s="4">
        <v>282</v>
      </c>
      <c r="L209" s="5">
        <f t="shared" si="71"/>
        <v>0.50242718446601942</v>
      </c>
      <c r="M209" s="5">
        <f t="shared" si="66"/>
        <v>5.4230769230769234</v>
      </c>
      <c r="N209" s="4">
        <v>3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17</v>
      </c>
      <c r="U209" s="4">
        <v>0</v>
      </c>
      <c r="V209" s="4">
        <v>0</v>
      </c>
      <c r="W209" s="4">
        <f>N209+P209+T209</f>
        <v>20</v>
      </c>
      <c r="X209" s="4">
        <f>O209+Q209+U209</f>
        <v>0</v>
      </c>
      <c r="Y209" s="60">
        <f>(N209+V209)/G209</f>
        <v>6.1224489795918366E-2</v>
      </c>
      <c r="Z209" s="62">
        <f>IF(AA209=0,0,(N209+V209)/ABS(AA209))</f>
        <v>1</v>
      </c>
      <c r="AA209" s="3">
        <f t="shared" si="72"/>
        <v>3</v>
      </c>
      <c r="AB209" s="3">
        <f t="shared" si="67"/>
        <v>17</v>
      </c>
      <c r="AC209" s="3">
        <f>N209+O209+P209+Q209+T209+U209</f>
        <v>20</v>
      </c>
      <c r="AD209" s="3">
        <f>AA209/G209</f>
        <v>6.1224489795918366E-2</v>
      </c>
      <c r="AE209" s="24">
        <f>(AA209)*(G209*G209)</f>
        <v>7203</v>
      </c>
      <c r="AF209" s="25">
        <f t="shared" si="73"/>
        <v>3.6982248520710058E-4</v>
      </c>
      <c r="AG209" s="26">
        <f>(H209-$H$2)/SUM($AF$2:AF208)</f>
        <v>143.6802579506604</v>
      </c>
      <c r="AH209" s="35">
        <f>(H209-H204)/SUM(AF204:AF208)</f>
        <v>-526.0439123313314</v>
      </c>
      <c r="AI209" s="28">
        <f>(H209-H199)/SUM(AF199:AF208)</f>
        <v>267.58776664868645</v>
      </c>
      <c r="AJ209" s="29">
        <f>AJ208+(AVERAGE($AE$3:AE209)/(AJ208*AJ208))</f>
        <v>34.432037636881198</v>
      </c>
      <c r="AK209" s="30">
        <f>AK208+(AVERAGE($AG$3:AG209)/(AK208*AK208))</f>
        <v>39.817964538912243</v>
      </c>
      <c r="AL209" s="36">
        <f>AL208+(AVERAGE($AH$3:AH209)/(AL208*AL208))</f>
        <v>42.678511706998222</v>
      </c>
      <c r="AM209" s="37">
        <f>AM208+(AVERAGE($AI$3:AI209)/(AM208*AM208))</f>
        <v>42.810289824995053</v>
      </c>
      <c r="AN209" s="38">
        <f t="shared" si="74"/>
        <v>52.07084397021962</v>
      </c>
      <c r="AO209" s="39">
        <f t="shared" si="75"/>
        <v>51.662318175071121</v>
      </c>
      <c r="AP209" s="39">
        <f t="shared" si="75"/>
        <v>52.361458439899536</v>
      </c>
      <c r="AQ209" s="36">
        <f t="shared" si="80"/>
        <v>52.449411803043802</v>
      </c>
      <c r="AR209" s="40">
        <f t="shared" si="81"/>
        <v>52.187604640943057</v>
      </c>
      <c r="AS209" s="41">
        <f t="shared" si="81"/>
        <v>51.398873415331337</v>
      </c>
      <c r="AT209" s="20">
        <f>POWER((AO209-H209),2)</f>
        <v>0.11402901488729801</v>
      </c>
      <c r="AU209" s="20">
        <f>POWER((AP209-H209),2)</f>
        <v>0.13065220377460662</v>
      </c>
      <c r="AV209" s="29">
        <f t="shared" si="76"/>
        <v>48.801957504537121</v>
      </c>
      <c r="AW209" s="30">
        <f t="shared" si="79"/>
        <v>38.713169044497896</v>
      </c>
      <c r="AX209" s="36">
        <f t="shared" si="77"/>
        <v>51.283335805317819</v>
      </c>
      <c r="AY209" s="37">
        <f t="shared" si="78"/>
        <v>49.001692673814716</v>
      </c>
    </row>
    <row r="210" spans="1:51" thickTop="1" thickBot="1">
      <c r="A210" s="4">
        <v>209</v>
      </c>
      <c r="B210" s="4">
        <v>1059395994</v>
      </c>
      <c r="C210" s="5">
        <f t="shared" si="68"/>
        <v>0.39468690702087289</v>
      </c>
      <c r="D210" s="2">
        <f t="shared" si="69"/>
        <v>37830.527708333335</v>
      </c>
      <c r="E210" s="4" t="s">
        <v>1088</v>
      </c>
      <c r="F210" s="4" t="s">
        <v>1089</v>
      </c>
      <c r="G210" s="4">
        <v>52</v>
      </c>
      <c r="H210" s="4">
        <v>53</v>
      </c>
      <c r="I210" s="5">
        <f t="shared" si="70"/>
        <v>0.5901639344262295</v>
      </c>
      <c r="J210" s="4">
        <v>282</v>
      </c>
      <c r="K210" s="4">
        <v>284</v>
      </c>
      <c r="L210" s="5">
        <f t="shared" si="71"/>
        <v>0.50728155339805825</v>
      </c>
      <c r="M210" s="5">
        <f t="shared" si="66"/>
        <v>5.3584905660377355</v>
      </c>
      <c r="N210" s="4">
        <v>1</v>
      </c>
      <c r="O210" s="4">
        <v>0</v>
      </c>
      <c r="P210" s="4">
        <v>1</v>
      </c>
      <c r="Q210" s="4">
        <v>3</v>
      </c>
      <c r="R210" s="4">
        <v>0</v>
      </c>
      <c r="S210" s="4">
        <v>0</v>
      </c>
      <c r="T210" s="4">
        <v>4</v>
      </c>
      <c r="U210" s="4">
        <v>0</v>
      </c>
      <c r="V210" s="4">
        <v>1</v>
      </c>
      <c r="W210" s="4">
        <f>N210+P210+T210</f>
        <v>6</v>
      </c>
      <c r="X210" s="4">
        <f>O210+Q210+U210</f>
        <v>3</v>
      </c>
      <c r="Y210" s="60">
        <f>(N210+V210)/G210</f>
        <v>3.8461538461538464E-2</v>
      </c>
      <c r="Z210" s="62">
        <f>IF(AA210=0,0,(N210+V210)/ABS(AA210))</f>
        <v>2</v>
      </c>
      <c r="AA210" s="3">
        <f t="shared" si="72"/>
        <v>1</v>
      </c>
      <c r="AB210" s="3">
        <f t="shared" si="67"/>
        <v>2</v>
      </c>
      <c r="AC210" s="3">
        <f>N210+O210+P210+Q210+T210+U210</f>
        <v>9</v>
      </c>
      <c r="AD210" s="3">
        <f>AA210/G210</f>
        <v>1.9230769230769232E-2</v>
      </c>
      <c r="AE210" s="24">
        <f>(AA210)*(G210*G210)</f>
        <v>2704</v>
      </c>
      <c r="AF210" s="25">
        <f t="shared" si="73"/>
        <v>3.55998576005696E-4</v>
      </c>
      <c r="AG210" s="26">
        <f>(H210-$H$2)/SUM($AF$2:AF209)</f>
        <v>147.56138389948069</v>
      </c>
      <c r="AH210" s="35">
        <f>(H210-H205)/SUM(AF205:AF209)</f>
        <v>0</v>
      </c>
      <c r="AI210" s="28">
        <f>(H210-H200)/SUM(AF200:AF209)</f>
        <v>268.64052322915921</v>
      </c>
      <c r="AJ210" s="29">
        <f>AJ209+(AVERAGE($AE$3:AE210)/(AJ209*AJ209))</f>
        <v>34.555838534969354</v>
      </c>
      <c r="AK210" s="30">
        <f>AK209+(AVERAGE($AG$3:AG210)/(AK209*AK209))</f>
        <v>39.879200363516013</v>
      </c>
      <c r="AL210" s="36">
        <f>AL209+(AVERAGE($AH$3:AH210)/(AL209*AL209))</f>
        <v>42.787016712225373</v>
      </c>
      <c r="AM210" s="37">
        <f>AM209+(AVERAGE($AI$3:AI210)/(AM209*AM209))</f>
        <v>42.927110042893837</v>
      </c>
      <c r="AN210" s="38">
        <f t="shared" si="74"/>
        <v>53.068124760307455</v>
      </c>
      <c r="AO210" s="39">
        <f t="shared" si="75"/>
        <v>51.662318175071121</v>
      </c>
      <c r="AP210" s="39">
        <f t="shared" si="75"/>
        <v>52.459440835962866</v>
      </c>
      <c r="AQ210" s="36">
        <f t="shared" si="80"/>
        <v>52.130312919469183</v>
      </c>
      <c r="AR210" s="40">
        <f t="shared" si="81"/>
        <v>52.221718202914978</v>
      </c>
      <c r="AS210" s="41">
        <f t="shared" si="81"/>
        <v>51.701156403904747</v>
      </c>
      <c r="AT210" s="20">
        <f>POWER((AO210-H210),2)</f>
        <v>1.7893926647450558</v>
      </c>
      <c r="AU210" s="20">
        <f>POWER((AP210-H210),2)</f>
        <v>0.29220420982452527</v>
      </c>
      <c r="AV210" s="29">
        <f t="shared" si="76"/>
        <v>48.875568088573708</v>
      </c>
      <c r="AW210" s="30">
        <f t="shared" si="79"/>
        <v>38.76795021645713</v>
      </c>
      <c r="AX210" s="36">
        <f t="shared" si="77"/>
        <v>51.361340763030704</v>
      </c>
      <c r="AY210" s="37">
        <f t="shared" si="78"/>
        <v>49.075659493033065</v>
      </c>
    </row>
    <row r="211" spans="1:51" thickTop="1" thickBot="1">
      <c r="A211" s="4">
        <v>210</v>
      </c>
      <c r="B211" s="4">
        <v>1059408285</v>
      </c>
      <c r="C211" s="5">
        <f t="shared" si="68"/>
        <v>0.396584440227704</v>
      </c>
      <c r="D211" s="2">
        <f t="shared" si="69"/>
        <v>37830.669965277775</v>
      </c>
      <c r="E211" s="4" t="s">
        <v>1089</v>
      </c>
      <c r="F211" s="4" t="s">
        <v>1090</v>
      </c>
      <c r="G211" s="4">
        <v>53</v>
      </c>
      <c r="H211" s="4">
        <v>53</v>
      </c>
      <c r="I211" s="5">
        <f t="shared" si="70"/>
        <v>0.5901639344262295</v>
      </c>
      <c r="J211" s="4">
        <v>284</v>
      </c>
      <c r="K211" s="4">
        <v>284</v>
      </c>
      <c r="L211" s="5">
        <f t="shared" si="71"/>
        <v>0.50728155339805825</v>
      </c>
      <c r="M211" s="5">
        <f t="shared" si="66"/>
        <v>5.3584905660377355</v>
      </c>
      <c r="N211" s="4">
        <v>0</v>
      </c>
      <c r="O211" s="4">
        <v>0</v>
      </c>
      <c r="P211" s="4">
        <v>27</v>
      </c>
      <c r="Q211" s="4">
        <v>27</v>
      </c>
      <c r="R211" s="4">
        <v>0</v>
      </c>
      <c r="S211" s="4">
        <v>1</v>
      </c>
      <c r="T211" s="4">
        <v>0</v>
      </c>
      <c r="U211" s="4">
        <v>0</v>
      </c>
      <c r="V211" s="4">
        <v>8</v>
      </c>
      <c r="W211" s="4">
        <f>N211+P211+T211</f>
        <v>27</v>
      </c>
      <c r="X211" s="4">
        <f>O211+Q211+U211</f>
        <v>27</v>
      </c>
      <c r="Y211" s="60">
        <f>(N211+V211)/G211</f>
        <v>0.15094339622641509</v>
      </c>
      <c r="Z211" s="62">
        <f>IF(AA211=0,0,(N211+V211)/ABS(AA211))</f>
        <v>0</v>
      </c>
      <c r="AA211" s="3">
        <f t="shared" si="72"/>
        <v>0</v>
      </c>
      <c r="AB211" s="3">
        <f t="shared" si="67"/>
        <v>0</v>
      </c>
      <c r="AC211" s="3">
        <f>N211+O211+P211+Q211+T211+U211</f>
        <v>54</v>
      </c>
      <c r="AD211" s="3">
        <f>AA211/G211</f>
        <v>0</v>
      </c>
      <c r="AE211" s="24">
        <f>(AA211)*(G211*G211)</f>
        <v>0</v>
      </c>
      <c r="AF211" s="25">
        <f t="shared" si="73"/>
        <v>3.55998576005696E-4</v>
      </c>
      <c r="AG211" s="26">
        <f>(H211-$H$2)/SUM($AF$2:AF210)</f>
        <v>147.34637425885921</v>
      </c>
      <c r="AH211" s="35">
        <f>(H211-H206)/SUM(AF206:AF210)</f>
        <v>0</v>
      </c>
      <c r="AI211" s="28">
        <f>(H211-H201)/SUM(AF201:AF210)</f>
        <v>269.64188209448315</v>
      </c>
      <c r="AJ211" s="29">
        <f>AJ210+(AVERAGE($AE$3:AE211)/(AJ210*AJ210))</f>
        <v>34.678165843571946</v>
      </c>
      <c r="AK211" s="30">
        <f>AK210+(AVERAGE($AG$3:AG211)/(AK210*AK210))</f>
        <v>39.94039948060172</v>
      </c>
      <c r="AL211" s="36">
        <f>AL210+(AVERAGE($AH$3:AH211)/(AL210*AL210))</f>
        <v>42.894455559489344</v>
      </c>
      <c r="AM211" s="37">
        <f>AM210+(AVERAGE($AI$3:AI211)/(AM210*AM210))</f>
        <v>43.0434395238306</v>
      </c>
      <c r="AN211" s="38">
        <f t="shared" si="74"/>
        <v>53.068124760307455</v>
      </c>
      <c r="AO211" s="39">
        <f t="shared" si="75"/>
        <v>51.662318175071121</v>
      </c>
      <c r="AP211" s="39">
        <f t="shared" si="75"/>
        <v>52.557421422641916</v>
      </c>
      <c r="AQ211" s="36">
        <f t="shared" si="80"/>
        <v>51.76626841762014</v>
      </c>
      <c r="AR211" s="40">
        <f t="shared" si="81"/>
        <v>52.199074512078958</v>
      </c>
      <c r="AS211" s="41">
        <f t="shared" si="81"/>
        <v>51.956850368225936</v>
      </c>
      <c r="AT211" s="20">
        <f>POWER((AO211-H211),2)</f>
        <v>1.7893926647450558</v>
      </c>
      <c r="AU211" s="20">
        <f>POWER((AP211-H211),2)</f>
        <v>0.19587579713630568</v>
      </c>
      <c r="AV211" s="29">
        <f t="shared" si="76"/>
        <v>48.948957112516801</v>
      </c>
      <c r="AW211" s="30">
        <f t="shared" si="79"/>
        <v>38.822576680390036</v>
      </c>
      <c r="AX211" s="36">
        <f t="shared" si="77"/>
        <v>51.43910896084919</v>
      </c>
      <c r="AY211" s="37">
        <f t="shared" si="78"/>
        <v>49.149403514742872</v>
      </c>
    </row>
    <row r="212" spans="1:51" thickTop="1" thickBot="1">
      <c r="A212" s="4">
        <v>211</v>
      </c>
      <c r="B212" s="4">
        <v>1059472225</v>
      </c>
      <c r="C212" s="5">
        <f t="shared" si="68"/>
        <v>0.39848197343453512</v>
      </c>
      <c r="D212" s="2">
        <f t="shared" si="69"/>
        <v>37831.410011574073</v>
      </c>
      <c r="E212" s="4" t="s">
        <v>1090</v>
      </c>
      <c r="F212" s="4" t="s">
        <v>1091</v>
      </c>
      <c r="G212" s="4">
        <v>53</v>
      </c>
      <c r="H212" s="4">
        <v>53</v>
      </c>
      <c r="I212" s="5">
        <f t="shared" si="70"/>
        <v>0.5901639344262295</v>
      </c>
      <c r="J212" s="4">
        <v>284</v>
      </c>
      <c r="K212" s="4">
        <v>284</v>
      </c>
      <c r="L212" s="5">
        <f t="shared" si="71"/>
        <v>0.50728155339805825</v>
      </c>
      <c r="M212" s="5">
        <f t="shared" si="66"/>
        <v>5.3584905660377355</v>
      </c>
      <c r="N212" s="4">
        <v>0</v>
      </c>
      <c r="O212" s="4">
        <v>0</v>
      </c>
      <c r="P212" s="4">
        <v>0</v>
      </c>
      <c r="Q212" s="4">
        <v>0</v>
      </c>
      <c r="R212" s="4">
        <v>1</v>
      </c>
      <c r="S212" s="4">
        <v>0</v>
      </c>
      <c r="T212" s="4">
        <v>0</v>
      </c>
      <c r="U212" s="4">
        <v>0</v>
      </c>
      <c r="V212" s="4">
        <v>1</v>
      </c>
      <c r="W212" s="4">
        <f>N212+P212+T212</f>
        <v>0</v>
      </c>
      <c r="X212" s="4">
        <f>O212+Q212+U212</f>
        <v>0</v>
      </c>
      <c r="Y212" s="60">
        <f>(N212+V212)/G212</f>
        <v>1.8867924528301886E-2</v>
      </c>
      <c r="Z212" s="62">
        <f>IF(AA212=0,0,(N212+V212)/ABS(AA212))</f>
        <v>0</v>
      </c>
      <c r="AA212" s="3">
        <f t="shared" si="72"/>
        <v>0</v>
      </c>
      <c r="AB212" s="3">
        <f t="shared" si="67"/>
        <v>0</v>
      </c>
      <c r="AC212" s="3">
        <f>N212+O212+P212+Q212+T212+U212</f>
        <v>0</v>
      </c>
      <c r="AD212" s="3">
        <f>AA212/G212</f>
        <v>0</v>
      </c>
      <c r="AE212" s="24">
        <f>(AA212)*(G212*G212)</f>
        <v>0</v>
      </c>
      <c r="AF212" s="25">
        <f t="shared" si="73"/>
        <v>3.55998576005696E-4</v>
      </c>
      <c r="AG212" s="26">
        <f>(H212-$H$2)/SUM($AF$2:AF211)</f>
        <v>147.1319902817074</v>
      </c>
      <c r="AH212" s="35">
        <f>(H212-H207)/SUM(AF207:AF211)</f>
        <v>2088.9845883267935</v>
      </c>
      <c r="AI212" s="28">
        <f>(H212-H202)/SUM(AF202:AF211)</f>
        <v>0</v>
      </c>
      <c r="AJ212" s="29">
        <f>AJ211+(AVERAGE($AE$3:AE212)/(AJ211*AJ211))</f>
        <v>34.799053245985917</v>
      </c>
      <c r="AK212" s="30">
        <f>AK211+(AVERAGE($AG$3:AG212)/(AK211*AK211))</f>
        <v>40.001559864037205</v>
      </c>
      <c r="AL212" s="36">
        <f>AL211+(AVERAGE($AH$3:AH212)/(AL211*AL211))</f>
        <v>43.00625428503686</v>
      </c>
      <c r="AM212" s="37">
        <f>AM211+(AVERAGE($AI$3:AI212)/(AM211*AM211))</f>
        <v>43.158590109078673</v>
      </c>
      <c r="AN212" s="38">
        <f t="shared" si="74"/>
        <v>53.068124760307455</v>
      </c>
      <c r="AO212" s="39">
        <f t="shared" ref="AO212:AP227" si="82">AO211+(AH212/(AO211*AO211))</f>
        <v>52.445003978159249</v>
      </c>
      <c r="AP212" s="39">
        <f t="shared" si="82"/>
        <v>52.557421422641916</v>
      </c>
      <c r="AQ212" s="36">
        <f t="shared" si="80"/>
        <v>51.720712121812753</v>
      </c>
      <c r="AR212" s="40">
        <f t="shared" si="81"/>
        <v>52.214304173675458</v>
      </c>
      <c r="AS212" s="41">
        <f t="shared" si="81"/>
        <v>52.156090828242235</v>
      </c>
      <c r="AT212" s="20">
        <f>POWER((AO212-H212),2)</f>
        <v>0.30802058425905893</v>
      </c>
      <c r="AU212" s="20">
        <f>POWER((AP212-H212),2)</f>
        <v>0.19587579713630568</v>
      </c>
      <c r="AV212" s="29">
        <f t="shared" si="76"/>
        <v>49.022126237545422</v>
      </c>
      <c r="AW212" s="30">
        <f t="shared" si="79"/>
        <v>38.877049524887134</v>
      </c>
      <c r="AX212" s="36">
        <f t="shared" si="77"/>
        <v>51.516642188779514</v>
      </c>
      <c r="AY212" s="37">
        <f t="shared" si="78"/>
        <v>49.222926410635807</v>
      </c>
    </row>
    <row r="213" spans="1:51" thickTop="1" thickBot="1">
      <c r="A213" s="4">
        <v>212</v>
      </c>
      <c r="B213" s="4">
        <v>1059482069</v>
      </c>
      <c r="C213" s="5">
        <f t="shared" si="68"/>
        <v>0.40037950664136623</v>
      </c>
      <c r="D213" s="2">
        <f t="shared" si="69"/>
        <v>37831.523946759262</v>
      </c>
      <c r="E213" s="4" t="s">
        <v>1091</v>
      </c>
      <c r="F213" s="4" t="s">
        <v>1092</v>
      </c>
      <c r="G213" s="4">
        <v>53</v>
      </c>
      <c r="H213" s="4">
        <v>53</v>
      </c>
      <c r="I213" s="5">
        <f t="shared" si="70"/>
        <v>0.5901639344262295</v>
      </c>
      <c r="J213" s="4">
        <v>284</v>
      </c>
      <c r="K213" s="4">
        <v>282</v>
      </c>
      <c r="L213" s="5">
        <f t="shared" si="71"/>
        <v>0.50242718446601942</v>
      </c>
      <c r="M213" s="5">
        <f t="shared" si="66"/>
        <v>5.3207547169811322</v>
      </c>
      <c r="N213" s="4">
        <v>0</v>
      </c>
      <c r="O213" s="4">
        <v>0</v>
      </c>
      <c r="P213" s="4">
        <v>2</v>
      </c>
      <c r="Q213" s="4">
        <v>4</v>
      </c>
      <c r="R213" s="4">
        <v>0</v>
      </c>
      <c r="S213" s="4">
        <v>0</v>
      </c>
      <c r="T213" s="4">
        <v>0</v>
      </c>
      <c r="U213" s="4">
        <v>0</v>
      </c>
      <c r="V213" s="4">
        <v>3</v>
      </c>
      <c r="W213" s="4">
        <f>N213+P213+T213</f>
        <v>2</v>
      </c>
      <c r="X213" s="4">
        <f>O213+Q213+U213</f>
        <v>4</v>
      </c>
      <c r="Y213" s="60">
        <f>(N213+V213)/G213</f>
        <v>5.6603773584905662E-2</v>
      </c>
      <c r="Z213" s="62">
        <f>IF(AA213=0,0,(N213+V213)/ABS(AA213))</f>
        <v>0</v>
      </c>
      <c r="AA213" s="3">
        <f t="shared" si="72"/>
        <v>0</v>
      </c>
      <c r="AB213" s="3">
        <f t="shared" si="67"/>
        <v>-2</v>
      </c>
      <c r="AC213" s="3">
        <f>N213+O213+P213+Q213+T213+U213</f>
        <v>6</v>
      </c>
      <c r="AD213" s="3">
        <f>AA213/G213</f>
        <v>0</v>
      </c>
      <c r="AE213" s="24">
        <f>(AA213)*(G213*G213)</f>
        <v>0</v>
      </c>
      <c r="AF213" s="25">
        <f t="shared" si="73"/>
        <v>3.55998576005696E-4</v>
      </c>
      <c r="AG213" s="26">
        <f>(H213-$H$2)/SUM($AF$2:AF212)</f>
        <v>146.91822924103559</v>
      </c>
      <c r="AH213" s="35">
        <f>(H213-H208)/SUM(AF208:AF212)</f>
        <v>2157.1350567558661</v>
      </c>
      <c r="AI213" s="28">
        <f>(H213-H203)/SUM(AF203:AF212)</f>
        <v>0</v>
      </c>
      <c r="AJ213" s="29">
        <f>AJ212+(AVERAGE($AE$3:AE213)/(AJ212*AJ212))</f>
        <v>34.918533260444505</v>
      </c>
      <c r="AK213" s="30">
        <f>AK212+(AVERAGE($AG$3:AG213)/(AK212*AK212))</f>
        <v>40.062679544550633</v>
      </c>
      <c r="AL213" s="36">
        <f>AL212+(AVERAGE($AH$3:AH213)/(AL212*AL212))</f>
        <v>43.122472940166823</v>
      </c>
      <c r="AM213" s="37">
        <f>AM212+(AVERAGE($AI$3:AI213)/(AM212*AM212))</f>
        <v>43.27258422290781</v>
      </c>
      <c r="AN213" s="38">
        <f t="shared" si="74"/>
        <v>53.068124760307455</v>
      </c>
      <c r="AO213" s="39">
        <f t="shared" si="82"/>
        <v>53.229280278458567</v>
      </c>
      <c r="AP213" s="39">
        <f t="shared" si="82"/>
        <v>52.557421422641916</v>
      </c>
      <c r="AQ213" s="36">
        <f t="shared" si="80"/>
        <v>51.998845291508758</v>
      </c>
      <c r="AR213" s="40">
        <f t="shared" si="81"/>
        <v>52.269303893336094</v>
      </c>
      <c r="AS213" s="41">
        <f t="shared" si="81"/>
        <v>52.298993832547183</v>
      </c>
      <c r="AT213" s="20">
        <f>POWER((AO213-H213),2)</f>
        <v>5.256944609003824E-2</v>
      </c>
      <c r="AU213" s="20">
        <f>POWER((AP213-H213),2)</f>
        <v>0.19587579713630568</v>
      </c>
      <c r="AV213" s="29">
        <f t="shared" si="76"/>
        <v>49.09507710498886</v>
      </c>
      <c r="AW213" s="30">
        <f t="shared" si="79"/>
        <v>38.931369826328421</v>
      </c>
      <c r="AX213" s="36">
        <f t="shared" si="77"/>
        <v>51.593942215260412</v>
      </c>
      <c r="AY213" s="37">
        <f t="shared" si="78"/>
        <v>49.296229832413481</v>
      </c>
    </row>
    <row r="214" spans="1:51" thickTop="1" thickBot="1">
      <c r="A214" s="4">
        <v>213</v>
      </c>
      <c r="B214" s="4">
        <v>1059482361</v>
      </c>
      <c r="C214" s="5">
        <f t="shared" si="68"/>
        <v>0.40227703984819735</v>
      </c>
      <c r="D214" s="2">
        <f t="shared" si="69"/>
        <v>37831.527326388888</v>
      </c>
      <c r="E214" s="4" t="s">
        <v>1092</v>
      </c>
      <c r="F214" s="4" t="s">
        <v>1093</v>
      </c>
      <c r="G214" s="4">
        <v>53</v>
      </c>
      <c r="H214" s="4">
        <v>53</v>
      </c>
      <c r="I214" s="5">
        <f t="shared" si="70"/>
        <v>0.5901639344262295</v>
      </c>
      <c r="J214" s="4">
        <v>282</v>
      </c>
      <c r="K214" s="4">
        <v>282</v>
      </c>
      <c r="L214" s="5">
        <f t="shared" si="71"/>
        <v>0.50242718446601942</v>
      </c>
      <c r="M214" s="5">
        <f t="shared" si="66"/>
        <v>5.3207547169811322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f>N214+P214+T214</f>
        <v>0</v>
      </c>
      <c r="X214" s="4">
        <f>O214+Q214+U214</f>
        <v>0</v>
      </c>
      <c r="Y214" s="60">
        <f>(N214+V214)/G214</f>
        <v>0</v>
      </c>
      <c r="Z214" s="62">
        <f>IF(AA214=0,0,(N214+V214)/ABS(AA214))</f>
        <v>0</v>
      </c>
      <c r="AA214" s="3">
        <f t="shared" si="72"/>
        <v>0</v>
      </c>
      <c r="AB214" s="3">
        <f t="shared" si="67"/>
        <v>0</v>
      </c>
      <c r="AC214" s="3">
        <f>N214+O214+P214+Q214+T214+U214</f>
        <v>0</v>
      </c>
      <c r="AD214" s="3">
        <f>AA214/G214</f>
        <v>0</v>
      </c>
      <c r="AE214" s="24">
        <f>(AA214)*(G214*G214)</f>
        <v>0</v>
      </c>
      <c r="AF214" s="25">
        <f t="shared" si="73"/>
        <v>3.55998576005696E-4</v>
      </c>
      <c r="AG214" s="26">
        <f>(H214-$H$2)/SUM($AF$2:AF213)</f>
        <v>146.7050884256787</v>
      </c>
      <c r="AH214" s="35">
        <f>(H214-H209)/SUM(AF209:AF213)</f>
        <v>557.47053211009177</v>
      </c>
      <c r="AI214" s="28">
        <f>(H214-H204)/SUM(AF204:AF213)</f>
        <v>0</v>
      </c>
      <c r="AJ214" s="29">
        <f>AJ213+(AVERAGE($AE$3:AE214)/(AJ213*AJ213))</f>
        <v>35.036637294473422</v>
      </c>
      <c r="AK214" s="30">
        <f>AK213+(AVERAGE($AG$3:AG214)/(AK213*AK213))</f>
        <v>40.123756608320846</v>
      </c>
      <c r="AL214" s="36">
        <f>AL213+(AVERAGE($AH$3:AH214)/(AL213*AL213))</f>
        <v>43.238934846746041</v>
      </c>
      <c r="AM214" s="37">
        <f>AM213+(AVERAGE($AI$3:AI214)/(AM213*AM213))</f>
        <v>43.385443653578967</v>
      </c>
      <c r="AN214" s="38">
        <f t="shared" si="74"/>
        <v>53.068124760307455</v>
      </c>
      <c r="AO214" s="39">
        <f t="shared" si="82"/>
        <v>53.426032990515729</v>
      </c>
      <c r="AP214" s="39">
        <f t="shared" si="82"/>
        <v>52.557421422641916</v>
      </c>
      <c r="AQ214" s="36">
        <f t="shared" si="80"/>
        <v>52.354156202802962</v>
      </c>
      <c r="AR214" s="40">
        <f t="shared" si="81"/>
        <v>52.304723307363702</v>
      </c>
      <c r="AS214" s="41">
        <f t="shared" si="81"/>
        <v>52.385255537802081</v>
      </c>
      <c r="AT214" s="20">
        <f>POWER((AO214-H214),2)</f>
        <v>0.18150410900777539</v>
      </c>
      <c r="AU214" s="20">
        <f>POWER((AP214-H214),2)</f>
        <v>0.19587579713630568</v>
      </c>
      <c r="AV214" s="29">
        <f t="shared" si="76"/>
        <v>49.167811336651489</v>
      </c>
      <c r="AW214" s="30">
        <f t="shared" si="79"/>
        <v>38.985538649070982</v>
      </c>
      <c r="AX214" s="36">
        <f t="shared" si="77"/>
        <v>51.671010787518973</v>
      </c>
      <c r="AY214" s="37">
        <f t="shared" si="78"/>
        <v>49.369315412114801</v>
      </c>
    </row>
    <row r="215" spans="1:51" thickTop="1" thickBot="1">
      <c r="A215" s="4">
        <v>214</v>
      </c>
      <c r="B215" s="4">
        <v>1059483224</v>
      </c>
      <c r="C215" s="5">
        <f t="shared" si="68"/>
        <v>0.40417457305502846</v>
      </c>
      <c r="D215" s="2">
        <f t="shared" si="69"/>
        <v>37831.537314814814</v>
      </c>
      <c r="E215" s="4" t="s">
        <v>1093</v>
      </c>
      <c r="F215" s="4" t="s">
        <v>1094</v>
      </c>
      <c r="G215" s="4">
        <v>53</v>
      </c>
      <c r="H215" s="4">
        <v>53</v>
      </c>
      <c r="I215" s="5">
        <f t="shared" si="70"/>
        <v>0.5901639344262295</v>
      </c>
      <c r="J215" s="4">
        <v>282</v>
      </c>
      <c r="K215" s="4">
        <v>282</v>
      </c>
      <c r="L215" s="5">
        <f t="shared" si="71"/>
        <v>0.50242718446601942</v>
      </c>
      <c r="M215" s="5">
        <f t="shared" si="66"/>
        <v>5.3207547169811322</v>
      </c>
      <c r="N215" s="4">
        <v>0</v>
      </c>
      <c r="O215" s="4">
        <v>0</v>
      </c>
      <c r="P215" s="4">
        <v>3</v>
      </c>
      <c r="Q215" s="4">
        <v>3</v>
      </c>
      <c r="R215" s="4">
        <v>0</v>
      </c>
      <c r="S215" s="4">
        <v>0</v>
      </c>
      <c r="T215" s="4">
        <v>0</v>
      </c>
      <c r="U215" s="4">
        <v>0</v>
      </c>
      <c r="V215" s="4">
        <v>1</v>
      </c>
      <c r="W215" s="4">
        <f>N215+P215+T215</f>
        <v>3</v>
      </c>
      <c r="X215" s="4">
        <f>O215+Q215+U215</f>
        <v>3</v>
      </c>
      <c r="Y215" s="60">
        <f>(N215+V215)/G215</f>
        <v>1.8867924528301886E-2</v>
      </c>
      <c r="Z215" s="62">
        <f>IF(AA215=0,0,(N215+V215)/ABS(AA215))</f>
        <v>0</v>
      </c>
      <c r="AA215" s="3">
        <f t="shared" si="72"/>
        <v>0</v>
      </c>
      <c r="AB215" s="3">
        <f t="shared" si="67"/>
        <v>0</v>
      </c>
      <c r="AC215" s="3">
        <f>N215+O215+P215+Q215+T215+U215</f>
        <v>6</v>
      </c>
      <c r="AD215" s="3">
        <f>AA215/G215</f>
        <v>0</v>
      </c>
      <c r="AE215" s="24">
        <f>(AA215)*(G215*G215)</f>
        <v>0</v>
      </c>
      <c r="AF215" s="25">
        <f t="shared" si="73"/>
        <v>3.55998576005696E-4</v>
      </c>
      <c r="AG215" s="26">
        <f>(H215-$H$2)/SUM($AF$2:AF214)</f>
        <v>146.49256514018174</v>
      </c>
      <c r="AH215" s="35">
        <f>(H215-H210)/SUM(AF210:AF214)</f>
        <v>0</v>
      </c>
      <c r="AI215" s="28">
        <f>(H215-H205)/SUM(AF205:AF214)</f>
        <v>0</v>
      </c>
      <c r="AJ215" s="29">
        <f>AJ214+(AVERAGE($AE$3:AE215)/(AJ214*AJ214))</f>
        <v>35.153395696055455</v>
      </c>
      <c r="AK215" s="30">
        <f>AK214+(AVERAGE($AG$3:AG215)/(AK214*AK214))</f>
        <v>40.184789195602924</v>
      </c>
      <c r="AL215" s="36">
        <f>AL214+(AVERAGE($AH$3:AH215)/(AL214*AL214))</f>
        <v>43.354226401498629</v>
      </c>
      <c r="AM215" s="37">
        <f>AM214+(AVERAGE($AI$3:AI215)/(AM214*AM214))</f>
        <v>43.497189577508081</v>
      </c>
      <c r="AN215" s="38">
        <f t="shared" si="74"/>
        <v>53.068124760307455</v>
      </c>
      <c r="AO215" s="39">
        <f t="shared" si="82"/>
        <v>53.426032990515729</v>
      </c>
      <c r="AP215" s="39">
        <f t="shared" si="82"/>
        <v>52.557421422641916</v>
      </c>
      <c r="AQ215" s="36">
        <f t="shared" si="80"/>
        <v>52.70466071637324</v>
      </c>
      <c r="AR215" s="40">
        <f t="shared" si="81"/>
        <v>52.319873607137026</v>
      </c>
      <c r="AS215" s="41">
        <f t="shared" si="81"/>
        <v>52.414150190901246</v>
      </c>
      <c r="AT215" s="20">
        <f>POWER((AO215-H215),2)</f>
        <v>0.18150410900777539</v>
      </c>
      <c r="AU215" s="20">
        <f>POWER((AP215-H215),2)</f>
        <v>0.19587579713630568</v>
      </c>
      <c r="AV215" s="29">
        <f t="shared" si="76"/>
        <v>49.240330535130852</v>
      </c>
      <c r="AW215" s="30">
        <f t="shared" si="79"/>
        <v>39.039557045632947</v>
      </c>
      <c r="AX215" s="36">
        <f t="shared" si="77"/>
        <v>51.747849631919046</v>
      </c>
      <c r="AY215" s="37">
        <f t="shared" si="78"/>
        <v>49.442184762436526</v>
      </c>
    </row>
    <row r="216" spans="1:51" thickTop="1" thickBot="1">
      <c r="A216" s="4">
        <v>215</v>
      </c>
      <c r="B216" s="4">
        <v>1059484490</v>
      </c>
      <c r="C216" s="5">
        <f t="shared" si="68"/>
        <v>0.40607210626185958</v>
      </c>
      <c r="D216" s="2">
        <f t="shared" si="69"/>
        <v>37831.55196759259</v>
      </c>
      <c r="E216" s="4" t="s">
        <v>1094</v>
      </c>
      <c r="F216" s="4" t="s">
        <v>1095</v>
      </c>
      <c r="G216" s="4">
        <v>53</v>
      </c>
      <c r="H216" s="4">
        <v>53</v>
      </c>
      <c r="I216" s="5">
        <f t="shared" si="70"/>
        <v>0.5901639344262295</v>
      </c>
      <c r="J216" s="4">
        <v>282</v>
      </c>
      <c r="K216" s="4">
        <v>282</v>
      </c>
      <c r="L216" s="5">
        <f t="shared" si="71"/>
        <v>0.50242718446601942</v>
      </c>
      <c r="M216" s="5">
        <f t="shared" si="66"/>
        <v>5.3207547169811322</v>
      </c>
      <c r="N216" s="4">
        <v>0</v>
      </c>
      <c r="O216" s="4">
        <v>0</v>
      </c>
      <c r="P216" s="4">
        <v>1</v>
      </c>
      <c r="Q216" s="4">
        <v>1</v>
      </c>
      <c r="R216" s="4">
        <v>0</v>
      </c>
      <c r="S216" s="4">
        <v>0</v>
      </c>
      <c r="T216" s="4">
        <v>0</v>
      </c>
      <c r="U216" s="4">
        <v>0</v>
      </c>
      <c r="V216" s="4">
        <v>1</v>
      </c>
      <c r="W216" s="4">
        <f>N216+P216+T216</f>
        <v>1</v>
      </c>
      <c r="X216" s="4">
        <f>O216+Q216+U216</f>
        <v>1</v>
      </c>
      <c r="Y216" s="60">
        <f>(N216+V216)/G216</f>
        <v>1.8867924528301886E-2</v>
      </c>
      <c r="Z216" s="62">
        <f>IF(AA216=0,0,(N216+V216)/ABS(AA216))</f>
        <v>0</v>
      </c>
      <c r="AA216" s="3">
        <f t="shared" si="72"/>
        <v>0</v>
      </c>
      <c r="AB216" s="3">
        <f t="shared" si="67"/>
        <v>0</v>
      </c>
      <c r="AC216" s="3">
        <f>N216+O216+P216+Q216+T216+U216</f>
        <v>2</v>
      </c>
      <c r="AD216" s="3">
        <f>AA216/G216</f>
        <v>0</v>
      </c>
      <c r="AE216" s="24">
        <f>(AA216)*(G216*G216)</f>
        <v>0</v>
      </c>
      <c r="AF216" s="25">
        <f t="shared" si="73"/>
        <v>3.55998576005696E-4</v>
      </c>
      <c r="AG216" s="26">
        <f>(H216-$H$2)/SUM($AF$2:AF215)</f>
        <v>146.28065670468612</v>
      </c>
      <c r="AH216" s="35">
        <f>(H216-H211)/SUM(AF211:AF215)</f>
        <v>0</v>
      </c>
      <c r="AI216" s="28">
        <f>(H216-H206)/SUM(AF206:AF215)</f>
        <v>0</v>
      </c>
      <c r="AJ216" s="29">
        <f>AJ215+(AVERAGE($AE$3:AE216)/(AJ215*AJ215))</f>
        <v>35.268837801828859</v>
      </c>
      <c r="AK216" s="30">
        <f>AK215+(AVERAGE($AG$3:AG216)/(AK215*AK215))</f>
        <v>40.245775499388088</v>
      </c>
      <c r="AL216" s="36">
        <f>AL215+(AVERAGE($AH$3:AH216)/(AL215*AL215))</f>
        <v>43.468369699687635</v>
      </c>
      <c r="AM216" s="37">
        <f>AM215+(AVERAGE($AI$3:AI216)/(AM215*AM215))</f>
        <v>43.60784258227666</v>
      </c>
      <c r="AN216" s="38">
        <f t="shared" si="74"/>
        <v>53.068124760307455</v>
      </c>
      <c r="AO216" s="39">
        <f t="shared" si="82"/>
        <v>53.426032990515729</v>
      </c>
      <c r="AP216" s="39">
        <f t="shared" si="82"/>
        <v>52.557421422641916</v>
      </c>
      <c r="AQ216" s="36">
        <f t="shared" si="80"/>
        <v>53.050518775410559</v>
      </c>
      <c r="AR216" s="40">
        <f t="shared" si="81"/>
        <v>52.314649940408252</v>
      </c>
      <c r="AS216" s="41">
        <f t="shared" si="81"/>
        <v>52.404014964514396</v>
      </c>
      <c r="AT216" s="20">
        <f>POWER((AO216-H216),2)</f>
        <v>0.18150410900777539</v>
      </c>
      <c r="AU216" s="20">
        <f>POWER((AP216-H216),2)</f>
        <v>0.19587579713630568</v>
      </c>
      <c r="AV216" s="29">
        <f t="shared" si="76"/>
        <v>49.312636284129155</v>
      </c>
      <c r="AW216" s="30">
        <f t="shared" si="79"/>
        <v>39.093426056873852</v>
      </c>
      <c r="AX216" s="36">
        <f t="shared" si="77"/>
        <v>51.82446045430239</v>
      </c>
      <c r="AY216" s="37">
        <f t="shared" si="78"/>
        <v>49.514839477047182</v>
      </c>
    </row>
    <row r="217" spans="1:51" thickTop="1" thickBot="1">
      <c r="A217" s="4">
        <v>216</v>
      </c>
      <c r="B217" s="4">
        <v>1059484518</v>
      </c>
      <c r="C217" s="5">
        <f t="shared" si="68"/>
        <v>0.40796963946869069</v>
      </c>
      <c r="D217" s="2">
        <f t="shared" si="69"/>
        <v>37831.552291666667</v>
      </c>
      <c r="E217" s="4" t="s">
        <v>1095</v>
      </c>
      <c r="F217" s="4" t="s">
        <v>1096</v>
      </c>
      <c r="G217" s="4">
        <v>53</v>
      </c>
      <c r="H217" s="4">
        <v>53</v>
      </c>
      <c r="I217" s="5">
        <f t="shared" si="70"/>
        <v>0.5901639344262295</v>
      </c>
      <c r="J217" s="4">
        <v>282</v>
      </c>
      <c r="K217" s="4">
        <v>282</v>
      </c>
      <c r="L217" s="5">
        <f t="shared" si="71"/>
        <v>0.50242718446601942</v>
      </c>
      <c r="M217" s="5">
        <f t="shared" si="66"/>
        <v>5.3207547169811322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f>N217+P217+T217</f>
        <v>0</v>
      </c>
      <c r="X217" s="4">
        <f>O217+Q217+U217</f>
        <v>0</v>
      </c>
      <c r="Y217" s="60">
        <f>(N217+V217)/G217</f>
        <v>0</v>
      </c>
      <c r="Z217" s="62">
        <f>IF(AA217=0,0,(N217+V217)/ABS(AA217))</f>
        <v>0</v>
      </c>
      <c r="AA217" s="3">
        <f t="shared" si="72"/>
        <v>0</v>
      </c>
      <c r="AB217" s="3">
        <f t="shared" si="67"/>
        <v>0</v>
      </c>
      <c r="AC217" s="3">
        <f>N217+O217+P217+Q217+T217+U217</f>
        <v>0</v>
      </c>
      <c r="AD217" s="3">
        <f>AA217/G217</f>
        <v>0</v>
      </c>
      <c r="AE217" s="24">
        <f>(AA217)*(G217*G217)</f>
        <v>0</v>
      </c>
      <c r="AF217" s="25">
        <f t="shared" si="73"/>
        <v>3.55998576005696E-4</v>
      </c>
      <c r="AG217" s="26">
        <f>(H217-$H$2)/SUM($AF$2:AF216)</f>
        <v>146.06936045481703</v>
      </c>
      <c r="AH217" s="35">
        <f>(H217-H212)/SUM(AF212:AF216)</f>
        <v>0</v>
      </c>
      <c r="AI217" s="28">
        <f>(H217-H207)/SUM(AF207:AF216)</f>
        <v>1082.6029361216351</v>
      </c>
      <c r="AJ217" s="29">
        <f>AJ216+(AVERAGE($AE$3:AE217)/(AJ216*AJ216))</f>
        <v>35.382991982526285</v>
      </c>
      <c r="AK217" s="30">
        <f>AK216+(AVERAGE($AG$3:AG217)/(AK216*AK216))</f>
        <v>40.306713764097054</v>
      </c>
      <c r="AL217" s="36">
        <f>AL216+(AVERAGE($AH$3:AH217)/(AL216*AL216))</f>
        <v>43.581386214146704</v>
      </c>
      <c r="AM217" s="37">
        <f>AM216+(AVERAGE($AI$3:AI217)/(AM216*AM216))</f>
        <v>43.720070588302526</v>
      </c>
      <c r="AN217" s="38">
        <f t="shared" si="74"/>
        <v>53.068124760307455</v>
      </c>
      <c r="AO217" s="39">
        <f t="shared" si="82"/>
        <v>53.426032990515729</v>
      </c>
      <c r="AP217" s="39">
        <f t="shared" si="82"/>
        <v>52.949344738906312</v>
      </c>
      <c r="AQ217" s="36">
        <f t="shared" si="80"/>
        <v>53.243429985022452</v>
      </c>
      <c r="AR217" s="40">
        <f t="shared" si="81"/>
        <v>52.391535046459332</v>
      </c>
      <c r="AS217" s="41">
        <f t="shared" si="81"/>
        <v>52.453125775645418</v>
      </c>
      <c r="AT217" s="20">
        <f>POWER((AO217-H217),2)</f>
        <v>0.18150410900777539</v>
      </c>
      <c r="AU217" s="20">
        <f>POWER((AP217-H217),2)</f>
        <v>2.5659554764696909E-3</v>
      </c>
      <c r="AV217" s="29">
        <f t="shared" si="76"/>
        <v>49.384730148758365</v>
      </c>
      <c r="AW217" s="30">
        <f t="shared" si="79"/>
        <v>39.147146712171569</v>
      </c>
      <c r="AX217" s="36">
        <f t="shared" si="77"/>
        <v>51.900844940322763</v>
      </c>
      <c r="AY217" s="37">
        <f t="shared" si="78"/>
        <v>49.587281130894546</v>
      </c>
    </row>
    <row r="218" spans="1:51" thickTop="1" thickBot="1">
      <c r="A218" s="4">
        <v>217</v>
      </c>
      <c r="B218" s="4">
        <v>1059494438</v>
      </c>
      <c r="C218" s="5">
        <f t="shared" si="68"/>
        <v>0.40986717267552181</v>
      </c>
      <c r="D218" s="2">
        <f t="shared" si="69"/>
        <v>37831.66710648148</v>
      </c>
      <c r="E218" s="4" t="s">
        <v>1096</v>
      </c>
      <c r="F218" s="4" t="s">
        <v>1097</v>
      </c>
      <c r="G218" s="4">
        <v>53</v>
      </c>
      <c r="H218" s="4">
        <v>53</v>
      </c>
      <c r="I218" s="5">
        <f t="shared" si="70"/>
        <v>0.5901639344262295</v>
      </c>
      <c r="J218" s="4">
        <v>282</v>
      </c>
      <c r="K218" s="4">
        <v>281</v>
      </c>
      <c r="L218" s="5">
        <f t="shared" si="71"/>
        <v>0.5</v>
      </c>
      <c r="M218" s="5">
        <f t="shared" si="66"/>
        <v>5.3018867924528301</v>
      </c>
      <c r="N218" s="4">
        <v>0</v>
      </c>
      <c r="O218" s="4">
        <v>0</v>
      </c>
      <c r="P218" s="4">
        <v>0</v>
      </c>
      <c r="Q218" s="4">
        <v>1</v>
      </c>
      <c r="R218" s="4">
        <v>0</v>
      </c>
      <c r="S218" s="4">
        <v>0</v>
      </c>
      <c r="T218" s="4">
        <v>0</v>
      </c>
      <c r="U218" s="4">
        <v>0</v>
      </c>
      <c r="V218" s="4">
        <v>1</v>
      </c>
      <c r="W218" s="4">
        <f>N218+P218+T218</f>
        <v>0</v>
      </c>
      <c r="X218" s="4">
        <f>O218+Q218+U218</f>
        <v>1</v>
      </c>
      <c r="Y218" s="60">
        <f>(N218+V218)/G218</f>
        <v>1.8867924528301886E-2</v>
      </c>
      <c r="Z218" s="62">
        <f>IF(AA218=0,0,(N218+V218)/ABS(AA218))</f>
        <v>0</v>
      </c>
      <c r="AA218" s="3">
        <f t="shared" si="72"/>
        <v>0</v>
      </c>
      <c r="AB218" s="3">
        <f t="shared" si="67"/>
        <v>-1</v>
      </c>
      <c r="AC218" s="3">
        <f>N218+O218+P218+Q218+T218+U218</f>
        <v>1</v>
      </c>
      <c r="AD218" s="3">
        <f>AA218/G218</f>
        <v>0</v>
      </c>
      <c r="AE218" s="24">
        <f>(AA218)*(G218*G218)</f>
        <v>0</v>
      </c>
      <c r="AF218" s="25">
        <f t="shared" si="73"/>
        <v>3.55998576005696E-4</v>
      </c>
      <c r="AG218" s="26">
        <f>(H218-$H$2)/SUM($AF$2:AF217)</f>
        <v>145.85867374157172</v>
      </c>
      <c r="AH218" s="35">
        <f>(H218-H213)/SUM(AF213:AF217)</f>
        <v>0</v>
      </c>
      <c r="AI218" s="28">
        <f>(H218-H208)/SUM(AF208:AF217)</f>
        <v>1100.6233261264076</v>
      </c>
      <c r="AJ218" s="29">
        <f>AJ217+(AVERAGE($AE$3:AE218)/(AJ217*AJ217))</f>
        <v>35.495885685844193</v>
      </c>
      <c r="AK218" s="30">
        <f>AK217+(AVERAGE($AG$3:AG218)/(AK217*AK217))</f>
        <v>40.367602284306024</v>
      </c>
      <c r="AL218" s="36">
        <f>AL217+(AVERAGE($AH$3:AH218)/(AL217*AL217))</f>
        <v>43.693296818778357</v>
      </c>
      <c r="AM218" s="37">
        <f>AM217+(AVERAGE($AI$3:AI218)/(AM217*AM217))</f>
        <v>43.83387202599048</v>
      </c>
      <c r="AN218" s="38">
        <f t="shared" si="74"/>
        <v>53.068124760307455</v>
      </c>
      <c r="AO218" s="39">
        <f t="shared" si="82"/>
        <v>53.426032990515729</v>
      </c>
      <c r="AP218" s="39">
        <f t="shared" si="82"/>
        <v>53.341915122982641</v>
      </c>
      <c r="AQ218" s="36">
        <f t="shared" si="80"/>
        <v>53.282759615007976</v>
      </c>
      <c r="AR218" s="40">
        <f t="shared" si="81"/>
        <v>52.547372724607406</v>
      </c>
      <c r="AS218" s="41">
        <f t="shared" si="81"/>
        <v>52.561767632336661</v>
      </c>
      <c r="AT218" s="20">
        <f>POWER((AO218-H218),2)</f>
        <v>0.18150410900777539</v>
      </c>
      <c r="AU218" s="20">
        <f>POWER((AP218-H218),2)</f>
        <v>0.11690595132423462</v>
      </c>
      <c r="AV218" s="29">
        <f t="shared" si="76"/>
        <v>49.45661367583908</v>
      </c>
      <c r="AW218" s="30">
        <f t="shared" si="79"/>
        <v>39.200720029595779</v>
      </c>
      <c r="AX218" s="36">
        <f t="shared" si="77"/>
        <v>51.977004755773116</v>
      </c>
      <c r="AY218" s="37">
        <f t="shared" si="78"/>
        <v>49.65951128050682</v>
      </c>
    </row>
    <row r="219" spans="1:51" thickTop="1" thickBot="1">
      <c r="A219" s="4">
        <v>218</v>
      </c>
      <c r="B219" s="4">
        <v>1059554190</v>
      </c>
      <c r="C219" s="5">
        <f t="shared" si="68"/>
        <v>0.41176470588235292</v>
      </c>
      <c r="D219" s="2">
        <f t="shared" si="69"/>
        <v>37832.358680555553</v>
      </c>
      <c r="E219" s="4" t="s">
        <v>1097</v>
      </c>
      <c r="F219" s="4" t="s">
        <v>1098</v>
      </c>
      <c r="G219" s="4">
        <v>53</v>
      </c>
      <c r="H219" s="4">
        <v>53</v>
      </c>
      <c r="I219" s="5">
        <f t="shared" si="70"/>
        <v>0.5901639344262295</v>
      </c>
      <c r="J219" s="4">
        <v>281</v>
      </c>
      <c r="K219" s="4">
        <v>281</v>
      </c>
      <c r="L219" s="5">
        <f t="shared" si="71"/>
        <v>0.5</v>
      </c>
      <c r="M219" s="5">
        <f t="shared" si="66"/>
        <v>5.3018867924528301</v>
      </c>
      <c r="N219" s="4">
        <v>0</v>
      </c>
      <c r="O219" s="4">
        <v>0</v>
      </c>
      <c r="P219" s="4">
        <v>7</v>
      </c>
      <c r="Q219" s="4">
        <v>7</v>
      </c>
      <c r="R219" s="4">
        <v>0</v>
      </c>
      <c r="S219" s="4">
        <v>0</v>
      </c>
      <c r="T219" s="4">
        <v>0</v>
      </c>
      <c r="U219" s="4">
        <v>0</v>
      </c>
      <c r="V219" s="4">
        <v>3</v>
      </c>
      <c r="W219" s="4">
        <f>N219+P219+T219</f>
        <v>7</v>
      </c>
      <c r="X219" s="4">
        <f>O219+Q219+U219</f>
        <v>7</v>
      </c>
      <c r="Y219" s="60">
        <f>(N219+V219)/G219</f>
        <v>5.6603773584905662E-2</v>
      </c>
      <c r="Z219" s="62">
        <f>IF(AA219=0,0,(N219+V219)/ABS(AA219))</f>
        <v>0</v>
      </c>
      <c r="AA219" s="3">
        <f t="shared" si="72"/>
        <v>0</v>
      </c>
      <c r="AB219" s="3">
        <f t="shared" si="67"/>
        <v>0</v>
      </c>
      <c r="AC219" s="3">
        <f>N219+O219+P219+Q219+T219+U219</f>
        <v>14</v>
      </c>
      <c r="AD219" s="3">
        <f>AA219/G219</f>
        <v>0</v>
      </c>
      <c r="AE219" s="24">
        <f>(AA219)*(G219*G219)</f>
        <v>0</v>
      </c>
      <c r="AF219" s="25">
        <f t="shared" si="73"/>
        <v>3.55998576005696E-4</v>
      </c>
      <c r="AG219" s="26">
        <f>(H219-$H$2)/SUM($AF$2:AF218)</f>
        <v>145.64859393120889</v>
      </c>
      <c r="AH219" s="35">
        <f>(H219-H214)/SUM(AF214:AF218)</f>
        <v>0</v>
      </c>
      <c r="AI219" s="28">
        <f>(H219-H209)/SUM(AF209:AF218)</f>
        <v>279.8134463068705</v>
      </c>
      <c r="AJ219" s="29">
        <f>AJ218+(AVERAGE($AE$3:AE219)/(AJ218*AJ218))</f>
        <v>35.607545476917522</v>
      </c>
      <c r="AK219" s="30">
        <f>AK218+(AVERAGE($AG$3:AG219)/(AK218*AK218))</f>
        <v>40.428439403504484</v>
      </c>
      <c r="AL219" s="36">
        <f>AL218+(AVERAGE($AH$3:AH219)/(AL218*AL218))</f>
        <v>43.804121810937701</v>
      </c>
      <c r="AM219" s="37">
        <f>AM218+(AVERAGE($AI$3:AI219)/(AM218*AM218))</f>
        <v>43.94723272038128</v>
      </c>
      <c r="AN219" s="38">
        <f t="shared" si="74"/>
        <v>53.068124760307455</v>
      </c>
      <c r="AO219" s="39">
        <f t="shared" si="82"/>
        <v>53.426032990515729</v>
      </c>
      <c r="AP219" s="39">
        <f t="shared" si="82"/>
        <v>53.440255387573785</v>
      </c>
      <c r="AQ219" s="36">
        <f t="shared" si="80"/>
        <v>53.282759615007976</v>
      </c>
      <c r="AR219" s="40">
        <f t="shared" si="81"/>
        <v>52.721338546878833</v>
      </c>
      <c r="AS219" s="41">
        <f t="shared" si="81"/>
        <v>52.670403361635131</v>
      </c>
      <c r="AT219" s="20">
        <f>POWER((AO219-H219),2)</f>
        <v>0.18150410900777539</v>
      </c>
      <c r="AU219" s="20">
        <f>POWER((AP219-H219),2)</f>
        <v>0.19382480628774376</v>
      </c>
      <c r="AV219" s="29">
        <f t="shared" si="76"/>
        <v>49.528288394193282</v>
      </c>
      <c r="AW219" s="30">
        <f t="shared" si="79"/>
        <v>39.254147016078157</v>
      </c>
      <c r="AX219" s="36">
        <f t="shared" si="77"/>
        <v>52.052941546906062</v>
      </c>
      <c r="AY219" s="37">
        <f t="shared" si="78"/>
        <v>49.731531464287634</v>
      </c>
    </row>
    <row r="220" spans="1:51" thickTop="1" thickBot="1">
      <c r="A220" s="4">
        <v>219</v>
      </c>
      <c r="B220" s="4">
        <v>1059579598</v>
      </c>
      <c r="C220" s="5">
        <f t="shared" si="68"/>
        <v>0.41366223908918404</v>
      </c>
      <c r="D220" s="2">
        <f t="shared" si="69"/>
        <v>37832.652754629627</v>
      </c>
      <c r="E220" s="4" t="s">
        <v>1098</v>
      </c>
      <c r="F220" s="4" t="s">
        <v>1099</v>
      </c>
      <c r="G220" s="4">
        <v>53</v>
      </c>
      <c r="H220" s="4">
        <v>54</v>
      </c>
      <c r="I220" s="5">
        <f t="shared" si="70"/>
        <v>0.60655737704918034</v>
      </c>
      <c r="J220" s="4">
        <v>281</v>
      </c>
      <c r="K220" s="4">
        <v>283</v>
      </c>
      <c r="L220" s="5">
        <f t="shared" si="71"/>
        <v>0.50485436893203883</v>
      </c>
      <c r="M220" s="5">
        <f t="shared" si="66"/>
        <v>5.2407407407407405</v>
      </c>
      <c r="N220" s="4">
        <v>1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2</v>
      </c>
      <c r="U220" s="4">
        <v>0</v>
      </c>
      <c r="V220" s="4">
        <v>0</v>
      </c>
      <c r="W220" s="4">
        <f>N220+P220+T220</f>
        <v>3</v>
      </c>
      <c r="X220" s="4">
        <f>O220+Q220+U220</f>
        <v>0</v>
      </c>
      <c r="Y220" s="60">
        <f>(N220+V220)/G220</f>
        <v>1.8867924528301886E-2</v>
      </c>
      <c r="Z220" s="62">
        <f>IF(AA220=0,0,(N220+V220)/ABS(AA220))</f>
        <v>1</v>
      </c>
      <c r="AA220" s="3">
        <f t="shared" si="72"/>
        <v>1</v>
      </c>
      <c r="AB220" s="3">
        <f t="shared" si="67"/>
        <v>2</v>
      </c>
      <c r="AC220" s="3">
        <f>N220+O220+P220+Q220+T220+U220</f>
        <v>3</v>
      </c>
      <c r="AD220" s="3">
        <f>AA220/G220</f>
        <v>1.8867924528301886E-2</v>
      </c>
      <c r="AE220" s="24">
        <f>(AA220)*(G220*G220)</f>
        <v>2809</v>
      </c>
      <c r="AF220" s="25">
        <f t="shared" si="73"/>
        <v>3.4293552812071328E-4</v>
      </c>
      <c r="AG220" s="26">
        <f>(H220-$H$2)/SUM($AF$2:AF219)</f>
        <v>149.47909391639274</v>
      </c>
      <c r="AH220" s="35">
        <f>(H220-H215)/SUM(AF215:AF219)</f>
        <v>561.79999999999995</v>
      </c>
      <c r="AI220" s="28">
        <f>(H220-H210)/SUM(AF210:AF219)</f>
        <v>280.89999999999998</v>
      </c>
      <c r="AJ220" s="29">
        <f>AJ219+(AVERAGE($AE$3:AE220)/(AJ219*AJ219))</f>
        <v>35.728159824878382</v>
      </c>
      <c r="AK220" s="30">
        <f>AK219+(AVERAGE($AG$3:AG220)/(AK219*AK219))</f>
        <v>40.48923485119289</v>
      </c>
      <c r="AL220" s="36">
        <f>AL219+(AVERAGE($AH$3:AH220)/(AL219*AL219))</f>
        <v>43.915223992364609</v>
      </c>
      <c r="AM220" s="37">
        <f>AM219+(AVERAGE($AI$3:AI220)/(AM219*AM219))</f>
        <v>44.060159186736819</v>
      </c>
      <c r="AN220" s="38">
        <f t="shared" si="74"/>
        <v>54.065558962704401</v>
      </c>
      <c r="AO220" s="39">
        <f t="shared" si="82"/>
        <v>53.622856004928785</v>
      </c>
      <c r="AP220" s="39">
        <f t="shared" si="82"/>
        <v>53.53861451998263</v>
      </c>
      <c r="AQ220" s="36">
        <f t="shared" si="80"/>
        <v>53.322336199484873</v>
      </c>
      <c r="AR220" s="40">
        <f t="shared" ref="AR220:AS235" si="83">AR219+(AVERAGE(AH211:AH220)/(AR219*AR219))</f>
        <v>52.91437016609143</v>
      </c>
      <c r="AS220" s="41">
        <f t="shared" si="83"/>
        <v>52.779033333136212</v>
      </c>
      <c r="AT220" s="20">
        <f>POWER((AO220-H220),2)</f>
        <v>0.14223759301827663</v>
      </c>
      <c r="AU220" s="20">
        <f>POWER((AP220-H220),2)</f>
        <v>0.21287656117085874</v>
      </c>
      <c r="AV220" s="29">
        <f t="shared" si="76"/>
        <v>49.599755814931179</v>
      </c>
      <c r="AW220" s="30">
        <f t="shared" si="79"/>
        <v>39.307428667579295</v>
      </c>
      <c r="AX220" s="36">
        <f t="shared" si="77"/>
        <v>52.128656940747774</v>
      </c>
      <c r="AY220" s="37">
        <f t="shared" si="78"/>
        <v>49.803343202805131</v>
      </c>
    </row>
    <row r="221" spans="1:51" thickTop="1" thickBot="1">
      <c r="A221" s="4">
        <v>220</v>
      </c>
      <c r="B221" s="4">
        <v>1059645238</v>
      </c>
      <c r="C221" s="5">
        <f t="shared" si="68"/>
        <v>0.41555977229601521</v>
      </c>
      <c r="D221" s="2">
        <f t="shared" si="69"/>
        <v>37833.412476851852</v>
      </c>
      <c r="E221" s="4" t="s">
        <v>1099</v>
      </c>
      <c r="F221" s="4" t="s">
        <v>1100</v>
      </c>
      <c r="G221" s="4">
        <v>54</v>
      </c>
      <c r="H221" s="4">
        <v>54</v>
      </c>
      <c r="I221" s="5">
        <f t="shared" si="70"/>
        <v>0.60655737704918034</v>
      </c>
      <c r="J221" s="4">
        <v>283</v>
      </c>
      <c r="K221" s="4">
        <v>283</v>
      </c>
      <c r="L221" s="5">
        <f t="shared" si="71"/>
        <v>0.50485436893203883</v>
      </c>
      <c r="M221" s="5">
        <f t="shared" si="66"/>
        <v>5.2407407407407405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f>N221+P221+T221</f>
        <v>0</v>
      </c>
      <c r="X221" s="4">
        <f>O221+Q221+U221</f>
        <v>0</v>
      </c>
      <c r="Y221" s="60">
        <f>(N221+V221)/G221</f>
        <v>0</v>
      </c>
      <c r="Z221" s="62">
        <f>IF(AA221=0,0,(N221+V221)/ABS(AA221))</f>
        <v>0</v>
      </c>
      <c r="AA221" s="3">
        <f t="shared" si="72"/>
        <v>0</v>
      </c>
      <c r="AB221" s="3">
        <f t="shared" si="67"/>
        <v>0</v>
      </c>
      <c r="AC221" s="3">
        <f>N221+O221+P221+Q221+T221+U221</f>
        <v>0</v>
      </c>
      <c r="AD221" s="3">
        <f>AA221/G221</f>
        <v>0</v>
      </c>
      <c r="AE221" s="24">
        <f>(AA221)*(G221*G221)</f>
        <v>0</v>
      </c>
      <c r="AF221" s="25">
        <f t="shared" si="73"/>
        <v>3.4293552812071328E-4</v>
      </c>
      <c r="AG221" s="26">
        <f>(H221-$H$2)/SUM($AF$2:AF220)</f>
        <v>149.27228446038148</v>
      </c>
      <c r="AH221" s="35">
        <f>(H221-H216)/SUM(AF216:AF220)</f>
        <v>565.95343052580665</v>
      </c>
      <c r="AI221" s="28">
        <f>(H221-H211)/SUM(AF211:AF220)</f>
        <v>281.93453343888751</v>
      </c>
      <c r="AJ221" s="29">
        <f>AJ220+(AVERAGE($AE$3:AE221)/(AJ220*AJ220))</f>
        <v>35.847414147646042</v>
      </c>
      <c r="AK221" s="30">
        <f>AK220+(AVERAGE($AG$3:AG221)/(AK220*AK220))</f>
        <v>40.549986865538223</v>
      </c>
      <c r="AL221" s="36">
        <f>AL220+(AVERAGE($AH$3:AH221)/(AL220*AL220))</f>
        <v>44.026599977410228</v>
      </c>
      <c r="AM221" s="37">
        <f>AM220+(AVERAGE($AI$3:AI221)/(AM220*AM220))</f>
        <v>44.172657676668706</v>
      </c>
      <c r="AN221" s="38">
        <f t="shared" si="74"/>
        <v>54.065558962704401</v>
      </c>
      <c r="AO221" s="39">
        <f t="shared" si="82"/>
        <v>53.81968125610306</v>
      </c>
      <c r="AP221" s="39">
        <f t="shared" si="82"/>
        <v>53.636973500400998</v>
      </c>
      <c r="AQ221" s="36">
        <f t="shared" si="80"/>
        <v>53.401664073417727</v>
      </c>
      <c r="AR221" s="40">
        <f t="shared" si="83"/>
        <v>53.126209119210955</v>
      </c>
      <c r="AS221" s="41">
        <f t="shared" si="83"/>
        <v>52.887657888313441</v>
      </c>
      <c r="AT221" s="20">
        <f>POWER((AO221-H221),2)</f>
        <v>3.2514849400570325E-2</v>
      </c>
      <c r="AU221" s="20">
        <f>POWER((AP221-H221),2)</f>
        <v>0.13178823941110404</v>
      </c>
      <c r="AV221" s="29">
        <f t="shared" si="76"/>
        <v>49.671017431732224</v>
      </c>
      <c r="AW221" s="30">
        <f t="shared" si="79"/>
        <v>39.360565969252448</v>
      </c>
      <c r="AX221" s="36">
        <f t="shared" si="77"/>
        <v>52.204152545405528</v>
      </c>
      <c r="AY221" s="37">
        <f t="shared" si="78"/>
        <v>49.874947999075118</v>
      </c>
    </row>
    <row r="222" spans="1:51" thickTop="1" thickBot="1">
      <c r="A222" s="4">
        <v>221</v>
      </c>
      <c r="B222" s="4">
        <v>1059647624</v>
      </c>
      <c r="C222" s="5">
        <f t="shared" si="68"/>
        <v>0.41745730550284632</v>
      </c>
      <c r="D222" s="2">
        <f t="shared" si="69"/>
        <v>37833.440092592595</v>
      </c>
      <c r="E222" s="4" t="s">
        <v>1100</v>
      </c>
      <c r="F222" s="4" t="s">
        <v>1101</v>
      </c>
      <c r="G222" s="4">
        <v>54</v>
      </c>
      <c r="H222" s="4">
        <v>54</v>
      </c>
      <c r="I222" s="5">
        <f t="shared" si="70"/>
        <v>0.60655737704918034</v>
      </c>
      <c r="J222" s="4">
        <v>283</v>
      </c>
      <c r="K222" s="4">
        <v>283</v>
      </c>
      <c r="L222" s="5">
        <f t="shared" si="71"/>
        <v>0.50485436893203883</v>
      </c>
      <c r="M222" s="5">
        <f t="shared" si="66"/>
        <v>5.2407407407407405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f>N222+P222+T222</f>
        <v>0</v>
      </c>
      <c r="X222" s="4">
        <f>O222+Q222+U222</f>
        <v>0</v>
      </c>
      <c r="Y222" s="60">
        <f>(N222+V222)/G222</f>
        <v>0</v>
      </c>
      <c r="Z222" s="62">
        <f>IF(AA222=0,0,(N222+V222)/ABS(AA222))</f>
        <v>0</v>
      </c>
      <c r="AA222" s="3">
        <f t="shared" si="72"/>
        <v>0</v>
      </c>
      <c r="AB222" s="3">
        <f t="shared" si="67"/>
        <v>0</v>
      </c>
      <c r="AC222" s="3">
        <f>N222+O222+P222+Q222+T222+U222</f>
        <v>0</v>
      </c>
      <c r="AD222" s="3">
        <f>AA222/G222</f>
        <v>0</v>
      </c>
      <c r="AE222" s="24">
        <f>(AA222)*(G222*G222)</f>
        <v>0</v>
      </c>
      <c r="AF222" s="25">
        <f t="shared" si="73"/>
        <v>3.4293552812071328E-4</v>
      </c>
      <c r="AG222" s="26">
        <f>(H222-$H$2)/SUM($AF$2:AF221)</f>
        <v>149.06604646968702</v>
      </c>
      <c r="AH222" s="35">
        <f>(H222-H217)/SUM(AF217:AF221)</f>
        <v>570.16873172769033</v>
      </c>
      <c r="AI222" s="28">
        <f>(H222-H212)/SUM(AF212:AF221)</f>
        <v>282.97671526290333</v>
      </c>
      <c r="AJ222" s="29">
        <f>AJ221+(AVERAGE($AE$3:AE222)/(AJ221*AJ221))</f>
        <v>35.965337874135997</v>
      </c>
      <c r="AK222" s="30">
        <f>AK221+(AVERAGE($AG$3:AG222)/(AK221*AK221))</f>
        <v>40.610693733577072</v>
      </c>
      <c r="AL222" s="36">
        <f>AL221+(AVERAGE($AH$3:AH222)/(AL221*AL221))</f>
        <v>44.138246532175643</v>
      </c>
      <c r="AM222" s="37">
        <f>AM221+(AVERAGE($AI$3:AI222)/(AM221*AM221))</f>
        <v>44.284734326445381</v>
      </c>
      <c r="AN222" s="38">
        <f t="shared" si="74"/>
        <v>54.065558962704401</v>
      </c>
      <c r="AO222" s="39">
        <f t="shared" si="82"/>
        <v>54.016524790363952</v>
      </c>
      <c r="AP222" s="39">
        <f t="shared" si="82"/>
        <v>53.735334327504169</v>
      </c>
      <c r="AQ222" s="36">
        <f t="shared" si="80"/>
        <v>53.520743899510158</v>
      </c>
      <c r="AR222" s="40">
        <f t="shared" si="83"/>
        <v>53.282549006625871</v>
      </c>
      <c r="AS222" s="41">
        <f t="shared" si="83"/>
        <v>53.00595347314141</v>
      </c>
      <c r="AT222" s="20">
        <f>POWER((AO222-H222),2)</f>
        <v>2.7306869657257708E-4</v>
      </c>
      <c r="AU222" s="20">
        <f>POWER((AP222-H222),2)</f>
        <v>7.0047918197670214E-2</v>
      </c>
      <c r="AV222" s="29">
        <f t="shared" si="76"/>
        <v>49.74207472112051</v>
      </c>
      <c r="AW222" s="30">
        <f t="shared" si="79"/>
        <v>39.413559895604202</v>
      </c>
      <c r="AX222" s="36">
        <f t="shared" si="77"/>
        <v>52.279429950368986</v>
      </c>
      <c r="AY222" s="37">
        <f t="shared" si="78"/>
        <v>49.946347338838606</v>
      </c>
    </row>
    <row r="223" spans="1:51" thickTop="1" thickBot="1">
      <c r="A223" s="4">
        <v>222</v>
      </c>
      <c r="B223" s="4">
        <v>1059654608</v>
      </c>
      <c r="C223" s="5">
        <f t="shared" si="68"/>
        <v>0.41935483870967744</v>
      </c>
      <c r="D223" s="2">
        <f t="shared" si="69"/>
        <v>37833.520925925928</v>
      </c>
      <c r="E223" s="4" t="s">
        <v>1101</v>
      </c>
      <c r="F223" s="4" t="s">
        <v>1102</v>
      </c>
      <c r="G223" s="4">
        <v>54</v>
      </c>
      <c r="H223" s="4">
        <v>54</v>
      </c>
      <c r="I223" s="5">
        <f t="shared" si="70"/>
        <v>0.60655737704918034</v>
      </c>
      <c r="J223" s="4">
        <v>283</v>
      </c>
      <c r="K223" s="4">
        <v>283</v>
      </c>
      <c r="L223" s="5">
        <f t="shared" si="71"/>
        <v>0.50485436893203883</v>
      </c>
      <c r="M223" s="5">
        <f t="shared" si="66"/>
        <v>5.2407407407407405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f>N223+P223+T223</f>
        <v>0</v>
      </c>
      <c r="X223" s="4">
        <f>O223+Q223+U223</f>
        <v>0</v>
      </c>
      <c r="Y223" s="60">
        <f>(N223+V223)/G223</f>
        <v>0</v>
      </c>
      <c r="Z223" s="62">
        <f>IF(AA223=0,0,(N223+V223)/ABS(AA223))</f>
        <v>0</v>
      </c>
      <c r="AA223" s="3">
        <f t="shared" si="72"/>
        <v>0</v>
      </c>
      <c r="AB223" s="3">
        <f t="shared" si="67"/>
        <v>0</v>
      </c>
      <c r="AC223" s="3">
        <f>N223+O223+P223+Q223+T223+U223</f>
        <v>0</v>
      </c>
      <c r="AD223" s="3">
        <f>AA223/G223</f>
        <v>0</v>
      </c>
      <c r="AE223" s="24">
        <f>(AA223)*(G223*G223)</f>
        <v>0</v>
      </c>
      <c r="AF223" s="25">
        <f t="shared" si="73"/>
        <v>3.4293552812071328E-4</v>
      </c>
      <c r="AG223" s="26">
        <f>(H223-$H$2)/SUM($AF$2:AF222)</f>
        <v>148.8603775789289</v>
      </c>
      <c r="AH223" s="35">
        <f>(H223-H218)/SUM(AF218:AF222)</f>
        <v>574.44729644435085</v>
      </c>
      <c r="AI223" s="28">
        <f>(H223-H213)/SUM(AF213:AF222)</f>
        <v>284.02663060438988</v>
      </c>
      <c r="AJ223" s="29">
        <f>AJ222+(AVERAGE($AE$3:AE223)/(AJ222*AJ222))</f>
        <v>36.081959469808289</v>
      </c>
      <c r="AK223" s="30">
        <f>AK222+(AVERAGE($AG$3:AG223)/(AK222*AK222))</f>
        <v>40.67135379003264</v>
      </c>
      <c r="AL223" s="36">
        <f>AL222+(AVERAGE($AH$3:AH223)/(AL222*AL222))</f>
        <v>44.250160572561079</v>
      </c>
      <c r="AM223" s="37">
        <f>AM222+(AVERAGE($AI$3:AI223)/(AM222*AM222))</f>
        <v>44.396395160119013</v>
      </c>
      <c r="AN223" s="38">
        <f t="shared" si="74"/>
        <v>54.065558962704401</v>
      </c>
      <c r="AO223" s="39">
        <f t="shared" si="82"/>
        <v>54.213402663889241</v>
      </c>
      <c r="AP223" s="39">
        <f t="shared" si="82"/>
        <v>53.833699000208895</v>
      </c>
      <c r="AQ223" s="36">
        <f t="shared" si="80"/>
        <v>53.679402879135502</v>
      </c>
      <c r="AR223" s="40">
        <f t="shared" si="83"/>
        <v>53.382225303186921</v>
      </c>
      <c r="AS223" s="41">
        <f t="shared" si="83"/>
        <v>53.133830673221574</v>
      </c>
      <c r="AT223" s="20">
        <f>POWER((AO223-H223),2)</f>
        <v>4.5540696955024274E-2</v>
      </c>
      <c r="AU223" s="20">
        <f>POWER((AP223-H223),2)</f>
        <v>2.7656022531521E-2</v>
      </c>
      <c r="AV223" s="29">
        <f t="shared" si="76"/>
        <v>49.812929142734617</v>
      </c>
      <c r="AW223" s="30">
        <f t="shared" si="79"/>
        <v>39.466411410652093</v>
      </c>
      <c r="AX223" s="36">
        <f t="shared" si="77"/>
        <v>52.354490726805402</v>
      </c>
      <c r="AY223" s="37">
        <f t="shared" si="78"/>
        <v>50.017542690833707</v>
      </c>
    </row>
    <row r="224" spans="1:51" thickTop="1" thickBot="1">
      <c r="A224" s="4">
        <v>223</v>
      </c>
      <c r="B224" s="4">
        <v>1060781980</v>
      </c>
      <c r="C224" s="5">
        <f t="shared" si="68"/>
        <v>0.42125237191650855</v>
      </c>
      <c r="D224" s="2">
        <f t="shared" si="69"/>
        <v>37846.569212962961</v>
      </c>
      <c r="E224" s="4" t="s">
        <v>1102</v>
      </c>
      <c r="F224" s="4" t="s">
        <v>1103</v>
      </c>
      <c r="G224" s="4">
        <v>54</v>
      </c>
      <c r="H224" s="4">
        <v>54</v>
      </c>
      <c r="I224" s="5">
        <f t="shared" si="70"/>
        <v>0.60655737704918034</v>
      </c>
      <c r="J224" s="4">
        <v>283</v>
      </c>
      <c r="K224" s="4">
        <v>283</v>
      </c>
      <c r="L224" s="5">
        <f t="shared" si="71"/>
        <v>0.50485436893203883</v>
      </c>
      <c r="M224" s="5">
        <f t="shared" si="66"/>
        <v>5.2407407407407405</v>
      </c>
      <c r="N224" s="4">
        <v>0</v>
      </c>
      <c r="O224" s="4">
        <v>0</v>
      </c>
      <c r="P224" s="4">
        <v>1</v>
      </c>
      <c r="Q224" s="4">
        <v>1</v>
      </c>
      <c r="R224" s="4">
        <v>0</v>
      </c>
      <c r="S224" s="4">
        <v>0</v>
      </c>
      <c r="T224" s="4">
        <v>0</v>
      </c>
      <c r="U224" s="4">
        <v>0</v>
      </c>
      <c r="V224" s="4">
        <v>1</v>
      </c>
      <c r="W224" s="4">
        <f>N224+P224+T224</f>
        <v>1</v>
      </c>
      <c r="X224" s="4">
        <f>O224+Q224+U224</f>
        <v>1</v>
      </c>
      <c r="Y224" s="60">
        <f>(N224+V224)/G224</f>
        <v>1.8518518518518517E-2</v>
      </c>
      <c r="Z224" s="62">
        <f>IF(AA224=0,0,(N224+V224)/ABS(AA224))</f>
        <v>0</v>
      </c>
      <c r="AA224" s="3">
        <f t="shared" si="72"/>
        <v>0</v>
      </c>
      <c r="AB224" s="3">
        <f t="shared" si="67"/>
        <v>0</v>
      </c>
      <c r="AC224" s="3">
        <f>N224+O224+P224+Q224+T224+U224</f>
        <v>2</v>
      </c>
      <c r="AD224" s="3">
        <f>AA224/G224</f>
        <v>0</v>
      </c>
      <c r="AE224" s="24">
        <f>(AA224)*(G224*G224)</f>
        <v>0</v>
      </c>
      <c r="AF224" s="25">
        <f t="shared" si="73"/>
        <v>3.4293552812071328E-4</v>
      </c>
      <c r="AG224" s="26">
        <f>(H224-$H$2)/SUM($AF$2:AF223)</f>
        <v>148.65527543576289</v>
      </c>
      <c r="AH224" s="35">
        <f>(H224-H219)/SUM(AF219:AF223)</f>
        <v>578.79055963821361</v>
      </c>
      <c r="AI224" s="28">
        <f>(H224-H214)/SUM(AF214:AF223)</f>
        <v>285.08436586384516</v>
      </c>
      <c r="AJ224" s="29">
        <f>AJ223+(AVERAGE($AE$3:AE224)/(AJ223*AJ223))</f>
        <v>36.197306479224508</v>
      </c>
      <c r="AK224" s="30">
        <f>AK223+(AVERAGE($AG$3:AG224)/(AK223*AK223))</f>
        <v>40.731965416160534</v>
      </c>
      <c r="AL224" s="36">
        <f>AL223+(AVERAGE($AH$3:AH224)/(AL223*AL223))</f>
        <v>44.362339162389439</v>
      </c>
      <c r="AM224" s="37">
        <f>AM223+(AVERAGE($AI$3:AI224)/(AM223*AM223))</f>
        <v>44.507646092549642</v>
      </c>
      <c r="AN224" s="38">
        <f t="shared" si="74"/>
        <v>54.065558962704401</v>
      </c>
      <c r="AO224" s="39">
        <f t="shared" si="82"/>
        <v>54.410330952325857</v>
      </c>
      <c r="AP224" s="39">
        <f t="shared" si="82"/>
        <v>53.932069517971449</v>
      </c>
      <c r="AQ224" s="36">
        <f t="shared" si="80"/>
        <v>53.877298523521006</v>
      </c>
      <c r="AR224" s="40">
        <f t="shared" si="83"/>
        <v>53.482277872229396</v>
      </c>
      <c r="AS224" s="41">
        <f t="shared" si="83"/>
        <v>53.271190991707499</v>
      </c>
      <c r="AT224" s="20">
        <f>POWER((AO224-H224),2)</f>
        <v>0.16837149043664504</v>
      </c>
      <c r="AU224" s="20">
        <f>POWER((AP224-H224),2)</f>
        <v>4.6145503886312767E-3</v>
      </c>
      <c r="AV224" s="29">
        <f t="shared" si="76"/>
        <v>49.883582139592114</v>
      </c>
      <c r="AW224" s="30">
        <f t="shared" si="79"/>
        <v>39.51912146807927</v>
      </c>
      <c r="AX224" s="36">
        <f t="shared" si="77"/>
        <v>52.429336427848881</v>
      </c>
      <c r="AY224" s="37">
        <f t="shared" si="78"/>
        <v>50.088535507062176</v>
      </c>
    </row>
    <row r="225" spans="1:51" thickTop="1" thickBot="1">
      <c r="A225" s="4">
        <v>224</v>
      </c>
      <c r="B225" s="4">
        <v>1060795484</v>
      </c>
      <c r="C225" s="5">
        <f t="shared" si="68"/>
        <v>0.42314990512333966</v>
      </c>
      <c r="D225" s="2">
        <f t="shared" si="69"/>
        <v>37846.72550925926</v>
      </c>
      <c r="E225" s="4" t="s">
        <v>1103</v>
      </c>
      <c r="F225" s="4" t="s">
        <v>1104</v>
      </c>
      <c r="G225" s="4">
        <v>54</v>
      </c>
      <c r="H225" s="4">
        <v>54</v>
      </c>
      <c r="I225" s="5">
        <f t="shared" si="70"/>
        <v>0.60655737704918034</v>
      </c>
      <c r="J225" s="4">
        <v>283</v>
      </c>
      <c r="K225" s="4">
        <v>283</v>
      </c>
      <c r="L225" s="5">
        <f t="shared" si="71"/>
        <v>0.50485436893203883</v>
      </c>
      <c r="M225" s="5">
        <f t="shared" si="66"/>
        <v>5.2407407407407405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f>N225+P225+T225</f>
        <v>0</v>
      </c>
      <c r="X225" s="4">
        <f>O225+Q225+U225</f>
        <v>0</v>
      </c>
      <c r="Y225" s="60">
        <f>(N225+V225)/G225</f>
        <v>0</v>
      </c>
      <c r="Z225" s="62">
        <f>IF(AA225=0,0,(N225+V225)/ABS(AA225))</f>
        <v>0</v>
      </c>
      <c r="AA225" s="3">
        <f t="shared" si="72"/>
        <v>0</v>
      </c>
      <c r="AB225" s="3">
        <f t="shared" si="67"/>
        <v>0</v>
      </c>
      <c r="AC225" s="3">
        <f>N225+O225+P225+Q225+T225+U225</f>
        <v>0</v>
      </c>
      <c r="AD225" s="3">
        <f>AA225/G225</f>
        <v>0</v>
      </c>
      <c r="AE225" s="24">
        <f>(AA225)*(G225*G225)</f>
        <v>0</v>
      </c>
      <c r="AF225" s="25">
        <f t="shared" si="73"/>
        <v>3.4293552812071328E-4</v>
      </c>
      <c r="AG225" s="26">
        <f>(H225-$H$2)/SUM($AF$2:AF224)</f>
        <v>148.45073770079134</v>
      </c>
      <c r="AH225" s="35">
        <f>(H225-H220)/SUM(AF220:AF224)</f>
        <v>0</v>
      </c>
      <c r="AI225" s="28">
        <f>(H225-H215)/SUM(AF215:AF224)</f>
        <v>286.15000873362442</v>
      </c>
      <c r="AJ225" s="29">
        <f>AJ224+(AVERAGE($AE$3:AE225)/(AJ224*AJ224))</f>
        <v>36.311405566237923</v>
      </c>
      <c r="AK225" s="30">
        <f>AK224+(AVERAGE($AG$3:AG225)/(AK224*AK224))</f>
        <v>40.792527038622723</v>
      </c>
      <c r="AL225" s="36">
        <f>AL224+(AVERAGE($AH$3:AH225)/(AL224*AL224))</f>
        <v>44.473450637689275</v>
      </c>
      <c r="AM225" s="37">
        <f>AM224+(AVERAGE($AI$3:AI225)/(AM224*AM224))</f>
        <v>44.618492932330568</v>
      </c>
      <c r="AN225" s="38">
        <f t="shared" si="74"/>
        <v>54.065558962704401</v>
      </c>
      <c r="AO225" s="39">
        <f t="shared" si="82"/>
        <v>54.410330952325857</v>
      </c>
      <c r="AP225" s="39">
        <f t="shared" si="82"/>
        <v>54.030447881085813</v>
      </c>
      <c r="AQ225" s="36">
        <f t="shared" si="80"/>
        <v>54.035035120324395</v>
      </c>
      <c r="AR225" s="40">
        <f t="shared" si="83"/>
        <v>53.581956442507163</v>
      </c>
      <c r="AS225" s="41">
        <f t="shared" si="83"/>
        <v>53.417927298840503</v>
      </c>
      <c r="AT225" s="20">
        <f>POWER((AO225-H225),2)</f>
        <v>0.16837149043664504</v>
      </c>
      <c r="AU225" s="20">
        <f>POWER((AP225-H225),2)</f>
        <v>9.2707346261580096E-4</v>
      </c>
      <c r="AV225" s="29">
        <f t="shared" si="76"/>
        <v>49.954035138348786</v>
      </c>
      <c r="AW225" s="30">
        <f t="shared" si="79"/>
        <v>39.571691011386271</v>
      </c>
      <c r="AX225" s="36">
        <f t="shared" si="77"/>
        <v>52.503968588883879</v>
      </c>
      <c r="AY225" s="37">
        <f t="shared" si="78"/>
        <v>50.15932722305061</v>
      </c>
    </row>
    <row r="226" spans="1:51" thickTop="1" thickBot="1">
      <c r="A226" s="4">
        <v>225</v>
      </c>
      <c r="B226" s="4">
        <v>1060859192</v>
      </c>
      <c r="C226" s="5">
        <f t="shared" si="68"/>
        <v>0.42504743833017078</v>
      </c>
      <c r="D226" s="2">
        <f t="shared" si="69"/>
        <v>37847.462870370371</v>
      </c>
      <c r="E226" s="4" t="s">
        <v>1104</v>
      </c>
      <c r="F226" s="4" t="s">
        <v>1105</v>
      </c>
      <c r="G226" s="4">
        <v>54</v>
      </c>
      <c r="H226" s="4">
        <v>54</v>
      </c>
      <c r="I226" s="5">
        <f t="shared" si="70"/>
        <v>0.60655737704918034</v>
      </c>
      <c r="J226" s="4">
        <v>283</v>
      </c>
      <c r="K226" s="4">
        <v>283</v>
      </c>
      <c r="L226" s="5">
        <f t="shared" si="71"/>
        <v>0.50485436893203883</v>
      </c>
      <c r="M226" s="5">
        <f t="shared" si="66"/>
        <v>5.2407407407407405</v>
      </c>
      <c r="N226" s="4">
        <v>0</v>
      </c>
      <c r="O226" s="4">
        <v>0</v>
      </c>
      <c r="P226" s="4">
        <v>4</v>
      </c>
      <c r="Q226" s="4">
        <v>4</v>
      </c>
      <c r="R226" s="4">
        <v>0</v>
      </c>
      <c r="S226" s="4">
        <v>0</v>
      </c>
      <c r="T226" s="4">
        <v>0</v>
      </c>
      <c r="U226" s="4">
        <v>0</v>
      </c>
      <c r="V226" s="4">
        <v>3</v>
      </c>
      <c r="W226" s="4">
        <f>N226+P226+T226</f>
        <v>4</v>
      </c>
      <c r="X226" s="4">
        <f>O226+Q226+U226</f>
        <v>4</v>
      </c>
      <c r="Y226" s="60">
        <f>(N226+V226)/G226</f>
        <v>5.5555555555555552E-2</v>
      </c>
      <c r="Z226" s="62">
        <f>IF(AA226=0,0,(N226+V226)/ABS(AA226))</f>
        <v>0</v>
      </c>
      <c r="AA226" s="3">
        <f t="shared" si="72"/>
        <v>0</v>
      </c>
      <c r="AB226" s="3">
        <f t="shared" si="67"/>
        <v>0</v>
      </c>
      <c r="AC226" s="3">
        <f>N226+O226+P226+Q226+T226+U226</f>
        <v>8</v>
      </c>
      <c r="AD226" s="3">
        <f>AA226/G226</f>
        <v>0</v>
      </c>
      <c r="AE226" s="24">
        <f>(AA226)*(G226*G226)</f>
        <v>0</v>
      </c>
      <c r="AF226" s="25">
        <f t="shared" si="73"/>
        <v>3.4293552812071328E-4</v>
      </c>
      <c r="AG226" s="26">
        <f>(H226-$H$2)/SUM($AF$2:AF225)</f>
        <v>148.24676204747411</v>
      </c>
      <c r="AH226" s="35">
        <f>(H226-H221)/SUM(AF221:AF225)</f>
        <v>0</v>
      </c>
      <c r="AI226" s="28">
        <f>(H226-H216)/SUM(AF216:AF225)</f>
        <v>287.22364822217543</v>
      </c>
      <c r="AJ226" s="29">
        <f>AJ225+(AVERAGE($AE$3:AE226)/(AJ225*AJ225))</f>
        <v>36.424282551975061</v>
      </c>
      <c r="AK226" s="30">
        <f>AK225+(AVERAGE($AG$3:AG226)/(AK225*AK225))</f>
        <v>40.853037128388891</v>
      </c>
      <c r="AL226" s="36">
        <f>AL225+(AVERAGE($AH$3:AH226)/(AL225*AL225))</f>
        <v>44.583514051770003</v>
      </c>
      <c r="AM226" s="37">
        <f>AM225+(AVERAGE($AI$3:AI226)/(AM225*AM225))</f>
        <v>44.728941384618999</v>
      </c>
      <c r="AN226" s="38">
        <f t="shared" si="74"/>
        <v>54.065558962704401</v>
      </c>
      <c r="AO226" s="39">
        <f t="shared" si="82"/>
        <v>54.410330952325857</v>
      </c>
      <c r="AP226" s="39">
        <f t="shared" si="82"/>
        <v>54.128836090982055</v>
      </c>
      <c r="AQ226" s="36">
        <f t="shared" si="80"/>
        <v>54.153085358662963</v>
      </c>
      <c r="AR226" s="40">
        <f t="shared" si="83"/>
        <v>53.681264493444992</v>
      </c>
      <c r="AS226" s="41">
        <f t="shared" si="83"/>
        <v>53.573924308728756</v>
      </c>
      <c r="AT226" s="20">
        <f>POWER((AO226-H226),2)</f>
        <v>0.16837149043664504</v>
      </c>
      <c r="AU226" s="20">
        <f>POWER((AP226-H226),2)</f>
        <v>1.6598738339536456E-2</v>
      </c>
      <c r="AV226" s="29">
        <f t="shared" si="76"/>
        <v>50.024289549552741</v>
      </c>
      <c r="AW226" s="30">
        <f t="shared" si="79"/>
        <v>39.624120974039997</v>
      </c>
      <c r="AX226" s="36">
        <f t="shared" si="77"/>
        <v>52.578388727823025</v>
      </c>
      <c r="AY226" s="37">
        <f t="shared" si="78"/>
        <v>50.229919258106491</v>
      </c>
    </row>
    <row r="227" spans="1:51" thickTop="1" thickBot="1">
      <c r="A227" s="4">
        <v>226</v>
      </c>
      <c r="B227" s="4">
        <v>1060952157</v>
      </c>
      <c r="C227" s="5">
        <f t="shared" si="68"/>
        <v>0.42694497153700189</v>
      </c>
      <c r="D227" s="2">
        <f t="shared" si="69"/>
        <v>37848.538854166669</v>
      </c>
      <c r="E227" s="4" t="s">
        <v>1105</v>
      </c>
      <c r="F227" s="4" t="s">
        <v>1106</v>
      </c>
      <c r="G227" s="4">
        <v>54</v>
      </c>
      <c r="H227" s="4">
        <v>53</v>
      </c>
      <c r="I227" s="5">
        <f t="shared" si="70"/>
        <v>0.5901639344262295</v>
      </c>
      <c r="J227" s="4">
        <v>283</v>
      </c>
      <c r="K227" s="4">
        <v>277</v>
      </c>
      <c r="L227" s="5">
        <f t="shared" si="71"/>
        <v>0.49029126213592233</v>
      </c>
      <c r="M227" s="5">
        <f t="shared" si="66"/>
        <v>5.2264150943396226</v>
      </c>
      <c r="N227" s="4">
        <v>5</v>
      </c>
      <c r="O227" s="4">
        <v>6</v>
      </c>
      <c r="P227" s="4">
        <v>0</v>
      </c>
      <c r="Q227" s="4">
        <v>0</v>
      </c>
      <c r="R227" s="4">
        <v>0</v>
      </c>
      <c r="S227" s="4">
        <v>0</v>
      </c>
      <c r="T227" s="4">
        <v>19</v>
      </c>
      <c r="U227" s="4">
        <v>25</v>
      </c>
      <c r="V227" s="4">
        <v>0</v>
      </c>
      <c r="W227" s="4">
        <f>N227+P227+T227</f>
        <v>24</v>
      </c>
      <c r="X227" s="4">
        <f>O227+Q227+U227</f>
        <v>31</v>
      </c>
      <c r="Y227" s="60">
        <f>(N227+V227)/G227</f>
        <v>9.2592592592592587E-2</v>
      </c>
      <c r="Z227" s="62">
        <f>IF(AA227=0,0,(N227+V227)/ABS(AA227))</f>
        <v>5</v>
      </c>
      <c r="AA227" s="3">
        <f t="shared" si="72"/>
        <v>-1</v>
      </c>
      <c r="AB227" s="3">
        <f t="shared" si="67"/>
        <v>-6</v>
      </c>
      <c r="AC227" s="3">
        <f>N227+O227+P227+Q227+T227+U227</f>
        <v>55</v>
      </c>
      <c r="AD227" s="3">
        <f>AA227/G227</f>
        <v>-1.8518518518518517E-2</v>
      </c>
      <c r="AE227" s="24">
        <f>(AA227)*(G227*G227)</f>
        <v>-2916</v>
      </c>
      <c r="AF227" s="25">
        <f t="shared" si="73"/>
        <v>3.55998576005696E-4</v>
      </c>
      <c r="AG227" s="26">
        <f>(H227-$H$2)/SUM($AF$2:AF226)</f>
        <v>144.04217464414759</v>
      </c>
      <c r="AH227" s="35">
        <f>(H227-H222)/SUM(AF222:AF226)</f>
        <v>-583.20000000000005</v>
      </c>
      <c r="AI227" s="28">
        <f>(H227-H217)/SUM(AF217:AF226)</f>
        <v>0</v>
      </c>
      <c r="AJ227" s="29">
        <f>AJ226+(AVERAGE($AE$3:AE227)/(AJ226*AJ226))</f>
        <v>36.526194060784121</v>
      </c>
      <c r="AK227" s="30">
        <f>AK226+(AVERAGE($AG$3:AG227)/(AK226*AK226))</f>
        <v>40.913483544603245</v>
      </c>
      <c r="AL227" s="36">
        <f>AL226+(AVERAGE($AH$3:AH227)/(AL226*AL226))</f>
        <v>44.691243924132593</v>
      </c>
      <c r="AM227" s="37">
        <f>AM226+(AVERAGE($AI$3:AI227)/(AM226*AM226))</f>
        <v>44.838356592444974</v>
      </c>
      <c r="AN227" s="38">
        <f t="shared" si="74"/>
        <v>53.067982657793422</v>
      </c>
      <c r="AO227" s="39">
        <f t="shared" si="82"/>
        <v>54.213336144221749</v>
      </c>
      <c r="AP227" s="39">
        <f t="shared" si="82"/>
        <v>54.128836090982055</v>
      </c>
      <c r="AQ227" s="36">
        <f t="shared" si="80"/>
        <v>54.191961869732694</v>
      </c>
      <c r="AR227" s="40">
        <f t="shared" si="83"/>
        <v>53.759967245601501</v>
      </c>
      <c r="AS227" s="41">
        <f t="shared" si="83"/>
        <v>53.691294991082323</v>
      </c>
      <c r="AT227" s="20">
        <f>POWER((AO227-H227),2)</f>
        <v>1.4721845988749014</v>
      </c>
      <c r="AU227" s="20">
        <f>POWER((AP227-H227),2)</f>
        <v>1.2742709203036473</v>
      </c>
      <c r="AV227" s="29">
        <f t="shared" si="76"/>
        <v>50.094346767893498</v>
      </c>
      <c r="AW227" s="30">
        <f t="shared" si="79"/>
        <v>39.676412279619854</v>
      </c>
      <c r="AX227" s="36">
        <f t="shared" si="77"/>
        <v>52.652598345379445</v>
      </c>
      <c r="AY227" s="37">
        <f t="shared" si="78"/>
        <v>50.300313015569195</v>
      </c>
    </row>
    <row r="228" spans="1:51" thickTop="1" thickBot="1">
      <c r="A228" s="4">
        <v>227</v>
      </c>
      <c r="B228" s="4">
        <v>1061298111</v>
      </c>
      <c r="C228" s="5">
        <f t="shared" si="68"/>
        <v>0.42884250474383301</v>
      </c>
      <c r="D228" s="2">
        <f t="shared" si="69"/>
        <v>37852.542951388888</v>
      </c>
      <c r="E228" s="4" t="s">
        <v>1106</v>
      </c>
      <c r="F228" s="4" t="s">
        <v>1107</v>
      </c>
      <c r="G228" s="4">
        <v>53</v>
      </c>
      <c r="H228" s="4">
        <v>55</v>
      </c>
      <c r="I228" s="5">
        <f t="shared" si="70"/>
        <v>0.62295081967213117</v>
      </c>
      <c r="J228" s="4">
        <v>277</v>
      </c>
      <c r="K228" s="4">
        <v>288</v>
      </c>
      <c r="L228" s="5">
        <f t="shared" si="71"/>
        <v>0.51699029126213591</v>
      </c>
      <c r="M228" s="5">
        <f t="shared" si="66"/>
        <v>5.2363636363636363</v>
      </c>
      <c r="N228" s="4">
        <v>2</v>
      </c>
      <c r="O228" s="4">
        <v>0</v>
      </c>
      <c r="P228" s="4">
        <v>0</v>
      </c>
      <c r="Q228" s="4">
        <v>5</v>
      </c>
      <c r="R228" s="4">
        <v>0</v>
      </c>
      <c r="S228" s="4">
        <v>0</v>
      </c>
      <c r="T228" s="4">
        <v>16</v>
      </c>
      <c r="U228" s="4">
        <v>0</v>
      </c>
      <c r="V228" s="4">
        <v>3</v>
      </c>
      <c r="W228" s="4">
        <f>N228+P228+T228</f>
        <v>18</v>
      </c>
      <c r="X228" s="4">
        <f>O228+Q228+U228</f>
        <v>5</v>
      </c>
      <c r="Y228" s="60">
        <f>(N228+V228)/G228</f>
        <v>9.4339622641509441E-2</v>
      </c>
      <c r="Z228" s="62">
        <f>IF(AA228=0,0,(N228+V228)/ABS(AA228))</f>
        <v>2.5</v>
      </c>
      <c r="AA228" s="3">
        <f t="shared" si="72"/>
        <v>2</v>
      </c>
      <c r="AB228" s="3">
        <f t="shared" si="67"/>
        <v>11</v>
      </c>
      <c r="AC228" s="3">
        <f>N228+O228+P228+Q228+T228+U228</f>
        <v>23</v>
      </c>
      <c r="AD228" s="3">
        <f>AA228/G228</f>
        <v>3.7735849056603772E-2</v>
      </c>
      <c r="AE228" s="24">
        <f>(AA228)*(G228*G228)</f>
        <v>5618</v>
      </c>
      <c r="AF228" s="25">
        <f t="shared" si="73"/>
        <v>3.3057851239669424E-4</v>
      </c>
      <c r="AG228" s="26">
        <f>(H228-$H$2)/SUM($AF$2:AF227)</f>
        <v>151.82825179289719</v>
      </c>
      <c r="AH228" s="35">
        <f>(H228-H223)/SUM(AF223:AF227)</f>
        <v>578.79055963821372</v>
      </c>
      <c r="AI228" s="28">
        <f>(H228-H218)/SUM(AF218:AF227)</f>
        <v>576.61074935764316</v>
      </c>
      <c r="AJ228" s="29">
        <f>AJ227+(AVERAGE($AE$3:AE228)/(AJ227*AJ227))</f>
        <v>36.645721467983293</v>
      </c>
      <c r="AK228" s="30">
        <f>AK227+(AVERAGE($AG$3:AG228)/(AK227*AK227))</f>
        <v>40.973886149804201</v>
      </c>
      <c r="AL228" s="36">
        <f>AL227+(AVERAGE($AH$3:AH228)/(AL227*AL227))</f>
        <v>44.799262899841452</v>
      </c>
      <c r="AM228" s="37">
        <f>AM227+(AVERAGE($AI$3:AI228)/(AM227*AM227))</f>
        <v>44.948025719341111</v>
      </c>
      <c r="AN228" s="38">
        <f t="shared" si="74"/>
        <v>55.062861746098569</v>
      </c>
      <c r="AO228" s="39">
        <f t="shared" ref="AO228:AP243" si="84">AO227+(AH228/(AO227*AO227))</f>
        <v>54.410264915919988</v>
      </c>
      <c r="AP228" s="39">
        <f t="shared" si="84"/>
        <v>54.325636210068062</v>
      </c>
      <c r="AQ228" s="36">
        <f t="shared" si="80"/>
        <v>54.231078407113152</v>
      </c>
      <c r="AR228" s="40">
        <f t="shared" si="83"/>
        <v>53.858466156063805</v>
      </c>
      <c r="AS228" s="41">
        <f t="shared" si="83"/>
        <v>53.789975591482055</v>
      </c>
      <c r="AT228" s="20">
        <f>POWER((AO228-H228),2)</f>
        <v>0.34778746939485827</v>
      </c>
      <c r="AU228" s="20">
        <f>POWER((AP228-H228),2)</f>
        <v>0.45476652117136718</v>
      </c>
      <c r="AV228" s="29">
        <f t="shared" si="76"/>
        <v>50.164208172446237</v>
      </c>
      <c r="AW228" s="30">
        <f t="shared" si="79"/>
        <v>39.728565841961277</v>
      </c>
      <c r="AX228" s="36">
        <f t="shared" si="77"/>
        <v>52.726598925333704</v>
      </c>
      <c r="AY228" s="37">
        <f t="shared" si="78"/>
        <v>50.370509883056059</v>
      </c>
    </row>
    <row r="229" spans="1:51" thickTop="1" thickBot="1">
      <c r="A229" s="4">
        <v>228</v>
      </c>
      <c r="B229" s="4">
        <v>1061397915</v>
      </c>
      <c r="C229" s="5">
        <f t="shared" si="68"/>
        <v>0.43074003795066412</v>
      </c>
      <c r="D229" s="2">
        <f t="shared" si="69"/>
        <v>37853.69809027778</v>
      </c>
      <c r="E229" s="4" t="s">
        <v>1107</v>
      </c>
      <c r="F229" s="4" t="s">
        <v>1108</v>
      </c>
      <c r="G229" s="4">
        <v>55</v>
      </c>
      <c r="H229" s="4">
        <v>55</v>
      </c>
      <c r="I229" s="5">
        <f t="shared" si="70"/>
        <v>0.62295081967213117</v>
      </c>
      <c r="J229" s="4">
        <v>288</v>
      </c>
      <c r="K229" s="4">
        <v>288</v>
      </c>
      <c r="L229" s="5">
        <f t="shared" si="71"/>
        <v>0.51699029126213591</v>
      </c>
      <c r="M229" s="5">
        <f t="shared" si="66"/>
        <v>5.2363636363636363</v>
      </c>
      <c r="N229" s="4">
        <v>2</v>
      </c>
      <c r="O229" s="4">
        <v>2</v>
      </c>
      <c r="P229" s="4">
        <v>1</v>
      </c>
      <c r="Q229" s="4">
        <v>1</v>
      </c>
      <c r="R229" s="4">
        <v>0</v>
      </c>
      <c r="S229" s="4">
        <v>0</v>
      </c>
      <c r="T229" s="4">
        <v>7</v>
      </c>
      <c r="U229" s="4">
        <v>7</v>
      </c>
      <c r="V229" s="4">
        <v>1</v>
      </c>
      <c r="W229" s="4">
        <f>N229+P229+T229</f>
        <v>10</v>
      </c>
      <c r="X229" s="4">
        <f>O229+Q229+U229</f>
        <v>10</v>
      </c>
      <c r="Y229" s="60">
        <f>(N229+V229)/G229</f>
        <v>5.4545454545454543E-2</v>
      </c>
      <c r="Z229" s="62">
        <f>IF(AA229=0,0,(N229+V229)/ABS(AA229))</f>
        <v>0</v>
      </c>
      <c r="AA229" s="3">
        <f t="shared" si="72"/>
        <v>0</v>
      </c>
      <c r="AB229" s="3">
        <f t="shared" si="67"/>
        <v>0</v>
      </c>
      <c r="AC229" s="3">
        <f>N229+O229+P229+Q229+T229+U229</f>
        <v>20</v>
      </c>
      <c r="AD229" s="3">
        <f>AA229/G229</f>
        <v>0</v>
      </c>
      <c r="AE229" s="24">
        <f>(AA229)*(G229*G229)</f>
        <v>0</v>
      </c>
      <c r="AF229" s="25">
        <f t="shared" si="73"/>
        <v>3.3057851239669424E-4</v>
      </c>
      <c r="AG229" s="26">
        <f>(H229-$H$2)/SUM($AF$2:AF228)</f>
        <v>151.62797853579426</v>
      </c>
      <c r="AH229" s="35">
        <f>(H229-H224)/SUM(AF224:AF228)</f>
        <v>582.95996159762308</v>
      </c>
      <c r="AI229" s="28">
        <f>(H229-H219)/SUM(AF219:AF228)</f>
        <v>580.86777884262256</v>
      </c>
      <c r="AJ229" s="29">
        <f>AJ228+(AVERAGE($AE$3:AE229)/(AJ228*AJ228))</f>
        <v>36.763947298192697</v>
      </c>
      <c r="AK229" s="30">
        <f>AK228+(AVERAGE($AG$3:AG229)/(AK228*AK228))</f>
        <v>41.034243359794971</v>
      </c>
      <c r="AL229" s="36">
        <f>AL228+(AVERAGE($AH$3:AH229)/(AL228*AL228))</f>
        <v>44.907567626023955</v>
      </c>
      <c r="AM229" s="37">
        <f>AM228+(AVERAGE($AI$3:AI229)/(AM228*AM228))</f>
        <v>45.057946137231632</v>
      </c>
      <c r="AN229" s="38">
        <f t="shared" si="74"/>
        <v>55.062861746098569</v>
      </c>
      <c r="AO229" s="39">
        <f t="shared" si="84"/>
        <v>54.607179121209207</v>
      </c>
      <c r="AP229" s="39">
        <f t="shared" si="84"/>
        <v>54.522455492622392</v>
      </c>
      <c r="AQ229" s="36">
        <f t="shared" si="80"/>
        <v>54.270422071211797</v>
      </c>
      <c r="AR229" s="40">
        <f t="shared" si="83"/>
        <v>53.976702095456943</v>
      </c>
      <c r="AS229" s="41">
        <f t="shared" si="83"/>
        <v>53.89869945673189</v>
      </c>
      <c r="AT229" s="20">
        <f>POWER((AO229-H229),2)</f>
        <v>0.15430824281397121</v>
      </c>
      <c r="AU229" s="20">
        <f>POWER((AP229-H229),2)</f>
        <v>0.22804875652652262</v>
      </c>
      <c r="AV229" s="29">
        <f t="shared" si="76"/>
        <v>50.233875126911222</v>
      </c>
      <c r="AW229" s="30">
        <f t="shared" si="79"/>
        <v>39.780582565296555</v>
      </c>
      <c r="AX229" s="36">
        <f t="shared" si="77"/>
        <v>52.800391934795485</v>
      </c>
      <c r="AY229" s="37">
        <f t="shared" si="78"/>
        <v>50.440511232703656</v>
      </c>
    </row>
    <row r="230" spans="1:51" thickTop="1" thickBot="1">
      <c r="A230" s="4">
        <v>229</v>
      </c>
      <c r="B230" s="4">
        <v>1061895539</v>
      </c>
      <c r="C230" s="5">
        <f t="shared" si="68"/>
        <v>0.43263757115749524</v>
      </c>
      <c r="D230" s="2">
        <f t="shared" si="69"/>
        <v>37859.457627314812</v>
      </c>
      <c r="E230" s="4" t="s">
        <v>1108</v>
      </c>
      <c r="F230" s="4" t="s">
        <v>1109</v>
      </c>
      <c r="G230" s="4">
        <v>55</v>
      </c>
      <c r="H230" s="4">
        <v>55</v>
      </c>
      <c r="I230" s="5">
        <f t="shared" si="70"/>
        <v>0.62295081967213117</v>
      </c>
      <c r="J230" s="4">
        <v>288</v>
      </c>
      <c r="K230" s="4">
        <v>289</v>
      </c>
      <c r="L230" s="5">
        <f t="shared" si="71"/>
        <v>0.51941747572815533</v>
      </c>
      <c r="M230" s="5">
        <f t="shared" si="66"/>
        <v>5.2545454545454549</v>
      </c>
      <c r="N230" s="4">
        <v>0</v>
      </c>
      <c r="O230" s="4">
        <v>0</v>
      </c>
      <c r="P230" s="4">
        <v>1</v>
      </c>
      <c r="Q230" s="4">
        <v>0</v>
      </c>
      <c r="R230" s="4">
        <v>0</v>
      </c>
      <c r="S230" s="4">
        <v>2</v>
      </c>
      <c r="T230" s="4">
        <v>0</v>
      </c>
      <c r="U230" s="4">
        <v>0</v>
      </c>
      <c r="V230" s="4">
        <v>1</v>
      </c>
      <c r="W230" s="4">
        <f>N230+P230+T230</f>
        <v>1</v>
      </c>
      <c r="X230" s="4">
        <f>O230+Q230+U230</f>
        <v>0</v>
      </c>
      <c r="Y230" s="60">
        <f>(N230+V230)/G230</f>
        <v>1.8181818181818181E-2</v>
      </c>
      <c r="Z230" s="62">
        <f>IF(AA230=0,0,(N230+V230)/ABS(AA230))</f>
        <v>0</v>
      </c>
      <c r="AA230" s="3">
        <f t="shared" si="72"/>
        <v>0</v>
      </c>
      <c r="AB230" s="3">
        <f t="shared" si="67"/>
        <v>1</v>
      </c>
      <c r="AC230" s="3">
        <f>N230+O230+P230+Q230+T230+U230</f>
        <v>1</v>
      </c>
      <c r="AD230" s="3">
        <f>AA230/G230</f>
        <v>0</v>
      </c>
      <c r="AE230" s="24">
        <f>(AA230)*(G230*G230)</f>
        <v>0</v>
      </c>
      <c r="AF230" s="25">
        <f t="shared" si="73"/>
        <v>3.3057851239669424E-4</v>
      </c>
      <c r="AG230" s="26">
        <f>(H230-$H$2)/SUM($AF$2:AF229)</f>
        <v>151.42823293463613</v>
      </c>
      <c r="AH230" s="35">
        <f>(H230-H225)/SUM(AF225:AF229)</f>
        <v>587.18986920485543</v>
      </c>
      <c r="AI230" s="28">
        <f>(H230-H220)/SUM(AF220:AF229)</f>
        <v>292.59406692654159</v>
      </c>
      <c r="AJ230" s="29">
        <f>AJ229+(AVERAGE($AE$3:AE230)/(AJ229*AJ229))</f>
        <v>36.880898762972961</v>
      </c>
      <c r="AK230" s="30">
        <f>AK229+(AVERAGE($AG$3:AG230)/(AK229*AK229))</f>
        <v>41.094553633654371</v>
      </c>
      <c r="AL230" s="36">
        <f>AL229+(AVERAGE($AH$3:AH230)/(AL229*AL229))</f>
        <v>45.016154887774412</v>
      </c>
      <c r="AM230" s="37">
        <f>AM229+(AVERAGE($AI$3:AI230)/(AM229*AM229))</f>
        <v>45.167483245290867</v>
      </c>
      <c r="AN230" s="38">
        <f t="shared" si="74"/>
        <v>55.062861746098569</v>
      </c>
      <c r="AO230" s="39">
        <f t="shared" si="84"/>
        <v>54.804094243332692</v>
      </c>
      <c r="AP230" s="39">
        <f t="shared" si="84"/>
        <v>54.620882595500859</v>
      </c>
      <c r="AQ230" s="36">
        <f t="shared" si="80"/>
        <v>54.349582008488717</v>
      </c>
      <c r="AR230" s="40">
        <f t="shared" si="83"/>
        <v>54.095292071274869</v>
      </c>
      <c r="AS230" s="41">
        <f t="shared" si="83"/>
        <v>54.007387671171827</v>
      </c>
      <c r="AT230" s="20">
        <f>POWER((AO230-H230),2)</f>
        <v>3.8379065495390545E-2</v>
      </c>
      <c r="AU230" s="20">
        <f>POWER((AP230-H230),2)</f>
        <v>0.14373000639416514</v>
      </c>
      <c r="AV230" s="29">
        <f t="shared" si="76"/>
        <v>50.303348979848622</v>
      </c>
      <c r="AW230" s="30">
        <f t="shared" si="79"/>
        <v>39.832463344393105</v>
      </c>
      <c r="AX230" s="36">
        <f t="shared" si="77"/>
        <v>52.873978824460167</v>
      </c>
      <c r="AY230" s="37">
        <f t="shared" si="78"/>
        <v>50.510318421404378</v>
      </c>
    </row>
    <row r="231" spans="1:51" thickTop="1" thickBot="1">
      <c r="A231" s="4">
        <v>230</v>
      </c>
      <c r="B231" s="4">
        <v>1061909141</v>
      </c>
      <c r="C231" s="5">
        <f t="shared" si="68"/>
        <v>0.43453510436432635</v>
      </c>
      <c r="D231" s="2">
        <f t="shared" si="69"/>
        <v>37859.615057870367</v>
      </c>
      <c r="E231" s="4" t="s">
        <v>1109</v>
      </c>
      <c r="F231" s="4" t="s">
        <v>1110</v>
      </c>
      <c r="G231" s="4">
        <v>55</v>
      </c>
      <c r="H231" s="4">
        <v>55</v>
      </c>
      <c r="I231" s="5">
        <f t="shared" si="70"/>
        <v>0.62295081967213117</v>
      </c>
      <c r="J231" s="4">
        <v>289</v>
      </c>
      <c r="K231" s="4">
        <v>297</v>
      </c>
      <c r="L231" s="5">
        <f t="shared" si="71"/>
        <v>0.53883495145631066</v>
      </c>
      <c r="M231" s="5">
        <f t="shared" si="66"/>
        <v>5.4</v>
      </c>
      <c r="N231" s="4">
        <v>0</v>
      </c>
      <c r="O231" s="4">
        <v>0</v>
      </c>
      <c r="P231" s="4">
        <v>8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1</v>
      </c>
      <c r="W231" s="4">
        <f>N231+P231+T231</f>
        <v>8</v>
      </c>
      <c r="X231" s="4">
        <f>O231+Q231+U231</f>
        <v>0</v>
      </c>
      <c r="Y231" s="60">
        <f>(N231+V231)/G231</f>
        <v>1.8181818181818181E-2</v>
      </c>
      <c r="Z231" s="62">
        <f>IF(AA231=0,0,(N231+V231)/ABS(AA231))</f>
        <v>0</v>
      </c>
      <c r="AA231" s="3">
        <f t="shared" si="72"/>
        <v>0</v>
      </c>
      <c r="AB231" s="3">
        <f t="shared" si="67"/>
        <v>8</v>
      </c>
      <c r="AC231" s="3">
        <f>N231+O231+P231+Q231+T231+U231</f>
        <v>8</v>
      </c>
      <c r="AD231" s="3">
        <f>AA231/G231</f>
        <v>0</v>
      </c>
      <c r="AE231" s="24">
        <f>(AA231)*(G231*G231)</f>
        <v>0</v>
      </c>
      <c r="AF231" s="25">
        <f t="shared" si="73"/>
        <v>3.3057851239669424E-4</v>
      </c>
      <c r="AG231" s="26">
        <f>(H231-$H$2)/SUM($AF$2:AF230)</f>
        <v>151.2290129068594</v>
      </c>
      <c r="AH231" s="35">
        <f>(H231-H226)/SUM(AF226:AF230)</f>
        <v>591.48160915772939</v>
      </c>
      <c r="AI231" s="28">
        <f>(H231-H221)/SUM(AF221:AF230)</f>
        <v>293.65580577031886</v>
      </c>
      <c r="AJ231" s="29">
        <f>AJ230+(AVERAGE($AE$3:AE231)/(AJ230*AJ230))</f>
        <v>36.996602212771471</v>
      </c>
      <c r="AK231" s="30">
        <f>AK230+(AVERAGE($AG$3:AG231)/(AK230*AK230))</f>
        <v>41.154815472713501</v>
      </c>
      <c r="AL231" s="36">
        <f>AL230+(AVERAGE($AH$3:AH231)/(AL230*AL230))</f>
        <v>45.12502160654963</v>
      </c>
      <c r="AM231" s="37">
        <f>AM230+(AVERAGE($AI$3:AI231)/(AM230*AM230))</f>
        <v>45.276642269536154</v>
      </c>
      <c r="AN231" s="38">
        <f t="shared" si="74"/>
        <v>55.062861746098569</v>
      </c>
      <c r="AO231" s="39">
        <f t="shared" si="84"/>
        <v>55.001025765043408</v>
      </c>
      <c r="AP231" s="39">
        <f t="shared" si="84"/>
        <v>54.719311163027172</v>
      </c>
      <c r="AQ231" s="36">
        <f t="shared" si="80"/>
        <v>54.468559336334785</v>
      </c>
      <c r="AR231" s="40">
        <f t="shared" si="83"/>
        <v>54.21423503149343</v>
      </c>
      <c r="AS231" s="41">
        <f t="shared" si="83"/>
        <v>54.116040716503626</v>
      </c>
      <c r="AT231" s="20">
        <f>POWER((AO231-H231),2)</f>
        <v>1.0521939242787501E-6</v>
      </c>
      <c r="AU231" s="20">
        <f>POWER((AP231-H231),2)</f>
        <v>7.878622320115905E-2</v>
      </c>
      <c r="AV231" s="29">
        <f t="shared" si="76"/>
        <v>50.372631064908738</v>
      </c>
      <c r="AW231" s="30">
        <f t="shared" si="79"/>
        <v>39.884209064689202</v>
      </c>
      <c r="AX231" s="36">
        <f t="shared" si="77"/>
        <v>52.94736102886035</v>
      </c>
      <c r="AY231" s="37">
        <f t="shared" si="78"/>
        <v>50.579932791038409</v>
      </c>
    </row>
    <row r="232" spans="1:51" thickTop="1" thickBot="1">
      <c r="A232" s="4">
        <v>231</v>
      </c>
      <c r="B232" s="4">
        <v>1062408261</v>
      </c>
      <c r="C232" s="5">
        <f t="shared" si="68"/>
        <v>0.43643263757115752</v>
      </c>
      <c r="D232" s="2">
        <f t="shared" si="69"/>
        <v>37865.391909722224</v>
      </c>
      <c r="E232" s="4" t="s">
        <v>1110</v>
      </c>
      <c r="F232" s="4" t="s">
        <v>1111</v>
      </c>
      <c r="G232" s="4">
        <v>55</v>
      </c>
      <c r="H232" s="4">
        <v>55</v>
      </c>
      <c r="I232" s="5">
        <f t="shared" si="70"/>
        <v>0.62295081967213117</v>
      </c>
      <c r="J232" s="4">
        <v>297</v>
      </c>
      <c r="K232" s="4">
        <v>297</v>
      </c>
      <c r="L232" s="5">
        <f t="shared" si="71"/>
        <v>0.53883495145631066</v>
      </c>
      <c r="M232" s="5">
        <f t="shared" si="66"/>
        <v>5.4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f>N232+P232+T232</f>
        <v>0</v>
      </c>
      <c r="X232" s="4">
        <f>O232+Q232+U232</f>
        <v>0</v>
      </c>
      <c r="Y232" s="60">
        <f>(N232+V232)/G232</f>
        <v>0</v>
      </c>
      <c r="Z232" s="62">
        <f>IF(AA232=0,0,(N232+V232)/ABS(AA232))</f>
        <v>0</v>
      </c>
      <c r="AA232" s="3">
        <f t="shared" si="72"/>
        <v>0</v>
      </c>
      <c r="AB232" s="3">
        <f t="shared" si="67"/>
        <v>0</v>
      </c>
      <c r="AC232" s="3">
        <f>N232+O232+P232+Q232+T232+U232</f>
        <v>0</v>
      </c>
      <c r="AD232" s="3">
        <f>AA232/G232</f>
        <v>0</v>
      </c>
      <c r="AE232" s="24">
        <f>(AA232)*(G232*G232)</f>
        <v>0</v>
      </c>
      <c r="AF232" s="25">
        <f t="shared" si="73"/>
        <v>3.3057851239669424E-4</v>
      </c>
      <c r="AG232" s="26">
        <f>(H232-$H$2)/SUM($AF$2:AF231)</f>
        <v>151.03031638084559</v>
      </c>
      <c r="AH232" s="35">
        <f>(H232-H227)/SUM(AF227:AF231)</f>
        <v>1191.6730944534042</v>
      </c>
      <c r="AI232" s="28">
        <f>(H232-H222)/SUM(AF222:AF231)</f>
        <v>294.72527816035364</v>
      </c>
      <c r="AJ232" s="29">
        <f>AJ231+(AVERAGE($AE$3:AE232)/(AJ231*AJ231))</f>
        <v>37.111083173703761</v>
      </c>
      <c r="AK232" s="30">
        <f>AK231+(AVERAGE($AG$3:AG232)/(AK231*AK231))</f>
        <v>41.215027419556762</v>
      </c>
      <c r="AL232" s="36">
        <f>AL231+(AVERAGE($AH$3:AH232)/(AL231*AL231))</f>
        <v>45.235437065178793</v>
      </c>
      <c r="AM232" s="37">
        <f>AM231+(AVERAGE($AI$3:AI232)/(AM231*AM231))</f>
        <v>45.385428346956687</v>
      </c>
      <c r="AN232" s="38">
        <f t="shared" si="74"/>
        <v>55.062861746098569</v>
      </c>
      <c r="AO232" s="39">
        <f t="shared" si="84"/>
        <v>55.394952590047893</v>
      </c>
      <c r="AP232" s="39">
        <f t="shared" si="84"/>
        <v>54.817743125311267</v>
      </c>
      <c r="AQ232" s="36">
        <f t="shared" si="80"/>
        <v>54.706665482585848</v>
      </c>
      <c r="AR232" s="40">
        <f t="shared" si="83"/>
        <v>54.353802134299777</v>
      </c>
      <c r="AS232" s="41">
        <f t="shared" si="83"/>
        <v>54.224659071191347</v>
      </c>
      <c r="AT232" s="20">
        <f>POWER((AO232-H232),2)</f>
        <v>0.15598754838553916</v>
      </c>
      <c r="AU232" s="20">
        <f>POWER((AP232-H232),2)</f>
        <v>3.3217568371304435E-2</v>
      </c>
      <c r="AV232" s="29">
        <f t="shared" si="76"/>
        <v>50.441722701057827</v>
      </c>
      <c r="AW232" s="30">
        <f t="shared" si="79"/>
        <v>39.935820602427256</v>
      </c>
      <c r="AX232" s="36">
        <f t="shared" si="77"/>
        <v>53.020539966612546</v>
      </c>
      <c r="AY232" s="37">
        <f t="shared" si="78"/>
        <v>50.649355668701254</v>
      </c>
    </row>
    <row r="233" spans="1:51" thickTop="1" thickBot="1">
      <c r="A233" s="4">
        <v>232</v>
      </c>
      <c r="B233" s="4">
        <v>1063619111</v>
      </c>
      <c r="C233" s="5">
        <f t="shared" si="68"/>
        <v>0.43833017077798864</v>
      </c>
      <c r="D233" s="2">
        <f t="shared" si="69"/>
        <v>37879.406377314815</v>
      </c>
      <c r="E233" s="4" t="s">
        <v>1111</v>
      </c>
      <c r="F233" s="4" t="s">
        <v>1112</v>
      </c>
      <c r="G233" s="4">
        <v>55</v>
      </c>
      <c r="H233" s="4">
        <v>55</v>
      </c>
      <c r="I233" s="5">
        <f t="shared" si="70"/>
        <v>0.62295081967213117</v>
      </c>
      <c r="J233" s="4">
        <v>297</v>
      </c>
      <c r="K233" s="4">
        <v>297</v>
      </c>
      <c r="L233" s="5">
        <f t="shared" si="71"/>
        <v>0.53883495145631066</v>
      </c>
      <c r="M233" s="5">
        <f t="shared" si="66"/>
        <v>5.4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f>N233+P233+T233</f>
        <v>0</v>
      </c>
      <c r="X233" s="4">
        <f>O233+Q233+U233</f>
        <v>0</v>
      </c>
      <c r="Y233" s="60">
        <f>(N233+V233)/G233</f>
        <v>0</v>
      </c>
      <c r="Z233" s="62">
        <f>IF(AA233=0,0,(N233+V233)/ABS(AA233))</f>
        <v>0</v>
      </c>
      <c r="AA233" s="3">
        <f t="shared" si="72"/>
        <v>0</v>
      </c>
      <c r="AB233" s="3">
        <f t="shared" si="67"/>
        <v>0</v>
      </c>
      <c r="AC233" s="3">
        <f>N233+O233+P233+Q233+T233+U233</f>
        <v>0</v>
      </c>
      <c r="AD233" s="3">
        <f>AA233/G233</f>
        <v>0</v>
      </c>
      <c r="AE233" s="24">
        <f>(AA233)*(G233*G233)</f>
        <v>0</v>
      </c>
      <c r="AF233" s="25">
        <f t="shared" si="73"/>
        <v>3.3057851239669424E-4</v>
      </c>
      <c r="AG233" s="26">
        <f>(H233-$H$2)/SUM($AF$2:AF232)</f>
        <v>150.8321412958494</v>
      </c>
      <c r="AH233" s="35">
        <f>(H233-H228)/SUM(AF228:AF232)</f>
        <v>0</v>
      </c>
      <c r="AI233" s="28">
        <f>(H233-H223)/SUM(AF223:AF232)</f>
        <v>295.802568900479</v>
      </c>
      <c r="AJ233" s="29">
        <f>AJ232+(AVERAGE($AE$3:AE233)/(AJ232*AJ232))</f>
        <v>37.224366382355996</v>
      </c>
      <c r="AK233" s="30">
        <f>AK232+(AVERAGE($AG$3:AG233)/(AK232*AK232))</f>
        <v>41.275188057046591</v>
      </c>
      <c r="AL233" s="36">
        <f>AL232+(AVERAGE($AH$3:AH233)/(AL232*AL232))</f>
        <v>45.344838495717866</v>
      </c>
      <c r="AM233" s="37">
        <f>AM232+(AVERAGE($AI$3:AI233)/(AM232*AM232))</f>
        <v>45.493846527783205</v>
      </c>
      <c r="AN233" s="38">
        <f t="shared" si="74"/>
        <v>55.062861746098569</v>
      </c>
      <c r="AO233" s="39">
        <f t="shared" si="84"/>
        <v>55.394952590047893</v>
      </c>
      <c r="AP233" s="39">
        <f t="shared" si="84"/>
        <v>54.916180412919964</v>
      </c>
      <c r="AQ233" s="36">
        <f t="shared" si="80"/>
        <v>54.904024847750755</v>
      </c>
      <c r="AR233" s="40">
        <f t="shared" si="83"/>
        <v>54.473209198519854</v>
      </c>
      <c r="AS233" s="41">
        <f t="shared" si="83"/>
        <v>54.333243210481101</v>
      </c>
      <c r="AT233" s="20">
        <f>POWER((AO233-H233),2)</f>
        <v>0.15598754838553916</v>
      </c>
      <c r="AU233" s="20">
        <f>POWER((AP233-H233),2)</f>
        <v>7.0257231782677766E-3</v>
      </c>
      <c r="AV233" s="29">
        <f t="shared" si="76"/>
        <v>50.510625192799587</v>
      </c>
      <c r="AW233" s="30">
        <f t="shared" si="79"/>
        <v>39.987298824784666</v>
      </c>
      <c r="AX233" s="36">
        <f t="shared" si="77"/>
        <v>53.093517040659066</v>
      </c>
      <c r="AY233" s="37">
        <f t="shared" si="78"/>
        <v>50.718588366926873</v>
      </c>
    </row>
    <row r="234" spans="1:51" thickTop="1" thickBot="1">
      <c r="A234" s="4">
        <v>233</v>
      </c>
      <c r="B234" s="4">
        <v>1063639796</v>
      </c>
      <c r="C234" s="5">
        <f t="shared" si="68"/>
        <v>0.44022770398481975</v>
      </c>
      <c r="D234" s="2">
        <f t="shared" si="69"/>
        <v>37879.645787037036</v>
      </c>
      <c r="E234" s="4" t="s">
        <v>1112</v>
      </c>
      <c r="F234" s="4" t="s">
        <v>1113</v>
      </c>
      <c r="G234" s="4">
        <v>55</v>
      </c>
      <c r="H234" s="4">
        <v>55</v>
      </c>
      <c r="I234" s="5">
        <f t="shared" si="70"/>
        <v>0.62295081967213117</v>
      </c>
      <c r="J234" s="4">
        <v>297</v>
      </c>
      <c r="K234" s="4">
        <v>297</v>
      </c>
      <c r="L234" s="5">
        <f t="shared" si="71"/>
        <v>0.53883495145631066</v>
      </c>
      <c r="M234" s="5">
        <f t="shared" si="66"/>
        <v>5.4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f>N234+P234+T234</f>
        <v>0</v>
      </c>
      <c r="X234" s="4">
        <f>O234+Q234+U234</f>
        <v>0</v>
      </c>
      <c r="Y234" s="60">
        <f>(N234+V234)/G234</f>
        <v>0</v>
      </c>
      <c r="Z234" s="62">
        <f>IF(AA234=0,0,(N234+V234)/ABS(AA234))</f>
        <v>0</v>
      </c>
      <c r="AA234" s="3">
        <f t="shared" si="72"/>
        <v>0</v>
      </c>
      <c r="AB234" s="3">
        <f t="shared" si="67"/>
        <v>0</v>
      </c>
      <c r="AC234" s="3">
        <f>N234+O234+P234+Q234+T234+U234</f>
        <v>0</v>
      </c>
      <c r="AD234" s="3">
        <f>AA234/G234</f>
        <v>0</v>
      </c>
      <c r="AE234" s="24">
        <f>(AA234)*(G234*G234)</f>
        <v>0</v>
      </c>
      <c r="AF234" s="25">
        <f t="shared" si="73"/>
        <v>3.3057851239669424E-4</v>
      </c>
      <c r="AG234" s="26">
        <f>(H234-$H$2)/SUM($AF$2:AF233)</f>
        <v>150.63448560192734</v>
      </c>
      <c r="AH234" s="35">
        <f>(H234-H229)/SUM(AF229:AF233)</f>
        <v>0</v>
      </c>
      <c r="AI234" s="28">
        <f>(H234-H224)/SUM(AF224:AF233)</f>
        <v>296.8877640389893</v>
      </c>
      <c r="AJ234" s="29">
        <f>AJ233+(AVERAGE($AE$3:AE234)/(AJ233*AJ233))</f>
        <v>37.336475818736588</v>
      </c>
      <c r="AK234" s="30">
        <f>AK233+(AVERAGE($AG$3:AG234)/(AK233*AK233))</f>
        <v>41.33529600737139</v>
      </c>
      <c r="AL234" s="36">
        <f>AL233+(AVERAGE($AH$3:AH234)/(AL233*AL233))</f>
        <v>45.453243382132847</v>
      </c>
      <c r="AM234" s="37">
        <f>AM233+(AVERAGE($AI$3:AI234)/(AM233*AM233))</f>
        <v>45.601901777688099</v>
      </c>
      <c r="AN234" s="38">
        <f t="shared" si="74"/>
        <v>55.062861746098569</v>
      </c>
      <c r="AO234" s="39">
        <f t="shared" si="84"/>
        <v>55.394952590047893</v>
      </c>
      <c r="AP234" s="39">
        <f t="shared" si="84"/>
        <v>55.01462495715473</v>
      </c>
      <c r="AQ234" s="36">
        <f t="shared" si="80"/>
        <v>55.061290222450431</v>
      </c>
      <c r="AR234" s="40">
        <f t="shared" si="83"/>
        <v>54.572587918679027</v>
      </c>
      <c r="AS234" s="41">
        <f t="shared" si="83"/>
        <v>54.441793606419886</v>
      </c>
      <c r="AT234" s="20">
        <f>POWER((AO234-H234),2)</f>
        <v>0.15598754838553916</v>
      </c>
      <c r="AU234" s="20">
        <f>POWER((AP234-H234),2)</f>
        <v>2.1388937177769149E-4</v>
      </c>
      <c r="AV234" s="29">
        <f t="shared" si="76"/>
        <v>50.579339830392371</v>
      </c>
      <c r="AW234" s="30">
        <f t="shared" si="79"/>
        <v>40.038644590002313</v>
      </c>
      <c r="AX234" s="36">
        <f t="shared" si="77"/>
        <v>53.166293638505245</v>
      </c>
      <c r="AY234" s="37">
        <f t="shared" si="78"/>
        <v>50.787632183906567</v>
      </c>
    </row>
    <row r="235" spans="1:51" thickTop="1" thickBot="1">
      <c r="A235" s="4">
        <v>234</v>
      </c>
      <c r="B235" s="4">
        <v>1063709861</v>
      </c>
      <c r="C235" s="5">
        <f t="shared" si="68"/>
        <v>0.44212523719165087</v>
      </c>
      <c r="D235" s="2">
        <f t="shared" si="69"/>
        <v>37880.456724537034</v>
      </c>
      <c r="E235" s="4" t="s">
        <v>1113</v>
      </c>
      <c r="F235" s="4" t="s">
        <v>1114</v>
      </c>
      <c r="G235" s="4">
        <v>55</v>
      </c>
      <c r="H235" s="4">
        <v>55</v>
      </c>
      <c r="I235" s="5">
        <f t="shared" si="70"/>
        <v>0.62295081967213117</v>
      </c>
      <c r="J235" s="4">
        <v>297</v>
      </c>
      <c r="K235" s="4">
        <v>297</v>
      </c>
      <c r="L235" s="5">
        <f t="shared" si="71"/>
        <v>0.53883495145631066</v>
      </c>
      <c r="M235" s="5">
        <f t="shared" si="66"/>
        <v>5.4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f>N235+P235+T235</f>
        <v>0</v>
      </c>
      <c r="X235" s="4">
        <f>O235+Q235+U235</f>
        <v>0</v>
      </c>
      <c r="Y235" s="60">
        <f>(N235+V235)/G235</f>
        <v>0</v>
      </c>
      <c r="Z235" s="62">
        <f>IF(AA235=0,0,(N235+V235)/ABS(AA235))</f>
        <v>0</v>
      </c>
      <c r="AA235" s="3">
        <f t="shared" si="72"/>
        <v>0</v>
      </c>
      <c r="AB235" s="3">
        <f t="shared" si="67"/>
        <v>0</v>
      </c>
      <c r="AC235" s="3">
        <f>N235+O235+P235+Q235+T235+U235</f>
        <v>0</v>
      </c>
      <c r="AD235" s="3">
        <f>AA235/G235</f>
        <v>0</v>
      </c>
      <c r="AE235" s="24">
        <f>(AA235)*(G235*G235)</f>
        <v>0</v>
      </c>
      <c r="AF235" s="25">
        <f t="shared" si="73"/>
        <v>3.3057851239669424E-4</v>
      </c>
      <c r="AG235" s="26">
        <f>(H235-$H$2)/SUM($AF$2:AF234)</f>
        <v>150.43734725986724</v>
      </c>
      <c r="AH235" s="35">
        <f>(H235-H230)/SUM(AF230:AF234)</f>
        <v>0</v>
      </c>
      <c r="AI235" s="28">
        <f>(H235-H225)/SUM(AF225:AF234)</f>
        <v>297.98095089155174</v>
      </c>
      <c r="AJ235" s="29">
        <f>AJ234+(AVERAGE($AE$3:AE235)/(AJ234*AJ234))</f>
        <v>37.447434737495541</v>
      </c>
      <c r="AK235" s="30">
        <f>AK234+(AVERAGE($AG$3:AG235)/(AK234*AK234))</f>
        <v>41.395349931116087</v>
      </c>
      <c r="AL235" s="36">
        <f>AL234+(AVERAGE($AH$3:AH235)/(AL234*AL234))</f>
        <v>45.560668758684763</v>
      </c>
      <c r="AM235" s="37">
        <f>AM234+(AVERAGE($AI$3:AI235)/(AM234*AM234))</f>
        <v>45.709598979918624</v>
      </c>
      <c r="AN235" s="38">
        <f t="shared" si="74"/>
        <v>55.062861746098569</v>
      </c>
      <c r="AO235" s="39">
        <f t="shared" si="84"/>
        <v>55.394952590047893</v>
      </c>
      <c r="AP235" s="39">
        <f t="shared" si="84"/>
        <v>55.113078690329644</v>
      </c>
      <c r="AQ235" s="36">
        <f t="shared" si="80"/>
        <v>55.178922431168282</v>
      </c>
      <c r="AR235" s="40">
        <f t="shared" si="83"/>
        <v>54.671605023675859</v>
      </c>
      <c r="AS235" s="41">
        <f t="shared" si="83"/>
        <v>54.550310727873452</v>
      </c>
      <c r="AT235" s="20">
        <f>POWER((AO235-H235),2)</f>
        <v>0.15598754838553916</v>
      </c>
      <c r="AU235" s="20">
        <f>POWER((AP235-H235),2)</f>
        <v>1.2786790206667502E-2</v>
      </c>
      <c r="AV235" s="29">
        <f t="shared" si="76"/>
        <v>50.647867890062308</v>
      </c>
      <c r="AW235" s="30">
        <f t="shared" si="79"/>
        <v>40.089858747510753</v>
      </c>
      <c r="AX235" s="36">
        <f t="shared" si="77"/>
        <v>53.238871132452147</v>
      </c>
      <c r="AY235" s="37">
        <f t="shared" si="78"/>
        <v>50.856488403703665</v>
      </c>
    </row>
    <row r="236" spans="1:51" thickTop="1" thickBot="1">
      <c r="A236" s="4">
        <v>235</v>
      </c>
      <c r="B236" s="4">
        <v>1063796543</v>
      </c>
      <c r="C236" s="5">
        <f t="shared" si="68"/>
        <v>0.44402277039848198</v>
      </c>
      <c r="D236" s="2">
        <f t="shared" si="69"/>
        <v>37881.459988425922</v>
      </c>
      <c r="E236" s="4" t="s">
        <v>1114</v>
      </c>
      <c r="F236" s="4" t="s">
        <v>1115</v>
      </c>
      <c r="G236" s="4">
        <v>55</v>
      </c>
      <c r="H236" s="4">
        <v>55</v>
      </c>
      <c r="I236" s="5">
        <f t="shared" si="70"/>
        <v>0.62295081967213117</v>
      </c>
      <c r="J236" s="4">
        <v>297</v>
      </c>
      <c r="K236" s="4">
        <v>298</v>
      </c>
      <c r="L236" s="5">
        <f t="shared" si="71"/>
        <v>0.54126213592233008</v>
      </c>
      <c r="M236" s="5">
        <f t="shared" si="66"/>
        <v>5.418181818181818</v>
      </c>
      <c r="N236" s="4">
        <v>0</v>
      </c>
      <c r="O236" s="4">
        <v>0</v>
      </c>
      <c r="P236" s="4">
        <v>1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1</v>
      </c>
      <c r="W236" s="4">
        <f>N236+P236+T236</f>
        <v>1</v>
      </c>
      <c r="X236" s="4">
        <f>O236+Q236+U236</f>
        <v>0</v>
      </c>
      <c r="Y236" s="60">
        <f>(N236+V236)/G236</f>
        <v>1.8181818181818181E-2</v>
      </c>
      <c r="Z236" s="62">
        <f>IF(AA236=0,0,(N236+V236)/ABS(AA236))</f>
        <v>0</v>
      </c>
      <c r="AA236" s="3">
        <f t="shared" si="72"/>
        <v>0</v>
      </c>
      <c r="AB236" s="3">
        <f t="shared" si="67"/>
        <v>1</v>
      </c>
      <c r="AC236" s="3">
        <f>N236+O236+P236+Q236+T236+U236</f>
        <v>1</v>
      </c>
      <c r="AD236" s="3">
        <f>AA236/G236</f>
        <v>0</v>
      </c>
      <c r="AE236" s="24">
        <f>(AA236)*(G236*G236)</f>
        <v>0</v>
      </c>
      <c r="AF236" s="25">
        <f t="shared" si="73"/>
        <v>3.3057851239669424E-4</v>
      </c>
      <c r="AG236" s="26">
        <f>(H236-$H$2)/SUM($AF$2:AF235)</f>
        <v>150.2407242411179</v>
      </c>
      <c r="AH236" s="35">
        <f>(H236-H231)/SUM(AF231:AF235)</f>
        <v>0</v>
      </c>
      <c r="AI236" s="28">
        <f>(H236-H226)/SUM(AF226:AF235)</f>
        <v>299.08221806462569</v>
      </c>
      <c r="AJ236" s="29">
        <f>AJ235+(AVERAGE($AE$3:AE236)/(AJ235*AJ235))</f>
        <v>37.55726569752099</v>
      </c>
      <c r="AK236" s="30">
        <f>AK235+(AVERAGE($AG$3:AG236)/(AK235*AK235))</f>
        <v>41.455348526354769</v>
      </c>
      <c r="AL236" s="36">
        <f>AL235+(AVERAGE($AH$3:AH236)/(AL235*AL235))</f>
        <v>45.667131225433856</v>
      </c>
      <c r="AM236" s="37">
        <f>AM235+(AVERAGE($AI$3:AI236)/(AM235*AM235))</f>
        <v>45.816942937365624</v>
      </c>
      <c r="AN236" s="38">
        <f t="shared" si="74"/>
        <v>55.062861746098569</v>
      </c>
      <c r="AO236" s="39">
        <f t="shared" si="84"/>
        <v>55.394952590047893</v>
      </c>
      <c r="AP236" s="39">
        <f t="shared" si="84"/>
        <v>55.211543546049661</v>
      </c>
      <c r="AQ236" s="36">
        <f t="shared" si="80"/>
        <v>55.257200607556371</v>
      </c>
      <c r="AR236" s="40">
        <f t="shared" ref="AR236:AS251" si="85">AR235+(AVERAGE(AH227:AH236)/(AR235*AR235))</f>
        <v>54.770263788777861</v>
      </c>
      <c r="AS236" s="41">
        <f t="shared" si="85"/>
        <v>54.658795040543168</v>
      </c>
      <c r="AT236" s="20">
        <f>POWER((AO236-H236),2)</f>
        <v>0.15598754838553916</v>
      </c>
      <c r="AU236" s="20">
        <f>POWER((AP236-H236),2)</f>
        <v>4.4750671875265172E-2</v>
      </c>
      <c r="AV236" s="29">
        <f t="shared" si="76"/>
        <v>50.716210634212359</v>
      </c>
      <c r="AW236" s="30">
        <f t="shared" si="79"/>
        <v>40.140942138054122</v>
      </c>
      <c r="AX236" s="36">
        <f t="shared" si="77"/>
        <v>53.311250879824762</v>
      </c>
      <c r="AY236" s="37">
        <f t="shared" si="78"/>
        <v>50.925158296464161</v>
      </c>
    </row>
    <row r="237" spans="1:51" thickTop="1" thickBot="1">
      <c r="A237" s="4">
        <v>236</v>
      </c>
      <c r="B237" s="4">
        <v>1063817272</v>
      </c>
      <c r="C237" s="5">
        <f t="shared" si="68"/>
        <v>0.4459203036053131</v>
      </c>
      <c r="D237" s="2">
        <f t="shared" si="69"/>
        <v>37881.699907407405</v>
      </c>
      <c r="E237" s="4" t="s">
        <v>1115</v>
      </c>
      <c r="F237" s="4" t="s">
        <v>1116</v>
      </c>
      <c r="G237" s="4">
        <v>55</v>
      </c>
      <c r="H237" s="4">
        <v>55</v>
      </c>
      <c r="I237" s="5">
        <f t="shared" si="70"/>
        <v>0.62295081967213117</v>
      </c>
      <c r="J237" s="4">
        <v>298</v>
      </c>
      <c r="K237" s="4">
        <v>298</v>
      </c>
      <c r="L237" s="5">
        <f t="shared" si="71"/>
        <v>0.54126213592233008</v>
      </c>
      <c r="M237" s="5">
        <f t="shared" si="66"/>
        <v>5.418181818181818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1</v>
      </c>
      <c r="T237" s="4">
        <v>0</v>
      </c>
      <c r="U237" s="4">
        <v>0</v>
      </c>
      <c r="V237" s="4">
        <v>1</v>
      </c>
      <c r="W237" s="4">
        <f>N237+P237+T237</f>
        <v>0</v>
      </c>
      <c r="X237" s="4">
        <f>O237+Q237+U237</f>
        <v>0</v>
      </c>
      <c r="Y237" s="60">
        <f>(N237+V237)/G237</f>
        <v>1.8181818181818181E-2</v>
      </c>
      <c r="Z237" s="62">
        <f>IF(AA237=0,0,(N237+V237)/ABS(AA237))</f>
        <v>0</v>
      </c>
      <c r="AA237" s="3">
        <f t="shared" si="72"/>
        <v>0</v>
      </c>
      <c r="AB237" s="3">
        <f t="shared" si="67"/>
        <v>0</v>
      </c>
      <c r="AC237" s="3">
        <f>N237+O237+P237+Q237+T237+U237</f>
        <v>0</v>
      </c>
      <c r="AD237" s="3">
        <f>AA237/G237</f>
        <v>0</v>
      </c>
      <c r="AE237" s="24">
        <f>(AA237)*(G237*G237)</f>
        <v>0</v>
      </c>
      <c r="AF237" s="25">
        <f t="shared" si="73"/>
        <v>3.3057851239669424E-4</v>
      </c>
      <c r="AG237" s="26">
        <f>(H237-$H$2)/SUM($AF$2:AF236)</f>
        <v>150.04461452771969</v>
      </c>
      <c r="AH237" s="35">
        <f>(H237-H232)/SUM(AF232:AF236)</f>
        <v>0</v>
      </c>
      <c r="AI237" s="28">
        <f>(H237-H227)/SUM(AF227:AF236)</f>
        <v>600.38331095880721</v>
      </c>
      <c r="AJ237" s="29">
        <f>AJ236+(AVERAGE($AE$3:AE237)/(AJ236*AJ236))</f>
        <v>37.665990590014566</v>
      </c>
      <c r="AK237" s="30">
        <f>AK236+(AVERAGE($AG$3:AG237)/(AK236*AK236))</f>
        <v>41.515290527764854</v>
      </c>
      <c r="AL237" s="36">
        <f>AL236+(AVERAGE($AH$3:AH237)/(AL236*AL236))</f>
        <v>45.772646963071871</v>
      </c>
      <c r="AM237" s="37">
        <f>AM236+(AVERAGE($AI$3:AI237)/(AM236*AM236))</f>
        <v>45.924546899727417</v>
      </c>
      <c r="AN237" s="38">
        <f t="shared" si="74"/>
        <v>55.062861746098569</v>
      </c>
      <c r="AO237" s="39">
        <f t="shared" si="84"/>
        <v>55.394952590047893</v>
      </c>
      <c r="AP237" s="39">
        <f t="shared" si="84"/>
        <v>55.408499372928858</v>
      </c>
      <c r="AQ237" s="36">
        <f t="shared" si="80"/>
        <v>55.257200607556371</v>
      </c>
      <c r="AR237" s="40">
        <f t="shared" si="85"/>
        <v>54.888008856081072</v>
      </c>
      <c r="AS237" s="41">
        <f t="shared" si="85"/>
        <v>54.786945099310906</v>
      </c>
      <c r="AT237" s="20">
        <f>POWER((AO237-H237),2)</f>
        <v>0.15598754838553916</v>
      </c>
      <c r="AU237" s="20">
        <f>POWER((AP237-H237),2)</f>
        <v>0.16687173768327054</v>
      </c>
      <c r="AV237" s="29">
        <f t="shared" si="76"/>
        <v>50.784369311627422</v>
      </c>
      <c r="AW237" s="30">
        <f t="shared" si="79"/>
        <v>40.191895593811878</v>
      </c>
      <c r="AX237" s="36">
        <f t="shared" si="77"/>
        <v>53.383434223195927</v>
      </c>
      <c r="AY237" s="37">
        <f t="shared" si="78"/>
        <v>50.993643118623361</v>
      </c>
    </row>
    <row r="238" spans="1:51" thickTop="1" thickBot="1">
      <c r="A238" s="4">
        <v>237</v>
      </c>
      <c r="B238" s="4">
        <v>1064848957</v>
      </c>
      <c r="C238" s="5">
        <f t="shared" si="68"/>
        <v>0.44781783681214421</v>
      </c>
      <c r="D238" s="2">
        <f t="shared" si="69"/>
        <v>37893.640706018516</v>
      </c>
      <c r="E238" s="4" t="s">
        <v>1116</v>
      </c>
      <c r="F238" s="4" t="s">
        <v>1117</v>
      </c>
      <c r="G238" s="4">
        <v>55</v>
      </c>
      <c r="H238" s="4">
        <v>55</v>
      </c>
      <c r="I238" s="5">
        <f t="shared" si="70"/>
        <v>0.62295081967213117</v>
      </c>
      <c r="J238" s="4">
        <v>298</v>
      </c>
      <c r="K238" s="4">
        <v>298</v>
      </c>
      <c r="L238" s="5">
        <f t="shared" si="71"/>
        <v>0.54126213592233008</v>
      </c>
      <c r="M238" s="5">
        <f t="shared" si="66"/>
        <v>5.418181818181818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f>N238+P238+T238</f>
        <v>0</v>
      </c>
      <c r="X238" s="4">
        <f>O238+Q238+U238</f>
        <v>0</v>
      </c>
      <c r="Y238" s="60">
        <f>(N238+V238)/G238</f>
        <v>0</v>
      </c>
      <c r="Z238" s="62">
        <f>IF(AA238=0,0,(N238+V238)/ABS(AA238))</f>
        <v>0</v>
      </c>
      <c r="AA238" s="3">
        <f t="shared" si="72"/>
        <v>0</v>
      </c>
      <c r="AB238" s="3">
        <f t="shared" si="67"/>
        <v>0</v>
      </c>
      <c r="AC238" s="3">
        <f>N238+O238+P238+Q238+T238+U238</f>
        <v>0</v>
      </c>
      <c r="AD238" s="3">
        <f>AA238/G238</f>
        <v>0</v>
      </c>
      <c r="AE238" s="24">
        <f>(AA238)*(G238*G238)</f>
        <v>0</v>
      </c>
      <c r="AF238" s="25">
        <f t="shared" si="73"/>
        <v>3.3057851239669424E-4</v>
      </c>
      <c r="AG238" s="26">
        <f>(H238-$H$2)/SUM($AF$2:AF237)</f>
        <v>149.8490161122354</v>
      </c>
      <c r="AH238" s="35">
        <f>(H238-H233)/SUM(AF233:AF237)</f>
        <v>0</v>
      </c>
      <c r="AI238" s="28">
        <f>(H238-H228)/SUM(AF228:AF237)</f>
        <v>0</v>
      </c>
      <c r="AJ238" s="29">
        <f>AJ237+(AVERAGE($AE$3:AE238)/(AJ237*AJ237))</f>
        <v>37.773630665139684</v>
      </c>
      <c r="AK238" s="30">
        <f>AK237+(AVERAGE($AG$3:AG238)/(AK237*AK237))</f>
        <v>41.57517470576235</v>
      </c>
      <c r="AL238" s="36">
        <f>AL237+(AVERAGE($AH$3:AH238)/(AL237*AL237))</f>
        <v>45.877231747117463</v>
      </c>
      <c r="AM238" s="37">
        <f>AM237+(AVERAGE($AI$3:AI238)/(AM237*AM237))</f>
        <v>46.031193392913096</v>
      </c>
      <c r="AN238" s="38">
        <f t="shared" si="74"/>
        <v>55.062861746098569</v>
      </c>
      <c r="AO238" s="39">
        <f t="shared" si="84"/>
        <v>55.394952590047893</v>
      </c>
      <c r="AP238" s="39">
        <f t="shared" si="84"/>
        <v>55.408499372928858</v>
      </c>
      <c r="AQ238" s="36">
        <f t="shared" si="80"/>
        <v>55.257200607556371</v>
      </c>
      <c r="AR238" s="40">
        <f t="shared" si="85"/>
        <v>54.986037564230358</v>
      </c>
      <c r="AS238" s="41">
        <f t="shared" si="85"/>
        <v>54.895286304303582</v>
      </c>
      <c r="AT238" s="20">
        <f>POWER((AO238-H238),2)</f>
        <v>0.15598754838553916</v>
      </c>
      <c r="AU238" s="20">
        <f>POWER((AP238-H238),2)</f>
        <v>0.16687173768327054</v>
      </c>
      <c r="AV238" s="29">
        <f t="shared" si="76"/>
        <v>50.8523451576756</v>
      </c>
      <c r="AW238" s="30">
        <f t="shared" si="79"/>
        <v>40.242719938518334</v>
      </c>
      <c r="AX238" s="36">
        <f t="shared" si="77"/>
        <v>53.455422490605962</v>
      </c>
      <c r="AY238" s="37">
        <f t="shared" si="78"/>
        <v>51.061944113108623</v>
      </c>
    </row>
    <row r="239" spans="1:51" thickTop="1" thickBot="1">
      <c r="A239" s="4">
        <v>238</v>
      </c>
      <c r="B239" s="4">
        <v>1064849015</v>
      </c>
      <c r="C239" s="5">
        <f t="shared" si="68"/>
        <v>0.44971537001897532</v>
      </c>
      <c r="D239" s="2">
        <f t="shared" si="69"/>
        <v>37893.641377314816</v>
      </c>
      <c r="E239" s="4" t="s">
        <v>1117</v>
      </c>
      <c r="F239" s="4" t="s">
        <v>1118</v>
      </c>
      <c r="G239" s="4">
        <v>55</v>
      </c>
      <c r="H239" s="4">
        <v>55</v>
      </c>
      <c r="I239" s="5">
        <f t="shared" si="70"/>
        <v>0.62295081967213117</v>
      </c>
      <c r="J239" s="4">
        <v>298</v>
      </c>
      <c r="K239" s="4">
        <v>298</v>
      </c>
      <c r="L239" s="5">
        <f t="shared" si="71"/>
        <v>0.54126213592233008</v>
      </c>
      <c r="M239" s="5">
        <f t="shared" si="66"/>
        <v>5.418181818181818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f>N239+P239+T239</f>
        <v>0</v>
      </c>
      <c r="X239" s="4">
        <f>O239+Q239+U239</f>
        <v>0</v>
      </c>
      <c r="Y239" s="60">
        <f>(N239+V239)/G239</f>
        <v>0</v>
      </c>
      <c r="Z239" s="62">
        <f>IF(AA239=0,0,(N239+V239)/ABS(AA239))</f>
        <v>0</v>
      </c>
      <c r="AA239" s="3">
        <f t="shared" si="72"/>
        <v>0</v>
      </c>
      <c r="AB239" s="3">
        <f t="shared" si="67"/>
        <v>0</v>
      </c>
      <c r="AC239" s="3">
        <f>N239+O239+P239+Q239+T239+U239</f>
        <v>0</v>
      </c>
      <c r="AD239" s="3">
        <f>AA239/G239</f>
        <v>0</v>
      </c>
      <c r="AE239" s="24">
        <f>(AA239)*(G239*G239)</f>
        <v>0</v>
      </c>
      <c r="AF239" s="25">
        <f t="shared" si="73"/>
        <v>3.3057851239669424E-4</v>
      </c>
      <c r="AG239" s="26">
        <f>(H239-$H$2)/SUM($AF$2:AF238)</f>
        <v>149.65392699768179</v>
      </c>
      <c r="AH239" s="35">
        <f>(H239-H234)/SUM(AF234:AF238)</f>
        <v>0</v>
      </c>
      <c r="AI239" s="28">
        <f>(H239-H229)/SUM(AF229:AF238)</f>
        <v>0</v>
      </c>
      <c r="AJ239" s="29">
        <f>AJ238+(AVERAGE($AE$3:AE239)/(AJ238*AJ238))</f>
        <v>37.880206557330041</v>
      </c>
      <c r="AK239" s="30">
        <f>AK238+(AVERAGE($AG$3:AG239)/(AK238*AK238))</f>
        <v>41.634999865657583</v>
      </c>
      <c r="AL239" s="36">
        <f>AL238+(AVERAGE($AH$3:AH239)/(AL238*AL238))</f>
        <v>45.980900961507672</v>
      </c>
      <c r="AM239" s="37">
        <f>AM238+(AVERAGE($AI$3:AI239)/(AM238*AM238))</f>
        <v>46.136898392215635</v>
      </c>
      <c r="AN239" s="38">
        <f t="shared" si="74"/>
        <v>55.062861746098569</v>
      </c>
      <c r="AO239" s="39">
        <f t="shared" si="84"/>
        <v>55.394952590047893</v>
      </c>
      <c r="AP239" s="39">
        <f t="shared" si="84"/>
        <v>55.408499372928858</v>
      </c>
      <c r="AQ239" s="36">
        <f t="shared" si="80"/>
        <v>55.257200607556371</v>
      </c>
      <c r="AR239" s="40">
        <f t="shared" si="85"/>
        <v>55.064435862223711</v>
      </c>
      <c r="AS239" s="41">
        <f t="shared" si="85"/>
        <v>54.98392471971551</v>
      </c>
      <c r="AT239" s="20">
        <f>POWER((AO239-H239),2)</f>
        <v>0.15598754838553916</v>
      </c>
      <c r="AU239" s="20">
        <f>POWER((AP239-H239),2)</f>
        <v>0.16687173768327054</v>
      </c>
      <c r="AV239" s="29">
        <f t="shared" si="76"/>
        <v>50.920139394505661</v>
      </c>
      <c r="AW239" s="30">
        <f t="shared" si="79"/>
        <v>40.293415987580104</v>
      </c>
      <c r="AX239" s="36">
        <f t="shared" si="77"/>
        <v>53.527216995778161</v>
      </c>
      <c r="AY239" s="37">
        <f t="shared" si="78"/>
        <v>51.130062509538341</v>
      </c>
    </row>
    <row r="240" spans="1:51" thickTop="1" thickBot="1">
      <c r="A240" s="4">
        <v>239</v>
      </c>
      <c r="B240" s="4">
        <v>1064855606</v>
      </c>
      <c r="C240" s="5">
        <f t="shared" si="68"/>
        <v>0.45161290322580644</v>
      </c>
      <c r="D240" s="2">
        <f t="shared" si="69"/>
        <v>37893.717662037037</v>
      </c>
      <c r="E240" s="4" t="s">
        <v>1118</v>
      </c>
      <c r="F240" s="4" t="s">
        <v>1119</v>
      </c>
      <c r="G240" s="4">
        <v>55</v>
      </c>
      <c r="H240" s="4">
        <v>55</v>
      </c>
      <c r="I240" s="5">
        <f t="shared" si="70"/>
        <v>0.62295081967213117</v>
      </c>
      <c r="J240" s="4">
        <v>298</v>
      </c>
      <c r="K240" s="4">
        <v>298</v>
      </c>
      <c r="L240" s="5">
        <f t="shared" si="71"/>
        <v>0.54126213592233008</v>
      </c>
      <c r="M240" s="5">
        <f t="shared" si="66"/>
        <v>5.418181818181818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f>N240+P240+T240</f>
        <v>0</v>
      </c>
      <c r="X240" s="4">
        <f>O240+Q240+U240</f>
        <v>0</v>
      </c>
      <c r="Y240" s="60">
        <f>(N240+V240)/G240</f>
        <v>0</v>
      </c>
      <c r="Z240" s="62">
        <f>IF(AA240=0,0,(N240+V240)/ABS(AA240))</f>
        <v>0</v>
      </c>
      <c r="AA240" s="3">
        <f t="shared" si="72"/>
        <v>0</v>
      </c>
      <c r="AB240" s="3">
        <f t="shared" si="67"/>
        <v>0</v>
      </c>
      <c r="AC240" s="3">
        <f>N240+O240+P240+Q240+T240+U240</f>
        <v>0</v>
      </c>
      <c r="AD240" s="3">
        <f>AA240/G240</f>
        <v>0</v>
      </c>
      <c r="AE240" s="24">
        <f>(AA240)*(G240*G240)</f>
        <v>0</v>
      </c>
      <c r="AF240" s="25">
        <f t="shared" si="73"/>
        <v>3.3057851239669424E-4</v>
      </c>
      <c r="AG240" s="26">
        <f>(H240-$H$2)/SUM($AF$2:AF239)</f>
        <v>149.45934519746169</v>
      </c>
      <c r="AH240" s="35">
        <f>(H240-H235)/SUM(AF235:AF239)</f>
        <v>0</v>
      </c>
      <c r="AI240" s="28">
        <f>(H240-H230)/SUM(AF230:AF239)</f>
        <v>0</v>
      </c>
      <c r="AJ240" s="29">
        <f>AJ239+(AVERAGE($AE$3:AE240)/(AJ239*AJ239))</f>
        <v>37.985738309339489</v>
      </c>
      <c r="AK240" s="30">
        <f>AK239+(AVERAGE($AG$3:AG240)/(AK239*AK239))</f>
        <v>41.694764846831035</v>
      </c>
      <c r="AL240" s="36">
        <f>AL239+(AVERAGE($AH$3:AH240)/(AL239*AL239))</f>
        <v>46.083669611616422</v>
      </c>
      <c r="AM240" s="37">
        <f>AM239+(AVERAGE($AI$3:AI240)/(AM239*AM239))</f>
        <v>46.241677475658136</v>
      </c>
      <c r="AN240" s="38">
        <f t="shared" si="74"/>
        <v>55.062861746098569</v>
      </c>
      <c r="AO240" s="39">
        <f t="shared" si="84"/>
        <v>55.394952590047893</v>
      </c>
      <c r="AP240" s="39">
        <f t="shared" si="84"/>
        <v>55.408499372928858</v>
      </c>
      <c r="AQ240" s="36">
        <f t="shared" si="80"/>
        <v>55.257200607556371</v>
      </c>
      <c r="AR240" s="40">
        <f t="shared" si="85"/>
        <v>55.123245246855475</v>
      </c>
      <c r="AS240" s="41">
        <f t="shared" si="85"/>
        <v>55.062599393522262</v>
      </c>
      <c r="AT240" s="20">
        <f>POWER((AO240-H240),2)</f>
        <v>0.15598754838553916</v>
      </c>
      <c r="AU240" s="20">
        <f>POWER((AP240-H240),2)</f>
        <v>0.16687173768327054</v>
      </c>
      <c r="AV240" s="29">
        <f t="shared" si="76"/>
        <v>50.987753231240845</v>
      </c>
      <c r="AW240" s="30">
        <f t="shared" si="79"/>
        <v>40.34398454819145</v>
      </c>
      <c r="AX240" s="36">
        <f t="shared" si="77"/>
        <v>53.598819038330248</v>
      </c>
      <c r="AY240" s="37">
        <f t="shared" si="78"/>
        <v>51.197999524417142</v>
      </c>
    </row>
    <row r="241" spans="1:51" thickTop="1" thickBot="1">
      <c r="A241" s="4">
        <v>240</v>
      </c>
      <c r="B241" s="4">
        <v>1065192491</v>
      </c>
      <c r="C241" s="5">
        <f t="shared" si="68"/>
        <v>0.45351043643263755</v>
      </c>
      <c r="D241" s="2">
        <f t="shared" si="69"/>
        <v>37897.616793981484</v>
      </c>
      <c r="E241" s="4" t="s">
        <v>1119</v>
      </c>
      <c r="F241" s="4" t="s">
        <v>1120</v>
      </c>
      <c r="G241" s="4">
        <v>55</v>
      </c>
      <c r="H241" s="4">
        <v>56</v>
      </c>
      <c r="I241" s="5">
        <f t="shared" si="70"/>
        <v>0.63934426229508201</v>
      </c>
      <c r="J241" s="4">
        <v>298</v>
      </c>
      <c r="K241" s="4">
        <v>300</v>
      </c>
      <c r="L241" s="5">
        <f t="shared" si="71"/>
        <v>0.54611650485436891</v>
      </c>
      <c r="M241" s="5">
        <f t="shared" si="66"/>
        <v>5.3571428571428568</v>
      </c>
      <c r="N241" s="4">
        <v>1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2</v>
      </c>
      <c r="U241" s="4">
        <v>0</v>
      </c>
      <c r="V241" s="4">
        <v>0</v>
      </c>
      <c r="W241" s="4">
        <f>N241+P241+T241</f>
        <v>3</v>
      </c>
      <c r="X241" s="4">
        <f>O241+Q241+U241</f>
        <v>0</v>
      </c>
      <c r="Y241" s="60">
        <f>(N241+V241)/G241</f>
        <v>1.8181818181818181E-2</v>
      </c>
      <c r="Z241" s="62">
        <f>IF(AA241=0,0,(N241+V241)/ABS(AA241))</f>
        <v>1</v>
      </c>
      <c r="AA241" s="3">
        <f t="shared" si="72"/>
        <v>1</v>
      </c>
      <c r="AB241" s="3">
        <f t="shared" si="67"/>
        <v>2</v>
      </c>
      <c r="AC241" s="3">
        <f>N241+O241+P241+Q241+T241+U241</f>
        <v>3</v>
      </c>
      <c r="AD241" s="3">
        <f>AA241/G241</f>
        <v>1.8181818181818181E-2</v>
      </c>
      <c r="AE241" s="24">
        <f>(AA241)*(G241*G241)</f>
        <v>3025</v>
      </c>
      <c r="AF241" s="25">
        <f t="shared" si="73"/>
        <v>3.1887755102040814E-4</v>
      </c>
      <c r="AG241" s="26">
        <f>(H241-$H$2)/SUM($AF$2:AF240)</f>
        <v>153.19330212306733</v>
      </c>
      <c r="AH241" s="35">
        <f>(H241-H236)/SUM(AF236:AF240)</f>
        <v>604.99999999999989</v>
      </c>
      <c r="AI241" s="28">
        <f>(H241-H231)/SUM(AF231:AF240)</f>
        <v>302.49999999999994</v>
      </c>
      <c r="AJ241" s="29">
        <f>AJ240+(AVERAGE($AE$3:AE241)/(AJ240*AJ240))</f>
        <v>38.099017146896941</v>
      </c>
      <c r="AK241" s="30">
        <f>AK240+(AVERAGE($AG$3:AG241)/(AK240*AK240))</f>
        <v>41.754477975898503</v>
      </c>
      <c r="AL241" s="36">
        <f>AL240+(AVERAGE($AH$3:AH241)/(AL240*AL240))</f>
        <v>46.186744301349449</v>
      </c>
      <c r="AM241" s="37">
        <f>AM240+(AVERAGE($AI$3:AI241)/(AM240*AM240))</f>
        <v>46.346137753554466</v>
      </c>
      <c r="AN241" s="38">
        <f t="shared" si="74"/>
        <v>56.060579777399902</v>
      </c>
      <c r="AO241" s="39">
        <f t="shared" si="84"/>
        <v>55.592110853654873</v>
      </c>
      <c r="AP241" s="39">
        <f t="shared" si="84"/>
        <v>55.507030307547403</v>
      </c>
      <c r="AQ241" s="36">
        <f t="shared" si="80"/>
        <v>55.296829105532041</v>
      </c>
      <c r="AR241" s="40">
        <f t="shared" si="85"/>
        <v>55.182374107253622</v>
      </c>
      <c r="AS241" s="41">
        <f t="shared" si="85"/>
        <v>55.141341109335663</v>
      </c>
      <c r="AT241" s="20">
        <f>POWER((AO241-H241),2)</f>
        <v>0.1663735557061565</v>
      </c>
      <c r="AU241" s="20">
        <f>POWER((AP241-H241),2)</f>
        <v>0.24301911767680809</v>
      </c>
      <c r="AV241" s="29">
        <f t="shared" si="76"/>
        <v>51.055187864169056</v>
      </c>
      <c r="AW241" s="30">
        <f t="shared" si="79"/>
        <v>40.394426419447647</v>
      </c>
      <c r="AX241" s="36">
        <f t="shared" si="77"/>
        <v>53.67022990398187</v>
      </c>
      <c r="AY241" s="37">
        <f t="shared" si="78"/>
        <v>51.265756361327526</v>
      </c>
    </row>
    <row r="242" spans="1:51" thickTop="1" thickBot="1">
      <c r="A242" s="4">
        <v>241</v>
      </c>
      <c r="B242" s="4">
        <v>1065707925</v>
      </c>
      <c r="C242" s="5">
        <f t="shared" si="68"/>
        <v>0.45540796963946867</v>
      </c>
      <c r="D242" s="2">
        <f t="shared" si="69"/>
        <v>37903.582465277781</v>
      </c>
      <c r="E242" s="4" t="s">
        <v>1120</v>
      </c>
      <c r="F242" s="4" t="s">
        <v>1121</v>
      </c>
      <c r="G242" s="4">
        <v>56</v>
      </c>
      <c r="H242" s="4">
        <v>56</v>
      </c>
      <c r="I242" s="5">
        <f t="shared" si="70"/>
        <v>0.63934426229508201</v>
      </c>
      <c r="J242" s="4">
        <v>300</v>
      </c>
      <c r="K242" s="4">
        <v>300</v>
      </c>
      <c r="L242" s="5">
        <f t="shared" si="71"/>
        <v>0.54611650485436891</v>
      </c>
      <c r="M242" s="5">
        <f t="shared" si="66"/>
        <v>5.3571428571428568</v>
      </c>
      <c r="N242" s="4">
        <v>0</v>
      </c>
      <c r="O242" s="4">
        <v>0</v>
      </c>
      <c r="P242" s="4">
        <v>0</v>
      </c>
      <c r="Q242" s="4">
        <v>0</v>
      </c>
      <c r="R242" s="4">
        <v>10</v>
      </c>
      <c r="S242" s="4">
        <v>0</v>
      </c>
      <c r="T242" s="4">
        <v>0</v>
      </c>
      <c r="U242" s="4">
        <v>0</v>
      </c>
      <c r="V242" s="4">
        <v>7</v>
      </c>
      <c r="W242" s="4">
        <f>N242+P242+T242</f>
        <v>0</v>
      </c>
      <c r="X242" s="4">
        <f>O242+Q242+U242</f>
        <v>0</v>
      </c>
      <c r="Y242" s="60">
        <f>(N242+V242)/G242</f>
        <v>0.125</v>
      </c>
      <c r="Z242" s="62">
        <f>IF(AA242=0,0,(N242+V242)/ABS(AA242))</f>
        <v>0</v>
      </c>
      <c r="AA242" s="3">
        <f t="shared" si="72"/>
        <v>0</v>
      </c>
      <c r="AB242" s="3">
        <f t="shared" si="67"/>
        <v>0</v>
      </c>
      <c r="AC242" s="3">
        <f>N242+O242+P242+Q242+T242+U242</f>
        <v>0</v>
      </c>
      <c r="AD242" s="3">
        <f>AA242/G242</f>
        <v>0</v>
      </c>
      <c r="AE242" s="24">
        <f>(AA242)*(G242*G242)</f>
        <v>0</v>
      </c>
      <c r="AF242" s="25">
        <f t="shared" si="73"/>
        <v>3.1887755102040814E-4</v>
      </c>
      <c r="AG242" s="26">
        <f>(H242-$H$2)/SUM($AF$2:AF241)</f>
        <v>153.00165811112703</v>
      </c>
      <c r="AH242" s="35">
        <f>(H242-H237)/SUM(AF237:AF241)</f>
        <v>609.3133791508767</v>
      </c>
      <c r="AI242" s="28">
        <f>(H242-H232)/SUM(AF232:AF241)</f>
        <v>303.57451438446026</v>
      </c>
      <c r="AJ242" s="29">
        <f>AJ241+(AVERAGE($AE$3:AE242)/(AJ241*AJ241))</f>
        <v>38.211154175127007</v>
      </c>
      <c r="AK242" s="30">
        <f>AK241+(AVERAGE($AG$3:AG242)/(AK241*AK241))</f>
        <v>41.814138002988756</v>
      </c>
      <c r="AL242" s="36">
        <f>AL241+(AVERAGE($AH$3:AH242)/(AL241*AL241))</f>
        <v>46.290122009993283</v>
      </c>
      <c r="AM242" s="37">
        <f>AM241+(AVERAGE($AI$3:AI242)/(AM241*AM241))</f>
        <v>46.450283261740772</v>
      </c>
      <c r="AN242" s="38">
        <f t="shared" si="74"/>
        <v>56.060579777399902</v>
      </c>
      <c r="AO242" s="39">
        <f t="shared" si="84"/>
        <v>55.789268845049314</v>
      </c>
      <c r="AP242" s="39">
        <f t="shared" si="84"/>
        <v>55.605560498306993</v>
      </c>
      <c r="AQ242" s="36">
        <f t="shared" si="80"/>
        <v>55.376254671702874</v>
      </c>
      <c r="AR242" s="40">
        <f t="shared" si="85"/>
        <v>55.222251799528799</v>
      </c>
      <c r="AS242" s="41">
        <f t="shared" si="85"/>
        <v>55.220149138684199</v>
      </c>
      <c r="AT242" s="20">
        <f>POWER((AO242-H242),2)</f>
        <v>4.4407619666850057E-2</v>
      </c>
      <c r="AU242" s="20">
        <f>POWER((AP242-H242),2)</f>
        <v>0.15558252049582794</v>
      </c>
      <c r="AV242" s="29">
        <f t="shared" si="76"/>
        <v>51.12244447692953</v>
      </c>
      <c r="AW242" s="30">
        <f t="shared" si="79"/>
        <v>40.444742392456313</v>
      </c>
      <c r="AX242" s="36">
        <f t="shared" si="77"/>
        <v>53.741450864758207</v>
      </c>
      <c r="AY242" s="37">
        <f t="shared" si="78"/>
        <v>51.333334211117915</v>
      </c>
    </row>
    <row r="243" spans="1:51" thickTop="1" thickBot="1">
      <c r="A243" s="4">
        <v>242</v>
      </c>
      <c r="B243" s="4">
        <v>1069001586</v>
      </c>
      <c r="C243" s="5">
        <f t="shared" si="68"/>
        <v>0.45730550284629978</v>
      </c>
      <c r="D243" s="2">
        <f t="shared" si="69"/>
        <v>37941.703541666662</v>
      </c>
      <c r="E243" s="4" t="s">
        <v>1121</v>
      </c>
      <c r="F243" s="4" t="s">
        <v>1122</v>
      </c>
      <c r="G243" s="4">
        <v>56</v>
      </c>
      <c r="H243" s="4">
        <v>58</v>
      </c>
      <c r="I243" s="5">
        <f t="shared" si="70"/>
        <v>0.67213114754098358</v>
      </c>
      <c r="J243" s="4">
        <v>300</v>
      </c>
      <c r="K243" s="4">
        <v>310</v>
      </c>
      <c r="L243" s="5">
        <f t="shared" si="71"/>
        <v>0.57038834951456308</v>
      </c>
      <c r="M243" s="5">
        <f t="shared" si="66"/>
        <v>5.3448275862068968</v>
      </c>
      <c r="N243" s="4">
        <v>2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10</v>
      </c>
      <c r="U243" s="4">
        <v>0</v>
      </c>
      <c r="V243" s="4">
        <v>0</v>
      </c>
      <c r="W243" s="4">
        <f>N243+P243+T243</f>
        <v>12</v>
      </c>
      <c r="X243" s="4">
        <f>O243+Q243+U243</f>
        <v>0</v>
      </c>
      <c r="Y243" s="60">
        <f>(N243+V243)/G243</f>
        <v>3.5714285714285712E-2</v>
      </c>
      <c r="Z243" s="62">
        <f>IF(AA243=0,0,(N243+V243)/ABS(AA243))</f>
        <v>1</v>
      </c>
      <c r="AA243" s="3">
        <f t="shared" si="72"/>
        <v>2</v>
      </c>
      <c r="AB243" s="3">
        <f t="shared" si="67"/>
        <v>10</v>
      </c>
      <c r="AC243" s="3">
        <f>N243+O243+P243+Q243+T243+U243</f>
        <v>12</v>
      </c>
      <c r="AD243" s="3">
        <f>AA243/G243</f>
        <v>3.5714285714285712E-2</v>
      </c>
      <c r="AE243" s="24">
        <f>(AA243)*(G243*G243)</f>
        <v>6272</v>
      </c>
      <c r="AF243" s="25">
        <f t="shared" si="73"/>
        <v>2.9726516052318666E-4</v>
      </c>
      <c r="AG243" s="26">
        <f>(H243-$H$2)/SUM($AF$2:AF242)</f>
        <v>160.6469285294088</v>
      </c>
      <c r="AH243" s="35">
        <f>(H243-H238)/SUM(AF238:AF242)</f>
        <v>1841.0661146331997</v>
      </c>
      <c r="AI243" s="28">
        <f>(H243-H233)/SUM(AF233:AF242)</f>
        <v>913.97006872631505</v>
      </c>
      <c r="AJ243" s="29">
        <f>AJ242+(AVERAGE($AE$3:AE243)/(AJ242*AJ242))</f>
        <v>38.339995572011816</v>
      </c>
      <c r="AK243" s="30">
        <f>AK242+(AVERAGE($AG$3:AG243)/(AK242*AK242))</f>
        <v>41.873762310030912</v>
      </c>
      <c r="AL243" s="36">
        <f>AL242+(AVERAGE($AH$3:AH243)/(AL242*AL242))</f>
        <v>46.396176589647617</v>
      </c>
      <c r="AM243" s="37">
        <f>AM242+(AVERAGE($AI$3:AI243)/(AM242*AM242))</f>
        <v>46.555289757230142</v>
      </c>
      <c r="AN243" s="38">
        <f t="shared" si="74"/>
        <v>58.056259661839178</v>
      </c>
      <c r="AO243" s="39">
        <f t="shared" si="84"/>
        <v>56.380786954646204</v>
      </c>
      <c r="AP243" s="39">
        <f t="shared" si="84"/>
        <v>55.901154439404209</v>
      </c>
      <c r="AQ243" s="36">
        <f t="shared" si="80"/>
        <v>55.575527459563872</v>
      </c>
      <c r="AR243" s="40">
        <f t="shared" si="85"/>
        <v>55.322444696908022</v>
      </c>
      <c r="AS243" s="41">
        <f t="shared" si="85"/>
        <v>55.319005058215275</v>
      </c>
      <c r="AT243" s="20">
        <f>POWER((AO243-H243),2)</f>
        <v>2.6218508862439132</v>
      </c>
      <c r="AU243" s="20">
        <f>POWER((AP243-H243),2)</f>
        <v>4.4051526872326603</v>
      </c>
      <c r="AV243" s="29">
        <f t="shared" si="76"/>
        <v>51.189524240696066</v>
      </c>
      <c r="AW243" s="30">
        <f t="shared" si="79"/>
        <v>40.494933250446827</v>
      </c>
      <c r="AX243" s="36">
        <f t="shared" si="77"/>
        <v>53.812483179189812</v>
      </c>
      <c r="AY243" s="37">
        <f t="shared" si="78"/>
        <v>51.400734252087211</v>
      </c>
    </row>
    <row r="244" spans="1:51" thickTop="1" thickBot="1">
      <c r="A244" s="4">
        <v>243</v>
      </c>
      <c r="B244" s="4">
        <v>1069178928</v>
      </c>
      <c r="C244" s="5">
        <f t="shared" si="68"/>
        <v>0.45920303605313095</v>
      </c>
      <c r="D244" s="2">
        <f t="shared" si="69"/>
        <v>37943.756111111114</v>
      </c>
      <c r="E244" s="4" t="s">
        <v>1122</v>
      </c>
      <c r="F244" s="4" t="s">
        <v>1123</v>
      </c>
      <c r="G244" s="4">
        <v>58</v>
      </c>
      <c r="H244" s="4">
        <v>53</v>
      </c>
      <c r="I244" s="5">
        <f t="shared" si="70"/>
        <v>0.5901639344262295</v>
      </c>
      <c r="J244" s="4">
        <v>310</v>
      </c>
      <c r="K244" s="4">
        <v>299</v>
      </c>
      <c r="L244" s="5">
        <f t="shared" si="71"/>
        <v>0.5436893203883495</v>
      </c>
      <c r="M244" s="5">
        <f t="shared" si="66"/>
        <v>5.6415094339622645</v>
      </c>
      <c r="N244" s="4">
        <v>9</v>
      </c>
      <c r="O244" s="4">
        <v>14</v>
      </c>
      <c r="P244" s="4">
        <v>66</v>
      </c>
      <c r="Q244" s="4">
        <v>56</v>
      </c>
      <c r="R244" s="4">
        <v>10</v>
      </c>
      <c r="S244" s="4">
        <v>1</v>
      </c>
      <c r="T244" s="4">
        <v>42</v>
      </c>
      <c r="U244" s="4">
        <v>63</v>
      </c>
      <c r="V244" s="4">
        <v>24</v>
      </c>
      <c r="W244" s="4">
        <f>N244+P244+T244</f>
        <v>117</v>
      </c>
      <c r="X244" s="4">
        <f>O244+Q244+U244</f>
        <v>133</v>
      </c>
      <c r="Y244" s="60">
        <f>(N244+V244)/G244</f>
        <v>0.56896551724137934</v>
      </c>
      <c r="Z244" s="62">
        <f>IF(AA244=0,0,(N244+V244)/ABS(AA244))</f>
        <v>6.6</v>
      </c>
      <c r="AA244" s="3">
        <f t="shared" si="72"/>
        <v>-5</v>
      </c>
      <c r="AB244" s="3">
        <f t="shared" si="67"/>
        <v>-11</v>
      </c>
      <c r="AC244" s="3">
        <f>N244+O244+P244+Q244+T244+U244</f>
        <v>250</v>
      </c>
      <c r="AD244" s="3">
        <f>AA244/G244</f>
        <v>-8.6206896551724144E-2</v>
      </c>
      <c r="AE244" s="24">
        <f>(AA244)*(G244*G244)</f>
        <v>-16820</v>
      </c>
      <c r="AF244" s="25">
        <f t="shared" si="73"/>
        <v>3.55998576005696E-4</v>
      </c>
      <c r="AG244" s="26">
        <f>(H244-$H$2)/SUM($AF$2:AF243)</f>
        <v>140.89173608630898</v>
      </c>
      <c r="AH244" s="35">
        <f>(H244-H239)/SUM(AF239:AF243)</f>
        <v>-1252.9936466588695</v>
      </c>
      <c r="AI244" s="28">
        <f>(H244-H234)/SUM(AF234:AF243)</f>
        <v>-615.56078900727209</v>
      </c>
      <c r="AJ244" s="29">
        <f>AJ243+(AVERAGE($AE$3:AE244)/(AJ243*AJ243))</f>
        <v>38.420160490050328</v>
      </c>
      <c r="AK244" s="30">
        <f>AK243+(AVERAGE($AG$3:AG244)/(AK243*AK243))</f>
        <v>41.933303295618629</v>
      </c>
      <c r="AL244" s="36">
        <f>AL243+(AVERAGE($AH$3:AH244)/(AL243*AL243))</f>
        <v>46.498905334172861</v>
      </c>
      <c r="AM244" s="37">
        <f>AM243+(AVERAGE($AI$3:AI244)/(AM243*AM243))</f>
        <v>46.658217548975507</v>
      </c>
      <c r="AN244" s="38">
        <f t="shared" si="74"/>
        <v>53.065945508436272</v>
      </c>
      <c r="AO244" s="39">
        <f t="shared" ref="AO244:AP259" si="86">AO243+(AH244/(AO243*AO243))</f>
        <v>55.986614200267176</v>
      </c>
      <c r="AP244" s="39">
        <f t="shared" si="86"/>
        <v>55.704171146072802</v>
      </c>
      <c r="AQ244" s="36">
        <f t="shared" si="80"/>
        <v>55.692238133736623</v>
      </c>
      <c r="AR244" s="40">
        <f t="shared" si="85"/>
        <v>55.381335169820403</v>
      </c>
      <c r="AS244" s="41">
        <f t="shared" si="85"/>
        <v>55.387691273125625</v>
      </c>
      <c r="AT244" s="20">
        <f>POWER((AO244-H244),2)</f>
        <v>8.9198643812375469</v>
      </c>
      <c r="AU244" s="20">
        <f>POWER((AP244-H244),2)</f>
        <v>7.312541587252694</v>
      </c>
      <c r="AV244" s="29">
        <f t="shared" si="76"/>
        <v>51.256428314356896</v>
      </c>
      <c r="AW244" s="30">
        <f t="shared" si="79"/>
        <v>40.544999768877844</v>
      </c>
      <c r="AX244" s="36">
        <f t="shared" si="77"/>
        <v>53.883328092508734</v>
      </c>
      <c r="AY244" s="37">
        <f t="shared" si="78"/>
        <v>51.467957650166035</v>
      </c>
    </row>
    <row r="245" spans="1:51" thickTop="1" thickBot="1">
      <c r="A245" s="4">
        <v>244</v>
      </c>
      <c r="B245" s="4">
        <v>1069763873</v>
      </c>
      <c r="C245" s="5">
        <f t="shared" si="68"/>
        <v>0.46110056925996207</v>
      </c>
      <c r="D245" s="2">
        <f t="shared" si="69"/>
        <v>37950.526307870372</v>
      </c>
      <c r="E245" s="4" t="s">
        <v>1123</v>
      </c>
      <c r="F245" s="4" t="s">
        <v>1124</v>
      </c>
      <c r="G245" s="4">
        <v>53</v>
      </c>
      <c r="H245" s="4">
        <v>53</v>
      </c>
      <c r="I245" s="5">
        <f t="shared" si="70"/>
        <v>0.5901639344262295</v>
      </c>
      <c r="J245" s="4">
        <v>299</v>
      </c>
      <c r="K245" s="4">
        <v>299</v>
      </c>
      <c r="L245" s="5">
        <f t="shared" si="71"/>
        <v>0.5436893203883495</v>
      </c>
      <c r="M245" s="5">
        <f t="shared" si="66"/>
        <v>5.6415094339622645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f>N245+P245+T245</f>
        <v>0</v>
      </c>
      <c r="X245" s="4">
        <f>O245+Q245+U245</f>
        <v>0</v>
      </c>
      <c r="Y245" s="60">
        <f>(N245+V245)/G245</f>
        <v>0</v>
      </c>
      <c r="Z245" s="62">
        <f>IF(AA245=0,0,(N245+V245)/ABS(AA245))</f>
        <v>0</v>
      </c>
      <c r="AA245" s="3">
        <f t="shared" si="72"/>
        <v>0</v>
      </c>
      <c r="AB245" s="3">
        <f t="shared" si="67"/>
        <v>0</v>
      </c>
      <c r="AC245" s="3">
        <f>N245+O245+P245+Q245+T245+U245</f>
        <v>0</v>
      </c>
      <c r="AD245" s="3">
        <f>AA245/G245</f>
        <v>0</v>
      </c>
      <c r="AE245" s="24">
        <f>(AA245)*(G245*G245)</f>
        <v>0</v>
      </c>
      <c r="AF245" s="25">
        <f t="shared" si="73"/>
        <v>3.55998576005696E-4</v>
      </c>
      <c r="AG245" s="26">
        <f>(H245-$H$2)/SUM($AF$2:AF244)</f>
        <v>140.69571078121953</v>
      </c>
      <c r="AH245" s="35">
        <f>(H245-H240)/SUM(AF240:AF244)</f>
        <v>-1233.3517927912853</v>
      </c>
      <c r="AI245" s="28">
        <f>(H245-H235)/SUM(AF235:AF244)</f>
        <v>-610.78215330285616</v>
      </c>
      <c r="AJ245" s="29">
        <f>AJ244+(AVERAGE($AE$3:AE245)/(AJ244*AJ244))</f>
        <v>38.499662702126237</v>
      </c>
      <c r="AK245" s="30">
        <f>AK244+(AVERAGE($AG$3:AG245)/(AK244*AK244))</f>
        <v>41.992760261004925</v>
      </c>
      <c r="AL245" s="36">
        <f>AL244+(AVERAGE($AH$3:AH245)/(AL244*AL244))</f>
        <v>46.598412338426392</v>
      </c>
      <c r="AM245" s="37">
        <f>AM244+(AVERAGE($AI$3:AI245)/(AM244*AM244))</f>
        <v>46.759115441477249</v>
      </c>
      <c r="AN245" s="38">
        <f t="shared" si="74"/>
        <v>53.065945508436272</v>
      </c>
      <c r="AO245" s="39">
        <f t="shared" si="86"/>
        <v>55.593137916562306</v>
      </c>
      <c r="AP245" s="39">
        <f t="shared" si="86"/>
        <v>55.507332256792481</v>
      </c>
      <c r="AQ245" s="36">
        <f t="shared" si="80"/>
        <v>55.728930769570226</v>
      </c>
      <c r="AR245" s="40">
        <f t="shared" si="85"/>
        <v>55.39988805318427</v>
      </c>
      <c r="AS245" s="41">
        <f t="shared" si="85"/>
        <v>55.426584570978889</v>
      </c>
      <c r="AT245" s="20">
        <f>POWER((AO245-H245),2)</f>
        <v>6.7243642543130955</v>
      </c>
      <c r="AU245" s="20">
        <f>POWER((AP245-H245),2)</f>
        <v>6.2867150459520733</v>
      </c>
      <c r="AV245" s="29">
        <f t="shared" si="76"/>
        <v>51.323157844691231</v>
      </c>
      <c r="AW245" s="30">
        <f t="shared" si="79"/>
        <v>40.594942715542949</v>
      </c>
      <c r="AX245" s="36">
        <f t="shared" si="77"/>
        <v>53.953986836841061</v>
      </c>
      <c r="AY245" s="37">
        <f t="shared" si="78"/>
        <v>51.535005559094564</v>
      </c>
    </row>
    <row r="246" spans="1:51" thickTop="1" thickBot="1">
      <c r="A246" s="4">
        <v>245</v>
      </c>
      <c r="B246" s="4">
        <v>1070889605</v>
      </c>
      <c r="C246" s="5">
        <f t="shared" si="68"/>
        <v>0.46299810246679318</v>
      </c>
      <c r="D246" s="2">
        <f t="shared" si="69"/>
        <v>37963.555613425924</v>
      </c>
      <c r="E246" s="4" t="s">
        <v>1124</v>
      </c>
      <c r="F246" s="4" t="s">
        <v>1125</v>
      </c>
      <c r="G246" s="4">
        <v>53</v>
      </c>
      <c r="H246" s="4">
        <v>53</v>
      </c>
      <c r="I246" s="5">
        <f t="shared" si="70"/>
        <v>0.5901639344262295</v>
      </c>
      <c r="J246" s="4">
        <v>299</v>
      </c>
      <c r="K246" s="4">
        <v>299</v>
      </c>
      <c r="L246" s="5">
        <f t="shared" si="71"/>
        <v>0.5436893203883495</v>
      </c>
      <c r="M246" s="5">
        <f t="shared" si="66"/>
        <v>5.6415094339622645</v>
      </c>
      <c r="N246" s="4">
        <v>0</v>
      </c>
      <c r="O246" s="4">
        <v>0</v>
      </c>
      <c r="P246" s="4">
        <v>2</v>
      </c>
      <c r="Q246" s="4">
        <v>2</v>
      </c>
      <c r="R246" s="4">
        <v>0</v>
      </c>
      <c r="S246" s="4">
        <v>0</v>
      </c>
      <c r="T246" s="4">
        <v>0</v>
      </c>
      <c r="U246" s="4">
        <v>0</v>
      </c>
      <c r="V246" s="4">
        <v>1</v>
      </c>
      <c r="W246" s="4">
        <f>N246+P246+T246</f>
        <v>2</v>
      </c>
      <c r="X246" s="4">
        <f>O246+Q246+U246</f>
        <v>2</v>
      </c>
      <c r="Y246" s="60">
        <f>(N246+V246)/G246</f>
        <v>1.8867924528301886E-2</v>
      </c>
      <c r="Z246" s="62">
        <f>IF(AA246=0,0,(N246+V246)/ABS(AA246))</f>
        <v>0</v>
      </c>
      <c r="AA246" s="3">
        <f t="shared" si="72"/>
        <v>0</v>
      </c>
      <c r="AB246" s="3">
        <f t="shared" si="67"/>
        <v>0</v>
      </c>
      <c r="AC246" s="3">
        <f>N246+O246+P246+Q246+T246+U246</f>
        <v>4</v>
      </c>
      <c r="AD246" s="3">
        <f>AA246/G246</f>
        <v>0</v>
      </c>
      <c r="AE246" s="24">
        <f>(AA246)*(G246*G246)</f>
        <v>0</v>
      </c>
      <c r="AF246" s="25">
        <f t="shared" si="73"/>
        <v>3.55998576005696E-4</v>
      </c>
      <c r="AG246" s="26">
        <f>(H246-$H$2)/SUM($AF$2:AF245)</f>
        <v>140.50023018560535</v>
      </c>
      <c r="AH246" s="35">
        <f>(H246-H241)/SUM(AF241:AF245)</f>
        <v>-1821.4743653900023</v>
      </c>
      <c r="AI246" s="28">
        <f>(H246-H236)/SUM(AF236:AF245)</f>
        <v>-606.07713974233707</v>
      </c>
      <c r="AJ246" s="29">
        <f>AJ245+(AVERAGE($AE$3:AE246)/(AJ245*AJ245))</f>
        <v>38.578512422949736</v>
      </c>
      <c r="AK246" s="30">
        <f>AK245+(AVERAGE($AG$3:AG246)/(AK245*AK245))</f>
        <v>42.052132531950065</v>
      </c>
      <c r="AL246" s="36">
        <f>AL245+(AVERAGE($AH$3:AH246)/(AL245*AL245))</f>
        <v>46.693650860711259</v>
      </c>
      <c r="AM246" s="37">
        <f>AM245+(AVERAGE($AI$3:AI246)/(AM245*AM245))</f>
        <v>46.858030559836479</v>
      </c>
      <c r="AN246" s="38">
        <f t="shared" si="74"/>
        <v>53.065945508436272</v>
      </c>
      <c r="AO246" s="39">
        <f t="shared" si="86"/>
        <v>55.003777875389829</v>
      </c>
      <c r="AP246" s="39">
        <f t="shared" si="86"/>
        <v>55.310621914951838</v>
      </c>
      <c r="AQ246" s="36">
        <f t="shared" si="80"/>
        <v>55.609316376506754</v>
      </c>
      <c r="AR246" s="40">
        <f t="shared" si="85"/>
        <v>55.359080621421661</v>
      </c>
      <c r="AS246" s="41">
        <f t="shared" si="85"/>
        <v>55.43595950094646</v>
      </c>
      <c r="AT246" s="20">
        <f>POWER((AO246-H246),2)</f>
        <v>4.0151257739017785</v>
      </c>
      <c r="AU246" s="20">
        <f>POWER((AP246-H246),2)</f>
        <v>5.3389736338556997</v>
      </c>
      <c r="AV246" s="29">
        <f t="shared" si="76"/>
        <v>51.389713966542651</v>
      </c>
      <c r="AW246" s="30">
        <f t="shared" si="79"/>
        <v>40.644762850674468</v>
      </c>
      <c r="AX246" s="36">
        <f t="shared" si="77"/>
        <v>54.02446063139589</v>
      </c>
      <c r="AY246" s="37">
        <f t="shared" si="78"/>
        <v>51.601879120597182</v>
      </c>
    </row>
    <row r="247" spans="1:51" thickTop="1" thickBot="1">
      <c r="A247" s="4">
        <v>246</v>
      </c>
      <c r="B247" s="4">
        <v>1073656202</v>
      </c>
      <c r="C247" s="5">
        <f t="shared" si="68"/>
        <v>0.4648956356736243</v>
      </c>
      <c r="D247" s="2">
        <f t="shared" si="69"/>
        <v>37995.576412037037</v>
      </c>
      <c r="E247" s="4" t="s">
        <v>1125</v>
      </c>
      <c r="F247" s="4" t="s">
        <v>1126</v>
      </c>
      <c r="G247" s="4">
        <v>53</v>
      </c>
      <c r="H247" s="4">
        <v>53</v>
      </c>
      <c r="I247" s="5">
        <f t="shared" si="70"/>
        <v>0.5901639344262295</v>
      </c>
      <c r="J247" s="4">
        <v>299</v>
      </c>
      <c r="K247" s="4">
        <v>299</v>
      </c>
      <c r="L247" s="5">
        <f t="shared" si="71"/>
        <v>0.5436893203883495</v>
      </c>
      <c r="M247" s="5">
        <f t="shared" si="66"/>
        <v>5.6415094339622645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f>N247+P247+T247</f>
        <v>0</v>
      </c>
      <c r="X247" s="4">
        <f>O247+Q247+U247</f>
        <v>0</v>
      </c>
      <c r="Y247" s="60">
        <f>(N247+V247)/G247</f>
        <v>0</v>
      </c>
      <c r="Z247" s="62">
        <f>IF(AA247=0,0,(N247+V247)/ABS(AA247))</f>
        <v>0</v>
      </c>
      <c r="AA247" s="3">
        <f t="shared" si="72"/>
        <v>0</v>
      </c>
      <c r="AB247" s="3">
        <f t="shared" si="67"/>
        <v>0</v>
      </c>
      <c r="AC247" s="3">
        <f>N247+O247+P247+Q247+T247+U247</f>
        <v>0</v>
      </c>
      <c r="AD247" s="3">
        <f>AA247/G247</f>
        <v>0</v>
      </c>
      <c r="AE247" s="24">
        <f>(AA247)*(G247*G247)</f>
        <v>0</v>
      </c>
      <c r="AF247" s="25">
        <f t="shared" si="73"/>
        <v>3.55998576005696E-4</v>
      </c>
      <c r="AG247" s="26">
        <f>(H247-$H$2)/SUM($AF$2:AF246)</f>
        <v>140.30529203218202</v>
      </c>
      <c r="AH247" s="35">
        <f>(H247-H242)/SUM(AF242:AF246)</f>
        <v>-1781.326243454527</v>
      </c>
      <c r="AI247" s="28">
        <f>(H247-H237)/SUM(AF237:AF246)</f>
        <v>-601.44405994029898</v>
      </c>
      <c r="AJ247" s="29">
        <f>AJ246+(AVERAGE($AE$3:AE247)/(AJ246*AJ246))</f>
        <v>38.656719633600567</v>
      </c>
      <c r="AK247" s="30">
        <f>AK246+(AVERAGE($AG$3:AG247)/(AK246*AK246))</f>
        <v>42.111419458109872</v>
      </c>
      <c r="AL247" s="36">
        <f>AL246+(AVERAGE($AH$3:AH247)/(AL246*AL246))</f>
        <v>46.784779390902109</v>
      </c>
      <c r="AM247" s="37">
        <f>AM246+(AVERAGE($AI$3:AI247)/(AM246*AM246))</f>
        <v>46.955008426463564</v>
      </c>
      <c r="AN247" s="38">
        <f t="shared" si="74"/>
        <v>53.065945508436272</v>
      </c>
      <c r="AO247" s="39">
        <f t="shared" si="86"/>
        <v>54.414990584514001</v>
      </c>
      <c r="AP247" s="39">
        <f t="shared" si="86"/>
        <v>55.114024339957581</v>
      </c>
      <c r="AQ247" s="36">
        <f t="shared" si="80"/>
        <v>55.334572789952013</v>
      </c>
      <c r="AR247" s="40">
        <f t="shared" si="85"/>
        <v>55.260087636128816</v>
      </c>
      <c r="AS247" s="41">
        <f t="shared" si="85"/>
        <v>55.406223859486445</v>
      </c>
      <c r="AT247" s="20">
        <f>POWER((AO247-H247),2)</f>
        <v>2.0021983542632746</v>
      </c>
      <c r="AU247" s="20">
        <f>POWER((AP247-H247),2)</f>
        <v>4.4690989099330851</v>
      </c>
      <c r="AV247" s="29">
        <f t="shared" si="76"/>
        <v>51.456097802989291</v>
      </c>
      <c r="AW247" s="30">
        <f t="shared" si="79"/>
        <v>40.694460927045533</v>
      </c>
      <c r="AX247" s="36">
        <f t="shared" si="77"/>
        <v>54.094750682650883</v>
      </c>
      <c r="AY247" s="37">
        <f t="shared" si="78"/>
        <v>51.668579464553929</v>
      </c>
    </row>
    <row r="248" spans="1:51" thickTop="1" thickBot="1">
      <c r="A248" s="4">
        <v>247</v>
      </c>
      <c r="B248" s="4">
        <v>1074270472</v>
      </c>
      <c r="C248" s="5">
        <f t="shared" si="68"/>
        <v>0.46679316888045541</v>
      </c>
      <c r="D248" s="2">
        <f t="shared" si="69"/>
        <v>38002.686018518521</v>
      </c>
      <c r="E248" s="4" t="s">
        <v>1126</v>
      </c>
      <c r="F248" s="4" t="s">
        <v>1127</v>
      </c>
      <c r="G248" s="4">
        <v>53</v>
      </c>
      <c r="H248" s="4">
        <v>53</v>
      </c>
      <c r="I248" s="5">
        <f t="shared" si="70"/>
        <v>0.5901639344262295</v>
      </c>
      <c r="J248" s="4">
        <v>299</v>
      </c>
      <c r="K248" s="4">
        <v>299</v>
      </c>
      <c r="L248" s="5">
        <f t="shared" si="71"/>
        <v>0.5436893203883495</v>
      </c>
      <c r="M248" s="5">
        <f t="shared" si="66"/>
        <v>5.6415094339622645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f>N248+P248+T248</f>
        <v>0</v>
      </c>
      <c r="X248" s="4">
        <f>O248+Q248+U248</f>
        <v>0</v>
      </c>
      <c r="Y248" s="60">
        <f>(N248+V248)/G248</f>
        <v>0</v>
      </c>
      <c r="Z248" s="62">
        <f>IF(AA248=0,0,(N248+V248)/ABS(AA248))</f>
        <v>0</v>
      </c>
      <c r="AA248" s="3">
        <f t="shared" si="72"/>
        <v>0</v>
      </c>
      <c r="AB248" s="3">
        <f t="shared" si="67"/>
        <v>0</v>
      </c>
      <c r="AC248" s="3">
        <f>N248+O248+P248+Q248+T248+U248</f>
        <v>0</v>
      </c>
      <c r="AD248" s="3">
        <f>AA248/G248</f>
        <v>0</v>
      </c>
      <c r="AE248" s="24">
        <f>(AA248)*(G248*G248)</f>
        <v>0</v>
      </c>
      <c r="AF248" s="25">
        <f t="shared" si="73"/>
        <v>3.55998576005696E-4</v>
      </c>
      <c r="AG248" s="26">
        <f>(H248-$H$2)/SUM($AF$2:AF247)</f>
        <v>140.11089406623077</v>
      </c>
      <c r="AH248" s="35">
        <f>(H248-H243)/SUM(AF243:AF247)</f>
        <v>-2904.8496772210265</v>
      </c>
      <c r="AI248" s="28">
        <f>(H248-H238)/SUM(AF238:AF247)</f>
        <v>-596.88127674625969</v>
      </c>
      <c r="AJ248" s="29">
        <f>AJ247+(AVERAGE($AE$3:AE248)/(AJ247*AJ247))</f>
        <v>38.734294088668605</v>
      </c>
      <c r="AK248" s="30">
        <f>AK247+(AVERAGE($AG$3:AG248)/(AK247*AK247))</f>
        <v>42.170620412439256</v>
      </c>
      <c r="AL248" s="36">
        <f>AL247+(AVERAGE($AH$3:AH248)/(AL247*AL247))</f>
        <v>46.869789412503096</v>
      </c>
      <c r="AM248" s="37">
        <f>AM247+(AVERAGE($AI$3:AI248)/(AM247*AM247))</f>
        <v>47.050093033395619</v>
      </c>
      <c r="AN248" s="38">
        <f t="shared" si="74"/>
        <v>53.065945508436272</v>
      </c>
      <c r="AO248" s="39">
        <f t="shared" si="86"/>
        <v>53.433950966120605</v>
      </c>
      <c r="AP248" s="39">
        <f t="shared" si="86"/>
        <v>54.917523817882056</v>
      </c>
      <c r="AQ248" s="36">
        <f t="shared" si="80"/>
        <v>54.747097573652091</v>
      </c>
      <c r="AR248" s="40">
        <f t="shared" si="85"/>
        <v>55.065613378491051</v>
      </c>
      <c r="AS248" s="41">
        <f t="shared" si="85"/>
        <v>55.357012953037518</v>
      </c>
      <c r="AT248" s="20">
        <f>POWER((AO248-H248),2)</f>
        <v>0.18831344099700659</v>
      </c>
      <c r="AU248" s="20">
        <f>POWER((AP248-H248),2)</f>
        <v>3.6768975921449778</v>
      </c>
      <c r="AV248" s="29">
        <f t="shared" si="76"/>
        <v>51.522310465510962</v>
      </c>
      <c r="AW248" s="30">
        <f t="shared" si="79"/>
        <v>40.744037690070371</v>
      </c>
      <c r="AX248" s="36">
        <f t="shared" si="77"/>
        <v>54.164858184534395</v>
      </c>
      <c r="AY248" s="37">
        <f t="shared" si="78"/>
        <v>51.735107709168865</v>
      </c>
    </row>
    <row r="249" spans="1:51" thickTop="1" thickBot="1">
      <c r="A249" s="4">
        <v>248</v>
      </c>
      <c r="B249" s="4">
        <v>1076343079</v>
      </c>
      <c r="C249" s="5">
        <f t="shared" si="68"/>
        <v>0.46869070208728653</v>
      </c>
      <c r="D249" s="2">
        <f t="shared" si="69"/>
        <v>38026.674525462964</v>
      </c>
      <c r="E249" s="4" t="s">
        <v>1127</v>
      </c>
      <c r="F249" s="4" t="s">
        <v>1128</v>
      </c>
      <c r="G249" s="4">
        <v>53</v>
      </c>
      <c r="H249" s="4">
        <v>53</v>
      </c>
      <c r="I249" s="5">
        <f t="shared" si="70"/>
        <v>0.5901639344262295</v>
      </c>
      <c r="J249" s="4">
        <v>299</v>
      </c>
      <c r="K249" s="4">
        <v>299</v>
      </c>
      <c r="L249" s="5">
        <f t="shared" si="71"/>
        <v>0.5436893203883495</v>
      </c>
      <c r="M249" s="5">
        <f t="shared" si="66"/>
        <v>5.6415094339622645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f>N249+P249+T249</f>
        <v>0</v>
      </c>
      <c r="X249" s="4">
        <f>O249+Q249+U249</f>
        <v>0</v>
      </c>
      <c r="Y249" s="60">
        <f>(N249+V249)/G249</f>
        <v>0</v>
      </c>
      <c r="Z249" s="62">
        <f>IF(AA249=0,0,(N249+V249)/ABS(AA249))</f>
        <v>0</v>
      </c>
      <c r="AA249" s="3">
        <f t="shared" si="72"/>
        <v>0</v>
      </c>
      <c r="AB249" s="3">
        <f t="shared" si="67"/>
        <v>0</v>
      </c>
      <c r="AC249" s="3">
        <f>N249+O249+P249+Q249+T249+U249</f>
        <v>0</v>
      </c>
      <c r="AD249" s="3">
        <f>AA249/G249</f>
        <v>0</v>
      </c>
      <c r="AE249" s="24">
        <f>(AA249)*(G249*G249)</f>
        <v>0</v>
      </c>
      <c r="AF249" s="25">
        <f t="shared" si="73"/>
        <v>3.55998576005696E-4</v>
      </c>
      <c r="AG249" s="26">
        <f>(H249-$H$2)/SUM($AF$2:AF248)</f>
        <v>139.91703404551154</v>
      </c>
      <c r="AH249" s="35">
        <f>(H249-H244)/SUM(AF244:AF248)</f>
        <v>0</v>
      </c>
      <c r="AI249" s="28">
        <f>(H249-H239)/SUM(AF239:AF248)</f>
        <v>-592.38720231586444</v>
      </c>
      <c r="AJ249" s="29">
        <f>AJ248+(AVERAGE($AE$3:AE249)/(AJ248*AJ248))</f>
        <v>38.811245323120453</v>
      </c>
      <c r="AK249" s="30">
        <f>AK248+(AVERAGE($AG$3:AG249)/(AK248*AK248))</f>
        <v>42.229734790610507</v>
      </c>
      <c r="AL249" s="36">
        <f>AL248+(AVERAGE($AH$3:AH249)/(AL248*AL248))</f>
        <v>46.954148417336825</v>
      </c>
      <c r="AM249" s="37">
        <f>AM248+(AVERAGE($AI$3:AI249)/(AM248*AM248))</f>
        <v>47.143326910524898</v>
      </c>
      <c r="AN249" s="38">
        <f t="shared" si="74"/>
        <v>53.065945508436272</v>
      </c>
      <c r="AO249" s="39">
        <f t="shared" si="86"/>
        <v>53.433950966120605</v>
      </c>
      <c r="AP249" s="39">
        <f t="shared" si="86"/>
        <v>54.721104692208051</v>
      </c>
      <c r="AQ249" s="36">
        <f t="shared" si="80"/>
        <v>54.230556358474708</v>
      </c>
      <c r="AR249" s="40">
        <f t="shared" si="85"/>
        <v>54.869763052592468</v>
      </c>
      <c r="AS249" s="41">
        <f t="shared" si="85"/>
        <v>55.288383243976</v>
      </c>
      <c r="AT249" s="20">
        <f>POWER((AO249-H249),2)</f>
        <v>0.18831344099700659</v>
      </c>
      <c r="AU249" s="20">
        <f>POWER((AP249-H249),2)</f>
        <v>2.9622013615405711</v>
      </c>
      <c r="AV249" s="29">
        <f t="shared" si="76"/>
        <v>51.588353054153281</v>
      </c>
      <c r="AW249" s="30">
        <f t="shared" si="79"/>
        <v>40.793493877902883</v>
      </c>
      <c r="AX249" s="36">
        <f t="shared" si="77"/>
        <v>54.234784318604333</v>
      </c>
      <c r="AY249" s="37">
        <f t="shared" si="78"/>
        <v>51.801464961135387</v>
      </c>
    </row>
    <row r="250" spans="1:51" thickTop="1" thickBot="1">
      <c r="A250" s="4">
        <v>249</v>
      </c>
      <c r="B250" s="4">
        <v>1076581056</v>
      </c>
      <c r="C250" s="5">
        <f t="shared" si="68"/>
        <v>0.47058823529411764</v>
      </c>
      <c r="D250" s="2">
        <f t="shared" si="69"/>
        <v>38029.428888888891</v>
      </c>
      <c r="E250" s="4" t="s">
        <v>1128</v>
      </c>
      <c r="F250" s="4" t="s">
        <v>1129</v>
      </c>
      <c r="G250" s="4">
        <v>53</v>
      </c>
      <c r="H250" s="4">
        <v>58</v>
      </c>
      <c r="I250" s="5">
        <f t="shared" si="70"/>
        <v>0.67213114754098358</v>
      </c>
      <c r="J250" s="4">
        <v>299</v>
      </c>
      <c r="K250" s="4">
        <v>310</v>
      </c>
      <c r="L250" s="5">
        <f t="shared" si="71"/>
        <v>0.57038834951456308</v>
      </c>
      <c r="M250" s="5">
        <f t="shared" si="66"/>
        <v>5.3448275862068968</v>
      </c>
      <c r="N250" s="4">
        <v>14</v>
      </c>
      <c r="O250" s="4">
        <v>9</v>
      </c>
      <c r="P250" s="4">
        <v>58</v>
      </c>
      <c r="Q250" s="4">
        <v>68</v>
      </c>
      <c r="R250" s="4">
        <v>10</v>
      </c>
      <c r="S250" s="4">
        <v>1</v>
      </c>
      <c r="T250" s="4">
        <v>63</v>
      </c>
      <c r="U250" s="4">
        <v>42</v>
      </c>
      <c r="V250" s="4">
        <v>25</v>
      </c>
      <c r="W250" s="4">
        <f>N250+P250+T250</f>
        <v>135</v>
      </c>
      <c r="X250" s="4">
        <f>O250+Q250+U250</f>
        <v>119</v>
      </c>
      <c r="Y250" s="60">
        <f>(N250+V250)/G250</f>
        <v>0.73584905660377353</v>
      </c>
      <c r="Z250" s="62">
        <f>IF(AA250=0,0,(N250+V250)/ABS(AA250))</f>
        <v>7.8</v>
      </c>
      <c r="AA250" s="3">
        <f t="shared" si="72"/>
        <v>5</v>
      </c>
      <c r="AB250" s="3">
        <f t="shared" si="67"/>
        <v>11</v>
      </c>
      <c r="AC250" s="3">
        <f>N250+O250+P250+Q250+T250+U250</f>
        <v>254</v>
      </c>
      <c r="AD250" s="3">
        <f>AA250/G250</f>
        <v>9.4339622641509441E-2</v>
      </c>
      <c r="AE250" s="24">
        <f>(AA250)*(G250*G250)</f>
        <v>14045</v>
      </c>
      <c r="AF250" s="25">
        <f t="shared" si="73"/>
        <v>2.9726516052318666E-4</v>
      </c>
      <c r="AG250" s="26">
        <f>(H250-$H$2)/SUM($AF$2:AF249)</f>
        <v>159.12978053742341</v>
      </c>
      <c r="AH250" s="35">
        <f>(H250-H245)/SUM(AF245:AF249)</f>
        <v>2809</v>
      </c>
      <c r="AI250" s="28">
        <f>(H250-H240)/SUM(AF240:AF249)</f>
        <v>881.94044440284665</v>
      </c>
      <c r="AJ250" s="29">
        <f>AJ249+(AVERAGE($AE$3:AE250)/(AJ249*AJ249))</f>
        <v>38.925179807310563</v>
      </c>
      <c r="AK250" s="30">
        <f>AK249+(AVERAGE($AG$3:AG250)/(AK249*AK249))</f>
        <v>42.288805888688366</v>
      </c>
      <c r="AL250" s="36">
        <f>AL249+(AVERAGE($AH$3:AH250)/(AL249*AL249))</f>
        <v>47.043003138733667</v>
      </c>
      <c r="AM250" s="37">
        <f>AM249+(AVERAGE($AI$3:AI250)/(AM249*AM249))</f>
        <v>47.237418023337554</v>
      </c>
      <c r="AN250" s="38">
        <f t="shared" si="74"/>
        <v>58.053526143761133</v>
      </c>
      <c r="AO250" s="39">
        <f t="shared" si="86"/>
        <v>54.417774402562515</v>
      </c>
      <c r="AP250" s="39">
        <f t="shared" si="86"/>
        <v>55.01563469853528</v>
      </c>
      <c r="AQ250" s="36">
        <f t="shared" si="80"/>
        <v>53.979029048754143</v>
      </c>
      <c r="AR250" s="40">
        <f t="shared" si="85"/>
        <v>54.765812951491597</v>
      </c>
      <c r="AS250" s="41">
        <f t="shared" si="85"/>
        <v>55.24843475314934</v>
      </c>
      <c r="AT250" s="20">
        <f>POWER((AO250-H250),2)</f>
        <v>12.832340230936349</v>
      </c>
      <c r="AU250" s="20">
        <f>POWER((AP250-H250),2)</f>
        <v>8.9064362525866105</v>
      </c>
      <c r="AV250" s="29">
        <f t="shared" si="76"/>
        <v>51.654226657688845</v>
      </c>
      <c r="AW250" s="30">
        <f t="shared" si="79"/>
        <v>40.842830221533561</v>
      </c>
      <c r="AX250" s="36">
        <f t="shared" si="77"/>
        <v>54.304530254223778</v>
      </c>
      <c r="AY250" s="37">
        <f t="shared" si="78"/>
        <v>51.86765231579858</v>
      </c>
    </row>
    <row r="251" spans="1:51" thickTop="1" thickBot="1">
      <c r="A251" s="4">
        <v>250</v>
      </c>
      <c r="B251" s="4">
        <v>1077706685</v>
      </c>
      <c r="C251" s="5">
        <f t="shared" si="68"/>
        <v>0.47248576850094876</v>
      </c>
      <c r="D251" s="2">
        <f t="shared" si="69"/>
        <v>38042.457002314812</v>
      </c>
      <c r="E251" s="4" t="s">
        <v>1129</v>
      </c>
      <c r="F251" s="4" t="s">
        <v>1130</v>
      </c>
      <c r="G251" s="4">
        <v>58</v>
      </c>
      <c r="H251" s="4">
        <v>57</v>
      </c>
      <c r="I251" s="5">
        <f t="shared" si="70"/>
        <v>0.65573770491803274</v>
      </c>
      <c r="J251" s="4">
        <v>310</v>
      </c>
      <c r="K251" s="4">
        <v>305</v>
      </c>
      <c r="L251" s="5">
        <f t="shared" si="71"/>
        <v>0.55825242718446599</v>
      </c>
      <c r="M251" s="5">
        <f t="shared" si="66"/>
        <v>5.3508771929824563</v>
      </c>
      <c r="N251" s="4">
        <v>0</v>
      </c>
      <c r="O251" s="4">
        <v>1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5</v>
      </c>
      <c r="V251" s="4">
        <v>0</v>
      </c>
      <c r="W251" s="4">
        <f>N251+P251+T251</f>
        <v>0</v>
      </c>
      <c r="X251" s="4">
        <f>O251+Q251+U251</f>
        <v>6</v>
      </c>
      <c r="Y251" s="60">
        <f>(N251+V251)/G251</f>
        <v>0</v>
      </c>
      <c r="Z251" s="62">
        <f>IF(AA251=0,0,(N251+V251)/ABS(AA251))</f>
        <v>0</v>
      </c>
      <c r="AA251" s="3">
        <f t="shared" si="72"/>
        <v>-1</v>
      </c>
      <c r="AB251" s="3">
        <f t="shared" si="67"/>
        <v>-5</v>
      </c>
      <c r="AC251" s="3">
        <f>N251+O251+P251+Q251+T251+U251</f>
        <v>6</v>
      </c>
      <c r="AD251" s="3">
        <f>AA251/G251</f>
        <v>-1.7241379310344827E-2</v>
      </c>
      <c r="AE251" s="24">
        <f>(AA251)*(G251*G251)</f>
        <v>-3364</v>
      </c>
      <c r="AF251" s="25">
        <f t="shared" si="73"/>
        <v>3.0778701138811941E-4</v>
      </c>
      <c r="AG251" s="26">
        <f>(H251-$H$2)/SUM($AF$2:AF250)</f>
        <v>155.06965480249241</v>
      </c>
      <c r="AH251" s="35">
        <f>(H251-H246)/SUM(AF246:AF250)</f>
        <v>2323.8797417768214</v>
      </c>
      <c r="AI251" s="28">
        <f>(H251-H241)/SUM(AF241:AF250)</f>
        <v>296.88770724242113</v>
      </c>
      <c r="AJ251" s="29">
        <f>AJ250+(AVERAGE($AE$3:AE251)/(AJ250*AJ250))</f>
        <v>39.029076878868814</v>
      </c>
      <c r="AK251" s="30">
        <f>AK250+(AVERAGE($AG$3:AG251)/(AK250*AK250))</f>
        <v>42.347823742501404</v>
      </c>
      <c r="AL251" s="36">
        <f>AL250+(AVERAGE($AH$3:AH251)/(AL250*AL250))</f>
        <v>47.135384220667831</v>
      </c>
      <c r="AM251" s="37">
        <f>AM250+(AVERAGE($AI$3:AI251)/(AM250*AM250))</f>
        <v>47.331292645124961</v>
      </c>
      <c r="AN251" s="38">
        <f t="shared" si="74"/>
        <v>57.055369320959741</v>
      </c>
      <c r="AO251" s="39">
        <f t="shared" si="86"/>
        <v>55.202525800985192</v>
      </c>
      <c r="AP251" s="39">
        <f t="shared" si="86"/>
        <v>55.11372362028267</v>
      </c>
      <c r="AQ251" s="36">
        <f t="shared" si="80"/>
        <v>54.009690981471735</v>
      </c>
      <c r="AR251" s="40">
        <f t="shared" si="85"/>
        <v>54.718777336984068</v>
      </c>
      <c r="AS251" s="41">
        <f t="shared" si="85"/>
        <v>55.208244604770556</v>
      </c>
      <c r="AT251" s="20">
        <f>POWER((AO251-H251),2)</f>
        <v>3.2309134961239239</v>
      </c>
      <c r="AU251" s="20">
        <f>POWER((AP251-H251),2)</f>
        <v>3.5580385806795172</v>
      </c>
      <c r="AV251" s="29">
        <f t="shared" si="76"/>
        <v>51.719932353775519</v>
      </c>
      <c r="AW251" s="30">
        <f t="shared" si="79"/>
        <v>40.892047444884767</v>
      </c>
      <c r="AX251" s="36">
        <f t="shared" si="77"/>
        <v>54.374097148733419</v>
      </c>
      <c r="AY251" s="37">
        <f t="shared" si="78"/>
        <v>51.933670857314674</v>
      </c>
    </row>
    <row r="252" spans="1:51" thickTop="1" thickBot="1">
      <c r="A252" s="4">
        <v>251</v>
      </c>
      <c r="B252" s="4">
        <v>1078165534</v>
      </c>
      <c r="C252" s="5">
        <f t="shared" si="68"/>
        <v>0.47438330170777987</v>
      </c>
      <c r="D252" s="2">
        <f t="shared" si="69"/>
        <v>38047.767754629633</v>
      </c>
      <c r="E252" s="4" t="s">
        <v>1130</v>
      </c>
      <c r="F252" s="4" t="s">
        <v>1131</v>
      </c>
      <c r="G252" s="4">
        <v>57</v>
      </c>
      <c r="H252" s="4">
        <v>57</v>
      </c>
      <c r="I252" s="5">
        <f t="shared" si="70"/>
        <v>0.65573770491803274</v>
      </c>
      <c r="J252" s="4">
        <v>305</v>
      </c>
      <c r="K252" s="4">
        <v>306</v>
      </c>
      <c r="L252" s="5">
        <f t="shared" si="71"/>
        <v>0.56067961165048541</v>
      </c>
      <c r="M252" s="5">
        <f t="shared" si="66"/>
        <v>5.3684210526315788</v>
      </c>
      <c r="N252" s="4">
        <v>0</v>
      </c>
      <c r="O252" s="4">
        <v>0</v>
      </c>
      <c r="P252" s="4">
        <v>1</v>
      </c>
      <c r="Q252" s="4">
        <v>0</v>
      </c>
      <c r="R252" s="4">
        <v>1</v>
      </c>
      <c r="S252" s="4">
        <v>0</v>
      </c>
      <c r="T252" s="4">
        <v>0</v>
      </c>
      <c r="U252" s="4">
        <v>0</v>
      </c>
      <c r="V252" s="4">
        <v>1</v>
      </c>
      <c r="W252" s="4">
        <f>N252+P252+T252</f>
        <v>1</v>
      </c>
      <c r="X252" s="4">
        <f>O252+Q252+U252</f>
        <v>0</v>
      </c>
      <c r="Y252" s="60">
        <f>(N252+V252)/G252</f>
        <v>1.7543859649122806E-2</v>
      </c>
      <c r="Z252" s="62">
        <f>IF(AA252=0,0,(N252+V252)/ABS(AA252))</f>
        <v>0</v>
      </c>
      <c r="AA252" s="3">
        <f t="shared" si="72"/>
        <v>0</v>
      </c>
      <c r="AB252" s="3">
        <f t="shared" si="67"/>
        <v>1</v>
      </c>
      <c r="AC252" s="3">
        <f>N252+O252+P252+Q252+T252+U252</f>
        <v>1</v>
      </c>
      <c r="AD252" s="3">
        <f>AA252/G252</f>
        <v>0</v>
      </c>
      <c r="AE252" s="24">
        <f>(AA252)*(G252*G252)</f>
        <v>0</v>
      </c>
      <c r="AF252" s="25">
        <f t="shared" si="73"/>
        <v>3.0778701138811941E-4</v>
      </c>
      <c r="AG252" s="26">
        <f>(H252-$H$2)/SUM($AF$2:AF251)</f>
        <v>154.88484455795762</v>
      </c>
      <c r="AH252" s="35">
        <f>(H252-H247)/SUM(AF247:AF251)</f>
        <v>2390.8460721125789</v>
      </c>
      <c r="AI252" s="28">
        <f>(H252-H242)/SUM(AF242:AF251)</f>
        <v>297.86848237687872</v>
      </c>
      <c r="AJ252" s="29">
        <f>AJ251+(AVERAGE($AE$3:AE252)/(AJ251*AJ251))</f>
        <v>39.132008151192629</v>
      </c>
      <c r="AK252" s="30">
        <f>AK251+(AVERAGE($AG$3:AG252)/(AK251*AK251))</f>
        <v>42.406787264257375</v>
      </c>
      <c r="AL252" s="36">
        <f>AL251+(AVERAGE($AH$3:AH252)/(AL251*AL251))</f>
        <v>47.231339911466385</v>
      </c>
      <c r="AM252" s="37">
        <f>AM251+(AVERAGE($AI$3:AI252)/(AM251*AM251))</f>
        <v>47.424953101190148</v>
      </c>
      <c r="AN252" s="38">
        <f t="shared" si="74"/>
        <v>57.055369320959741</v>
      </c>
      <c r="AO252" s="39">
        <f t="shared" si="86"/>
        <v>55.98709944950248</v>
      </c>
      <c r="AP252" s="39">
        <f t="shared" si="86"/>
        <v>55.211786590781884</v>
      </c>
      <c r="AQ252" s="36">
        <f t="shared" si="80"/>
        <v>54.32637265167854</v>
      </c>
      <c r="AR252" s="40">
        <f t="shared" ref="AR252:AS267" si="87">AR251+(AVERAGE(AH243:AH252)/(AR251*AR251))</f>
        <v>54.731161381623807</v>
      </c>
      <c r="AS252" s="41">
        <f t="shared" si="87"/>
        <v>55.167808711524827</v>
      </c>
      <c r="AT252" s="20">
        <f>POWER((AO252-H252),2)</f>
        <v>1.0259675251981784</v>
      </c>
      <c r="AU252" s="20">
        <f>POWER((AP252-H252),2)</f>
        <v>3.1977071969074777</v>
      </c>
      <c r="AV252" s="29">
        <f t="shared" si="76"/>
        <v>51.785471209111904</v>
      </c>
      <c r="AW252" s="30">
        <f t="shared" si="79"/>
        <v>40.941146264904397</v>
      </c>
      <c r="AX252" s="36">
        <f t="shared" si="77"/>
        <v>54.443486147620938</v>
      </c>
      <c r="AY252" s="37">
        <f t="shared" si="78"/>
        <v>51.999521658807645</v>
      </c>
    </row>
    <row r="253" spans="1:51" thickTop="1" thickBot="1">
      <c r="A253" s="4">
        <v>252</v>
      </c>
      <c r="B253" s="4">
        <v>1079013554</v>
      </c>
      <c r="C253" s="5">
        <f t="shared" si="68"/>
        <v>0.47628083491461098</v>
      </c>
      <c r="D253" s="2">
        <f t="shared" si="69"/>
        <v>38057.582800925928</v>
      </c>
      <c r="E253" s="4" t="s">
        <v>1131</v>
      </c>
      <c r="F253" s="4" t="s">
        <v>1132</v>
      </c>
      <c r="G253" s="4">
        <v>57</v>
      </c>
      <c r="H253" s="4">
        <v>57</v>
      </c>
      <c r="I253" s="5">
        <f t="shared" si="70"/>
        <v>0.65573770491803274</v>
      </c>
      <c r="J253" s="4">
        <v>306</v>
      </c>
      <c r="K253" s="4">
        <v>306</v>
      </c>
      <c r="L253" s="5">
        <f t="shared" si="71"/>
        <v>0.56067961165048541</v>
      </c>
      <c r="M253" s="5">
        <f t="shared" si="66"/>
        <v>5.3684210526315788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f>N253+P253+T253</f>
        <v>0</v>
      </c>
      <c r="X253" s="4">
        <f>O253+Q253+U253</f>
        <v>0</v>
      </c>
      <c r="Y253" s="60">
        <f>(N253+V253)/G253</f>
        <v>0</v>
      </c>
      <c r="Z253" s="62">
        <f>IF(AA253=0,0,(N253+V253)/ABS(AA253))</f>
        <v>0</v>
      </c>
      <c r="AA253" s="3">
        <f t="shared" si="72"/>
        <v>0</v>
      </c>
      <c r="AB253" s="3">
        <f t="shared" si="67"/>
        <v>0</v>
      </c>
      <c r="AC253" s="3">
        <f>N253+O253+P253+Q253+T253+U253</f>
        <v>0</v>
      </c>
      <c r="AD253" s="3">
        <f>AA253/G253</f>
        <v>0</v>
      </c>
      <c r="AE253" s="24">
        <f>(AA253)*(G253*G253)</f>
        <v>0</v>
      </c>
      <c r="AF253" s="25">
        <f t="shared" si="73"/>
        <v>3.0778701138811941E-4</v>
      </c>
      <c r="AG253" s="26">
        <f>(H253-$H$2)/SUM($AF$2:AF252)</f>
        <v>154.70047429853341</v>
      </c>
      <c r="AH253" s="35">
        <f>(H253-H248)/SUM(AF248:AF252)</f>
        <v>2461.7864046195359</v>
      </c>
      <c r="AI253" s="28">
        <f>(H253-H243)/SUM(AF243:AF252)</f>
        <v>-298.85575901407236</v>
      </c>
      <c r="AJ253" s="29">
        <f>AJ252+(AVERAGE($AE$3:AE253)/(AJ252*AJ252))</f>
        <v>39.233990712809636</v>
      </c>
      <c r="AK253" s="30">
        <f>AK252+(AVERAGE($AG$3:AG253)/(AK252*AK252))</f>
        <v>42.465695395597926</v>
      </c>
      <c r="AL253" s="36">
        <f>AL252+(AVERAGE($AH$3:AH253)/(AL252*AL252))</f>
        <v>47.330921958785048</v>
      </c>
      <c r="AM253" s="37">
        <f>AM252+(AVERAGE($AI$3:AI253)/(AM252*AM252))</f>
        <v>47.517342914074327</v>
      </c>
      <c r="AN253" s="38">
        <f t="shared" si="74"/>
        <v>57.055369320959741</v>
      </c>
      <c r="AO253" s="39">
        <f t="shared" si="86"/>
        <v>56.772469674387175</v>
      </c>
      <c r="AP253" s="39">
        <f t="shared" si="86"/>
        <v>55.113747781507634</v>
      </c>
      <c r="AQ253" s="36">
        <f t="shared" si="80"/>
        <v>55.003045773817028</v>
      </c>
      <c r="AR253" s="40">
        <f t="shared" si="87"/>
        <v>54.764261581401044</v>
      </c>
      <c r="AS253" s="41">
        <f t="shared" si="87"/>
        <v>55.087463645118618</v>
      </c>
      <c r="AT253" s="20">
        <f>POWER((AO253-H253),2)</f>
        <v>5.177004907347834E-2</v>
      </c>
      <c r="AU253" s="20">
        <f>POWER((AP253-H253),2)</f>
        <v>3.5579474317673734</v>
      </c>
      <c r="AV253" s="29">
        <f t="shared" si="76"/>
        <v>51.850844279590063</v>
      </c>
      <c r="AW253" s="30">
        <f t="shared" si="79"/>
        <v>40.99012739165795</v>
      </c>
      <c r="AX253" s="36">
        <f t="shared" si="77"/>
        <v>54.512698384687333</v>
      </c>
      <c r="AY253" s="37">
        <f t="shared" si="78"/>
        <v>52.065205782523044</v>
      </c>
    </row>
    <row r="254" spans="1:51" thickTop="1" thickBot="1">
      <c r="A254" s="4">
        <v>253</v>
      </c>
      <c r="B254" s="4">
        <v>1079013970</v>
      </c>
      <c r="C254" s="5">
        <f t="shared" si="68"/>
        <v>0.4781783681214421</v>
      </c>
      <c r="D254" s="2">
        <f t="shared" si="69"/>
        <v>38057.58761574074</v>
      </c>
      <c r="E254" s="4" t="s">
        <v>1132</v>
      </c>
      <c r="F254" s="4" t="s">
        <v>1133</v>
      </c>
      <c r="G254" s="4">
        <v>57</v>
      </c>
      <c r="H254" s="4">
        <v>57</v>
      </c>
      <c r="I254" s="5">
        <f t="shared" si="70"/>
        <v>0.65573770491803274</v>
      </c>
      <c r="J254" s="4">
        <v>306</v>
      </c>
      <c r="K254" s="4">
        <v>306</v>
      </c>
      <c r="L254" s="5">
        <f t="shared" si="71"/>
        <v>0.56067961165048541</v>
      </c>
      <c r="M254" s="5">
        <f t="shared" si="66"/>
        <v>5.3684210526315788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f>N254+P254+T254</f>
        <v>0</v>
      </c>
      <c r="X254" s="4">
        <f>O254+Q254+U254</f>
        <v>0</v>
      </c>
      <c r="Y254" s="60">
        <f>(N254+V254)/G254</f>
        <v>0</v>
      </c>
      <c r="Z254" s="62">
        <f>IF(AA254=0,0,(N254+V254)/ABS(AA254))</f>
        <v>0</v>
      </c>
      <c r="AA254" s="3">
        <f t="shared" si="72"/>
        <v>0</v>
      </c>
      <c r="AB254" s="3">
        <f t="shared" si="67"/>
        <v>0</v>
      </c>
      <c r="AC254" s="3">
        <f>N254+O254+P254+Q254+T254+U254</f>
        <v>0</v>
      </c>
      <c r="AD254" s="3">
        <f>AA254/G254</f>
        <v>0</v>
      </c>
      <c r="AE254" s="24">
        <f>(AA254)*(G254*G254)</f>
        <v>0</v>
      </c>
      <c r="AF254" s="25">
        <f t="shared" si="73"/>
        <v>3.0778701138811941E-4</v>
      </c>
      <c r="AG254" s="26">
        <f>(H254-$H$2)/SUM($AF$2:AF253)</f>
        <v>154.51654245485278</v>
      </c>
      <c r="AH254" s="35">
        <f>(H254-H249)/SUM(AF249:AF253)</f>
        <v>2537.0653020002992</v>
      </c>
      <c r="AI254" s="28">
        <f>(H254-H244)/SUM(AF244:AF253)</f>
        <v>1191.6757927850206</v>
      </c>
      <c r="AJ254" s="29">
        <f>AJ253+(AVERAGE($AE$3:AE254)/(AJ253*AJ253))</f>
        <v>39.335041196789888</v>
      </c>
      <c r="AK254" s="30">
        <f>AK253+(AVERAGE($AG$3:AG254)/(AK253*AK253))</f>
        <v>42.524547106937071</v>
      </c>
      <c r="AL254" s="36">
        <f>AL253+(AVERAGE($AH$3:AH254)/(AL253*AL253))</f>
        <v>47.43418599309836</v>
      </c>
      <c r="AM254" s="37">
        <f>AM253+(AVERAGE($AI$3:AI254)/(AM253*AM253))</f>
        <v>47.611102969490965</v>
      </c>
      <c r="AN254" s="38">
        <f t="shared" si="74"/>
        <v>57.055369320959741</v>
      </c>
      <c r="AO254" s="39">
        <f t="shared" si="86"/>
        <v>57.559617086122003</v>
      </c>
      <c r="AP254" s="39">
        <f t="shared" si="86"/>
        <v>55.506065776082131</v>
      </c>
      <c r="AQ254" s="36">
        <f t="shared" si="80"/>
        <v>55.830893092328282</v>
      </c>
      <c r="AR254" s="40">
        <f t="shared" si="87"/>
        <v>54.923693965294795</v>
      </c>
      <c r="AS254" s="41">
        <f t="shared" si="87"/>
        <v>55.066437838086998</v>
      </c>
      <c r="AT254" s="20">
        <f>POWER((AO254-H254),2)</f>
        <v>0.31317128307968145</v>
      </c>
      <c r="AU254" s="20">
        <f>POWER((AP254-H254),2)</f>
        <v>2.2318394653930844</v>
      </c>
      <c r="AV254" s="29">
        <f t="shared" si="76"/>
        <v>51.916052610445519</v>
      </c>
      <c r="AW254" s="30">
        <f t="shared" si="79"/>
        <v>41.038991528419089</v>
      </c>
      <c r="AX254" s="36">
        <f t="shared" si="77"/>
        <v>54.5817349822103</v>
      </c>
      <c r="AY254" s="37">
        <f t="shared" si="78"/>
        <v>52.130724279979113</v>
      </c>
    </row>
    <row r="255" spans="1:51" thickTop="1" thickBot="1">
      <c r="A255" s="4">
        <v>254</v>
      </c>
      <c r="B255" s="4">
        <v>1079367620</v>
      </c>
      <c r="C255" s="5">
        <f t="shared" si="68"/>
        <v>0.48007590132827327</v>
      </c>
      <c r="D255" s="2">
        <f t="shared" si="69"/>
        <v>38061.680787037039</v>
      </c>
      <c r="E255" s="4" t="s">
        <v>1133</v>
      </c>
      <c r="F255" s="4" t="s">
        <v>1134</v>
      </c>
      <c r="G255" s="4">
        <v>57</v>
      </c>
      <c r="H255" s="4">
        <v>57</v>
      </c>
      <c r="I255" s="5">
        <f t="shared" si="70"/>
        <v>0.65573770491803274</v>
      </c>
      <c r="J255" s="4">
        <v>306</v>
      </c>
      <c r="K255" s="4">
        <v>306</v>
      </c>
      <c r="L255" s="5">
        <f t="shared" si="71"/>
        <v>0.56067961165048541</v>
      </c>
      <c r="M255" s="5">
        <f t="shared" si="66"/>
        <v>5.3684210526315788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f>N255+P255+T255</f>
        <v>0</v>
      </c>
      <c r="X255" s="4">
        <f>O255+Q255+U255</f>
        <v>0</v>
      </c>
      <c r="Y255" s="60">
        <f>(N255+V255)/G255</f>
        <v>0</v>
      </c>
      <c r="Z255" s="62">
        <f>IF(AA255=0,0,(N255+V255)/ABS(AA255))</f>
        <v>0</v>
      </c>
      <c r="AA255" s="3">
        <f t="shared" si="72"/>
        <v>0</v>
      </c>
      <c r="AB255" s="3">
        <f t="shared" si="67"/>
        <v>0</v>
      </c>
      <c r="AC255" s="3">
        <f>N255+O255+P255+Q255+T255+U255</f>
        <v>0</v>
      </c>
      <c r="AD255" s="3">
        <f>AA255/G255</f>
        <v>0</v>
      </c>
      <c r="AE255" s="24">
        <f>(AA255)*(G255*G255)</f>
        <v>0</v>
      </c>
      <c r="AF255" s="25">
        <f t="shared" si="73"/>
        <v>3.0778701138811941E-4</v>
      </c>
      <c r="AG255" s="26">
        <f>(H255-$H$2)/SUM($AF$2:AF254)</f>
        <v>154.33304746500349</v>
      </c>
      <c r="AH255" s="35">
        <f>(H255-H250)/SUM(AF250:AF254)</f>
        <v>-654.27333133792274</v>
      </c>
      <c r="AI255" s="28">
        <f>(H255-H245)/SUM(AF245:AF254)</f>
        <v>1209.0414223334508</v>
      </c>
      <c r="AJ255" s="29">
        <f>AJ254+(AVERAGE($AE$3:AE255)/(AJ254*AJ254))</f>
        <v>39.435175797105984</v>
      </c>
      <c r="AK255" s="30">
        <f>AK254+(AVERAGE($AG$3:AG255)/(AK254*AK254))</f>
        <v>42.583341396814539</v>
      </c>
      <c r="AL255" s="36">
        <f>AL254+(AVERAGE($AH$3:AH255)/(AL254*AL254))</f>
        <v>47.535445163729015</v>
      </c>
      <c r="AM255" s="37">
        <f>AM254+(AVERAGE($AI$3:AI255)/(AM254*AM254))</f>
        <v>47.706233135099254</v>
      </c>
      <c r="AN255" s="38">
        <f t="shared" si="74"/>
        <v>57.055369320959741</v>
      </c>
      <c r="AO255" s="39">
        <f t="shared" si="86"/>
        <v>57.362136946221447</v>
      </c>
      <c r="AP255" s="39">
        <f t="shared" si="86"/>
        <v>55.898494048296897</v>
      </c>
      <c r="AQ255" s="36">
        <f t="shared" si="80"/>
        <v>56.412160119573528</v>
      </c>
      <c r="AR255" s="40">
        <f t="shared" si="87"/>
        <v>55.101398410577218</v>
      </c>
      <c r="AS255" s="41">
        <f t="shared" si="87"/>
        <v>55.105410351035253</v>
      </c>
      <c r="AT255" s="20">
        <f>POWER((AO255-H255),2)</f>
        <v>0.1311431678185955</v>
      </c>
      <c r="AU255" s="20">
        <f>POWER((AP255-H255),2)</f>
        <v>1.2133153616373595</v>
      </c>
      <c r="AV255" s="29">
        <f t="shared" si="76"/>
        <v>51.981097236404651</v>
      </c>
      <c r="AW255" s="30">
        <f t="shared" si="79"/>
        <v>41.087739371758687</v>
      </c>
      <c r="AX255" s="36">
        <f t="shared" si="77"/>
        <v>54.650597051104697</v>
      </c>
      <c r="AY255" s="37">
        <f t="shared" si="78"/>
        <v>52.196078192115209</v>
      </c>
    </row>
    <row r="256" spans="1:51" thickTop="1" thickBot="1">
      <c r="A256" s="4">
        <v>255</v>
      </c>
      <c r="B256" s="4">
        <v>1079373706</v>
      </c>
      <c r="C256" s="5">
        <f t="shared" si="68"/>
        <v>0.48197343453510438</v>
      </c>
      <c r="D256" s="2">
        <f t="shared" si="69"/>
        <v>38061.751226851848</v>
      </c>
      <c r="E256" s="4" t="s">
        <v>1134</v>
      </c>
      <c r="F256" s="4" t="s">
        <v>1135</v>
      </c>
      <c r="G256" s="4">
        <v>57</v>
      </c>
      <c r="H256" s="4">
        <v>57</v>
      </c>
      <c r="I256" s="5">
        <f t="shared" si="70"/>
        <v>0.65573770491803274</v>
      </c>
      <c r="J256" s="4">
        <v>306</v>
      </c>
      <c r="K256" s="4">
        <v>306</v>
      </c>
      <c r="L256" s="5">
        <f t="shared" si="71"/>
        <v>0.56067961165048541</v>
      </c>
      <c r="M256" s="5">
        <f t="shared" si="66"/>
        <v>5.3684210526315788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f>N256+P256+T256</f>
        <v>0</v>
      </c>
      <c r="X256" s="4">
        <f>O256+Q256+U256</f>
        <v>0</v>
      </c>
      <c r="Y256" s="60">
        <f>(N256+V256)/G256</f>
        <v>0</v>
      </c>
      <c r="Z256" s="62">
        <f>IF(AA256=0,0,(N256+V256)/ABS(AA256))</f>
        <v>0</v>
      </c>
      <c r="AA256" s="3">
        <f t="shared" si="72"/>
        <v>0</v>
      </c>
      <c r="AB256" s="3">
        <f t="shared" si="67"/>
        <v>0</v>
      </c>
      <c r="AC256" s="3">
        <f>N256+O256+P256+Q256+T256+U256</f>
        <v>0</v>
      </c>
      <c r="AD256" s="3">
        <f>AA256/G256</f>
        <v>0</v>
      </c>
      <c r="AE256" s="24">
        <f>(AA256)*(G256*G256)</f>
        <v>0</v>
      </c>
      <c r="AF256" s="25">
        <f t="shared" si="73"/>
        <v>3.0778701138811941E-4</v>
      </c>
      <c r="AG256" s="26">
        <f>(H256-$H$2)/SUM($AF$2:AF255)</f>
        <v>154.14998777448389</v>
      </c>
      <c r="AH256" s="35">
        <f>(H256-H251)/SUM(AF251:AF255)</f>
        <v>0</v>
      </c>
      <c r="AI256" s="28">
        <f>(H256-H246)/SUM(AF246:AF255)</f>
        <v>1226.9206556963659</v>
      </c>
      <c r="AJ256" s="29">
        <f>AJ255+(AVERAGE($AE$3:AE256)/(AJ255*AJ255))</f>
        <v>39.534410284252623</v>
      </c>
      <c r="AK256" s="30">
        <f>AK255+(AVERAGE($AG$3:AG256)/(AK255*AK255))</f>
        <v>42.642077291263746</v>
      </c>
      <c r="AL256" s="36">
        <f>AL255+(AVERAGE($AH$3:AH256)/(AL255*AL255))</f>
        <v>47.635876431294612</v>
      </c>
      <c r="AM256" s="37">
        <f>AM255+(AVERAGE($AI$3:AI256)/(AM255*AM255))</f>
        <v>47.802733673923747</v>
      </c>
      <c r="AN256" s="38">
        <f t="shared" si="74"/>
        <v>57.055369320959741</v>
      </c>
      <c r="AO256" s="39">
        <f t="shared" si="86"/>
        <v>57.362136946221447</v>
      </c>
      <c r="AP256" s="39">
        <f t="shared" si="86"/>
        <v>56.291153686835919</v>
      </c>
      <c r="AQ256" s="36">
        <f t="shared" si="80"/>
        <v>56.835461324532204</v>
      </c>
      <c r="AR256" s="40">
        <f t="shared" si="87"/>
        <v>55.33795111378609</v>
      </c>
      <c r="AS256" s="41">
        <f t="shared" si="87"/>
        <v>55.204691125645532</v>
      </c>
      <c r="AT256" s="20">
        <f>POWER((AO256-H256),2)</f>
        <v>0.1311431678185955</v>
      </c>
      <c r="AU256" s="20">
        <f>POWER((AP256-H256),2)</f>
        <v>0.50246309568631009</v>
      </c>
      <c r="AV256" s="29">
        <f t="shared" si="76"/>
        <v>52.045979181829459</v>
      </c>
      <c r="AW256" s="30">
        <f t="shared" si="79"/>
        <v>41.13637161163237</v>
      </c>
      <c r="AX256" s="36">
        <f t="shared" si="77"/>
        <v>54.719285691080202</v>
      </c>
      <c r="AY256" s="37">
        <f t="shared" si="78"/>
        <v>52.261268549437659</v>
      </c>
    </row>
    <row r="257" spans="1:51" thickTop="1" thickBot="1">
      <c r="A257" s="4">
        <v>256</v>
      </c>
      <c r="B257" s="4">
        <v>1079523840</v>
      </c>
      <c r="C257" s="5">
        <f t="shared" si="68"/>
        <v>0.4838709677419355</v>
      </c>
      <c r="D257" s="2">
        <f t="shared" si="69"/>
        <v>38063.488888888889</v>
      </c>
      <c r="E257" s="4" t="s">
        <v>1135</v>
      </c>
      <c r="F257" s="4" t="s">
        <v>1136</v>
      </c>
      <c r="G257" s="4">
        <v>57</v>
      </c>
      <c r="H257" s="4">
        <v>57</v>
      </c>
      <c r="I257" s="5">
        <f t="shared" si="70"/>
        <v>0.65573770491803274</v>
      </c>
      <c r="J257" s="4">
        <v>306</v>
      </c>
      <c r="K257" s="4">
        <v>306</v>
      </c>
      <c r="L257" s="5">
        <f t="shared" si="71"/>
        <v>0.56067961165048541</v>
      </c>
      <c r="M257" s="5">
        <f t="shared" si="66"/>
        <v>5.3684210526315788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f>N257+P257+T257</f>
        <v>0</v>
      </c>
      <c r="X257" s="4">
        <f>O257+Q257+U257</f>
        <v>0</v>
      </c>
      <c r="Y257" s="60">
        <f>(N257+V257)/G257</f>
        <v>0</v>
      </c>
      <c r="Z257" s="62">
        <f>IF(AA257=0,0,(N257+V257)/ABS(AA257))</f>
        <v>0</v>
      </c>
      <c r="AA257" s="3">
        <f t="shared" si="72"/>
        <v>0</v>
      </c>
      <c r="AB257" s="3">
        <f t="shared" si="67"/>
        <v>0</v>
      </c>
      <c r="AC257" s="3">
        <f>N257+O257+P257+Q257+T257+U257</f>
        <v>0</v>
      </c>
      <c r="AD257" s="3">
        <f>AA257/G257</f>
        <v>0</v>
      </c>
      <c r="AE257" s="24">
        <f>(AA257)*(G257*G257)</f>
        <v>0</v>
      </c>
      <c r="AF257" s="25">
        <f t="shared" si="73"/>
        <v>3.0778701138811941E-4</v>
      </c>
      <c r="AG257" s="26">
        <f>(H257-$H$2)/SUM($AF$2:AF256)</f>
        <v>153.96736183615891</v>
      </c>
      <c r="AH257" s="35">
        <f>(H257-H252)/SUM(AF252:AF256)</f>
        <v>0</v>
      </c>
      <c r="AI257" s="28">
        <f>(H257-H247)/SUM(AF247:AF256)</f>
        <v>1245.3366203098287</v>
      </c>
      <c r="AJ257" s="29">
        <f>AJ256+(AVERAGE($AE$3:AE257)/(AJ256*AJ256))</f>
        <v>39.632760020166053</v>
      </c>
      <c r="AK257" s="30">
        <f>AK256+(AVERAGE($AG$3:AG257)/(AK256*AK256))</f>
        <v>42.700753843193944</v>
      </c>
      <c r="AL257" s="36">
        <f>AL256+(AVERAGE($AH$3:AH257)/(AL256*AL256))</f>
        <v>47.735492475326261</v>
      </c>
      <c r="AM257" s="37">
        <f>AM256+(AVERAGE($AI$3:AI257)/(AM256*AM256))</f>
        <v>47.900605262984001</v>
      </c>
      <c r="AN257" s="38">
        <f t="shared" si="74"/>
        <v>57.055369320959741</v>
      </c>
      <c r="AO257" s="39">
        <f t="shared" si="86"/>
        <v>57.362136946221447</v>
      </c>
      <c r="AP257" s="39">
        <f t="shared" si="86"/>
        <v>56.684166273988801</v>
      </c>
      <c r="AQ257" s="36">
        <f t="shared" si="80"/>
        <v>57.104453008027704</v>
      </c>
      <c r="AR257" s="40">
        <f t="shared" si="87"/>
        <v>55.630655525400599</v>
      </c>
      <c r="AS257" s="41">
        <f t="shared" si="87"/>
        <v>55.364213832384991</v>
      </c>
      <c r="AT257" s="20">
        <f>POWER((AO257-H257),2)</f>
        <v>0.1311431678185955</v>
      </c>
      <c r="AU257" s="20">
        <f>POWER((AP257-H257),2)</f>
        <v>9.9750942486117239E-2</v>
      </c>
      <c r="AV257" s="29">
        <f t="shared" si="76"/>
        <v>52.110699460859855</v>
      </c>
      <c r="AW257" s="30">
        <f t="shared" si="79"/>
        <v>41.18488893146661</v>
      </c>
      <c r="AX257" s="36">
        <f t="shared" si="77"/>
        <v>54.787801990796183</v>
      </c>
      <c r="AY257" s="37">
        <f t="shared" si="78"/>
        <v>52.326296372163057</v>
      </c>
    </row>
    <row r="258" spans="1:51" thickTop="1" thickBot="1">
      <c r="A258" s="4">
        <v>257</v>
      </c>
      <c r="B258" s="4">
        <v>1080040957</v>
      </c>
      <c r="C258" s="5">
        <f t="shared" si="68"/>
        <v>0.48576850094876661</v>
      </c>
      <c r="D258" s="2">
        <f t="shared" si="69"/>
        <v>38069.474039351851</v>
      </c>
      <c r="E258" s="4" t="s">
        <v>1136</v>
      </c>
      <c r="F258" s="4" t="s">
        <v>1137</v>
      </c>
      <c r="G258" s="4">
        <v>57</v>
      </c>
      <c r="H258" s="4">
        <v>57</v>
      </c>
      <c r="I258" s="5">
        <f t="shared" si="70"/>
        <v>0.65573770491803274</v>
      </c>
      <c r="J258" s="4">
        <v>306</v>
      </c>
      <c r="K258" s="4">
        <v>307</v>
      </c>
      <c r="L258" s="5">
        <f t="shared" si="71"/>
        <v>0.56310679611650483</v>
      </c>
      <c r="M258" s="5">
        <f t="shared" ref="M258:M321" si="88">K258/H258</f>
        <v>5.3859649122807021</v>
      </c>
      <c r="N258" s="4">
        <v>0</v>
      </c>
      <c r="O258" s="4">
        <v>0</v>
      </c>
      <c r="P258" s="4">
        <v>1</v>
      </c>
      <c r="Q258" s="4">
        <v>0</v>
      </c>
      <c r="R258" s="4">
        <v>1</v>
      </c>
      <c r="S258" s="4">
        <v>0</v>
      </c>
      <c r="T258" s="4">
        <v>0</v>
      </c>
      <c r="U258" s="4">
        <v>0</v>
      </c>
      <c r="V258" s="4">
        <v>1</v>
      </c>
      <c r="W258" s="4">
        <f>N258+P258+T258</f>
        <v>1</v>
      </c>
      <c r="X258" s="4">
        <f>O258+Q258+U258</f>
        <v>0</v>
      </c>
      <c r="Y258" s="60">
        <f>(N258+V258)/G258</f>
        <v>1.7543859649122806E-2</v>
      </c>
      <c r="Z258" s="62">
        <f>IF(AA258=0,0,(N258+V258)/ABS(AA258))</f>
        <v>0</v>
      </c>
      <c r="AA258" s="3">
        <f t="shared" si="72"/>
        <v>0</v>
      </c>
      <c r="AB258" s="3">
        <f t="shared" ref="AB258:AB321" si="89">K258-J258</f>
        <v>1</v>
      </c>
      <c r="AC258" s="3">
        <f>N258+O258+P258+Q258+T258+U258</f>
        <v>1</v>
      </c>
      <c r="AD258" s="3">
        <f>AA258/G258</f>
        <v>0</v>
      </c>
      <c r="AE258" s="24">
        <f>(AA258)*(G258*G258)</f>
        <v>0</v>
      </c>
      <c r="AF258" s="25">
        <f t="shared" si="73"/>
        <v>3.0778701138811941E-4</v>
      </c>
      <c r="AG258" s="26">
        <f>(H258-$H$2)/SUM($AF$2:AF257)</f>
        <v>153.7851681102166</v>
      </c>
      <c r="AH258" s="35">
        <f>(H258-H253)/SUM(AF253:AF257)</f>
        <v>0</v>
      </c>
      <c r="AI258" s="28">
        <f>(H258-H248)/SUM(AF248:AF257)</f>
        <v>1264.3138533323372</v>
      </c>
      <c r="AJ258" s="29">
        <f>AJ257+(AVERAGE($AE$3:AE258)/(AJ257*AJ257))</f>
        <v>39.730239972481215</v>
      </c>
      <c r="AK258" s="30">
        <f>AK257+(AVERAGE($AG$3:AG258)/(AK257*AK257))</f>
        <v>42.759370131786362</v>
      </c>
      <c r="AL258" s="36">
        <f>AL257+(AVERAGE($AH$3:AH258)/(AL257*AL257))</f>
        <v>47.834305686110255</v>
      </c>
      <c r="AM258" s="37">
        <f>AM257+(AVERAGE($AI$3:AI258)/(AM257*AM257))</f>
        <v>47.999849012884482</v>
      </c>
      <c r="AN258" s="38">
        <f t="shared" si="74"/>
        <v>57.055369320959741</v>
      </c>
      <c r="AO258" s="39">
        <f t="shared" si="86"/>
        <v>57.362136946221447</v>
      </c>
      <c r="AP258" s="39">
        <f t="shared" si="86"/>
        <v>57.07765416306399</v>
      </c>
      <c r="AQ258" s="36">
        <f t="shared" si="80"/>
        <v>57.219929180760104</v>
      </c>
      <c r="AR258" s="40">
        <f t="shared" si="87"/>
        <v>56.014151062227612</v>
      </c>
      <c r="AS258" s="41">
        <f t="shared" si="87"/>
        <v>55.583538849026901</v>
      </c>
      <c r="AT258" s="20">
        <f>POWER((AO258-H258),2)</f>
        <v>0.1311431678185955</v>
      </c>
      <c r="AU258" s="20">
        <f>POWER((AP258-H258),2)</f>
        <v>6.030169041168711E-3</v>
      </c>
      <c r="AV258" s="29">
        <f t="shared" si="76"/>
        <v>52.17525907755342</v>
      </c>
      <c r="AW258" s="30">
        <f t="shared" si="79"/>
        <v>41.233292008243431</v>
      </c>
      <c r="AX258" s="36">
        <f t="shared" si="77"/>
        <v>54.856147028013844</v>
      </c>
      <c r="AY258" s="37">
        <f t="shared" si="78"/>
        <v>52.391162670359044</v>
      </c>
    </row>
    <row r="259" spans="1:51" thickTop="1" thickBot="1">
      <c r="A259" s="4">
        <v>258</v>
      </c>
      <c r="B259" s="4">
        <v>1081352619</v>
      </c>
      <c r="C259" s="5">
        <f t="shared" ref="C259:C322" si="90">(A259-1)/(LARGE(A:A,1)-1)</f>
        <v>0.48766603415559773</v>
      </c>
      <c r="D259" s="2">
        <f t="shared" ref="D259:D322" si="91">(B259/86400)+25569</f>
        <v>38084.655312499999</v>
      </c>
      <c r="E259" s="4" t="s">
        <v>1137</v>
      </c>
      <c r="F259" s="4" t="s">
        <v>1138</v>
      </c>
      <c r="G259" s="4">
        <v>57</v>
      </c>
      <c r="H259" s="4">
        <v>57</v>
      </c>
      <c r="I259" s="5">
        <f t="shared" ref="I259:I322" si="92">(H259-SMALL(H:H,1))/(LARGE(H:H,1)-SMALL(H:H,1))</f>
        <v>0.65573770491803274</v>
      </c>
      <c r="J259" s="4">
        <v>307</v>
      </c>
      <c r="K259" s="4">
        <v>307</v>
      </c>
      <c r="L259" s="5">
        <f t="shared" ref="L259:L322" si="93">(K259-SMALL(K:K,1))/(LARGE(K:K,1)-SMALL(K:K,1))</f>
        <v>0.56310679611650483</v>
      </c>
      <c r="M259" s="5">
        <f t="shared" si="88"/>
        <v>5.3859649122807021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f>N259+P259+T259</f>
        <v>0</v>
      </c>
      <c r="X259" s="4">
        <f>O259+Q259+U259</f>
        <v>0</v>
      </c>
      <c r="Y259" s="60">
        <f>(N259+V259)/G259</f>
        <v>0</v>
      </c>
      <c r="Z259" s="62">
        <f>IF(AA259=0,0,(N259+V259)/ABS(AA259))</f>
        <v>0</v>
      </c>
      <c r="AA259" s="3">
        <f t="shared" ref="AA259:AA322" si="94">H259-G259</f>
        <v>0</v>
      </c>
      <c r="AB259" s="3">
        <f t="shared" si="89"/>
        <v>0</v>
      </c>
      <c r="AC259" s="3">
        <f>N259+O259+P259+Q259+T259+U259</f>
        <v>0</v>
      </c>
      <c r="AD259" s="3">
        <f>AA259/G259</f>
        <v>0</v>
      </c>
      <c r="AE259" s="24">
        <f>(AA259)*(G259*G259)</f>
        <v>0</v>
      </c>
      <c r="AF259" s="25">
        <f t="shared" ref="AF259:AF322" si="95">1/(H259*H259)</f>
        <v>3.0778701138811941E-4</v>
      </c>
      <c r="AG259" s="26">
        <f>(H259-$H$2)/SUM($AF$2:AF258)</f>
        <v>153.60340506412484</v>
      </c>
      <c r="AH259" s="35">
        <f>(H259-H254)/SUM(AF254:AF258)</f>
        <v>0</v>
      </c>
      <c r="AI259" s="28">
        <f>(H259-H249)/SUM(AF249:AF258)</f>
        <v>1283.8784107181993</v>
      </c>
      <c r="AJ259" s="29">
        <f>AJ258+(AVERAGE($AE$3:AE259)/(AJ258*AJ258))</f>
        <v>39.826864728161965</v>
      </c>
      <c r="AK259" s="30">
        <f>AK258+(AVERAGE($AG$3:AG259)/(AK258*AK258))</f>
        <v>42.817925261903873</v>
      </c>
      <c r="AL259" s="36">
        <f>AL258+(AVERAGE($AH$3:AH259)/(AL258*AL258))</f>
        <v>47.932328173527296</v>
      </c>
      <c r="AM259" s="37">
        <f>AM258+(AVERAGE($AI$3:AI259)/(AM258*AM258))</f>
        <v>48.100466488447545</v>
      </c>
      <c r="AN259" s="38">
        <f t="shared" si="74"/>
        <v>57.055369320959741</v>
      </c>
      <c r="AO259" s="39">
        <f t="shared" si="86"/>
        <v>57.362136946221447</v>
      </c>
      <c r="AP259" s="39">
        <f t="shared" si="86"/>
        <v>57.471740759960184</v>
      </c>
      <c r="AQ259" s="36">
        <f t="shared" si="80"/>
        <v>57.179962822025701</v>
      </c>
      <c r="AR259" s="40">
        <f t="shared" si="87"/>
        <v>56.39241344358777</v>
      </c>
      <c r="AS259" s="41">
        <f t="shared" si="87"/>
        <v>55.861866239016308</v>
      </c>
      <c r="AT259" s="20">
        <f>POWER((AO259-H259),2)</f>
        <v>0.1311431678185955</v>
      </c>
      <c r="AU259" s="20">
        <f>POWER((AP259-H259),2)</f>
        <v>0.22253934460781211</v>
      </c>
      <c r="AV259" s="29">
        <f t="shared" si="76"/>
        <v>52.239659026022771</v>
      </c>
      <c r="AW259" s="30">
        <f t="shared" si="79"/>
        <v>41.281581512583685</v>
      </c>
      <c r="AX259" s="36">
        <f t="shared" si="77"/>
        <v>54.924321869745739</v>
      </c>
      <c r="AY259" s="37">
        <f t="shared" si="78"/>
        <v>52.455868444082668</v>
      </c>
    </row>
    <row r="260" spans="1:51" thickTop="1" thickBot="1">
      <c r="A260" s="4">
        <v>259</v>
      </c>
      <c r="B260" s="4">
        <v>1082381337</v>
      </c>
      <c r="C260" s="5">
        <f t="shared" si="90"/>
        <v>0.48956356736242884</v>
      </c>
      <c r="D260" s="2">
        <f t="shared" si="91"/>
        <v>38096.56177083333</v>
      </c>
      <c r="E260" s="4" t="s">
        <v>1138</v>
      </c>
      <c r="F260" s="4" t="s">
        <v>1139</v>
      </c>
      <c r="G260" s="4">
        <v>57</v>
      </c>
      <c r="H260" s="4">
        <v>57</v>
      </c>
      <c r="I260" s="5">
        <f t="shared" si="92"/>
        <v>0.65573770491803274</v>
      </c>
      <c r="J260" s="4">
        <v>307</v>
      </c>
      <c r="K260" s="4">
        <v>307</v>
      </c>
      <c r="L260" s="5">
        <f t="shared" si="93"/>
        <v>0.56310679611650483</v>
      </c>
      <c r="M260" s="5">
        <f t="shared" si="88"/>
        <v>5.3859649122807021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f>N260+P260+T260</f>
        <v>0</v>
      </c>
      <c r="X260" s="4">
        <f>O260+Q260+U260</f>
        <v>0</v>
      </c>
      <c r="Y260" s="60">
        <f>(N260+V260)/G260</f>
        <v>0</v>
      </c>
      <c r="Z260" s="62">
        <f>IF(AA260=0,0,(N260+V260)/ABS(AA260))</f>
        <v>0</v>
      </c>
      <c r="AA260" s="3">
        <f t="shared" si="94"/>
        <v>0</v>
      </c>
      <c r="AB260" s="3">
        <f t="shared" si="89"/>
        <v>0</v>
      </c>
      <c r="AC260" s="3">
        <f>N260+O260+P260+Q260+T260+U260</f>
        <v>0</v>
      </c>
      <c r="AD260" s="3">
        <f>AA260/G260</f>
        <v>0</v>
      </c>
      <c r="AE260" s="24">
        <f>(AA260)*(G260*G260)</f>
        <v>0</v>
      </c>
      <c r="AF260" s="25">
        <f t="shared" si="95"/>
        <v>3.0778701138811941E-4</v>
      </c>
      <c r="AG260" s="26">
        <f>(H260-$H$2)/SUM($AF$2:AF259)</f>
        <v>153.4220711725882</v>
      </c>
      <c r="AH260" s="35">
        <f>(H260-H255)/SUM(AF255:AF259)</f>
        <v>0</v>
      </c>
      <c r="AI260" s="28">
        <f>(H260-H250)/SUM(AF250:AF259)</f>
        <v>-326.01449664429521</v>
      </c>
      <c r="AJ260" s="29">
        <f>AJ259+(AVERAGE($AE$3:AE260)/(AJ259*AJ259))</f>
        <v>39.922648506537683</v>
      </c>
      <c r="AK260" s="30">
        <f>AK259+(AVERAGE($AG$3:AG260)/(AK259*AK259))</f>
        <v>42.876418363513984</v>
      </c>
      <c r="AL260" s="36">
        <f>AL259+(AVERAGE($AH$3:AH260)/(AL259*AL259))</f>
        <v>48.0295717755521</v>
      </c>
      <c r="AM260" s="37">
        <f>AM259+(AVERAGE($AI$3:AI260)/(AM259*AM259))</f>
        <v>48.199728938405698</v>
      </c>
      <c r="AN260" s="38">
        <f t="shared" ref="AN260:AN323" si="96">AN259+(AE260/(AN259*AN259))</f>
        <v>57.055369320959741</v>
      </c>
      <c r="AO260" s="39">
        <f t="shared" ref="AO260:AP275" si="97">AO259+(AH260/(AO259*AO259))</f>
        <v>57.362136946221447</v>
      </c>
      <c r="AP260" s="39">
        <f t="shared" si="97"/>
        <v>57.373038247297274</v>
      </c>
      <c r="AQ260" s="36">
        <f t="shared" si="80"/>
        <v>57.179962822025701</v>
      </c>
      <c r="AR260" s="40">
        <f t="shared" si="87"/>
        <v>56.67728788013644</v>
      </c>
      <c r="AS260" s="41">
        <f t="shared" si="87"/>
        <v>56.098717345071464</v>
      </c>
      <c r="AT260" s="20">
        <f>POWER((AO260-H260),2)</f>
        <v>0.1311431678185955</v>
      </c>
      <c r="AU260" s="20">
        <f>POWER((AP260-H260),2)</f>
        <v>0.13915753394662181</v>
      </c>
      <c r="AV260" s="29">
        <f t="shared" ref="AV260:AV323" si="98">AV259+(AVERAGE($AE$3:$AE$85)/(AV259*AV259))</f>
        <v>52.303900290570546</v>
      </c>
      <c r="AW260" s="30">
        <f t="shared" si="79"/>
        <v>41.329758108828983</v>
      </c>
      <c r="AX260" s="36">
        <f t="shared" ref="AX260:AX323" si="99">AX259+(AVERAGE($AH$3:$AH$85)/(AX259*AX259))</f>
        <v>54.992327572402651</v>
      </c>
      <c r="AY260" s="37">
        <f t="shared" ref="AY260:AY323" si="100">AY259+(AVERAGE($AI$3:$AI$85)/(AY259*AY259))</f>
        <v>52.520414683516343</v>
      </c>
    </row>
    <row r="261" spans="1:51" thickTop="1" thickBot="1">
      <c r="A261" s="4">
        <v>260</v>
      </c>
      <c r="B261" s="4">
        <v>1083329996</v>
      </c>
      <c r="C261" s="5">
        <f t="shared" si="90"/>
        <v>0.49146110056925996</v>
      </c>
      <c r="D261" s="2">
        <f t="shared" si="91"/>
        <v>38107.541620370372</v>
      </c>
      <c r="E261" s="4" t="s">
        <v>1139</v>
      </c>
      <c r="F261" s="4" t="s">
        <v>1140</v>
      </c>
      <c r="G261" s="4">
        <v>57</v>
      </c>
      <c r="H261" s="4">
        <v>57</v>
      </c>
      <c r="I261" s="5">
        <f t="shared" si="92"/>
        <v>0.65573770491803274</v>
      </c>
      <c r="J261" s="4">
        <v>307</v>
      </c>
      <c r="K261" s="4">
        <v>307</v>
      </c>
      <c r="L261" s="5">
        <f t="shared" si="93"/>
        <v>0.56310679611650483</v>
      </c>
      <c r="M261" s="5">
        <f t="shared" si="88"/>
        <v>5.3859649122807021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f>N261+P261+T261</f>
        <v>0</v>
      </c>
      <c r="X261" s="4">
        <f>O261+Q261+U261</f>
        <v>0</v>
      </c>
      <c r="Y261" s="60">
        <f>(N261+V261)/G261</f>
        <v>0</v>
      </c>
      <c r="Z261" s="62">
        <f>IF(AA261=0,0,(N261+V261)/ABS(AA261))</f>
        <v>0</v>
      </c>
      <c r="AA261" s="3">
        <f t="shared" si="94"/>
        <v>0</v>
      </c>
      <c r="AB261" s="3">
        <f t="shared" si="89"/>
        <v>0</v>
      </c>
      <c r="AC261" s="3">
        <f>N261+O261+P261+Q261+T261+U261</f>
        <v>0</v>
      </c>
      <c r="AD261" s="3">
        <f>AA261/G261</f>
        <v>0</v>
      </c>
      <c r="AE261" s="24">
        <f>(AA261)*(G261*G261)</f>
        <v>0</v>
      </c>
      <c r="AF261" s="25">
        <f t="shared" si="95"/>
        <v>3.0778701138811941E-4</v>
      </c>
      <c r="AG261" s="26">
        <f>(H261-$H$2)/SUM($AF$2:AF260)</f>
        <v>153.24116491750553</v>
      </c>
      <c r="AH261" s="35">
        <f>(H261-H256)/SUM(AF256:AF260)</f>
        <v>0</v>
      </c>
      <c r="AI261" s="28">
        <f>(H261-H251)/SUM(AF251:AF260)</f>
        <v>0</v>
      </c>
      <c r="AJ261" s="29">
        <f>AJ260+(AVERAGE($AE$3:AE261)/(AJ260*AJ260))</f>
        <v>40.017605171777348</v>
      </c>
      <c r="AK261" s="30">
        <f>AK260+(AVERAGE($AG$3:AG261)/(AK260*AK260))</f>
        <v>42.934848591124826</v>
      </c>
      <c r="AL261" s="36">
        <f>AL260+(AVERAGE($AH$3:AH261)/(AL260*AL260))</f>
        <v>48.126048066429121</v>
      </c>
      <c r="AM261" s="37">
        <f>AM260+(AVERAGE($AI$3:AI261)/(AM260*AM260))</f>
        <v>48.298201291677081</v>
      </c>
      <c r="AN261" s="38">
        <f t="shared" si="96"/>
        <v>57.055369320959741</v>
      </c>
      <c r="AO261" s="39">
        <f t="shared" si="97"/>
        <v>57.362136946221447</v>
      </c>
      <c r="AP261" s="39">
        <f t="shared" si="97"/>
        <v>57.373038247297274</v>
      </c>
      <c r="AQ261" s="36">
        <f t="shared" si="80"/>
        <v>57.179962822025701</v>
      </c>
      <c r="AR261" s="40">
        <f t="shared" si="87"/>
        <v>56.886962975145138</v>
      </c>
      <c r="AS261" s="41">
        <f t="shared" si="87"/>
        <v>56.324138889584951</v>
      </c>
      <c r="AT261" s="20">
        <f>POWER((AO261-H261),2)</f>
        <v>0.1311431678185955</v>
      </c>
      <c r="AU261" s="20">
        <f>POWER((AP261-H261),2)</f>
        <v>0.13915753394662181</v>
      </c>
      <c r="AV261" s="29">
        <f t="shared" si="98"/>
        <v>52.367983845822067</v>
      </c>
      <c r="AW261" s="30">
        <f t="shared" ref="AW261:AW324" si="101">AW260+(AVERAGE($AG$3:$AG$85)/(AW260*AW260))</f>
        <v>41.377822455122271</v>
      </c>
      <c r="AX261" s="36">
        <f t="shared" si="99"/>
        <v>55.060165181937954</v>
      </c>
      <c r="AY261" s="37">
        <f t="shared" si="100"/>
        <v>52.584802369101446</v>
      </c>
    </row>
    <row r="262" spans="1:51" thickTop="1" thickBot="1">
      <c r="A262" s="4">
        <v>261</v>
      </c>
      <c r="B262" s="4">
        <v>1084282175</v>
      </c>
      <c r="C262" s="5">
        <f t="shared" si="90"/>
        <v>0.49335863377609107</v>
      </c>
      <c r="D262" s="2">
        <f t="shared" si="91"/>
        <v>38118.562210648146</v>
      </c>
      <c r="E262" s="4" t="s">
        <v>1140</v>
      </c>
      <c r="F262" s="4" t="s">
        <v>1141</v>
      </c>
      <c r="G262" s="4">
        <v>57</v>
      </c>
      <c r="H262" s="4">
        <v>57</v>
      </c>
      <c r="I262" s="5">
        <f t="shared" si="92"/>
        <v>0.65573770491803274</v>
      </c>
      <c r="J262" s="4">
        <v>307</v>
      </c>
      <c r="K262" s="4">
        <v>307</v>
      </c>
      <c r="L262" s="5">
        <f t="shared" si="93"/>
        <v>0.56310679611650483</v>
      </c>
      <c r="M262" s="5">
        <f t="shared" si="88"/>
        <v>5.3859649122807021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f>N262+P262+T262</f>
        <v>0</v>
      </c>
      <c r="X262" s="4">
        <f>O262+Q262+U262</f>
        <v>0</v>
      </c>
      <c r="Y262" s="60">
        <f>(N262+V262)/G262</f>
        <v>0</v>
      </c>
      <c r="Z262" s="62">
        <f>IF(AA262=0,0,(N262+V262)/ABS(AA262))</f>
        <v>0</v>
      </c>
      <c r="AA262" s="3">
        <f t="shared" si="94"/>
        <v>0</v>
      </c>
      <c r="AB262" s="3">
        <f t="shared" si="89"/>
        <v>0</v>
      </c>
      <c r="AC262" s="3">
        <f>N262+O262+P262+Q262+T262+U262</f>
        <v>0</v>
      </c>
      <c r="AD262" s="3">
        <f>AA262/G262</f>
        <v>0</v>
      </c>
      <c r="AE262" s="24">
        <f>(AA262)*(G262*G262)</f>
        <v>0</v>
      </c>
      <c r="AF262" s="25">
        <f t="shared" si="95"/>
        <v>3.0778701138811941E-4</v>
      </c>
      <c r="AG262" s="26">
        <f>(H262-$H$2)/SUM($AF$2:AF261)</f>
        <v>153.06068478792741</v>
      </c>
      <c r="AH262" s="35">
        <f>(H262-H257)/SUM(AF257:AF261)</f>
        <v>0</v>
      </c>
      <c r="AI262" s="28">
        <f>(H262-H252)/SUM(AF252:AF261)</f>
        <v>0</v>
      </c>
      <c r="AJ262" s="29">
        <f>AJ261+(AVERAGE($AE$3:AE262)/(AJ261*AJ261))</f>
        <v>40.111748244830359</v>
      </c>
      <c r="AK262" s="30">
        <f>AK261+(AVERAGE($AG$3:AG262)/(AK261*AK261))</f>
        <v>42.993215123233789</v>
      </c>
      <c r="AL262" s="36">
        <f>AL261+(AVERAGE($AH$3:AH262)/(AL261*AL261))</f>
        <v>48.221768364539251</v>
      </c>
      <c r="AM262" s="37">
        <f>AM261+(AVERAGE($AI$3:AI262)/(AM261*AM261))</f>
        <v>48.395895318327938</v>
      </c>
      <c r="AN262" s="38">
        <f t="shared" si="96"/>
        <v>57.055369320959741</v>
      </c>
      <c r="AO262" s="39">
        <f t="shared" si="97"/>
        <v>57.362136946221447</v>
      </c>
      <c r="AP262" s="39">
        <f t="shared" si="97"/>
        <v>57.373038247297274</v>
      </c>
      <c r="AQ262" s="36">
        <f t="shared" si="80"/>
        <v>57.179962822025701</v>
      </c>
      <c r="AR262" s="40">
        <f t="shared" si="87"/>
        <v>57.021215400054409</v>
      </c>
      <c r="AS262" s="41">
        <f t="shared" si="87"/>
        <v>56.538370324121118</v>
      </c>
      <c r="AT262" s="20">
        <f>POWER((AO262-H262),2)</f>
        <v>0.1311431678185955</v>
      </c>
      <c r="AU262" s="20">
        <f>POWER((AP262-H262),2)</f>
        <v>0.13915753394662181</v>
      </c>
      <c r="AV262" s="29">
        <f t="shared" si="98"/>
        <v>52.43191065685572</v>
      </c>
      <c r="AW262" s="30">
        <f t="shared" si="101"/>
        <v>41.425775203487099</v>
      </c>
      <c r="AX262" s="36">
        <f t="shared" si="99"/>
        <v>55.127835733989478</v>
      </c>
      <c r="AY262" s="37">
        <f t="shared" si="100"/>
        <v>52.64903247166967</v>
      </c>
    </row>
    <row r="263" spans="1:51" thickTop="1" thickBot="1">
      <c r="A263" s="4">
        <v>262</v>
      </c>
      <c r="B263" s="4">
        <v>1087209682</v>
      </c>
      <c r="C263" s="5">
        <f t="shared" si="90"/>
        <v>0.49525616698292219</v>
      </c>
      <c r="D263" s="2">
        <f t="shared" si="91"/>
        <v>38152.445393518516</v>
      </c>
      <c r="E263" s="4" t="s">
        <v>1141</v>
      </c>
      <c r="F263" s="4" t="s">
        <v>1142</v>
      </c>
      <c r="G263" s="4">
        <v>57</v>
      </c>
      <c r="H263" s="4">
        <v>57</v>
      </c>
      <c r="I263" s="5">
        <f t="shared" si="92"/>
        <v>0.65573770491803274</v>
      </c>
      <c r="J263" s="4">
        <v>307</v>
      </c>
      <c r="K263" s="4">
        <v>307</v>
      </c>
      <c r="L263" s="5">
        <f t="shared" si="93"/>
        <v>0.56310679611650483</v>
      </c>
      <c r="M263" s="5">
        <f t="shared" si="88"/>
        <v>5.3859649122807021</v>
      </c>
      <c r="N263" s="4">
        <v>0</v>
      </c>
      <c r="O263" s="4">
        <v>0</v>
      </c>
      <c r="P263" s="4">
        <v>0</v>
      </c>
      <c r="Q263" s="4">
        <v>0</v>
      </c>
      <c r="R263" s="4">
        <v>1</v>
      </c>
      <c r="S263" s="4">
        <v>0</v>
      </c>
      <c r="T263" s="4">
        <v>0</v>
      </c>
      <c r="U263" s="4">
        <v>0</v>
      </c>
      <c r="V263" s="4">
        <v>1</v>
      </c>
      <c r="W263" s="4">
        <f>N263+P263+T263</f>
        <v>0</v>
      </c>
      <c r="X263" s="4">
        <f>O263+Q263+U263</f>
        <v>0</v>
      </c>
      <c r="Y263" s="60">
        <f>(N263+V263)/G263</f>
        <v>1.7543859649122806E-2</v>
      </c>
      <c r="Z263" s="62">
        <f>IF(AA263=0,0,(N263+V263)/ABS(AA263))</f>
        <v>0</v>
      </c>
      <c r="AA263" s="3">
        <f t="shared" si="94"/>
        <v>0</v>
      </c>
      <c r="AB263" s="3">
        <f t="shared" si="89"/>
        <v>0</v>
      </c>
      <c r="AC263" s="3">
        <f>N263+O263+P263+Q263+T263+U263</f>
        <v>0</v>
      </c>
      <c r="AD263" s="3">
        <f>AA263/G263</f>
        <v>0</v>
      </c>
      <c r="AE263" s="24">
        <f>(AA263)*(G263*G263)</f>
        <v>0</v>
      </c>
      <c r="AF263" s="25">
        <f t="shared" si="95"/>
        <v>3.0778701138811941E-4</v>
      </c>
      <c r="AG263" s="26">
        <f>(H263-$H$2)/SUM($AF$2:AF262)</f>
        <v>152.88062928001415</v>
      </c>
      <c r="AH263" s="35">
        <f>(H263-H258)/SUM(AF258:AF262)</f>
        <v>0</v>
      </c>
      <c r="AI263" s="28">
        <f>(H263-H253)/SUM(AF253:AF262)</f>
        <v>0</v>
      </c>
      <c r="AJ263" s="29">
        <f>AJ262+(AVERAGE($AE$3:AE263)/(AJ262*AJ262))</f>
        <v>40.205090914861607</v>
      </c>
      <c r="AK263" s="30">
        <f>AK262+(AVERAGE($AG$3:AG263)/(AK262*AK262))</f>
        <v>43.051517161788595</v>
      </c>
      <c r="AL263" s="36">
        <f>AL262+(AVERAGE($AH$3:AH263)/(AL262*AL262))</f>
        <v>48.316743739971592</v>
      </c>
      <c r="AM263" s="37">
        <f>AM262+(AVERAGE($AI$3:AI263)/(AM262*AM262))</f>
        <v>48.492822527424849</v>
      </c>
      <c r="AN263" s="38">
        <f t="shared" si="96"/>
        <v>57.055369320959741</v>
      </c>
      <c r="AO263" s="39">
        <f t="shared" si="97"/>
        <v>57.362136946221447</v>
      </c>
      <c r="AP263" s="39">
        <f t="shared" si="97"/>
        <v>57.373038247297274</v>
      </c>
      <c r="AQ263" s="36">
        <f t="shared" si="80"/>
        <v>57.179962822025701</v>
      </c>
      <c r="AR263" s="40">
        <f t="shared" si="87"/>
        <v>57.079122177598677</v>
      </c>
      <c r="AS263" s="41">
        <f t="shared" si="87"/>
        <v>56.760330544527548</v>
      </c>
      <c r="AT263" s="20">
        <f>POWER((AO263-H263),2)</f>
        <v>0.1311431678185955</v>
      </c>
      <c r="AU263" s="20">
        <f>POWER((AP263-H263),2)</f>
        <v>0.13915753394662181</v>
      </c>
      <c r="AV263" s="29">
        <f t="shared" si="98"/>
        <v>52.495681679331121</v>
      </c>
      <c r="AW263" s="30">
        <f t="shared" si="101"/>
        <v>41.473616999905637</v>
      </c>
      <c r="AX263" s="36">
        <f t="shared" si="99"/>
        <v>55.195340254018909</v>
      </c>
      <c r="AY263" s="37">
        <f t="shared" si="100"/>
        <v>52.713105952572086</v>
      </c>
    </row>
    <row r="264" spans="1:51" thickTop="1" thickBot="1">
      <c r="A264" s="4">
        <v>263</v>
      </c>
      <c r="B264" s="4">
        <v>1088608494</v>
      </c>
      <c r="C264" s="5">
        <f t="shared" si="90"/>
        <v>0.4971537001897533</v>
      </c>
      <c r="D264" s="2">
        <f t="shared" si="91"/>
        <v>38168.635347222225</v>
      </c>
      <c r="E264" s="4" t="s">
        <v>1142</v>
      </c>
      <c r="F264" s="4" t="s">
        <v>1143</v>
      </c>
      <c r="G264" s="4">
        <v>57</v>
      </c>
      <c r="H264" s="4">
        <v>59</v>
      </c>
      <c r="I264" s="5">
        <f t="shared" si="92"/>
        <v>0.68852459016393441</v>
      </c>
      <c r="J264" s="4">
        <v>307</v>
      </c>
      <c r="K264" s="4">
        <v>313</v>
      </c>
      <c r="L264" s="5">
        <f t="shared" si="93"/>
        <v>0.57766990291262132</v>
      </c>
      <c r="M264" s="5">
        <f t="shared" si="88"/>
        <v>5.3050847457627119</v>
      </c>
      <c r="N264" s="4">
        <v>2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6</v>
      </c>
      <c r="U264" s="4">
        <v>0</v>
      </c>
      <c r="V264" s="4">
        <v>0</v>
      </c>
      <c r="W264" s="4">
        <f>N264+P264+T264</f>
        <v>8</v>
      </c>
      <c r="X264" s="4">
        <f>O264+Q264+U264</f>
        <v>0</v>
      </c>
      <c r="Y264" s="60">
        <f>(N264+V264)/G264</f>
        <v>3.5087719298245612E-2</v>
      </c>
      <c r="Z264" s="62">
        <f>IF(AA264=0,0,(N264+V264)/ABS(AA264))</f>
        <v>1</v>
      </c>
      <c r="AA264" s="3">
        <f t="shared" si="94"/>
        <v>2</v>
      </c>
      <c r="AB264" s="3">
        <f t="shared" si="89"/>
        <v>6</v>
      </c>
      <c r="AC264" s="3">
        <f>N264+O264+P264+Q264+T264+U264</f>
        <v>8</v>
      </c>
      <c r="AD264" s="3">
        <f>AA264/G264</f>
        <v>3.5087719298245612E-2</v>
      </c>
      <c r="AE264" s="24">
        <f>(AA264)*(G264*G264)</f>
        <v>6498</v>
      </c>
      <c r="AF264" s="25">
        <f t="shared" si="95"/>
        <v>2.8727377190462512E-4</v>
      </c>
      <c r="AG264" s="26">
        <f>(H264-$H$2)/SUM($AF$2:AF263)</f>
        <v>160.33604674184372</v>
      </c>
      <c r="AH264" s="35">
        <f>(H264-H259)/SUM(AF259:AF263)</f>
        <v>1299.5999999999999</v>
      </c>
      <c r="AI264" s="28">
        <f>(H264-H254)/SUM(AF254:AF263)</f>
        <v>649.79999999999984</v>
      </c>
      <c r="AJ264" s="29">
        <f>AJ263+(AVERAGE($AE$3:AE264)/(AJ263*AJ263))</f>
        <v>40.312989263367221</v>
      </c>
      <c r="AK264" s="30">
        <f>AK263+(AVERAGE($AG$3:AG264)/(AK263*AK263))</f>
        <v>43.109769654597088</v>
      </c>
      <c r="AL264" s="36">
        <f>AL263+(AVERAGE($AH$3:AH264)/(AL263*AL263))</f>
        <v>48.413109797537835</v>
      </c>
      <c r="AM264" s="37">
        <f>AM263+(AVERAGE($AI$3:AI264)/(AM263*AM263))</f>
        <v>48.59004886153474</v>
      </c>
      <c r="AN264" s="38">
        <f t="shared" si="96"/>
        <v>59.051489408862437</v>
      </c>
      <c r="AO264" s="39">
        <f t="shared" si="97"/>
        <v>57.757102352333405</v>
      </c>
      <c r="AP264" s="39">
        <f t="shared" si="97"/>
        <v>57.570445911138201</v>
      </c>
      <c r="AQ264" s="36">
        <f t="shared" ref="AQ264:AQ327" si="102">AQ263+(AVERAGE(AH260:AH264)/(AQ263*AQ263))</f>
        <v>57.259460045558839</v>
      </c>
      <c r="AR264" s="40">
        <f t="shared" si="87"/>
        <v>57.098929466776617</v>
      </c>
      <c r="AS264" s="41">
        <f t="shared" si="87"/>
        <v>56.963738838955479</v>
      </c>
      <c r="AT264" s="20">
        <f>POWER((AO264-H264),2)</f>
        <v>1.5447945625751558</v>
      </c>
      <c r="AU264" s="20">
        <f>POWER((AP264-H264),2)</f>
        <v>2.0436248929814891</v>
      </c>
      <c r="AV264" s="29">
        <f t="shared" si="98"/>
        <v>52.559297859615093</v>
      </c>
      <c r="AW264" s="30">
        <f t="shared" si="101"/>
        <v>41.521348484395368</v>
      </c>
      <c r="AX264" s="36">
        <f t="shared" si="99"/>
        <v>55.262679757448822</v>
      </c>
      <c r="AY264" s="37">
        <f t="shared" si="100"/>
        <v>52.777023763806021</v>
      </c>
    </row>
    <row r="265" spans="1:51" thickTop="1" thickBot="1">
      <c r="A265" s="4">
        <v>264</v>
      </c>
      <c r="B265" s="4">
        <v>1091543735</v>
      </c>
      <c r="C265" s="5">
        <f t="shared" si="90"/>
        <v>0.49905123339658441</v>
      </c>
      <c r="D265" s="2">
        <f t="shared" si="91"/>
        <v>38202.608043981483</v>
      </c>
      <c r="E265" s="4" t="s">
        <v>1143</v>
      </c>
      <c r="F265" s="4" t="s">
        <v>1144</v>
      </c>
      <c r="G265" s="4">
        <v>59</v>
      </c>
      <c r="H265" s="4">
        <v>59</v>
      </c>
      <c r="I265" s="5">
        <f t="shared" si="92"/>
        <v>0.68852459016393441</v>
      </c>
      <c r="J265" s="4">
        <v>313</v>
      </c>
      <c r="K265" s="4">
        <v>313</v>
      </c>
      <c r="L265" s="5">
        <f t="shared" si="93"/>
        <v>0.57766990291262132</v>
      </c>
      <c r="M265" s="5">
        <f t="shared" si="88"/>
        <v>5.3050847457627119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f>N265+P265+T265</f>
        <v>0</v>
      </c>
      <c r="X265" s="4">
        <f>O265+Q265+U265</f>
        <v>0</v>
      </c>
      <c r="Y265" s="60">
        <f>(N265+V265)/G265</f>
        <v>0</v>
      </c>
      <c r="Z265" s="62">
        <f>IF(AA265=0,0,(N265+V265)/ABS(AA265))</f>
        <v>0</v>
      </c>
      <c r="AA265" s="3">
        <f t="shared" si="94"/>
        <v>0</v>
      </c>
      <c r="AB265" s="3">
        <f t="shared" si="89"/>
        <v>0</v>
      </c>
      <c r="AC265" s="3">
        <f>N265+O265+P265+Q265+T265+U265</f>
        <v>0</v>
      </c>
      <c r="AD265" s="3">
        <f>AA265/G265</f>
        <v>0</v>
      </c>
      <c r="AE265" s="24">
        <f>(AA265)*(G265*G265)</f>
        <v>0</v>
      </c>
      <c r="AF265" s="25">
        <f t="shared" si="95"/>
        <v>2.8727377190462512E-4</v>
      </c>
      <c r="AG265" s="26">
        <f>(H265-$H$2)/SUM($AF$2:AF264)</f>
        <v>160.1604028666558</v>
      </c>
      <c r="AH265" s="35">
        <f>(H265-H260)/SUM(AF260:AF264)</f>
        <v>1317.157048855762</v>
      </c>
      <c r="AI265" s="28">
        <f>(H265-H255)/SUM(AF255:AF264)</f>
        <v>654.15981259760531</v>
      </c>
      <c r="AJ265" s="29">
        <f>AJ264+(AVERAGE($AE$3:AE265)/(AJ264*AJ264))</f>
        <v>40.419902734896283</v>
      </c>
      <c r="AK265" s="30">
        <f>AK264+(AVERAGE($AG$3:AG265)/(AK264*AK264))</f>
        <v>43.167971609635885</v>
      </c>
      <c r="AL265" s="36">
        <f>AL264+(AVERAGE($AH$3:AH265)/(AL264*AL264))</f>
        <v>48.51086441146704</v>
      </c>
      <c r="AM265" s="37">
        <f>AM264+(AVERAGE($AI$3:AI265)/(AM264*AM264))</f>
        <v>48.687571787954774</v>
      </c>
      <c r="AN265" s="38">
        <f t="shared" si="96"/>
        <v>59.051489408862437</v>
      </c>
      <c r="AO265" s="39">
        <f t="shared" si="97"/>
        <v>58.151947465109089</v>
      </c>
      <c r="AP265" s="39">
        <f t="shared" si="97"/>
        <v>57.767817516588337</v>
      </c>
      <c r="AQ265" s="36">
        <f t="shared" si="102"/>
        <v>57.419084307320958</v>
      </c>
      <c r="AR265" s="40">
        <f t="shared" si="87"/>
        <v>57.179191003564711</v>
      </c>
      <c r="AS265" s="41">
        <f t="shared" si="87"/>
        <v>57.148596765432352</v>
      </c>
      <c r="AT265" s="20">
        <f>POWER((AO265-H265),2)</f>
        <v>0.71919310193490005</v>
      </c>
      <c r="AU265" s="20">
        <f>POWER((AP265-H265),2)</f>
        <v>1.5182736724265322</v>
      </c>
      <c r="AV265" s="29">
        <f t="shared" si="98"/>
        <v>52.622760134905484</v>
      </c>
      <c r="AW265" s="30">
        <f t="shared" si="101"/>
        <v>41.568970291084597</v>
      </c>
      <c r="AX265" s="36">
        <f t="shared" si="99"/>
        <v>55.32985524979739</v>
      </c>
      <c r="AY265" s="37">
        <f t="shared" si="100"/>
        <v>52.840786848139786</v>
      </c>
    </row>
    <row r="266" spans="1:51" thickTop="1" thickBot="1">
      <c r="A266" s="4">
        <v>265</v>
      </c>
      <c r="B266" s="4">
        <v>1092313928</v>
      </c>
      <c r="C266" s="5">
        <f t="shared" si="90"/>
        <v>0.50094876660341559</v>
      </c>
      <c r="D266" s="2">
        <f t="shared" si="91"/>
        <v>38211.522314814814</v>
      </c>
      <c r="E266" s="4" t="s">
        <v>1144</v>
      </c>
      <c r="F266" s="4" t="s">
        <v>1145</v>
      </c>
      <c r="G266" s="4">
        <v>59</v>
      </c>
      <c r="H266" s="4">
        <v>59</v>
      </c>
      <c r="I266" s="5">
        <f t="shared" si="92"/>
        <v>0.68852459016393441</v>
      </c>
      <c r="J266" s="4">
        <v>313</v>
      </c>
      <c r="K266" s="4">
        <v>313</v>
      </c>
      <c r="L266" s="5">
        <f t="shared" si="93"/>
        <v>0.57766990291262132</v>
      </c>
      <c r="M266" s="5">
        <f t="shared" si="88"/>
        <v>5.3050847457627119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f>N266+P266+T266</f>
        <v>0</v>
      </c>
      <c r="X266" s="4">
        <f>O266+Q266+U266</f>
        <v>0</v>
      </c>
      <c r="Y266" s="60">
        <f>(N266+V266)/G266</f>
        <v>0</v>
      </c>
      <c r="Z266" s="62">
        <f>IF(AA266=0,0,(N266+V266)/ABS(AA266))</f>
        <v>0</v>
      </c>
      <c r="AA266" s="3">
        <f t="shared" si="94"/>
        <v>0</v>
      </c>
      <c r="AB266" s="3">
        <f t="shared" si="89"/>
        <v>0</v>
      </c>
      <c r="AC266" s="3">
        <f>N266+O266+P266+Q266+T266+U266</f>
        <v>0</v>
      </c>
      <c r="AD266" s="3">
        <f>AA266/G266</f>
        <v>0</v>
      </c>
      <c r="AE266" s="24">
        <f>(AA266)*(G266*G266)</f>
        <v>0</v>
      </c>
      <c r="AF266" s="25">
        <f t="shared" si="95"/>
        <v>2.8727377190462512E-4</v>
      </c>
      <c r="AG266" s="26">
        <f>(H266-$H$2)/SUM($AF$2:AF265)</f>
        <v>159.98514339675046</v>
      </c>
      <c r="AH266" s="35">
        <f>(H266-H261)/SUM(AF261:AF265)</f>
        <v>1335.1949707809456</v>
      </c>
      <c r="AI266" s="28">
        <f>(H266-H256)/SUM(AF256:AF265)</f>
        <v>658.57852442788089</v>
      </c>
      <c r="AJ266" s="29">
        <f>AJ265+(AVERAGE($AE$3:AE266)/(AJ265*AJ265))</f>
        <v>40.52584853147669</v>
      </c>
      <c r="AK266" s="30">
        <f>AK265+(AVERAGE($AG$3:AG266)/(AK265*AK265))</f>
        <v>43.226122060474651</v>
      </c>
      <c r="AL266" s="36">
        <f>AL265+(AVERAGE($AH$3:AH266)/(AL265*AL265))</f>
        <v>48.61000578862641</v>
      </c>
      <c r="AM266" s="37">
        <f>AM265+(AVERAGE($AI$3:AI266)/(AM265*AM265))</f>
        <v>48.785388862724254</v>
      </c>
      <c r="AN266" s="38">
        <f t="shared" si="96"/>
        <v>59.051489408862437</v>
      </c>
      <c r="AO266" s="39">
        <f t="shared" si="97"/>
        <v>58.546782935365158</v>
      </c>
      <c r="AP266" s="39">
        <f t="shared" si="97"/>
        <v>57.96516684123506</v>
      </c>
      <c r="AQ266" s="36">
        <f t="shared" si="102"/>
        <v>57.658818032737585</v>
      </c>
      <c r="AR266" s="40">
        <f t="shared" si="87"/>
        <v>57.30006577065366</v>
      </c>
      <c r="AS266" s="41">
        <f t="shared" si="87"/>
        <v>57.314858728618063</v>
      </c>
      <c r="AT266" s="20">
        <f>POWER((AO266-H266),2)</f>
        <v>0.20540570767622246</v>
      </c>
      <c r="AU266" s="20">
        <f>POWER((AP266-H266),2)</f>
        <v>1.0708796664794229</v>
      </c>
      <c r="AV266" s="29">
        <f t="shared" si="98"/>
        <v>52.686069433352941</v>
      </c>
      <c r="AW266" s="30">
        <f t="shared" si="101"/>
        <v>41.616483048286717</v>
      </c>
      <c r="AX266" s="36">
        <f t="shared" si="99"/>
        <v>55.39686772681074</v>
      </c>
      <c r="AY266" s="37">
        <f t="shared" si="100"/>
        <v>52.904396139235281</v>
      </c>
    </row>
    <row r="267" spans="1:51" thickTop="1" thickBot="1">
      <c r="A267" s="4">
        <v>266</v>
      </c>
      <c r="B267" s="4">
        <v>1092327495</v>
      </c>
      <c r="C267" s="5">
        <f t="shared" si="90"/>
        <v>0.50284629981024664</v>
      </c>
      <c r="D267" s="2">
        <f t="shared" si="91"/>
        <v>38211.679340277777</v>
      </c>
      <c r="E267" s="4" t="s">
        <v>1145</v>
      </c>
      <c r="F267" s="4" t="s">
        <v>1146</v>
      </c>
      <c r="G267" s="4">
        <v>59</v>
      </c>
      <c r="H267" s="4">
        <v>59</v>
      </c>
      <c r="I267" s="5">
        <f t="shared" si="92"/>
        <v>0.68852459016393441</v>
      </c>
      <c r="J267" s="4">
        <v>313</v>
      </c>
      <c r="K267" s="4">
        <v>314</v>
      </c>
      <c r="L267" s="5">
        <f t="shared" si="93"/>
        <v>0.58009708737864074</v>
      </c>
      <c r="M267" s="5">
        <f t="shared" si="88"/>
        <v>5.3220338983050848</v>
      </c>
      <c r="N267" s="4">
        <v>0</v>
      </c>
      <c r="O267" s="4">
        <v>0</v>
      </c>
      <c r="P267" s="4">
        <v>1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1</v>
      </c>
      <c r="W267" s="4">
        <f>N267+P267+T267</f>
        <v>1</v>
      </c>
      <c r="X267" s="4">
        <f>O267+Q267+U267</f>
        <v>0</v>
      </c>
      <c r="Y267" s="60">
        <f>(N267+V267)/G267</f>
        <v>1.6949152542372881E-2</v>
      </c>
      <c r="Z267" s="62">
        <f>IF(AA267=0,0,(N267+V267)/ABS(AA267))</f>
        <v>0</v>
      </c>
      <c r="AA267" s="3">
        <f t="shared" si="94"/>
        <v>0</v>
      </c>
      <c r="AB267" s="3">
        <f t="shared" si="89"/>
        <v>1</v>
      </c>
      <c r="AC267" s="3">
        <f>N267+O267+P267+Q267+T267+U267</f>
        <v>1</v>
      </c>
      <c r="AD267" s="3">
        <f>AA267/G267</f>
        <v>0</v>
      </c>
      <c r="AE267" s="24">
        <f>(AA267)*(G267*G267)</f>
        <v>0</v>
      </c>
      <c r="AF267" s="25">
        <f t="shared" si="95"/>
        <v>2.8727377190462512E-4</v>
      </c>
      <c r="AG267" s="26">
        <f>(H267-$H$2)/SUM($AF$2:AF266)</f>
        <v>159.81026707157216</v>
      </c>
      <c r="AH267" s="35">
        <f>(H267-H262)/SUM(AF262:AF266)</f>
        <v>1353.7337961577593</v>
      </c>
      <c r="AI267" s="28">
        <f>(H267-H257)/SUM(AF257:AF266)</f>
        <v>663.05733716362784</v>
      </c>
      <c r="AJ267" s="29">
        <f>AJ266+(AVERAGE($AE$3:AE267)/(AJ266*AJ266))</f>
        <v>40.630843400965361</v>
      </c>
      <c r="AK267" s="30">
        <f>AK266+(AVERAGE($AG$3:AG267)/(AK266*AK266))</f>
        <v>43.284220065726736</v>
      </c>
      <c r="AL267" s="36">
        <f>AL266+(AVERAGE($AH$3:AH267)/(AL266*AL266))</f>
        <v>48.710532483650759</v>
      </c>
      <c r="AM267" s="37">
        <f>AM266+(AVERAGE($AI$3:AI267)/(AM266*AM266))</f>
        <v>48.883497730046855</v>
      </c>
      <c r="AN267" s="38">
        <f t="shared" si="96"/>
        <v>59.051489408862437</v>
      </c>
      <c r="AO267" s="39">
        <f t="shared" si="97"/>
        <v>58.941719367936678</v>
      </c>
      <c r="AP267" s="39">
        <f t="shared" si="97"/>
        <v>58.162507650436588</v>
      </c>
      <c r="AQ267" s="36">
        <f t="shared" si="102"/>
        <v>57.978001254346076</v>
      </c>
      <c r="AR267" s="40">
        <f t="shared" si="87"/>
        <v>57.461662024282361</v>
      </c>
      <c r="AS267" s="41">
        <f t="shared" si="87"/>
        <v>57.462432053606193</v>
      </c>
      <c r="AT267" s="20">
        <f>POWER((AO267-H267),2)</f>
        <v>3.3966320737003697E-3</v>
      </c>
      <c r="AU267" s="20">
        <f>POWER((AP267-H267),2)</f>
        <v>0.70139343557724443</v>
      </c>
      <c r="AV267" s="29">
        <f t="shared" si="98"/>
        <v>52.749226674180584</v>
      </c>
      <c r="AW267" s="30">
        <f t="shared" si="101"/>
        <v>41.663887378573321</v>
      </c>
      <c r="AX267" s="36">
        <f t="shared" si="99"/>
        <v>55.463718174593133</v>
      </c>
      <c r="AY267" s="37">
        <f t="shared" si="100"/>
        <v>52.967852561768574</v>
      </c>
    </row>
    <row r="268" spans="1:51" thickTop="1" thickBot="1">
      <c r="A268" s="4">
        <v>267</v>
      </c>
      <c r="B268" s="4">
        <v>1092653172</v>
      </c>
      <c r="C268" s="5">
        <f t="shared" si="90"/>
        <v>0.50474383301707781</v>
      </c>
      <c r="D268" s="2">
        <f t="shared" si="91"/>
        <v>38215.448749999996</v>
      </c>
      <c r="E268" s="4" t="s">
        <v>1146</v>
      </c>
      <c r="F268" s="4" t="s">
        <v>1147</v>
      </c>
      <c r="G268" s="4">
        <v>59</v>
      </c>
      <c r="H268" s="4">
        <v>59</v>
      </c>
      <c r="I268" s="5">
        <f t="shared" si="92"/>
        <v>0.68852459016393441</v>
      </c>
      <c r="J268" s="4">
        <v>314</v>
      </c>
      <c r="K268" s="4">
        <v>315</v>
      </c>
      <c r="L268" s="5">
        <f t="shared" si="93"/>
        <v>0.58252427184466016</v>
      </c>
      <c r="M268" s="5">
        <f t="shared" si="88"/>
        <v>5.3389830508474576</v>
      </c>
      <c r="N268" s="4">
        <v>0</v>
      </c>
      <c r="O268" s="4">
        <v>0</v>
      </c>
      <c r="P268" s="4">
        <v>1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1</v>
      </c>
      <c r="W268" s="4">
        <f>N268+P268+T268</f>
        <v>1</v>
      </c>
      <c r="X268" s="4">
        <f>O268+Q268+U268</f>
        <v>0</v>
      </c>
      <c r="Y268" s="60">
        <f>(N268+V268)/G268</f>
        <v>1.6949152542372881E-2</v>
      </c>
      <c r="Z268" s="62">
        <f>IF(AA268=0,0,(N268+V268)/ABS(AA268))</f>
        <v>0</v>
      </c>
      <c r="AA268" s="3">
        <f t="shared" si="94"/>
        <v>0</v>
      </c>
      <c r="AB268" s="3">
        <f t="shared" si="89"/>
        <v>1</v>
      </c>
      <c r="AC268" s="3">
        <f>N268+O268+P268+Q268+T268+U268</f>
        <v>1</v>
      </c>
      <c r="AD268" s="3">
        <f>AA268/G268</f>
        <v>0</v>
      </c>
      <c r="AE268" s="24">
        <f>(AA268)*(G268*G268)</f>
        <v>0</v>
      </c>
      <c r="AF268" s="25">
        <f t="shared" si="95"/>
        <v>2.8727377190462512E-4</v>
      </c>
      <c r="AG268" s="26">
        <f>(H268-$H$2)/SUM($AF$2:AF267)</f>
        <v>159.63577263607093</v>
      </c>
      <c r="AH268" s="35">
        <f>(H268-H263)/SUM(AF263:AF267)</f>
        <v>1372.7946834982097</v>
      </c>
      <c r="AI268" s="28">
        <f>(H268-H258)/SUM(AF258:AF267)</f>
        <v>667.5974853904728</v>
      </c>
      <c r="AJ268" s="29">
        <f>AJ267+(AVERAGE($AE$3:AE268)/(AJ267*AJ267))</f>
        <v>40.734903653238383</v>
      </c>
      <c r="AK268" s="30">
        <f>AK267+(AVERAGE($AG$3:AG268)/(AK267*AK267))</f>
        <v>43.342264708511593</v>
      </c>
      <c r="AL268" s="36">
        <f>AL267+(AVERAGE($AH$3:AH268)/(AL267*AL267))</f>
        <v>48.812443414708717</v>
      </c>
      <c r="AM268" s="37">
        <f>AM267+(AVERAGE($AI$3:AI268)/(AM267*AM267))</f>
        <v>48.981896121737698</v>
      </c>
      <c r="AN268" s="38">
        <f t="shared" si="96"/>
        <v>59.051489408862437</v>
      </c>
      <c r="AO268" s="39">
        <f t="shared" si="97"/>
        <v>59.336867549680008</v>
      </c>
      <c r="AP268" s="39">
        <f t="shared" si="97"/>
        <v>58.359853704383902</v>
      </c>
      <c r="AQ268" s="36">
        <f t="shared" si="102"/>
        <v>58.375358538987221</v>
      </c>
      <c r="AR268" s="40">
        <f t="shared" ref="AR268:AS283" si="103">AR267+(AVERAGE(AH259:AH268)/(AR267*AR267))</f>
        <v>57.663927283506055</v>
      </c>
      <c r="AS268" s="41">
        <f t="shared" si="103"/>
        <v>57.59117662604298</v>
      </c>
      <c r="AT268" s="20">
        <f>POWER((AO268-H268),2)</f>
        <v>0.11347974602741265</v>
      </c>
      <c r="AU268" s="20">
        <f>POWER((AP268-H268),2)</f>
        <v>0.4097872797910132</v>
      </c>
      <c r="AV268" s="29">
        <f t="shared" si="98"/>
        <v>52.812232767801689</v>
      </c>
      <c r="AW268" s="30">
        <f t="shared" si="101"/>
        <v>41.711183898846095</v>
      </c>
      <c r="AX268" s="36">
        <f t="shared" si="99"/>
        <v>55.530407569734905</v>
      </c>
      <c r="AY268" s="37">
        <f t="shared" si="100"/>
        <v>53.031157031548382</v>
      </c>
    </row>
    <row r="269" spans="1:51" thickTop="1" thickBot="1">
      <c r="A269" s="4">
        <v>268</v>
      </c>
      <c r="B269" s="4">
        <v>1092821656</v>
      </c>
      <c r="C269" s="5">
        <f t="shared" si="90"/>
        <v>0.50664136622390887</v>
      </c>
      <c r="D269" s="2">
        <f t="shared" si="91"/>
        <v>38217.3987962963</v>
      </c>
      <c r="E269" s="4" t="s">
        <v>1147</v>
      </c>
      <c r="F269" s="4" t="s">
        <v>1148</v>
      </c>
      <c r="G269" s="4">
        <v>59</v>
      </c>
      <c r="H269" s="4">
        <v>59</v>
      </c>
      <c r="I269" s="5">
        <f t="shared" si="92"/>
        <v>0.68852459016393441</v>
      </c>
      <c r="J269" s="4">
        <v>315</v>
      </c>
      <c r="K269" s="4">
        <v>315</v>
      </c>
      <c r="L269" s="5">
        <f t="shared" si="93"/>
        <v>0.58252427184466016</v>
      </c>
      <c r="M269" s="5">
        <f t="shared" si="88"/>
        <v>5.3389830508474576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f>N269+P269+T269</f>
        <v>0</v>
      </c>
      <c r="X269" s="4">
        <f>O269+Q269+U269</f>
        <v>0</v>
      </c>
      <c r="Y269" s="60">
        <f>(N269+V269)/G269</f>
        <v>0</v>
      </c>
      <c r="Z269" s="62">
        <f>IF(AA269=0,0,(N269+V269)/ABS(AA269))</f>
        <v>0</v>
      </c>
      <c r="AA269" s="3">
        <f t="shared" si="94"/>
        <v>0</v>
      </c>
      <c r="AB269" s="3">
        <f t="shared" si="89"/>
        <v>0</v>
      </c>
      <c r="AC269" s="3">
        <f>N269+O269+P269+Q269+T269+U269</f>
        <v>0</v>
      </c>
      <c r="AD269" s="3">
        <f>AA269/G269</f>
        <v>0</v>
      </c>
      <c r="AE269" s="24">
        <f>(AA269)*(G269*G269)</f>
        <v>0</v>
      </c>
      <c r="AF269" s="25">
        <f t="shared" si="95"/>
        <v>2.8727377190462512E-4</v>
      </c>
      <c r="AG269" s="26">
        <f>(H269-$H$2)/SUM($AF$2:AF268)</f>
        <v>159.46165884067238</v>
      </c>
      <c r="AH269" s="35">
        <f>(H269-H264)/SUM(AF264:AF268)</f>
        <v>0</v>
      </c>
      <c r="AI269" s="28">
        <f>(H269-H259)/SUM(AF259:AF268)</f>
        <v>672.20023774145625</v>
      </c>
      <c r="AJ269" s="29">
        <f>AJ268+(AVERAGE($AE$3:AE269)/(AJ268*AJ268))</f>
        <v>40.838045175653299</v>
      </c>
      <c r="AK269" s="30">
        <f>AK268+(AVERAGE($AG$3:AG269)/(AK268*AK268))</f>
        <v>43.400255095928784</v>
      </c>
      <c r="AL269" s="36">
        <f>AL268+(AVERAGE($AH$3:AH269)/(AL268*AL268))</f>
        <v>48.913549152645437</v>
      </c>
      <c r="AM269" s="37">
        <f>AM268+(AVERAGE($AI$3:AI269)/(AM268*AM268))</f>
        <v>49.080581856695929</v>
      </c>
      <c r="AN269" s="38">
        <f t="shared" si="96"/>
        <v>59.051489408862437</v>
      </c>
      <c r="AO269" s="39">
        <f t="shared" si="97"/>
        <v>59.336867549680008</v>
      </c>
      <c r="AP269" s="39">
        <f t="shared" si="97"/>
        <v>58.557218765150658</v>
      </c>
      <c r="AQ269" s="36">
        <f t="shared" si="102"/>
        <v>58.691049952355186</v>
      </c>
      <c r="AR269" s="40">
        <f t="shared" si="103"/>
        <v>57.864776077160045</v>
      </c>
      <c r="AS269" s="41">
        <f t="shared" si="103"/>
        <v>57.700904097079814</v>
      </c>
      <c r="AT269" s="20">
        <f>POWER((AO269-H269),2)</f>
        <v>0.11347974602741265</v>
      </c>
      <c r="AU269" s="20">
        <f>POWER((AP269-H269),2)</f>
        <v>0.19605522193470801</v>
      </c>
      <c r="AV269" s="29">
        <f t="shared" si="98"/>
        <v>52.875088615935432</v>
      </c>
      <c r="AW269" s="30">
        <f t="shared" si="101"/>
        <v>41.758373220407613</v>
      </c>
      <c r="AX269" s="36">
        <f t="shared" si="99"/>
        <v>55.59693687943826</v>
      </c>
      <c r="AY269" s="37">
        <f t="shared" si="100"/>
        <v>53.094310455632652</v>
      </c>
    </row>
    <row r="270" spans="1:51" thickTop="1" thickBot="1">
      <c r="A270" s="4">
        <v>269</v>
      </c>
      <c r="B270" s="4">
        <v>1095679816</v>
      </c>
      <c r="C270" s="5">
        <f t="shared" si="90"/>
        <v>0.50853889943074004</v>
      </c>
      <c r="D270" s="2">
        <f t="shared" si="91"/>
        <v>38250.479351851856</v>
      </c>
      <c r="E270" s="4" t="s">
        <v>1148</v>
      </c>
      <c r="F270" s="4" t="s">
        <v>1149</v>
      </c>
      <c r="G270" s="4">
        <v>59</v>
      </c>
      <c r="H270" s="4">
        <v>59</v>
      </c>
      <c r="I270" s="5">
        <f t="shared" si="92"/>
        <v>0.68852459016393441</v>
      </c>
      <c r="J270" s="4">
        <v>315</v>
      </c>
      <c r="K270" s="4">
        <v>315</v>
      </c>
      <c r="L270" s="5">
        <f t="shared" si="93"/>
        <v>0.58252427184466016</v>
      </c>
      <c r="M270" s="5">
        <f t="shared" si="88"/>
        <v>5.3389830508474576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f>N270+P270+T270</f>
        <v>0</v>
      </c>
      <c r="X270" s="4">
        <f>O270+Q270+U270</f>
        <v>0</v>
      </c>
      <c r="Y270" s="60">
        <f>(N270+V270)/G270</f>
        <v>0</v>
      </c>
      <c r="Z270" s="62">
        <f>IF(AA270=0,0,(N270+V270)/ABS(AA270))</f>
        <v>0</v>
      </c>
      <c r="AA270" s="3">
        <f t="shared" si="94"/>
        <v>0</v>
      </c>
      <c r="AB270" s="3">
        <f t="shared" si="89"/>
        <v>0</v>
      </c>
      <c r="AC270" s="3">
        <f>N270+O270+P270+Q270+T270+U270</f>
        <v>0</v>
      </c>
      <c r="AD270" s="3">
        <f>AA270/G270</f>
        <v>0</v>
      </c>
      <c r="AE270" s="24">
        <f>(AA270)*(G270*G270)</f>
        <v>0</v>
      </c>
      <c r="AF270" s="25">
        <f t="shared" si="95"/>
        <v>2.8727377190462512E-4</v>
      </c>
      <c r="AG270" s="26">
        <f>(H270-$H$2)/SUM($AF$2:AF269)</f>
        <v>159.28792444124767</v>
      </c>
      <c r="AH270" s="35">
        <f>(H270-H265)/SUM(AF265:AF269)</f>
        <v>0</v>
      </c>
      <c r="AI270" s="28">
        <f>(H270-H260)/SUM(AF260:AF269)</f>
        <v>676.86689807887967</v>
      </c>
      <c r="AJ270" s="29">
        <f>AJ269+(AVERAGE($AE$3:AE270)/(AJ269*AJ269))</f>
        <v>40.940283447823006</v>
      </c>
      <c r="AK270" s="30">
        <f>AK269+(AVERAGE($AG$3:AG270)/(AK269*AK269))</f>
        <v>43.458190358543277</v>
      </c>
      <c r="AL270" s="36">
        <f>AL269+(AVERAGE($AH$3:AH270)/(AL269*AL269))</f>
        <v>49.013861643315366</v>
      </c>
      <c r="AM270" s="37">
        <f>AM269+(AVERAGE($AI$3:AI270)/(AM269*AM269))</f>
        <v>49.179552840403282</v>
      </c>
      <c r="AN270" s="38">
        <f t="shared" si="96"/>
        <v>59.051489408862437</v>
      </c>
      <c r="AO270" s="39">
        <f t="shared" si="97"/>
        <v>59.336867549680008</v>
      </c>
      <c r="AP270" s="39">
        <f t="shared" si="97"/>
        <v>58.754616603740622</v>
      </c>
      <c r="AQ270" s="36">
        <f t="shared" si="102"/>
        <v>58.926878615051649</v>
      </c>
      <c r="AR270" s="40">
        <f t="shared" si="103"/>
        <v>58.064232997204385</v>
      </c>
      <c r="AS270" s="41">
        <f t="shared" si="103"/>
        <v>57.840336673405247</v>
      </c>
      <c r="AT270" s="20">
        <f>POWER((AO270-H270),2)</f>
        <v>0.11347974602741265</v>
      </c>
      <c r="AU270" s="20">
        <f>POWER((AP270-H270),2)</f>
        <v>6.0213011159786757E-2</v>
      </c>
      <c r="AV270" s="29">
        <f t="shared" si="98"/>
        <v>52.937795111720646</v>
      </c>
      <c r="AW270" s="30">
        <f t="shared" si="101"/>
        <v>41.805455949031007</v>
      </c>
      <c r="AX270" s="36">
        <f t="shared" si="99"/>
        <v>55.663307061640978</v>
      </c>
      <c r="AY270" s="37">
        <f t="shared" si="100"/>
        <v>53.157313732443136</v>
      </c>
    </row>
    <row r="271" spans="1:51" thickTop="1" thickBot="1">
      <c r="A271" s="4">
        <v>270</v>
      </c>
      <c r="B271" s="4">
        <v>1096279333</v>
      </c>
      <c r="C271" s="5">
        <f t="shared" si="90"/>
        <v>0.5104364326375711</v>
      </c>
      <c r="D271" s="2">
        <f t="shared" si="91"/>
        <v>38257.418206018519</v>
      </c>
      <c r="E271" s="4" t="s">
        <v>1149</v>
      </c>
      <c r="F271" s="4" t="s">
        <v>1150</v>
      </c>
      <c r="G271" s="4">
        <v>59</v>
      </c>
      <c r="H271" s="4">
        <v>59</v>
      </c>
      <c r="I271" s="5">
        <f t="shared" si="92"/>
        <v>0.68852459016393441</v>
      </c>
      <c r="J271" s="4">
        <v>315</v>
      </c>
      <c r="K271" s="4">
        <v>323</v>
      </c>
      <c r="L271" s="5">
        <f t="shared" si="93"/>
        <v>0.60194174757281549</v>
      </c>
      <c r="M271" s="5">
        <f t="shared" si="88"/>
        <v>5.4745762711864403</v>
      </c>
      <c r="N271" s="4">
        <v>0</v>
      </c>
      <c r="O271" s="4">
        <v>0</v>
      </c>
      <c r="P271" s="4">
        <v>8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4</v>
      </c>
      <c r="W271" s="4">
        <f>N271+P271+T271</f>
        <v>8</v>
      </c>
      <c r="X271" s="4">
        <f>O271+Q271+U271</f>
        <v>0</v>
      </c>
      <c r="Y271" s="60">
        <f>(N271+V271)/G271</f>
        <v>6.7796610169491525E-2</v>
      </c>
      <c r="Z271" s="62">
        <f>IF(AA271=0,0,(N271+V271)/ABS(AA271))</f>
        <v>0</v>
      </c>
      <c r="AA271" s="3">
        <f t="shared" si="94"/>
        <v>0</v>
      </c>
      <c r="AB271" s="3">
        <f t="shared" si="89"/>
        <v>8</v>
      </c>
      <c r="AC271" s="3">
        <f>N271+O271+P271+Q271+T271+U271</f>
        <v>8</v>
      </c>
      <c r="AD271" s="3">
        <f>AA271/G271</f>
        <v>0</v>
      </c>
      <c r="AE271" s="24">
        <f>(AA271)*(G271*G271)</f>
        <v>0</v>
      </c>
      <c r="AF271" s="25">
        <f t="shared" si="95"/>
        <v>2.8727377190462512E-4</v>
      </c>
      <c r="AG271" s="26">
        <f>(H271-$H$2)/SUM($AF$2:AF270)</f>
        <v>159.11456819908412</v>
      </c>
      <c r="AH271" s="35">
        <f>(H271-H266)/SUM(AF266:AF270)</f>
        <v>0</v>
      </c>
      <c r="AI271" s="28">
        <f>(H271-H261)/SUM(AF261:AF270)</f>
        <v>681.59880672572774</v>
      </c>
      <c r="AJ271" s="29">
        <f>AJ270+(AVERAGE($AE$3:AE271)/(AJ270*AJ270))</f>
        <v>41.041633555738137</v>
      </c>
      <c r="AK271" s="30">
        <f>AK270+(AVERAGE($AG$3:AG271)/(AK270*AK270))</f>
        <v>43.516069649881779</v>
      </c>
      <c r="AL271" s="36">
        <f>AL270+(AVERAGE($AH$3:AH271)/(AL270*AL270))</f>
        <v>49.113392568070005</v>
      </c>
      <c r="AM271" s="37">
        <f>AM270+(AVERAGE($AI$3:AI271)/(AM270*AM270))</f>
        <v>49.278807064449261</v>
      </c>
      <c r="AN271" s="38">
        <f t="shared" si="96"/>
        <v>59.051489408862437</v>
      </c>
      <c r="AO271" s="39">
        <f t="shared" si="97"/>
        <v>59.336867549680008</v>
      </c>
      <c r="AP271" s="39">
        <f t="shared" si="97"/>
        <v>58.952061007142113</v>
      </c>
      <c r="AQ271" s="36">
        <f t="shared" si="102"/>
        <v>59.083919654164077</v>
      </c>
      <c r="AR271" s="40">
        <f t="shared" si="103"/>
        <v>58.262321958650404</v>
      </c>
      <c r="AS271" s="41">
        <f t="shared" si="103"/>
        <v>57.999471387710351</v>
      </c>
      <c r="AT271" s="20">
        <f>POWER((AO271-H271),2)</f>
        <v>0.11347974602741265</v>
      </c>
      <c r="AU271" s="20">
        <f>POWER((AP271-H271),2)</f>
        <v>2.2981470362285245E-3</v>
      </c>
      <c r="AV271" s="29">
        <f t="shared" si="98"/>
        <v>53.000353139827745</v>
      </c>
      <c r="AW271" s="30">
        <f t="shared" si="101"/>
        <v>41.852432685028518</v>
      </c>
      <c r="AX271" s="36">
        <f t="shared" si="99"/>
        <v>55.729519065138014</v>
      </c>
      <c r="AY271" s="37">
        <f t="shared" si="100"/>
        <v>53.220167751878087</v>
      </c>
    </row>
    <row r="272" spans="1:51" thickTop="1" thickBot="1">
      <c r="A272" s="4">
        <v>271</v>
      </c>
      <c r="B272" s="4">
        <v>1097844981</v>
      </c>
      <c r="C272" s="5">
        <f t="shared" si="90"/>
        <v>0.51233396584440227</v>
      </c>
      <c r="D272" s="2">
        <f t="shared" si="91"/>
        <v>38275.539131944446</v>
      </c>
      <c r="E272" s="4" t="s">
        <v>1150</v>
      </c>
      <c r="F272" s="4" t="s">
        <v>1151</v>
      </c>
      <c r="G272" s="4">
        <v>59</v>
      </c>
      <c r="H272" s="4">
        <v>59</v>
      </c>
      <c r="I272" s="5">
        <f t="shared" si="92"/>
        <v>0.68852459016393441</v>
      </c>
      <c r="J272" s="4">
        <v>323</v>
      </c>
      <c r="K272" s="4">
        <v>323</v>
      </c>
      <c r="L272" s="5">
        <f t="shared" si="93"/>
        <v>0.60194174757281549</v>
      </c>
      <c r="M272" s="5">
        <f t="shared" si="88"/>
        <v>5.4745762711864403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f>N272+P272+T272</f>
        <v>0</v>
      </c>
      <c r="X272" s="4">
        <f>O272+Q272+U272</f>
        <v>0</v>
      </c>
      <c r="Y272" s="60">
        <f>(N272+V272)/G272</f>
        <v>0</v>
      </c>
      <c r="Z272" s="62">
        <f>IF(AA272=0,0,(N272+V272)/ABS(AA272))</f>
        <v>0</v>
      </c>
      <c r="AA272" s="3">
        <f t="shared" si="94"/>
        <v>0</v>
      </c>
      <c r="AB272" s="3">
        <f t="shared" si="89"/>
        <v>0</v>
      </c>
      <c r="AC272" s="3">
        <f>N272+O272+P272+Q272+T272+U272</f>
        <v>0</v>
      </c>
      <c r="AD272" s="3">
        <f>AA272/G272</f>
        <v>0</v>
      </c>
      <c r="AE272" s="24">
        <f>(AA272)*(G272*G272)</f>
        <v>0</v>
      </c>
      <c r="AF272" s="25">
        <f t="shared" si="95"/>
        <v>2.8727377190462512E-4</v>
      </c>
      <c r="AG272" s="26">
        <f>(H272-$H$2)/SUM($AF$2:AF271)</f>
        <v>158.94158888085553</v>
      </c>
      <c r="AH272" s="35">
        <f>(H272-H267)/SUM(AF267:AF271)</f>
        <v>0</v>
      </c>
      <c r="AI272" s="28">
        <f>(H272-H262)/SUM(AF262:AF271)</f>
        <v>686.39734174910484</v>
      </c>
      <c r="AJ272" s="29">
        <f>AJ271+(AVERAGE($AE$3:AE272)/(AJ271*AJ271))</f>
        <v>41.142110205272623</v>
      </c>
      <c r="AK272" s="30">
        <f>AK271+(AVERAGE($AG$3:AG272)/(AK271*AK271))</f>
        <v>43.573892145939929</v>
      </c>
      <c r="AL272" s="36">
        <f>AL271+(AVERAGE($AH$3:AH272)/(AL271*AL271))</f>
        <v>49.21215335161407</v>
      </c>
      <c r="AM272" s="37">
        <f>AM271+(AVERAGE($AI$3:AI272)/(AM271*AM271))</f>
        <v>49.378342606083436</v>
      </c>
      <c r="AN272" s="38">
        <f t="shared" si="96"/>
        <v>59.051489408862437</v>
      </c>
      <c r="AO272" s="39">
        <f t="shared" si="97"/>
        <v>59.336867549680008</v>
      </c>
      <c r="AP272" s="39">
        <f t="shared" si="97"/>
        <v>59.14956578539902</v>
      </c>
      <c r="AQ272" s="36">
        <f t="shared" si="102"/>
        <v>59.16256933896598</v>
      </c>
      <c r="AR272" s="40">
        <f t="shared" si="103"/>
        <v>58.459066224944728</v>
      </c>
      <c r="AS272" s="41">
        <f t="shared" si="103"/>
        <v>58.178138629101163</v>
      </c>
      <c r="AT272" s="20">
        <f>POWER((AO272-H272),2)</f>
        <v>0.11347974602741265</v>
      </c>
      <c r="AU272" s="20">
        <f>POWER((AP272-H272),2)</f>
        <v>2.2369924162025569E-2</v>
      </c>
      <c r="AV272" s="29">
        <f t="shared" si="98"/>
        <v>53.062763576568763</v>
      </c>
      <c r="AW272" s="30">
        <f t="shared" si="101"/>
        <v>41.899304023318976</v>
      </c>
      <c r="AX272" s="36">
        <f t="shared" si="99"/>
        <v>55.795573829701091</v>
      </c>
      <c r="AY272" s="37">
        <f t="shared" si="100"/>
        <v>53.28287339542311</v>
      </c>
    </row>
    <row r="273" spans="1:51" thickTop="1" thickBot="1">
      <c r="A273" s="4">
        <v>272</v>
      </c>
      <c r="B273" s="4">
        <v>1098084118</v>
      </c>
      <c r="C273" s="5">
        <f t="shared" si="90"/>
        <v>0.51423149905123344</v>
      </c>
      <c r="D273" s="2">
        <f t="shared" si="91"/>
        <v>38278.306921296295</v>
      </c>
      <c r="E273" s="4" t="s">
        <v>1151</v>
      </c>
      <c r="F273" s="4" t="s">
        <v>1152</v>
      </c>
      <c r="G273" s="4">
        <v>59</v>
      </c>
      <c r="H273" s="4">
        <v>62</v>
      </c>
      <c r="I273" s="5">
        <f t="shared" si="92"/>
        <v>0.73770491803278693</v>
      </c>
      <c r="J273" s="4">
        <v>323</v>
      </c>
      <c r="K273" s="4">
        <v>340</v>
      </c>
      <c r="L273" s="5">
        <f t="shared" si="93"/>
        <v>0.64320388349514568</v>
      </c>
      <c r="M273" s="5">
        <f t="shared" si="88"/>
        <v>5.4838709677419351</v>
      </c>
      <c r="N273" s="4">
        <v>3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17</v>
      </c>
      <c r="U273" s="4">
        <v>0</v>
      </c>
      <c r="V273" s="4">
        <v>0</v>
      </c>
      <c r="W273" s="4">
        <f>N273+P273+T273</f>
        <v>20</v>
      </c>
      <c r="X273" s="4">
        <f>O273+Q273+U273</f>
        <v>0</v>
      </c>
      <c r="Y273" s="60">
        <f>(N273+V273)/G273</f>
        <v>5.0847457627118647E-2</v>
      </c>
      <c r="Z273" s="62">
        <f>IF(AA273=0,0,(N273+V273)/ABS(AA273))</f>
        <v>1</v>
      </c>
      <c r="AA273" s="3">
        <f t="shared" si="94"/>
        <v>3</v>
      </c>
      <c r="AB273" s="3">
        <f t="shared" si="89"/>
        <v>17</v>
      </c>
      <c r="AC273" s="3">
        <f>N273+O273+P273+Q273+T273+U273</f>
        <v>20</v>
      </c>
      <c r="AD273" s="3">
        <f>AA273/G273</f>
        <v>5.0847457627118647E-2</v>
      </c>
      <c r="AE273" s="24">
        <f>(AA273)*(G273*G273)</f>
        <v>10443</v>
      </c>
      <c r="AF273" s="25">
        <f t="shared" si="95"/>
        <v>2.6014568158168577E-4</v>
      </c>
      <c r="AG273" s="26">
        <f>(H273-$H$2)/SUM($AF$2:AF272)</f>
        <v>170.1096270627784</v>
      </c>
      <c r="AH273" s="35">
        <f>(H273-H268)/SUM(AF268:AF272)</f>
        <v>2088.6</v>
      </c>
      <c r="AI273" s="28">
        <f>(H273-H263)/SUM(AF263:AF272)</f>
        <v>1728.1598007456757</v>
      </c>
      <c r="AJ273" s="29">
        <f>AJ272+(AVERAGE($AE$3:AE273)/(AJ272*AJ272))</f>
        <v>41.264493532199566</v>
      </c>
      <c r="AK273" s="30">
        <f>AK272+(AVERAGE($AG$3:AG273)/(AK272*AK272))</f>
        <v>43.631679084905279</v>
      </c>
      <c r="AL273" s="36">
        <f>AL272+(AVERAGE($AH$3:AH273)/(AL272*AL272))</f>
        <v>49.313337470496279</v>
      </c>
      <c r="AM273" s="37">
        <f>AM272+(AVERAGE($AI$3:AI273)/(AM272*AM272))</f>
        <v>49.47972688033763</v>
      </c>
      <c r="AN273" s="38">
        <f t="shared" si="96"/>
        <v>62.046260044301079</v>
      </c>
      <c r="AO273" s="39">
        <f t="shared" si="97"/>
        <v>59.930074242304372</v>
      </c>
      <c r="AP273" s="39">
        <f t="shared" si="97"/>
        <v>59.643513268671278</v>
      </c>
      <c r="AQ273" s="36">
        <f t="shared" si="102"/>
        <v>59.281910763180278</v>
      </c>
      <c r="AR273" s="40">
        <f t="shared" si="103"/>
        <v>58.715603954167428</v>
      </c>
      <c r="AS273" s="41">
        <f t="shared" si="103"/>
        <v>58.406768221510006</v>
      </c>
      <c r="AT273" s="20">
        <f>POWER((AO273-H273),2)</f>
        <v>4.2845926423718215</v>
      </c>
      <c r="AU273" s="20">
        <f>POWER((AP273-H273),2)</f>
        <v>5.5530297149283259</v>
      </c>
      <c r="AV273" s="29">
        <f t="shared" si="98"/>
        <v>53.125027290005583</v>
      </c>
      <c r="AW273" s="30">
        <f t="shared" si="101"/>
        <v>41.946070553494224</v>
      </c>
      <c r="AX273" s="36">
        <f t="shared" si="99"/>
        <v>55.861472286196339</v>
      </c>
      <c r="AY273" s="37">
        <f t="shared" si="100"/>
        <v>53.345431536260129</v>
      </c>
    </row>
    <row r="274" spans="1:51" thickTop="1" thickBot="1">
      <c r="A274" s="4">
        <v>273</v>
      </c>
      <c r="B274" s="4">
        <v>1098093482</v>
      </c>
      <c r="C274" s="5">
        <f t="shared" si="90"/>
        <v>0.5161290322580645</v>
      </c>
      <c r="D274" s="2">
        <f t="shared" si="91"/>
        <v>38278.415300925924</v>
      </c>
      <c r="E274" s="4" t="s">
        <v>1152</v>
      </c>
      <c r="F274" s="4" t="s">
        <v>1153</v>
      </c>
      <c r="G274" s="4">
        <v>62</v>
      </c>
      <c r="H274" s="4">
        <v>62</v>
      </c>
      <c r="I274" s="5">
        <f t="shared" si="92"/>
        <v>0.73770491803278693</v>
      </c>
      <c r="J274" s="4">
        <v>340</v>
      </c>
      <c r="K274" s="4">
        <v>340</v>
      </c>
      <c r="L274" s="5">
        <f t="shared" si="93"/>
        <v>0.64320388349514568</v>
      </c>
      <c r="M274" s="5">
        <f t="shared" si="88"/>
        <v>5.4838709677419351</v>
      </c>
      <c r="N274" s="4">
        <v>0</v>
      </c>
      <c r="O274" s="4">
        <v>0</v>
      </c>
      <c r="P274" s="4">
        <v>0</v>
      </c>
      <c r="Q274" s="4">
        <v>0</v>
      </c>
      <c r="R274" s="4">
        <v>1</v>
      </c>
      <c r="S274" s="4">
        <v>0</v>
      </c>
      <c r="T274" s="4">
        <v>0</v>
      </c>
      <c r="U274" s="4">
        <v>0</v>
      </c>
      <c r="V274" s="4">
        <v>1</v>
      </c>
      <c r="W274" s="4">
        <f>N274+P274+T274</f>
        <v>0</v>
      </c>
      <c r="X274" s="4">
        <f>O274+Q274+U274</f>
        <v>0</v>
      </c>
      <c r="Y274" s="60">
        <f>(N274+V274)/G274</f>
        <v>1.6129032258064516E-2</v>
      </c>
      <c r="Z274" s="62">
        <f>IF(AA274=0,0,(N274+V274)/ABS(AA274))</f>
        <v>0</v>
      </c>
      <c r="AA274" s="3">
        <f t="shared" si="94"/>
        <v>0</v>
      </c>
      <c r="AB274" s="3">
        <f t="shared" si="89"/>
        <v>0</v>
      </c>
      <c r="AC274" s="3">
        <f>N274+O274+P274+Q274+T274+U274</f>
        <v>0</v>
      </c>
      <c r="AD274" s="3">
        <f>AA274/G274</f>
        <v>0</v>
      </c>
      <c r="AE274" s="24">
        <f>(AA274)*(G274*G274)</f>
        <v>0</v>
      </c>
      <c r="AF274" s="25">
        <f t="shared" si="95"/>
        <v>2.6014568158168577E-4</v>
      </c>
      <c r="AG274" s="26">
        <f>(H274-$H$2)/SUM($AF$2:AF273)</f>
        <v>169.9425045279919</v>
      </c>
      <c r="AH274" s="35">
        <f>(H274-H269)/SUM(AF269:AF273)</f>
        <v>2128.8058545898075</v>
      </c>
      <c r="AI274" s="28">
        <f>(H274-H264)/SUM(AF264:AF273)</f>
        <v>1054.2556398875961</v>
      </c>
      <c r="AJ274" s="29">
        <f>AJ273+(AVERAGE($AE$3:AE274)/(AJ273*AJ273))</f>
        <v>41.385704726426894</v>
      </c>
      <c r="AK274" s="30">
        <f>AK273+(AVERAGE($AG$3:AG274)/(AK273*AK273))</f>
        <v>43.689429359520304</v>
      </c>
      <c r="AL274" s="36">
        <f>AL273+(AVERAGE($AH$3:AH274)/(AL273*AL273))</f>
        <v>49.416954696145012</v>
      </c>
      <c r="AM274" s="37">
        <f>AM273+(AVERAGE($AI$3:AI274)/(AM273*AM273))</f>
        <v>49.581908047186481</v>
      </c>
      <c r="AN274" s="38">
        <f t="shared" si="96"/>
        <v>62.046260044301079</v>
      </c>
      <c r="AO274" s="39">
        <f t="shared" si="97"/>
        <v>60.522789933330891</v>
      </c>
      <c r="AP274" s="39">
        <f t="shared" si="97"/>
        <v>59.939873208670313</v>
      </c>
      <c r="AQ274" s="36">
        <f t="shared" si="102"/>
        <v>59.52192168539267</v>
      </c>
      <c r="AR274" s="40">
        <f t="shared" si="103"/>
        <v>58.993957100071867</v>
      </c>
      <c r="AS274" s="41">
        <f t="shared" si="103"/>
        <v>58.645467578485395</v>
      </c>
      <c r="AT274" s="20">
        <f>POWER((AO274-H274),2)</f>
        <v>2.1821495810685527</v>
      </c>
      <c r="AU274" s="20">
        <f>POWER((AP274-H274),2)</f>
        <v>4.2441223963543502</v>
      </c>
      <c r="AV274" s="29">
        <f t="shared" si="98"/>
        <v>53.187145140056415</v>
      </c>
      <c r="AW274" s="30">
        <f t="shared" si="101"/>
        <v>41.992732859884505</v>
      </c>
      <c r="AX274" s="36">
        <f t="shared" si="99"/>
        <v>55.927215356699925</v>
      </c>
      <c r="AY274" s="37">
        <f t="shared" si="100"/>
        <v>53.407843039374633</v>
      </c>
    </row>
    <row r="275" spans="1:51" thickTop="1" thickBot="1">
      <c r="A275" s="4">
        <v>274</v>
      </c>
      <c r="B275" s="4">
        <v>1101377579</v>
      </c>
      <c r="C275" s="5">
        <f t="shared" si="90"/>
        <v>0.51802656546489567</v>
      </c>
      <c r="D275" s="2">
        <f t="shared" si="91"/>
        <v>38316.425682870373</v>
      </c>
      <c r="E275" s="4" t="s">
        <v>1153</v>
      </c>
      <c r="F275" s="4" t="s">
        <v>1154</v>
      </c>
      <c r="G275" s="4">
        <v>62</v>
      </c>
      <c r="H275" s="4">
        <v>62</v>
      </c>
      <c r="I275" s="5">
        <f t="shared" si="92"/>
        <v>0.73770491803278693</v>
      </c>
      <c r="J275" s="4">
        <v>340</v>
      </c>
      <c r="K275" s="4">
        <v>339</v>
      </c>
      <c r="L275" s="5">
        <f t="shared" si="93"/>
        <v>0.64077669902912626</v>
      </c>
      <c r="M275" s="5">
        <f t="shared" si="88"/>
        <v>5.467741935483871</v>
      </c>
      <c r="N275" s="4">
        <v>0</v>
      </c>
      <c r="O275" s="4">
        <v>0</v>
      </c>
      <c r="P275" s="4">
        <v>0</v>
      </c>
      <c r="Q275" s="4">
        <v>1</v>
      </c>
      <c r="R275" s="4">
        <v>0</v>
      </c>
      <c r="S275" s="4">
        <v>0</v>
      </c>
      <c r="T275" s="4">
        <v>0</v>
      </c>
      <c r="U275" s="4">
        <v>0</v>
      </c>
      <c r="V275" s="4">
        <v>1</v>
      </c>
      <c r="W275" s="4">
        <f>N275+P275+T275</f>
        <v>0</v>
      </c>
      <c r="X275" s="4">
        <f>O275+Q275+U275</f>
        <v>1</v>
      </c>
      <c r="Y275" s="60">
        <f>(N275+V275)/G275</f>
        <v>1.6129032258064516E-2</v>
      </c>
      <c r="Z275" s="62">
        <f>IF(AA275=0,0,(N275+V275)/ABS(AA275))</f>
        <v>0</v>
      </c>
      <c r="AA275" s="3">
        <f t="shared" si="94"/>
        <v>0</v>
      </c>
      <c r="AB275" s="3">
        <f t="shared" si="89"/>
        <v>-1</v>
      </c>
      <c r="AC275" s="3">
        <f>N275+O275+P275+Q275+T275+U275</f>
        <v>1</v>
      </c>
      <c r="AD275" s="3">
        <f>AA275/G275</f>
        <v>0</v>
      </c>
      <c r="AE275" s="24">
        <f>(AA275)*(G275*G275)</f>
        <v>0</v>
      </c>
      <c r="AF275" s="25">
        <f t="shared" si="95"/>
        <v>2.6014568158168577E-4</v>
      </c>
      <c r="AG275" s="26">
        <f>(H275-$H$2)/SUM($AF$2:AF274)</f>
        <v>169.77571004670301</v>
      </c>
      <c r="AH275" s="35">
        <f>(H275-H270)/SUM(AF270:AF274)</f>
        <v>2170.5900291986586</v>
      </c>
      <c r="AI275" s="28">
        <f>(H275-H265)/SUM(AF265:AF274)</f>
        <v>1064.4029272949035</v>
      </c>
      <c r="AJ275" s="29">
        <f>AJ274+(AVERAGE($AE$3:AE275)/(AJ274*AJ274))</f>
        <v>41.505765549277754</v>
      </c>
      <c r="AK275" s="30">
        <f>AK274+(AVERAGE($AG$3:AG275)/(AK274*AK274))</f>
        <v>43.747141888437049</v>
      </c>
      <c r="AL275" s="36">
        <f>AL274+(AVERAGE($AH$3:AH275)/(AL274*AL274))</f>
        <v>49.523015730000978</v>
      </c>
      <c r="AM275" s="37">
        <f>AM274+(AVERAGE($AI$3:AI275)/(AM274*AM274))</f>
        <v>49.68488171504044</v>
      </c>
      <c r="AN275" s="38">
        <f t="shared" si="96"/>
        <v>62.046260044301079</v>
      </c>
      <c r="AO275" s="39">
        <f t="shared" si="97"/>
        <v>61.115360293309067</v>
      </c>
      <c r="AP275" s="39">
        <f t="shared" si="97"/>
        <v>60.236134164983376</v>
      </c>
      <c r="AQ275" s="36">
        <f t="shared" si="102"/>
        <v>59.882534150821037</v>
      </c>
      <c r="AR275" s="40">
        <f t="shared" si="103"/>
        <v>59.294211631129663</v>
      </c>
      <c r="AS275" s="41">
        <f t="shared" si="103"/>
        <v>58.894155907816042</v>
      </c>
      <c r="AT275" s="20">
        <f>POWER((AO275-H275),2)</f>
        <v>0.78258741065422044</v>
      </c>
      <c r="AU275" s="20">
        <f>POWER((AP275-H275),2)</f>
        <v>3.1112226839388919</v>
      </c>
      <c r="AV275" s="29">
        <f t="shared" si="98"/>
        <v>53.249117978600495</v>
      </c>
      <c r="AW275" s="30">
        <f t="shared" si="101"/>
        <v>42.039291521622829</v>
      </c>
      <c r="AX275" s="36">
        <f t="shared" si="99"/>
        <v>55.992803954611844</v>
      </c>
      <c r="AY275" s="37">
        <f t="shared" si="100"/>
        <v>53.470108761661095</v>
      </c>
    </row>
    <row r="276" spans="1:51" thickTop="1" thickBot="1">
      <c r="A276" s="4">
        <v>275</v>
      </c>
      <c r="B276" s="4">
        <v>1101995557</v>
      </c>
      <c r="C276" s="5">
        <f t="shared" si="90"/>
        <v>0.51992409867172673</v>
      </c>
      <c r="D276" s="2">
        <f t="shared" si="91"/>
        <v>38323.578206018516</v>
      </c>
      <c r="E276" s="4" t="s">
        <v>1154</v>
      </c>
      <c r="F276" s="4" t="s">
        <v>1155</v>
      </c>
      <c r="G276" s="4">
        <v>62</v>
      </c>
      <c r="H276" s="4">
        <v>62</v>
      </c>
      <c r="I276" s="5">
        <f t="shared" si="92"/>
        <v>0.73770491803278693</v>
      </c>
      <c r="J276" s="4">
        <v>339</v>
      </c>
      <c r="K276" s="4">
        <v>339</v>
      </c>
      <c r="L276" s="5">
        <f t="shared" si="93"/>
        <v>0.64077669902912626</v>
      </c>
      <c r="M276" s="5">
        <f t="shared" si="88"/>
        <v>5.467741935483871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f>N276+P276+T276</f>
        <v>0</v>
      </c>
      <c r="X276" s="4">
        <f>O276+Q276+U276</f>
        <v>0</v>
      </c>
      <c r="Y276" s="60">
        <f>(N276+V276)/G276</f>
        <v>0</v>
      </c>
      <c r="Z276" s="62">
        <f>IF(AA276=0,0,(N276+V276)/ABS(AA276))</f>
        <v>0</v>
      </c>
      <c r="AA276" s="3">
        <f t="shared" si="94"/>
        <v>0</v>
      </c>
      <c r="AB276" s="3">
        <f t="shared" si="89"/>
        <v>0</v>
      </c>
      <c r="AC276" s="3">
        <f>N276+O276+P276+Q276+T276+U276</f>
        <v>0</v>
      </c>
      <c r="AD276" s="3">
        <f>AA276/G276</f>
        <v>0</v>
      </c>
      <c r="AE276" s="24">
        <f>(AA276)*(G276*G276)</f>
        <v>0</v>
      </c>
      <c r="AF276" s="25">
        <f t="shared" si="95"/>
        <v>2.6014568158168577E-4</v>
      </c>
      <c r="AG276" s="26">
        <f>(H276-$H$2)/SUM($AF$2:AF275)</f>
        <v>169.60924265392896</v>
      </c>
      <c r="AH276" s="35">
        <f>(H276-H271)/SUM(AF271:AF275)</f>
        <v>2214.0473222657324</v>
      </c>
      <c r="AI276" s="28">
        <f>(H276-H266)/SUM(AF266:AF275)</f>
        <v>1074.7474498674733</v>
      </c>
      <c r="AJ276" s="29">
        <f>AJ275+(AVERAGE($AE$3:AE276)/(AJ275*AJ275))</f>
        <v>41.624697146759864</v>
      </c>
      <c r="AK276" s="30">
        <f>AK275+(AVERAGE($AG$3:AG276)/(AK275*AK275))</f>
        <v>43.804815615693933</v>
      </c>
      <c r="AL276" s="36">
        <f>AL275+(AVERAGE($AH$3:AH276)/(AL275*AL275))</f>
        <v>49.631532278712726</v>
      </c>
      <c r="AM276" s="37">
        <f>AM275+(AVERAGE($AI$3:AI276)/(AM275*AM275))</f>
        <v>49.788643671384889</v>
      </c>
      <c r="AN276" s="38">
        <f t="shared" si="96"/>
        <v>62.046260044301079</v>
      </c>
      <c r="AO276" s="39">
        <f t="shared" ref="AO276:AP291" si="104">AO275+(AH276/(AO275*AO275))</f>
        <v>61.708130198241484</v>
      </c>
      <c r="AP276" s="39">
        <f t="shared" si="104"/>
        <v>60.532339065553749</v>
      </c>
      <c r="AQ276" s="36">
        <f t="shared" si="102"/>
        <v>60.36230214633882</v>
      </c>
      <c r="AR276" s="40">
        <f t="shared" si="103"/>
        <v>59.616430195947522</v>
      </c>
      <c r="AS276" s="41">
        <f t="shared" si="103"/>
        <v>59.152746885724369</v>
      </c>
      <c r="AT276" s="20">
        <f>POWER((AO276-H276),2)</f>
        <v>8.5187981178555278E-2</v>
      </c>
      <c r="AU276" s="20">
        <f>POWER((AP276-H276),2)</f>
        <v>2.1540286184996416</v>
      </c>
      <c r="AV276" s="29">
        <f t="shared" si="98"/>
        <v>53.310946649581091</v>
      </c>
      <c r="AW276" s="30">
        <f t="shared" si="101"/>
        <v>42.085747112708354</v>
      </c>
      <c r="AX276" s="36">
        <f t="shared" si="99"/>
        <v>56.05823898476779</v>
      </c>
      <c r="AY276" s="37">
        <f t="shared" si="100"/>
        <v>53.532229552026728</v>
      </c>
    </row>
    <row r="277" spans="1:51" thickTop="1" thickBot="1">
      <c r="A277" s="4">
        <v>276</v>
      </c>
      <c r="B277" s="4">
        <v>1105980912</v>
      </c>
      <c r="C277" s="5">
        <f t="shared" si="90"/>
        <v>0.5218216318785579</v>
      </c>
      <c r="D277" s="2">
        <f t="shared" si="91"/>
        <v>38369.705000000002</v>
      </c>
      <c r="E277" s="4" t="s">
        <v>1155</v>
      </c>
      <c r="F277" s="4" t="s">
        <v>1156</v>
      </c>
      <c r="G277" s="4">
        <v>62</v>
      </c>
      <c r="H277" s="4">
        <v>62</v>
      </c>
      <c r="I277" s="5">
        <f t="shared" si="92"/>
        <v>0.73770491803278693</v>
      </c>
      <c r="J277" s="4">
        <v>339</v>
      </c>
      <c r="K277" s="4">
        <v>339</v>
      </c>
      <c r="L277" s="5">
        <f t="shared" si="93"/>
        <v>0.64077669902912626</v>
      </c>
      <c r="M277" s="5">
        <f t="shared" si="88"/>
        <v>5.467741935483871</v>
      </c>
      <c r="N277" s="4">
        <v>0</v>
      </c>
      <c r="O277" s="4">
        <v>0</v>
      </c>
      <c r="P277" s="4">
        <v>0</v>
      </c>
      <c r="Q277" s="4">
        <v>0</v>
      </c>
      <c r="R277" s="4">
        <v>1</v>
      </c>
      <c r="S277" s="4">
        <v>0</v>
      </c>
      <c r="T277" s="4">
        <v>0</v>
      </c>
      <c r="U277" s="4">
        <v>0</v>
      </c>
      <c r="V277" s="4">
        <v>1</v>
      </c>
      <c r="W277" s="4">
        <f>N277+P277+T277</f>
        <v>0</v>
      </c>
      <c r="X277" s="4">
        <f>O277+Q277+U277</f>
        <v>0</v>
      </c>
      <c r="Y277" s="60">
        <f>(N277+V277)/G277</f>
        <v>1.6129032258064516E-2</v>
      </c>
      <c r="Z277" s="62">
        <f>IF(AA277=0,0,(N277+V277)/ABS(AA277))</f>
        <v>0</v>
      </c>
      <c r="AA277" s="3">
        <f t="shared" si="94"/>
        <v>0</v>
      </c>
      <c r="AB277" s="3">
        <f t="shared" si="89"/>
        <v>0</v>
      </c>
      <c r="AC277" s="3">
        <f>N277+O277+P277+Q277+T277+U277</f>
        <v>0</v>
      </c>
      <c r="AD277" s="3">
        <f>AA277/G277</f>
        <v>0</v>
      </c>
      <c r="AE277" s="24">
        <f>(AA277)*(G277*G277)</f>
        <v>0</v>
      </c>
      <c r="AF277" s="25">
        <f t="shared" si="95"/>
        <v>2.6014568158168577E-4</v>
      </c>
      <c r="AG277" s="26">
        <f>(H277-$H$2)/SUM($AF$2:AF276)</f>
        <v>169.44310138846805</v>
      </c>
      <c r="AH277" s="35">
        <f>(H277-H272)/SUM(AF272:AF276)</f>
        <v>2259.2802791535341</v>
      </c>
      <c r="AI277" s="28">
        <f>(H277-H267)/SUM(AF267:AF276)</f>
        <v>1085.2950145993293</v>
      </c>
      <c r="AJ277" s="29">
        <f>AJ276+(AVERAGE($AE$3:AE277)/(AJ276*AJ276))</f>
        <v>41.742520073130038</v>
      </c>
      <c r="AK277" s="30">
        <f>AK276+(AVERAGE($AG$3:AG277)/(AK276*AK276))</f>
        <v>43.862449510203106</v>
      </c>
      <c r="AL277" s="36">
        <f>AL276+(AVERAGE($AH$3:AH277)/(AL276*AL276))</f>
        <v>49.74251713489673</v>
      </c>
      <c r="AM277" s="37">
        <f>AM276+(AVERAGE($AI$3:AI277)/(AM276*AM276))</f>
        <v>49.893189885317227</v>
      </c>
      <c r="AN277" s="38">
        <f t="shared" si="96"/>
        <v>62.046260044301079</v>
      </c>
      <c r="AO277" s="39">
        <f t="shared" si="104"/>
        <v>62.301445210464472</v>
      </c>
      <c r="AP277" s="39">
        <f t="shared" si="104"/>
        <v>60.82853077341732</v>
      </c>
      <c r="AQ277" s="36">
        <f t="shared" si="102"/>
        <v>60.95848729659879</v>
      </c>
      <c r="AR277" s="40">
        <f t="shared" si="103"/>
        <v>59.960653870834214</v>
      </c>
      <c r="AS277" s="41">
        <f t="shared" si="103"/>
        <v>59.421149120857379</v>
      </c>
      <c r="AT277" s="20">
        <f>POWER((AO277-H277),2)</f>
        <v>9.0869214911969712E-2</v>
      </c>
      <c r="AU277" s="20">
        <f>POWER((AP277-H277),2)</f>
        <v>1.372340148830222</v>
      </c>
      <c r="AV277" s="29">
        <f t="shared" si="98"/>
        <v>53.372631989106836</v>
      </c>
      <c r="AW277" s="30">
        <f t="shared" si="101"/>
        <v>42.132100202068749</v>
      </c>
      <c r="AX277" s="36">
        <f t="shared" si="99"/>
        <v>56.123521343549228</v>
      </c>
      <c r="AY277" s="37">
        <f t="shared" si="100"/>
        <v>53.594206251493524</v>
      </c>
    </row>
    <row r="278" spans="1:51" thickTop="1" thickBot="1">
      <c r="A278" s="4">
        <v>277</v>
      </c>
      <c r="B278" s="4">
        <v>1106150221</v>
      </c>
      <c r="C278" s="5">
        <f t="shared" si="90"/>
        <v>0.52371916508538896</v>
      </c>
      <c r="D278" s="2">
        <f t="shared" si="91"/>
        <v>38371.664594907408</v>
      </c>
      <c r="E278" s="4" t="s">
        <v>1156</v>
      </c>
      <c r="F278" s="4" t="s">
        <v>1157</v>
      </c>
      <c r="G278" s="4">
        <v>62</v>
      </c>
      <c r="H278" s="4">
        <v>63</v>
      </c>
      <c r="I278" s="5">
        <f t="shared" si="92"/>
        <v>0.75409836065573765</v>
      </c>
      <c r="J278" s="4">
        <v>339</v>
      </c>
      <c r="K278" s="4">
        <v>342</v>
      </c>
      <c r="L278" s="5">
        <f t="shared" si="93"/>
        <v>0.64805825242718451</v>
      </c>
      <c r="M278" s="5">
        <f t="shared" si="88"/>
        <v>5.4285714285714288</v>
      </c>
      <c r="N278" s="4">
        <v>1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3</v>
      </c>
      <c r="U278" s="4">
        <v>0</v>
      </c>
      <c r="V278" s="4">
        <v>0</v>
      </c>
      <c r="W278" s="4">
        <f>N278+P278+T278</f>
        <v>4</v>
      </c>
      <c r="X278" s="4">
        <f>O278+Q278+U278</f>
        <v>0</v>
      </c>
      <c r="Y278" s="60">
        <f>(N278+V278)/G278</f>
        <v>1.6129032258064516E-2</v>
      </c>
      <c r="Z278" s="62">
        <f>IF(AA278=0,0,(N278+V278)/ABS(AA278))</f>
        <v>1</v>
      </c>
      <c r="AA278" s="3">
        <f t="shared" si="94"/>
        <v>1</v>
      </c>
      <c r="AB278" s="3">
        <f t="shared" si="89"/>
        <v>3</v>
      </c>
      <c r="AC278" s="3">
        <f>N278+O278+P278+Q278+T278+U278</f>
        <v>4</v>
      </c>
      <c r="AD278" s="3">
        <f>AA278/G278</f>
        <v>1.6129032258064516E-2</v>
      </c>
      <c r="AE278" s="24">
        <f>(AA278)*(G278*G278)</f>
        <v>3844</v>
      </c>
      <c r="AF278" s="25">
        <f t="shared" si="95"/>
        <v>2.5195263290501388E-4</v>
      </c>
      <c r="AG278" s="26">
        <f>(H278-$H$2)/SUM($AF$2:AF277)</f>
        <v>173.03900274383395</v>
      </c>
      <c r="AH278" s="35">
        <f>(H278-H273)/SUM(AF273:AF277)</f>
        <v>768.79999999999984</v>
      </c>
      <c r="AI278" s="28">
        <f>(H278-H268)/SUM(AF268:AF277)</f>
        <v>1461.4022116040953</v>
      </c>
      <c r="AJ278" s="29">
        <f>AJ277+(AVERAGE($AE$3:AE278)/(AJ277*AJ277))</f>
        <v>41.867247444998121</v>
      </c>
      <c r="AK278" s="30">
        <f>AK277+(AVERAGE($AG$3:AG278)/(AK277*AK277))</f>
        <v>43.920049649456494</v>
      </c>
      <c r="AL278" s="36">
        <f>AL277+(AVERAGE($AH$3:AH278)/(AL277*AL277))</f>
        <v>49.853732728694048</v>
      </c>
      <c r="AM278" s="37">
        <f>AM277+(AVERAGE($AI$3:AI278)/(AM277*AM277))</f>
        <v>49.999048273191001</v>
      </c>
      <c r="AN278" s="38">
        <f t="shared" si="96"/>
        <v>63.044769453276331</v>
      </c>
      <c r="AO278" s="39">
        <f t="shared" si="104"/>
        <v>62.499514494803371</v>
      </c>
      <c r="AP278" s="39">
        <f t="shared" si="104"/>
        <v>61.223492585355153</v>
      </c>
      <c r="AQ278" s="36">
        <f t="shared" si="102"/>
        <v>61.472033303419316</v>
      </c>
      <c r="AR278" s="40">
        <f t="shared" si="103"/>
        <v>60.284136977696285</v>
      </c>
      <c r="AS278" s="41">
        <f t="shared" si="103"/>
        <v>59.709613940619477</v>
      </c>
      <c r="AT278" s="20">
        <f>POWER((AO278-H278),2)</f>
        <v>0.25048574091192477</v>
      </c>
      <c r="AU278" s="20">
        <f>POWER((AP278-H278),2)</f>
        <v>3.155978594288118</v>
      </c>
      <c r="AV278" s="29">
        <f t="shared" si="98"/>
        <v>53.434174825551416</v>
      </c>
      <c r="AW278" s="30">
        <f t="shared" si="101"/>
        <v>42.178351353621643</v>
      </c>
      <c r="AX278" s="36">
        <f t="shared" si="99"/>
        <v>56.188651918991674</v>
      </c>
      <c r="AY278" s="37">
        <f t="shared" si="100"/>
        <v>53.656039693298652</v>
      </c>
    </row>
    <row r="279" spans="1:51" thickTop="1" thickBot="1">
      <c r="A279" s="4">
        <v>278</v>
      </c>
      <c r="B279" s="4">
        <v>1108132296</v>
      </c>
      <c r="C279" s="5">
        <f t="shared" si="90"/>
        <v>0.52561669829222013</v>
      </c>
      <c r="D279" s="2">
        <f t="shared" si="91"/>
        <v>38394.60527777778</v>
      </c>
      <c r="E279" s="4" t="s">
        <v>1157</v>
      </c>
      <c r="F279" s="4" t="s">
        <v>1158</v>
      </c>
      <c r="G279" s="4">
        <v>63</v>
      </c>
      <c r="H279" s="4">
        <v>63</v>
      </c>
      <c r="I279" s="5">
        <f t="shared" si="92"/>
        <v>0.75409836065573765</v>
      </c>
      <c r="J279" s="4">
        <v>342</v>
      </c>
      <c r="K279" s="4">
        <v>342</v>
      </c>
      <c r="L279" s="5">
        <f t="shared" si="93"/>
        <v>0.64805825242718451</v>
      </c>
      <c r="M279" s="5">
        <f t="shared" si="88"/>
        <v>5.4285714285714288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f>N279+P279+T279</f>
        <v>0</v>
      </c>
      <c r="X279" s="4">
        <f>O279+Q279+U279</f>
        <v>0</v>
      </c>
      <c r="Y279" s="60">
        <f>(N279+V279)/G279</f>
        <v>0</v>
      </c>
      <c r="Z279" s="62">
        <f>IF(AA279=0,0,(N279+V279)/ABS(AA279))</f>
        <v>0</v>
      </c>
      <c r="AA279" s="3">
        <f t="shared" si="94"/>
        <v>0</v>
      </c>
      <c r="AB279" s="3">
        <f t="shared" si="89"/>
        <v>0</v>
      </c>
      <c r="AC279" s="3">
        <f>N279+O279+P279+Q279+T279+U279</f>
        <v>0</v>
      </c>
      <c r="AD279" s="3">
        <f>AA279/G279</f>
        <v>0</v>
      </c>
      <c r="AE279" s="24">
        <f>(AA279)*(G279*G279)</f>
        <v>0</v>
      </c>
      <c r="AF279" s="25">
        <f t="shared" si="95"/>
        <v>2.5195263290501388E-4</v>
      </c>
      <c r="AG279" s="26">
        <f>(H279-$H$2)/SUM($AF$2:AF278)</f>
        <v>172.87515605918188</v>
      </c>
      <c r="AH279" s="35">
        <f>(H279-H274)/SUM(AF274:AF278)</f>
        <v>773.6732251521297</v>
      </c>
      <c r="AI279" s="28">
        <f>(H279-H269)/SUM(AF269:AF278)</f>
        <v>1480.5075660808061</v>
      </c>
      <c r="AJ279" s="29">
        <f>AJ278+(AVERAGE($AE$3:AE279)/(AJ278*AJ278))</f>
        <v>41.99078516885934</v>
      </c>
      <c r="AK279" s="30">
        <f>AK278+(AVERAGE($AG$3:AG279)/(AK278*AK278))</f>
        <v>43.977614946975919</v>
      </c>
      <c r="AL279" s="36">
        <f>AL278+(AVERAGE($AH$3:AH279)/(AL278*AL278))</f>
        <v>49.965176740030223</v>
      </c>
      <c r="AM279" s="37">
        <f>AM278+(AVERAGE($AI$3:AI279)/(AM278*AM278))</f>
        <v>50.106216341840053</v>
      </c>
      <c r="AN279" s="38">
        <f t="shared" si="96"/>
        <v>63.044769453276331</v>
      </c>
      <c r="AO279" s="39">
        <f t="shared" si="104"/>
        <v>62.697577917576638</v>
      </c>
      <c r="AP279" s="39">
        <f t="shared" si="104"/>
        <v>61.61847197038135</v>
      </c>
      <c r="AQ279" s="36">
        <f t="shared" si="102"/>
        <v>61.905311978594163</v>
      </c>
      <c r="AR279" s="40">
        <f t="shared" si="103"/>
        <v>60.62544660918158</v>
      </c>
      <c r="AS279" s="41">
        <f t="shared" si="103"/>
        <v>60.017970175633131</v>
      </c>
      <c r="AT279" s="20">
        <f>POWER((AO279-H279),2)</f>
        <v>9.1459115937282953E-2</v>
      </c>
      <c r="AU279" s="20">
        <f>POWER((AP279-H279),2)</f>
        <v>1.9086196966219897</v>
      </c>
      <c r="AV279" s="29">
        <f t="shared" si="98"/>
        <v>53.495575979651669</v>
      </c>
      <c r="AW279" s="30">
        <f t="shared" si="101"/>
        <v>42.224501126335099</v>
      </c>
      <c r="AX279" s="36">
        <f t="shared" si="99"/>
        <v>56.253631590891175</v>
      </c>
      <c r="AY279" s="37">
        <f t="shared" si="100"/>
        <v>53.717730702993208</v>
      </c>
    </row>
    <row r="280" spans="1:51" thickTop="1" thickBot="1">
      <c r="A280" s="4">
        <v>279</v>
      </c>
      <c r="B280" s="4">
        <v>1109255856</v>
      </c>
      <c r="C280" s="5">
        <f t="shared" si="90"/>
        <v>0.52751423149905119</v>
      </c>
      <c r="D280" s="2">
        <f t="shared" si="91"/>
        <v>38407.609444444446</v>
      </c>
      <c r="E280" s="4" t="s">
        <v>1158</v>
      </c>
      <c r="F280" s="4" t="s">
        <v>1159</v>
      </c>
      <c r="G280" s="4">
        <v>63</v>
      </c>
      <c r="H280" s="4">
        <v>67</v>
      </c>
      <c r="I280" s="5">
        <f t="shared" si="92"/>
        <v>0.81967213114754101</v>
      </c>
      <c r="J280" s="4">
        <v>342</v>
      </c>
      <c r="K280" s="4">
        <v>359</v>
      </c>
      <c r="L280" s="5">
        <f t="shared" si="93"/>
        <v>0.68932038834951459</v>
      </c>
      <c r="M280" s="5">
        <f t="shared" si="88"/>
        <v>5.3582089552238807</v>
      </c>
      <c r="N280" s="4">
        <v>4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17</v>
      </c>
      <c r="U280" s="4">
        <v>0</v>
      </c>
      <c r="V280" s="4">
        <v>0</v>
      </c>
      <c r="W280" s="4">
        <f>N280+P280+T280</f>
        <v>21</v>
      </c>
      <c r="X280" s="4">
        <f>O280+Q280+U280</f>
        <v>0</v>
      </c>
      <c r="Y280" s="60">
        <f>(N280+V280)/G280</f>
        <v>6.3492063492063489E-2</v>
      </c>
      <c r="Z280" s="62">
        <f>IF(AA280=0,0,(N280+V280)/ABS(AA280))</f>
        <v>1</v>
      </c>
      <c r="AA280" s="3">
        <f t="shared" si="94"/>
        <v>4</v>
      </c>
      <c r="AB280" s="3">
        <f t="shared" si="89"/>
        <v>17</v>
      </c>
      <c r="AC280" s="3">
        <f>N280+O280+P280+Q280+T280+U280</f>
        <v>21</v>
      </c>
      <c r="AD280" s="3">
        <f>AA280/G280</f>
        <v>6.3492063492063489E-2</v>
      </c>
      <c r="AE280" s="24">
        <f>(AA280)*(G280*G280)</f>
        <v>15876</v>
      </c>
      <c r="AF280" s="25">
        <f t="shared" si="95"/>
        <v>2.2276676319893073E-4</v>
      </c>
      <c r="AG280" s="26">
        <f>(H280-$H$2)/SUM($AF$2:AF279)</f>
        <v>187.7300210504155</v>
      </c>
      <c r="AH280" s="35">
        <f>(H280-H275)/SUM(AF275:AF279)</f>
        <v>3893.0431232457254</v>
      </c>
      <c r="AI280" s="28">
        <f>(H280-H270)/SUM(AF270:AF279)</f>
        <v>3000.2381557931863</v>
      </c>
      <c r="AJ280" s="29">
        <f>AJ279+(AVERAGE($AE$3:AE280)/(AJ279*AJ279))</f>
        <v>42.145543602927795</v>
      </c>
      <c r="AK280" s="30">
        <f>AK279+(AVERAGE($AG$3:AG280)/(AK279*AK279))</f>
        <v>44.035172274056166</v>
      </c>
      <c r="AL280" s="36">
        <f>AL279+(AVERAGE($AH$3:AH280)/(AL279*AL279))</f>
        <v>50.081334388922734</v>
      </c>
      <c r="AM280" s="37">
        <f>AM279+(AVERAGE($AI$3:AI280)/(AM279*AM279))</f>
        <v>50.216841232126725</v>
      </c>
      <c r="AN280" s="38">
        <f t="shared" si="96"/>
        <v>67.039090497475712</v>
      </c>
      <c r="AO280" s="39">
        <f t="shared" si="104"/>
        <v>63.687925593499735</v>
      </c>
      <c r="AP280" s="39">
        <f t="shared" si="104"/>
        <v>62.408666249587512</v>
      </c>
      <c r="AQ280" s="36">
        <f t="shared" si="102"/>
        <v>62.422438904569674</v>
      </c>
      <c r="AR280" s="40">
        <f t="shared" si="103"/>
        <v>61.068844369842438</v>
      </c>
      <c r="AS280" s="41">
        <f t="shared" si="103"/>
        <v>60.3876654959858</v>
      </c>
      <c r="AT280" s="20">
        <f>POWER((AO280-H280),2)</f>
        <v>10.969836874194085</v>
      </c>
      <c r="AU280" s="20">
        <f>POWER((AP280-H280),2)</f>
        <v>21.080345607676804</v>
      </c>
      <c r="AV280" s="29">
        <f t="shared" si="98"/>
        <v>53.556836264604073</v>
      </c>
      <c r="AW280" s="30">
        <f t="shared" si="101"/>
        <v>42.270550074287158</v>
      </c>
      <c r="AX280" s="36">
        <f t="shared" si="99"/>
        <v>56.318461230909115</v>
      </c>
      <c r="AY280" s="37">
        <f t="shared" si="100"/>
        <v>53.779280098539417</v>
      </c>
    </row>
    <row r="281" spans="1:51" thickTop="1" thickBot="1">
      <c r="A281" s="4">
        <v>280</v>
      </c>
      <c r="B281" s="4">
        <v>1109259698</v>
      </c>
      <c r="C281" s="5">
        <f t="shared" si="90"/>
        <v>0.52941176470588236</v>
      </c>
      <c r="D281" s="2">
        <f t="shared" si="91"/>
        <v>38407.653912037036</v>
      </c>
      <c r="E281" s="4" t="s">
        <v>1159</v>
      </c>
      <c r="F281" s="4" t="s">
        <v>1160</v>
      </c>
      <c r="G281" s="4">
        <v>67</v>
      </c>
      <c r="H281" s="4">
        <v>63</v>
      </c>
      <c r="I281" s="5">
        <f t="shared" si="92"/>
        <v>0.75409836065573765</v>
      </c>
      <c r="J281" s="4">
        <v>359</v>
      </c>
      <c r="K281" s="4">
        <v>342</v>
      </c>
      <c r="L281" s="5">
        <f t="shared" si="93"/>
        <v>0.64805825242718451</v>
      </c>
      <c r="M281" s="5">
        <f t="shared" si="88"/>
        <v>5.4285714285714288</v>
      </c>
      <c r="N281" s="4">
        <v>0</v>
      </c>
      <c r="O281" s="4">
        <v>4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17</v>
      </c>
      <c r="V281" s="4">
        <v>0</v>
      </c>
      <c r="W281" s="4">
        <f>N281+P281+T281</f>
        <v>0</v>
      </c>
      <c r="X281" s="4">
        <f>O281+Q281+U281</f>
        <v>21</v>
      </c>
      <c r="Y281" s="60">
        <f>(N281+V281)/G281</f>
        <v>0</v>
      </c>
      <c r="Z281" s="62">
        <f>IF(AA281=0,0,(N281+V281)/ABS(AA281))</f>
        <v>0</v>
      </c>
      <c r="AA281" s="3">
        <f t="shared" si="94"/>
        <v>-4</v>
      </c>
      <c r="AB281" s="3">
        <f t="shared" si="89"/>
        <v>-17</v>
      </c>
      <c r="AC281" s="3">
        <f>N281+O281+P281+Q281+T281+U281</f>
        <v>21</v>
      </c>
      <c r="AD281" s="3">
        <f>AA281/G281</f>
        <v>-5.9701492537313432E-2</v>
      </c>
      <c r="AE281" s="24">
        <f>(AA281)*(G281*G281)</f>
        <v>-17956</v>
      </c>
      <c r="AF281" s="25">
        <f t="shared" si="95"/>
        <v>2.5195263290501388E-4</v>
      </c>
      <c r="AG281" s="26">
        <f>(H281-$H$2)/SUM($AF$2:AF280)</f>
        <v>172.56728405843438</v>
      </c>
      <c r="AH281" s="35">
        <f>(H281-H276)/SUM(AF276:AF280)</f>
        <v>801.94816165204634</v>
      </c>
      <c r="AI281" s="28">
        <f>(H281-H271)/SUM(AF271:AF280)</f>
        <v>1537.3097500907504</v>
      </c>
      <c r="AJ281" s="29">
        <f>AJ280+(AVERAGE($AE$3:AE281)/(AJ280*AJ280))</f>
        <v>42.262384139435603</v>
      </c>
      <c r="AK281" s="30">
        <f>AK280+(AVERAGE($AG$3:AG281)/(AK280*AK280))</f>
        <v>44.092692449811118</v>
      </c>
      <c r="AL281" s="36">
        <f>AL280+(AVERAGE($AH$3:AH281)/(AL280*AL280))</f>
        <v>50.197685443617353</v>
      </c>
      <c r="AM281" s="37">
        <f>AM280+(AVERAGE($AI$3:AI281)/(AM280*AM280))</f>
        <v>50.328769533431284</v>
      </c>
      <c r="AN281" s="38">
        <f t="shared" si="96"/>
        <v>63.043753937907269</v>
      </c>
      <c r="AO281" s="39">
        <f t="shared" si="104"/>
        <v>63.885637165468857</v>
      </c>
      <c r="AP281" s="39">
        <f t="shared" si="104"/>
        <v>62.803370296343061</v>
      </c>
      <c r="AQ281" s="36">
        <f t="shared" si="102"/>
        <v>62.85855398417452</v>
      </c>
      <c r="AR281" s="40">
        <f t="shared" si="103"/>
        <v>61.527330206432943</v>
      </c>
      <c r="AS281" s="41">
        <f t="shared" si="103"/>
        <v>60.776313640672477</v>
      </c>
      <c r="AT281" s="20">
        <f>POWER((AO281-H281),2)</f>
        <v>0.78435318885971206</v>
      </c>
      <c r="AU281" s="20">
        <f>POWER((AP281-H281),2)</f>
        <v>3.8663240360215519E-2</v>
      </c>
      <c r="AV281" s="29">
        <f t="shared" si="98"/>
        <v>53.617956486159692</v>
      </c>
      <c r="AW281" s="30">
        <f t="shared" si="101"/>
        <v>42.316498746724513</v>
      </c>
      <c r="AX281" s="36">
        <f t="shared" si="99"/>
        <v>56.383141702675303</v>
      </c>
      <c r="AY281" s="37">
        <f t="shared" si="100"/>
        <v>53.840688690406246</v>
      </c>
    </row>
    <row r="282" spans="1:51" thickTop="1" thickBot="1">
      <c r="A282" s="4">
        <v>281</v>
      </c>
      <c r="B282" s="4">
        <v>1111659171</v>
      </c>
      <c r="C282" s="5">
        <f t="shared" si="90"/>
        <v>0.53130929791271342</v>
      </c>
      <c r="D282" s="2">
        <f t="shared" si="91"/>
        <v>38435.42559027778</v>
      </c>
      <c r="E282" s="4" t="s">
        <v>1160</v>
      </c>
      <c r="F282" s="4" t="s">
        <v>1161</v>
      </c>
      <c r="G282" s="4">
        <v>63</v>
      </c>
      <c r="H282" s="4">
        <v>63</v>
      </c>
      <c r="I282" s="5">
        <f t="shared" si="92"/>
        <v>0.75409836065573765</v>
      </c>
      <c r="J282" s="4">
        <v>342</v>
      </c>
      <c r="K282" s="4">
        <v>342</v>
      </c>
      <c r="L282" s="5">
        <f t="shared" si="93"/>
        <v>0.64805825242718451</v>
      </c>
      <c r="M282" s="5">
        <f t="shared" si="88"/>
        <v>5.4285714285714288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f>N282+P282+T282</f>
        <v>0</v>
      </c>
      <c r="X282" s="4">
        <f>O282+Q282+U282</f>
        <v>0</v>
      </c>
      <c r="Y282" s="60">
        <f>(N282+V282)/G282</f>
        <v>0</v>
      </c>
      <c r="Z282" s="62">
        <f>IF(AA282=0,0,(N282+V282)/ABS(AA282))</f>
        <v>0</v>
      </c>
      <c r="AA282" s="3">
        <f t="shared" si="94"/>
        <v>0</v>
      </c>
      <c r="AB282" s="3">
        <f t="shared" si="89"/>
        <v>0</v>
      </c>
      <c r="AC282" s="3">
        <f>N282+O282+P282+Q282+T282+U282</f>
        <v>0</v>
      </c>
      <c r="AD282" s="3">
        <f>AA282/G282</f>
        <v>0</v>
      </c>
      <c r="AE282" s="24">
        <f>(AA282)*(G282*G282)</f>
        <v>0</v>
      </c>
      <c r="AF282" s="25">
        <f t="shared" si="95"/>
        <v>2.5195263290501388E-4</v>
      </c>
      <c r="AG282" s="26">
        <f>(H282-$H$2)/SUM($AF$2:AF281)</f>
        <v>172.4043290548473</v>
      </c>
      <c r="AH282" s="35">
        <f>(H282-H277)/SUM(AF277:AF281)</f>
        <v>807.25213131767623</v>
      </c>
      <c r="AI282" s="28">
        <f>(H282-H272)/SUM(AF272:AF281)</f>
        <v>1558.4657399236457</v>
      </c>
      <c r="AJ282" s="29">
        <f>AJ281+(AVERAGE($AE$3:AE282)/(AJ281*AJ281))</f>
        <v>42.378164539999602</v>
      </c>
      <c r="AK282" s="30">
        <f>AK281+(AVERAGE($AG$3:AG282)/(AK281*AK281))</f>
        <v>44.150174462901333</v>
      </c>
      <c r="AL282" s="36">
        <f>AL281+(AVERAGE($AH$3:AH282)/(AL281*AL281))</f>
        <v>50.314228289963935</v>
      </c>
      <c r="AM282" s="37">
        <f>AM281+(AVERAGE($AI$3:AI282)/(AM281*AM281))</f>
        <v>50.441999963427861</v>
      </c>
      <c r="AN282" s="38">
        <f t="shared" si="96"/>
        <v>63.043753937907269</v>
      </c>
      <c r="AO282" s="39">
        <f t="shared" si="104"/>
        <v>64.083426440726697</v>
      </c>
      <c r="AP282" s="39">
        <f t="shared" si="104"/>
        <v>63.198492430251363</v>
      </c>
      <c r="AQ282" s="36">
        <f t="shared" si="102"/>
        <v>63.215140365415891</v>
      </c>
      <c r="AR282" s="40">
        <f t="shared" si="103"/>
        <v>62.000332680345714</v>
      </c>
      <c r="AS282" s="41">
        <f t="shared" si="103"/>
        <v>61.18361630882093</v>
      </c>
      <c r="AT282" s="20">
        <f>POWER((AO282-H282),2)</f>
        <v>1.1738128524657194</v>
      </c>
      <c r="AU282" s="20">
        <f>POWER((AP282-H282),2)</f>
        <v>3.9399244867092328E-2</v>
      </c>
      <c r="AV282" s="29">
        <f t="shared" si="98"/>
        <v>53.67893744271764</v>
      </c>
      <c r="AW282" s="30">
        <f t="shared" si="101"/>
        <v>42.362347688120231</v>
      </c>
      <c r="AX282" s="36">
        <f t="shared" si="99"/>
        <v>56.447673861889413</v>
      </c>
      <c r="AY282" s="37">
        <f t="shared" si="100"/>
        <v>53.901957281663485</v>
      </c>
    </row>
    <row r="283" spans="1:51" thickTop="1" thickBot="1">
      <c r="A283" s="4">
        <v>282</v>
      </c>
      <c r="B283" s="4">
        <v>1112726588</v>
      </c>
      <c r="C283" s="5">
        <f t="shared" si="90"/>
        <v>0.53320683111954459</v>
      </c>
      <c r="D283" s="2">
        <f t="shared" si="91"/>
        <v>38447.779953703706</v>
      </c>
      <c r="E283" s="4" t="s">
        <v>1161</v>
      </c>
      <c r="F283" s="4" t="s">
        <v>1162</v>
      </c>
      <c r="G283" s="4">
        <v>63</v>
      </c>
      <c r="H283" s="4">
        <v>67</v>
      </c>
      <c r="I283" s="5">
        <f t="shared" si="92"/>
        <v>0.81967213114754101</v>
      </c>
      <c r="J283" s="4">
        <v>342</v>
      </c>
      <c r="K283" s="4">
        <v>359</v>
      </c>
      <c r="L283" s="5">
        <f t="shared" si="93"/>
        <v>0.68932038834951459</v>
      </c>
      <c r="M283" s="5">
        <f t="shared" si="88"/>
        <v>5.3582089552238807</v>
      </c>
      <c r="N283" s="4">
        <v>4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17</v>
      </c>
      <c r="U283" s="4">
        <v>0</v>
      </c>
      <c r="V283" s="4">
        <v>0</v>
      </c>
      <c r="W283" s="4">
        <f>N283+P283+T283</f>
        <v>21</v>
      </c>
      <c r="X283" s="4">
        <f>O283+Q283+U283</f>
        <v>0</v>
      </c>
      <c r="Y283" s="60">
        <f>(N283+V283)/G283</f>
        <v>6.3492063492063489E-2</v>
      </c>
      <c r="Z283" s="62">
        <f>IF(AA283=0,0,(N283+V283)/ABS(AA283))</f>
        <v>1</v>
      </c>
      <c r="AA283" s="3">
        <f t="shared" si="94"/>
        <v>4</v>
      </c>
      <c r="AB283" s="3">
        <f t="shared" si="89"/>
        <v>17</v>
      </c>
      <c r="AC283" s="3">
        <f>N283+O283+P283+Q283+T283+U283</f>
        <v>21</v>
      </c>
      <c r="AD283" s="3">
        <f>AA283/G283</f>
        <v>6.3492063492063489E-2</v>
      </c>
      <c r="AE283" s="24">
        <f>(AA283)*(G283*G283)</f>
        <v>15876</v>
      </c>
      <c r="AF283" s="25">
        <f t="shared" si="95"/>
        <v>2.2276676319893073E-4</v>
      </c>
      <c r="AG283" s="26">
        <f>(H283-$H$2)/SUM($AF$2:AF282)</f>
        <v>187.21921904044171</v>
      </c>
      <c r="AH283" s="35">
        <f>(H283-H278)/SUM(AF278:AF282)</f>
        <v>3250.5069099201819</v>
      </c>
      <c r="AI283" s="28">
        <f>(H283-H273)/SUM(AF273:AF282)</f>
        <v>1975.2651742587361</v>
      </c>
      <c r="AJ283" s="29">
        <f>AJ282+(AVERAGE($AE$3:AE283)/(AJ282*AJ282))</f>
        <v>42.524362784870128</v>
      </c>
      <c r="AK283" s="30">
        <f>AK282+(AVERAGE($AG$3:AG283)/(AK282*AK282))</f>
        <v>44.20764466987481</v>
      </c>
      <c r="AL283" s="36">
        <f>AL282+(AVERAGE($AH$3:AH283)/(AL282*AL282))</f>
        <v>50.434388482805048</v>
      </c>
      <c r="AM283" s="37">
        <f>AM282+(AVERAGE($AI$3:AI283)/(AM282*AM282))</f>
        <v>50.557084169247688</v>
      </c>
      <c r="AN283" s="38">
        <f t="shared" si="96"/>
        <v>67.038203665023687</v>
      </c>
      <c r="AO283" s="39">
        <f t="shared" si="104"/>
        <v>64.874942342002683</v>
      </c>
      <c r="AP283" s="39">
        <f t="shared" si="104"/>
        <v>63.693044438490951</v>
      </c>
      <c r="AQ283" s="36">
        <f t="shared" si="102"/>
        <v>63.691919969976745</v>
      </c>
      <c r="AR283" s="40">
        <f t="shared" si="103"/>
        <v>62.496371764843722</v>
      </c>
      <c r="AS283" s="41">
        <f t="shared" si="103"/>
        <v>61.592115188032302</v>
      </c>
      <c r="AT283" s="20">
        <f>POWER((AO283-H283),2)</f>
        <v>4.5158700498130422</v>
      </c>
      <c r="AU283" s="20">
        <f>POWER((AP283-H283),2)</f>
        <v>10.935955085795632</v>
      </c>
      <c r="AV283" s="29">
        <f t="shared" si="98"/>
        <v>53.739779925417018</v>
      </c>
      <c r="AW283" s="30">
        <f t="shared" si="101"/>
        <v>42.408097438230655</v>
      </c>
      <c r="AX283" s="36">
        <f t="shared" si="99"/>
        <v>56.51205855642079</v>
      </c>
      <c r="AY283" s="37">
        <f t="shared" si="100"/>
        <v>53.963086668074368</v>
      </c>
    </row>
    <row r="284" spans="1:51" thickTop="1" thickBot="1">
      <c r="A284" s="4">
        <v>283</v>
      </c>
      <c r="B284" s="4">
        <v>1112882640</v>
      </c>
      <c r="C284" s="5">
        <f t="shared" si="90"/>
        <v>0.53510436432637576</v>
      </c>
      <c r="D284" s="2">
        <f t="shared" si="91"/>
        <v>38449.586111111115</v>
      </c>
      <c r="E284" s="4" t="s">
        <v>1162</v>
      </c>
      <c r="F284" s="4" t="s">
        <v>1163</v>
      </c>
      <c r="G284" s="4">
        <v>67</v>
      </c>
      <c r="H284" s="4">
        <v>68</v>
      </c>
      <c r="I284" s="5">
        <f t="shared" si="92"/>
        <v>0.83606557377049184</v>
      </c>
      <c r="J284" s="4">
        <v>359</v>
      </c>
      <c r="K284" s="4">
        <v>362</v>
      </c>
      <c r="L284" s="5">
        <f t="shared" si="93"/>
        <v>0.69660194174757284</v>
      </c>
      <c r="M284" s="5">
        <f t="shared" si="88"/>
        <v>5.3235294117647056</v>
      </c>
      <c r="N284" s="4">
        <v>1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3</v>
      </c>
      <c r="U284" s="4">
        <v>0</v>
      </c>
      <c r="V284" s="4">
        <v>0</v>
      </c>
      <c r="W284" s="4">
        <f>N284+P284+T284</f>
        <v>4</v>
      </c>
      <c r="X284" s="4">
        <f>O284+Q284+U284</f>
        <v>0</v>
      </c>
      <c r="Y284" s="60">
        <f>(N284+V284)/G284</f>
        <v>1.4925373134328358E-2</v>
      </c>
      <c r="Z284" s="62">
        <f>IF(AA284=0,0,(N284+V284)/ABS(AA284))</f>
        <v>1</v>
      </c>
      <c r="AA284" s="3">
        <f t="shared" si="94"/>
        <v>1</v>
      </c>
      <c r="AB284" s="3">
        <f t="shared" si="89"/>
        <v>3</v>
      </c>
      <c r="AC284" s="3">
        <f>N284+O284+P284+Q284+T284+U284</f>
        <v>4</v>
      </c>
      <c r="AD284" s="3">
        <f>AA284/G284</f>
        <v>1.4925373134328358E-2</v>
      </c>
      <c r="AE284" s="24">
        <f>(AA284)*(G284*G284)</f>
        <v>4489</v>
      </c>
      <c r="AF284" s="25">
        <f t="shared" si="95"/>
        <v>2.1626297577854672E-4</v>
      </c>
      <c r="AG284" s="26">
        <f>(H284-$H$2)/SUM($AF$2:AF283)</f>
        <v>190.80444877705591</v>
      </c>
      <c r="AH284" s="35">
        <f>(H284-H279)/SUM(AF279:AF283)</f>
        <v>4161.8409250175182</v>
      </c>
      <c r="AI284" s="28">
        <f>(H284-H274)/SUM(AF274:AF283)</f>
        <v>2405.8444849561397</v>
      </c>
      <c r="AJ284" s="29">
        <f>AJ283+(AVERAGE($AE$3:AE284)/(AJ283*AJ283))</f>
        <v>42.677845509039905</v>
      </c>
      <c r="AK284" s="30">
        <f>AK283+(AVERAGE($AG$3:AG284)/(AK283*AK283))</f>
        <v>44.265108499208623</v>
      </c>
      <c r="AL284" s="36">
        <f>AL283+(AVERAGE($AH$3:AH284)/(AL283*AL283))</f>
        <v>50.559354789591609</v>
      </c>
      <c r="AM284" s="37">
        <f>AM283+(AVERAGE($AI$3:AI284)/(AM283*AM283))</f>
        <v>50.674576544378546</v>
      </c>
      <c r="AN284" s="38">
        <f t="shared" si="96"/>
        <v>68.037064231769151</v>
      </c>
      <c r="AO284" s="39">
        <f t="shared" si="104"/>
        <v>65.863794821224161</v>
      </c>
      <c r="AP284" s="39">
        <f t="shared" si="104"/>
        <v>64.286083820827997</v>
      </c>
      <c r="AQ284" s="36">
        <f t="shared" si="102"/>
        <v>64.328630422412303</v>
      </c>
      <c r="AR284" s="40">
        <f t="shared" ref="AR284:AS299" si="105">AR283+(AVERAGE(AH275:AH284)/(AR283*AR283))</f>
        <v>63.036619629641791</v>
      </c>
      <c r="AS284" s="41">
        <f t="shared" si="105"/>
        <v>62.030841681476282</v>
      </c>
      <c r="AT284" s="20">
        <f>POWER((AO284-H284),2)</f>
        <v>4.5633725658287139</v>
      </c>
      <c r="AU284" s="20">
        <f>POWER((AP284-H284),2)</f>
        <v>13.793173385915567</v>
      </c>
      <c r="AV284" s="29">
        <f t="shared" si="98"/>
        <v>53.800484718227409</v>
      </c>
      <c r="AW284" s="30">
        <f t="shared" si="101"/>
        <v>42.453748532151408</v>
      </c>
      <c r="AX284" s="36">
        <f t="shared" si="99"/>
        <v>56.576296626406666</v>
      </c>
      <c r="AY284" s="37">
        <f t="shared" si="100"/>
        <v>54.024077638186668</v>
      </c>
    </row>
    <row r="285" spans="1:51" thickTop="1" thickBot="1">
      <c r="A285" s="4">
        <v>284</v>
      </c>
      <c r="B285" s="4">
        <v>1113230548</v>
      </c>
      <c r="C285" s="5">
        <f t="shared" si="90"/>
        <v>0.53700189753320682</v>
      </c>
      <c r="D285" s="2">
        <f t="shared" si="91"/>
        <v>38453.612824074073</v>
      </c>
      <c r="E285" s="4" t="s">
        <v>1163</v>
      </c>
      <c r="F285" s="4" t="s">
        <v>1164</v>
      </c>
      <c r="G285" s="4">
        <v>68</v>
      </c>
      <c r="H285" s="4">
        <v>67</v>
      </c>
      <c r="I285" s="5">
        <f t="shared" si="92"/>
        <v>0.81967213114754101</v>
      </c>
      <c r="J285" s="4">
        <v>362</v>
      </c>
      <c r="K285" s="4">
        <v>366</v>
      </c>
      <c r="L285" s="5">
        <f t="shared" si="93"/>
        <v>0.7063106796116505</v>
      </c>
      <c r="M285" s="5">
        <f t="shared" si="88"/>
        <v>5.4626865671641793</v>
      </c>
      <c r="N285" s="4">
        <v>0</v>
      </c>
      <c r="O285" s="4">
        <v>1</v>
      </c>
      <c r="P285" s="4">
        <v>7</v>
      </c>
      <c r="Q285" s="4">
        <v>1</v>
      </c>
      <c r="R285" s="4">
        <v>0</v>
      </c>
      <c r="S285" s="4">
        <v>0</v>
      </c>
      <c r="T285" s="4">
        <v>0</v>
      </c>
      <c r="U285" s="4">
        <v>2</v>
      </c>
      <c r="V285" s="4">
        <v>2</v>
      </c>
      <c r="W285" s="4">
        <f>N285+P285+T285</f>
        <v>7</v>
      </c>
      <c r="X285" s="4">
        <f>O285+Q285+U285</f>
        <v>4</v>
      </c>
      <c r="Y285" s="60">
        <f>(N285+V285)/G285</f>
        <v>2.9411764705882353E-2</v>
      </c>
      <c r="Z285" s="62">
        <f>IF(AA285=0,0,(N285+V285)/ABS(AA285))</f>
        <v>2</v>
      </c>
      <c r="AA285" s="3">
        <f t="shared" si="94"/>
        <v>-1</v>
      </c>
      <c r="AB285" s="3">
        <f t="shared" si="89"/>
        <v>4</v>
      </c>
      <c r="AC285" s="3">
        <f>N285+O285+P285+Q285+T285+U285</f>
        <v>11</v>
      </c>
      <c r="AD285" s="3">
        <f>AA285/G285</f>
        <v>-1.4705882352941176E-2</v>
      </c>
      <c r="AE285" s="24">
        <f>(AA285)*(G285*G285)</f>
        <v>-4624</v>
      </c>
      <c r="AF285" s="25">
        <f t="shared" si="95"/>
        <v>2.2276676319893073E-4</v>
      </c>
      <c r="AG285" s="26">
        <f>(H285-$H$2)/SUM($AF$2:AF284)</f>
        <v>186.91195520673159</v>
      </c>
      <c r="AH285" s="35">
        <f>(H285-H280)/SUM(AF280:AF284)</f>
        <v>0</v>
      </c>
      <c r="AI285" s="28">
        <f>(H285-H275)/SUM(AF275:AF284)</f>
        <v>2040.779610371922</v>
      </c>
      <c r="AJ285" s="29">
        <f>AJ284+(AVERAGE($AE$3:AE285)/(AJ284*AJ284))</f>
        <v>42.820717125985112</v>
      </c>
      <c r="AK285" s="30">
        <f>AK284+(AVERAGE($AG$3:AG285)/(AK284*AK284))</f>
        <v>44.322557779498844</v>
      </c>
      <c r="AL285" s="36">
        <f>AL284+(AVERAGE($AH$3:AH285)/(AL284*AL284))</f>
        <v>50.683264710676809</v>
      </c>
      <c r="AM285" s="37">
        <f>AM284+(AVERAGE($AI$3:AI285)/(AM284*AM284))</f>
        <v>50.79391968782258</v>
      </c>
      <c r="AN285" s="38">
        <f t="shared" si="96"/>
        <v>67.038153465601738</v>
      </c>
      <c r="AO285" s="39">
        <f t="shared" si="104"/>
        <v>65.863794821224161</v>
      </c>
      <c r="AP285" s="39">
        <f t="shared" si="104"/>
        <v>64.77989641971206</v>
      </c>
      <c r="AQ285" s="36">
        <f t="shared" si="102"/>
        <v>64.764646451675517</v>
      </c>
      <c r="AR285" s="40">
        <f t="shared" si="105"/>
        <v>63.513021850386302</v>
      </c>
      <c r="AS285" s="41">
        <f t="shared" si="105"/>
        <v>62.488758912471141</v>
      </c>
      <c r="AT285" s="20">
        <f>POWER((AO285-H285),2)</f>
        <v>1.290962208277036</v>
      </c>
      <c r="AU285" s="20">
        <f>POWER((AP285-H285),2)</f>
        <v>4.9288599072073307</v>
      </c>
      <c r="AV285" s="29">
        <f t="shared" si="98"/>
        <v>53.861052598037936</v>
      </c>
      <c r="AW285" s="30">
        <f t="shared" si="101"/>
        <v>42.499301500372574</v>
      </c>
      <c r="AX285" s="36">
        <f t="shared" si="99"/>
        <v>56.640388904348818</v>
      </c>
      <c r="AY285" s="37">
        <f t="shared" si="100"/>
        <v>54.084930973422395</v>
      </c>
    </row>
    <row r="286" spans="1:51" thickTop="1" thickBot="1">
      <c r="A286" s="4">
        <v>285</v>
      </c>
      <c r="B286" s="4">
        <v>1117012050</v>
      </c>
      <c r="C286" s="5">
        <f t="shared" si="90"/>
        <v>0.53889943074003799</v>
      </c>
      <c r="D286" s="2">
        <f t="shared" si="91"/>
        <v>38497.380208333336</v>
      </c>
      <c r="E286" s="4" t="s">
        <v>1164</v>
      </c>
      <c r="F286" s="4" t="s">
        <v>1165</v>
      </c>
      <c r="G286" s="4">
        <v>67</v>
      </c>
      <c r="H286" s="4">
        <v>67</v>
      </c>
      <c r="I286" s="5">
        <f t="shared" si="92"/>
        <v>0.81967213114754101</v>
      </c>
      <c r="J286" s="4">
        <v>366</v>
      </c>
      <c r="K286" s="4">
        <v>369</v>
      </c>
      <c r="L286" s="5">
        <f t="shared" si="93"/>
        <v>0.71359223300970875</v>
      </c>
      <c r="M286" s="5">
        <f t="shared" si="88"/>
        <v>5.5074626865671643</v>
      </c>
      <c r="N286" s="4">
        <v>0</v>
      </c>
      <c r="O286" s="4">
        <v>0</v>
      </c>
      <c r="P286" s="4">
        <v>3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1</v>
      </c>
      <c r="W286" s="4">
        <f>N286+P286+T286</f>
        <v>3</v>
      </c>
      <c r="X286" s="4">
        <f>O286+Q286+U286</f>
        <v>0</v>
      </c>
      <c r="Y286" s="60">
        <f>(N286+V286)/G286</f>
        <v>1.4925373134328358E-2</v>
      </c>
      <c r="Z286" s="62">
        <f>IF(AA286=0,0,(N286+V286)/ABS(AA286))</f>
        <v>0</v>
      </c>
      <c r="AA286" s="3">
        <f t="shared" si="94"/>
        <v>0</v>
      </c>
      <c r="AB286" s="3">
        <f t="shared" si="89"/>
        <v>3</v>
      </c>
      <c r="AC286" s="3">
        <f>N286+O286+P286+Q286+T286+U286</f>
        <v>3</v>
      </c>
      <c r="AD286" s="3">
        <f>AA286/G286</f>
        <v>0</v>
      </c>
      <c r="AE286" s="24">
        <f>(AA286)*(G286*G286)</f>
        <v>0</v>
      </c>
      <c r="AF286" s="25">
        <f t="shared" si="95"/>
        <v>2.2276676319893073E-4</v>
      </c>
      <c r="AG286" s="26">
        <f>(H286-$H$2)/SUM($AF$2:AF285)</f>
        <v>186.75643277413079</v>
      </c>
      <c r="AH286" s="35">
        <f>(H286-H281)/SUM(AF281:AF285)</f>
        <v>3431.4093963410232</v>
      </c>
      <c r="AI286" s="28">
        <f>(H286-H276)/SUM(AF276:AF285)</f>
        <v>2072.3969834549994</v>
      </c>
      <c r="AJ286" s="29">
        <f>AJ285+(AVERAGE($AE$3:AE286)/(AJ285*AJ285))</f>
        <v>42.962137231466244</v>
      </c>
      <c r="AK286" s="30">
        <f>AK285+(AVERAGE($AG$3:AG286)/(AK285*AK285))</f>
        <v>44.379991206834113</v>
      </c>
      <c r="AL286" s="36">
        <f>AL285+(AVERAGE($AH$3:AH286)/(AL285*AL285))</f>
        <v>50.810838875242226</v>
      </c>
      <c r="AM286" s="37">
        <f>AM285+(AVERAGE($AI$3:AI286)/(AM285*AM285))</f>
        <v>50.915112770383786</v>
      </c>
      <c r="AN286" s="38">
        <f t="shared" si="96"/>
        <v>67.038153465601738</v>
      </c>
      <c r="AO286" s="39">
        <f t="shared" si="104"/>
        <v>66.654799472392867</v>
      </c>
      <c r="AP286" s="39">
        <f t="shared" si="104"/>
        <v>65.273743457318631</v>
      </c>
      <c r="AQ286" s="36">
        <f t="shared" si="102"/>
        <v>65.320189284167142</v>
      </c>
      <c r="AR286" s="40">
        <f t="shared" si="105"/>
        <v>64.01248228446363</v>
      </c>
      <c r="AS286" s="41">
        <f t="shared" si="105"/>
        <v>62.965538521823234</v>
      </c>
      <c r="AT286" s="20">
        <f>POWER((AO286-H286),2)</f>
        <v>0.11916340426024317</v>
      </c>
      <c r="AU286" s="20">
        <f>POWER((AP286-H286),2)</f>
        <v>2.9799616511502345</v>
      </c>
      <c r="AV286" s="29">
        <f t="shared" si="98"/>
        <v>53.921484334744925</v>
      </c>
      <c r="AW286" s="30">
        <f t="shared" si="101"/>
        <v>42.544756868833048</v>
      </c>
      <c r="AX286" s="36">
        <f t="shared" si="99"/>
        <v>56.704336215208698</v>
      </c>
      <c r="AY286" s="37">
        <f t="shared" si="100"/>
        <v>54.145647448166066</v>
      </c>
    </row>
    <row r="287" spans="1:51" thickTop="1" thickBot="1">
      <c r="A287" s="4">
        <v>286</v>
      </c>
      <c r="B287" s="4">
        <v>1117533509</v>
      </c>
      <c r="C287" s="5">
        <f t="shared" si="90"/>
        <v>0.54079696394686905</v>
      </c>
      <c r="D287" s="2">
        <f t="shared" si="91"/>
        <v>38503.415613425925</v>
      </c>
      <c r="E287" s="4" t="s">
        <v>1165</v>
      </c>
      <c r="F287" s="4" t="s">
        <v>1166</v>
      </c>
      <c r="G287" s="4">
        <v>67</v>
      </c>
      <c r="H287" s="4">
        <v>67</v>
      </c>
      <c r="I287" s="5">
        <f t="shared" si="92"/>
        <v>0.81967213114754101</v>
      </c>
      <c r="J287" s="4">
        <v>369</v>
      </c>
      <c r="K287" s="4">
        <v>369</v>
      </c>
      <c r="L287" s="5">
        <f t="shared" si="93"/>
        <v>0.71359223300970875</v>
      </c>
      <c r="M287" s="5">
        <f t="shared" si="88"/>
        <v>5.5074626865671643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f>N287+P287+T287</f>
        <v>0</v>
      </c>
      <c r="X287" s="4">
        <f>O287+Q287+U287</f>
        <v>0</v>
      </c>
      <c r="Y287" s="60">
        <f>(N287+V287)/G287</f>
        <v>0</v>
      </c>
      <c r="Z287" s="62">
        <f>IF(AA287=0,0,(N287+V287)/ABS(AA287))</f>
        <v>0</v>
      </c>
      <c r="AA287" s="3">
        <f t="shared" si="94"/>
        <v>0</v>
      </c>
      <c r="AB287" s="3">
        <f t="shared" si="89"/>
        <v>0</v>
      </c>
      <c r="AC287" s="3">
        <f>N287+O287+P287+Q287+T287+U287</f>
        <v>0</v>
      </c>
      <c r="AD287" s="3">
        <f>AA287/G287</f>
        <v>0</v>
      </c>
      <c r="AE287" s="24">
        <f>(AA287)*(G287*G287)</f>
        <v>0</v>
      </c>
      <c r="AF287" s="25">
        <f t="shared" si="95"/>
        <v>2.2276676319893073E-4</v>
      </c>
      <c r="AG287" s="26">
        <f>(H287-$H$2)/SUM($AF$2:AF286)</f>
        <v>186.60116893513853</v>
      </c>
      <c r="AH287" s="35">
        <f>(H287-H282)/SUM(AF282:AF286)</f>
        <v>3519.5284166744586</v>
      </c>
      <c r="AI287" s="28">
        <f>(H287-H277)/SUM(AF277:AF286)</f>
        <v>2105.0094561493688</v>
      </c>
      <c r="AJ287" s="29">
        <f>AJ286+(AVERAGE($AE$3:AE287)/(AJ286*AJ286))</f>
        <v>43.102134883921593</v>
      </c>
      <c r="AK287" s="30">
        <f>AK286+(AVERAGE($AG$3:AG287)/(AK286*AK286))</f>
        <v>44.437407504369013</v>
      </c>
      <c r="AL287" s="36">
        <f>AL286+(AVERAGE($AH$3:AH287)/(AL286*AL286))</f>
        <v>50.942111134317344</v>
      </c>
      <c r="AM287" s="37">
        <f>AM286+(AVERAGE($AI$3:AI287)/(AM286*AM286))</f>
        <v>51.038155524667957</v>
      </c>
      <c r="AN287" s="38">
        <f t="shared" si="96"/>
        <v>67.038153465601738</v>
      </c>
      <c r="AO287" s="39">
        <f t="shared" si="104"/>
        <v>67.446975368200725</v>
      </c>
      <c r="AP287" s="39">
        <f t="shared" si="104"/>
        <v>65.767800404623216</v>
      </c>
      <c r="AQ287" s="36">
        <f t="shared" si="102"/>
        <v>65.993458758246859</v>
      </c>
      <c r="AR287" s="40">
        <f t="shared" si="105"/>
        <v>64.53493477671212</v>
      </c>
      <c r="AS287" s="41">
        <f t="shared" si="105"/>
        <v>63.460845152933452</v>
      </c>
      <c r="AT287" s="20">
        <f>POWER((AO287-H287),2)</f>
        <v>0.19978697977817381</v>
      </c>
      <c r="AU287" s="20">
        <f>POWER((AP287-H287),2)</f>
        <v>1.5183158428467101</v>
      </c>
      <c r="AV287" s="29">
        <f t="shared" si="98"/>
        <v>53.981780691338187</v>
      </c>
      <c r="AW287" s="30">
        <f t="shared" si="101"/>
        <v>42.590115158974051</v>
      </c>
      <c r="AX287" s="36">
        <f t="shared" si="99"/>
        <v>56.768139376501033</v>
      </c>
      <c r="AY287" s="37">
        <f t="shared" si="100"/>
        <v>54.206227829851578</v>
      </c>
    </row>
    <row r="288" spans="1:51" thickTop="1" thickBot="1">
      <c r="A288" s="4">
        <v>287</v>
      </c>
      <c r="B288" s="4">
        <v>1118925907</v>
      </c>
      <c r="C288" s="5">
        <f t="shared" si="90"/>
        <v>0.54269449715370022</v>
      </c>
      <c r="D288" s="2">
        <f t="shared" si="91"/>
        <v>38519.531331018516</v>
      </c>
      <c r="E288" s="4" t="s">
        <v>1166</v>
      </c>
      <c r="F288" s="4" t="s">
        <v>1167</v>
      </c>
      <c r="G288" s="4">
        <v>67</v>
      </c>
      <c r="H288" s="4">
        <v>67</v>
      </c>
      <c r="I288" s="5">
        <f t="shared" si="92"/>
        <v>0.81967213114754101</v>
      </c>
      <c r="J288" s="4">
        <v>369</v>
      </c>
      <c r="K288" s="4">
        <v>370</v>
      </c>
      <c r="L288" s="5">
        <f t="shared" si="93"/>
        <v>0.71601941747572817</v>
      </c>
      <c r="M288" s="5">
        <f t="shared" si="88"/>
        <v>5.5223880597014929</v>
      </c>
      <c r="N288" s="4">
        <v>2</v>
      </c>
      <c r="O288" s="4">
        <v>2</v>
      </c>
      <c r="P288" s="4">
        <v>3</v>
      </c>
      <c r="Q288" s="4">
        <v>2</v>
      </c>
      <c r="R288" s="4">
        <v>0</v>
      </c>
      <c r="S288" s="4">
        <v>0</v>
      </c>
      <c r="T288" s="4">
        <v>5</v>
      </c>
      <c r="U288" s="4">
        <v>5</v>
      </c>
      <c r="V288" s="4">
        <v>2</v>
      </c>
      <c r="W288" s="4">
        <f>N288+P288+T288</f>
        <v>10</v>
      </c>
      <c r="X288" s="4">
        <f>O288+Q288+U288</f>
        <v>9</v>
      </c>
      <c r="Y288" s="60">
        <f>(N288+V288)/G288</f>
        <v>5.9701492537313432E-2</v>
      </c>
      <c r="Z288" s="62">
        <f>IF(AA288=0,0,(N288+V288)/ABS(AA288))</f>
        <v>0</v>
      </c>
      <c r="AA288" s="3">
        <f t="shared" si="94"/>
        <v>0</v>
      </c>
      <c r="AB288" s="3">
        <f t="shared" si="89"/>
        <v>1</v>
      </c>
      <c r="AC288" s="3">
        <f>N288+O288+P288+Q288+T288+U288</f>
        <v>19</v>
      </c>
      <c r="AD288" s="3">
        <f>AA288/G288</f>
        <v>0</v>
      </c>
      <c r="AE288" s="24">
        <f>(AA288)*(G288*G288)</f>
        <v>0</v>
      </c>
      <c r="AF288" s="25">
        <f t="shared" si="95"/>
        <v>2.2276676319893073E-4</v>
      </c>
      <c r="AG288" s="26">
        <f>(H288-$H$2)/SUM($AF$2:AF287)</f>
        <v>186.44616304532909</v>
      </c>
      <c r="AH288" s="35">
        <f>(H288-H283)/SUM(AF283:AF287)</f>
        <v>0</v>
      </c>
      <c r="AI288" s="28">
        <f>(H288-H278)/SUM(AF278:AF287)</f>
        <v>1710.9318063961448</v>
      </c>
      <c r="AJ288" s="29">
        <f>AJ287+(AVERAGE($AE$3:AE288)/(AJ287*AJ287))</f>
        <v>43.24073824851601</v>
      </c>
      <c r="AK288" s="30">
        <f>AK287+(AVERAGE($AG$3:AG288)/(AK287*AK287))</f>
        <v>44.494805421821688</v>
      </c>
      <c r="AL288" s="36">
        <f>AL287+(AVERAGE($AH$3:AH288)/(AL287*AL287))</f>
        <v>51.07225108512057</v>
      </c>
      <c r="AM288" s="37">
        <f>AM287+(AVERAGE($AI$3:AI288)/(AM287*AM287))</f>
        <v>51.162474138035492</v>
      </c>
      <c r="AN288" s="38">
        <f t="shared" si="96"/>
        <v>67.038153465601738</v>
      </c>
      <c r="AO288" s="39">
        <f t="shared" si="104"/>
        <v>67.446975368200725</v>
      </c>
      <c r="AP288" s="39">
        <f t="shared" si="104"/>
        <v>66.163354664169802</v>
      </c>
      <c r="AQ288" s="36">
        <f t="shared" si="102"/>
        <v>66.50378850270998</v>
      </c>
      <c r="AR288" s="40">
        <f t="shared" si="105"/>
        <v>65.030502664391989</v>
      </c>
      <c r="AS288" s="41">
        <f t="shared" si="105"/>
        <v>63.954646287189128</v>
      </c>
      <c r="AT288" s="20">
        <f>POWER((AO288-H288),2)</f>
        <v>0.19978697977817381</v>
      </c>
      <c r="AU288" s="20">
        <f>POWER((AP288-H288),2)</f>
        <v>0.69997541796642504</v>
      </c>
      <c r="AV288" s="29">
        <f t="shared" si="98"/>
        <v>54.041942423985944</v>
      </c>
      <c r="AW288" s="30">
        <f t="shared" si="101"/>
        <v>42.635376887791878</v>
      </c>
      <c r="AX288" s="36">
        <f t="shared" si="99"/>
        <v>56.831799198385973</v>
      </c>
      <c r="AY288" s="37">
        <f t="shared" si="100"/>
        <v>54.266672879047718</v>
      </c>
    </row>
    <row r="289" spans="1:51" thickTop="1" thickBot="1">
      <c r="A289" s="4">
        <v>288</v>
      </c>
      <c r="B289" s="4">
        <v>1122969687</v>
      </c>
      <c r="C289" s="5">
        <f t="shared" si="90"/>
        <v>0.54459203036053128</v>
      </c>
      <c r="D289" s="2">
        <f t="shared" si="91"/>
        <v>38566.334340277775</v>
      </c>
      <c r="E289" s="4" t="s">
        <v>1167</v>
      </c>
      <c r="F289" s="4" t="s">
        <v>1168</v>
      </c>
      <c r="G289" s="4">
        <v>67</v>
      </c>
      <c r="H289" s="4">
        <v>67</v>
      </c>
      <c r="I289" s="5">
        <f t="shared" si="92"/>
        <v>0.81967213114754101</v>
      </c>
      <c r="J289" s="4">
        <v>370</v>
      </c>
      <c r="K289" s="4">
        <v>371</v>
      </c>
      <c r="L289" s="5">
        <f t="shared" si="93"/>
        <v>0.71844660194174759</v>
      </c>
      <c r="M289" s="5">
        <f t="shared" si="88"/>
        <v>5.5373134328358207</v>
      </c>
      <c r="N289" s="4">
        <v>0</v>
      </c>
      <c r="O289" s="4">
        <v>0</v>
      </c>
      <c r="P289" s="4">
        <v>1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1</v>
      </c>
      <c r="W289" s="4">
        <f>N289+P289+T289</f>
        <v>1</v>
      </c>
      <c r="X289" s="4">
        <f>O289+Q289+U289</f>
        <v>0</v>
      </c>
      <c r="Y289" s="60">
        <f>(N289+V289)/G289</f>
        <v>1.4925373134328358E-2</v>
      </c>
      <c r="Z289" s="62">
        <f>IF(AA289=0,0,(N289+V289)/ABS(AA289))</f>
        <v>0</v>
      </c>
      <c r="AA289" s="3">
        <f t="shared" si="94"/>
        <v>0</v>
      </c>
      <c r="AB289" s="3">
        <f t="shared" si="89"/>
        <v>1</v>
      </c>
      <c r="AC289" s="3">
        <f>N289+O289+P289+Q289+T289+U289</f>
        <v>1</v>
      </c>
      <c r="AD289" s="3">
        <f>AA289/G289</f>
        <v>0</v>
      </c>
      <c r="AE289" s="24">
        <f>(AA289)*(G289*G289)</f>
        <v>0</v>
      </c>
      <c r="AF289" s="25">
        <f t="shared" si="95"/>
        <v>2.2276676319893073E-4</v>
      </c>
      <c r="AG289" s="26">
        <f>(H289-$H$2)/SUM($AF$2:AF288)</f>
        <v>186.29141446241618</v>
      </c>
      <c r="AH289" s="35">
        <f>(H289-H284)/SUM(AF284:AF288)</f>
        <v>-903.07313465303457</v>
      </c>
      <c r="AI289" s="28">
        <f>(H289-H279)/SUM(AF279:AF288)</f>
        <v>1732.5606749189033</v>
      </c>
      <c r="AJ289" s="29">
        <f>AJ288+(AVERAGE($AE$3:AE289)/(AJ288*AJ288))</f>
        <v>43.377974634431091</v>
      </c>
      <c r="AK289" s="30">
        <f>AK288+(AVERAGE($AG$3:AG289)/(AK288*AK288))</f>
        <v>44.552183734980581</v>
      </c>
      <c r="AL289" s="36">
        <f>AL288+(AVERAGE($AH$3:AH289)/(AL288*AL288))</f>
        <v>51.200071162778201</v>
      </c>
      <c r="AM289" s="37">
        <f>AM288+(AVERAGE($AI$3:AI289)/(AM288*AM288))</f>
        <v>51.288064498285983</v>
      </c>
      <c r="AN289" s="38">
        <f t="shared" si="96"/>
        <v>67.038153465601738</v>
      </c>
      <c r="AO289" s="39">
        <f t="shared" si="104"/>
        <v>67.248458248503823</v>
      </c>
      <c r="AP289" s="39">
        <f t="shared" si="104"/>
        <v>66.559134276386516</v>
      </c>
      <c r="AQ289" s="36">
        <f t="shared" si="102"/>
        <v>66.777277140573489</v>
      </c>
      <c r="AR289" s="40">
        <f t="shared" si="105"/>
        <v>65.478897252772072</v>
      </c>
      <c r="AS289" s="41">
        <f t="shared" si="105"/>
        <v>64.447013840904916</v>
      </c>
      <c r="AT289" s="20">
        <f>POWER((AO289-H289),2)</f>
        <v>6.1731501249587532E-2</v>
      </c>
      <c r="AU289" s="20">
        <f>POWER((AP289-H289),2)</f>
        <v>0.19436258625724112</v>
      </c>
      <c r="AV289" s="29">
        <f t="shared" si="98"/>
        <v>54.10197028211843</v>
      </c>
      <c r="AW289" s="30">
        <f t="shared" si="101"/>
        <v>42.680542567889837</v>
      </c>
      <c r="AX289" s="36">
        <f t="shared" si="99"/>
        <v>56.8953164837598</v>
      </c>
      <c r="AY289" s="37">
        <f t="shared" si="100"/>
        <v>54.326983349542374</v>
      </c>
    </row>
    <row r="290" spans="1:51" thickTop="1" thickBot="1">
      <c r="A290" s="4">
        <v>289</v>
      </c>
      <c r="B290" s="4">
        <v>1126094007</v>
      </c>
      <c r="C290" s="5">
        <f t="shared" si="90"/>
        <v>0.54648956356736245</v>
      </c>
      <c r="D290" s="2">
        <f t="shared" si="91"/>
        <v>38602.495451388888</v>
      </c>
      <c r="E290" s="4" t="s">
        <v>1168</v>
      </c>
      <c r="F290" s="4" t="s">
        <v>1169</v>
      </c>
      <c r="G290" s="4">
        <v>67</v>
      </c>
      <c r="H290" s="4">
        <v>67</v>
      </c>
      <c r="I290" s="5">
        <f t="shared" si="92"/>
        <v>0.81967213114754101</v>
      </c>
      <c r="J290" s="4">
        <v>371</v>
      </c>
      <c r="K290" s="4">
        <v>372</v>
      </c>
      <c r="L290" s="5">
        <f t="shared" si="93"/>
        <v>0.720873786407767</v>
      </c>
      <c r="M290" s="5">
        <f t="shared" si="88"/>
        <v>5.5522388059701493</v>
      </c>
      <c r="N290" s="4">
        <v>1</v>
      </c>
      <c r="O290" s="4">
        <v>1</v>
      </c>
      <c r="P290" s="4">
        <v>0</v>
      </c>
      <c r="Q290" s="4">
        <v>0</v>
      </c>
      <c r="R290" s="4">
        <v>1</v>
      </c>
      <c r="S290" s="4">
        <v>0</v>
      </c>
      <c r="T290" s="4">
        <v>3</v>
      </c>
      <c r="U290" s="4">
        <v>2</v>
      </c>
      <c r="V290" s="4">
        <v>1</v>
      </c>
      <c r="W290" s="4">
        <f>N290+P290+T290</f>
        <v>4</v>
      </c>
      <c r="X290" s="4">
        <f>O290+Q290+U290</f>
        <v>3</v>
      </c>
      <c r="Y290" s="60">
        <f>(N290+V290)/G290</f>
        <v>2.9850746268656716E-2</v>
      </c>
      <c r="Z290" s="62">
        <f>IF(AA290=0,0,(N290+V290)/ABS(AA290))</f>
        <v>0</v>
      </c>
      <c r="AA290" s="3">
        <f t="shared" si="94"/>
        <v>0</v>
      </c>
      <c r="AB290" s="3">
        <f t="shared" si="89"/>
        <v>1</v>
      </c>
      <c r="AC290" s="3">
        <f>N290+O290+P290+Q290+T290+U290</f>
        <v>7</v>
      </c>
      <c r="AD290" s="3">
        <f>AA290/G290</f>
        <v>0</v>
      </c>
      <c r="AE290" s="24">
        <f>(AA290)*(G290*G290)</f>
        <v>0</v>
      </c>
      <c r="AF290" s="25">
        <f t="shared" si="95"/>
        <v>2.2276676319893073E-4</v>
      </c>
      <c r="AG290" s="26">
        <f>(H290-$H$2)/SUM($AF$2:AF289)</f>
        <v>186.13692254624411</v>
      </c>
      <c r="AH290" s="35">
        <f>(H290-H285)/SUM(AF285:AF289)</f>
        <v>0</v>
      </c>
      <c r="AI290" s="28">
        <f>(H290-H280)/SUM(AF280:AF289)</f>
        <v>0</v>
      </c>
      <c r="AJ290" s="29">
        <f>AJ289+(AVERAGE($AE$3:AE290)/(AJ289*AJ289))</f>
        <v>43.513870530190587</v>
      </c>
      <c r="AK290" s="30">
        <f>AK289+(AVERAGE($AG$3:AG290)/(AK289*AK289))</f>
        <v>44.60954124522025</v>
      </c>
      <c r="AL290" s="36">
        <f>AL289+(AVERAGE($AH$3:AH290)/(AL289*AL289))</f>
        <v>51.326812229406805</v>
      </c>
      <c r="AM290" s="37">
        <f>AM289+(AVERAGE($AI$3:AI290)/(AM289*AM289))</f>
        <v>51.412606594538943</v>
      </c>
      <c r="AN290" s="38">
        <f t="shared" si="96"/>
        <v>67.038153465601738</v>
      </c>
      <c r="AO290" s="39">
        <f t="shared" si="104"/>
        <v>67.248458248503823</v>
      </c>
      <c r="AP290" s="39">
        <f t="shared" si="104"/>
        <v>66.559134276386516</v>
      </c>
      <c r="AQ290" s="36">
        <f t="shared" si="102"/>
        <v>67.048530201505201</v>
      </c>
      <c r="AR290" s="40">
        <f t="shared" si="105"/>
        <v>65.830371586622903</v>
      </c>
      <c r="AS290" s="41">
        <f t="shared" si="105"/>
        <v>64.859651465143926</v>
      </c>
      <c r="AT290" s="20">
        <f>POWER((AO290-H290),2)</f>
        <v>6.1731501249587532E-2</v>
      </c>
      <c r="AU290" s="20">
        <f>POWER((AP290-H290),2)</f>
        <v>0.19436258625724112</v>
      </c>
      <c r="AV290" s="29">
        <f t="shared" si="98"/>
        <v>54.161865008510212</v>
      </c>
      <c r="AW290" s="30">
        <f t="shared" si="101"/>
        <v>42.725612707529429</v>
      </c>
      <c r="AX290" s="36">
        <f t="shared" si="99"/>
        <v>56.958692028344196</v>
      </c>
      <c r="AY290" s="37">
        <f t="shared" si="100"/>
        <v>54.387159988425381</v>
      </c>
    </row>
    <row r="291" spans="1:51" thickTop="1" thickBot="1">
      <c r="A291" s="4">
        <v>290</v>
      </c>
      <c r="B291" s="4">
        <v>1128530661</v>
      </c>
      <c r="C291" s="5">
        <f t="shared" si="90"/>
        <v>0.54838709677419351</v>
      </c>
      <c r="D291" s="2">
        <f t="shared" si="91"/>
        <v>38630.697465277779</v>
      </c>
      <c r="E291" s="4" t="s">
        <v>1169</v>
      </c>
      <c r="F291" s="4" t="s">
        <v>1170</v>
      </c>
      <c r="G291" s="4">
        <v>67</v>
      </c>
      <c r="H291" s="4">
        <v>67</v>
      </c>
      <c r="I291" s="5">
        <f t="shared" si="92"/>
        <v>0.81967213114754101</v>
      </c>
      <c r="J291" s="4">
        <v>372</v>
      </c>
      <c r="K291" s="4">
        <v>372</v>
      </c>
      <c r="L291" s="5">
        <f t="shared" si="93"/>
        <v>0.720873786407767</v>
      </c>
      <c r="M291" s="5">
        <f t="shared" si="88"/>
        <v>5.5522388059701493</v>
      </c>
      <c r="N291" s="4">
        <v>0</v>
      </c>
      <c r="O291" s="4">
        <v>0</v>
      </c>
      <c r="P291" s="4">
        <v>2</v>
      </c>
      <c r="Q291" s="4">
        <v>2</v>
      </c>
      <c r="R291" s="4">
        <v>0</v>
      </c>
      <c r="S291" s="4">
        <v>0</v>
      </c>
      <c r="T291" s="4">
        <v>0</v>
      </c>
      <c r="U291" s="4">
        <v>0</v>
      </c>
      <c r="V291" s="4">
        <v>2</v>
      </c>
      <c r="W291" s="4">
        <f>N291+P291+T291</f>
        <v>2</v>
      </c>
      <c r="X291" s="4">
        <f>O291+Q291+U291</f>
        <v>2</v>
      </c>
      <c r="Y291" s="60">
        <f>(N291+V291)/G291</f>
        <v>2.9850746268656716E-2</v>
      </c>
      <c r="Z291" s="62">
        <f>IF(AA291=0,0,(N291+V291)/ABS(AA291))</f>
        <v>0</v>
      </c>
      <c r="AA291" s="3">
        <f t="shared" si="94"/>
        <v>0</v>
      </c>
      <c r="AB291" s="3">
        <f t="shared" si="89"/>
        <v>0</v>
      </c>
      <c r="AC291" s="3">
        <f>N291+O291+P291+Q291+T291+U291</f>
        <v>4</v>
      </c>
      <c r="AD291" s="3">
        <f>AA291/G291</f>
        <v>0</v>
      </c>
      <c r="AE291" s="24">
        <f>(AA291)*(G291*G291)</f>
        <v>0</v>
      </c>
      <c r="AF291" s="25">
        <f t="shared" si="95"/>
        <v>2.2276676319893073E-4</v>
      </c>
      <c r="AG291" s="26">
        <f>(H291-$H$2)/SUM($AF$2:AF290)</f>
        <v>185.98268665877896</v>
      </c>
      <c r="AH291" s="35">
        <f>(H291-H286)/SUM(AF286:AF290)</f>
        <v>0</v>
      </c>
      <c r="AI291" s="28">
        <f>(H291-H281)/SUM(AF281:AF290)</f>
        <v>1754.7433907630468</v>
      </c>
      <c r="AJ291" s="29">
        <f>AJ290+(AVERAGE($AE$3:AE291)/(AJ290*AJ290))</f>
        <v>43.648451637145676</v>
      </c>
      <c r="AK291" s="30">
        <f>AK290+(AVERAGE($AG$3:AG291)/(AK290*AK290))</f>
        <v>44.666876779025998</v>
      </c>
      <c r="AL291" s="36">
        <f>AL290+(AVERAGE($AH$3:AH291)/(AL290*AL290))</f>
        <v>51.452491759280676</v>
      </c>
      <c r="AM291" s="37">
        <f>AM290+(AVERAGE($AI$3:AI291)/(AM290*AM290))</f>
        <v>51.53841426504102</v>
      </c>
      <c r="AN291" s="38">
        <f t="shared" si="96"/>
        <v>67.038153465601738</v>
      </c>
      <c r="AO291" s="39">
        <f t="shared" si="104"/>
        <v>67.248458248503823</v>
      </c>
      <c r="AP291" s="39">
        <f t="shared" si="104"/>
        <v>66.955228296885124</v>
      </c>
      <c r="AQ291" s="36">
        <f t="shared" si="102"/>
        <v>67.164933366352983</v>
      </c>
      <c r="AR291" s="40">
        <f t="shared" si="105"/>
        <v>66.159597637035546</v>
      </c>
      <c r="AS291" s="41">
        <f t="shared" si="105"/>
        <v>65.272224037848545</v>
      </c>
      <c r="AT291" s="20">
        <f>POWER((AO291-H291),2)</f>
        <v>6.1731501249587532E-2</v>
      </c>
      <c r="AU291" s="20">
        <f>POWER((AP291-H291),2)</f>
        <v>2.004505399806557E-3</v>
      </c>
      <c r="AV291" s="29">
        <f t="shared" si="98"/>
        <v>54.221627339361198</v>
      </c>
      <c r="AW291" s="30">
        <f t="shared" si="101"/>
        <v>42.770587810680766</v>
      </c>
      <c r="AX291" s="36">
        <f t="shared" si="99"/>
        <v>57.021926620774131</v>
      </c>
      <c r="AY291" s="37">
        <f t="shared" si="100"/>
        <v>54.447203536170136</v>
      </c>
    </row>
    <row r="292" spans="1:51" thickTop="1" thickBot="1">
      <c r="A292" s="4">
        <v>291</v>
      </c>
      <c r="B292" s="4">
        <v>1129535284</v>
      </c>
      <c r="C292" s="5">
        <f t="shared" si="90"/>
        <v>0.55028462998102468</v>
      </c>
      <c r="D292" s="2">
        <f t="shared" si="91"/>
        <v>38642.325046296297</v>
      </c>
      <c r="E292" s="4" t="s">
        <v>1170</v>
      </c>
      <c r="F292" s="4" t="s">
        <v>1171</v>
      </c>
      <c r="G292" s="4">
        <v>67</v>
      </c>
      <c r="H292" s="4">
        <v>67</v>
      </c>
      <c r="I292" s="5">
        <f t="shared" si="92"/>
        <v>0.81967213114754101</v>
      </c>
      <c r="J292" s="4">
        <v>372</v>
      </c>
      <c r="K292" s="4">
        <v>372</v>
      </c>
      <c r="L292" s="5">
        <f t="shared" si="93"/>
        <v>0.720873786407767</v>
      </c>
      <c r="M292" s="5">
        <f t="shared" si="88"/>
        <v>5.5522388059701493</v>
      </c>
      <c r="N292" s="4">
        <v>0</v>
      </c>
      <c r="O292" s="4">
        <v>0</v>
      </c>
      <c r="P292" s="4">
        <v>2</v>
      </c>
      <c r="Q292" s="4">
        <v>2</v>
      </c>
      <c r="R292" s="4">
        <v>0</v>
      </c>
      <c r="S292" s="4">
        <v>0</v>
      </c>
      <c r="T292" s="4">
        <v>0</v>
      </c>
      <c r="U292" s="4">
        <v>0</v>
      </c>
      <c r="V292" s="4">
        <v>2</v>
      </c>
      <c r="W292" s="4">
        <f>N292+P292+T292</f>
        <v>2</v>
      </c>
      <c r="X292" s="4">
        <f>O292+Q292+U292</f>
        <v>2</v>
      </c>
      <c r="Y292" s="60">
        <f>(N292+V292)/G292</f>
        <v>2.9850746268656716E-2</v>
      </c>
      <c r="Z292" s="62">
        <f>IF(AA292=0,0,(N292+V292)/ABS(AA292))</f>
        <v>0</v>
      </c>
      <c r="AA292" s="3">
        <f t="shared" si="94"/>
        <v>0</v>
      </c>
      <c r="AB292" s="3">
        <f t="shared" si="89"/>
        <v>0</v>
      </c>
      <c r="AC292" s="3">
        <f>N292+O292+P292+Q292+T292+U292</f>
        <v>4</v>
      </c>
      <c r="AD292" s="3">
        <f>AA292/G292</f>
        <v>0</v>
      </c>
      <c r="AE292" s="24">
        <f>(AA292)*(G292*G292)</f>
        <v>0</v>
      </c>
      <c r="AF292" s="25">
        <f t="shared" si="95"/>
        <v>2.2276676319893073E-4</v>
      </c>
      <c r="AG292" s="26">
        <f>(H292-$H$2)/SUM($AF$2:AF291)</f>
        <v>185.82870616409988</v>
      </c>
      <c r="AH292" s="35">
        <f>(H292-H287)/SUM(AF287:AF291)</f>
        <v>0</v>
      </c>
      <c r="AI292" s="28">
        <f>(H292-H282)/SUM(AF282:AF291)</f>
        <v>1777.5015032668719</v>
      </c>
      <c r="AJ292" s="29">
        <f>AJ291+(AVERAGE($AE$3:AE292)/(AJ291*AJ291))</f>
        <v>43.781742901235447</v>
      </c>
      <c r="AK292" s="30">
        <f>AK291+(AVERAGE($AG$3:AG292)/(AK291*AK291))</f>
        <v>44.724189187527251</v>
      </c>
      <c r="AL292" s="36">
        <f>AL291+(AVERAGE($AH$3:AH292)/(AL291*AL291))</f>
        <v>51.577126798090724</v>
      </c>
      <c r="AM292" s="37">
        <f>AM291+(AVERAGE($AI$3:AI292)/(AM291*AM291))</f>
        <v>51.665484319615594</v>
      </c>
      <c r="AN292" s="38">
        <f t="shared" si="96"/>
        <v>67.038153465601738</v>
      </c>
      <c r="AO292" s="39">
        <f t="shared" ref="AO292:AP307" si="106">AO291+(AH292/(AO291*AO291))</f>
        <v>67.248458248503823</v>
      </c>
      <c r="AP292" s="39">
        <f t="shared" si="106"/>
        <v>67.351726283466405</v>
      </c>
      <c r="AQ292" s="36">
        <f t="shared" si="102"/>
        <v>67.124895793498467</v>
      </c>
      <c r="AR292" s="40">
        <f t="shared" si="105"/>
        <v>66.467112567217526</v>
      </c>
      <c r="AS292" s="41">
        <f t="shared" si="105"/>
        <v>65.684738643239044</v>
      </c>
      <c r="AT292" s="20">
        <f>POWER((AO292-H292),2)</f>
        <v>6.1731501249587532E-2</v>
      </c>
      <c r="AU292" s="20">
        <f>POWER((AP292-H292),2)</f>
        <v>0.12371137848109004</v>
      </c>
      <c r="AV292" s="29">
        <f t="shared" si="98"/>
        <v>54.281258004376433</v>
      </c>
      <c r="AW292" s="30">
        <f t="shared" si="101"/>
        <v>42.815468377072257</v>
      </c>
      <c r="AX292" s="36">
        <f t="shared" si="99"/>
        <v>57.085021042684374</v>
      </c>
      <c r="AY292" s="37">
        <f t="shared" si="100"/>
        <v>54.507114726713908</v>
      </c>
    </row>
    <row r="293" spans="1:51" thickTop="1" thickBot="1">
      <c r="A293" s="4">
        <v>292</v>
      </c>
      <c r="B293" s="4">
        <v>1129549161</v>
      </c>
      <c r="C293" s="5">
        <f t="shared" si="90"/>
        <v>0.55218216318785573</v>
      </c>
      <c r="D293" s="2">
        <f t="shared" si="91"/>
        <v>38642.485659722224</v>
      </c>
      <c r="E293" s="4" t="s">
        <v>1171</v>
      </c>
      <c r="F293" s="4" t="s">
        <v>1172</v>
      </c>
      <c r="G293" s="4">
        <v>67</v>
      </c>
      <c r="H293" s="4">
        <v>67</v>
      </c>
      <c r="I293" s="5">
        <f t="shared" si="92"/>
        <v>0.81967213114754101</v>
      </c>
      <c r="J293" s="4">
        <v>372</v>
      </c>
      <c r="K293" s="4">
        <v>372</v>
      </c>
      <c r="L293" s="5">
        <f t="shared" si="93"/>
        <v>0.720873786407767</v>
      </c>
      <c r="M293" s="5">
        <f t="shared" si="88"/>
        <v>5.5522388059701493</v>
      </c>
      <c r="N293" s="4">
        <v>0</v>
      </c>
      <c r="O293" s="4">
        <v>0</v>
      </c>
      <c r="P293" s="4">
        <v>2</v>
      </c>
      <c r="Q293" s="4">
        <v>2</v>
      </c>
      <c r="R293" s="4">
        <v>0</v>
      </c>
      <c r="S293" s="4">
        <v>0</v>
      </c>
      <c r="T293" s="4">
        <v>0</v>
      </c>
      <c r="U293" s="4">
        <v>0</v>
      </c>
      <c r="V293" s="4">
        <v>2</v>
      </c>
      <c r="W293" s="4">
        <f>N293+P293+T293</f>
        <v>2</v>
      </c>
      <c r="X293" s="4">
        <f>O293+Q293+U293</f>
        <v>2</v>
      </c>
      <c r="Y293" s="60">
        <f>(N293+V293)/G293</f>
        <v>2.9850746268656716E-2</v>
      </c>
      <c r="Z293" s="62">
        <f>IF(AA293=0,0,(N293+V293)/ABS(AA293))</f>
        <v>0</v>
      </c>
      <c r="AA293" s="3">
        <f t="shared" si="94"/>
        <v>0</v>
      </c>
      <c r="AB293" s="3">
        <f t="shared" si="89"/>
        <v>0</v>
      </c>
      <c r="AC293" s="3">
        <f>N293+O293+P293+Q293+T293+U293</f>
        <v>4</v>
      </c>
      <c r="AD293" s="3">
        <f>AA293/G293</f>
        <v>0</v>
      </c>
      <c r="AE293" s="24">
        <f>(AA293)*(G293*G293)</f>
        <v>0</v>
      </c>
      <c r="AF293" s="25">
        <f t="shared" si="95"/>
        <v>2.2276676319893073E-4</v>
      </c>
      <c r="AG293" s="26">
        <f>(H293-$H$2)/SUM($AF$2:AF292)</f>
        <v>185.67498042839011</v>
      </c>
      <c r="AH293" s="35">
        <f>(H293-H288)/SUM(AF288:AF292)</f>
        <v>0</v>
      </c>
      <c r="AI293" s="28">
        <f>(H293-H283)/SUM(AF283:AF292)</f>
        <v>0</v>
      </c>
      <c r="AJ293" s="29">
        <f>AJ292+(AVERAGE($AE$3:AE293)/(AJ292*AJ292))</f>
        <v>43.913768543129656</v>
      </c>
      <c r="AK293" s="30">
        <f>AK292+(AVERAGE($AG$3:AG293)/(AK292*AK292))</f>
        <v>44.781477346039466</v>
      </c>
      <c r="AL293" s="36">
        <f>AL292+(AVERAGE($AH$3:AH293)/(AL292*AL292))</f>
        <v>51.700733977155132</v>
      </c>
      <c r="AM293" s="37">
        <f>AM292+(AVERAGE($AI$3:AI293)/(AM292*AM292))</f>
        <v>51.79149556961297</v>
      </c>
      <c r="AN293" s="38">
        <f t="shared" si="96"/>
        <v>67.038153465601738</v>
      </c>
      <c r="AO293" s="39">
        <f t="shared" si="106"/>
        <v>67.248458248503823</v>
      </c>
      <c r="AP293" s="39">
        <f t="shared" si="106"/>
        <v>67.351726283466405</v>
      </c>
      <c r="AQ293" s="36">
        <f t="shared" si="102"/>
        <v>67.084810444471216</v>
      </c>
      <c r="AR293" s="40">
        <f t="shared" si="105"/>
        <v>66.698212380110547</v>
      </c>
      <c r="AS293" s="41">
        <f t="shared" si="105"/>
        <v>66.046305975278003</v>
      </c>
      <c r="AT293" s="20">
        <f>POWER((AO293-H293),2)</f>
        <v>6.1731501249587532E-2</v>
      </c>
      <c r="AU293" s="20">
        <f>POWER((AP293-H293),2)</f>
        <v>0.12371137848109004</v>
      </c>
      <c r="AV293" s="29">
        <f t="shared" si="98"/>
        <v>54.340757726844636</v>
      </c>
      <c r="AW293" s="30">
        <f t="shared" si="101"/>
        <v>42.860254902239546</v>
      </c>
      <c r="AX293" s="36">
        <f t="shared" si="99"/>
        <v>57.147976068794691</v>
      </c>
      <c r="AY293" s="37">
        <f t="shared" si="100"/>
        <v>54.56689428753694</v>
      </c>
    </row>
    <row r="294" spans="1:51" thickTop="1" thickBot="1">
      <c r="A294" s="4">
        <v>293</v>
      </c>
      <c r="B294" s="4">
        <v>1129645131</v>
      </c>
      <c r="C294" s="5">
        <f t="shared" si="90"/>
        <v>0.5540796963946869</v>
      </c>
      <c r="D294" s="2">
        <f t="shared" si="91"/>
        <v>38643.59642361111</v>
      </c>
      <c r="E294" s="4" t="s">
        <v>1172</v>
      </c>
      <c r="F294" s="4" t="s">
        <v>1173</v>
      </c>
      <c r="G294" s="4">
        <v>67</v>
      </c>
      <c r="H294" s="4">
        <v>67</v>
      </c>
      <c r="I294" s="5">
        <f t="shared" si="92"/>
        <v>0.81967213114754101</v>
      </c>
      <c r="J294" s="4">
        <v>372</v>
      </c>
      <c r="K294" s="4">
        <v>372</v>
      </c>
      <c r="L294" s="5">
        <f t="shared" si="93"/>
        <v>0.720873786407767</v>
      </c>
      <c r="M294" s="5">
        <f t="shared" si="88"/>
        <v>5.5522388059701493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f>N294+P294+T294</f>
        <v>0</v>
      </c>
      <c r="X294" s="4">
        <f>O294+Q294+U294</f>
        <v>0</v>
      </c>
      <c r="Y294" s="60">
        <f>(N294+V294)/G294</f>
        <v>0</v>
      </c>
      <c r="Z294" s="62">
        <f>IF(AA294=0,0,(N294+V294)/ABS(AA294))</f>
        <v>0</v>
      </c>
      <c r="AA294" s="3">
        <f t="shared" si="94"/>
        <v>0</v>
      </c>
      <c r="AB294" s="3">
        <f t="shared" si="89"/>
        <v>0</v>
      </c>
      <c r="AC294" s="3">
        <f>N294+O294+P294+Q294+T294+U294</f>
        <v>0</v>
      </c>
      <c r="AD294" s="3">
        <f>AA294/G294</f>
        <v>0</v>
      </c>
      <c r="AE294" s="24">
        <f>(AA294)*(G294*G294)</f>
        <v>0</v>
      </c>
      <c r="AF294" s="25">
        <f t="shared" si="95"/>
        <v>2.2276676319893073E-4</v>
      </c>
      <c r="AG294" s="26">
        <f>(H294-$H$2)/SUM($AF$2:AF293)</f>
        <v>185.52150881992861</v>
      </c>
      <c r="AH294" s="35">
        <f>(H294-H289)/SUM(AF289:AF293)</f>
        <v>0</v>
      </c>
      <c r="AI294" s="28">
        <f>(H294-H284)/SUM(AF284:AF293)</f>
        <v>-450.21442359830814</v>
      </c>
      <c r="AJ294" s="29">
        <f>AJ293+(AVERAGE($AE$3:AE294)/(AJ293*AJ293))</f>
        <v>44.044552086852931</v>
      </c>
      <c r="AK294" s="30">
        <f>AK293+(AVERAGE($AG$3:AG294)/(AK293*AK293))</f>
        <v>44.838740153614481</v>
      </c>
      <c r="AL294" s="36">
        <f>AL293+(AVERAGE($AH$3:AH294)/(AL293*AL293))</f>
        <v>51.823329527035227</v>
      </c>
      <c r="AM294" s="37">
        <f>AM293+(AVERAGE($AI$3:AI294)/(AM293*AM293))</f>
        <v>51.915890130641024</v>
      </c>
      <c r="AN294" s="38">
        <f t="shared" si="96"/>
        <v>67.038153465601738</v>
      </c>
      <c r="AO294" s="39">
        <f t="shared" si="106"/>
        <v>67.248458248503823</v>
      </c>
      <c r="AP294" s="39">
        <f t="shared" si="106"/>
        <v>67.252478242893929</v>
      </c>
      <c r="AQ294" s="36">
        <f t="shared" si="102"/>
        <v>67.084810444471216</v>
      </c>
      <c r="AR294" s="40">
        <f t="shared" si="105"/>
        <v>66.834160647381765</v>
      </c>
      <c r="AS294" s="41">
        <f t="shared" si="105"/>
        <v>66.338451193047348</v>
      </c>
      <c r="AT294" s="20">
        <f>POWER((AO294-H294),2)</f>
        <v>6.1731501249587532E-2</v>
      </c>
      <c r="AU294" s="20">
        <f>POWER((AP294-H294),2)</f>
        <v>6.3745263134805788E-2</v>
      </c>
      <c r="AV294" s="29">
        <f t="shared" si="98"/>
        <v>54.40012722371555</v>
      </c>
      <c r="AW294" s="30">
        <f t="shared" si="101"/>
        <v>42.904947877573754</v>
      </c>
      <c r="AX294" s="36">
        <f t="shared" si="99"/>
        <v>57.210792466993695</v>
      </c>
      <c r="AY294" s="37">
        <f t="shared" si="100"/>
        <v>54.626542939740318</v>
      </c>
    </row>
    <row r="295" spans="1:51" thickTop="1" thickBot="1">
      <c r="A295" s="4">
        <v>294</v>
      </c>
      <c r="B295" s="4">
        <v>1131111078</v>
      </c>
      <c r="C295" s="5">
        <f t="shared" si="90"/>
        <v>0.55597722960151807</v>
      </c>
      <c r="D295" s="2">
        <f t="shared" si="91"/>
        <v>38660.563402777778</v>
      </c>
      <c r="E295" s="4" t="s">
        <v>1173</v>
      </c>
      <c r="F295" s="4" t="s">
        <v>1174</v>
      </c>
      <c r="G295" s="4">
        <v>67</v>
      </c>
      <c r="H295" s="4">
        <v>68</v>
      </c>
      <c r="I295" s="5">
        <f t="shared" si="92"/>
        <v>0.83606557377049184</v>
      </c>
      <c r="J295" s="4">
        <v>372</v>
      </c>
      <c r="K295" s="4">
        <v>381</v>
      </c>
      <c r="L295" s="5">
        <f t="shared" si="93"/>
        <v>0.74271844660194175</v>
      </c>
      <c r="M295" s="5">
        <f t="shared" si="88"/>
        <v>5.6029411764705879</v>
      </c>
      <c r="N295" s="4">
        <v>1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9</v>
      </c>
      <c r="U295" s="4">
        <v>0</v>
      </c>
      <c r="V295" s="4">
        <v>0</v>
      </c>
      <c r="W295" s="4">
        <f>N295+P295+T295</f>
        <v>10</v>
      </c>
      <c r="X295" s="4">
        <f>O295+Q295+U295</f>
        <v>0</v>
      </c>
      <c r="Y295" s="60">
        <f>(N295+V295)/G295</f>
        <v>1.4925373134328358E-2</v>
      </c>
      <c r="Z295" s="62">
        <f>IF(AA295=0,0,(N295+V295)/ABS(AA295))</f>
        <v>1</v>
      </c>
      <c r="AA295" s="3">
        <f t="shared" si="94"/>
        <v>1</v>
      </c>
      <c r="AB295" s="3">
        <f t="shared" si="89"/>
        <v>9</v>
      </c>
      <c r="AC295" s="3">
        <f>N295+O295+P295+Q295+T295+U295</f>
        <v>10</v>
      </c>
      <c r="AD295" s="3">
        <f>AA295/G295</f>
        <v>1.4925373134328358E-2</v>
      </c>
      <c r="AE295" s="24">
        <f>(AA295)*(G295*G295)</f>
        <v>4489</v>
      </c>
      <c r="AF295" s="25">
        <f t="shared" si="95"/>
        <v>2.1626297577854672E-4</v>
      </c>
      <c r="AG295" s="26">
        <f>(H295-$H$2)/SUM($AF$2:AF294)</f>
        <v>189.07565652326275</v>
      </c>
      <c r="AH295" s="35">
        <f>(H295-H290)/SUM(AF290:AF294)</f>
        <v>897.8</v>
      </c>
      <c r="AI295" s="28">
        <f>(H295-H285)/SUM(AF285:AF294)</f>
        <v>448.89999999999992</v>
      </c>
      <c r="AJ295" s="29">
        <f>AJ294+(AVERAGE($AE$3:AE295)/(AJ294*AJ294))</f>
        <v>44.182014031641842</v>
      </c>
      <c r="AK295" s="30">
        <f>AK294+(AVERAGE($AG$3:AG295)/(AK294*AK294))</f>
        <v>44.895982826081429</v>
      </c>
      <c r="AL295" s="36">
        <f>AL294+(AVERAGE($AH$3:AH295)/(AL294*AL294))</f>
        <v>51.946070226778851</v>
      </c>
      <c r="AM295" s="37">
        <f>AM294+(AVERAGE($AI$3:AI295)/(AM294*AM294))</f>
        <v>52.039835200534029</v>
      </c>
      <c r="AN295" s="38">
        <f t="shared" si="96"/>
        <v>68.037015528278673</v>
      </c>
      <c r="AO295" s="39">
        <f t="shared" si="106"/>
        <v>67.44698312610447</v>
      </c>
      <c r="AP295" s="39">
        <f t="shared" si="106"/>
        <v>67.35172881529077</v>
      </c>
      <c r="AQ295" s="36">
        <f t="shared" si="102"/>
        <v>67.124709370223172</v>
      </c>
      <c r="AR295" s="40">
        <f t="shared" si="105"/>
        <v>66.989655786134961</v>
      </c>
      <c r="AS295" s="41">
        <f t="shared" si="105"/>
        <v>66.591856357142589</v>
      </c>
      <c r="AT295" s="20">
        <f>POWER((AO295-H295),2)</f>
        <v>0.30582766281318419</v>
      </c>
      <c r="AU295" s="20">
        <f>POWER((AP295-H295),2)</f>
        <v>0.42025552892430912</v>
      </c>
      <c r="AV295" s="29">
        <f t="shared" si="98"/>
        <v>54.459367205676109</v>
      </c>
      <c r="AW295" s="30">
        <f t="shared" si="101"/>
        <v>42.949547790368989</v>
      </c>
      <c r="AX295" s="36">
        <f t="shared" si="99"/>
        <v>57.273470998421416</v>
      </c>
      <c r="AY295" s="37">
        <f t="shared" si="100"/>
        <v>54.686061398122661</v>
      </c>
    </row>
    <row r="296" spans="1:51" thickTop="1" thickBot="1">
      <c r="A296" s="4">
        <v>295</v>
      </c>
      <c r="B296" s="4">
        <v>1131374568</v>
      </c>
      <c r="C296" s="5">
        <f t="shared" si="90"/>
        <v>0.55787476280834913</v>
      </c>
      <c r="D296" s="2">
        <f t="shared" si="91"/>
        <v>38663.613055555557</v>
      </c>
      <c r="E296" s="4" t="s">
        <v>1174</v>
      </c>
      <c r="F296" s="4" t="s">
        <v>1175</v>
      </c>
      <c r="G296" s="4">
        <v>68</v>
      </c>
      <c r="H296" s="4">
        <v>69</v>
      </c>
      <c r="I296" s="5">
        <f t="shared" si="92"/>
        <v>0.85245901639344257</v>
      </c>
      <c r="J296" s="4">
        <v>381</v>
      </c>
      <c r="K296" s="4">
        <v>384</v>
      </c>
      <c r="L296" s="5">
        <f t="shared" si="93"/>
        <v>0.75</v>
      </c>
      <c r="M296" s="5">
        <f t="shared" si="88"/>
        <v>5.5652173913043477</v>
      </c>
      <c r="N296" s="4">
        <v>1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3</v>
      </c>
      <c r="U296" s="4">
        <v>0</v>
      </c>
      <c r="V296" s="4">
        <v>0</v>
      </c>
      <c r="W296" s="4">
        <f>N296+P296+T296</f>
        <v>4</v>
      </c>
      <c r="X296" s="4">
        <f>O296+Q296+U296</f>
        <v>0</v>
      </c>
      <c r="Y296" s="60">
        <f>(N296+V296)/G296</f>
        <v>1.4705882352941176E-2</v>
      </c>
      <c r="Z296" s="62">
        <f>IF(AA296=0,0,(N296+V296)/ABS(AA296))</f>
        <v>1</v>
      </c>
      <c r="AA296" s="3">
        <f t="shared" si="94"/>
        <v>1</v>
      </c>
      <c r="AB296" s="3">
        <f t="shared" si="89"/>
        <v>3</v>
      </c>
      <c r="AC296" s="3">
        <f>N296+O296+P296+Q296+T296+U296</f>
        <v>4</v>
      </c>
      <c r="AD296" s="3">
        <f>AA296/G296</f>
        <v>1.4705882352941176E-2</v>
      </c>
      <c r="AE296" s="24">
        <f>(AA296)*(G296*G296)</f>
        <v>4624</v>
      </c>
      <c r="AF296" s="25">
        <f t="shared" si="95"/>
        <v>2.1003990758244065E-4</v>
      </c>
      <c r="AG296" s="26">
        <f>(H296-$H$2)/SUM($AF$2:AF295)</f>
        <v>192.62857929900849</v>
      </c>
      <c r="AH296" s="35">
        <f>(H296-H291)/SUM(AF291:AF295)</f>
        <v>1806.1462693060691</v>
      </c>
      <c r="AI296" s="28">
        <f>(H296-H286)/SUM(AF286:AF295)</f>
        <v>900.42884719661629</v>
      </c>
      <c r="AJ296" s="29">
        <f>AJ295+(AVERAGE($AE$3:AE296)/(AJ295*AJ295))</f>
        <v>44.32621440667549</v>
      </c>
      <c r="AK296" s="30">
        <f>AK295+(AVERAGE($AG$3:AG296)/(AK295*AK295))</f>
        <v>44.953210471428136</v>
      </c>
      <c r="AL296" s="36">
        <f>AL295+(AVERAGE($AH$3:AH296)/(AL295*AL295))</f>
        <v>52.070092732170998</v>
      </c>
      <c r="AM296" s="37">
        <f>AM295+(AVERAGE($AI$3:AI296)/(AM295*AM295))</f>
        <v>52.163901904691492</v>
      </c>
      <c r="AN296" s="38">
        <f t="shared" si="96"/>
        <v>69.03592772456345</v>
      </c>
      <c r="AO296" s="39">
        <f t="shared" si="106"/>
        <v>67.844017274162738</v>
      </c>
      <c r="AP296" s="39">
        <f t="shared" si="106"/>
        <v>67.550224881512364</v>
      </c>
      <c r="AQ296" s="36">
        <f t="shared" si="102"/>
        <v>67.244732021596789</v>
      </c>
      <c r="AR296" s="40">
        <f t="shared" si="105"/>
        <v>67.108213255031771</v>
      </c>
      <c r="AS296" s="41">
        <f t="shared" si="105"/>
        <v>66.81690803756625</v>
      </c>
      <c r="AT296" s="20">
        <f>POWER((AO296-H296),2)</f>
        <v>1.3362960624341467</v>
      </c>
      <c r="AU296" s="20">
        <f>POWER((AP296-H296),2)</f>
        <v>2.1018478941858403</v>
      </c>
      <c r="AV296" s="29">
        <f t="shared" si="98"/>
        <v>54.518478377225421</v>
      </c>
      <c r="AW296" s="30">
        <f t="shared" si="101"/>
        <v>42.994055123869202</v>
      </c>
      <c r="AX296" s="36">
        <f t="shared" si="99"/>
        <v>57.33601241755062</v>
      </c>
      <c r="AY296" s="37">
        <f t="shared" si="100"/>
        <v>54.745450371255636</v>
      </c>
    </row>
    <row r="297" spans="1:51" thickTop="1" thickBot="1">
      <c r="A297" s="4">
        <v>296</v>
      </c>
      <c r="B297" s="4">
        <v>1131380564</v>
      </c>
      <c r="C297" s="5">
        <f t="shared" si="90"/>
        <v>0.5597722960151803</v>
      </c>
      <c r="D297" s="2">
        <f t="shared" si="91"/>
        <v>38663.682453703703</v>
      </c>
      <c r="E297" s="4" t="s">
        <v>1175</v>
      </c>
      <c r="F297" s="4" t="s">
        <v>1176</v>
      </c>
      <c r="G297" s="4">
        <v>69</v>
      </c>
      <c r="H297" s="4">
        <v>68</v>
      </c>
      <c r="I297" s="5">
        <f t="shared" si="92"/>
        <v>0.83606557377049184</v>
      </c>
      <c r="J297" s="4">
        <v>384</v>
      </c>
      <c r="K297" s="4">
        <v>381</v>
      </c>
      <c r="L297" s="5">
        <f t="shared" si="93"/>
        <v>0.74271844660194175</v>
      </c>
      <c r="M297" s="5">
        <f t="shared" si="88"/>
        <v>5.6029411764705879</v>
      </c>
      <c r="N297" s="4">
        <v>0</v>
      </c>
      <c r="O297" s="4">
        <v>1</v>
      </c>
      <c r="P297" s="4">
        <v>0</v>
      </c>
      <c r="Q297" s="4">
        <v>0</v>
      </c>
      <c r="R297" s="4">
        <v>1</v>
      </c>
      <c r="S297" s="4">
        <v>0</v>
      </c>
      <c r="T297" s="4">
        <v>0</v>
      </c>
      <c r="U297" s="4">
        <v>3</v>
      </c>
      <c r="V297" s="4">
        <v>1</v>
      </c>
      <c r="W297" s="4">
        <f>N297+P297+T297</f>
        <v>0</v>
      </c>
      <c r="X297" s="4">
        <f>O297+Q297+U297</f>
        <v>4</v>
      </c>
      <c r="Y297" s="60">
        <f>(N297+V297)/G297</f>
        <v>1.4492753623188406E-2</v>
      </c>
      <c r="Z297" s="62">
        <f>IF(AA297=0,0,(N297+V297)/ABS(AA297))</f>
        <v>1</v>
      </c>
      <c r="AA297" s="3">
        <f t="shared" si="94"/>
        <v>-1</v>
      </c>
      <c r="AB297" s="3">
        <f t="shared" si="89"/>
        <v>-3</v>
      </c>
      <c r="AC297" s="3">
        <f>N297+O297+P297+Q297+T297+U297</f>
        <v>4</v>
      </c>
      <c r="AD297" s="3">
        <f>AA297/G297</f>
        <v>-1.4492753623188406E-2</v>
      </c>
      <c r="AE297" s="24">
        <f>(AA297)*(G297*G297)</f>
        <v>-4761</v>
      </c>
      <c r="AF297" s="25">
        <f t="shared" si="95"/>
        <v>2.1626297577854672E-4</v>
      </c>
      <c r="AG297" s="26">
        <f>(H297-$H$2)/SUM($AF$2:AF296)</f>
        <v>188.77730141048642</v>
      </c>
      <c r="AH297" s="35">
        <f>(H297-H292)/SUM(AF292:AF296)</f>
        <v>913.57308722014045</v>
      </c>
      <c r="AI297" s="28">
        <f>(H297-H287)/SUM(AF287:AF296)</f>
        <v>452.80893455527007</v>
      </c>
      <c r="AJ297" s="29">
        <f>AJ296+(AVERAGE($AE$3:AE297)/(AJ296*AJ296))</f>
        <v>44.460778450262865</v>
      </c>
      <c r="AK297" s="30">
        <f>AK296+(AVERAGE($AG$3:AG297)/(AK296*AK296))</f>
        <v>45.010415673471847</v>
      </c>
      <c r="AL297" s="36">
        <f>AL296+(AVERAGE($AH$3:AH297)/(AL296*AL296))</f>
        <v>52.194248929662443</v>
      </c>
      <c r="AM297" s="37">
        <f>AM296+(AVERAGE($AI$3:AI297)/(AM296*AM296))</f>
        <v>52.287524678614119</v>
      </c>
      <c r="AN297" s="38">
        <f t="shared" si="96"/>
        <v>68.036968295089025</v>
      </c>
      <c r="AO297" s="39">
        <f t="shared" si="106"/>
        <v>68.042498843524314</v>
      </c>
      <c r="AP297" s="39">
        <f t="shared" si="106"/>
        <v>67.649459085233943</v>
      </c>
      <c r="AQ297" s="36">
        <f t="shared" si="102"/>
        <v>67.404733621330053</v>
      </c>
      <c r="AR297" s="40">
        <f t="shared" si="105"/>
        <v>67.168487237854933</v>
      </c>
      <c r="AS297" s="41">
        <f t="shared" si="105"/>
        <v>67.003438717962766</v>
      </c>
      <c r="AT297" s="20">
        <f>POWER((AO297-H297),2)</f>
        <v>1.8061517009040969E-3</v>
      </c>
      <c r="AU297" s="20">
        <f>POWER((AP297-H297),2)</f>
        <v>0.12287893292502418</v>
      </c>
      <c r="AV297" s="29">
        <f t="shared" si="98"/>
        <v>54.577461436748649</v>
      </c>
      <c r="AW297" s="30">
        <f t="shared" si="101"/>
        <v>43.038470357314331</v>
      </c>
      <c r="AX297" s="36">
        <f t="shared" si="99"/>
        <v>57.398417472266871</v>
      </c>
      <c r="AY297" s="37">
        <f t="shared" si="100"/>
        <v>54.804710561558323</v>
      </c>
    </row>
    <row r="298" spans="1:51" thickTop="1" thickBot="1">
      <c r="A298" s="4">
        <v>297</v>
      </c>
      <c r="B298" s="4">
        <v>1131990714</v>
      </c>
      <c r="C298" s="5">
        <f t="shared" si="90"/>
        <v>0.56166982922201136</v>
      </c>
      <c r="D298" s="2">
        <f t="shared" si="91"/>
        <v>38670.744375000002</v>
      </c>
      <c r="E298" s="4" t="s">
        <v>1176</v>
      </c>
      <c r="F298" s="4" t="s">
        <v>1177</v>
      </c>
      <c r="G298" s="4">
        <v>68</v>
      </c>
      <c r="H298" s="4">
        <v>68</v>
      </c>
      <c r="I298" s="5">
        <f t="shared" si="92"/>
        <v>0.83606557377049184</v>
      </c>
      <c r="J298" s="4">
        <v>381</v>
      </c>
      <c r="K298" s="4">
        <v>381</v>
      </c>
      <c r="L298" s="5">
        <f t="shared" si="93"/>
        <v>0.74271844660194175</v>
      </c>
      <c r="M298" s="5">
        <f t="shared" si="88"/>
        <v>5.6029411764705879</v>
      </c>
      <c r="N298" s="4">
        <v>0</v>
      </c>
      <c r="O298" s="4">
        <v>0</v>
      </c>
      <c r="P298" s="4">
        <v>1</v>
      </c>
      <c r="Q298" s="4">
        <v>1</v>
      </c>
      <c r="R298" s="4">
        <v>0</v>
      </c>
      <c r="S298" s="4">
        <v>0</v>
      </c>
      <c r="T298" s="4">
        <v>0</v>
      </c>
      <c r="U298" s="4">
        <v>0</v>
      </c>
      <c r="V298" s="4">
        <v>1</v>
      </c>
      <c r="W298" s="4">
        <f>N298+P298+T298</f>
        <v>1</v>
      </c>
      <c r="X298" s="4">
        <f>O298+Q298+U298</f>
        <v>1</v>
      </c>
      <c r="Y298" s="60">
        <f>(N298+V298)/G298</f>
        <v>1.4705882352941176E-2</v>
      </c>
      <c r="Z298" s="62">
        <f>IF(AA298=0,0,(N298+V298)/ABS(AA298))</f>
        <v>0</v>
      </c>
      <c r="AA298" s="3">
        <f t="shared" si="94"/>
        <v>0</v>
      </c>
      <c r="AB298" s="3">
        <f t="shared" si="89"/>
        <v>0</v>
      </c>
      <c r="AC298" s="3">
        <f>N298+O298+P298+Q298+T298+U298</f>
        <v>2</v>
      </c>
      <c r="AD298" s="3">
        <f>AA298/G298</f>
        <v>0</v>
      </c>
      <c r="AE298" s="24">
        <f>(AA298)*(G298*G298)</f>
        <v>0</v>
      </c>
      <c r="AF298" s="25">
        <f t="shared" si="95"/>
        <v>2.1626297577854672E-4</v>
      </c>
      <c r="AG298" s="26">
        <f>(H298-$H$2)/SUM($AF$2:AF297)</f>
        <v>188.62630590111061</v>
      </c>
      <c r="AH298" s="35">
        <f>(H298-H293)/SUM(AF293:AF297)</f>
        <v>919.0336960866083</v>
      </c>
      <c r="AI298" s="28">
        <f>(H298-H288)/SUM(AF288:AF297)</f>
        <v>454.146383416275</v>
      </c>
      <c r="AJ298" s="29">
        <f>AJ297+(AVERAGE($AE$3:AE298)/(AJ297*AJ297))</f>
        <v>44.594077328549126</v>
      </c>
      <c r="AK298" s="30">
        <f>AK297+(AVERAGE($AG$3:AG298)/(AK297*AK297))</f>
        <v>45.067597336366774</v>
      </c>
      <c r="AL298" s="36">
        <f>AL297+(AVERAGE($AH$3:AH298)/(AL297*AL297))</f>
        <v>52.318537417389706</v>
      </c>
      <c r="AM298" s="37">
        <f>AM297+(AVERAGE($AI$3:AI298)/(AM297*AM297))</f>
        <v>52.410709099372987</v>
      </c>
      <c r="AN298" s="38">
        <f t="shared" si="96"/>
        <v>68.036968295089025</v>
      </c>
      <c r="AO298" s="39">
        <f t="shared" si="106"/>
        <v>68.241003603745725</v>
      </c>
      <c r="AP298" s="39">
        <f t="shared" si="106"/>
        <v>67.748694617456465</v>
      </c>
      <c r="AQ298" s="36">
        <f t="shared" si="102"/>
        <v>67.604432302283072</v>
      </c>
      <c r="AR298" s="40">
        <f t="shared" si="105"/>
        <v>67.249023529752549</v>
      </c>
      <c r="AS298" s="41">
        <f t="shared" si="105"/>
        <v>67.160938151089979</v>
      </c>
      <c r="AT298" s="20">
        <f>POWER((AO298-H298),2)</f>
        <v>5.8082737018426242E-2</v>
      </c>
      <c r="AU298" s="20">
        <f>POWER((AP298-H298),2)</f>
        <v>6.3154395295352453E-2</v>
      </c>
      <c r="AV298" s="29">
        <f t="shared" si="98"/>
        <v>54.636317076589734</v>
      </c>
      <c r="AW298" s="30">
        <f t="shared" si="101"/>
        <v>43.082793965985786</v>
      </c>
      <c r="AX298" s="36">
        <f t="shared" si="99"/>
        <v>57.460686903947369</v>
      </c>
      <c r="AY298" s="37">
        <f t="shared" si="100"/>
        <v>54.863842665370456</v>
      </c>
    </row>
    <row r="299" spans="1:51" thickTop="1" thickBot="1">
      <c r="A299" s="4">
        <v>298</v>
      </c>
      <c r="B299" s="4">
        <v>1132065986</v>
      </c>
      <c r="C299" s="5">
        <f t="shared" si="90"/>
        <v>0.56356736242884253</v>
      </c>
      <c r="D299" s="2">
        <f t="shared" si="91"/>
        <v>38671.615578703706</v>
      </c>
      <c r="E299" s="4" t="s">
        <v>1177</v>
      </c>
      <c r="F299" s="4" t="s">
        <v>1178</v>
      </c>
      <c r="G299" s="4">
        <v>68</v>
      </c>
      <c r="H299" s="4">
        <v>68</v>
      </c>
      <c r="I299" s="5">
        <f t="shared" si="92"/>
        <v>0.83606557377049184</v>
      </c>
      <c r="J299" s="4">
        <v>381</v>
      </c>
      <c r="K299" s="4">
        <v>382</v>
      </c>
      <c r="L299" s="5">
        <f t="shared" si="93"/>
        <v>0.74514563106796117</v>
      </c>
      <c r="M299" s="5">
        <f t="shared" si="88"/>
        <v>5.617647058823529</v>
      </c>
      <c r="N299" s="4">
        <v>0</v>
      </c>
      <c r="O299" s="4">
        <v>0</v>
      </c>
      <c r="P299" s="4">
        <v>1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1</v>
      </c>
      <c r="W299" s="4">
        <f>N299+P299+T299</f>
        <v>1</v>
      </c>
      <c r="X299" s="4">
        <f>O299+Q299+U299</f>
        <v>0</v>
      </c>
      <c r="Y299" s="60">
        <f>(N299+V299)/G299</f>
        <v>1.4705882352941176E-2</v>
      </c>
      <c r="Z299" s="62">
        <f>IF(AA299=0,0,(N299+V299)/ABS(AA299))</f>
        <v>0</v>
      </c>
      <c r="AA299" s="3">
        <f t="shared" si="94"/>
        <v>0</v>
      </c>
      <c r="AB299" s="3">
        <f t="shared" si="89"/>
        <v>1</v>
      </c>
      <c r="AC299" s="3">
        <f>N299+O299+P299+Q299+T299+U299</f>
        <v>1</v>
      </c>
      <c r="AD299" s="3">
        <f>AA299/G299</f>
        <v>0</v>
      </c>
      <c r="AE299" s="24">
        <f>(AA299)*(G299*G299)</f>
        <v>0</v>
      </c>
      <c r="AF299" s="25">
        <f t="shared" si="95"/>
        <v>2.1626297577854672E-4</v>
      </c>
      <c r="AG299" s="26">
        <f>(H299-$H$2)/SUM($AF$2:AF298)</f>
        <v>188.47555174937392</v>
      </c>
      <c r="AH299" s="35">
        <f>(H299-H294)/SUM(AF294:AF298)</f>
        <v>924.55997578109191</v>
      </c>
      <c r="AI299" s="28">
        <f>(H299-H289)/SUM(AF289:AF298)</f>
        <v>455.49175645195095</v>
      </c>
      <c r="AJ299" s="29">
        <f>AJ298+(AVERAGE($AE$3:AE299)/(AJ298*AJ298))</f>
        <v>44.726134355641349</v>
      </c>
      <c r="AK299" s="30">
        <f>AK298+(AVERAGE($AG$3:AG299)/(AK298*AK298))</f>
        <v>45.124754387051858</v>
      </c>
      <c r="AL299" s="36">
        <f>AL298+(AVERAGE($AH$3:AH299)/(AL298*AL298))</f>
        <v>52.442956870669036</v>
      </c>
      <c r="AM299" s="37">
        <f>AM298+(AVERAGE($AI$3:AI299)/(AM298*AM298))</f>
        <v>52.533460649428939</v>
      </c>
      <c r="AN299" s="38">
        <f t="shared" si="96"/>
        <v>68.036968295089025</v>
      </c>
      <c r="AO299" s="39">
        <f t="shared" si="106"/>
        <v>68.43954189436316</v>
      </c>
      <c r="AP299" s="39">
        <f t="shared" si="106"/>
        <v>67.847932767146304</v>
      </c>
      <c r="AQ299" s="36">
        <f t="shared" si="102"/>
        <v>67.843411897078965</v>
      </c>
      <c r="AR299" s="40">
        <f t="shared" si="105"/>
        <v>67.369779663528718</v>
      </c>
      <c r="AS299" s="41">
        <f t="shared" si="105"/>
        <v>67.289387075060915</v>
      </c>
      <c r="AT299" s="20">
        <f>POWER((AO299-H299),2)</f>
        <v>0.19319707690035506</v>
      </c>
      <c r="AU299" s="20">
        <f>POWER((AP299-H299),2)</f>
        <v>2.3124443307780216E-2</v>
      </c>
      <c r="AV299" s="29">
        <f t="shared" si="98"/>
        <v>54.695045983123052</v>
      </c>
      <c r="AW299" s="30">
        <f t="shared" si="101"/>
        <v>43.127026421251294</v>
      </c>
      <c r="AX299" s="36">
        <f t="shared" si="99"/>
        <v>57.522821447538597</v>
      </c>
      <c r="AY299" s="37">
        <f t="shared" si="100"/>
        <v>54.92284737302456</v>
      </c>
    </row>
    <row r="300" spans="1:51" thickTop="1" thickBot="1">
      <c r="A300" s="4">
        <v>299</v>
      </c>
      <c r="B300" s="4">
        <v>1132232518</v>
      </c>
      <c r="C300" s="5">
        <f t="shared" si="90"/>
        <v>0.56546489563567359</v>
      </c>
      <c r="D300" s="2">
        <f t="shared" si="91"/>
        <v>38673.543032407411</v>
      </c>
      <c r="E300" s="4" t="s">
        <v>1178</v>
      </c>
      <c r="F300" s="4" t="s">
        <v>1179</v>
      </c>
      <c r="G300" s="4">
        <v>68</v>
      </c>
      <c r="H300" s="4">
        <v>68</v>
      </c>
      <c r="I300" s="5">
        <f t="shared" si="92"/>
        <v>0.83606557377049184</v>
      </c>
      <c r="J300" s="4">
        <v>382</v>
      </c>
      <c r="K300" s="4">
        <v>382</v>
      </c>
      <c r="L300" s="5">
        <f t="shared" si="93"/>
        <v>0.74514563106796117</v>
      </c>
      <c r="M300" s="5">
        <f t="shared" si="88"/>
        <v>5.617647058823529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f>N300+P300+T300</f>
        <v>0</v>
      </c>
      <c r="X300" s="4">
        <f>O300+Q300+U300</f>
        <v>0</v>
      </c>
      <c r="Y300" s="60">
        <f>(N300+V300)/G300</f>
        <v>0</v>
      </c>
      <c r="Z300" s="62">
        <f>IF(AA300=0,0,(N300+V300)/ABS(AA300))</f>
        <v>0</v>
      </c>
      <c r="AA300" s="3">
        <f t="shared" si="94"/>
        <v>0</v>
      </c>
      <c r="AB300" s="3">
        <f t="shared" si="89"/>
        <v>0</v>
      </c>
      <c r="AC300" s="3">
        <f>N300+O300+P300+Q300+T300+U300</f>
        <v>0</v>
      </c>
      <c r="AD300" s="3">
        <f>AA300/G300</f>
        <v>0</v>
      </c>
      <c r="AE300" s="24">
        <f>(AA300)*(G300*G300)</f>
        <v>0</v>
      </c>
      <c r="AF300" s="25">
        <f t="shared" si="95"/>
        <v>2.1626297577854672E-4</v>
      </c>
      <c r="AG300" s="26">
        <f>(H300-$H$2)/SUM($AF$2:AF299)</f>
        <v>188.325038377044</v>
      </c>
      <c r="AH300" s="35">
        <f>(H300-H295)/SUM(AF295:AF299)</f>
        <v>0</v>
      </c>
      <c r="AI300" s="28">
        <f>(H300-H290)/SUM(AF290:AF299)</f>
        <v>456.84512429578166</v>
      </c>
      <c r="AJ300" s="29">
        <f>AJ299+(AVERAGE($AE$3:AE300)/(AJ299*AJ299))</f>
        <v>44.856972187400878</v>
      </c>
      <c r="AK300" s="30">
        <f>AK299+(AVERAGE($AG$3:AG300)/(AK299*AK299))</f>
        <v>45.18188577483329</v>
      </c>
      <c r="AL300" s="36">
        <f>AL299+(AVERAGE($AH$3:AH300)/(AL299*AL299))</f>
        <v>52.5663711246807</v>
      </c>
      <c r="AM300" s="37">
        <f>AM299+(AVERAGE($AI$3:AI300)/(AM299*AM299))</f>
        <v>52.655784718938925</v>
      </c>
      <c r="AN300" s="38">
        <f t="shared" si="96"/>
        <v>68.036968295089025</v>
      </c>
      <c r="AO300" s="39">
        <f t="shared" si="106"/>
        <v>68.43954189436316</v>
      </c>
      <c r="AP300" s="39">
        <f t="shared" si="106"/>
        <v>67.947174823505293</v>
      </c>
      <c r="AQ300" s="36">
        <f t="shared" si="102"/>
        <v>68.041699195184037</v>
      </c>
      <c r="AR300" s="40">
        <f t="shared" ref="AR300:AS315" si="107">AR299+(AVERAGE(AH291:AH300)/(AR299*AR299))</f>
        <v>67.490103289577689</v>
      </c>
      <c r="AS300" s="41">
        <f t="shared" si="107"/>
        <v>67.427435718122084</v>
      </c>
      <c r="AT300" s="20">
        <f>POWER((AO300-H300),2)</f>
        <v>0.19319707690035506</v>
      </c>
      <c r="AU300" s="20">
        <f>POWER((AP300-H300),2)</f>
        <v>2.7904992716969654E-3</v>
      </c>
      <c r="AV300" s="29">
        <f t="shared" si="98"/>
        <v>54.75364883682397</v>
      </c>
      <c r="AW300" s="30">
        <f t="shared" si="101"/>
        <v>43.17116819060908</v>
      </c>
      <c r="AX300" s="36">
        <f t="shared" si="99"/>
        <v>57.584821831632802</v>
      </c>
      <c r="AY300" s="37">
        <f t="shared" si="100"/>
        <v>54.981725368916997</v>
      </c>
    </row>
    <row r="301" spans="1:51" thickTop="1" thickBot="1">
      <c r="A301" s="4">
        <v>300</v>
      </c>
      <c r="B301" s="4">
        <v>1132327106</v>
      </c>
      <c r="C301" s="5">
        <f t="shared" si="90"/>
        <v>0.56736242884250476</v>
      </c>
      <c r="D301" s="2">
        <f t="shared" si="91"/>
        <v>38674.637800925928</v>
      </c>
      <c r="E301" s="4" t="s">
        <v>1179</v>
      </c>
      <c r="F301" s="4" t="s">
        <v>1180</v>
      </c>
      <c r="G301" s="4">
        <v>68</v>
      </c>
      <c r="H301" s="4">
        <v>68</v>
      </c>
      <c r="I301" s="5">
        <f t="shared" si="92"/>
        <v>0.83606557377049184</v>
      </c>
      <c r="J301" s="4">
        <v>382</v>
      </c>
      <c r="K301" s="4">
        <v>382</v>
      </c>
      <c r="L301" s="5">
        <f t="shared" si="93"/>
        <v>0.74514563106796117</v>
      </c>
      <c r="M301" s="5">
        <f t="shared" si="88"/>
        <v>5.617647058823529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f>N301+P301+T301</f>
        <v>0</v>
      </c>
      <c r="X301" s="4">
        <f>O301+Q301+U301</f>
        <v>0</v>
      </c>
      <c r="Y301" s="60">
        <f>(N301+V301)/G301</f>
        <v>0</v>
      </c>
      <c r="Z301" s="62">
        <f>IF(AA301=0,0,(N301+V301)/ABS(AA301))</f>
        <v>0</v>
      </c>
      <c r="AA301" s="3">
        <f t="shared" si="94"/>
        <v>0</v>
      </c>
      <c r="AB301" s="3">
        <f t="shared" si="89"/>
        <v>0</v>
      </c>
      <c r="AC301" s="3">
        <f>N301+O301+P301+Q301+T301+U301</f>
        <v>0</v>
      </c>
      <c r="AD301" s="3">
        <f>AA301/G301</f>
        <v>0</v>
      </c>
      <c r="AE301" s="24">
        <f>(AA301)*(G301*G301)</f>
        <v>0</v>
      </c>
      <c r="AF301" s="25">
        <f t="shared" si="95"/>
        <v>2.1626297577854672E-4</v>
      </c>
      <c r="AG301" s="26">
        <f>(H301-$H$2)/SUM($AF$2:AF300)</f>
        <v>188.17476520773411</v>
      </c>
      <c r="AH301" s="35">
        <f>(H301-H296)/SUM(AF296:AF300)</f>
        <v>-930.15311813418953</v>
      </c>
      <c r="AI301" s="28">
        <f>(H301-H291)/SUM(AF291:AF300)</f>
        <v>458.2065584232239</v>
      </c>
      <c r="AJ301" s="29">
        <f>AJ300+(AVERAGE($AE$3:AE301)/(AJ300*AJ300))</f>
        <v>44.98661284667525</v>
      </c>
      <c r="AK301" s="30">
        <f>AK300+(AVERAGE($AG$3:AG301)/(AK300*AK300))</f>
        <v>45.238990470974606</v>
      </c>
      <c r="AL301" s="36">
        <f>AL300+(AVERAGE($AH$3:AH301)/(AL300*AL300))</f>
        <v>52.687669923564272</v>
      </c>
      <c r="AM301" s="37">
        <f>AM300+(AVERAGE($AI$3:AI301)/(AM300*AM300))</f>
        <v>52.777686607992848</v>
      </c>
      <c r="AN301" s="38">
        <f t="shared" si="96"/>
        <v>68.036968295089025</v>
      </c>
      <c r="AO301" s="39">
        <f t="shared" si="106"/>
        <v>68.240959721449869</v>
      </c>
      <c r="AP301" s="39">
        <f t="shared" si="106"/>
        <v>68.046422076093563</v>
      </c>
      <c r="AQ301" s="36">
        <f t="shared" si="102"/>
        <v>68.12062544800105</v>
      </c>
      <c r="AR301" s="40">
        <f t="shared" si="107"/>
        <v>67.589577393116045</v>
      </c>
      <c r="AS301" s="41">
        <f t="shared" si="107"/>
        <v>67.536402159667887</v>
      </c>
      <c r="AT301" s="20">
        <f>POWER((AO301-H301),2)</f>
        <v>5.8061587361198402E-2</v>
      </c>
      <c r="AU301" s="20">
        <f>POWER((AP301-H301),2)</f>
        <v>2.1550091488365714E-3</v>
      </c>
      <c r="AV301" s="29">
        <f t="shared" si="98"/>
        <v>54.812126312338357</v>
      </c>
      <c r="AW301" s="30">
        <f t="shared" si="101"/>
        <v>43.215219737731424</v>
      </c>
      <c r="AX301" s="36">
        <f t="shared" si="99"/>
        <v>57.646688778543307</v>
      </c>
      <c r="AY301" s="37">
        <f t="shared" si="100"/>
        <v>55.040477331577954</v>
      </c>
    </row>
    <row r="302" spans="1:51" thickTop="1" thickBot="1">
      <c r="A302" s="4">
        <v>301</v>
      </c>
      <c r="B302" s="4">
        <v>1132738908</v>
      </c>
      <c r="C302" s="5">
        <f t="shared" si="90"/>
        <v>0.56925996204933582</v>
      </c>
      <c r="D302" s="2">
        <f t="shared" si="91"/>
        <v>38679.404027777782</v>
      </c>
      <c r="E302" s="4" t="s">
        <v>1180</v>
      </c>
      <c r="F302" s="4" t="s">
        <v>1181</v>
      </c>
      <c r="G302" s="4">
        <v>68</v>
      </c>
      <c r="H302" s="4">
        <v>68</v>
      </c>
      <c r="I302" s="5">
        <f t="shared" si="92"/>
        <v>0.83606557377049184</v>
      </c>
      <c r="J302" s="4">
        <v>382</v>
      </c>
      <c r="K302" s="4">
        <v>382</v>
      </c>
      <c r="L302" s="5">
        <f t="shared" si="93"/>
        <v>0.74514563106796117</v>
      </c>
      <c r="M302" s="5">
        <f t="shared" si="88"/>
        <v>5.617647058823529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f>N302+P302+T302</f>
        <v>0</v>
      </c>
      <c r="X302" s="4">
        <f>O302+Q302+U302</f>
        <v>0</v>
      </c>
      <c r="Y302" s="60">
        <f>(N302+V302)/G302</f>
        <v>0</v>
      </c>
      <c r="Z302" s="62">
        <f>IF(AA302=0,0,(N302+V302)/ABS(AA302))</f>
        <v>0</v>
      </c>
      <c r="AA302" s="3">
        <f t="shared" si="94"/>
        <v>0</v>
      </c>
      <c r="AB302" s="3">
        <f t="shared" si="89"/>
        <v>0</v>
      </c>
      <c r="AC302" s="3">
        <f>N302+O302+P302+Q302+T302+U302</f>
        <v>0</v>
      </c>
      <c r="AD302" s="3">
        <f>AA302/G302</f>
        <v>0</v>
      </c>
      <c r="AE302" s="24">
        <f>(AA302)*(G302*G302)</f>
        <v>0</v>
      </c>
      <c r="AF302" s="25">
        <f t="shared" si="95"/>
        <v>2.1626297577854672E-4</v>
      </c>
      <c r="AG302" s="26">
        <f>(H302-$H$2)/SUM($AF$2:AF301)</f>
        <v>188.02473166689575</v>
      </c>
      <c r="AH302" s="35">
        <f>(H302-H297)/SUM(AF297:AF301)</f>
        <v>0</v>
      </c>
      <c r="AI302" s="28">
        <f>(H302-H292)/SUM(AF292:AF301)</f>
        <v>459.57613116429098</v>
      </c>
      <c r="AJ302" s="29">
        <f>AJ301+(AVERAGE($AE$3:AE302)/(AJ301*AJ301))</f>
        <v>45.115077747308661</v>
      </c>
      <c r="AK302" s="30">
        <f>AK301+(AVERAGE($AG$3:AG302)/(AK301*AK301))</f>
        <v>45.296067468294204</v>
      </c>
      <c r="AL302" s="36">
        <f>AL301+(AVERAGE($AH$3:AH302)/(AL301*AL301))</f>
        <v>52.808008381677276</v>
      </c>
      <c r="AM302" s="37">
        <f>AM301+(AVERAGE($AI$3:AI302)/(AM301*AM301))</f>
        <v>52.899171528783533</v>
      </c>
      <c r="AN302" s="38">
        <f t="shared" si="96"/>
        <v>68.036968295089025</v>
      </c>
      <c r="AO302" s="39">
        <f t="shared" si="106"/>
        <v>68.240959721449869</v>
      </c>
      <c r="AP302" s="39">
        <f t="shared" si="106"/>
        <v>68.145675814952455</v>
      </c>
      <c r="AQ302" s="36">
        <f t="shared" si="102"/>
        <v>68.15999432539671</v>
      </c>
      <c r="AR302" s="40">
        <f t="shared" si="107"/>
        <v>67.688758912615143</v>
      </c>
      <c r="AS302" s="41">
        <f t="shared" si="107"/>
        <v>67.616122775350291</v>
      </c>
      <c r="AT302" s="20">
        <f>POWER((AO302-H302),2)</f>
        <v>5.8061587361198402E-2</v>
      </c>
      <c r="AU302" s="20">
        <f>POWER((AP302-H302),2)</f>
        <v>2.1221443062061803E-2</v>
      </c>
      <c r="AV302" s="29">
        <f t="shared" si="98"/>
        <v>54.870479078551057</v>
      </c>
      <c r="AW302" s="30">
        <f t="shared" si="101"/>
        <v>43.259181522507582</v>
      </c>
      <c r="AX302" s="36">
        <f t="shared" si="99"/>
        <v>57.708423004378687</v>
      </c>
      <c r="AY302" s="37">
        <f t="shared" si="100"/>
        <v>55.099103933740359</v>
      </c>
    </row>
    <row r="303" spans="1:51" thickTop="1" thickBot="1">
      <c r="A303" s="4">
        <v>302</v>
      </c>
      <c r="B303" s="4">
        <v>1134559567</v>
      </c>
      <c r="C303" s="5">
        <f t="shared" si="90"/>
        <v>0.57115749525616699</v>
      </c>
      <c r="D303" s="2">
        <f t="shared" si="91"/>
        <v>38700.476469907408</v>
      </c>
      <c r="E303" s="4" t="s">
        <v>1181</v>
      </c>
      <c r="F303" s="4" t="s">
        <v>1182</v>
      </c>
      <c r="G303" s="4">
        <v>68</v>
      </c>
      <c r="H303" s="4">
        <v>68</v>
      </c>
      <c r="I303" s="5">
        <f t="shared" si="92"/>
        <v>0.83606557377049184</v>
      </c>
      <c r="J303" s="4">
        <v>382</v>
      </c>
      <c r="K303" s="4">
        <v>382</v>
      </c>
      <c r="L303" s="5">
        <f t="shared" si="93"/>
        <v>0.74514563106796117</v>
      </c>
      <c r="M303" s="5">
        <f t="shared" si="88"/>
        <v>5.617647058823529</v>
      </c>
      <c r="N303" s="4">
        <v>0</v>
      </c>
      <c r="O303" s="4">
        <v>0</v>
      </c>
      <c r="P303" s="4">
        <v>0</v>
      </c>
      <c r="Q303" s="4">
        <v>0</v>
      </c>
      <c r="R303" s="4">
        <v>1</v>
      </c>
      <c r="S303" s="4">
        <v>0</v>
      </c>
      <c r="T303" s="4">
        <v>0</v>
      </c>
      <c r="U303" s="4">
        <v>0</v>
      </c>
      <c r="V303" s="4">
        <v>1</v>
      </c>
      <c r="W303" s="4">
        <f>N303+P303+T303</f>
        <v>0</v>
      </c>
      <c r="X303" s="4">
        <f>O303+Q303+U303</f>
        <v>0</v>
      </c>
      <c r="Y303" s="60">
        <f>(N303+V303)/G303</f>
        <v>1.4705882352941176E-2</v>
      </c>
      <c r="Z303" s="62">
        <f>IF(AA303=0,0,(N303+V303)/ABS(AA303))</f>
        <v>0</v>
      </c>
      <c r="AA303" s="3">
        <f t="shared" si="94"/>
        <v>0</v>
      </c>
      <c r="AB303" s="3">
        <f t="shared" si="89"/>
        <v>0</v>
      </c>
      <c r="AC303" s="3">
        <f>N303+O303+P303+Q303+T303+U303</f>
        <v>0</v>
      </c>
      <c r="AD303" s="3">
        <f>AA303/G303</f>
        <v>0</v>
      </c>
      <c r="AE303" s="24">
        <f>(AA303)*(G303*G303)</f>
        <v>0</v>
      </c>
      <c r="AF303" s="25">
        <f t="shared" si="95"/>
        <v>2.1626297577854672E-4</v>
      </c>
      <c r="AG303" s="26">
        <f>(H303-$H$2)/SUM($AF$2:AF302)</f>
        <v>187.87493718181136</v>
      </c>
      <c r="AH303" s="35">
        <f>(H303-H298)/SUM(AF298:AF302)</f>
        <v>0</v>
      </c>
      <c r="AI303" s="28">
        <f>(H303-H293)/SUM(AF293:AF302)</f>
        <v>460.95391571636242</v>
      </c>
      <c r="AJ303" s="29">
        <f>AJ302+(AVERAGE($AE$3:AE303)/(AJ302*AJ302))</f>
        <v>45.242387717002181</v>
      </c>
      <c r="AK303" s="30">
        <f>AK302+(AVERAGE($AG$3:AG303)/(AK302*AK302))</f>
        <v>45.353115780770125</v>
      </c>
      <c r="AL303" s="36">
        <f>AL302+(AVERAGE($AH$3:AH303)/(AL302*AL302))</f>
        <v>52.927401036587938</v>
      </c>
      <c r="AM303" s="37">
        <f>AM302+(AVERAGE($AI$3:AI303)/(AM302*AM302))</f>
        <v>53.020244607712264</v>
      </c>
      <c r="AN303" s="38">
        <f t="shared" si="96"/>
        <v>68.036968295089025</v>
      </c>
      <c r="AO303" s="39">
        <f t="shared" si="106"/>
        <v>68.240959721449869</v>
      </c>
      <c r="AP303" s="39">
        <f t="shared" si="106"/>
        <v>68.244937330727552</v>
      </c>
      <c r="AQ303" s="36">
        <f t="shared" si="102"/>
        <v>68.159753541866607</v>
      </c>
      <c r="AR303" s="40">
        <f t="shared" si="107"/>
        <v>67.787649991955064</v>
      </c>
      <c r="AS303" s="41">
        <f t="shared" si="107"/>
        <v>67.705737756618532</v>
      </c>
      <c r="AT303" s="20">
        <f>POWER((AO303-H303),2)</f>
        <v>5.8061587361198402E-2</v>
      </c>
      <c r="AU303" s="20">
        <f>POWER((AP303-H303),2)</f>
        <v>5.9994295983938281E-2</v>
      </c>
      <c r="AV303" s="29">
        <f t="shared" si="98"/>
        <v>54.928707798653328</v>
      </c>
      <c r="AW303" s="30">
        <f t="shared" si="101"/>
        <v>43.303054001086132</v>
      </c>
      <c r="AX303" s="36">
        <f t="shared" si="99"/>
        <v>57.770025219115858</v>
      </c>
      <c r="AY303" s="37">
        <f t="shared" si="100"/>
        <v>55.157605842407804</v>
      </c>
    </row>
    <row r="304" spans="1:51" thickTop="1" thickBot="1">
      <c r="A304" s="4">
        <v>303</v>
      </c>
      <c r="B304" s="4">
        <v>1134986295</v>
      </c>
      <c r="C304" s="5">
        <f t="shared" si="90"/>
        <v>0.57305502846299805</v>
      </c>
      <c r="D304" s="2">
        <f t="shared" si="91"/>
        <v>38705.415451388893</v>
      </c>
      <c r="E304" s="4" t="s">
        <v>1182</v>
      </c>
      <c r="F304" s="4" t="s">
        <v>1183</v>
      </c>
      <c r="G304" s="4">
        <v>68</v>
      </c>
      <c r="H304" s="4">
        <v>68</v>
      </c>
      <c r="I304" s="5">
        <f t="shared" si="92"/>
        <v>0.83606557377049184</v>
      </c>
      <c r="J304" s="4">
        <v>382</v>
      </c>
      <c r="K304" s="4">
        <v>382</v>
      </c>
      <c r="L304" s="5">
        <f t="shared" si="93"/>
        <v>0.74514563106796117</v>
      </c>
      <c r="M304" s="5">
        <f t="shared" si="88"/>
        <v>5.617647058823529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f>N304+P304+T304</f>
        <v>0</v>
      </c>
      <c r="X304" s="4">
        <f>O304+Q304+U304</f>
        <v>0</v>
      </c>
      <c r="Y304" s="60">
        <f>(N304+V304)/G304</f>
        <v>0</v>
      </c>
      <c r="Z304" s="62">
        <f>IF(AA304=0,0,(N304+V304)/ABS(AA304))</f>
        <v>0</v>
      </c>
      <c r="AA304" s="3">
        <f t="shared" si="94"/>
        <v>0</v>
      </c>
      <c r="AB304" s="3">
        <f t="shared" si="89"/>
        <v>0</v>
      </c>
      <c r="AC304" s="3">
        <f>N304+O304+P304+Q304+T304+U304</f>
        <v>0</v>
      </c>
      <c r="AD304" s="3">
        <f>AA304/G304</f>
        <v>0</v>
      </c>
      <c r="AE304" s="24">
        <f>(AA304)*(G304*G304)</f>
        <v>0</v>
      </c>
      <c r="AF304" s="25">
        <f t="shared" si="95"/>
        <v>2.1626297577854672E-4</v>
      </c>
      <c r="AG304" s="26">
        <f>(H304-$H$2)/SUM($AF$2:AF303)</f>
        <v>187.72538118158695</v>
      </c>
      <c r="AH304" s="35">
        <f>(H304-H299)/SUM(AF299:AF303)</f>
        <v>0</v>
      </c>
      <c r="AI304" s="28">
        <f>(H304-H294)/SUM(AF294:AF303)</f>
        <v>462.33998615722373</v>
      </c>
      <c r="AJ304" s="29">
        <f>AJ303+(AVERAGE($AE$3:AE304)/(AJ303*AJ303))</f>
        <v>45.368563019090132</v>
      </c>
      <c r="AK304" s="30">
        <f>AK303+(AVERAGE($AG$3:AG304)/(AK303*AK303))</f>
        <v>45.41013444315206</v>
      </c>
      <c r="AL304" s="36">
        <f>AL303+(AVERAGE($AH$3:AH304)/(AL303*AL303))</f>
        <v>53.045862093209458</v>
      </c>
      <c r="AM304" s="37">
        <f>AM303+(AVERAGE($AI$3:AI304)/(AM303*AM303))</f>
        <v>53.140910887432135</v>
      </c>
      <c r="AN304" s="38">
        <f t="shared" si="96"/>
        <v>68.036968295089025</v>
      </c>
      <c r="AO304" s="39">
        <f t="shared" si="106"/>
        <v>68.240959721449869</v>
      </c>
      <c r="AP304" s="39">
        <f t="shared" si="106"/>
        <v>68.34420791479171</v>
      </c>
      <c r="AQ304" s="36">
        <f t="shared" si="102"/>
        <v>68.119710374794579</v>
      </c>
      <c r="AR304" s="40">
        <f t="shared" si="107"/>
        <v>67.886252749977771</v>
      </c>
      <c r="AS304" s="41">
        <f t="shared" si="107"/>
        <v>67.81502275876089</v>
      </c>
      <c r="AT304" s="20">
        <f>POWER((AO304-H304),2)</f>
        <v>5.8061587361198402E-2</v>
      </c>
      <c r="AU304" s="20">
        <f>POWER((AP304-H304),2)</f>
        <v>0.11847908860525701</v>
      </c>
      <c r="AV304" s="29">
        <f t="shared" si="98"/>
        <v>54.986813130209292</v>
      </c>
      <c r="AW304" s="30">
        <f t="shared" si="101"/>
        <v>43.34683762591667</v>
      </c>
      <c r="AX304" s="36">
        <f t="shared" si="99"/>
        <v>57.831496126672043</v>
      </c>
      <c r="AY304" s="37">
        <f t="shared" si="100"/>
        <v>55.215983718921436</v>
      </c>
    </row>
    <row r="305" spans="1:51" thickTop="1" thickBot="1">
      <c r="A305" s="4">
        <v>304</v>
      </c>
      <c r="B305" s="4">
        <v>1135171148</v>
      </c>
      <c r="C305" s="5">
        <f t="shared" si="90"/>
        <v>0.57495256166982922</v>
      </c>
      <c r="D305" s="2">
        <f t="shared" si="91"/>
        <v>38707.5549537037</v>
      </c>
      <c r="E305" s="4" t="s">
        <v>1183</v>
      </c>
      <c r="F305" s="4" t="s">
        <v>1184</v>
      </c>
      <c r="G305" s="4">
        <v>68</v>
      </c>
      <c r="H305" s="4">
        <v>68</v>
      </c>
      <c r="I305" s="5">
        <f t="shared" si="92"/>
        <v>0.83606557377049184</v>
      </c>
      <c r="J305" s="4">
        <v>382</v>
      </c>
      <c r="K305" s="4">
        <v>382</v>
      </c>
      <c r="L305" s="5">
        <f t="shared" si="93"/>
        <v>0.74514563106796117</v>
      </c>
      <c r="M305" s="5">
        <f t="shared" si="88"/>
        <v>5.617647058823529</v>
      </c>
      <c r="N305" s="4">
        <v>0</v>
      </c>
      <c r="O305" s="4">
        <v>0</v>
      </c>
      <c r="P305" s="4">
        <v>0</v>
      </c>
      <c r="Q305" s="4">
        <v>0</v>
      </c>
      <c r="R305" s="4">
        <v>1</v>
      </c>
      <c r="S305" s="4">
        <v>0</v>
      </c>
      <c r="T305" s="4">
        <v>0</v>
      </c>
      <c r="U305" s="4">
        <v>0</v>
      </c>
      <c r="V305" s="4">
        <v>1</v>
      </c>
      <c r="W305" s="4">
        <f>N305+P305+T305</f>
        <v>0</v>
      </c>
      <c r="X305" s="4">
        <f>O305+Q305+U305</f>
        <v>0</v>
      </c>
      <c r="Y305" s="60">
        <f>(N305+V305)/G305</f>
        <v>1.4705882352941176E-2</v>
      </c>
      <c r="Z305" s="62">
        <f>IF(AA305=0,0,(N305+V305)/ABS(AA305))</f>
        <v>0</v>
      </c>
      <c r="AA305" s="3">
        <f t="shared" si="94"/>
        <v>0</v>
      </c>
      <c r="AB305" s="3">
        <f t="shared" si="89"/>
        <v>0</v>
      </c>
      <c r="AC305" s="3">
        <f>N305+O305+P305+Q305+T305+U305</f>
        <v>0</v>
      </c>
      <c r="AD305" s="3">
        <f>AA305/G305</f>
        <v>0</v>
      </c>
      <c r="AE305" s="24">
        <f>(AA305)*(G305*G305)</f>
        <v>0</v>
      </c>
      <c r="AF305" s="25">
        <f t="shared" si="95"/>
        <v>2.1626297577854672E-4</v>
      </c>
      <c r="AG305" s="26">
        <f>(H305-$H$2)/SUM($AF$2:AF304)</f>
        <v>187.57606309714492</v>
      </c>
      <c r="AH305" s="35">
        <f>(H305-H300)/SUM(AF300:AF304)</f>
        <v>0</v>
      </c>
      <c r="AI305" s="28">
        <f>(H305-H295)/SUM(AF295:AF304)</f>
        <v>0</v>
      </c>
      <c r="AJ305" s="29">
        <f>AJ304+(AVERAGE($AE$3:AE305)/(AJ304*AJ304))</f>
        <v>45.493623373294596</v>
      </c>
      <c r="AK305" s="30">
        <f>AK304+(AVERAGE($AG$3:AG305)/(AK304*AK304))</f>
        <v>45.467122510580339</v>
      </c>
      <c r="AL305" s="36">
        <f>AL304+(AVERAGE($AH$3:AH305)/(AL304*AL304))</f>
        <v>53.163405434083792</v>
      </c>
      <c r="AM305" s="37">
        <f>AM304+(AVERAGE($AI$3:AI305)/(AM304*AM304))</f>
        <v>53.260633366986866</v>
      </c>
      <c r="AN305" s="38">
        <f t="shared" si="96"/>
        <v>68.036968295089025</v>
      </c>
      <c r="AO305" s="39">
        <f t="shared" si="106"/>
        <v>68.240959721449869</v>
      </c>
      <c r="AP305" s="39">
        <f t="shared" si="106"/>
        <v>68.34420791479171</v>
      </c>
      <c r="AQ305" s="36">
        <f t="shared" si="102"/>
        <v>68.079620116315269</v>
      </c>
      <c r="AR305" s="40">
        <f t="shared" si="107"/>
        <v>67.965088070901359</v>
      </c>
      <c r="AS305" s="41">
        <f t="shared" si="107"/>
        <v>67.914194737663294</v>
      </c>
      <c r="AT305" s="20">
        <f>POWER((AO305-H305),2)</f>
        <v>5.8061587361198402E-2</v>
      </c>
      <c r="AU305" s="20">
        <f>POWER((AP305-H305),2)</f>
        <v>0.11847908860525701</v>
      </c>
      <c r="AV305" s="29">
        <f t="shared" si="98"/>
        <v>55.044795725221391</v>
      </c>
      <c r="AW305" s="30">
        <f t="shared" si="101"/>
        <v>43.390532845790958</v>
      </c>
      <c r="AX305" s="36">
        <f t="shared" si="99"/>
        <v>57.892836424975691</v>
      </c>
      <c r="AY305" s="37">
        <f t="shared" si="100"/>
        <v>55.274238219025875</v>
      </c>
    </row>
    <row r="306" spans="1:51" thickTop="1" thickBot="1">
      <c r="A306" s="4">
        <v>305</v>
      </c>
      <c r="B306" s="4">
        <v>1136286037</v>
      </c>
      <c r="C306" s="5">
        <f t="shared" si="90"/>
        <v>0.57685009487666039</v>
      </c>
      <c r="D306" s="2">
        <f t="shared" si="91"/>
        <v>38720.458761574075</v>
      </c>
      <c r="E306" s="4" t="s">
        <v>1184</v>
      </c>
      <c r="F306" s="4" t="s">
        <v>1185</v>
      </c>
      <c r="G306" s="4">
        <v>68</v>
      </c>
      <c r="H306" s="4">
        <v>68</v>
      </c>
      <c r="I306" s="5">
        <f t="shared" si="92"/>
        <v>0.83606557377049184</v>
      </c>
      <c r="J306" s="4">
        <v>382</v>
      </c>
      <c r="K306" s="4">
        <v>382</v>
      </c>
      <c r="L306" s="5">
        <f t="shared" si="93"/>
        <v>0.74514563106796117</v>
      </c>
      <c r="M306" s="5">
        <f t="shared" si="88"/>
        <v>5.617647058823529</v>
      </c>
      <c r="N306" s="4">
        <v>0</v>
      </c>
      <c r="O306" s="4">
        <v>0</v>
      </c>
      <c r="P306" s="4">
        <v>0</v>
      </c>
      <c r="Q306" s="4">
        <v>0</v>
      </c>
      <c r="R306" s="4">
        <v>1</v>
      </c>
      <c r="S306" s="4">
        <v>0</v>
      </c>
      <c r="T306" s="4">
        <v>0</v>
      </c>
      <c r="U306" s="4">
        <v>0</v>
      </c>
      <c r="V306" s="4">
        <v>1</v>
      </c>
      <c r="W306" s="4">
        <f>N306+P306+T306</f>
        <v>0</v>
      </c>
      <c r="X306" s="4">
        <f>O306+Q306+U306</f>
        <v>0</v>
      </c>
      <c r="Y306" s="60">
        <f>(N306+V306)/G306</f>
        <v>1.4705882352941176E-2</v>
      </c>
      <c r="Z306" s="62">
        <f>IF(AA306=0,0,(N306+V306)/ABS(AA306))</f>
        <v>0</v>
      </c>
      <c r="AA306" s="3">
        <f t="shared" si="94"/>
        <v>0</v>
      </c>
      <c r="AB306" s="3">
        <f t="shared" si="89"/>
        <v>0</v>
      </c>
      <c r="AC306" s="3">
        <f>N306+O306+P306+Q306+T306+U306</f>
        <v>0</v>
      </c>
      <c r="AD306" s="3">
        <f>AA306/G306</f>
        <v>0</v>
      </c>
      <c r="AE306" s="24">
        <f>(AA306)*(G306*G306)</f>
        <v>0</v>
      </c>
      <c r="AF306" s="25">
        <f t="shared" si="95"/>
        <v>2.1626297577854672E-4</v>
      </c>
      <c r="AG306" s="26">
        <f>(H306-$H$2)/SUM($AF$2:AF305)</f>
        <v>187.42698236121689</v>
      </c>
      <c r="AH306" s="35">
        <f>(H306-H301)/SUM(AF301:AF305)</f>
        <v>0</v>
      </c>
      <c r="AI306" s="28">
        <f>(H306-H296)/SUM(AF296:AF305)</f>
        <v>-463.73441745834469</v>
      </c>
      <c r="AJ306" s="29">
        <f>AJ305+(AVERAGE($AE$3:AE306)/(AJ305*AJ305))</f>
        <v>45.617587975515818</v>
      </c>
      <c r="AK306" s="30">
        <f>AK305+(AVERAGE($AG$3:AG306)/(AK305*AK305))</f>
        <v>45.524079058211896</v>
      </c>
      <c r="AL306" s="36">
        <f>AL305+(AVERAGE($AH$3:AH306)/(AL305*AL305))</f>
        <v>53.280044629264133</v>
      </c>
      <c r="AM306" s="37">
        <f>AM305+(AVERAGE($AI$3:AI306)/(AM305*AM305))</f>
        <v>53.378888403870313</v>
      </c>
      <c r="AN306" s="38">
        <f t="shared" si="96"/>
        <v>68.036968295089025</v>
      </c>
      <c r="AO306" s="39">
        <f t="shared" si="106"/>
        <v>68.240959721449869</v>
      </c>
      <c r="AP306" s="39">
        <f t="shared" si="106"/>
        <v>68.244926970215033</v>
      </c>
      <c r="AQ306" s="36">
        <f t="shared" si="102"/>
        <v>68.079620116315269</v>
      </c>
      <c r="AR306" s="40">
        <f t="shared" si="107"/>
        <v>68.004640214142697</v>
      </c>
      <c r="AS306" s="41">
        <f t="shared" si="107"/>
        <v>67.983500900369791</v>
      </c>
      <c r="AT306" s="20">
        <f>POWER((AO306-H306),2)</f>
        <v>5.8061587361198402E-2</v>
      </c>
      <c r="AU306" s="20">
        <f>POWER((AP306-H306),2)</f>
        <v>5.9989220738715751E-2</v>
      </c>
      <c r="AV306" s="29">
        <f t="shared" si="98"/>
        <v>55.102656230194896</v>
      </c>
      <c r="AW306" s="30">
        <f t="shared" si="101"/>
        <v>43.434140105883458</v>
      </c>
      <c r="AX306" s="36">
        <f t="shared" si="99"/>
        <v>57.954046806036324</v>
      </c>
      <c r="AY306" s="37">
        <f t="shared" si="100"/>
        <v>55.332369992934133</v>
      </c>
    </row>
    <row r="307" spans="1:51" thickTop="1" thickBot="1">
      <c r="A307" s="4">
        <v>306</v>
      </c>
      <c r="B307" s="4">
        <v>1136982592</v>
      </c>
      <c r="C307" s="5">
        <f t="shared" si="90"/>
        <v>0.57874762808349145</v>
      </c>
      <c r="D307" s="2">
        <f t="shared" si="91"/>
        <v>38728.520740740743</v>
      </c>
      <c r="E307" s="4" t="s">
        <v>1185</v>
      </c>
      <c r="F307" s="4" t="s">
        <v>1186</v>
      </c>
      <c r="G307" s="4">
        <v>68</v>
      </c>
      <c r="H307" s="4">
        <v>68</v>
      </c>
      <c r="I307" s="5">
        <f t="shared" si="92"/>
        <v>0.83606557377049184</v>
      </c>
      <c r="J307" s="4">
        <v>382</v>
      </c>
      <c r="K307" s="4">
        <v>383</v>
      </c>
      <c r="L307" s="5">
        <f t="shared" si="93"/>
        <v>0.74757281553398058</v>
      </c>
      <c r="M307" s="5">
        <f t="shared" si="88"/>
        <v>5.632352941176471</v>
      </c>
      <c r="N307" s="4">
        <v>0</v>
      </c>
      <c r="O307" s="4">
        <v>0</v>
      </c>
      <c r="P307" s="4">
        <v>3</v>
      </c>
      <c r="Q307" s="4">
        <v>2</v>
      </c>
      <c r="R307" s="4">
        <v>0</v>
      </c>
      <c r="S307" s="4">
        <v>0</v>
      </c>
      <c r="T307" s="4">
        <v>0</v>
      </c>
      <c r="U307" s="4">
        <v>0</v>
      </c>
      <c r="V307" s="4">
        <v>2</v>
      </c>
      <c r="W307" s="4">
        <f>N307+P307+T307</f>
        <v>3</v>
      </c>
      <c r="X307" s="4">
        <f>O307+Q307+U307</f>
        <v>2</v>
      </c>
      <c r="Y307" s="60">
        <f>(N307+V307)/G307</f>
        <v>2.9411764705882353E-2</v>
      </c>
      <c r="Z307" s="62">
        <f>IF(AA307=0,0,(N307+V307)/ABS(AA307))</f>
        <v>0</v>
      </c>
      <c r="AA307" s="3">
        <f t="shared" si="94"/>
        <v>0</v>
      </c>
      <c r="AB307" s="3">
        <f t="shared" si="89"/>
        <v>1</v>
      </c>
      <c r="AC307" s="3">
        <f>N307+O307+P307+Q307+T307+U307</f>
        <v>5</v>
      </c>
      <c r="AD307" s="3">
        <f>AA307/G307</f>
        <v>0</v>
      </c>
      <c r="AE307" s="24">
        <f>(AA307)*(G307*G307)</f>
        <v>0</v>
      </c>
      <c r="AF307" s="25">
        <f t="shared" si="95"/>
        <v>2.1626297577854672E-4</v>
      </c>
      <c r="AG307" s="26">
        <f>(H307-$H$2)/SUM($AF$2:AF306)</f>
        <v>187.27813840833636</v>
      </c>
      <c r="AH307" s="35">
        <f>(H307-H302)/SUM(AF302:AF306)</f>
        <v>0</v>
      </c>
      <c r="AI307" s="28">
        <f>(H307-H297)/SUM(AF297:AF306)</f>
        <v>0</v>
      </c>
      <c r="AJ307" s="29">
        <f>AJ306+(AVERAGE($AE$3:AE307)/(AJ306*AJ306))</f>
        <v>45.740475516712479</v>
      </c>
      <c r="AK307" s="30">
        <f>AK306+(AVERAGE($AG$3:AG307)/(AK306*AK306))</f>
        <v>45.581003180852989</v>
      </c>
      <c r="AL307" s="36">
        <f>AL306+(AVERAGE($AH$3:AH307)/(AL306*AL306))</f>
        <v>53.395792945814932</v>
      </c>
      <c r="AM307" s="37">
        <f>AM306+(AVERAGE($AI$3:AI307)/(AM306*AM306))</f>
        <v>53.496234053747024</v>
      </c>
      <c r="AN307" s="38">
        <f t="shared" si="96"/>
        <v>68.036968295089025</v>
      </c>
      <c r="AO307" s="39">
        <f t="shared" si="106"/>
        <v>68.240959721449869</v>
      </c>
      <c r="AP307" s="39">
        <f t="shared" si="106"/>
        <v>68.244926970215033</v>
      </c>
      <c r="AQ307" s="36">
        <f t="shared" si="102"/>
        <v>68.079620116315269</v>
      </c>
      <c r="AR307" s="40">
        <f t="shared" si="107"/>
        <v>68.024391855642904</v>
      </c>
      <c r="AS307" s="41">
        <f t="shared" si="107"/>
        <v>68.042868491472831</v>
      </c>
      <c r="AT307" s="20">
        <f>POWER((AO307-H307),2)</f>
        <v>5.8061587361198402E-2</v>
      </c>
      <c r="AU307" s="20">
        <f>POWER((AP307-H307),2)</f>
        <v>5.9989220738715751E-2</v>
      </c>
      <c r="AV307" s="29">
        <f t="shared" si="98"/>
        <v>55.160395286201428</v>
      </c>
      <c r="AW307" s="30">
        <f t="shared" si="101"/>
        <v>43.47765984779133</v>
      </c>
      <c r="AX307" s="36">
        <f t="shared" si="99"/>
        <v>58.015127956013359</v>
      </c>
      <c r="AY307" s="37">
        <f t="shared" si="100"/>
        <v>55.390379685391594</v>
      </c>
    </row>
    <row r="308" spans="1:51" thickTop="1" thickBot="1">
      <c r="A308" s="4">
        <v>307</v>
      </c>
      <c r="B308" s="4">
        <v>1137414914</v>
      </c>
      <c r="C308" s="5">
        <f t="shared" si="90"/>
        <v>0.58064516129032262</v>
      </c>
      <c r="D308" s="2">
        <f t="shared" si="91"/>
        <v>38733.524467592593</v>
      </c>
      <c r="E308" s="4" t="s">
        <v>1186</v>
      </c>
      <c r="F308" s="4" t="s">
        <v>1187</v>
      </c>
      <c r="G308" s="4">
        <v>68</v>
      </c>
      <c r="H308" s="4">
        <v>69</v>
      </c>
      <c r="I308" s="5">
        <f t="shared" si="92"/>
        <v>0.85245901639344257</v>
      </c>
      <c r="J308" s="4">
        <v>383</v>
      </c>
      <c r="K308" s="4">
        <v>386</v>
      </c>
      <c r="L308" s="5">
        <f t="shared" si="93"/>
        <v>0.75485436893203883</v>
      </c>
      <c r="M308" s="5">
        <f t="shared" si="88"/>
        <v>5.5942028985507246</v>
      </c>
      <c r="N308" s="4">
        <v>1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3</v>
      </c>
      <c r="U308" s="4">
        <v>0</v>
      </c>
      <c r="V308" s="4">
        <v>0</v>
      </c>
      <c r="W308" s="4">
        <f>N308+P308+T308</f>
        <v>4</v>
      </c>
      <c r="X308" s="4">
        <f>O308+Q308+U308</f>
        <v>0</v>
      </c>
      <c r="Y308" s="60">
        <f>(N308+V308)/G308</f>
        <v>1.4705882352941176E-2</v>
      </c>
      <c r="Z308" s="62">
        <f>IF(AA308=0,0,(N308+V308)/ABS(AA308))</f>
        <v>1</v>
      </c>
      <c r="AA308" s="3">
        <f t="shared" si="94"/>
        <v>1</v>
      </c>
      <c r="AB308" s="3">
        <f t="shared" si="89"/>
        <v>3</v>
      </c>
      <c r="AC308" s="3">
        <f>N308+O308+P308+Q308+T308+U308</f>
        <v>4</v>
      </c>
      <c r="AD308" s="3">
        <f>AA308/G308</f>
        <v>1.4705882352941176E-2</v>
      </c>
      <c r="AE308" s="24">
        <f>(AA308)*(G308*G308)</f>
        <v>4624</v>
      </c>
      <c r="AF308" s="25">
        <f t="shared" si="95"/>
        <v>2.1003990758244065E-4</v>
      </c>
      <c r="AG308" s="26">
        <f>(H308-$H$2)/SUM($AF$2:AF307)</f>
        <v>190.79873715865193</v>
      </c>
      <c r="AH308" s="35">
        <f>(H308-H303)/SUM(AF303:AF307)</f>
        <v>924.8</v>
      </c>
      <c r="AI308" s="28">
        <f>(H308-H298)/SUM(AF298:AF307)</f>
        <v>462.4</v>
      </c>
      <c r="AJ308" s="29">
        <f>AJ307+(AVERAGE($AE$3:AE308)/(AJ307*AJ307))</f>
        <v>45.869526825618308</v>
      </c>
      <c r="AK308" s="30">
        <f>AK307+(AVERAGE($AG$3:AG308)/(AK307*AK307))</f>
        <v>45.637899764022443</v>
      </c>
      <c r="AL308" s="36">
        <f>AL307+(AVERAGE($AH$3:AH308)/(AL307*AL307))</f>
        <v>53.511723372687094</v>
      </c>
      <c r="AM308" s="37">
        <f>AM307+(AVERAGE($AI$3:AI308)/(AM307*AM307))</f>
        <v>53.613211683111842</v>
      </c>
      <c r="AN308" s="38">
        <f t="shared" si="96"/>
        <v>69.035881878320538</v>
      </c>
      <c r="AO308" s="39">
        <f t="shared" ref="AO308:AP323" si="108">AO307+(AH308/(AO307*AO307))</f>
        <v>68.439549809828065</v>
      </c>
      <c r="AP308" s="39">
        <f t="shared" si="108"/>
        <v>68.344210470199783</v>
      </c>
      <c r="AQ308" s="36">
        <f t="shared" si="102"/>
        <v>68.11952660985007</v>
      </c>
      <c r="AR308" s="40">
        <f t="shared" si="107"/>
        <v>68.044256642978212</v>
      </c>
      <c r="AS308" s="41">
        <f t="shared" si="107"/>
        <v>68.10231080132246</v>
      </c>
      <c r="AT308" s="20">
        <f>POWER((AO308-H308),2)</f>
        <v>0.31410441566375757</v>
      </c>
      <c r="AU308" s="20">
        <f>POWER((AP308-H308),2)</f>
        <v>0.43005990739558908</v>
      </c>
      <c r="AV308" s="29">
        <f t="shared" si="98"/>
        <v>55.21801352894159</v>
      </c>
      <c r="AW308" s="30">
        <f t="shared" si="101"/>
        <v>43.521092509573826</v>
      </c>
      <c r="AX308" s="36">
        <f t="shared" si="99"/>
        <v>58.076080555283923</v>
      </c>
      <c r="AY308" s="37">
        <f t="shared" si="100"/>
        <v>55.448267935739047</v>
      </c>
    </row>
    <row r="309" spans="1:51" thickTop="1" thickBot="1">
      <c r="A309" s="4">
        <v>308</v>
      </c>
      <c r="B309" s="4">
        <v>1139568265</v>
      </c>
      <c r="C309" s="5">
        <f t="shared" si="90"/>
        <v>0.58254269449715368</v>
      </c>
      <c r="D309" s="2">
        <f t="shared" si="91"/>
        <v>38758.447511574072</v>
      </c>
      <c r="E309" s="4" t="s">
        <v>1187</v>
      </c>
      <c r="F309" s="4" t="s">
        <v>1188</v>
      </c>
      <c r="G309" s="4">
        <v>69</v>
      </c>
      <c r="H309" s="4">
        <v>69</v>
      </c>
      <c r="I309" s="5">
        <f t="shared" si="92"/>
        <v>0.85245901639344257</v>
      </c>
      <c r="J309" s="4">
        <v>386</v>
      </c>
      <c r="K309" s="4">
        <v>386</v>
      </c>
      <c r="L309" s="5">
        <f t="shared" si="93"/>
        <v>0.75485436893203883</v>
      </c>
      <c r="M309" s="5">
        <f t="shared" si="88"/>
        <v>5.5942028985507246</v>
      </c>
      <c r="N309" s="4">
        <v>0</v>
      </c>
      <c r="O309" s="4">
        <v>0</v>
      </c>
      <c r="P309" s="4">
        <v>1</v>
      </c>
      <c r="Q309" s="4">
        <v>1</v>
      </c>
      <c r="R309" s="4">
        <v>0</v>
      </c>
      <c r="S309" s="4">
        <v>0</v>
      </c>
      <c r="T309" s="4">
        <v>0</v>
      </c>
      <c r="U309" s="4">
        <v>0</v>
      </c>
      <c r="V309" s="4">
        <v>1</v>
      </c>
      <c r="W309" s="4">
        <f>N309+P309+T309</f>
        <v>1</v>
      </c>
      <c r="X309" s="4">
        <f>O309+Q309+U309</f>
        <v>1</v>
      </c>
      <c r="Y309" s="60">
        <f>(N309+V309)/G309</f>
        <v>1.4492753623188406E-2</v>
      </c>
      <c r="Z309" s="62">
        <f>IF(AA309=0,0,(N309+V309)/ABS(AA309))</f>
        <v>0</v>
      </c>
      <c r="AA309" s="3">
        <f t="shared" si="94"/>
        <v>0</v>
      </c>
      <c r="AB309" s="3">
        <f t="shared" si="89"/>
        <v>0</v>
      </c>
      <c r="AC309" s="3">
        <f>N309+O309+P309+Q309+T309+U309</f>
        <v>2</v>
      </c>
      <c r="AD309" s="3">
        <f>AA309/G309</f>
        <v>0</v>
      </c>
      <c r="AE309" s="24">
        <f>(AA309)*(G309*G309)</f>
        <v>0</v>
      </c>
      <c r="AF309" s="25">
        <f t="shared" si="95"/>
        <v>2.1003990758244065E-4</v>
      </c>
      <c r="AG309" s="26">
        <f>(H309-$H$2)/SUM($AF$2:AF308)</f>
        <v>190.65180566495357</v>
      </c>
      <c r="AH309" s="35">
        <f>(H309-H304)/SUM(AF304:AF308)</f>
        <v>930.15311813418964</v>
      </c>
      <c r="AI309" s="28">
        <f>(H309-H299)/SUM(AF299:AF308)</f>
        <v>463.73441745834469</v>
      </c>
      <c r="AJ309" s="29">
        <f>AJ308+(AVERAGE($AE$3:AE309)/(AJ308*AJ308))</f>
        <v>45.997434998402106</v>
      </c>
      <c r="AK309" s="30">
        <f>AK308+(AVERAGE($AG$3:AG309)/(AK308*AK308))</f>
        <v>45.694767862354546</v>
      </c>
      <c r="AL309" s="36">
        <f>AL308+(AVERAGE($AH$3:AH309)/(AL308*AL308))</f>
        <v>53.627834119068332</v>
      </c>
      <c r="AM309" s="37">
        <f>AM308+(AVERAGE($AI$3:AI309)/(AM308*AM308))</f>
        <v>53.729825550863168</v>
      </c>
      <c r="AN309" s="38">
        <f t="shared" si="96"/>
        <v>69.035881878320538</v>
      </c>
      <c r="AO309" s="39">
        <f t="shared" si="108"/>
        <v>68.638131936806801</v>
      </c>
      <c r="AP309" s="39">
        <f t="shared" si="108"/>
        <v>68.443491407352184</v>
      </c>
      <c r="AQ309" s="36">
        <f t="shared" si="102"/>
        <v>68.199476834983116</v>
      </c>
      <c r="AR309" s="40">
        <f t="shared" si="107"/>
        <v>68.064230635051786</v>
      </c>
      <c r="AS309" s="41">
        <f t="shared" si="107"/>
        <v>68.161827112444229</v>
      </c>
      <c r="AT309" s="20">
        <f>POWER((AO309-H309),2)</f>
        <v>0.13094849515919738</v>
      </c>
      <c r="AU309" s="20">
        <f>POWER((AP309-H309),2)</f>
        <v>0.30970181369085298</v>
      </c>
      <c r="AV309" s="29">
        <f t="shared" si="98"/>
        <v>55.275511588806665</v>
      </c>
      <c r="AW309" s="30">
        <f t="shared" si="101"/>
        <v>43.564438525791189</v>
      </c>
      <c r="AX309" s="36">
        <f t="shared" si="99"/>
        <v>58.136905278509651</v>
      </c>
      <c r="AY309" s="37">
        <f t="shared" si="100"/>
        <v>55.506035377974825</v>
      </c>
    </row>
    <row r="310" spans="1:51" thickTop="1" thickBot="1">
      <c r="A310" s="4">
        <v>309</v>
      </c>
      <c r="B310" s="4">
        <v>1140094662</v>
      </c>
      <c r="C310" s="5">
        <f t="shared" si="90"/>
        <v>0.58444022770398485</v>
      </c>
      <c r="D310" s="2">
        <f t="shared" si="91"/>
        <v>38764.540069444447</v>
      </c>
      <c r="E310" s="4" t="s">
        <v>1188</v>
      </c>
      <c r="F310" s="4" t="s">
        <v>1189</v>
      </c>
      <c r="G310" s="4">
        <v>69</v>
      </c>
      <c r="H310" s="4">
        <v>71</v>
      </c>
      <c r="I310" s="5">
        <f t="shared" si="92"/>
        <v>0.88524590163934425</v>
      </c>
      <c r="J310" s="4">
        <v>386</v>
      </c>
      <c r="K310" s="4">
        <v>399</v>
      </c>
      <c r="L310" s="5">
        <f t="shared" si="93"/>
        <v>0.78640776699029125</v>
      </c>
      <c r="M310" s="5">
        <f t="shared" si="88"/>
        <v>5.619718309859155</v>
      </c>
      <c r="N310" s="4">
        <v>2</v>
      </c>
      <c r="O310" s="4">
        <v>0</v>
      </c>
      <c r="P310" s="4">
        <v>1</v>
      </c>
      <c r="Q310" s="4">
        <v>1</v>
      </c>
      <c r="R310" s="4">
        <v>0</v>
      </c>
      <c r="S310" s="4">
        <v>0</v>
      </c>
      <c r="T310" s="4">
        <v>13</v>
      </c>
      <c r="U310" s="4">
        <v>0</v>
      </c>
      <c r="V310" s="4">
        <v>1</v>
      </c>
      <c r="W310" s="4">
        <f>N310+P310+T310</f>
        <v>16</v>
      </c>
      <c r="X310" s="4">
        <f>O310+Q310+U310</f>
        <v>1</v>
      </c>
      <c r="Y310" s="60">
        <f>(N310+V310)/G310</f>
        <v>4.3478260869565216E-2</v>
      </c>
      <c r="Z310" s="62">
        <f>IF(AA310=0,0,(N310+V310)/ABS(AA310))</f>
        <v>1.5</v>
      </c>
      <c r="AA310" s="3">
        <f t="shared" si="94"/>
        <v>2</v>
      </c>
      <c r="AB310" s="3">
        <f t="shared" si="89"/>
        <v>13</v>
      </c>
      <c r="AC310" s="3">
        <f>N310+O310+P310+Q310+T310+U310</f>
        <v>17</v>
      </c>
      <c r="AD310" s="3">
        <f>AA310/G310</f>
        <v>2.8985507246376812E-2</v>
      </c>
      <c r="AE310" s="24">
        <f>(AA310)*(G310*G310)</f>
        <v>9522</v>
      </c>
      <c r="AF310" s="25">
        <f t="shared" si="95"/>
        <v>1.9837333862328903E-4</v>
      </c>
      <c r="AG310" s="26">
        <f>(H310-$H$2)/SUM($AF$2:AF309)</f>
        <v>197.83221953917132</v>
      </c>
      <c r="AH310" s="35">
        <f>(H310-H305)/SUM(AF305:AF309)</f>
        <v>2806.7057073647534</v>
      </c>
      <c r="AI310" s="28">
        <f>(H310-H300)/SUM(AF300:AF309)</f>
        <v>1395.2296772012842</v>
      </c>
      <c r="AJ310" s="29">
        <f>AJ309+(AVERAGE($AE$3:AE310)/(AJ309*AJ309))</f>
        <v>46.138831833741449</v>
      </c>
      <c r="AK310" s="30">
        <f>AK309+(AVERAGE($AG$3:AG310)/(AK309*AK309))</f>
        <v>45.751617943421671</v>
      </c>
      <c r="AL310" s="36">
        <f>AL309+(AVERAGE($AH$3:AH310)/(AL309*AL309))</f>
        <v>53.746235856925779</v>
      </c>
      <c r="AM310" s="37">
        <f>AM309+(AVERAGE($AI$3:AI310)/(AM309*AM309))</f>
        <v>53.847125950328945</v>
      </c>
      <c r="AN310" s="38">
        <f t="shared" si="96"/>
        <v>71.033803390877949</v>
      </c>
      <c r="AO310" s="39">
        <f t="shared" si="108"/>
        <v>69.233884565612641</v>
      </c>
      <c r="AP310" s="39">
        <f t="shared" si="108"/>
        <v>68.741330290323745</v>
      </c>
      <c r="AQ310" s="36">
        <f t="shared" si="102"/>
        <v>68.399927912367929</v>
      </c>
      <c r="AR310" s="40">
        <f t="shared" si="107"/>
        <v>68.14477705286474</v>
      </c>
      <c r="AS310" s="41">
        <f t="shared" si="107"/>
        <v>68.241437070766764</v>
      </c>
      <c r="AT310" s="20">
        <f>POWER((AO310-H310),2)</f>
        <v>3.1191637275812498</v>
      </c>
      <c r="AU310" s="20">
        <f>POWER((AP310-H310),2)</f>
        <v>5.101588857409018</v>
      </c>
      <c r="AV310" s="29">
        <f t="shared" si="98"/>
        <v>55.332890090939408</v>
      </c>
      <c r="AW310" s="30">
        <f t="shared" si="101"/>
        <v>43.607698327542941</v>
      </c>
      <c r="AX310" s="36">
        <f t="shared" si="99"/>
        <v>58.197602794702526</v>
      </c>
      <c r="AY310" s="37">
        <f t="shared" si="100"/>
        <v>55.563682640815983</v>
      </c>
    </row>
    <row r="311" spans="1:51" thickTop="1" thickBot="1">
      <c r="A311" s="4">
        <v>310</v>
      </c>
      <c r="B311" s="4">
        <v>1140094764</v>
      </c>
      <c r="C311" s="5">
        <f t="shared" si="90"/>
        <v>0.58633776091081591</v>
      </c>
      <c r="D311" s="2">
        <f t="shared" si="91"/>
        <v>38764.541250000002</v>
      </c>
      <c r="E311" s="4" t="s">
        <v>1189</v>
      </c>
      <c r="F311" s="4" t="s">
        <v>1190</v>
      </c>
      <c r="G311" s="4">
        <v>71</v>
      </c>
      <c r="H311" s="4">
        <v>71</v>
      </c>
      <c r="I311" s="5">
        <f t="shared" si="92"/>
        <v>0.88524590163934425</v>
      </c>
      <c r="J311" s="4">
        <v>399</v>
      </c>
      <c r="K311" s="4">
        <v>399</v>
      </c>
      <c r="L311" s="5">
        <f t="shared" si="93"/>
        <v>0.78640776699029125</v>
      </c>
      <c r="M311" s="5">
        <f t="shared" si="88"/>
        <v>5.619718309859155</v>
      </c>
      <c r="N311" s="4">
        <v>0</v>
      </c>
      <c r="O311" s="4">
        <v>0</v>
      </c>
      <c r="P311" s="4">
        <v>0</v>
      </c>
      <c r="Q311" s="4">
        <v>0</v>
      </c>
      <c r="R311" s="4">
        <v>1</v>
      </c>
      <c r="S311" s="4">
        <v>0</v>
      </c>
      <c r="T311" s="4">
        <v>0</v>
      </c>
      <c r="U311" s="4">
        <v>0</v>
      </c>
      <c r="V311" s="4">
        <v>1</v>
      </c>
      <c r="W311" s="4">
        <f>N311+P311+T311</f>
        <v>0</v>
      </c>
      <c r="X311" s="4">
        <f>O311+Q311+U311</f>
        <v>0</v>
      </c>
      <c r="Y311" s="60">
        <f>(N311+V311)/G311</f>
        <v>1.4084507042253521E-2</v>
      </c>
      <c r="Z311" s="62">
        <f>IF(AA311=0,0,(N311+V311)/ABS(AA311))</f>
        <v>0</v>
      </c>
      <c r="AA311" s="3">
        <f t="shared" si="94"/>
        <v>0</v>
      </c>
      <c r="AB311" s="3">
        <f t="shared" si="89"/>
        <v>0</v>
      </c>
      <c r="AC311" s="3">
        <f>N311+O311+P311+Q311+T311+U311</f>
        <v>0</v>
      </c>
      <c r="AD311" s="3">
        <f>AA311/G311</f>
        <v>0</v>
      </c>
      <c r="AE311" s="24">
        <f>(AA311)*(G311*G311)</f>
        <v>0</v>
      </c>
      <c r="AF311" s="25">
        <f t="shared" si="95"/>
        <v>1.9837333862328903E-4</v>
      </c>
      <c r="AG311" s="26">
        <f>(H311-$H$2)/SUM($AF$2:AF310)</f>
        <v>197.68854888151702</v>
      </c>
      <c r="AH311" s="35">
        <f>(H311-H306)/SUM(AF306:AF310)</f>
        <v>2854.4811069430834</v>
      </c>
      <c r="AI311" s="28">
        <f>(H311-H301)/SUM(AF301:AF310)</f>
        <v>1406.9354517604609</v>
      </c>
      <c r="AJ311" s="29">
        <f>AJ310+(AVERAGE($AE$3:AE311)/(AJ310*AJ310))</f>
        <v>46.278908554414429</v>
      </c>
      <c r="AK311" s="30">
        <f>AK310+(AVERAGE($AG$3:AG311)/(AK310*AK310))</f>
        <v>45.808448946673074</v>
      </c>
      <c r="AL311" s="36">
        <f>AL310+(AVERAGE($AH$3:AH311)/(AL310*AL310))</f>
        <v>53.866932962724988</v>
      </c>
      <c r="AM311" s="37">
        <f>AM310+(AVERAGE($AI$3:AI311)/(AM310*AM310))</f>
        <v>53.965108220937033</v>
      </c>
      <c r="AN311" s="38">
        <f t="shared" si="96"/>
        <v>71.033803390877949</v>
      </c>
      <c r="AO311" s="39">
        <f t="shared" si="108"/>
        <v>69.829395545908611</v>
      </c>
      <c r="AP311" s="39">
        <f t="shared" si="108"/>
        <v>69.039071061066068</v>
      </c>
      <c r="AQ311" s="36">
        <f t="shared" si="102"/>
        <v>68.721230012808164</v>
      </c>
      <c r="AR311" s="40">
        <f t="shared" si="107"/>
        <v>68.306633389656525</v>
      </c>
      <c r="AS311" s="41">
        <f t="shared" si="107"/>
        <v>68.341233961741196</v>
      </c>
      <c r="AT311" s="20">
        <f>POWER((AO311-H311),2)</f>
        <v>1.3703147879385997</v>
      </c>
      <c r="AU311" s="20">
        <f>POWER((AP311-H311),2)</f>
        <v>3.8452423035485581</v>
      </c>
      <c r="AV311" s="29">
        <f t="shared" si="98"/>
        <v>55.390149655293961</v>
      </c>
      <c r="AW311" s="30">
        <f t="shared" si="101"/>
        <v>43.650872342505707</v>
      </c>
      <c r="AX311" s="36">
        <f t="shared" si="99"/>
        <v>58.258173767289733</v>
      </c>
      <c r="AY311" s="37">
        <f t="shared" si="100"/>
        <v>55.621210347758634</v>
      </c>
    </row>
    <row r="312" spans="1:51" thickTop="1" thickBot="1">
      <c r="A312" s="4">
        <v>311</v>
      </c>
      <c r="B312" s="4">
        <v>1140536599</v>
      </c>
      <c r="C312" s="5">
        <f t="shared" si="90"/>
        <v>0.58823529411764708</v>
      </c>
      <c r="D312" s="2">
        <f t="shared" si="91"/>
        <v>38769.655081018514</v>
      </c>
      <c r="E312" s="4" t="s">
        <v>1190</v>
      </c>
      <c r="F312" s="4" t="s">
        <v>1191</v>
      </c>
      <c r="G312" s="4">
        <v>71</v>
      </c>
      <c r="H312" s="4">
        <v>71</v>
      </c>
      <c r="I312" s="5">
        <f t="shared" si="92"/>
        <v>0.88524590163934425</v>
      </c>
      <c r="J312" s="4">
        <v>399</v>
      </c>
      <c r="K312" s="4">
        <v>399</v>
      </c>
      <c r="L312" s="5">
        <f t="shared" si="93"/>
        <v>0.78640776699029125</v>
      </c>
      <c r="M312" s="5">
        <f t="shared" si="88"/>
        <v>5.619718309859155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f>N312+P312+T312</f>
        <v>0</v>
      </c>
      <c r="X312" s="4">
        <f>O312+Q312+U312</f>
        <v>0</v>
      </c>
      <c r="Y312" s="60">
        <f>(N312+V312)/G312</f>
        <v>0</v>
      </c>
      <c r="Z312" s="62">
        <f>IF(AA312=0,0,(N312+V312)/ABS(AA312))</f>
        <v>0</v>
      </c>
      <c r="AA312" s="3">
        <f t="shared" si="94"/>
        <v>0</v>
      </c>
      <c r="AB312" s="3">
        <f t="shared" si="89"/>
        <v>0</v>
      </c>
      <c r="AC312" s="3">
        <f>N312+O312+P312+Q312+T312+U312</f>
        <v>0</v>
      </c>
      <c r="AD312" s="3">
        <f>AA312/G312</f>
        <v>0</v>
      </c>
      <c r="AE312" s="24">
        <f>(AA312)*(G312*G312)</f>
        <v>0</v>
      </c>
      <c r="AF312" s="25">
        <f t="shared" si="95"/>
        <v>1.9837333862328903E-4</v>
      </c>
      <c r="AG312" s="26">
        <f>(H312-$H$2)/SUM($AF$2:AF311)</f>
        <v>197.54508674680812</v>
      </c>
      <c r="AH312" s="35">
        <f>(H312-H307)/SUM(AF307:AF311)</f>
        <v>2903.9111251962149</v>
      </c>
      <c r="AI312" s="28">
        <f>(H312-H302)/SUM(AF302:AF311)</f>
        <v>1418.8393076939724</v>
      </c>
      <c r="AJ312" s="29">
        <f>AJ311+(AVERAGE($AE$3:AE312)/(AJ311*AJ311))</f>
        <v>46.417689462502487</v>
      </c>
      <c r="AK312" s="30">
        <f>AK311+(AVERAGE($AG$3:AG312)/(AK311*AK311))</f>
        <v>45.865259832527322</v>
      </c>
      <c r="AL312" s="36">
        <f>AL311+(AVERAGE($AH$3:AH312)/(AL311*AL311))</f>
        <v>53.989930515246265</v>
      </c>
      <c r="AM312" s="37">
        <f>AM311+(AVERAGE($AI$3:AI312)/(AM311*AM311))</f>
        <v>54.083767860017964</v>
      </c>
      <c r="AN312" s="38">
        <f t="shared" si="96"/>
        <v>71.033803390877949</v>
      </c>
      <c r="AO312" s="39">
        <f t="shared" si="108"/>
        <v>70.424929811911809</v>
      </c>
      <c r="AP312" s="39">
        <f t="shared" si="108"/>
        <v>69.336746726621854</v>
      </c>
      <c r="AQ312" s="36">
        <f t="shared" si="102"/>
        <v>69.162513822995194</v>
      </c>
      <c r="AR312" s="40">
        <f t="shared" si="107"/>
        <v>68.529961856848004</v>
      </c>
      <c r="AS312" s="41">
        <f t="shared" si="107"/>
        <v>68.461278265701907</v>
      </c>
      <c r="AT312" s="20">
        <f>POWER((AO312-H312),2)</f>
        <v>0.33070572122778685</v>
      </c>
      <c r="AU312" s="20">
        <f>POWER((AP312-H312),2)</f>
        <v>2.7664114514031177</v>
      </c>
      <c r="AV312" s="29">
        <f t="shared" si="98"/>
        <v>55.447290896694909</v>
      </c>
      <c r="AW312" s="30">
        <f t="shared" si="101"/>
        <v>43.693960994970467</v>
      </c>
      <c r="AX312" s="36">
        <f t="shared" si="99"/>
        <v>58.318618854177586</v>
      </c>
      <c r="AY312" s="37">
        <f t="shared" si="100"/>
        <v>55.678619117137394</v>
      </c>
    </row>
    <row r="313" spans="1:51" thickTop="1" thickBot="1">
      <c r="A313" s="4">
        <v>312</v>
      </c>
      <c r="B313" s="4">
        <v>1140711555</v>
      </c>
      <c r="C313" s="5">
        <f t="shared" si="90"/>
        <v>0.59013282732447814</v>
      </c>
      <c r="D313" s="2">
        <f t="shared" si="91"/>
        <v>38771.680034722223</v>
      </c>
      <c r="E313" s="4" t="s">
        <v>1191</v>
      </c>
      <c r="F313" s="4" t="s">
        <v>1192</v>
      </c>
      <c r="G313" s="4">
        <v>71</v>
      </c>
      <c r="H313" s="4">
        <v>71</v>
      </c>
      <c r="I313" s="5">
        <f t="shared" si="92"/>
        <v>0.88524590163934425</v>
      </c>
      <c r="J313" s="4">
        <v>399</v>
      </c>
      <c r="K313" s="4">
        <v>401</v>
      </c>
      <c r="L313" s="5">
        <f t="shared" si="93"/>
        <v>0.79126213592233008</v>
      </c>
      <c r="M313" s="5">
        <f t="shared" si="88"/>
        <v>5.647887323943662</v>
      </c>
      <c r="N313" s="4">
        <v>0</v>
      </c>
      <c r="O313" s="4">
        <v>0</v>
      </c>
      <c r="P313" s="4">
        <v>2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1</v>
      </c>
      <c r="W313" s="4">
        <f>N313+P313+T313</f>
        <v>2</v>
      </c>
      <c r="X313" s="4">
        <f>O313+Q313+U313</f>
        <v>0</v>
      </c>
      <c r="Y313" s="60">
        <f>(N313+V313)/G313</f>
        <v>1.4084507042253521E-2</v>
      </c>
      <c r="Z313" s="62">
        <f>IF(AA313=0,0,(N313+V313)/ABS(AA313))</f>
        <v>0</v>
      </c>
      <c r="AA313" s="3">
        <f t="shared" si="94"/>
        <v>0</v>
      </c>
      <c r="AB313" s="3">
        <f t="shared" si="89"/>
        <v>2</v>
      </c>
      <c r="AC313" s="3">
        <f>N313+O313+P313+Q313+T313+U313</f>
        <v>2</v>
      </c>
      <c r="AD313" s="3">
        <f>AA313/G313</f>
        <v>0</v>
      </c>
      <c r="AE313" s="24">
        <f>(AA313)*(G313*G313)</f>
        <v>0</v>
      </c>
      <c r="AF313" s="25">
        <f t="shared" si="95"/>
        <v>1.9837333862328903E-4</v>
      </c>
      <c r="AG313" s="26">
        <f>(H313-$H$2)/SUM($AF$2:AF312)</f>
        <v>197.40183268139995</v>
      </c>
      <c r="AH313" s="35">
        <f>(H313-H308)/SUM(AF308:AF312)</f>
        <v>1970.0554894315617</v>
      </c>
      <c r="AI313" s="28">
        <f>(H313-H303)/SUM(AF303:AF312)</f>
        <v>1430.9463157087837</v>
      </c>
      <c r="AJ313" s="29">
        <f>AJ312+(AVERAGE($AE$3:AE313)/(AJ312*AJ312))</f>
        <v>46.555198172586515</v>
      </c>
      <c r="AK313" s="30">
        <f>AK312+(AVERAGE($AG$3:AG313)/(AK312*AK312))</f>
        <v>45.922049582005037</v>
      </c>
      <c r="AL313" s="36">
        <f>AL312+(AVERAGE($AH$3:AH313)/(AL312*AL312))</f>
        <v>54.114147764146658</v>
      </c>
      <c r="AM313" s="37">
        <f>AM312+(AVERAGE($AI$3:AI313)/(AM312*AM312))</f>
        <v>54.203100523818406</v>
      </c>
      <c r="AN313" s="38">
        <f t="shared" si="96"/>
        <v>71.033803390877949</v>
      </c>
      <c r="AO313" s="39">
        <f t="shared" si="108"/>
        <v>70.822144787078429</v>
      </c>
      <c r="AP313" s="39">
        <f t="shared" si="108"/>
        <v>69.634390237951408</v>
      </c>
      <c r="AQ313" s="36">
        <f t="shared" si="102"/>
        <v>69.641887438001277</v>
      </c>
      <c r="AR313" s="40">
        <f t="shared" si="107"/>
        <v>68.793785711175602</v>
      </c>
      <c r="AS313" s="41">
        <f t="shared" si="107"/>
        <v>68.60159756671483</v>
      </c>
      <c r="AT313" s="20">
        <f>POWER((AO313-H313),2)</f>
        <v>3.1632476763377403E-2</v>
      </c>
      <c r="AU313" s="20">
        <f>POWER((AP313-H313),2)</f>
        <v>1.864890022202413</v>
      </c>
      <c r="AV313" s="29">
        <f t="shared" si="98"/>
        <v>55.504314424895462</v>
      </c>
      <c r="AW313" s="30">
        <f t="shared" si="101"/>
        <v>43.736964705879309</v>
      </c>
      <c r="AX313" s="36">
        <f t="shared" si="99"/>
        <v>58.378938707814527</v>
      </c>
      <c r="AY313" s="37">
        <f t="shared" si="100"/>
        <v>55.735909562183963</v>
      </c>
    </row>
    <row r="314" spans="1:51" thickTop="1" thickBot="1">
      <c r="A314" s="4">
        <v>313</v>
      </c>
      <c r="B314" s="4">
        <v>1140714538</v>
      </c>
      <c r="C314" s="5">
        <f t="shared" si="90"/>
        <v>0.59203036053130931</v>
      </c>
      <c r="D314" s="2">
        <f t="shared" si="91"/>
        <v>38771.714560185181</v>
      </c>
      <c r="E314" s="4" t="s">
        <v>1192</v>
      </c>
      <c r="F314" s="4" t="s">
        <v>1193</v>
      </c>
      <c r="G314" s="4">
        <v>71</v>
      </c>
      <c r="H314" s="4">
        <v>71</v>
      </c>
      <c r="I314" s="5">
        <f t="shared" si="92"/>
        <v>0.88524590163934425</v>
      </c>
      <c r="J314" s="4">
        <v>401</v>
      </c>
      <c r="K314" s="4">
        <v>401</v>
      </c>
      <c r="L314" s="5">
        <f t="shared" si="93"/>
        <v>0.79126213592233008</v>
      </c>
      <c r="M314" s="5">
        <f t="shared" si="88"/>
        <v>5.647887323943662</v>
      </c>
      <c r="N314" s="4">
        <v>0</v>
      </c>
      <c r="O314" s="4">
        <v>0</v>
      </c>
      <c r="P314" s="4">
        <v>1</v>
      </c>
      <c r="Q314" s="4">
        <v>1</v>
      </c>
      <c r="R314" s="4">
        <v>0</v>
      </c>
      <c r="S314" s="4">
        <v>0</v>
      </c>
      <c r="T314" s="4">
        <v>0</v>
      </c>
      <c r="U314" s="4">
        <v>0</v>
      </c>
      <c r="V314" s="4">
        <v>1</v>
      </c>
      <c r="W314" s="4">
        <f>N314+P314+T314</f>
        <v>1</v>
      </c>
      <c r="X314" s="4">
        <f>O314+Q314+U314</f>
        <v>1</v>
      </c>
      <c r="Y314" s="60">
        <f>(N314+V314)/G314</f>
        <v>1.4084507042253521E-2</v>
      </c>
      <c r="Z314" s="62">
        <f>IF(AA314=0,0,(N314+V314)/ABS(AA314))</f>
        <v>0</v>
      </c>
      <c r="AA314" s="3">
        <f t="shared" si="94"/>
        <v>0</v>
      </c>
      <c r="AB314" s="3">
        <f t="shared" si="89"/>
        <v>0</v>
      </c>
      <c r="AC314" s="3">
        <f>N314+O314+P314+Q314+T314+U314</f>
        <v>2</v>
      </c>
      <c r="AD314" s="3">
        <f>AA314/G314</f>
        <v>0</v>
      </c>
      <c r="AE314" s="24">
        <f>(AA314)*(G314*G314)</f>
        <v>0</v>
      </c>
      <c r="AF314" s="25">
        <f t="shared" si="95"/>
        <v>1.9837333862328903E-4</v>
      </c>
      <c r="AG314" s="26">
        <f>(H314-$H$2)/SUM($AF$2:AF313)</f>
        <v>197.25878623296273</v>
      </c>
      <c r="AH314" s="35">
        <f>(H314-H309)/SUM(AF309:AF313)</f>
        <v>1992.9583558231261</v>
      </c>
      <c r="AI314" s="28">
        <f>(H314-H304)/SUM(AF304:AF313)</f>
        <v>1443.2617210755352</v>
      </c>
      <c r="AJ314" s="29">
        <f>AJ313+(AVERAGE($AE$3:AE314)/(AJ313*AJ313))</f>
        <v>46.691457638180694</v>
      </c>
      <c r="AK314" s="30">
        <f>AK313+(AVERAGE($AG$3:AG314)/(AK313*AK313))</f>
        <v>45.978817196368006</v>
      </c>
      <c r="AL314" s="36">
        <f>AL313+(AVERAGE($AH$3:AH314)/(AL313*AL313))</f>
        <v>54.23958042090149</v>
      </c>
      <c r="AM314" s="37">
        <f>AM313+(AVERAGE($AI$3:AI314)/(AM313*AM313))</f>
        <v>54.323102028546295</v>
      </c>
      <c r="AN314" s="38">
        <f t="shared" si="96"/>
        <v>71.033803390877949</v>
      </c>
      <c r="AO314" s="39">
        <f t="shared" si="108"/>
        <v>71.219482762186985</v>
      </c>
      <c r="AP314" s="39">
        <f t="shared" si="108"/>
        <v>69.932034516802787</v>
      </c>
      <c r="AQ314" s="36">
        <f t="shared" si="102"/>
        <v>70.158511404785159</v>
      </c>
      <c r="AR314" s="40">
        <f t="shared" si="107"/>
        <v>69.097701331229516</v>
      </c>
      <c r="AS314" s="41">
        <f t="shared" si="107"/>
        <v>68.762186702198193</v>
      </c>
      <c r="AT314" s="20">
        <f>POWER((AO314-H314),2)</f>
        <v>4.8172682897228529E-2</v>
      </c>
      <c r="AU314" s="20">
        <f>POWER((AP314-H314),2)</f>
        <v>1.1405502733006565</v>
      </c>
      <c r="AV314" s="29">
        <f t="shared" si="98"/>
        <v>55.561220844634818</v>
      </c>
      <c r="AW314" s="30">
        <f t="shared" si="101"/>
        <v>43.779883892861683</v>
      </c>
      <c r="AX314" s="36">
        <f t="shared" si="99"/>
        <v>58.439133975253192</v>
      </c>
      <c r="AY314" s="37">
        <f t="shared" si="100"/>
        <v>55.793082291084879</v>
      </c>
    </row>
    <row r="315" spans="1:51" thickTop="1" thickBot="1">
      <c r="A315" s="4">
        <v>314</v>
      </c>
      <c r="B315" s="4">
        <v>1141660033</v>
      </c>
      <c r="C315" s="5">
        <f t="shared" si="90"/>
        <v>0.59392789373814037</v>
      </c>
      <c r="D315" s="2">
        <f t="shared" si="91"/>
        <v>38782.657789351855</v>
      </c>
      <c r="E315" s="4" t="s">
        <v>1193</v>
      </c>
      <c r="F315" s="4" t="s">
        <v>1194</v>
      </c>
      <c r="G315" s="4">
        <v>71</v>
      </c>
      <c r="H315" s="4">
        <v>69</v>
      </c>
      <c r="I315" s="5">
        <f t="shared" si="92"/>
        <v>0.85245901639344257</v>
      </c>
      <c r="J315" s="4">
        <v>401</v>
      </c>
      <c r="K315" s="4">
        <v>386</v>
      </c>
      <c r="L315" s="5">
        <f t="shared" si="93"/>
        <v>0.75485436893203883</v>
      </c>
      <c r="M315" s="5">
        <f t="shared" si="88"/>
        <v>5.5942028985507246</v>
      </c>
      <c r="N315" s="4">
        <v>0</v>
      </c>
      <c r="O315" s="4">
        <v>2</v>
      </c>
      <c r="P315" s="4">
        <v>1</v>
      </c>
      <c r="Q315" s="4">
        <v>3</v>
      </c>
      <c r="R315" s="4">
        <v>0</v>
      </c>
      <c r="S315" s="4">
        <v>0</v>
      </c>
      <c r="T315" s="4">
        <v>0</v>
      </c>
      <c r="U315" s="4">
        <v>13</v>
      </c>
      <c r="V315" s="4">
        <v>2</v>
      </c>
      <c r="W315" s="4">
        <f>N315+P315+T315</f>
        <v>1</v>
      </c>
      <c r="X315" s="4">
        <f>O315+Q315+U315</f>
        <v>18</v>
      </c>
      <c r="Y315" s="60">
        <f>(N315+V315)/G315</f>
        <v>2.8169014084507043E-2</v>
      </c>
      <c r="Z315" s="62">
        <f>IF(AA315=0,0,(N315+V315)/ABS(AA315))</f>
        <v>1</v>
      </c>
      <c r="AA315" s="3">
        <f t="shared" si="94"/>
        <v>-2</v>
      </c>
      <c r="AB315" s="3">
        <f t="shared" si="89"/>
        <v>-15</v>
      </c>
      <c r="AC315" s="3">
        <f>N315+O315+P315+Q315+T315+U315</f>
        <v>19</v>
      </c>
      <c r="AD315" s="3">
        <f>AA315/G315</f>
        <v>-2.8169014084507043E-2</v>
      </c>
      <c r="AE315" s="24">
        <f>(AA315)*(G315*G315)</f>
        <v>-10082</v>
      </c>
      <c r="AF315" s="25">
        <f t="shared" si="95"/>
        <v>2.1003990758244065E-4</v>
      </c>
      <c r="AG315" s="26">
        <f>(H315-$H$2)/SUM($AF$2:AF314)</f>
        <v>189.81535632268142</v>
      </c>
      <c r="AH315" s="35">
        <f>(H315-H310)/SUM(AF310:AF314)</f>
        <v>-2016.3999999999999</v>
      </c>
      <c r="AI315" s="28">
        <f>(H315-H305)/SUM(AF305:AF314)</f>
        <v>485.26365040188114</v>
      </c>
      <c r="AJ315" s="29">
        <f>AJ314+(AVERAGE($AE$3:AE315)/(AJ314*AJ314))</f>
        <v>46.811715176826112</v>
      </c>
      <c r="AK315" s="30">
        <f>AK314+(AVERAGE($AG$3:AG315)/(AK314*AK314))</f>
        <v>46.035550663651357</v>
      </c>
      <c r="AL315" s="36">
        <f>AL314+(AVERAGE($AH$3:AH315)/(AL314*AL314))</f>
        <v>54.361844937603038</v>
      </c>
      <c r="AM315" s="37">
        <f>AM314+(AVERAGE($AI$3:AI315)/(AM314*AM314))</f>
        <v>54.442717613797598</v>
      </c>
      <c r="AN315" s="38">
        <f t="shared" si="96"/>
        <v>69.035706448077633</v>
      </c>
      <c r="AO315" s="39">
        <f t="shared" si="108"/>
        <v>70.821944387067347</v>
      </c>
      <c r="AP315" s="39">
        <f t="shared" si="108"/>
        <v>70.031260505366618</v>
      </c>
      <c r="AQ315" s="36">
        <f t="shared" si="102"/>
        <v>70.471581978948151</v>
      </c>
      <c r="AR315" s="40">
        <f t="shared" si="107"/>
        <v>69.356716615998238</v>
      </c>
      <c r="AS315" s="41">
        <f t="shared" si="107"/>
        <v>68.932289721111303</v>
      </c>
      <c r="AT315" s="20">
        <f>POWER((AO315-H315),2)</f>
        <v>3.3194813495662117</v>
      </c>
      <c r="AU315" s="20">
        <f>POWER((AP315-H315),2)</f>
        <v>1.0634982299290114</v>
      </c>
      <c r="AV315" s="29">
        <f t="shared" si="98"/>
        <v>55.618010755694698</v>
      </c>
      <c r="AW315" s="30">
        <f t="shared" si="101"/>
        <v>43.822718970270152</v>
      </c>
      <c r="AX315" s="36">
        <f t="shared" si="99"/>
        <v>58.499205298211621</v>
      </c>
      <c r="AY315" s="37">
        <f t="shared" si="100"/>
        <v>55.850137907038416</v>
      </c>
    </row>
    <row r="316" spans="1:51" thickTop="1" thickBot="1">
      <c r="A316" s="4">
        <v>315</v>
      </c>
      <c r="B316" s="4">
        <v>1141816770</v>
      </c>
      <c r="C316" s="5">
        <f t="shared" si="90"/>
        <v>0.59582542694497154</v>
      </c>
      <c r="D316" s="2">
        <f t="shared" si="91"/>
        <v>38784.471875000003</v>
      </c>
      <c r="E316" s="4" t="s">
        <v>1194</v>
      </c>
      <c r="F316" s="4" t="s">
        <v>1195</v>
      </c>
      <c r="G316" s="4">
        <v>69</v>
      </c>
      <c r="H316" s="4">
        <v>71</v>
      </c>
      <c r="I316" s="5">
        <f t="shared" si="92"/>
        <v>0.88524590163934425</v>
      </c>
      <c r="J316" s="4">
        <v>386</v>
      </c>
      <c r="K316" s="4">
        <v>404</v>
      </c>
      <c r="L316" s="5">
        <f t="shared" si="93"/>
        <v>0.79854368932038833</v>
      </c>
      <c r="M316" s="5">
        <f t="shared" si="88"/>
        <v>5.6901408450704229</v>
      </c>
      <c r="N316" s="4">
        <v>5</v>
      </c>
      <c r="O316" s="4">
        <v>3</v>
      </c>
      <c r="P316" s="4">
        <v>3</v>
      </c>
      <c r="Q316" s="4">
        <v>1</v>
      </c>
      <c r="R316" s="4">
        <v>0</v>
      </c>
      <c r="S316" s="4">
        <v>0</v>
      </c>
      <c r="T316" s="4">
        <v>32</v>
      </c>
      <c r="U316" s="4">
        <v>16</v>
      </c>
      <c r="V316" s="4">
        <v>2</v>
      </c>
      <c r="W316" s="4">
        <f>N316+P316+T316</f>
        <v>40</v>
      </c>
      <c r="X316" s="4">
        <f>O316+Q316+U316</f>
        <v>20</v>
      </c>
      <c r="Y316" s="60">
        <f>(N316+V316)/G316</f>
        <v>0.10144927536231885</v>
      </c>
      <c r="Z316" s="62">
        <f>IF(AA316=0,0,(N316+V316)/ABS(AA316))</f>
        <v>3.5</v>
      </c>
      <c r="AA316" s="3">
        <f t="shared" si="94"/>
        <v>2</v>
      </c>
      <c r="AB316" s="3">
        <f t="shared" si="89"/>
        <v>18</v>
      </c>
      <c r="AC316" s="3">
        <f>N316+O316+P316+Q316+T316+U316</f>
        <v>60</v>
      </c>
      <c r="AD316" s="3">
        <f>AA316/G316</f>
        <v>2.8985507246376812E-2</v>
      </c>
      <c r="AE316" s="24">
        <f>(AA316)*(G316*G316)</f>
        <v>9522</v>
      </c>
      <c r="AF316" s="25">
        <f t="shared" si="95"/>
        <v>1.9837333862328903E-4</v>
      </c>
      <c r="AG316" s="26">
        <f>(H316-$H$2)/SUM($AF$2:AF315)</f>
        <v>196.96493242205375</v>
      </c>
      <c r="AH316" s="35">
        <f>(H316-H311)/SUM(AF311:AF315)</f>
        <v>0</v>
      </c>
      <c r="AI316" s="28">
        <f>(H316-H306)/SUM(AF306:AF315)</f>
        <v>1460.2005067343841</v>
      </c>
      <c r="AJ316" s="29">
        <f>AJ315+(AVERAGE($AE$3:AE316)/(AJ315*AJ315))</f>
        <v>46.944813127194685</v>
      </c>
      <c r="AK316" s="30">
        <f>AK315+(AVERAGE($AG$3:AG316)/(AK315*AK315))</f>
        <v>46.092260134474209</v>
      </c>
      <c r="AL316" s="36">
        <f>AL315+(AVERAGE($AH$3:AH316)/(AL315*AL315))</f>
        <v>54.483172477781615</v>
      </c>
      <c r="AM316" s="37">
        <f>AM315+(AVERAGE($AI$3:AI316)/(AM315*AM315))</f>
        <v>54.562997823497575</v>
      </c>
      <c r="AN316" s="38">
        <f t="shared" si="96"/>
        <v>71.033638114693559</v>
      </c>
      <c r="AO316" s="39">
        <f t="shared" si="108"/>
        <v>70.821944387067347</v>
      </c>
      <c r="AP316" s="39">
        <f t="shared" si="108"/>
        <v>70.328994626001773</v>
      </c>
      <c r="AQ316" s="36">
        <f t="shared" si="102"/>
        <v>70.66692176091324</v>
      </c>
      <c r="AR316" s="40">
        <f t="shared" ref="AR316:AS331" si="109">AR315+(AVERAGE(AH307:AH316)/(AR315*AR315))</f>
        <v>69.613800908414404</v>
      </c>
      <c r="AS316" s="41">
        <f t="shared" si="109"/>
        <v>69.142043993521696</v>
      </c>
      <c r="AT316" s="20">
        <f>POWER((AO316-H316),2)</f>
        <v>3.170380129682264E-2</v>
      </c>
      <c r="AU316" s="20">
        <f>POWER((AP316-H316),2)</f>
        <v>0.45024821193450065</v>
      </c>
      <c r="AV316" s="29">
        <f t="shared" si="98"/>
        <v>55.674684752955066</v>
      </c>
      <c r="AW316" s="30">
        <f t="shared" si="101"/>
        <v>43.865470349215634</v>
      </c>
      <c r="AX316" s="36">
        <f t="shared" si="99"/>
        <v>58.559153313133535</v>
      </c>
      <c r="AY316" s="37">
        <f t="shared" si="100"/>
        <v>55.907077008310694</v>
      </c>
    </row>
    <row r="317" spans="1:51" thickTop="1" thickBot="1">
      <c r="A317" s="4">
        <v>316</v>
      </c>
      <c r="B317" s="4">
        <v>1141829805</v>
      </c>
      <c r="C317" s="5">
        <f t="shared" si="90"/>
        <v>0.59772296015180271</v>
      </c>
      <c r="D317" s="2">
        <f t="shared" si="91"/>
        <v>38784.622743055559</v>
      </c>
      <c r="E317" s="4" t="s">
        <v>1195</v>
      </c>
      <c r="F317" s="4" t="s">
        <v>1196</v>
      </c>
      <c r="G317" s="4">
        <v>71</v>
      </c>
      <c r="H317" s="4">
        <v>71</v>
      </c>
      <c r="I317" s="5">
        <f t="shared" si="92"/>
        <v>0.88524590163934425</v>
      </c>
      <c r="J317" s="4">
        <v>404</v>
      </c>
      <c r="K317" s="4">
        <v>404</v>
      </c>
      <c r="L317" s="5">
        <f t="shared" si="93"/>
        <v>0.79854368932038833</v>
      </c>
      <c r="M317" s="5">
        <f t="shared" si="88"/>
        <v>5.6901408450704229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f>N317+P317+T317</f>
        <v>0</v>
      </c>
      <c r="X317" s="4">
        <f>O317+Q317+U317</f>
        <v>0</v>
      </c>
      <c r="Y317" s="60">
        <f>(N317+V317)/G317</f>
        <v>0</v>
      </c>
      <c r="Z317" s="62">
        <f>IF(AA317=0,0,(N317+V317)/ABS(AA317))</f>
        <v>0</v>
      </c>
      <c r="AA317" s="3">
        <f t="shared" si="94"/>
        <v>0</v>
      </c>
      <c r="AB317" s="3">
        <f t="shared" si="89"/>
        <v>0</v>
      </c>
      <c r="AC317" s="3">
        <f>N317+O317+P317+Q317+T317+U317</f>
        <v>0</v>
      </c>
      <c r="AD317" s="3">
        <f>AA317/G317</f>
        <v>0</v>
      </c>
      <c r="AE317" s="24">
        <f>(AA317)*(G317*G317)</f>
        <v>0</v>
      </c>
      <c r="AF317" s="25">
        <f t="shared" si="95"/>
        <v>1.9837333862328903E-4</v>
      </c>
      <c r="AG317" s="26">
        <f>(H317-$H$2)/SUM($AF$2:AF316)</f>
        <v>196.82251824054808</v>
      </c>
      <c r="AH317" s="35">
        <f>(H317-H312)/SUM(AF312:AF316)</f>
        <v>0</v>
      </c>
      <c r="AI317" s="28">
        <f>(H317-H307)/SUM(AF307:AF316)</f>
        <v>1473.026867184557</v>
      </c>
      <c r="AJ317" s="29">
        <f>AJ316+(AVERAGE($AE$3:AE317)/(AJ316*AJ316))</f>
        <v>47.076737288103217</v>
      </c>
      <c r="AK317" s="30">
        <f>AK316+(AVERAGE($AG$3:AG317)/(AK316*AK316))</f>
        <v>46.148944668091815</v>
      </c>
      <c r="AL317" s="36">
        <f>AL316+(AVERAGE($AH$3:AH317)/(AL316*AL316))</f>
        <v>54.603576802378655</v>
      </c>
      <c r="AM317" s="37">
        <f>AM316+(AVERAGE($AI$3:AI317)/(AM316*AM316))</f>
        <v>54.683938896928012</v>
      </c>
      <c r="AN317" s="38">
        <f t="shared" si="96"/>
        <v>71.033638114693559</v>
      </c>
      <c r="AO317" s="39">
        <f t="shared" si="108"/>
        <v>70.821944387067347</v>
      </c>
      <c r="AP317" s="39">
        <f t="shared" si="108"/>
        <v>70.626806390690433</v>
      </c>
      <c r="AQ317" s="36">
        <f t="shared" si="102"/>
        <v>70.744882770717297</v>
      </c>
      <c r="AR317" s="40">
        <f t="shared" si="109"/>
        <v>69.868989878558182</v>
      </c>
      <c r="AS317" s="41">
        <f t="shared" si="109"/>
        <v>69.381339995646883</v>
      </c>
      <c r="AT317" s="20">
        <f>POWER((AO317-H317),2)</f>
        <v>3.170380129682264E-2</v>
      </c>
      <c r="AU317" s="20">
        <f>POWER((AP317-H317),2)</f>
        <v>0.13927347002950166</v>
      </c>
      <c r="AV317" s="29">
        <f t="shared" si="98"/>
        <v>55.731243426449062</v>
      </c>
      <c r="AW317" s="30">
        <f t="shared" si="101"/>
        <v>43.908138437602204</v>
      </c>
      <c r="AX317" s="36">
        <f t="shared" si="99"/>
        <v>58.618978651247794</v>
      </c>
      <c r="AY317" s="37">
        <f t="shared" si="100"/>
        <v>55.963900188290971</v>
      </c>
    </row>
    <row r="318" spans="1:51" thickTop="1" thickBot="1">
      <c r="A318" s="4">
        <v>317</v>
      </c>
      <c r="B318" s="4">
        <v>1141919661</v>
      </c>
      <c r="C318" s="5">
        <f t="shared" si="90"/>
        <v>0.59962049335863377</v>
      </c>
      <c r="D318" s="2">
        <f t="shared" si="91"/>
        <v>38785.662743055553</v>
      </c>
      <c r="E318" s="4" t="s">
        <v>1196</v>
      </c>
      <c r="F318" s="4" t="s">
        <v>1197</v>
      </c>
      <c r="G318" s="4">
        <v>71</v>
      </c>
      <c r="H318" s="4">
        <v>71</v>
      </c>
      <c r="I318" s="5">
        <f t="shared" si="92"/>
        <v>0.88524590163934425</v>
      </c>
      <c r="J318" s="4">
        <v>404</v>
      </c>
      <c r="K318" s="4">
        <v>408</v>
      </c>
      <c r="L318" s="5">
        <f t="shared" si="93"/>
        <v>0.80825242718446599</v>
      </c>
      <c r="M318" s="5">
        <f t="shared" si="88"/>
        <v>5.746478873239437</v>
      </c>
      <c r="N318" s="4">
        <v>0</v>
      </c>
      <c r="O318" s="4">
        <v>0</v>
      </c>
      <c r="P318" s="4">
        <v>5</v>
      </c>
      <c r="Q318" s="4">
        <v>1</v>
      </c>
      <c r="R318" s="4">
        <v>0</v>
      </c>
      <c r="S318" s="4">
        <v>0</v>
      </c>
      <c r="T318" s="4">
        <v>0</v>
      </c>
      <c r="U318" s="4">
        <v>0</v>
      </c>
      <c r="V318" s="4">
        <v>1</v>
      </c>
      <c r="W318" s="4">
        <f>N318+P318+T318</f>
        <v>5</v>
      </c>
      <c r="X318" s="4">
        <f>O318+Q318+U318</f>
        <v>1</v>
      </c>
      <c r="Y318" s="60">
        <f>(N318+V318)/G318</f>
        <v>1.4084507042253521E-2</v>
      </c>
      <c r="Z318" s="62">
        <f>IF(AA318=0,0,(N318+V318)/ABS(AA318))</f>
        <v>0</v>
      </c>
      <c r="AA318" s="3">
        <f t="shared" si="94"/>
        <v>0</v>
      </c>
      <c r="AB318" s="3">
        <f t="shared" si="89"/>
        <v>4</v>
      </c>
      <c r="AC318" s="3">
        <f>N318+O318+P318+Q318+T318+U318</f>
        <v>6</v>
      </c>
      <c r="AD318" s="3">
        <f>AA318/G318</f>
        <v>0</v>
      </c>
      <c r="AE318" s="24">
        <f>(AA318)*(G318*G318)</f>
        <v>0</v>
      </c>
      <c r="AF318" s="25">
        <f t="shared" si="95"/>
        <v>1.9837333862328903E-4</v>
      </c>
      <c r="AG318" s="26">
        <f>(H318-$H$2)/SUM($AF$2:AF317)</f>
        <v>196.68030985349344</v>
      </c>
      <c r="AH318" s="35">
        <f>(H318-H313)/SUM(AF313:AF317)</f>
        <v>0</v>
      </c>
      <c r="AI318" s="28">
        <f>(H318-H308)/SUM(AF308:AF317)</f>
        <v>990.72037151702773</v>
      </c>
      <c r="AJ318" s="29">
        <f>AJ317+(AVERAGE($AE$3:AE318)/(AJ317*AJ317))</f>
        <v>47.207507952178759</v>
      </c>
      <c r="AK318" s="30">
        <f>AK317+(AVERAGE($AG$3:AG318)/(AK317*AK317))</f>
        <v>46.20560334262251</v>
      </c>
      <c r="AL318" s="36">
        <f>AL317+(AVERAGE($AH$3:AH318)/(AL317*AL317))</f>
        <v>54.723071366363413</v>
      </c>
      <c r="AM318" s="37">
        <f>AM317+(AVERAGE($AI$3:AI318)/(AM317*AM317))</f>
        <v>54.805013014354209</v>
      </c>
      <c r="AN318" s="38">
        <f t="shared" si="96"/>
        <v>71.033638114693559</v>
      </c>
      <c r="AO318" s="39">
        <f t="shared" si="108"/>
        <v>70.821944387067347</v>
      </c>
      <c r="AP318" s="39">
        <f t="shared" si="108"/>
        <v>70.82542135004087</v>
      </c>
      <c r="AQ318" s="36">
        <f t="shared" si="102"/>
        <v>70.743946011440599</v>
      </c>
      <c r="AR318" s="40">
        <f t="shared" si="109"/>
        <v>70.103373838016054</v>
      </c>
      <c r="AS318" s="41">
        <f t="shared" si="109"/>
        <v>69.62996337072363</v>
      </c>
      <c r="AT318" s="20">
        <f>POWER((AO318-H318),2)</f>
        <v>3.170380129682264E-2</v>
      </c>
      <c r="AU318" s="20">
        <f>POWER((AP318-H318),2)</f>
        <v>3.0477705021552587E-2</v>
      </c>
      <c r="AV318" s="29">
        <f t="shared" si="98"/>
        <v>55.787687361417149</v>
      </c>
      <c r="AW318" s="30">
        <f t="shared" si="101"/>
        <v>43.950723640161385</v>
      </c>
      <c r="AX318" s="36">
        <f t="shared" si="99"/>
        <v>58.67868193862698</v>
      </c>
      <c r="AY318" s="37">
        <f t="shared" si="100"/>
        <v>56.020608035546154</v>
      </c>
    </row>
    <row r="319" spans="1:51" thickTop="1" thickBot="1">
      <c r="A319" s="4">
        <v>318</v>
      </c>
      <c r="B319" s="4">
        <v>1141983832</v>
      </c>
      <c r="C319" s="5">
        <f t="shared" si="90"/>
        <v>0.60151802656546494</v>
      </c>
      <c r="D319" s="2">
        <f t="shared" si="91"/>
        <v>38786.405462962961</v>
      </c>
      <c r="E319" s="4" t="s">
        <v>1197</v>
      </c>
      <c r="F319" s="4" t="s">
        <v>1198</v>
      </c>
      <c r="G319" s="4">
        <v>71</v>
      </c>
      <c r="H319" s="4">
        <v>71</v>
      </c>
      <c r="I319" s="5">
        <f t="shared" si="92"/>
        <v>0.88524590163934425</v>
      </c>
      <c r="J319" s="4">
        <v>408</v>
      </c>
      <c r="K319" s="4">
        <v>408</v>
      </c>
      <c r="L319" s="5">
        <f t="shared" si="93"/>
        <v>0.80825242718446599</v>
      </c>
      <c r="M319" s="5">
        <f t="shared" si="88"/>
        <v>5.746478873239437</v>
      </c>
      <c r="N319" s="4">
        <v>0</v>
      </c>
      <c r="O319" s="4">
        <v>0</v>
      </c>
      <c r="P319" s="4">
        <v>0</v>
      </c>
      <c r="Q319" s="4">
        <v>0</v>
      </c>
      <c r="R319" s="4">
        <v>5</v>
      </c>
      <c r="S319" s="4">
        <v>0</v>
      </c>
      <c r="T319" s="4">
        <v>0</v>
      </c>
      <c r="U319" s="4">
        <v>0</v>
      </c>
      <c r="V319" s="4">
        <v>5</v>
      </c>
      <c r="W319" s="4">
        <f>N319+P319+T319</f>
        <v>0</v>
      </c>
      <c r="X319" s="4">
        <f>O319+Q319+U319</f>
        <v>0</v>
      </c>
      <c r="Y319" s="60">
        <f>(N319+V319)/G319</f>
        <v>7.0422535211267609E-2</v>
      </c>
      <c r="Z319" s="62">
        <f>IF(AA319=0,0,(N319+V319)/ABS(AA319))</f>
        <v>0</v>
      </c>
      <c r="AA319" s="3">
        <f t="shared" si="94"/>
        <v>0</v>
      </c>
      <c r="AB319" s="3">
        <f t="shared" si="89"/>
        <v>0</v>
      </c>
      <c r="AC319" s="3">
        <f>N319+O319+P319+Q319+T319+U319</f>
        <v>0</v>
      </c>
      <c r="AD319" s="3">
        <f>AA319/G319</f>
        <v>0</v>
      </c>
      <c r="AE319" s="24">
        <f>(AA319)*(G319*G319)</f>
        <v>0</v>
      </c>
      <c r="AF319" s="25">
        <f t="shared" si="95"/>
        <v>1.9837333862328903E-4</v>
      </c>
      <c r="AG319" s="26">
        <f>(H319-$H$2)/SUM($AF$2:AF318)</f>
        <v>196.53830681513949</v>
      </c>
      <c r="AH319" s="35">
        <f>(H319-H314)/SUM(AF314:AF318)</f>
        <v>0</v>
      </c>
      <c r="AI319" s="28">
        <f>(H319-H309)/SUM(AF309:AF318)</f>
        <v>996.47917791156306</v>
      </c>
      <c r="AJ319" s="29">
        <f>AJ318+(AVERAGE($AE$3:AE319)/(AJ318*AJ318))</f>
        <v>47.337144874326171</v>
      </c>
      <c r="AK319" s="30">
        <f>AK318+(AVERAGE($AG$3:AG319)/(AK318*AK318))</f>
        <v>46.262235254716892</v>
      </c>
      <c r="AL319" s="36">
        <f>AL318+(AVERAGE($AH$3:AH319)/(AL318*AL318))</f>
        <v>54.841669327932443</v>
      </c>
      <c r="AM319" s="37">
        <f>AM318+(AVERAGE($AI$3:AI319)/(AM318*AM318))</f>
        <v>54.926219092403969</v>
      </c>
      <c r="AN319" s="38">
        <f t="shared" si="96"/>
        <v>71.033638114693559</v>
      </c>
      <c r="AO319" s="39">
        <f t="shared" si="108"/>
        <v>70.821944387067347</v>
      </c>
      <c r="AP319" s="39">
        <f t="shared" si="108"/>
        <v>71.024071956161578</v>
      </c>
      <c r="AQ319" s="36">
        <f t="shared" si="102"/>
        <v>70.663365851831216</v>
      </c>
      <c r="AR319" s="40">
        <f t="shared" si="109"/>
        <v>70.317266362103581</v>
      </c>
      <c r="AS319" s="41">
        <f t="shared" si="109"/>
        <v>69.887802635143331</v>
      </c>
      <c r="AT319" s="20">
        <f>POWER((AO319-H319),2)</f>
        <v>3.170380129682264E-2</v>
      </c>
      <c r="AU319" s="20">
        <f>POWER((AP319-H319),2)</f>
        <v>5.79459073444916E-4</v>
      </c>
      <c r="AV319" s="29">
        <f t="shared" si="98"/>
        <v>55.844017138360478</v>
      </c>
      <c r="AW319" s="30">
        <f t="shared" si="101"/>
        <v>43.993226358485984</v>
      </c>
      <c r="AX319" s="36">
        <f t="shared" si="99"/>
        <v>58.738263796245143</v>
      </c>
      <c r="AY319" s="37">
        <f t="shared" si="100"/>
        <v>56.077201133874539</v>
      </c>
    </row>
    <row r="320" spans="1:51" thickTop="1" thickBot="1">
      <c r="A320" s="4">
        <v>319</v>
      </c>
      <c r="B320" s="4">
        <v>1141991584</v>
      </c>
      <c r="C320" s="5">
        <f t="shared" si="90"/>
        <v>0.603415559772296</v>
      </c>
      <c r="D320" s="2">
        <f t="shared" si="91"/>
        <v>38786.495185185187</v>
      </c>
      <c r="E320" s="4" t="s">
        <v>1198</v>
      </c>
      <c r="F320" s="4" t="s">
        <v>1199</v>
      </c>
      <c r="G320" s="4">
        <v>71</v>
      </c>
      <c r="H320" s="4">
        <v>71</v>
      </c>
      <c r="I320" s="5">
        <f t="shared" si="92"/>
        <v>0.88524590163934425</v>
      </c>
      <c r="J320" s="4">
        <v>408</v>
      </c>
      <c r="K320" s="4">
        <v>408</v>
      </c>
      <c r="L320" s="5">
        <f t="shared" si="93"/>
        <v>0.80825242718446599</v>
      </c>
      <c r="M320" s="5">
        <f t="shared" si="88"/>
        <v>5.746478873239437</v>
      </c>
      <c r="N320" s="4">
        <v>0</v>
      </c>
      <c r="O320" s="4">
        <v>0</v>
      </c>
      <c r="P320" s="4">
        <v>1</v>
      </c>
      <c r="Q320" s="4">
        <v>1</v>
      </c>
      <c r="R320" s="4">
        <v>8</v>
      </c>
      <c r="S320" s="4">
        <v>0</v>
      </c>
      <c r="T320" s="4">
        <v>0</v>
      </c>
      <c r="U320" s="4">
        <v>0</v>
      </c>
      <c r="V320" s="4">
        <v>9</v>
      </c>
      <c r="W320" s="4">
        <f>N320+P320+T320</f>
        <v>1</v>
      </c>
      <c r="X320" s="4">
        <f>O320+Q320+U320</f>
        <v>1</v>
      </c>
      <c r="Y320" s="60">
        <f>(N320+V320)/G320</f>
        <v>0.12676056338028169</v>
      </c>
      <c r="Z320" s="62">
        <f>IF(AA320=0,0,(N320+V320)/ABS(AA320))</f>
        <v>0</v>
      </c>
      <c r="AA320" s="3">
        <f t="shared" si="94"/>
        <v>0</v>
      </c>
      <c r="AB320" s="3">
        <f t="shared" si="89"/>
        <v>0</v>
      </c>
      <c r="AC320" s="3">
        <f>N320+O320+P320+Q320+T320+U320</f>
        <v>2</v>
      </c>
      <c r="AD320" s="3">
        <f>AA320/G320</f>
        <v>0</v>
      </c>
      <c r="AE320" s="24">
        <f>(AA320)*(G320*G320)</f>
        <v>0</v>
      </c>
      <c r="AF320" s="25">
        <f t="shared" si="95"/>
        <v>1.9837333862328903E-4</v>
      </c>
      <c r="AG320" s="26">
        <f>(H320-$H$2)/SUM($AF$2:AF319)</f>
        <v>196.39650868102234</v>
      </c>
      <c r="AH320" s="35">
        <f>(H320-H315)/SUM(AF315:AF319)</f>
        <v>1992.9583558231261</v>
      </c>
      <c r="AI320" s="28">
        <f>(H320-H310)/SUM(AF310:AF319)</f>
        <v>0</v>
      </c>
      <c r="AJ320" s="29">
        <f>AJ319+(AVERAGE($AE$3:AE320)/(AJ319*AJ319))</f>
        <v>47.46566729108347</v>
      </c>
      <c r="AK320" s="30">
        <f>AK319+(AVERAGE($AG$3:AG320)/(AK319*AK319))</f>
        <v>46.318839519232739</v>
      </c>
      <c r="AL320" s="36">
        <f>AL319+(AVERAGE($AH$3:AH320)/(AL319*AL319))</f>
        <v>54.961467327316953</v>
      </c>
      <c r="AM320" s="37">
        <f>AM319+(AVERAGE($AI$3:AI320)/(AM319*AM319))</f>
        <v>55.046511357178979</v>
      </c>
      <c r="AN320" s="38">
        <f t="shared" si="96"/>
        <v>71.033638114693559</v>
      </c>
      <c r="AO320" s="39">
        <f t="shared" si="108"/>
        <v>71.219284610819258</v>
      </c>
      <c r="AP320" s="39">
        <f t="shared" si="108"/>
        <v>71.024071956161578</v>
      </c>
      <c r="AQ320" s="36">
        <f t="shared" si="102"/>
        <v>70.743190971742976</v>
      </c>
      <c r="AR320" s="40">
        <f t="shared" si="109"/>
        <v>70.513402052861593</v>
      </c>
      <c r="AS320" s="41">
        <f t="shared" si="109"/>
        <v>70.115177327497221</v>
      </c>
      <c r="AT320" s="20">
        <f>POWER((AO320-H320),2)</f>
        <v>4.8085740542153581E-2</v>
      </c>
      <c r="AU320" s="20">
        <f>POWER((AP320-H320),2)</f>
        <v>5.79459073444916E-4</v>
      </c>
      <c r="AV320" s="29">
        <f t="shared" si="98"/>
        <v>55.900233333093546</v>
      </c>
      <c r="AW320" s="30">
        <f t="shared" si="101"/>
        <v>44.035646991063473</v>
      </c>
      <c r="AX320" s="36">
        <f t="shared" si="99"/>
        <v>58.797724840034753</v>
      </c>
      <c r="AY320" s="37">
        <f t="shared" si="100"/>
        <v>56.133680062358785</v>
      </c>
    </row>
    <row r="321" spans="1:51" thickTop="1" thickBot="1">
      <c r="A321" s="4">
        <v>320</v>
      </c>
      <c r="B321" s="4">
        <v>1142953276</v>
      </c>
      <c r="C321" s="5">
        <f t="shared" si="90"/>
        <v>0.60531309297912717</v>
      </c>
      <c r="D321" s="2">
        <f t="shared" si="91"/>
        <v>38797.625879629632</v>
      </c>
      <c r="E321" s="4" t="s">
        <v>1199</v>
      </c>
      <c r="F321" s="4" t="s">
        <v>1200</v>
      </c>
      <c r="G321" s="4">
        <v>71</v>
      </c>
      <c r="H321" s="4">
        <v>71</v>
      </c>
      <c r="I321" s="5">
        <f t="shared" si="92"/>
        <v>0.88524590163934425</v>
      </c>
      <c r="J321" s="4">
        <v>408</v>
      </c>
      <c r="K321" s="4">
        <v>409</v>
      </c>
      <c r="L321" s="5">
        <f t="shared" si="93"/>
        <v>0.81067961165048541</v>
      </c>
      <c r="M321" s="5">
        <f t="shared" si="88"/>
        <v>5.76056338028169</v>
      </c>
      <c r="N321" s="4">
        <v>0</v>
      </c>
      <c r="O321" s="4">
        <v>0</v>
      </c>
      <c r="P321" s="4">
        <v>1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1</v>
      </c>
      <c r="W321" s="4">
        <f>N321+P321+T321</f>
        <v>1</v>
      </c>
      <c r="X321" s="4">
        <f>O321+Q321+U321</f>
        <v>0</v>
      </c>
      <c r="Y321" s="60">
        <f>(N321+V321)/G321</f>
        <v>1.4084507042253521E-2</v>
      </c>
      <c r="Z321" s="62">
        <f>IF(AA321=0,0,(N321+V321)/ABS(AA321))</f>
        <v>0</v>
      </c>
      <c r="AA321" s="3">
        <f t="shared" si="94"/>
        <v>0</v>
      </c>
      <c r="AB321" s="3">
        <f t="shared" si="89"/>
        <v>1</v>
      </c>
      <c r="AC321" s="3">
        <f>N321+O321+P321+Q321+T321+U321</f>
        <v>1</v>
      </c>
      <c r="AD321" s="3">
        <f>AA321/G321</f>
        <v>0</v>
      </c>
      <c r="AE321" s="24">
        <f>(AA321)*(G321*G321)</f>
        <v>0</v>
      </c>
      <c r="AF321" s="25">
        <f t="shared" si="95"/>
        <v>1.9837333862328903E-4</v>
      </c>
      <c r="AG321" s="26">
        <f>(H321-$H$2)/SUM($AF$2:AF320)</f>
        <v>196.25491500795977</v>
      </c>
      <c r="AH321" s="35">
        <f>(H321-H316)/SUM(AF316:AF320)</f>
        <v>0</v>
      </c>
      <c r="AI321" s="28">
        <f>(H321-H311)/SUM(AF311:AF320)</f>
        <v>0</v>
      </c>
      <c r="AJ321" s="29">
        <f>AJ320+(AVERAGE($AE$3:AE321)/(AJ320*AJ320))</f>
        <v>47.593093939096789</v>
      </c>
      <c r="AK321" s="30">
        <f>AK320+(AVERAGE($AG$3:AG321)/(AK320*AK320))</f>
        <v>46.375415268915518</v>
      </c>
      <c r="AL321" s="36">
        <f>AL320+(AVERAGE($AH$3:AH321)/(AL320*AL320))</f>
        <v>55.080369748063184</v>
      </c>
      <c r="AM321" s="37">
        <f>AM320+(AVERAGE($AI$3:AI321)/(AM320*AM320))</f>
        <v>55.165903005429271</v>
      </c>
      <c r="AN321" s="38">
        <f t="shared" si="96"/>
        <v>71.033638114693559</v>
      </c>
      <c r="AO321" s="39">
        <f t="shared" si="108"/>
        <v>71.219284610819258</v>
      </c>
      <c r="AP321" s="39">
        <f t="shared" si="108"/>
        <v>71.024071956161578</v>
      </c>
      <c r="AQ321" s="36">
        <f t="shared" si="102"/>
        <v>70.822836047338427</v>
      </c>
      <c r="AR321" s="40">
        <f t="shared" si="109"/>
        <v>70.651038634021489</v>
      </c>
      <c r="AS321" s="41">
        <f t="shared" si="109"/>
        <v>70.312461002963303</v>
      </c>
      <c r="AT321" s="20">
        <f>POWER((AO321-H321),2)</f>
        <v>4.8085740542153581E-2</v>
      </c>
      <c r="AU321" s="20">
        <f>POWER((AP321-H321),2)</f>
        <v>5.79459073444916E-4</v>
      </c>
      <c r="AV321" s="29">
        <f t="shared" si="98"/>
        <v>55.956336516796057</v>
      </c>
      <c r="AW321" s="30">
        <f t="shared" si="101"/>
        <v>44.077985933308938</v>
      </c>
      <c r="AX321" s="36">
        <f t="shared" si="99"/>
        <v>58.857065680942803</v>
      </c>
      <c r="AY321" s="37">
        <f t="shared" si="100"/>
        <v>56.190045395418146</v>
      </c>
    </row>
    <row r="322" spans="1:51" thickTop="1" thickBot="1">
      <c r="A322" s="4">
        <v>321</v>
      </c>
      <c r="B322" s="4">
        <v>1143227301</v>
      </c>
      <c r="C322" s="5">
        <f t="shared" si="90"/>
        <v>0.60721062618595822</v>
      </c>
      <c r="D322" s="2">
        <f t="shared" si="91"/>
        <v>38800.797465277778</v>
      </c>
      <c r="E322" s="4" t="s">
        <v>1200</v>
      </c>
      <c r="F322" s="4" t="s">
        <v>1201</v>
      </c>
      <c r="G322" s="4">
        <v>71</v>
      </c>
      <c r="H322" s="4">
        <v>71</v>
      </c>
      <c r="I322" s="5">
        <f t="shared" si="92"/>
        <v>0.88524590163934425</v>
      </c>
      <c r="J322" s="4">
        <v>409</v>
      </c>
      <c r="K322" s="4">
        <v>409</v>
      </c>
      <c r="L322" s="5">
        <f t="shared" si="93"/>
        <v>0.81067961165048541</v>
      </c>
      <c r="M322" s="5">
        <f t="shared" ref="M322:M385" si="110">K322/H322</f>
        <v>5.76056338028169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f>N322+P322+T322</f>
        <v>0</v>
      </c>
      <c r="X322" s="4">
        <f>O322+Q322+U322</f>
        <v>0</v>
      </c>
      <c r="Y322" s="60">
        <f>(N322+V322)/G322</f>
        <v>0</v>
      </c>
      <c r="Z322" s="62">
        <f>IF(AA322=0,0,(N322+V322)/ABS(AA322))</f>
        <v>0</v>
      </c>
      <c r="AA322" s="3">
        <f t="shared" si="94"/>
        <v>0</v>
      </c>
      <c r="AB322" s="3">
        <f t="shared" ref="AB322:AB385" si="111">K322-J322</f>
        <v>0</v>
      </c>
      <c r="AC322" s="3">
        <f>N322+O322+P322+Q322+T322+U322</f>
        <v>0</v>
      </c>
      <c r="AD322" s="3">
        <f>AA322/G322</f>
        <v>0</v>
      </c>
      <c r="AE322" s="24">
        <f>(AA322)*(G322*G322)</f>
        <v>0</v>
      </c>
      <c r="AF322" s="25">
        <f t="shared" si="95"/>
        <v>1.9837333862328903E-4</v>
      </c>
      <c r="AG322" s="26">
        <f>(H322-$H$2)/SUM($AF$2:AF321)</f>
        <v>196.1135253540468</v>
      </c>
      <c r="AH322" s="35">
        <f>(H322-H317)/SUM(AF317:AF321)</f>
        <v>0</v>
      </c>
      <c r="AI322" s="28">
        <f>(H322-H312)/SUM(AF312:AF321)</f>
        <v>0</v>
      </c>
      <c r="AJ322" s="29">
        <f>AJ321+(AVERAGE($AE$3:AE322)/(AJ321*AJ321))</f>
        <v>47.719443072763227</v>
      </c>
      <c r="AK322" s="30">
        <f>AK321+(AVERAGE($AG$3:AG322)/(AK321*AK321))</f>
        <v>46.431961654084461</v>
      </c>
      <c r="AL322" s="36">
        <f>AL321+(AVERAGE($AH$3:AH322)/(AL321*AL321))</f>
        <v>55.198389404169959</v>
      </c>
      <c r="AM322" s="37">
        <f>AM321+(AVERAGE($AI$3:AI322)/(AM321*AM321))</f>
        <v>55.284406945451188</v>
      </c>
      <c r="AN322" s="38">
        <f t="shared" si="96"/>
        <v>71.033638114693559</v>
      </c>
      <c r="AO322" s="39">
        <f t="shared" si="108"/>
        <v>71.219284610819258</v>
      </c>
      <c r="AP322" s="39">
        <f t="shared" si="108"/>
        <v>71.024071956161578</v>
      </c>
      <c r="AQ322" s="36">
        <f t="shared" si="102"/>
        <v>70.902302091094327</v>
      </c>
      <c r="AR322" s="40">
        <f t="shared" si="109"/>
        <v>70.729963156467676</v>
      </c>
      <c r="AS322" s="41">
        <f t="shared" si="109"/>
        <v>70.479940026807085</v>
      </c>
      <c r="AT322" s="20">
        <f>POWER((AO322-H322),2)</f>
        <v>4.8085740542153581E-2</v>
      </c>
      <c r="AU322" s="20">
        <f>POWER((AP322-H322),2)</f>
        <v>5.79459073444916E-4</v>
      </c>
      <c r="AV322" s="29">
        <f t="shared" si="98"/>
        <v>56.012327256064083</v>
      </c>
      <c r="AW322" s="30">
        <f t="shared" si="101"/>
        <v>44.120243577597535</v>
      </c>
      <c r="AX322" s="36">
        <f t="shared" si="99"/>
        <v>58.91628692498616</v>
      </c>
      <c r="AY322" s="37">
        <f t="shared" si="100"/>
        <v>56.246297702859977</v>
      </c>
    </row>
    <row r="323" spans="1:51" thickTop="1" thickBot="1">
      <c r="A323" s="4">
        <v>322</v>
      </c>
      <c r="B323" s="4">
        <v>1146667280</v>
      </c>
      <c r="C323" s="5">
        <f t="shared" ref="C323:C386" si="112">(A323-1)/(LARGE(A:A,1)-1)</f>
        <v>0.60910815939278939</v>
      </c>
      <c r="D323" s="2">
        <f t="shared" ref="D323:D386" si="113">(B323/86400)+25569</f>
        <v>38840.612037037034</v>
      </c>
      <c r="E323" s="4" t="s">
        <v>1201</v>
      </c>
      <c r="F323" s="4" t="s">
        <v>1202</v>
      </c>
      <c r="G323" s="4">
        <v>71</v>
      </c>
      <c r="H323" s="4">
        <v>71</v>
      </c>
      <c r="I323" s="5">
        <f t="shared" ref="I323:I386" si="114">(H323-SMALL(H:H,1))/(LARGE(H:H,1)-SMALL(H:H,1))</f>
        <v>0.88524590163934425</v>
      </c>
      <c r="J323" s="4">
        <v>409</v>
      </c>
      <c r="K323" s="4">
        <v>409</v>
      </c>
      <c r="L323" s="5">
        <f t="shared" ref="L323:L386" si="115">(K323-SMALL(K:K,1))/(LARGE(K:K,1)-SMALL(K:K,1))</f>
        <v>0.81067961165048541</v>
      </c>
      <c r="M323" s="5">
        <f t="shared" si="110"/>
        <v>5.76056338028169</v>
      </c>
      <c r="N323" s="4">
        <v>0</v>
      </c>
      <c r="O323" s="4">
        <v>0</v>
      </c>
      <c r="P323" s="4">
        <v>0</v>
      </c>
      <c r="Q323" s="4">
        <v>0</v>
      </c>
      <c r="R323" s="4">
        <v>2</v>
      </c>
      <c r="S323" s="4">
        <v>0</v>
      </c>
      <c r="T323" s="4">
        <v>0</v>
      </c>
      <c r="U323" s="4">
        <v>0</v>
      </c>
      <c r="V323" s="4">
        <v>2</v>
      </c>
      <c r="W323" s="4">
        <f>N323+P323+T323</f>
        <v>0</v>
      </c>
      <c r="X323" s="4">
        <f>O323+Q323+U323</f>
        <v>0</v>
      </c>
      <c r="Y323" s="60">
        <f>(N323+V323)/G323</f>
        <v>2.8169014084507043E-2</v>
      </c>
      <c r="Z323" s="62">
        <f>IF(AA323=0,0,(N323+V323)/ABS(AA323))</f>
        <v>0</v>
      </c>
      <c r="AA323" s="3">
        <f t="shared" ref="AA323:AA386" si="116">H323-G323</f>
        <v>0</v>
      </c>
      <c r="AB323" s="3">
        <f t="shared" si="111"/>
        <v>0</v>
      </c>
      <c r="AC323" s="3">
        <f>N323+O323+P323+Q323+T323+U323</f>
        <v>0</v>
      </c>
      <c r="AD323" s="3">
        <f>AA323/G323</f>
        <v>0</v>
      </c>
      <c r="AE323" s="24">
        <f>(AA323)*(G323*G323)</f>
        <v>0</v>
      </c>
      <c r="AF323" s="25">
        <f t="shared" ref="AF323:AF386" si="117">1/(H323*H323)</f>
        <v>1.9837333862328903E-4</v>
      </c>
      <c r="AG323" s="26">
        <f>(H323-$H$2)/SUM($AF$2:AF322)</f>
        <v>195.97233927865094</v>
      </c>
      <c r="AH323" s="35">
        <f>(H323-H318)/SUM(AF318:AF322)</f>
        <v>0</v>
      </c>
      <c r="AI323" s="28">
        <f>(H323-H313)/SUM(AF313:AF322)</f>
        <v>0</v>
      </c>
      <c r="AJ323" s="29">
        <f>AJ322+(AVERAGE($AE$3:AE323)/(AJ322*AJ322))</f>
        <v>47.844732481086801</v>
      </c>
      <c r="AK323" s="30">
        <f>AK322+(AVERAGE($AG$3:AG323)/(AK322*AK322))</f>
        <v>46.488477842324073</v>
      </c>
      <c r="AL323" s="36">
        <f>AL322+(AVERAGE($AH$3:AH323)/(AL322*AL322))</f>
        <v>55.315538832270505</v>
      </c>
      <c r="AM323" s="37">
        <f>AM322+(AVERAGE($AI$3:AI323)/(AM322*AM322))</f>
        <v>55.402035805612577</v>
      </c>
      <c r="AN323" s="38">
        <f t="shared" si="96"/>
        <v>71.033638114693559</v>
      </c>
      <c r="AO323" s="39">
        <f t="shared" si="108"/>
        <v>71.219284610819258</v>
      </c>
      <c r="AP323" s="39">
        <f t="shared" si="108"/>
        <v>71.024071956161578</v>
      </c>
      <c r="AQ323" s="36">
        <f t="shared" si="102"/>
        <v>70.981590106404411</v>
      </c>
      <c r="AR323" s="40">
        <f t="shared" si="109"/>
        <v>70.769332013507906</v>
      </c>
      <c r="AS323" s="41">
        <f t="shared" si="109"/>
        <v>70.61781742818404</v>
      </c>
      <c r="AT323" s="20">
        <f>POWER((AO323-H323),2)</f>
        <v>4.8085740542153581E-2</v>
      </c>
      <c r="AU323" s="20">
        <f>POWER((AP323-H323),2)</f>
        <v>5.79459073444916E-4</v>
      </c>
      <c r="AV323" s="29">
        <f t="shared" si="98"/>
        <v>56.068206112960496</v>
      </c>
      <c r="AW323" s="30">
        <f t="shared" si="101"/>
        <v>44.162420313296558</v>
      </c>
      <c r="AX323" s="36">
        <f t="shared" si="99"/>
        <v>58.975389173306112</v>
      </c>
      <c r="AY323" s="37">
        <f t="shared" si="100"/>
        <v>56.302437549930488</v>
      </c>
    </row>
    <row r="324" spans="1:51" thickTop="1" thickBot="1">
      <c r="A324" s="4">
        <v>323</v>
      </c>
      <c r="B324" s="4">
        <v>1146746010</v>
      </c>
      <c r="C324" s="5">
        <f t="shared" si="112"/>
        <v>0.61100569259962045</v>
      </c>
      <c r="D324" s="2">
        <f t="shared" si="113"/>
        <v>38841.523263888885</v>
      </c>
      <c r="E324" s="4" t="s">
        <v>1202</v>
      </c>
      <c r="F324" s="4" t="s">
        <v>1203</v>
      </c>
      <c r="G324" s="4">
        <v>71</v>
      </c>
      <c r="H324" s="4">
        <v>71</v>
      </c>
      <c r="I324" s="5">
        <f t="shared" si="114"/>
        <v>0.88524590163934425</v>
      </c>
      <c r="J324" s="4">
        <v>409</v>
      </c>
      <c r="K324" s="4">
        <v>409</v>
      </c>
      <c r="L324" s="5">
        <f t="shared" si="115"/>
        <v>0.81067961165048541</v>
      </c>
      <c r="M324" s="5">
        <f t="shared" si="110"/>
        <v>5.76056338028169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f>N324+P324+T324</f>
        <v>0</v>
      </c>
      <c r="X324" s="4">
        <f>O324+Q324+U324</f>
        <v>0</v>
      </c>
      <c r="Y324" s="60">
        <f>(N324+V324)/G324</f>
        <v>0</v>
      </c>
      <c r="Z324" s="62">
        <f>IF(AA324=0,0,(N324+V324)/ABS(AA324))</f>
        <v>0</v>
      </c>
      <c r="AA324" s="3">
        <f t="shared" si="116"/>
        <v>0</v>
      </c>
      <c r="AB324" s="3">
        <f t="shared" si="111"/>
        <v>0</v>
      </c>
      <c r="AC324" s="3">
        <f>N324+O324+P324+Q324+T324+U324</f>
        <v>0</v>
      </c>
      <c r="AD324" s="3">
        <f>AA324/G324</f>
        <v>0</v>
      </c>
      <c r="AE324" s="24">
        <f>(AA324)*(G324*G324)</f>
        <v>0</v>
      </c>
      <c r="AF324" s="25">
        <f t="shared" si="117"/>
        <v>1.9837333862328903E-4</v>
      </c>
      <c r="AG324" s="26">
        <f>(H324-$H$2)/SUM($AF$2:AF323)</f>
        <v>195.83135634240764</v>
      </c>
      <c r="AH324" s="35">
        <f>(H324-H319)/SUM(AF319:AF323)</f>
        <v>0</v>
      </c>
      <c r="AI324" s="28">
        <f>(H324-H314)/SUM(AF314:AF323)</f>
        <v>0</v>
      </c>
      <c r="AJ324" s="29">
        <f>AJ323+(AVERAGE($AE$3:AE324)/(AJ323*AJ323))</f>
        <v>47.968979503789818</v>
      </c>
      <c r="AK324" s="30">
        <f>AK323+(AVERAGE($AG$3:AG324)/(AK323*AK323))</f>
        <v>46.544963018180994</v>
      </c>
      <c r="AL324" s="36">
        <f>AL323+(AVERAGE($AH$3:AH324)/(AL323*AL323))</f>
        <v>55.431830299748633</v>
      </c>
      <c r="AM324" s="37">
        <f>AM323+(AVERAGE($AI$3:AI324)/(AM323*AM323))</f>
        <v>55.518801942559769</v>
      </c>
      <c r="AN324" s="38">
        <f t="shared" ref="AN324:AN387" si="118">AN323+(AE324/(AN323*AN323))</f>
        <v>71.033638114693559</v>
      </c>
      <c r="AO324" s="39">
        <f t="shared" ref="AO324:AP339" si="119">AO323+(AH324/(AO323*AO323))</f>
        <v>71.219284610819258</v>
      </c>
      <c r="AP324" s="39">
        <f t="shared" si="119"/>
        <v>71.024071956161578</v>
      </c>
      <c r="AQ324" s="36">
        <f t="shared" si="102"/>
        <v>71.0607010876911</v>
      </c>
      <c r="AR324" s="40">
        <f t="shared" si="109"/>
        <v>70.768863957443315</v>
      </c>
      <c r="AS324" s="41">
        <f t="shared" si="109"/>
        <v>70.726215760603225</v>
      </c>
      <c r="AT324" s="20">
        <f>POWER((AO324-H324),2)</f>
        <v>4.8085740542153581E-2</v>
      </c>
      <c r="AU324" s="20">
        <f>POWER((AP324-H324),2)</f>
        <v>5.79459073444916E-4</v>
      </c>
      <c r="AV324" s="29">
        <f t="shared" ref="AV324:AV387" si="120">AV323+(AVERAGE($AE$3:$AE$85)/(AV323*AV323))</f>
        <v>56.123973645064709</v>
      </c>
      <c r="AW324" s="30">
        <f t="shared" si="101"/>
        <v>44.204516526797065</v>
      </c>
      <c r="AX324" s="36">
        <f t="shared" ref="AX324:AX387" si="121">AX323+(AVERAGE($AH$3:$AH$85)/(AX323*AX323))</f>
        <v>59.034373022222162</v>
      </c>
      <c r="AY324" s="37">
        <f t="shared" ref="AY324:AY387" si="122">AY323+(AVERAGE($AI$3:$AI$85)/(AY323*AY323))</f>
        <v>56.358465497364833</v>
      </c>
    </row>
    <row r="325" spans="1:51" thickTop="1" thickBot="1">
      <c r="A325" s="4">
        <v>324</v>
      </c>
      <c r="B325" s="4">
        <v>1147107637</v>
      </c>
      <c r="C325" s="5">
        <f t="shared" si="112"/>
        <v>0.61290322580645162</v>
      </c>
      <c r="D325" s="2">
        <f t="shared" si="113"/>
        <v>38845.708761574075</v>
      </c>
      <c r="E325" s="4" t="s">
        <v>1203</v>
      </c>
      <c r="F325" s="4" t="s">
        <v>1204</v>
      </c>
      <c r="G325" s="4">
        <v>71</v>
      </c>
      <c r="H325" s="4">
        <v>71</v>
      </c>
      <c r="I325" s="5">
        <f t="shared" si="114"/>
        <v>0.88524590163934425</v>
      </c>
      <c r="J325" s="4">
        <v>409</v>
      </c>
      <c r="K325" s="4">
        <v>412</v>
      </c>
      <c r="L325" s="5">
        <f t="shared" si="115"/>
        <v>0.81796116504854366</v>
      </c>
      <c r="M325" s="5">
        <f t="shared" si="110"/>
        <v>5.802816901408451</v>
      </c>
      <c r="N325" s="4">
        <v>0</v>
      </c>
      <c r="O325" s="4">
        <v>0</v>
      </c>
      <c r="P325" s="4">
        <v>3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3</v>
      </c>
      <c r="W325" s="4">
        <f>N325+P325+T325</f>
        <v>3</v>
      </c>
      <c r="X325" s="4">
        <f>O325+Q325+U325</f>
        <v>0</v>
      </c>
      <c r="Y325" s="60">
        <f>(N325+V325)/G325</f>
        <v>4.2253521126760563E-2</v>
      </c>
      <c r="Z325" s="62">
        <f>IF(AA325=0,0,(N325+V325)/ABS(AA325))</f>
        <v>0</v>
      </c>
      <c r="AA325" s="3">
        <f t="shared" si="116"/>
        <v>0</v>
      </c>
      <c r="AB325" s="3">
        <f t="shared" si="111"/>
        <v>3</v>
      </c>
      <c r="AC325" s="3">
        <f>N325+O325+P325+Q325+T325+U325</f>
        <v>3</v>
      </c>
      <c r="AD325" s="3">
        <f>AA325/G325</f>
        <v>0</v>
      </c>
      <c r="AE325" s="24">
        <f>(AA325)*(G325*G325)</f>
        <v>0</v>
      </c>
      <c r="AF325" s="25">
        <f t="shared" si="117"/>
        <v>1.9837333862328903E-4</v>
      </c>
      <c r="AG325" s="26">
        <f>(H325-$H$2)/SUM($AF$2:AF324)</f>
        <v>195.69057610721586</v>
      </c>
      <c r="AH325" s="35">
        <f>(H325-H320)/SUM(AF320:AF324)</f>
        <v>0</v>
      </c>
      <c r="AI325" s="28">
        <f>(H325-H315)/SUM(AF315:AF324)</f>
        <v>1002.3053247024429</v>
      </c>
      <c r="AJ325" s="29">
        <f>AJ324+(AVERAGE($AE$3:AE325)/(AJ324*AJ324))</f>
        <v>48.09220104671931</v>
      </c>
      <c r="AK325" s="30">
        <f>AK324+(AVERAGE($AG$3:AG325)/(AK324*AK324))</f>
        <v>46.601416382866134</v>
      </c>
      <c r="AL325" s="36">
        <f>AL324+(AVERAGE($AH$3:AH325)/(AL324*AL324))</f>
        <v>55.547275812554879</v>
      </c>
      <c r="AM325" s="37">
        <f>AM324+(AVERAGE($AI$3:AI325)/(AM324*AM324))</f>
        <v>55.635724189165202</v>
      </c>
      <c r="AN325" s="38">
        <f t="shared" si="118"/>
        <v>71.033638114693559</v>
      </c>
      <c r="AO325" s="39">
        <f t="shared" si="119"/>
        <v>71.219284610819258</v>
      </c>
      <c r="AP325" s="39">
        <f t="shared" si="119"/>
        <v>71.222767854537821</v>
      </c>
      <c r="AQ325" s="36">
        <f t="shared" si="102"/>
        <v>71.0607010876911</v>
      </c>
      <c r="AR325" s="40">
        <f t="shared" si="109"/>
        <v>70.808657607452147</v>
      </c>
      <c r="AS325" s="41">
        <f t="shared" si="109"/>
        <v>70.844618365350485</v>
      </c>
      <c r="AT325" s="20">
        <f>POWER((AO325-H325),2)</f>
        <v>4.8085740542153581E-2</v>
      </c>
      <c r="AU325" s="20">
        <f>POWER((AP325-H325),2)</f>
        <v>4.9625517015383827E-2</v>
      </c>
      <c r="AV325" s="29">
        <f t="shared" si="120"/>
        <v>56.179630405521728</v>
      </c>
      <c r="AW325" s="30">
        <f t="shared" ref="AW325:AW388" si="123">AW324+(AVERAGE($AG$3:$AG$85)/(AW324*AW324))</f>
        <v>44.246532601545063</v>
      </c>
      <c r="AX325" s="36">
        <f t="shared" si="121"/>
        <v>59.09323906328504</v>
      </c>
      <c r="AY325" s="37">
        <f t="shared" si="122"/>
        <v>56.414382101436459</v>
      </c>
    </row>
    <row r="326" spans="1:51" thickTop="1" thickBot="1">
      <c r="A326" s="4">
        <v>325</v>
      </c>
      <c r="B326" s="4">
        <v>1147866593</v>
      </c>
      <c r="C326" s="5">
        <f t="shared" si="112"/>
        <v>0.61480075901328268</v>
      </c>
      <c r="D326" s="2">
        <f t="shared" si="113"/>
        <v>38854.492974537039</v>
      </c>
      <c r="E326" s="4" t="s">
        <v>1204</v>
      </c>
      <c r="F326" s="4" t="s">
        <v>1205</v>
      </c>
      <c r="G326" s="4">
        <v>71</v>
      </c>
      <c r="H326" s="4">
        <v>71</v>
      </c>
      <c r="I326" s="5">
        <f t="shared" si="114"/>
        <v>0.88524590163934425</v>
      </c>
      <c r="J326" s="4">
        <v>412</v>
      </c>
      <c r="K326" s="4">
        <v>412</v>
      </c>
      <c r="L326" s="5">
        <f t="shared" si="115"/>
        <v>0.81796116504854366</v>
      </c>
      <c r="M326" s="5">
        <f t="shared" si="110"/>
        <v>5.802816901408451</v>
      </c>
      <c r="N326" s="4">
        <v>0</v>
      </c>
      <c r="O326" s="4">
        <v>0</v>
      </c>
      <c r="P326" s="4">
        <v>0</v>
      </c>
      <c r="Q326" s="4">
        <v>0</v>
      </c>
      <c r="R326" s="4">
        <v>2</v>
      </c>
      <c r="S326" s="4">
        <v>0</v>
      </c>
      <c r="T326" s="4">
        <v>0</v>
      </c>
      <c r="U326" s="4">
        <v>0</v>
      </c>
      <c r="V326" s="4">
        <v>2</v>
      </c>
      <c r="W326" s="4">
        <f>N326+P326+T326</f>
        <v>0</v>
      </c>
      <c r="X326" s="4">
        <f>O326+Q326+U326</f>
        <v>0</v>
      </c>
      <c r="Y326" s="60">
        <f>(N326+V326)/G326</f>
        <v>2.8169014084507043E-2</v>
      </c>
      <c r="Z326" s="62">
        <f>IF(AA326=0,0,(N326+V326)/ABS(AA326))</f>
        <v>0</v>
      </c>
      <c r="AA326" s="3">
        <f t="shared" si="116"/>
        <v>0</v>
      </c>
      <c r="AB326" s="3">
        <f t="shared" si="111"/>
        <v>0</v>
      </c>
      <c r="AC326" s="3">
        <f>N326+O326+P326+Q326+T326+U326</f>
        <v>0</v>
      </c>
      <c r="AD326" s="3">
        <f>AA326/G326</f>
        <v>0</v>
      </c>
      <c r="AE326" s="24">
        <f>(AA326)*(G326*G326)</f>
        <v>0</v>
      </c>
      <c r="AF326" s="25">
        <f t="shared" si="117"/>
        <v>1.9837333862328903E-4</v>
      </c>
      <c r="AG326" s="26">
        <f>(H326-$H$2)/SUM($AF$2:AF325)</f>
        <v>195.54999813623331</v>
      </c>
      <c r="AH326" s="35">
        <f>(H326-H321)/SUM(AF321:AF325)</f>
        <v>0</v>
      </c>
      <c r="AI326" s="28">
        <f>(H326-H316)/SUM(AF316:AF325)</f>
        <v>0</v>
      </c>
      <c r="AJ326" s="29">
        <f>AJ325+(AVERAGE($AE$3:AE326)/(AJ325*AJ325))</f>
        <v>48.214413596585771</v>
      </c>
      <c r="AK326" s="30">
        <f>AK325+(AVERAGE($AG$3:AG326)/(AK325*AK325))</f>
        <v>46.657837153961957</v>
      </c>
      <c r="AL326" s="36">
        <f>AL325+(AVERAGE($AH$3:AH326)/(AL325*AL325))</f>
        <v>55.66188712273614</v>
      </c>
      <c r="AM326" s="37">
        <f>AM325+(AVERAGE($AI$3:AI326)/(AM325*AM325))</f>
        <v>55.751796156175281</v>
      </c>
      <c r="AN326" s="38">
        <f t="shared" si="118"/>
        <v>71.033638114693559</v>
      </c>
      <c r="AO326" s="39">
        <f t="shared" si="119"/>
        <v>71.219284610819258</v>
      </c>
      <c r="AP326" s="39">
        <f t="shared" si="119"/>
        <v>71.222767854537821</v>
      </c>
      <c r="AQ326" s="36">
        <f t="shared" si="102"/>
        <v>71.0607010876911</v>
      </c>
      <c r="AR326" s="40">
        <f t="shared" si="109"/>
        <v>70.848406542883126</v>
      </c>
      <c r="AS326" s="41">
        <f t="shared" si="109"/>
        <v>70.933531841142042</v>
      </c>
      <c r="AT326" s="20">
        <f>POWER((AO326-H326),2)</f>
        <v>4.8085740542153581E-2</v>
      </c>
      <c r="AU326" s="20">
        <f>POWER((AP326-H326),2)</f>
        <v>4.9625517015383827E-2</v>
      </c>
      <c r="AV326" s="29">
        <f t="shared" si="120"/>
        <v>56.235176943090487</v>
      </c>
      <c r="AW326" s="30">
        <f t="shared" si="123"/>
        <v>44.288468918072311</v>
      </c>
      <c r="AX326" s="36">
        <f t="shared" si="121"/>
        <v>59.151987883329021</v>
      </c>
      <c r="AY326" s="37">
        <f t="shared" si="122"/>
        <v>56.470187914005798</v>
      </c>
    </row>
    <row r="327" spans="1:51" thickTop="1" thickBot="1">
      <c r="A327" s="4">
        <v>326</v>
      </c>
      <c r="B327" s="4">
        <v>1149258425</v>
      </c>
      <c r="C327" s="5">
        <f t="shared" si="112"/>
        <v>0.61669829222011385</v>
      </c>
      <c r="D327" s="2">
        <f t="shared" si="113"/>
        <v>38870.602141203708</v>
      </c>
      <c r="E327" s="4" t="s">
        <v>1205</v>
      </c>
      <c r="F327" s="4" t="s">
        <v>1206</v>
      </c>
      <c r="G327" s="4">
        <v>71</v>
      </c>
      <c r="H327" s="4">
        <v>71</v>
      </c>
      <c r="I327" s="5">
        <f t="shared" si="114"/>
        <v>0.88524590163934425</v>
      </c>
      <c r="J327" s="4">
        <v>412</v>
      </c>
      <c r="K327" s="4">
        <v>412</v>
      </c>
      <c r="L327" s="5">
        <f t="shared" si="115"/>
        <v>0.81796116504854366</v>
      </c>
      <c r="M327" s="5">
        <f t="shared" si="110"/>
        <v>5.802816901408451</v>
      </c>
      <c r="N327" s="4">
        <v>0</v>
      </c>
      <c r="O327" s="4">
        <v>0</v>
      </c>
      <c r="P327" s="4">
        <v>0</v>
      </c>
      <c r="Q327" s="4">
        <v>0</v>
      </c>
      <c r="R327" s="4">
        <v>114</v>
      </c>
      <c r="S327" s="4">
        <v>0</v>
      </c>
      <c r="T327" s="4">
        <v>0</v>
      </c>
      <c r="U327" s="4">
        <v>0</v>
      </c>
      <c r="V327" s="4">
        <v>54</v>
      </c>
      <c r="W327" s="4">
        <f>N327+P327+T327</f>
        <v>0</v>
      </c>
      <c r="X327" s="4">
        <f>O327+Q327+U327</f>
        <v>0</v>
      </c>
      <c r="Y327" s="60">
        <f>(N327+V327)/G327</f>
        <v>0.76056338028169013</v>
      </c>
      <c r="Z327" s="62">
        <f>IF(AA327=0,0,(N327+V327)/ABS(AA327))</f>
        <v>0</v>
      </c>
      <c r="AA327" s="3">
        <f t="shared" si="116"/>
        <v>0</v>
      </c>
      <c r="AB327" s="3">
        <f t="shared" si="111"/>
        <v>0</v>
      </c>
      <c r="AC327" s="3">
        <f>N327+O327+P327+Q327+T327+U327</f>
        <v>0</v>
      </c>
      <c r="AD327" s="3">
        <f>AA327/G327</f>
        <v>0</v>
      </c>
      <c r="AE327" s="24">
        <f>(AA327)*(G327*G327)</f>
        <v>0</v>
      </c>
      <c r="AF327" s="25">
        <f t="shared" si="117"/>
        <v>1.9837333862328903E-4</v>
      </c>
      <c r="AG327" s="26">
        <f>(H327-$H$2)/SUM($AF$2:AF326)</f>
        <v>195.40962199387215</v>
      </c>
      <c r="AH327" s="35">
        <f>(H327-H322)/SUM(AF322:AF326)</f>
        <v>0</v>
      </c>
      <c r="AI327" s="28">
        <f>(H327-H317)/SUM(AF317:AF326)</f>
        <v>0</v>
      </c>
      <c r="AJ327" s="29">
        <f>AJ326+(AVERAGE($AE$3:AE327)/(AJ326*AJ326))</f>
        <v>48.335633235069061</v>
      </c>
      <c r="AK327" s="30">
        <f>AK326+(AVERAGE($AG$3:AG327)/(AK326*AK326))</f>
        <v>46.714224565134892</v>
      </c>
      <c r="AL327" s="36">
        <f>AL326+(AVERAGE($AH$3:AH327)/(AL326*AL326))</f>
        <v>55.775675735691387</v>
      </c>
      <c r="AM327" s="37">
        <f>AM326+(AVERAGE($AI$3:AI327)/(AM326*AM326))</f>
        <v>55.867029657298886</v>
      </c>
      <c r="AN327" s="38">
        <f t="shared" si="118"/>
        <v>71.033638114693559</v>
      </c>
      <c r="AO327" s="39">
        <f t="shared" si="119"/>
        <v>71.219284610819258</v>
      </c>
      <c r="AP327" s="39">
        <f t="shared" si="119"/>
        <v>71.222767854537821</v>
      </c>
      <c r="AQ327" s="36">
        <f t="shared" si="102"/>
        <v>71.0607010876911</v>
      </c>
      <c r="AR327" s="40">
        <f t="shared" si="109"/>
        <v>70.888110889177156</v>
      </c>
      <c r="AS327" s="41">
        <f t="shared" si="109"/>
        <v>70.992946840569687</v>
      </c>
      <c r="AT327" s="20">
        <f>POWER((AO327-H327),2)</f>
        <v>4.8085740542153581E-2</v>
      </c>
      <c r="AU327" s="20">
        <f>POWER((AP327-H327),2)</f>
        <v>4.9625517015383827E-2</v>
      </c>
      <c r="AV327" s="29">
        <f t="shared" si="120"/>
        <v>56.290613802191558</v>
      </c>
      <c r="AW327" s="30">
        <f t="shared" si="123"/>
        <v>44.330325854026675</v>
      </c>
      <c r="AX327" s="36">
        <f t="shared" si="121"/>
        <v>59.210620064523482</v>
      </c>
      <c r="AY327" s="37">
        <f t="shared" si="122"/>
        <v>56.525883482568268</v>
      </c>
    </row>
    <row r="328" spans="1:51" thickTop="1" thickBot="1">
      <c r="A328" s="4">
        <v>327</v>
      </c>
      <c r="B328" s="4">
        <v>1149693384</v>
      </c>
      <c r="C328" s="5">
        <f t="shared" si="112"/>
        <v>0.61859582542694502</v>
      </c>
      <c r="D328" s="2">
        <f t="shared" si="113"/>
        <v>38875.636388888888</v>
      </c>
      <c r="E328" s="4" t="s">
        <v>1206</v>
      </c>
      <c r="F328" s="4" t="s">
        <v>1207</v>
      </c>
      <c r="G328" s="4">
        <v>71</v>
      </c>
      <c r="H328" s="4">
        <v>71</v>
      </c>
      <c r="I328" s="5">
        <f t="shared" si="114"/>
        <v>0.88524590163934425</v>
      </c>
      <c r="J328" s="4">
        <v>412</v>
      </c>
      <c r="K328" s="4">
        <v>413</v>
      </c>
      <c r="L328" s="5">
        <f t="shared" si="115"/>
        <v>0.82038834951456308</v>
      </c>
      <c r="M328" s="5">
        <f t="shared" si="110"/>
        <v>5.816901408450704</v>
      </c>
      <c r="N328" s="4">
        <v>0</v>
      </c>
      <c r="O328" s="4">
        <v>0</v>
      </c>
      <c r="P328" s="4">
        <v>1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1</v>
      </c>
      <c r="W328" s="4">
        <f>N328+P328+T328</f>
        <v>1</v>
      </c>
      <c r="X328" s="4">
        <f>O328+Q328+U328</f>
        <v>0</v>
      </c>
      <c r="Y328" s="60">
        <f>(N328+V328)/G328</f>
        <v>1.4084507042253521E-2</v>
      </c>
      <c r="Z328" s="62">
        <f>IF(AA328=0,0,(N328+V328)/ABS(AA328))</f>
        <v>0</v>
      </c>
      <c r="AA328" s="3">
        <f t="shared" si="116"/>
        <v>0</v>
      </c>
      <c r="AB328" s="3">
        <f t="shared" si="111"/>
        <v>1</v>
      </c>
      <c r="AC328" s="3">
        <f>N328+O328+P328+Q328+T328+U328</f>
        <v>1</v>
      </c>
      <c r="AD328" s="3">
        <f>AA328/G328</f>
        <v>0</v>
      </c>
      <c r="AE328" s="24">
        <f>(AA328)*(G328*G328)</f>
        <v>0</v>
      </c>
      <c r="AF328" s="25">
        <f t="shared" si="117"/>
        <v>1.9837333862328903E-4</v>
      </c>
      <c r="AG328" s="26">
        <f>(H328-$H$2)/SUM($AF$2:AF327)</f>
        <v>195.26944724579437</v>
      </c>
      <c r="AH328" s="35">
        <f>(H328-H323)/SUM(AF323:AF327)</f>
        <v>0</v>
      </c>
      <c r="AI328" s="28">
        <f>(H328-H318)/SUM(AF318:AF327)</f>
        <v>0</v>
      </c>
      <c r="AJ328" s="29">
        <f>AJ327+(AVERAGE($AE$3:AE328)/(AJ327*AJ327))</f>
        <v>48.455875652324288</v>
      </c>
      <c r="AK328" s="30">
        <f>AK327+(AVERAGE($AG$3:AG328)/(AK327*AK327))</f>
        <v>46.770577865852701</v>
      </c>
      <c r="AL328" s="36">
        <f>AL327+(AVERAGE($AH$3:AH328)/(AL327*AL327))</f>
        <v>55.888652917165551</v>
      </c>
      <c r="AM328" s="37">
        <f>AM327+(AVERAGE($AI$3:AI328)/(AM327*AM327))</f>
        <v>55.981436258197341</v>
      </c>
      <c r="AN328" s="38">
        <f t="shared" si="118"/>
        <v>71.033638114693559</v>
      </c>
      <c r="AO328" s="39">
        <f t="shared" si="119"/>
        <v>71.219284610819258</v>
      </c>
      <c r="AP328" s="39">
        <f t="shared" si="119"/>
        <v>71.222767854537821</v>
      </c>
      <c r="AQ328" s="36">
        <f t="shared" ref="AQ328:AQ391" si="124">AQ327+(AVERAGE(AH324:AH328)/(AQ327*AQ327))</f>
        <v>71.0607010876911</v>
      </c>
      <c r="AR328" s="40">
        <f t="shared" si="109"/>
        <v>70.927770771212934</v>
      </c>
      <c r="AS328" s="41">
        <f t="shared" si="109"/>
        <v>71.032605275034982</v>
      </c>
      <c r="AT328" s="20">
        <f>POWER((AO328-H328),2)</f>
        <v>4.8085740542153581E-2</v>
      </c>
      <c r="AU328" s="20">
        <f>POWER((AP328-H328),2)</f>
        <v>4.9625517015383827E-2</v>
      </c>
      <c r="AV328" s="29">
        <f t="shared" si="120"/>
        <v>56.345941522954192</v>
      </c>
      <c r="AW328" s="30">
        <f t="shared" si="123"/>
        <v>44.37210378420211</v>
      </c>
      <c r="AX328" s="36">
        <f t="shared" si="121"/>
        <v>59.269136184423758</v>
      </c>
      <c r="AY328" s="37">
        <f t="shared" si="122"/>
        <v>56.581469350301631</v>
      </c>
    </row>
    <row r="329" spans="1:51" thickTop="1" thickBot="1">
      <c r="A329" s="4">
        <v>328</v>
      </c>
      <c r="B329" s="4">
        <v>1150902188</v>
      </c>
      <c r="C329" s="5">
        <f t="shared" si="112"/>
        <v>0.62049335863377608</v>
      </c>
      <c r="D329" s="2">
        <f t="shared" si="113"/>
        <v>38889.627175925925</v>
      </c>
      <c r="E329" s="4" t="s">
        <v>1207</v>
      </c>
      <c r="F329" s="4" t="s">
        <v>1208</v>
      </c>
      <c r="G329" s="4">
        <v>71</v>
      </c>
      <c r="H329" s="4">
        <v>71</v>
      </c>
      <c r="I329" s="5">
        <f t="shared" si="114"/>
        <v>0.88524590163934425</v>
      </c>
      <c r="J329" s="4">
        <v>413</v>
      </c>
      <c r="K329" s="4">
        <v>412</v>
      </c>
      <c r="L329" s="5">
        <f t="shared" si="115"/>
        <v>0.81796116504854366</v>
      </c>
      <c r="M329" s="5">
        <f t="shared" si="110"/>
        <v>5.802816901408451</v>
      </c>
      <c r="N329" s="4">
        <v>0</v>
      </c>
      <c r="O329" s="4">
        <v>0</v>
      </c>
      <c r="P329" s="4">
        <v>0</v>
      </c>
      <c r="Q329" s="4">
        <v>1</v>
      </c>
      <c r="R329" s="4">
        <v>114</v>
      </c>
      <c r="S329" s="4">
        <v>0</v>
      </c>
      <c r="T329" s="4">
        <v>0</v>
      </c>
      <c r="U329" s="4">
        <v>0</v>
      </c>
      <c r="V329" s="4">
        <v>54</v>
      </c>
      <c r="W329" s="4">
        <f>N329+P329+T329</f>
        <v>0</v>
      </c>
      <c r="X329" s="4">
        <f>O329+Q329+U329</f>
        <v>1</v>
      </c>
      <c r="Y329" s="60">
        <f>(N329+V329)/G329</f>
        <v>0.76056338028169013</v>
      </c>
      <c r="Z329" s="62">
        <f>IF(AA329=0,0,(N329+V329)/ABS(AA329))</f>
        <v>0</v>
      </c>
      <c r="AA329" s="3">
        <f t="shared" si="116"/>
        <v>0</v>
      </c>
      <c r="AB329" s="3">
        <f t="shared" si="111"/>
        <v>-1</v>
      </c>
      <c r="AC329" s="3">
        <f>N329+O329+P329+Q329+T329+U329</f>
        <v>1</v>
      </c>
      <c r="AD329" s="3">
        <f>AA329/G329</f>
        <v>0</v>
      </c>
      <c r="AE329" s="24">
        <f>(AA329)*(G329*G329)</f>
        <v>0</v>
      </c>
      <c r="AF329" s="25">
        <f t="shared" si="117"/>
        <v>1.9837333862328903E-4</v>
      </c>
      <c r="AG329" s="26">
        <f>(H329-$H$2)/SUM($AF$2:AF328)</f>
        <v>195.12947345890728</v>
      </c>
      <c r="AH329" s="35">
        <f>(H329-H324)/SUM(AF324:AF328)</f>
        <v>0</v>
      </c>
      <c r="AI329" s="28">
        <f>(H329-H319)/SUM(AF319:AF328)</f>
        <v>0</v>
      </c>
      <c r="AJ329" s="29">
        <f>AJ328+(AVERAGE($AE$3:AE329)/(AJ328*AJ328))</f>
        <v>48.575156159918443</v>
      </c>
      <c r="AK329" s="30">
        <f>AK328+(AVERAGE($AG$3:AG329)/(AK328*AK328))</f>
        <v>46.826896321106815</v>
      </c>
      <c r="AL329" s="36">
        <f>AL328+(AVERAGE($AH$3:AH329)/(AL328*AL328))</f>
        <v>56.000829699992934</v>
      </c>
      <c r="AM329" s="37">
        <f>AM328+(AVERAGE($AI$3:AI329)/(AM328*AM328))</f>
        <v>56.095027283522022</v>
      </c>
      <c r="AN329" s="38">
        <f t="shared" si="118"/>
        <v>71.033638114693559</v>
      </c>
      <c r="AO329" s="39">
        <f t="shared" si="119"/>
        <v>71.219284610819258</v>
      </c>
      <c r="AP329" s="39">
        <f t="shared" si="119"/>
        <v>71.222767854537821</v>
      </c>
      <c r="AQ329" s="36">
        <f t="shared" si="124"/>
        <v>71.0607010876911</v>
      </c>
      <c r="AR329" s="40">
        <f t="shared" si="109"/>
        <v>70.967386313310385</v>
      </c>
      <c r="AS329" s="41">
        <f t="shared" si="109"/>
        <v>71.052470091195474</v>
      </c>
      <c r="AT329" s="20">
        <f>POWER((AO329-H329),2)</f>
        <v>4.8085740542153581E-2</v>
      </c>
      <c r="AU329" s="20">
        <f>POWER((AP329-H329),2)</f>
        <v>4.9625517015383827E-2</v>
      </c>
      <c r="AV329" s="29">
        <f t="shared" si="120"/>
        <v>56.401160641262678</v>
      </c>
      <c r="AW329" s="30">
        <f t="shared" si="123"/>
        <v>44.41380308056825</v>
      </c>
      <c r="AX329" s="36">
        <f t="shared" si="121"/>
        <v>59.327536816021272</v>
      </c>
      <c r="AY329" s="37">
        <f t="shared" si="122"/>
        <v>56.63694605611267</v>
      </c>
    </row>
    <row r="330" spans="1:51" thickTop="1" thickBot="1">
      <c r="A330" s="4">
        <v>329</v>
      </c>
      <c r="B330" s="4">
        <v>1150972844</v>
      </c>
      <c r="C330" s="5">
        <f t="shared" si="112"/>
        <v>0.62239089184060725</v>
      </c>
      <c r="D330" s="2">
        <f t="shared" si="113"/>
        <v>38890.4449537037</v>
      </c>
      <c r="E330" s="4" t="s">
        <v>1208</v>
      </c>
      <c r="F330" s="4" t="s">
        <v>1209</v>
      </c>
      <c r="G330" s="4">
        <v>71</v>
      </c>
      <c r="H330" s="4">
        <v>71</v>
      </c>
      <c r="I330" s="5">
        <f t="shared" si="114"/>
        <v>0.88524590163934425</v>
      </c>
      <c r="J330" s="4">
        <v>412</v>
      </c>
      <c r="K330" s="4">
        <v>413</v>
      </c>
      <c r="L330" s="5">
        <f t="shared" si="115"/>
        <v>0.82038834951456308</v>
      </c>
      <c r="M330" s="5">
        <f t="shared" si="110"/>
        <v>5.816901408450704</v>
      </c>
      <c r="N330" s="4">
        <v>0</v>
      </c>
      <c r="O330" s="4">
        <v>0</v>
      </c>
      <c r="P330" s="4">
        <v>1</v>
      </c>
      <c r="Q330" s="4">
        <v>0</v>
      </c>
      <c r="R330" s="4">
        <v>114</v>
      </c>
      <c r="S330" s="4">
        <v>0</v>
      </c>
      <c r="T330" s="4">
        <v>0</v>
      </c>
      <c r="U330" s="4">
        <v>0</v>
      </c>
      <c r="V330" s="4">
        <v>54</v>
      </c>
      <c r="W330" s="4">
        <f>N330+P330+T330</f>
        <v>1</v>
      </c>
      <c r="X330" s="4">
        <f>O330+Q330+U330</f>
        <v>0</v>
      </c>
      <c r="Y330" s="60">
        <f>(N330+V330)/G330</f>
        <v>0.76056338028169013</v>
      </c>
      <c r="Z330" s="62">
        <f>IF(AA330=0,0,(N330+V330)/ABS(AA330))</f>
        <v>0</v>
      </c>
      <c r="AA330" s="3">
        <f t="shared" si="116"/>
        <v>0</v>
      </c>
      <c r="AB330" s="3">
        <f t="shared" si="111"/>
        <v>1</v>
      </c>
      <c r="AC330" s="3">
        <f>N330+O330+P330+Q330+T330+U330</f>
        <v>1</v>
      </c>
      <c r="AD330" s="3">
        <f>AA330/G330</f>
        <v>0</v>
      </c>
      <c r="AE330" s="24">
        <f>(AA330)*(G330*G330)</f>
        <v>0</v>
      </c>
      <c r="AF330" s="25">
        <f t="shared" si="117"/>
        <v>1.9837333862328903E-4</v>
      </c>
      <c r="AG330" s="26">
        <f>(H330-$H$2)/SUM($AF$2:AF329)</f>
        <v>194.98970020135917</v>
      </c>
      <c r="AH330" s="35">
        <f>(H330-H325)/SUM(AF325:AF329)</f>
        <v>0</v>
      </c>
      <c r="AI330" s="28">
        <f>(H330-H320)/SUM(AF320:AF329)</f>
        <v>0</v>
      </c>
      <c r="AJ330" s="29">
        <f>AJ329+(AVERAGE($AE$3:AE330)/(AJ329*AJ329))</f>
        <v>48.693489703226717</v>
      </c>
      <c r="AK330" s="30">
        <f>AK329+(AVERAGE($AG$3:AG330)/(AK329*AK329))</f>
        <v>46.883179211139471</v>
      </c>
      <c r="AL330" s="36">
        <f>AL329+(AVERAGE($AH$3:AH330)/(AL329*AL329))</f>
        <v>56.112216890601005</v>
      </c>
      <c r="AM330" s="37">
        <f>AM329+(AVERAGE($AI$3:AI330)/(AM329*AM329))</f>
        <v>56.207813823699787</v>
      </c>
      <c r="AN330" s="38">
        <f t="shared" si="118"/>
        <v>71.033638114693559</v>
      </c>
      <c r="AO330" s="39">
        <f t="shared" si="119"/>
        <v>71.219284610819258</v>
      </c>
      <c r="AP330" s="39">
        <f t="shared" si="119"/>
        <v>71.222767854537821</v>
      </c>
      <c r="AQ330" s="36">
        <f t="shared" si="124"/>
        <v>71.0607010876911</v>
      </c>
      <c r="AR330" s="40">
        <f t="shared" si="109"/>
        <v>70.967386313310385</v>
      </c>
      <c r="AS330" s="41">
        <f t="shared" si="109"/>
        <v>71.072323801316784</v>
      </c>
      <c r="AT330" s="20">
        <f>POWER((AO330-H330),2)</f>
        <v>4.8085740542153581E-2</v>
      </c>
      <c r="AU330" s="20">
        <f>POWER((AP330-H330),2)</f>
        <v>4.9625517015383827E-2</v>
      </c>
      <c r="AV330" s="29">
        <f t="shared" si="120"/>
        <v>56.456271688802111</v>
      </c>
      <c r="AW330" s="30">
        <f t="shared" si="123"/>
        <v>44.455424112299589</v>
      </c>
      <c r="AX330" s="36">
        <f t="shared" si="121"/>
        <v>59.385822527793017</v>
      </c>
      <c r="AY330" s="37">
        <f t="shared" si="122"/>
        <v>56.692314134683244</v>
      </c>
    </row>
    <row r="331" spans="1:51" thickTop="1" thickBot="1">
      <c r="A331" s="4">
        <v>330</v>
      </c>
      <c r="B331" s="4">
        <v>1150973407</v>
      </c>
      <c r="C331" s="5">
        <f t="shared" si="112"/>
        <v>0.62428842504743831</v>
      </c>
      <c r="D331" s="2">
        <f t="shared" si="113"/>
        <v>38890.451469907406</v>
      </c>
      <c r="E331" s="4" t="s">
        <v>1209</v>
      </c>
      <c r="F331" s="4" t="s">
        <v>1210</v>
      </c>
      <c r="G331" s="4">
        <v>71</v>
      </c>
      <c r="H331" s="4">
        <v>71</v>
      </c>
      <c r="I331" s="5">
        <f t="shared" si="114"/>
        <v>0.88524590163934425</v>
      </c>
      <c r="J331" s="4">
        <v>413</v>
      </c>
      <c r="K331" s="4">
        <v>413</v>
      </c>
      <c r="L331" s="5">
        <f t="shared" si="115"/>
        <v>0.82038834951456308</v>
      </c>
      <c r="M331" s="5">
        <f t="shared" si="110"/>
        <v>5.816901408450704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f>N331+P331+T331</f>
        <v>0</v>
      </c>
      <c r="X331" s="4">
        <f>O331+Q331+U331</f>
        <v>0</v>
      </c>
      <c r="Y331" s="60">
        <f>(N331+V331)/G331</f>
        <v>0</v>
      </c>
      <c r="Z331" s="62">
        <f>IF(AA331=0,0,(N331+V331)/ABS(AA331))</f>
        <v>0</v>
      </c>
      <c r="AA331" s="3">
        <f t="shared" si="116"/>
        <v>0</v>
      </c>
      <c r="AB331" s="3">
        <f t="shared" si="111"/>
        <v>0</v>
      </c>
      <c r="AC331" s="3">
        <f>N331+O331+P331+Q331+T331+U331</f>
        <v>0</v>
      </c>
      <c r="AD331" s="3">
        <f>AA331/G331</f>
        <v>0</v>
      </c>
      <c r="AE331" s="24">
        <f>(AA331)*(G331*G331)</f>
        <v>0</v>
      </c>
      <c r="AF331" s="25">
        <f t="shared" si="117"/>
        <v>1.9837333862328903E-4</v>
      </c>
      <c r="AG331" s="26">
        <f>(H331-$H$2)/SUM($AF$2:AF330)</f>
        <v>194.85012704253481</v>
      </c>
      <c r="AH331" s="35">
        <f>(H331-H326)/SUM(AF326:AF330)</f>
        <v>0</v>
      </c>
      <c r="AI331" s="28">
        <f>(H331-H321)/SUM(AF321:AF330)</f>
        <v>0</v>
      </c>
      <c r="AJ331" s="29">
        <f>AJ330+(AVERAGE($AE$3:AE331)/(AJ330*AJ330))</f>
        <v>48.81089087331577</v>
      </c>
      <c r="AK331" s="30">
        <f>AK330+(AVERAGE($AG$3:AG331)/(AK330*AK330))</f>
        <v>46.939425831175598</v>
      </c>
      <c r="AL331" s="36">
        <f>AL330+(AVERAGE($AH$3:AH331)/(AL330*AL330))</f>
        <v>56.222825075284867</v>
      </c>
      <c r="AM331" s="37">
        <f>AM330+(AVERAGE($AI$3:AI331)/(AM330*AM330))</f>
        <v>56.319806741477123</v>
      </c>
      <c r="AN331" s="38">
        <f t="shared" si="118"/>
        <v>71.033638114693559</v>
      </c>
      <c r="AO331" s="39">
        <f t="shared" si="119"/>
        <v>71.219284610819258</v>
      </c>
      <c r="AP331" s="39">
        <f t="shared" si="119"/>
        <v>71.222767854537821</v>
      </c>
      <c r="AQ331" s="36">
        <f t="shared" si="124"/>
        <v>71.0607010876911</v>
      </c>
      <c r="AR331" s="40">
        <f t="shared" si="109"/>
        <v>70.967386313310385</v>
      </c>
      <c r="AS331" s="41">
        <f t="shared" si="109"/>
        <v>71.09216642091144</v>
      </c>
      <c r="AT331" s="20">
        <f>POWER((AO331-H331),2)</f>
        <v>4.8085740542153581E-2</v>
      </c>
      <c r="AU331" s="20">
        <f>POWER((AP331-H331),2)</f>
        <v>4.9625517015383827E-2</v>
      </c>
      <c r="AV331" s="29">
        <f t="shared" si="120"/>
        <v>56.511275193103515</v>
      </c>
      <c r="AW331" s="30">
        <f t="shared" si="123"/>
        <v>44.496967245804278</v>
      </c>
      <c r="AX331" s="36">
        <f t="shared" si="121"/>
        <v>59.443993883750309</v>
      </c>
      <c r="AY331" s="37">
        <f t="shared" si="122"/>
        <v>56.747574116515729</v>
      </c>
    </row>
    <row r="332" spans="1:51" thickTop="1" thickBot="1">
      <c r="A332" s="4">
        <v>331</v>
      </c>
      <c r="B332" s="4">
        <v>1151308706</v>
      </c>
      <c r="C332" s="5">
        <f t="shared" si="112"/>
        <v>0.62618595825426948</v>
      </c>
      <c r="D332" s="2">
        <f t="shared" si="113"/>
        <v>38894.332245370373</v>
      </c>
      <c r="E332" s="4" t="s">
        <v>1210</v>
      </c>
      <c r="F332" s="4" t="s">
        <v>1211</v>
      </c>
      <c r="G332" s="4">
        <v>71</v>
      </c>
      <c r="H332" s="4">
        <v>71</v>
      </c>
      <c r="I332" s="5">
        <f t="shared" si="114"/>
        <v>0.88524590163934425</v>
      </c>
      <c r="J332" s="4">
        <v>413</v>
      </c>
      <c r="K332" s="4">
        <v>413</v>
      </c>
      <c r="L332" s="5">
        <f t="shared" si="115"/>
        <v>0.82038834951456308</v>
      </c>
      <c r="M332" s="5">
        <f t="shared" si="110"/>
        <v>5.816901408450704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f>N332+P332+T332</f>
        <v>0</v>
      </c>
      <c r="X332" s="4">
        <f>O332+Q332+U332</f>
        <v>0</v>
      </c>
      <c r="Y332" s="60">
        <f>(N332+V332)/G332</f>
        <v>0</v>
      </c>
      <c r="Z332" s="62">
        <f>IF(AA332=0,0,(N332+V332)/ABS(AA332))</f>
        <v>0</v>
      </c>
      <c r="AA332" s="3">
        <f t="shared" si="116"/>
        <v>0</v>
      </c>
      <c r="AB332" s="3">
        <f t="shared" si="111"/>
        <v>0</v>
      </c>
      <c r="AC332" s="3">
        <f>N332+O332+P332+Q332+T332+U332</f>
        <v>0</v>
      </c>
      <c r="AD332" s="3">
        <f>AA332/G332</f>
        <v>0</v>
      </c>
      <c r="AE332" s="24">
        <f>(AA332)*(G332*G332)</f>
        <v>0</v>
      </c>
      <c r="AF332" s="25">
        <f t="shared" si="117"/>
        <v>1.9837333862328903E-4</v>
      </c>
      <c r="AG332" s="26">
        <f>(H332-$H$2)/SUM($AF$2:AF331)</f>
        <v>194.71075355305095</v>
      </c>
      <c r="AH332" s="35">
        <f>(H332-H327)/SUM(AF327:AF331)</f>
        <v>0</v>
      </c>
      <c r="AI332" s="28">
        <f>(H332-H322)/SUM(AF322:AF331)</f>
        <v>0</v>
      </c>
      <c r="AJ332" s="29">
        <f>AJ331+(AVERAGE($AE$3:AE332)/(AJ331*AJ331))</f>
        <v>48.927373918339519</v>
      </c>
      <c r="AK332" s="30">
        <f>AK331+(AVERAGE($AG$3:AG332)/(AK331*AK331))</f>
        <v>46.995635491159405</v>
      </c>
      <c r="AL332" s="36">
        <f>AL331+(AVERAGE($AH$3:AH332)/(AL331*AL331))</f>
        <v>56.332664626262151</v>
      </c>
      <c r="AM332" s="37">
        <f>AM331+(AVERAGE($AI$3:AI332)/(AM331*AM331))</f>
        <v>56.431016678233419</v>
      </c>
      <c r="AN332" s="38">
        <f t="shared" si="118"/>
        <v>71.033638114693559</v>
      </c>
      <c r="AO332" s="39">
        <f t="shared" si="119"/>
        <v>71.219284610819258</v>
      </c>
      <c r="AP332" s="39">
        <f t="shared" si="119"/>
        <v>71.222767854537821</v>
      </c>
      <c r="AQ332" s="36">
        <f t="shared" si="124"/>
        <v>71.0607010876911</v>
      </c>
      <c r="AR332" s="40">
        <f t="shared" ref="AR332:AS347" si="125">AR331+(AVERAGE(AH323:AH332)/(AR331*AR331))</f>
        <v>70.967386313310385</v>
      </c>
      <c r="AS332" s="41">
        <f t="shared" si="125"/>
        <v>71.11199796545732</v>
      </c>
      <c r="AT332" s="20">
        <f>POWER((AO332-H332),2)</f>
        <v>4.8085740542153581E-2</v>
      </c>
      <c r="AU332" s="20">
        <f>POWER((AP332-H332),2)</f>
        <v>4.9625517015383827E-2</v>
      </c>
      <c r="AV332" s="29">
        <f t="shared" si="120"/>
        <v>56.566171677588351</v>
      </c>
      <c r="AW332" s="30">
        <f t="shared" si="123"/>
        <v>44.53843284475257</v>
      </c>
      <c r="AX332" s="36">
        <f t="shared" si="121"/>
        <v>59.502051443486899</v>
      </c>
      <c r="AY332" s="37">
        <f t="shared" si="122"/>
        <v>56.802726527977796</v>
      </c>
    </row>
    <row r="333" spans="1:51" thickTop="1" thickBot="1">
      <c r="A333" s="4">
        <v>332</v>
      </c>
      <c r="B333" s="4">
        <v>1151484054</v>
      </c>
      <c r="C333" s="5">
        <f t="shared" si="112"/>
        <v>0.62808349146110054</v>
      </c>
      <c r="D333" s="2">
        <f t="shared" si="113"/>
        <v>38896.36173611111</v>
      </c>
      <c r="E333" s="4" t="s">
        <v>1211</v>
      </c>
      <c r="F333" s="4" t="s">
        <v>1212</v>
      </c>
      <c r="G333" s="4">
        <v>71</v>
      </c>
      <c r="H333" s="4">
        <v>73</v>
      </c>
      <c r="I333" s="5">
        <f t="shared" si="114"/>
        <v>0.91803278688524592</v>
      </c>
      <c r="J333" s="4">
        <v>413</v>
      </c>
      <c r="K333" s="4">
        <v>431</v>
      </c>
      <c r="L333" s="5">
        <f t="shared" si="115"/>
        <v>0.86407766990291257</v>
      </c>
      <c r="M333" s="5">
        <f t="shared" si="110"/>
        <v>5.904109589041096</v>
      </c>
      <c r="N333" s="4">
        <v>2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18</v>
      </c>
      <c r="U333" s="4">
        <v>0</v>
      </c>
      <c r="V333" s="4">
        <v>0</v>
      </c>
      <c r="W333" s="4">
        <f>N333+P333+T333</f>
        <v>20</v>
      </c>
      <c r="X333" s="4">
        <f>O333+Q333+U333</f>
        <v>0</v>
      </c>
      <c r="Y333" s="60">
        <f>(N333+V333)/G333</f>
        <v>2.8169014084507043E-2</v>
      </c>
      <c r="Z333" s="62">
        <f>IF(AA333=0,0,(N333+V333)/ABS(AA333))</f>
        <v>1</v>
      </c>
      <c r="AA333" s="3">
        <f t="shared" si="116"/>
        <v>2</v>
      </c>
      <c r="AB333" s="3">
        <f t="shared" si="111"/>
        <v>18</v>
      </c>
      <c r="AC333" s="3">
        <f>N333+O333+P333+Q333+T333+U333</f>
        <v>20</v>
      </c>
      <c r="AD333" s="3">
        <f>AA333/G333</f>
        <v>2.8169014084507043E-2</v>
      </c>
      <c r="AE333" s="24">
        <f>(AA333)*(G333*G333)</f>
        <v>10082</v>
      </c>
      <c r="AF333" s="25">
        <f t="shared" si="117"/>
        <v>1.8765246762994934E-4</v>
      </c>
      <c r="AG333" s="26">
        <f>(H333-$H$2)/SUM($AF$2:AF332)</f>
        <v>201.77793409381698</v>
      </c>
      <c r="AH333" s="35">
        <f>(H333-H328)/SUM(AF328:AF332)</f>
        <v>2016.3999999999999</v>
      </c>
      <c r="AI333" s="28">
        <f>(H333-H323)/SUM(AF323:AF332)</f>
        <v>1008.1999999999999</v>
      </c>
      <c r="AJ333" s="29">
        <f>AJ332+(AVERAGE($AE$3:AE333)/(AJ332*AJ332))</f>
        <v>49.055676497411135</v>
      </c>
      <c r="AK333" s="30">
        <f>AK332+(AVERAGE($AG$3:AG333)/(AK332*AK332))</f>
        <v>47.051817373127349</v>
      </c>
      <c r="AL333" s="36">
        <f>AL332+(AVERAGE($AH$3:AH333)/(AL332*AL332))</f>
        <v>56.443665384271512</v>
      </c>
      <c r="AM333" s="37">
        <f>AM332+(AVERAGE($AI$3:AI333)/(AM332*AM332))</f>
        <v>56.542410555614403</v>
      </c>
      <c r="AN333" s="38">
        <f t="shared" si="118"/>
        <v>73.031744355573821</v>
      </c>
      <c r="AO333" s="39">
        <f t="shared" si="119"/>
        <v>71.61682519806115</v>
      </c>
      <c r="AP333" s="39">
        <f t="shared" si="119"/>
        <v>71.421518706385669</v>
      </c>
      <c r="AQ333" s="36">
        <f t="shared" si="124"/>
        <v>71.140564471731196</v>
      </c>
      <c r="AR333" s="40">
        <f t="shared" si="125"/>
        <v>71.007423086461927</v>
      </c>
      <c r="AS333" s="41">
        <f t="shared" si="125"/>
        <v>71.151755501937345</v>
      </c>
      <c r="AT333" s="20">
        <f>POWER((AO333-H333),2)</f>
        <v>1.9131725327185767</v>
      </c>
      <c r="AU333" s="20">
        <f>POWER((AP333-H333),2)</f>
        <v>2.4916031942903722</v>
      </c>
      <c r="AV333" s="29">
        <f t="shared" si="120"/>
        <v>56.620961661612405</v>
      </c>
      <c r="AW333" s="30">
        <f t="shared" si="123"/>
        <v>44.579821270104873</v>
      </c>
      <c r="AX333" s="36">
        <f t="shared" si="121"/>
        <v>59.559995762226428</v>
      </c>
      <c r="AY333" s="37">
        <f t="shared" si="122"/>
        <v>56.857771891346616</v>
      </c>
    </row>
    <row r="334" spans="1:51" thickTop="1" thickBot="1">
      <c r="A334" s="4">
        <v>333</v>
      </c>
      <c r="B334" s="4">
        <v>1151487572</v>
      </c>
      <c r="C334" s="5">
        <f t="shared" si="112"/>
        <v>0.62998102466793171</v>
      </c>
      <c r="D334" s="2">
        <f t="shared" si="113"/>
        <v>38896.402453703704</v>
      </c>
      <c r="E334" s="4" t="s">
        <v>1212</v>
      </c>
      <c r="F334" s="4" t="s">
        <v>1213</v>
      </c>
      <c r="G334" s="4">
        <v>73</v>
      </c>
      <c r="H334" s="4">
        <v>73</v>
      </c>
      <c r="I334" s="5">
        <f t="shared" si="114"/>
        <v>0.91803278688524592</v>
      </c>
      <c r="J334" s="4">
        <v>431</v>
      </c>
      <c r="K334" s="4">
        <v>431</v>
      </c>
      <c r="L334" s="5">
        <f t="shared" si="115"/>
        <v>0.86407766990291257</v>
      </c>
      <c r="M334" s="5">
        <f t="shared" si="110"/>
        <v>5.904109589041096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f>N334+P334+T334</f>
        <v>0</v>
      </c>
      <c r="X334" s="4">
        <f>O334+Q334+U334</f>
        <v>0</v>
      </c>
      <c r="Y334" s="60">
        <f>(N334+V334)/G334</f>
        <v>0</v>
      </c>
      <c r="Z334" s="62">
        <f>IF(AA334=0,0,(N334+V334)/ABS(AA334))</f>
        <v>0</v>
      </c>
      <c r="AA334" s="3">
        <f t="shared" si="116"/>
        <v>0</v>
      </c>
      <c r="AB334" s="3">
        <f t="shared" si="111"/>
        <v>0</v>
      </c>
      <c r="AC334" s="3">
        <f>N334+O334+P334+Q334+T334+U334</f>
        <v>0</v>
      </c>
      <c r="AD334" s="3">
        <f>AA334/G334</f>
        <v>0</v>
      </c>
      <c r="AE334" s="24">
        <f>(AA334)*(G334*G334)</f>
        <v>0</v>
      </c>
      <c r="AF334" s="25">
        <f t="shared" si="117"/>
        <v>1.8765246762994934E-4</v>
      </c>
      <c r="AG334" s="26">
        <f>(H334-$H$2)/SUM($AF$2:AF333)</f>
        <v>201.64159511139945</v>
      </c>
      <c r="AH334" s="35">
        <f>(H334-H329)/SUM(AF329:AF333)</f>
        <v>2038.4329779565203</v>
      </c>
      <c r="AI334" s="28">
        <f>(H334-H324)/SUM(AF324:AF333)</f>
        <v>1013.6783140258857</v>
      </c>
      <c r="AJ334" s="29">
        <f>AJ333+(AVERAGE($AE$3:AE334)/(AJ333*AJ333))</f>
        <v>49.182924381958927</v>
      </c>
      <c r="AK334" s="30">
        <f>AK333+(AVERAGE($AG$3:AG334)/(AK333*AK333))</f>
        <v>47.107970689461261</v>
      </c>
      <c r="AL334" s="36">
        <f>AL333+(AVERAGE($AH$3:AH334)/(AL333*AL333))</f>
        <v>56.555824167894471</v>
      </c>
      <c r="AM334" s="37">
        <f>AM333+(AVERAGE($AI$3:AI334)/(AM333*AM333))</f>
        <v>56.653986771594013</v>
      </c>
      <c r="AN334" s="38">
        <f t="shared" si="118"/>
        <v>73.031744355573821</v>
      </c>
      <c r="AO334" s="39">
        <f t="shared" si="119"/>
        <v>72.014260378318141</v>
      </c>
      <c r="AP334" s="39">
        <f t="shared" si="119"/>
        <v>71.620238896509605</v>
      </c>
      <c r="AQ334" s="36">
        <f t="shared" si="124"/>
        <v>71.300803518215275</v>
      </c>
      <c r="AR334" s="40">
        <f t="shared" si="125"/>
        <v>71.087843345163876</v>
      </c>
      <c r="AS334" s="41">
        <f t="shared" si="125"/>
        <v>71.211491609452352</v>
      </c>
      <c r="AT334" s="20">
        <f>POWER((AO334-H334),2)</f>
        <v>0.97168260175349364</v>
      </c>
      <c r="AU334" s="20">
        <f>POWER((AP334-H334),2)</f>
        <v>1.903740702705033</v>
      </c>
      <c r="AV334" s="29">
        <f t="shared" si="120"/>
        <v>56.675645660509126</v>
      </c>
      <c r="AW334" s="30">
        <f t="shared" si="123"/>
        <v>44.621132880139442</v>
      </c>
      <c r="AX334" s="36">
        <f t="shared" si="121"/>
        <v>59.617827390869223</v>
      </c>
      <c r="AY334" s="37">
        <f t="shared" si="122"/>
        <v>56.912710724852445</v>
      </c>
    </row>
    <row r="335" spans="1:51" thickTop="1" thickBot="1">
      <c r="A335" s="4">
        <v>334</v>
      </c>
      <c r="B335" s="4">
        <v>1151491778</v>
      </c>
      <c r="C335" s="5">
        <f t="shared" si="112"/>
        <v>0.63187855787476277</v>
      </c>
      <c r="D335" s="2">
        <f t="shared" si="113"/>
        <v>38896.45113425926</v>
      </c>
      <c r="E335" s="4" t="s">
        <v>1213</v>
      </c>
      <c r="F335" s="4" t="s">
        <v>1214</v>
      </c>
      <c r="G335" s="4">
        <v>73</v>
      </c>
      <c r="H335" s="4">
        <v>73</v>
      </c>
      <c r="I335" s="5">
        <f t="shared" si="114"/>
        <v>0.91803278688524592</v>
      </c>
      <c r="J335" s="4">
        <v>431</v>
      </c>
      <c r="K335" s="4">
        <v>431</v>
      </c>
      <c r="L335" s="5">
        <f t="shared" si="115"/>
        <v>0.86407766990291257</v>
      </c>
      <c r="M335" s="5">
        <f t="shared" si="110"/>
        <v>5.904109589041096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f>N335+P335+T335</f>
        <v>0</v>
      </c>
      <c r="X335" s="4">
        <f>O335+Q335+U335</f>
        <v>0</v>
      </c>
      <c r="Y335" s="60">
        <f>(N335+V335)/G335</f>
        <v>0</v>
      </c>
      <c r="Z335" s="62">
        <f>IF(AA335=0,0,(N335+V335)/ABS(AA335))</f>
        <v>0</v>
      </c>
      <c r="AA335" s="3">
        <f t="shared" si="116"/>
        <v>0</v>
      </c>
      <c r="AB335" s="3">
        <f t="shared" si="111"/>
        <v>0</v>
      </c>
      <c r="AC335" s="3">
        <f>N335+O335+P335+Q335+T335+U335</f>
        <v>0</v>
      </c>
      <c r="AD335" s="3">
        <f>AA335/G335</f>
        <v>0</v>
      </c>
      <c r="AE335" s="24">
        <f>(AA335)*(G335*G335)</f>
        <v>0</v>
      </c>
      <c r="AF335" s="25">
        <f t="shared" si="117"/>
        <v>1.8765246762994934E-4</v>
      </c>
      <c r="AG335" s="26">
        <f>(H335-$H$2)/SUM($AF$2:AF334)</f>
        <v>201.50544024987485</v>
      </c>
      <c r="AH335" s="35">
        <f>(H335-H330)/SUM(AF330:AF334)</f>
        <v>2060.9527791629903</v>
      </c>
      <c r="AI335" s="28">
        <f>(H335-H325)/SUM(AF325:AF334)</f>
        <v>1019.2164889782599</v>
      </c>
      <c r="AJ335" s="29">
        <f>AJ334+(AVERAGE($AE$3:AE335)/(AJ334*AJ334))</f>
        <v>49.309134526355976</v>
      </c>
      <c r="AK335" s="30">
        <f>AK334+(AVERAGE($AG$3:AG335)/(AK334*AK334))</f>
        <v>47.164094668099622</v>
      </c>
      <c r="AL335" s="36">
        <f>AL334+(AVERAGE($AH$3:AH335)/(AL334*AL334))</f>
        <v>56.669138005536333</v>
      </c>
      <c r="AM335" s="37">
        <f>AM334+(AVERAGE($AI$3:AI335)/(AM334*AM334))</f>
        <v>56.765743780442953</v>
      </c>
      <c r="AN335" s="38">
        <f t="shared" si="118"/>
        <v>73.031744355573821</v>
      </c>
      <c r="AO335" s="39">
        <f t="shared" si="119"/>
        <v>72.411663278334942</v>
      </c>
      <c r="AP335" s="39">
        <f t="shared" si="119"/>
        <v>71.818937543786944</v>
      </c>
      <c r="AQ335" s="36">
        <f t="shared" si="124"/>
        <v>71.541402292541122</v>
      </c>
      <c r="AR335" s="40">
        <f t="shared" si="125"/>
        <v>71.20886458154618</v>
      </c>
      <c r="AS335" s="41">
        <f t="shared" si="125"/>
        <v>71.2714610218773</v>
      </c>
      <c r="AT335" s="20">
        <f>POWER((AO335-H335),2)</f>
        <v>0.34614009805958834</v>
      </c>
      <c r="AU335" s="20">
        <f>POWER((AP335-H335),2)</f>
        <v>1.3949085254760158</v>
      </c>
      <c r="AV335" s="29">
        <f t="shared" si="120"/>
        <v>56.730224185632323</v>
      </c>
      <c r="AW335" s="30">
        <f t="shared" si="123"/>
        <v>44.662368030479705</v>
      </c>
      <c r="AX335" s="36">
        <f t="shared" si="121"/>
        <v>59.67554687603846</v>
      </c>
      <c r="AY335" s="37">
        <f t="shared" si="122"/>
        <v>56.967543542721643</v>
      </c>
    </row>
    <row r="336" spans="1:51" thickTop="1" thickBot="1">
      <c r="A336" s="4">
        <v>335</v>
      </c>
      <c r="B336" s="4">
        <v>1152266163</v>
      </c>
      <c r="C336" s="5">
        <f t="shared" si="112"/>
        <v>0.63377609108159394</v>
      </c>
      <c r="D336" s="2">
        <f t="shared" si="113"/>
        <v>38905.413923611108</v>
      </c>
      <c r="E336" s="4" t="s">
        <v>1214</v>
      </c>
      <c r="F336" s="4" t="s">
        <v>1215</v>
      </c>
      <c r="G336" s="4">
        <v>73</v>
      </c>
      <c r="H336" s="4">
        <v>73</v>
      </c>
      <c r="I336" s="5">
        <f t="shared" si="114"/>
        <v>0.91803278688524592</v>
      </c>
      <c r="J336" s="4">
        <v>431</v>
      </c>
      <c r="K336" s="4">
        <v>431</v>
      </c>
      <c r="L336" s="5">
        <f t="shared" si="115"/>
        <v>0.86407766990291257</v>
      </c>
      <c r="M336" s="5">
        <f t="shared" si="110"/>
        <v>5.904109589041096</v>
      </c>
      <c r="N336" s="4">
        <v>0</v>
      </c>
      <c r="O336" s="4">
        <v>0</v>
      </c>
      <c r="P336" s="4">
        <v>0</v>
      </c>
      <c r="Q336" s="4">
        <v>0</v>
      </c>
      <c r="R336" s="4">
        <v>1</v>
      </c>
      <c r="S336" s="4">
        <v>0</v>
      </c>
      <c r="T336" s="4">
        <v>0</v>
      </c>
      <c r="U336" s="4">
        <v>0</v>
      </c>
      <c r="V336" s="4">
        <v>1</v>
      </c>
      <c r="W336" s="4">
        <f>N336+P336+T336</f>
        <v>0</v>
      </c>
      <c r="X336" s="4">
        <f>O336+Q336+U336</f>
        <v>0</v>
      </c>
      <c r="Y336" s="60">
        <f>(N336+V336)/G336</f>
        <v>1.3698630136986301E-2</v>
      </c>
      <c r="Z336" s="62">
        <f>IF(AA336=0,0,(N336+V336)/ABS(AA336))</f>
        <v>0</v>
      </c>
      <c r="AA336" s="3">
        <f t="shared" si="116"/>
        <v>0</v>
      </c>
      <c r="AB336" s="3">
        <f t="shared" si="111"/>
        <v>0</v>
      </c>
      <c r="AC336" s="3">
        <f>N336+O336+P336+Q336+T336+U336</f>
        <v>0</v>
      </c>
      <c r="AD336" s="3">
        <f>AA336/G336</f>
        <v>0</v>
      </c>
      <c r="AE336" s="24">
        <f>(AA336)*(G336*G336)</f>
        <v>0</v>
      </c>
      <c r="AF336" s="25">
        <f t="shared" si="117"/>
        <v>1.8765246762994934E-4</v>
      </c>
      <c r="AG336" s="26">
        <f>(H336-$H$2)/SUM($AF$2:AF335)</f>
        <v>201.3694691365219</v>
      </c>
      <c r="AH336" s="35">
        <f>(H336-H331)/SUM(AF331:AF335)</f>
        <v>2083.9757185524222</v>
      </c>
      <c r="AI336" s="28">
        <f>(H336-H326)/SUM(AF326:AF335)</f>
        <v>1024.8155113874795</v>
      </c>
      <c r="AJ336" s="29">
        <f>AJ335+(AVERAGE($AE$3:AE336)/(AJ335*AJ335))</f>
        <v>49.434323467630051</v>
      </c>
      <c r="AK336" s="30">
        <f>AK335+(AVERAGE($AG$3:AG336)/(AK335*AK335))</f>
        <v>47.220188552272496</v>
      </c>
      <c r="AL336" s="36">
        <f>AL335+(AVERAGE($AH$3:AH336)/(AL335*AL335))</f>
        <v>56.783604142336934</v>
      </c>
      <c r="AM336" s="37">
        <f>AM335+(AVERAGE($AI$3:AI336)/(AM335*AM335))</f>
        <v>56.877680092214035</v>
      </c>
      <c r="AN336" s="38">
        <f t="shared" si="118"/>
        <v>73.031744355573821</v>
      </c>
      <c r="AO336" s="39">
        <f t="shared" si="119"/>
        <v>72.809106969883018</v>
      </c>
      <c r="AP336" s="39">
        <f t="shared" si="119"/>
        <v>72.017623759486142</v>
      </c>
      <c r="AQ336" s="36">
        <f t="shared" si="124"/>
        <v>71.861819859125191</v>
      </c>
      <c r="AR336" s="40">
        <f t="shared" si="125"/>
        <v>71.370573174102688</v>
      </c>
      <c r="AS336" s="41">
        <f t="shared" si="125"/>
        <v>71.351504595785059</v>
      </c>
      <c r="AT336" s="20">
        <f>POWER((AO336-H336),2)</f>
        <v>3.6440148947242915E-2</v>
      </c>
      <c r="AU336" s="20">
        <f>POWER((AP336-H336),2)</f>
        <v>0.96506307792614154</v>
      </c>
      <c r="AV336" s="29">
        <f t="shared" si="120"/>
        <v>56.784697744398315</v>
      </c>
      <c r="AW336" s="30">
        <f t="shared" si="123"/>
        <v>44.703527074121268</v>
      </c>
      <c r="AX336" s="36">
        <f t="shared" si="121"/>
        <v>59.733154760125707</v>
      </c>
      <c r="AY336" s="37">
        <f t="shared" si="122"/>
        <v>57.022270855219084</v>
      </c>
    </row>
    <row r="337" spans="1:51" thickTop="1" thickBot="1">
      <c r="A337" s="4">
        <v>336</v>
      </c>
      <c r="B337" s="4">
        <v>1156853772</v>
      </c>
      <c r="C337" s="5">
        <f t="shared" si="112"/>
        <v>0.635673624288425</v>
      </c>
      <c r="D337" s="2">
        <f t="shared" si="113"/>
        <v>38958.511249999996</v>
      </c>
      <c r="E337" s="4" t="s">
        <v>1215</v>
      </c>
      <c r="F337" s="4" t="s">
        <v>1216</v>
      </c>
      <c r="G337" s="4">
        <v>73</v>
      </c>
      <c r="H337" s="4">
        <v>73</v>
      </c>
      <c r="I337" s="5">
        <f t="shared" si="114"/>
        <v>0.91803278688524592</v>
      </c>
      <c r="J337" s="4">
        <v>431</v>
      </c>
      <c r="K337" s="4">
        <v>433</v>
      </c>
      <c r="L337" s="5">
        <f t="shared" si="115"/>
        <v>0.8689320388349514</v>
      </c>
      <c r="M337" s="5">
        <f t="shared" si="110"/>
        <v>5.9315068493150687</v>
      </c>
      <c r="N337" s="4">
        <v>0</v>
      </c>
      <c r="O337" s="4">
        <v>0</v>
      </c>
      <c r="P337" s="4">
        <v>2</v>
      </c>
      <c r="Q337" s="4">
        <v>0</v>
      </c>
      <c r="R337" s="4">
        <v>2</v>
      </c>
      <c r="S337" s="4">
        <v>0</v>
      </c>
      <c r="T337" s="4">
        <v>0</v>
      </c>
      <c r="U337" s="4">
        <v>0</v>
      </c>
      <c r="V337" s="4">
        <v>3</v>
      </c>
      <c r="W337" s="4">
        <f>N337+P337+T337</f>
        <v>2</v>
      </c>
      <c r="X337" s="4">
        <f>O337+Q337+U337</f>
        <v>0</v>
      </c>
      <c r="Y337" s="60">
        <f>(N337+V337)/G337</f>
        <v>4.1095890410958902E-2</v>
      </c>
      <c r="Z337" s="62">
        <f>IF(AA337=0,0,(N337+V337)/ABS(AA337))</f>
        <v>0</v>
      </c>
      <c r="AA337" s="3">
        <f t="shared" si="116"/>
        <v>0</v>
      </c>
      <c r="AB337" s="3">
        <f t="shared" si="111"/>
        <v>2</v>
      </c>
      <c r="AC337" s="3">
        <f>N337+O337+P337+Q337+T337+U337</f>
        <v>2</v>
      </c>
      <c r="AD337" s="3">
        <f>AA337/G337</f>
        <v>0</v>
      </c>
      <c r="AE337" s="24">
        <f>(AA337)*(G337*G337)</f>
        <v>0</v>
      </c>
      <c r="AF337" s="25">
        <f t="shared" si="117"/>
        <v>1.8765246762994934E-4</v>
      </c>
      <c r="AG337" s="26">
        <f>(H337-$H$2)/SUM($AF$2:AF336)</f>
        <v>201.23368139962463</v>
      </c>
      <c r="AH337" s="35">
        <f>(H337-H332)/SUM(AF332:AF336)</f>
        <v>2107.5188483113011</v>
      </c>
      <c r="AI337" s="28">
        <f>(H337-H327)/SUM(AF327:AF336)</f>
        <v>1030.4763895814954</v>
      </c>
      <c r="AJ337" s="29">
        <f>AJ336+(AVERAGE($AE$3:AE337)/(AJ336*AJ336))</f>
        <v>49.558507339419286</v>
      </c>
      <c r="AK337" s="30">
        <f>AK336+(AVERAGE($AG$3:AG337)/(AK336*AK336))</f>
        <v>47.27625160024094</v>
      </c>
      <c r="AL337" s="36">
        <f>AL336+(AVERAGE($AH$3:AH337)/(AL336*AL336))</f>
        <v>56.899220047278249</v>
      </c>
      <c r="AM337" s="37">
        <f>AM336+(AVERAGE($AI$3:AI337)/(AM336*AM336))</f>
        <v>56.989794272242236</v>
      </c>
      <c r="AN337" s="38">
        <f t="shared" si="118"/>
        <v>73.031744355573821</v>
      </c>
      <c r="AO337" s="39">
        <f t="shared" si="119"/>
        <v>73.206664568598399</v>
      </c>
      <c r="AP337" s="39">
        <f t="shared" si="119"/>
        <v>72.216306650339874</v>
      </c>
      <c r="AQ337" s="36">
        <f t="shared" si="124"/>
        <v>72.26100802755407</v>
      </c>
      <c r="AR337" s="40">
        <f t="shared" si="125"/>
        <v>71.572924343450893</v>
      </c>
      <c r="AS337" s="41">
        <f t="shared" si="125"/>
        <v>71.451609672524285</v>
      </c>
      <c r="AT337" s="20">
        <f>POWER((AO337-H337),2)</f>
        <v>4.2710243913962179E-2</v>
      </c>
      <c r="AU337" s="20">
        <f>POWER((AP337-H337),2)</f>
        <v>0.61417526630150876</v>
      </c>
      <c r="AV337" s="29">
        <f t="shared" si="120"/>
        <v>56.839066840327519</v>
      </c>
      <c r="AW337" s="30">
        <f t="shared" si="123"/>
        <v>44.744610361458534</v>
      </c>
      <c r="AX337" s="36">
        <f t="shared" si="121"/>
        <v>59.790651581335851</v>
      </c>
      <c r="AY337" s="37">
        <f t="shared" si="122"/>
        <v>57.076893168690006</v>
      </c>
    </row>
    <row r="338" spans="1:51" thickTop="1" thickBot="1">
      <c r="A338" s="4">
        <v>337</v>
      </c>
      <c r="B338" s="4">
        <v>1157015232</v>
      </c>
      <c r="C338" s="5">
        <f t="shared" si="112"/>
        <v>0.63757115749525617</v>
      </c>
      <c r="D338" s="2">
        <f t="shared" si="113"/>
        <v>38960.379999999997</v>
      </c>
      <c r="E338" s="4" t="s">
        <v>1216</v>
      </c>
      <c r="F338" s="4" t="s">
        <v>1217</v>
      </c>
      <c r="G338" s="4">
        <v>73</v>
      </c>
      <c r="H338" s="4">
        <v>73</v>
      </c>
      <c r="I338" s="5">
        <f t="shared" si="114"/>
        <v>0.91803278688524592</v>
      </c>
      <c r="J338" s="4">
        <v>433</v>
      </c>
      <c r="K338" s="4">
        <v>433</v>
      </c>
      <c r="L338" s="5">
        <f t="shared" si="115"/>
        <v>0.8689320388349514</v>
      </c>
      <c r="M338" s="5">
        <f t="shared" si="110"/>
        <v>5.9315068493150687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f>N338+P338+T338</f>
        <v>0</v>
      </c>
      <c r="X338" s="4">
        <f>O338+Q338+U338</f>
        <v>0</v>
      </c>
      <c r="Y338" s="60">
        <f>(N338+V338)/G338</f>
        <v>0</v>
      </c>
      <c r="Z338" s="62">
        <f>IF(AA338=0,0,(N338+V338)/ABS(AA338))</f>
        <v>0</v>
      </c>
      <c r="AA338" s="3">
        <f t="shared" si="116"/>
        <v>0</v>
      </c>
      <c r="AB338" s="3">
        <f t="shared" si="111"/>
        <v>0</v>
      </c>
      <c r="AC338" s="3">
        <f>N338+O338+P338+Q338+T338+U338</f>
        <v>0</v>
      </c>
      <c r="AD338" s="3">
        <f>AA338/G338</f>
        <v>0</v>
      </c>
      <c r="AE338" s="24">
        <f>(AA338)*(G338*G338)</f>
        <v>0</v>
      </c>
      <c r="AF338" s="25">
        <f t="shared" si="117"/>
        <v>1.8765246762994934E-4</v>
      </c>
      <c r="AG338" s="26">
        <f>(H338-$H$2)/SUM($AF$2:AF337)</f>
        <v>201.09807666846899</v>
      </c>
      <c r="AH338" s="35">
        <f>(H338-H333)/SUM(AF333:AF337)</f>
        <v>0</v>
      </c>
      <c r="AI338" s="28">
        <f>(H338-H328)/SUM(AF328:AF337)</f>
        <v>1036.2001542912249</v>
      </c>
      <c r="AJ338" s="29">
        <f>AJ337+(AVERAGE($AE$3:AE338)/(AJ337*AJ337))</f>
        <v>49.681701885337844</v>
      </c>
      <c r="AK338" s="30">
        <f>AK337+(AVERAGE($AG$3:AG338)/(AK337*AK337))</f>
        <v>47.332283085040785</v>
      </c>
      <c r="AL338" s="36">
        <f>AL337+(AVERAGE($AH$3:AH338)/(AL337*AL337))</f>
        <v>57.014023881973628</v>
      </c>
      <c r="AM338" s="37">
        <f>AM337+(AVERAGE($AI$3:AI338)/(AM337*AM337))</f>
        <v>57.102084940659523</v>
      </c>
      <c r="AN338" s="38">
        <f t="shared" si="118"/>
        <v>73.031744355573821</v>
      </c>
      <c r="AO338" s="39">
        <f t="shared" si="119"/>
        <v>73.206664568598399</v>
      </c>
      <c r="AP338" s="39">
        <f t="shared" si="119"/>
        <v>72.41499532161248</v>
      </c>
      <c r="AQ338" s="36">
        <f t="shared" si="124"/>
        <v>72.57856570048115</v>
      </c>
      <c r="AR338" s="40">
        <f t="shared" si="125"/>
        <v>71.774132954637736</v>
      </c>
      <c r="AS338" s="41">
        <f t="shared" si="125"/>
        <v>71.571730875765809</v>
      </c>
      <c r="AT338" s="20">
        <f>POWER((AO338-H338),2)</f>
        <v>4.2710243913962179E-2</v>
      </c>
      <c r="AU338" s="20">
        <f>POWER((AP338-H338),2)</f>
        <v>0.34223047373528576</v>
      </c>
      <c r="AV338" s="29">
        <f t="shared" si="120"/>
        <v>56.893331973085459</v>
      </c>
      <c r="AW338" s="30">
        <f t="shared" si="123"/>
        <v>44.785618240310981</v>
      </c>
      <c r="AX338" s="36">
        <f t="shared" si="121"/>
        <v>59.848037873731421</v>
      </c>
      <c r="AY338" s="37">
        <f t="shared" si="122"/>
        <v>57.131410985601306</v>
      </c>
    </row>
    <row r="339" spans="1:51" thickTop="1" thickBot="1">
      <c r="A339" s="4">
        <v>338</v>
      </c>
      <c r="B339" s="4">
        <v>1157356602</v>
      </c>
      <c r="C339" s="5">
        <f t="shared" si="112"/>
        <v>0.63946869070208734</v>
      </c>
      <c r="D339" s="2">
        <f t="shared" si="113"/>
        <v>38964.331041666665</v>
      </c>
      <c r="E339" s="4" t="s">
        <v>1217</v>
      </c>
      <c r="F339" s="4" t="s">
        <v>1218</v>
      </c>
      <c r="G339" s="4">
        <v>73</v>
      </c>
      <c r="H339" s="4">
        <v>73</v>
      </c>
      <c r="I339" s="5">
        <f t="shared" si="114"/>
        <v>0.91803278688524592</v>
      </c>
      <c r="J339" s="4">
        <v>433</v>
      </c>
      <c r="K339" s="4">
        <v>433</v>
      </c>
      <c r="L339" s="5">
        <f t="shared" si="115"/>
        <v>0.8689320388349514</v>
      </c>
      <c r="M339" s="5">
        <f t="shared" si="110"/>
        <v>5.9315068493150687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f>N339+P339+T339</f>
        <v>0</v>
      </c>
      <c r="X339" s="4">
        <f>O339+Q339+U339</f>
        <v>0</v>
      </c>
      <c r="Y339" s="60">
        <f>(N339+V339)/G339</f>
        <v>0</v>
      </c>
      <c r="Z339" s="62">
        <f>IF(AA339=0,0,(N339+V339)/ABS(AA339))</f>
        <v>0</v>
      </c>
      <c r="AA339" s="3">
        <f t="shared" si="116"/>
        <v>0</v>
      </c>
      <c r="AB339" s="3">
        <f t="shared" si="111"/>
        <v>0</v>
      </c>
      <c r="AC339" s="3">
        <f>N339+O339+P339+Q339+T339+U339</f>
        <v>0</v>
      </c>
      <c r="AD339" s="3">
        <f>AA339/G339</f>
        <v>0</v>
      </c>
      <c r="AE339" s="24">
        <f>(AA339)*(G339*G339)</f>
        <v>0</v>
      </c>
      <c r="AF339" s="25">
        <f t="shared" si="117"/>
        <v>1.8765246762994934E-4</v>
      </c>
      <c r="AG339" s="26">
        <f>(H339-$H$2)/SUM($AF$2:AF338)</f>
        <v>200.96265457333962</v>
      </c>
      <c r="AH339" s="35">
        <f>(H339-H334)/SUM(AF334:AF338)</f>
        <v>0</v>
      </c>
      <c r="AI339" s="28">
        <f>(H339-H329)/SUM(AF329:AF338)</f>
        <v>1041.9878592762113</v>
      </c>
      <c r="AJ339" s="29">
        <f>AJ338+(AVERAGE($AE$3:AE339)/(AJ338*AJ338))</f>
        <v>49.803922471781711</v>
      </c>
      <c r="AK339" s="30">
        <f>AK338+(AVERAGE($AG$3:AG339)/(AK338*AK338))</f>
        <v>47.388282294230756</v>
      </c>
      <c r="AL339" s="36">
        <f>AL338+(AVERAGE($AH$3:AH339)/(AL338*AL338))</f>
        <v>57.128026548903847</v>
      </c>
      <c r="AM339" s="37">
        <f>AM338+(AVERAGE($AI$3:AI339)/(AM338*AM338))</f>
        <v>57.214550771924543</v>
      </c>
      <c r="AN339" s="38">
        <f t="shared" si="118"/>
        <v>73.031744355573821</v>
      </c>
      <c r="AO339" s="39">
        <f t="shared" si="119"/>
        <v>73.206664568598399</v>
      </c>
      <c r="AP339" s="39">
        <f t="shared" si="119"/>
        <v>72.613698880164279</v>
      </c>
      <c r="AQ339" s="36">
        <f t="shared" si="124"/>
        <v>72.815956168092427</v>
      </c>
      <c r="AR339" s="40">
        <f t="shared" si="125"/>
        <v>71.974215027426865</v>
      </c>
      <c r="AS339" s="41">
        <f t="shared" si="125"/>
        <v>71.711790553368758</v>
      </c>
      <c r="AT339" s="20">
        <f>POWER((AO339-H339),2)</f>
        <v>4.2710243913962179E-2</v>
      </c>
      <c r="AU339" s="20">
        <f>POWER((AP339-H339),2)</f>
        <v>0.14922855518633235</v>
      </c>
      <c r="AV339" s="29">
        <f t="shared" si="120"/>
        <v>56.947493638523262</v>
      </c>
      <c r="AW339" s="30">
        <f t="shared" si="123"/>
        <v>44.826551055949132</v>
      </c>
      <c r="AX339" s="36">
        <f t="shared" si="121"/>
        <v>59.905314167276288</v>
      </c>
      <c r="AY339" s="37">
        <f t="shared" si="122"/>
        <v>57.185824804582296</v>
      </c>
    </row>
    <row r="340" spans="1:51" thickTop="1" thickBot="1">
      <c r="A340" s="4">
        <v>339</v>
      </c>
      <c r="B340" s="4">
        <v>1157464015</v>
      </c>
      <c r="C340" s="5">
        <f t="shared" si="112"/>
        <v>0.6413662239089184</v>
      </c>
      <c r="D340" s="2">
        <f t="shared" si="113"/>
        <v>38965.574247685188</v>
      </c>
      <c r="E340" s="4" t="s">
        <v>1218</v>
      </c>
      <c r="F340" s="4" t="s">
        <v>1219</v>
      </c>
      <c r="G340" s="4">
        <v>73</v>
      </c>
      <c r="H340" s="4">
        <v>73</v>
      </c>
      <c r="I340" s="5">
        <f t="shared" si="114"/>
        <v>0.91803278688524592</v>
      </c>
      <c r="J340" s="4">
        <v>433</v>
      </c>
      <c r="K340" s="4">
        <v>433</v>
      </c>
      <c r="L340" s="5">
        <f t="shared" si="115"/>
        <v>0.8689320388349514</v>
      </c>
      <c r="M340" s="5">
        <f t="shared" si="110"/>
        <v>5.9315068493150687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4">
        <f>N340+P340+T340</f>
        <v>0</v>
      </c>
      <c r="X340" s="4">
        <f>O340+Q340+U340</f>
        <v>0</v>
      </c>
      <c r="Y340" s="60">
        <f>(N340+V340)/G340</f>
        <v>0</v>
      </c>
      <c r="Z340" s="62">
        <f>IF(AA340=0,0,(N340+V340)/ABS(AA340))</f>
        <v>0</v>
      </c>
      <c r="AA340" s="3">
        <f t="shared" si="116"/>
        <v>0</v>
      </c>
      <c r="AB340" s="3">
        <f t="shared" si="111"/>
        <v>0</v>
      </c>
      <c r="AC340" s="3">
        <f>N340+O340+P340+Q340+T340+U340</f>
        <v>0</v>
      </c>
      <c r="AD340" s="3">
        <f>AA340/G340</f>
        <v>0</v>
      </c>
      <c r="AE340" s="24">
        <f>(AA340)*(G340*G340)</f>
        <v>0</v>
      </c>
      <c r="AF340" s="25">
        <f t="shared" si="117"/>
        <v>1.8765246762994934E-4</v>
      </c>
      <c r="AG340" s="26">
        <f>(H340-$H$2)/SUM($AF$2:AF339)</f>
        <v>200.82741474551622</v>
      </c>
      <c r="AH340" s="35">
        <f>(H340-H335)/SUM(AF335:AF339)</f>
        <v>0</v>
      </c>
      <c r="AI340" s="28">
        <f>(H340-H330)/SUM(AF330:AF339)</f>
        <v>1047.8405819713696</v>
      </c>
      <c r="AJ340" s="29">
        <f>AJ339+(AVERAGE($AE$3:AE340)/(AJ339*AJ339))</f>
        <v>49.92518410020287</v>
      </c>
      <c r="AK340" s="30">
        <f>AK339+(AVERAGE($AG$3:AG340)/(AK339*AK339))</f>
        <v>47.44424852964481</v>
      </c>
      <c r="AL340" s="36">
        <f>AL339+(AVERAGE($AH$3:AH340)/(AL339*AL339))</f>
        <v>57.241238729265575</v>
      </c>
      <c r="AM340" s="37">
        <f>AM339+(AVERAGE($AI$3:AI340)/(AM339*AM339))</f>
        <v>57.327190494367215</v>
      </c>
      <c r="AN340" s="38">
        <f t="shared" si="118"/>
        <v>73.031744355573821</v>
      </c>
      <c r="AO340" s="39">
        <f t="shared" ref="AO340:AP355" si="126">AO339+(AH340/(AO339*AO339))</f>
        <v>73.206664568598399</v>
      </c>
      <c r="AP340" s="39">
        <f t="shared" si="126"/>
        <v>72.81242643751564</v>
      </c>
      <c r="AQ340" s="36">
        <f t="shared" si="124"/>
        <v>72.974061235522584</v>
      </c>
      <c r="AR340" s="40">
        <f t="shared" si="125"/>
        <v>72.17318622483009</v>
      </c>
      <c r="AS340" s="41">
        <f t="shared" si="125"/>
        <v>71.871679438977239</v>
      </c>
      <c r="AT340" s="20">
        <f>POWER((AO340-H340),2)</f>
        <v>4.2710243913962179E-2</v>
      </c>
      <c r="AU340" s="20">
        <f>POWER((AP340-H340),2)</f>
        <v>3.518384134307409E-2</v>
      </c>
      <c r="AV340" s="29">
        <f t="shared" si="120"/>
        <v>57.001552328717565</v>
      </c>
      <c r="AW340" s="30">
        <f t="shared" si="123"/>
        <v>44.867409151120164</v>
      </c>
      <c r="AX340" s="36">
        <f t="shared" si="121"/>
        <v>59.962480987878827</v>
      </c>
      <c r="AY340" s="37">
        <f t="shared" si="122"/>
        <v>57.240135120464878</v>
      </c>
    </row>
    <row r="341" spans="1:51" thickTop="1" thickBot="1">
      <c r="A341" s="4">
        <v>340</v>
      </c>
      <c r="B341" s="4">
        <v>1158056996</v>
      </c>
      <c r="C341" s="5">
        <f t="shared" si="112"/>
        <v>0.64326375711574957</v>
      </c>
      <c r="D341" s="2">
        <f t="shared" si="113"/>
        <v>38972.437453703707</v>
      </c>
      <c r="E341" s="4" t="s">
        <v>1219</v>
      </c>
      <c r="F341" s="4" t="s">
        <v>1220</v>
      </c>
      <c r="G341" s="4">
        <v>73</v>
      </c>
      <c r="H341" s="4">
        <v>73</v>
      </c>
      <c r="I341" s="5">
        <f t="shared" si="114"/>
        <v>0.91803278688524592</v>
      </c>
      <c r="J341" s="4">
        <v>433</v>
      </c>
      <c r="K341" s="4">
        <v>433</v>
      </c>
      <c r="L341" s="5">
        <f t="shared" si="115"/>
        <v>0.8689320388349514</v>
      </c>
      <c r="M341" s="5">
        <f t="shared" si="110"/>
        <v>5.9315068493150687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f>N341+P341+T341</f>
        <v>0</v>
      </c>
      <c r="X341" s="4">
        <f>O341+Q341+U341</f>
        <v>0</v>
      </c>
      <c r="Y341" s="60">
        <f>(N341+V341)/G341</f>
        <v>0</v>
      </c>
      <c r="Z341" s="62">
        <f>IF(AA341=0,0,(N341+V341)/ABS(AA341))</f>
        <v>0</v>
      </c>
      <c r="AA341" s="3">
        <f t="shared" si="116"/>
        <v>0</v>
      </c>
      <c r="AB341" s="3">
        <f t="shared" si="111"/>
        <v>0</v>
      </c>
      <c r="AC341" s="3">
        <f>N341+O341+P341+Q341+T341+U341</f>
        <v>0</v>
      </c>
      <c r="AD341" s="3">
        <f>AA341/G341</f>
        <v>0</v>
      </c>
      <c r="AE341" s="24">
        <f>(AA341)*(G341*G341)</f>
        <v>0</v>
      </c>
      <c r="AF341" s="25">
        <f t="shared" si="117"/>
        <v>1.8765246762994934E-4</v>
      </c>
      <c r="AG341" s="26">
        <f>(H341-$H$2)/SUM($AF$2:AF340)</f>
        <v>200.69235681727051</v>
      </c>
      <c r="AH341" s="35">
        <f>(H341-H336)/SUM(AF336:AF340)</f>
        <v>0</v>
      </c>
      <c r="AI341" s="28">
        <f>(H341-H331)/SUM(AF331:AF340)</f>
        <v>1053.7594241556508</v>
      </c>
      <c r="AJ341" s="29">
        <f>AJ340+(AVERAGE($AE$3:AE341)/(AJ340*AJ340))</f>
        <v>50.045501418878509</v>
      </c>
      <c r="AK341" s="30">
        <f>AK340+(AVERAGE($AG$3:AG341)/(AK340*AK340))</f>
        <v>47.500181107148691</v>
      </c>
      <c r="AL341" s="36">
        <f>AL340+(AVERAGE($AH$3:AH341)/(AL340*AL340))</f>
        <v>57.353670889042291</v>
      </c>
      <c r="AM341" s="37">
        <f>AM340+(AVERAGE($AI$3:AI341)/(AM340*AM340))</f>
        <v>57.440002889748357</v>
      </c>
      <c r="AN341" s="38">
        <f t="shared" si="118"/>
        <v>73.031744355573821</v>
      </c>
      <c r="AO341" s="39">
        <f t="shared" si="126"/>
        <v>73.206664568598399</v>
      </c>
      <c r="AP341" s="39">
        <f t="shared" si="126"/>
        <v>73.01118711291339</v>
      </c>
      <c r="AQ341" s="36">
        <f t="shared" si="124"/>
        <v>73.053213697804466</v>
      </c>
      <c r="AR341" s="40">
        <f t="shared" si="125"/>
        <v>72.371061863948995</v>
      </c>
      <c r="AS341" s="41">
        <f t="shared" si="125"/>
        <v>72.051257523104653</v>
      </c>
      <c r="AT341" s="20">
        <f>POWER((AO341-H341),2)</f>
        <v>4.2710243913962179E-2</v>
      </c>
      <c r="AU341" s="20">
        <f>POWER((AP341-H341),2)</f>
        <v>1.2515149533694293E-4</v>
      </c>
      <c r="AV341" s="29">
        <f t="shared" si="120"/>
        <v>57.055508532009945</v>
      </c>
      <c r="AW341" s="30">
        <f t="shared" si="123"/>
        <v>44.908192866073215</v>
      </c>
      <c r="AX341" s="36">
        <f t="shared" si="121"/>
        <v>60.019538857434476</v>
      </c>
      <c r="AY341" s="37">
        <f t="shared" si="122"/>
        <v>57.294342424323212</v>
      </c>
    </row>
    <row r="342" spans="1:51" thickTop="1" thickBot="1">
      <c r="A342" s="4">
        <v>341</v>
      </c>
      <c r="B342" s="4">
        <v>1158070226</v>
      </c>
      <c r="C342" s="5">
        <f t="shared" si="112"/>
        <v>0.64516129032258063</v>
      </c>
      <c r="D342" s="2">
        <f t="shared" si="113"/>
        <v>38972.590578703705</v>
      </c>
      <c r="E342" s="4" t="s">
        <v>1220</v>
      </c>
      <c r="F342" s="4" t="s">
        <v>1221</v>
      </c>
      <c r="G342" s="4">
        <v>73</v>
      </c>
      <c r="H342" s="4">
        <v>73</v>
      </c>
      <c r="I342" s="5">
        <f t="shared" si="114"/>
        <v>0.91803278688524592</v>
      </c>
      <c r="J342" s="4">
        <v>433</v>
      </c>
      <c r="K342" s="4">
        <v>433</v>
      </c>
      <c r="L342" s="5">
        <f t="shared" si="115"/>
        <v>0.8689320388349514</v>
      </c>
      <c r="M342" s="5">
        <f t="shared" si="110"/>
        <v>5.9315068493150687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f>N342+P342+T342</f>
        <v>0</v>
      </c>
      <c r="X342" s="4">
        <f>O342+Q342+U342</f>
        <v>0</v>
      </c>
      <c r="Y342" s="60">
        <f>(N342+V342)/G342</f>
        <v>0</v>
      </c>
      <c r="Z342" s="62">
        <f>IF(AA342=0,0,(N342+V342)/ABS(AA342))</f>
        <v>0</v>
      </c>
      <c r="AA342" s="3">
        <f t="shared" si="116"/>
        <v>0</v>
      </c>
      <c r="AB342" s="3">
        <f t="shared" si="111"/>
        <v>0</v>
      </c>
      <c r="AC342" s="3">
        <f>N342+O342+P342+Q342+T342+U342</f>
        <v>0</v>
      </c>
      <c r="AD342" s="3">
        <f>AA342/G342</f>
        <v>0</v>
      </c>
      <c r="AE342" s="24">
        <f>(AA342)*(G342*G342)</f>
        <v>0</v>
      </c>
      <c r="AF342" s="25">
        <f t="shared" si="117"/>
        <v>1.8765246762994934E-4</v>
      </c>
      <c r="AG342" s="26">
        <f>(H342-$H$2)/SUM($AF$2:AF341)</f>
        <v>200.55748042186261</v>
      </c>
      <c r="AH342" s="35">
        <f>(H342-H337)/SUM(AF337:AF341)</f>
        <v>0</v>
      </c>
      <c r="AI342" s="28">
        <f>(H342-H332)/SUM(AF332:AF341)</f>
        <v>1059.7455126434968</v>
      </c>
      <c r="AJ342" s="29">
        <f>AJ341+(AVERAGE($AE$3:AE342)/(AJ341*AJ341))</f>
        <v>50.164888734200332</v>
      </c>
      <c r="AK342" s="30">
        <f>AK341+(AVERAGE($AG$3:AG342)/(AK341*AK341))</f>
        <v>47.556079356400545</v>
      </c>
      <c r="AL342" s="36">
        <f>AL341+(AVERAGE($AH$3:AH342)/(AL341*AL341))</f>
        <v>57.465333284864826</v>
      </c>
      <c r="AM342" s="37">
        <f>AM341+(AVERAGE($AI$3:AI342)/(AM341*AM341))</f>
        <v>57.552986792834346</v>
      </c>
      <c r="AN342" s="38">
        <f t="shared" si="118"/>
        <v>73.031744355573821</v>
      </c>
      <c r="AO342" s="39">
        <f t="shared" si="126"/>
        <v>73.206664568598399</v>
      </c>
      <c r="AP342" s="39">
        <f t="shared" si="126"/>
        <v>73.209990036402445</v>
      </c>
      <c r="AQ342" s="36">
        <f t="shared" si="124"/>
        <v>73.053213697804466</v>
      </c>
      <c r="AR342" s="40">
        <f t="shared" si="125"/>
        <v>72.56785692640031</v>
      </c>
      <c r="AS342" s="41">
        <f t="shared" si="125"/>
        <v>72.250355120438599</v>
      </c>
      <c r="AT342" s="20">
        <f>POWER((AO342-H342),2)</f>
        <v>4.2710243913962179E-2</v>
      </c>
      <c r="AU342" s="20">
        <f>POWER((AP342-H342),2)</f>
        <v>4.4095815388300159E-2</v>
      </c>
      <c r="AV342" s="29">
        <f t="shared" si="120"/>
        <v>57.109362733045785</v>
      </c>
      <c r="AW342" s="30">
        <f t="shared" si="123"/>
        <v>44.948902538584349</v>
      </c>
      <c r="AX342" s="36">
        <f t="shared" si="121"/>
        <v>60.076488293867719</v>
      </c>
      <c r="AY342" s="37">
        <f t="shared" si="122"/>
        <v>57.348447203512855</v>
      </c>
    </row>
    <row r="343" spans="1:51" thickTop="1" thickBot="1">
      <c r="A343" s="4">
        <v>342</v>
      </c>
      <c r="B343" s="4">
        <v>1159793189</v>
      </c>
      <c r="C343" s="5">
        <f t="shared" si="112"/>
        <v>0.6470588235294118</v>
      </c>
      <c r="D343" s="2">
        <f t="shared" si="113"/>
        <v>38992.532280092593</v>
      </c>
      <c r="E343" s="4" t="s">
        <v>1221</v>
      </c>
      <c r="F343" s="4" t="s">
        <v>1222</v>
      </c>
      <c r="G343" s="4">
        <v>73</v>
      </c>
      <c r="H343" s="4">
        <v>73</v>
      </c>
      <c r="I343" s="5">
        <f t="shared" si="114"/>
        <v>0.91803278688524592</v>
      </c>
      <c r="J343" s="4">
        <v>433</v>
      </c>
      <c r="K343" s="4">
        <v>433</v>
      </c>
      <c r="L343" s="5">
        <f t="shared" si="115"/>
        <v>0.8689320388349514</v>
      </c>
      <c r="M343" s="5">
        <f t="shared" si="110"/>
        <v>5.9315068493150687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f>N343+P343+T343</f>
        <v>0</v>
      </c>
      <c r="X343" s="4">
        <f>O343+Q343+U343</f>
        <v>0</v>
      </c>
      <c r="Y343" s="60">
        <f>(N343+V343)/G343</f>
        <v>0</v>
      </c>
      <c r="Z343" s="62">
        <f>IF(AA343=0,0,(N343+V343)/ABS(AA343))</f>
        <v>0</v>
      </c>
      <c r="AA343" s="3">
        <f t="shared" si="116"/>
        <v>0</v>
      </c>
      <c r="AB343" s="3">
        <f t="shared" si="111"/>
        <v>0</v>
      </c>
      <c r="AC343" s="3">
        <f>N343+O343+P343+Q343+T343+U343</f>
        <v>0</v>
      </c>
      <c r="AD343" s="3">
        <f>AA343/G343</f>
        <v>0</v>
      </c>
      <c r="AE343" s="24">
        <f>(AA343)*(G343*G343)</f>
        <v>0</v>
      </c>
      <c r="AF343" s="25">
        <f t="shared" si="117"/>
        <v>1.8765246762994934E-4</v>
      </c>
      <c r="AG343" s="26">
        <f>(H343-$H$2)/SUM($AF$2:AF342)</f>
        <v>200.42278519353798</v>
      </c>
      <c r="AH343" s="35">
        <f>(H343-H338)/SUM(AF338:AF342)</f>
        <v>0</v>
      </c>
      <c r="AI343" s="28">
        <f>(H343-H333)/SUM(AF333:AF342)</f>
        <v>0</v>
      </c>
      <c r="AJ343" s="29">
        <f>AJ342+(AVERAGE($AE$3:AE343)/(AJ342*AJ342))</f>
        <v>50.283360021507576</v>
      </c>
      <c r="AK343" s="30">
        <f>AK342+(AVERAGE($AG$3:AG343)/(AK342*AK342))</f>
        <v>47.611942620615622</v>
      </c>
      <c r="AL343" s="36">
        <f>AL342+(AVERAGE($AH$3:AH343)/(AL342*AL342))</f>
        <v>57.576235969670279</v>
      </c>
      <c r="AM343" s="37">
        <f>AM342+(AVERAGE($AI$3:AI343)/(AM342*AM342))</f>
        <v>57.665197496047327</v>
      </c>
      <c r="AN343" s="38">
        <f t="shared" si="118"/>
        <v>73.031744355573821</v>
      </c>
      <c r="AO343" s="39">
        <f t="shared" si="126"/>
        <v>73.206664568598399</v>
      </c>
      <c r="AP343" s="39">
        <f t="shared" si="126"/>
        <v>73.209990036402445</v>
      </c>
      <c r="AQ343" s="36">
        <f t="shared" si="124"/>
        <v>73.053213697804466</v>
      </c>
      <c r="AR343" s="40">
        <f t="shared" si="125"/>
        <v>72.725295827911452</v>
      </c>
      <c r="AS343" s="41">
        <f t="shared" si="125"/>
        <v>72.429043182937448</v>
      </c>
      <c r="AT343" s="20">
        <f>POWER((AO343-H343),2)</f>
        <v>4.2710243913962179E-2</v>
      </c>
      <c r="AU343" s="20">
        <f>POWER((AP343-H343),2)</f>
        <v>4.4095815388300159E-2</v>
      </c>
      <c r="AV343" s="29">
        <f t="shared" si="120"/>
        <v>57.163115412812644</v>
      </c>
      <c r="AW343" s="30">
        <f t="shared" si="123"/>
        <v>44.989538503981208</v>
      </c>
      <c r="AX343" s="36">
        <f t="shared" si="121"/>
        <v>60.133329811173517</v>
      </c>
      <c r="AY343" s="37">
        <f t="shared" si="122"/>
        <v>57.402449941709371</v>
      </c>
    </row>
    <row r="344" spans="1:51" thickTop="1" thickBot="1">
      <c r="A344" s="4">
        <v>343</v>
      </c>
      <c r="B344" s="4">
        <v>1160664762</v>
      </c>
      <c r="C344" s="5">
        <f t="shared" si="112"/>
        <v>0.64895635673624286</v>
      </c>
      <c r="D344" s="2">
        <f t="shared" si="113"/>
        <v>39002.619930555556</v>
      </c>
      <c r="E344" s="4" t="s">
        <v>1222</v>
      </c>
      <c r="F344" s="4" t="s">
        <v>1223</v>
      </c>
      <c r="G344" s="4">
        <v>73</v>
      </c>
      <c r="H344" s="4">
        <v>74</v>
      </c>
      <c r="I344" s="5">
        <f t="shared" si="114"/>
        <v>0.93442622950819676</v>
      </c>
      <c r="J344" s="4">
        <v>433</v>
      </c>
      <c r="K344" s="4">
        <v>435</v>
      </c>
      <c r="L344" s="5">
        <f t="shared" si="115"/>
        <v>0.87378640776699024</v>
      </c>
      <c r="M344" s="5">
        <f t="shared" si="110"/>
        <v>5.8783783783783781</v>
      </c>
      <c r="N344" s="4">
        <v>1</v>
      </c>
      <c r="O344" s="4">
        <v>0</v>
      </c>
      <c r="P344" s="4">
        <v>0</v>
      </c>
      <c r="Q344" s="4">
        <v>1</v>
      </c>
      <c r="R344" s="4">
        <v>0</v>
      </c>
      <c r="S344" s="4">
        <v>0</v>
      </c>
      <c r="T344" s="4">
        <v>3</v>
      </c>
      <c r="U344" s="4">
        <v>0</v>
      </c>
      <c r="V344" s="4">
        <v>1</v>
      </c>
      <c r="W344" s="4">
        <f>N344+P344+T344</f>
        <v>4</v>
      </c>
      <c r="X344" s="4">
        <f>O344+Q344+U344</f>
        <v>1</v>
      </c>
      <c r="Y344" s="60">
        <f>(N344+V344)/G344</f>
        <v>2.7397260273972601E-2</v>
      </c>
      <c r="Z344" s="62">
        <f>IF(AA344=0,0,(N344+V344)/ABS(AA344))</f>
        <v>2</v>
      </c>
      <c r="AA344" s="3">
        <f t="shared" si="116"/>
        <v>1</v>
      </c>
      <c r="AB344" s="3">
        <f t="shared" si="111"/>
        <v>2</v>
      </c>
      <c r="AC344" s="3">
        <f>N344+O344+P344+Q344+T344+U344</f>
        <v>5</v>
      </c>
      <c r="AD344" s="3">
        <f>AA344/G344</f>
        <v>1.3698630136986301E-2</v>
      </c>
      <c r="AE344" s="24">
        <f>(AA344)*(G344*G344)</f>
        <v>5329</v>
      </c>
      <c r="AF344" s="25">
        <f t="shared" si="117"/>
        <v>1.8261504747991235E-4</v>
      </c>
      <c r="AG344" s="26">
        <f>(H344-$H$2)/SUM($AF$2:AF343)</f>
        <v>203.86484703122966</v>
      </c>
      <c r="AH344" s="35">
        <f>(H344-H339)/SUM(AF339:AF343)</f>
        <v>1065.8</v>
      </c>
      <c r="AI344" s="28">
        <f>(H344-H334)/SUM(AF334:AF343)</f>
        <v>532.90000000000009</v>
      </c>
      <c r="AJ344" s="29">
        <f>AJ343+(AVERAGE($AE$3:AE344)/(AJ343*AJ343))</f>
        <v>50.407091635582333</v>
      </c>
      <c r="AK344" s="30">
        <f>AK343+(AVERAGE($AG$3:AG344)/(AK343*AK343))</f>
        <v>47.667774869612444</v>
      </c>
      <c r="AL344" s="36">
        <f>AL343+(AVERAGE($AH$3:AH344)/(AL343*AL343))</f>
        <v>57.687328874395682</v>
      </c>
      <c r="AM344" s="37">
        <f>AM343+(AVERAGE($AI$3:AI344)/(AM343*AM343))</f>
        <v>57.777113685697557</v>
      </c>
      <c r="AN344" s="38">
        <f t="shared" si="118"/>
        <v>74.030875214167679</v>
      </c>
      <c r="AO344" s="39">
        <f t="shared" si="126"/>
        <v>73.405536950725164</v>
      </c>
      <c r="AP344" s="39">
        <f t="shared" si="126"/>
        <v>73.309417194153795</v>
      </c>
      <c r="AQ344" s="36">
        <f t="shared" si="124"/>
        <v>73.093155445126399</v>
      </c>
      <c r="AR344" s="40">
        <f t="shared" si="125"/>
        <v>72.863663964041734</v>
      </c>
      <c r="AS344" s="41">
        <f t="shared" si="125"/>
        <v>72.597685934766858</v>
      </c>
      <c r="AT344" s="20">
        <f>POWER((AO344-H344),2)</f>
        <v>0.35338631695313605</v>
      </c>
      <c r="AU344" s="20">
        <f>POWER((AP344-H344),2)</f>
        <v>0.47690461173041715</v>
      </c>
      <c r="AV344" s="29">
        <f t="shared" si="120"/>
        <v>57.216767048678115</v>
      </c>
      <c r="AW344" s="30">
        <f t="shared" si="123"/>
        <v>45.03010109516736</v>
      </c>
      <c r="AX344" s="36">
        <f t="shared" si="121"/>
        <v>60.190063919458225</v>
      </c>
      <c r="AY344" s="37">
        <f t="shared" si="122"/>
        <v>57.456351118946451</v>
      </c>
    </row>
    <row r="345" spans="1:51" thickTop="1" thickBot="1">
      <c r="A345" s="4">
        <v>344</v>
      </c>
      <c r="B345" s="4">
        <v>1161590442</v>
      </c>
      <c r="C345" s="5">
        <f t="shared" si="112"/>
        <v>0.65085388994307403</v>
      </c>
      <c r="D345" s="2">
        <f t="shared" si="113"/>
        <v>39013.333819444444</v>
      </c>
      <c r="E345" s="4" t="s">
        <v>1223</v>
      </c>
      <c r="F345" s="4" t="s">
        <v>1224</v>
      </c>
      <c r="G345" s="4">
        <v>74</v>
      </c>
      <c r="H345" s="4">
        <v>74</v>
      </c>
      <c r="I345" s="5">
        <f t="shared" si="114"/>
        <v>0.93442622950819676</v>
      </c>
      <c r="J345" s="4">
        <v>435</v>
      </c>
      <c r="K345" s="4">
        <v>436</v>
      </c>
      <c r="L345" s="5">
        <f t="shared" si="115"/>
        <v>0.87621359223300976</v>
      </c>
      <c r="M345" s="5">
        <f t="shared" si="110"/>
        <v>5.8918918918918921</v>
      </c>
      <c r="N345" s="4">
        <v>0</v>
      </c>
      <c r="O345" s="4">
        <v>0</v>
      </c>
      <c r="P345" s="4">
        <v>1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1</v>
      </c>
      <c r="W345" s="4">
        <f>N345+P345+T345</f>
        <v>1</v>
      </c>
      <c r="X345" s="4">
        <f>O345+Q345+U345</f>
        <v>0</v>
      </c>
      <c r="Y345" s="60">
        <f>(N345+V345)/G345</f>
        <v>1.3513513513513514E-2</v>
      </c>
      <c r="Z345" s="62">
        <f>IF(AA345=0,0,(N345+V345)/ABS(AA345))</f>
        <v>0</v>
      </c>
      <c r="AA345" s="3">
        <f t="shared" si="116"/>
        <v>0</v>
      </c>
      <c r="AB345" s="3">
        <f t="shared" si="111"/>
        <v>1</v>
      </c>
      <c r="AC345" s="3">
        <f>N345+O345+P345+Q345+T345+U345</f>
        <v>1</v>
      </c>
      <c r="AD345" s="3">
        <f>AA345/G345</f>
        <v>0</v>
      </c>
      <c r="AE345" s="24">
        <f>(AA345)*(G345*G345)</f>
        <v>0</v>
      </c>
      <c r="AF345" s="25">
        <f t="shared" si="117"/>
        <v>1.8261504747991235E-4</v>
      </c>
      <c r="AG345" s="26">
        <f>(H345-$H$2)/SUM($AF$2:AF344)</f>
        <v>203.73178233859369</v>
      </c>
      <c r="AH345" s="35">
        <f>(H345-H340)/SUM(AF340:AF344)</f>
        <v>1071.5530422648992</v>
      </c>
      <c r="AI345" s="28">
        <f>(H345-H335)/SUM(AF335:AF344)</f>
        <v>534.33438924798133</v>
      </c>
      <c r="AJ345" s="29">
        <f>AJ344+(AVERAGE($AE$3:AE345)/(AJ344*AJ344))</f>
        <v>50.529857595521165</v>
      </c>
      <c r="AK345" s="30">
        <f>AK344+(AVERAGE($AG$3:AG345)/(AK344*AK344))</f>
        <v>47.723575415422332</v>
      </c>
      <c r="AL345" s="36">
        <f>AL344+(AVERAGE($AH$3:AH345)/(AL344*AL344))</f>
        <v>57.798610440045138</v>
      </c>
      <c r="AM345" s="37">
        <f>AM344+(AVERAGE($AI$3:AI345)/(AM344*AM344))</f>
        <v>57.8887383683198</v>
      </c>
      <c r="AN345" s="38">
        <f t="shared" si="118"/>
        <v>74.030875214167679</v>
      </c>
      <c r="AO345" s="39">
        <f t="shared" si="126"/>
        <v>73.604400888150309</v>
      </c>
      <c r="AP345" s="39">
        <f t="shared" si="126"/>
        <v>73.408841734544765</v>
      </c>
      <c r="AQ345" s="36">
        <f t="shared" si="124"/>
        <v>73.173167023479721</v>
      </c>
      <c r="AR345" s="40">
        <f t="shared" si="125"/>
        <v>72.982871202271227</v>
      </c>
      <c r="AS345" s="41">
        <f t="shared" si="125"/>
        <v>72.756346031519286</v>
      </c>
      <c r="AT345" s="20">
        <f>POWER((AO345-H345),2)</f>
        <v>0.15649865729626442</v>
      </c>
      <c r="AU345" s="20">
        <f>POWER((AP345-H345),2)</f>
        <v>0.3494680948160418</v>
      </c>
      <c r="AV345" s="29">
        <f t="shared" si="120"/>
        <v>57.270318114427205</v>
      </c>
      <c r="AW345" s="30">
        <f t="shared" si="123"/>
        <v>45.070590642646323</v>
      </c>
      <c r="AX345" s="36">
        <f t="shared" si="121"/>
        <v>60.246691124979918</v>
      </c>
      <c r="AY345" s="37">
        <f t="shared" si="122"/>
        <v>57.510151211653522</v>
      </c>
    </row>
    <row r="346" spans="1:51" thickTop="1" thickBot="1">
      <c r="A346" s="4">
        <v>345</v>
      </c>
      <c r="B346" s="4">
        <v>1163160727</v>
      </c>
      <c r="C346" s="5">
        <f t="shared" si="112"/>
        <v>0.65275142314990509</v>
      </c>
      <c r="D346" s="2">
        <f t="shared" si="113"/>
        <v>39031.508414351854</v>
      </c>
      <c r="E346" s="4" t="s">
        <v>1224</v>
      </c>
      <c r="F346" s="4" t="s">
        <v>1225</v>
      </c>
      <c r="G346" s="4">
        <v>74</v>
      </c>
      <c r="H346" s="4">
        <v>74</v>
      </c>
      <c r="I346" s="5">
        <f t="shared" si="114"/>
        <v>0.93442622950819676</v>
      </c>
      <c r="J346" s="4">
        <v>436</v>
      </c>
      <c r="K346" s="4">
        <v>436</v>
      </c>
      <c r="L346" s="5">
        <f t="shared" si="115"/>
        <v>0.87621359223300976</v>
      </c>
      <c r="M346" s="5">
        <f t="shared" si="110"/>
        <v>5.8918918918918921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f>N346+P346+T346</f>
        <v>0</v>
      </c>
      <c r="X346" s="4">
        <f>O346+Q346+U346</f>
        <v>0</v>
      </c>
      <c r="Y346" s="60">
        <f>(N346+V346)/G346</f>
        <v>0</v>
      </c>
      <c r="Z346" s="62">
        <f>IF(AA346=0,0,(N346+V346)/ABS(AA346))</f>
        <v>0</v>
      </c>
      <c r="AA346" s="3">
        <f t="shared" si="116"/>
        <v>0</v>
      </c>
      <c r="AB346" s="3">
        <f t="shared" si="111"/>
        <v>0</v>
      </c>
      <c r="AC346" s="3">
        <f>N346+O346+P346+Q346+T346+U346</f>
        <v>0</v>
      </c>
      <c r="AD346" s="3">
        <f>AA346/G346</f>
        <v>0</v>
      </c>
      <c r="AE346" s="24">
        <f>(AA346)*(G346*G346)</f>
        <v>0</v>
      </c>
      <c r="AF346" s="25">
        <f t="shared" si="117"/>
        <v>1.8261504747991235E-4</v>
      </c>
      <c r="AG346" s="26">
        <f>(H346-$H$2)/SUM($AF$2:AF345)</f>
        <v>203.5988912380526</v>
      </c>
      <c r="AH346" s="35">
        <f>(H346-H341)/SUM(AF341:AF345)</f>
        <v>1077.3685298678283</v>
      </c>
      <c r="AI346" s="28">
        <f>(H346-H336)/SUM(AF336:AF345)</f>
        <v>535.77652113244972</v>
      </c>
      <c r="AJ346" s="29">
        <f>AJ345+(AVERAGE($AE$3:AE346)/(AJ345*AJ345))</f>
        <v>50.651672596712856</v>
      </c>
      <c r="AK346" s="30">
        <f>AK345+(AVERAGE($AG$3:AG346)/(AK345*AK345))</f>
        <v>47.779343583664946</v>
      </c>
      <c r="AL346" s="36">
        <f>AL345+(AVERAGE($AH$3:AH346)/(AL345*AL345))</f>
        <v>57.910079161135847</v>
      </c>
      <c r="AM346" s="37">
        <f>AM345+(AVERAGE($AI$3:AI346)/(AM345*AM345))</f>
        <v>58.000074511357504</v>
      </c>
      <c r="AN346" s="38">
        <f t="shared" si="118"/>
        <v>74.030875214167679</v>
      </c>
      <c r="AO346" s="39">
        <f t="shared" si="126"/>
        <v>73.80326514035427</v>
      </c>
      <c r="AP346" s="39">
        <f t="shared" si="126"/>
        <v>73.508264750827166</v>
      </c>
      <c r="AQ346" s="36">
        <f t="shared" si="124"/>
        <v>73.293246740486751</v>
      </c>
      <c r="AR346" s="40">
        <f t="shared" si="125"/>
        <v>73.082791242280763</v>
      </c>
      <c r="AS346" s="41">
        <f t="shared" si="125"/>
        <v>72.905076395575961</v>
      </c>
      <c r="AT346" s="20">
        <f>POWER((AO346-H346),2)</f>
        <v>3.8704604999825046E-2</v>
      </c>
      <c r="AU346" s="20">
        <f>POWER((AP346-H346),2)</f>
        <v>0.24180355527906888</v>
      </c>
      <c r="AV346" s="29">
        <f t="shared" si="120"/>
        <v>57.323769080299201</v>
      </c>
      <c r="AW346" s="30">
        <f t="shared" si="123"/>
        <v>45.111007474545318</v>
      </c>
      <c r="AX346" s="36">
        <f t="shared" si="121"/>
        <v>60.303211930188198</v>
      </c>
      <c r="AY346" s="37">
        <f t="shared" si="122"/>
        <v>57.563850692692846</v>
      </c>
    </row>
    <row r="347" spans="1:51" thickTop="1" thickBot="1">
      <c r="A347" s="4">
        <v>346</v>
      </c>
      <c r="B347" s="4">
        <v>1166452111</v>
      </c>
      <c r="C347" s="5">
        <f t="shared" si="112"/>
        <v>0.65464895635673626</v>
      </c>
      <c r="D347" s="2">
        <f t="shared" si="113"/>
        <v>39069.603136574078</v>
      </c>
      <c r="E347" s="4" t="s">
        <v>1225</v>
      </c>
      <c r="F347" s="4" t="s">
        <v>1226</v>
      </c>
      <c r="G347" s="4">
        <v>74</v>
      </c>
      <c r="H347" s="4">
        <v>74</v>
      </c>
      <c r="I347" s="5">
        <f t="shared" si="114"/>
        <v>0.93442622950819676</v>
      </c>
      <c r="J347" s="4">
        <v>436</v>
      </c>
      <c r="K347" s="4">
        <v>437</v>
      </c>
      <c r="L347" s="5">
        <f t="shared" si="115"/>
        <v>0.87864077669902918</v>
      </c>
      <c r="M347" s="5">
        <f t="shared" si="110"/>
        <v>5.9054054054054053</v>
      </c>
      <c r="N347" s="4">
        <v>0</v>
      </c>
      <c r="O347" s="4">
        <v>0</v>
      </c>
      <c r="P347" s="4">
        <v>1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1</v>
      </c>
      <c r="W347" s="4">
        <f>N347+P347+T347</f>
        <v>1</v>
      </c>
      <c r="X347" s="4">
        <f>O347+Q347+U347</f>
        <v>0</v>
      </c>
      <c r="Y347" s="60">
        <f>(N347+V347)/G347</f>
        <v>1.3513513513513514E-2</v>
      </c>
      <c r="Z347" s="62">
        <f>IF(AA347=0,0,(N347+V347)/ABS(AA347))</f>
        <v>0</v>
      </c>
      <c r="AA347" s="3">
        <f t="shared" si="116"/>
        <v>0</v>
      </c>
      <c r="AB347" s="3">
        <f t="shared" si="111"/>
        <v>1</v>
      </c>
      <c r="AC347" s="3">
        <f>N347+O347+P347+Q347+T347+U347</f>
        <v>1</v>
      </c>
      <c r="AD347" s="3">
        <f>AA347/G347</f>
        <v>0</v>
      </c>
      <c r="AE347" s="24">
        <f>(AA347)*(G347*G347)</f>
        <v>0</v>
      </c>
      <c r="AF347" s="25">
        <f t="shared" si="117"/>
        <v>1.8261504747991235E-4</v>
      </c>
      <c r="AG347" s="26">
        <f>(H347-$H$2)/SUM($AF$2:AF346)</f>
        <v>203.46617339013352</v>
      </c>
      <c r="AH347" s="35">
        <f>(H347-H342)/SUM(AF342:AF346)</f>
        <v>1083.2474850588367</v>
      </c>
      <c r="AI347" s="28">
        <f>(H347-H337)/SUM(AF337:AF346)</f>
        <v>537.22645851359573</v>
      </c>
      <c r="AJ347" s="29">
        <f>AJ346+(AVERAGE($AE$3:AE347)/(AJ346*AJ346))</f>
        <v>50.772550992543245</v>
      </c>
      <c r="AK347" s="30">
        <f>AK346+(AVERAGE($AG$3:AG347)/(AK346*AK346))</f>
        <v>47.83507871331998</v>
      </c>
      <c r="AL347" s="36">
        <f>AL346+(AVERAGE($AH$3:AH347)/(AL346*AL346))</f>
        <v>58.021733585251276</v>
      </c>
      <c r="AM347" s="37">
        <f>AM346+(AVERAGE($AI$3:AI347)/(AM346*AM346))</f>
        <v>58.111125043924822</v>
      </c>
      <c r="AN347" s="38">
        <f t="shared" si="118"/>
        <v>74.030875214167679</v>
      </c>
      <c r="AO347" s="39">
        <f t="shared" si="126"/>
        <v>74.002138466596463</v>
      </c>
      <c r="AP347" s="39">
        <f t="shared" si="126"/>
        <v>73.607687336119781</v>
      </c>
      <c r="AQ347" s="36">
        <f t="shared" si="124"/>
        <v>73.45326345870491</v>
      </c>
      <c r="AR347" s="40">
        <f t="shared" si="125"/>
        <v>73.163261062785992</v>
      </c>
      <c r="AS347" s="41">
        <f t="shared" si="125"/>
        <v>73.043920467204941</v>
      </c>
      <c r="AT347" s="20">
        <f>POWER((AO347-H347),2)</f>
        <v>4.5730393841889779E-6</v>
      </c>
      <c r="AU347" s="20">
        <f>POWER((AP347-H347),2)</f>
        <v>0.15390922624079353</v>
      </c>
      <c r="AV347" s="29">
        <f t="shared" si="120"/>
        <v>57.377120413024059</v>
      </c>
      <c r="AW347" s="30">
        <f t="shared" si="123"/>
        <v>45.151351916638689</v>
      </c>
      <c r="AX347" s="36">
        <f t="shared" si="121"/>
        <v>60.359626833763507</v>
      </c>
      <c r="AY347" s="37">
        <f t="shared" si="122"/>
        <v>57.617450031396174</v>
      </c>
    </row>
    <row r="348" spans="1:51" thickTop="1" thickBot="1">
      <c r="A348" s="4">
        <v>347</v>
      </c>
      <c r="B348" s="4">
        <v>1167918307</v>
      </c>
      <c r="C348" s="5">
        <f t="shared" si="112"/>
        <v>0.65654648956356731</v>
      </c>
      <c r="D348" s="2">
        <f t="shared" si="113"/>
        <v>39086.572997685187</v>
      </c>
      <c r="E348" s="4" t="s">
        <v>1226</v>
      </c>
      <c r="F348" s="4" t="s">
        <v>1227</v>
      </c>
      <c r="G348" s="4">
        <v>74</v>
      </c>
      <c r="H348" s="4">
        <v>74</v>
      </c>
      <c r="I348" s="5">
        <f t="shared" si="114"/>
        <v>0.93442622950819676</v>
      </c>
      <c r="J348" s="4">
        <v>437</v>
      </c>
      <c r="K348" s="4">
        <v>437</v>
      </c>
      <c r="L348" s="5">
        <f t="shared" si="115"/>
        <v>0.87864077669902918</v>
      </c>
      <c r="M348" s="5">
        <f t="shared" si="110"/>
        <v>5.9054054054054053</v>
      </c>
      <c r="N348" s="4">
        <v>0</v>
      </c>
      <c r="O348" s="4">
        <v>0</v>
      </c>
      <c r="P348" s="4">
        <v>0</v>
      </c>
      <c r="Q348" s="4">
        <v>0</v>
      </c>
      <c r="R348" s="4">
        <v>1</v>
      </c>
      <c r="S348" s="4">
        <v>0</v>
      </c>
      <c r="T348" s="4">
        <v>0</v>
      </c>
      <c r="U348" s="4">
        <v>0</v>
      </c>
      <c r="V348" s="4">
        <v>1</v>
      </c>
      <c r="W348" s="4">
        <f>N348+P348+T348</f>
        <v>0</v>
      </c>
      <c r="X348" s="4">
        <f>O348+Q348+U348</f>
        <v>0</v>
      </c>
      <c r="Y348" s="60">
        <f>(N348+V348)/G348</f>
        <v>1.3513513513513514E-2</v>
      </c>
      <c r="Z348" s="62">
        <f>IF(AA348=0,0,(N348+V348)/ABS(AA348))</f>
        <v>0</v>
      </c>
      <c r="AA348" s="3">
        <f t="shared" si="116"/>
        <v>0</v>
      </c>
      <c r="AB348" s="3">
        <f t="shared" si="111"/>
        <v>0</v>
      </c>
      <c r="AC348" s="3">
        <f>N348+O348+P348+Q348+T348+U348</f>
        <v>0</v>
      </c>
      <c r="AD348" s="3">
        <f>AA348/G348</f>
        <v>0</v>
      </c>
      <c r="AE348" s="24">
        <f>(AA348)*(G348*G348)</f>
        <v>0</v>
      </c>
      <c r="AF348" s="25">
        <f t="shared" si="117"/>
        <v>1.8261504747991235E-4</v>
      </c>
      <c r="AG348" s="26">
        <f>(H348-$H$2)/SUM($AF$2:AF347)</f>
        <v>203.33362845624811</v>
      </c>
      <c r="AH348" s="35">
        <f>(H348-H343)/SUM(AF343:AF347)</f>
        <v>1089.1909525231413</v>
      </c>
      <c r="AI348" s="28">
        <f>(H348-H338)/SUM(AF338:AF347)</f>
        <v>538.68426493391428</v>
      </c>
      <c r="AJ348" s="29">
        <f>AJ347+(AVERAGE($AE$3:AE348)/(AJ347*AJ347))</f>
        <v>50.892506805204974</v>
      </c>
      <c r="AK348" s="30">
        <f>AK347+(AVERAGE($AG$3:AG348)/(AK347*AK347))</f>
        <v>47.890780156502572</v>
      </c>
      <c r="AL348" s="36">
        <f>AL347+(AVERAGE($AH$3:AH348)/(AL347*AL347))</f>
        <v>58.133572312607306</v>
      </c>
      <c r="AM348" s="37">
        <f>AM347+(AVERAGE($AI$3:AI348)/(AM347*AM347))</f>
        <v>58.221892857550593</v>
      </c>
      <c r="AN348" s="38">
        <f t="shared" si="118"/>
        <v>74.030875214167679</v>
      </c>
      <c r="AO348" s="39">
        <f t="shared" si="126"/>
        <v>74.201029628748003</v>
      </c>
      <c r="AP348" s="39">
        <f t="shared" si="126"/>
        <v>73.707110583496572</v>
      </c>
      <c r="AQ348" s="36">
        <f t="shared" si="124"/>
        <v>73.652958683133789</v>
      </c>
      <c r="AR348" s="40">
        <f t="shared" ref="AR348:AS363" si="127">AR347+(AVERAGE(AH339:AH348)/(AR347*AR347))</f>
        <v>73.263901789848333</v>
      </c>
      <c r="AS348" s="41">
        <f t="shared" si="127"/>
        <v>73.172912418020516</v>
      </c>
      <c r="AT348" s="20">
        <f>POWER((AO348-H348),2)</f>
        <v>4.0412911634559963E-2</v>
      </c>
      <c r="AU348" s="20">
        <f>POWER((AP348-H348),2)</f>
        <v>8.5784210299718472E-2</v>
      </c>
      <c r="AV348" s="29">
        <f t="shared" si="120"/>
        <v>57.430372575858328</v>
      </c>
      <c r="AW348" s="30">
        <f t="shared" si="123"/>
        <v>45.191624292371053</v>
      </c>
      <c r="AX348" s="36">
        <f t="shared" si="121"/>
        <v>60.415936330655896</v>
      </c>
      <c r="AY348" s="37">
        <f t="shared" si="122"/>
        <v>57.670949693600882</v>
      </c>
    </row>
    <row r="349" spans="1:51" thickTop="1" thickBot="1">
      <c r="A349" s="4">
        <v>348</v>
      </c>
      <c r="B349" s="4">
        <v>1167918874</v>
      </c>
      <c r="C349" s="5">
        <f t="shared" si="112"/>
        <v>0.65844402277039848</v>
      </c>
      <c r="D349" s="2">
        <f t="shared" si="113"/>
        <v>39086.579560185186</v>
      </c>
      <c r="E349" s="4" t="s">
        <v>1227</v>
      </c>
      <c r="F349" s="4" t="s">
        <v>1228</v>
      </c>
      <c r="G349" s="4">
        <v>74</v>
      </c>
      <c r="H349" s="4">
        <v>74</v>
      </c>
      <c r="I349" s="5">
        <f t="shared" si="114"/>
        <v>0.93442622950819676</v>
      </c>
      <c r="J349" s="4">
        <v>437</v>
      </c>
      <c r="K349" s="4">
        <v>437</v>
      </c>
      <c r="L349" s="5">
        <f t="shared" si="115"/>
        <v>0.87864077669902918</v>
      </c>
      <c r="M349" s="5">
        <f t="shared" si="110"/>
        <v>5.9054054054054053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f>N349+P349+T349</f>
        <v>0</v>
      </c>
      <c r="X349" s="4">
        <f>O349+Q349+U349</f>
        <v>0</v>
      </c>
      <c r="Y349" s="60">
        <f>(N349+V349)/G349</f>
        <v>0</v>
      </c>
      <c r="Z349" s="62">
        <f>IF(AA349=0,0,(N349+V349)/ABS(AA349))</f>
        <v>0</v>
      </c>
      <c r="AA349" s="3">
        <f t="shared" si="116"/>
        <v>0</v>
      </c>
      <c r="AB349" s="3">
        <f t="shared" si="111"/>
        <v>0</v>
      </c>
      <c r="AC349" s="3">
        <f>N349+O349+P349+Q349+T349+U349</f>
        <v>0</v>
      </c>
      <c r="AD349" s="3">
        <f>AA349/G349</f>
        <v>0</v>
      </c>
      <c r="AE349" s="24">
        <f>(AA349)*(G349*G349)</f>
        <v>0</v>
      </c>
      <c r="AF349" s="25">
        <f t="shared" si="117"/>
        <v>1.8261504747991235E-4</v>
      </c>
      <c r="AG349" s="26">
        <f>(H349-$H$2)/SUM($AF$2:AF348)</f>
        <v>203.20125609868973</v>
      </c>
      <c r="AH349" s="35">
        <f>(H349-H344)/SUM(AF344:AF348)</f>
        <v>0</v>
      </c>
      <c r="AI349" s="28">
        <f>(H349-H339)/SUM(AF339:AF348)</f>
        <v>540.15000462748742</v>
      </c>
      <c r="AJ349" s="29">
        <f>AJ348+(AVERAGE($AE$3:AE349)/(AJ348*AJ348))</f>
        <v>51.011553736075186</v>
      </c>
      <c r="AK349" s="30">
        <f>AK348+(AVERAGE($AG$3:AG349)/(AK348*AK348))</f>
        <v>47.946447278242509</v>
      </c>
      <c r="AL349" s="36">
        <f>AL348+(AVERAGE($AH$3:AH349)/(AL348*AL348))</f>
        <v>58.244660075068182</v>
      </c>
      <c r="AM349" s="37">
        <f>AM348+(AVERAGE($AI$3:AI349)/(AM348*AM348))</f>
        <v>58.332380806904801</v>
      </c>
      <c r="AN349" s="38">
        <f t="shared" si="118"/>
        <v>74.030875214167679</v>
      </c>
      <c r="AO349" s="39">
        <f t="shared" si="126"/>
        <v>74.201029628748003</v>
      </c>
      <c r="AP349" s="39">
        <f t="shared" si="126"/>
        <v>73.806535586074887</v>
      </c>
      <c r="AQ349" s="36">
        <f t="shared" si="124"/>
        <v>73.812278592062029</v>
      </c>
      <c r="AR349" s="40">
        <f t="shared" si="127"/>
        <v>73.364266211689994</v>
      </c>
      <c r="AS349" s="41">
        <f t="shared" si="127"/>
        <v>73.292077328752157</v>
      </c>
      <c r="AT349" s="20">
        <f>POWER((AO349-H349),2)</f>
        <v>4.0412911634559963E-2</v>
      </c>
      <c r="AU349" s="20">
        <f>POWER((AP349-H349),2)</f>
        <v>3.7428479455387603E-2</v>
      </c>
      <c r="AV349" s="29">
        <f t="shared" si="120"/>
        <v>57.483526028620602</v>
      </c>
      <c r="AW349" s="30">
        <f t="shared" si="123"/>
        <v>45.231824922880143</v>
      </c>
      <c r="AX349" s="36">
        <f t="shared" si="121"/>
        <v>60.472140912123301</v>
      </c>
      <c r="AY349" s="37">
        <f t="shared" si="122"/>
        <v>57.724350141685662</v>
      </c>
    </row>
    <row r="350" spans="1:51" thickTop="1" thickBot="1">
      <c r="A350" s="4">
        <v>349</v>
      </c>
      <c r="B350" s="4">
        <v>1168252960</v>
      </c>
      <c r="C350" s="5">
        <f t="shared" si="112"/>
        <v>0.66034155597722966</v>
      </c>
      <c r="D350" s="2">
        <f t="shared" si="113"/>
        <v>39090.446296296301</v>
      </c>
      <c r="E350" s="4" t="s">
        <v>1228</v>
      </c>
      <c r="F350" s="4" t="s">
        <v>1229</v>
      </c>
      <c r="G350" s="4">
        <v>74</v>
      </c>
      <c r="H350" s="4">
        <v>74</v>
      </c>
      <c r="I350" s="5">
        <f t="shared" si="114"/>
        <v>0.93442622950819676</v>
      </c>
      <c r="J350" s="4">
        <v>437</v>
      </c>
      <c r="K350" s="4">
        <v>437</v>
      </c>
      <c r="L350" s="5">
        <f t="shared" si="115"/>
        <v>0.87864077669902918</v>
      </c>
      <c r="M350" s="5">
        <f t="shared" si="110"/>
        <v>5.9054054054054053</v>
      </c>
      <c r="N350" s="4">
        <v>0</v>
      </c>
      <c r="O350" s="4">
        <v>0</v>
      </c>
      <c r="P350" s="4">
        <v>0</v>
      </c>
      <c r="Q350" s="4">
        <v>0</v>
      </c>
      <c r="R350" s="4">
        <v>1</v>
      </c>
      <c r="S350" s="4">
        <v>0</v>
      </c>
      <c r="T350" s="4">
        <v>0</v>
      </c>
      <c r="U350" s="4">
        <v>0</v>
      </c>
      <c r="V350" s="4">
        <v>1</v>
      </c>
      <c r="W350" s="4">
        <f>N350+P350+T350</f>
        <v>0</v>
      </c>
      <c r="X350" s="4">
        <f>O350+Q350+U350</f>
        <v>0</v>
      </c>
      <c r="Y350" s="60">
        <f>(N350+V350)/G350</f>
        <v>1.3513513513513514E-2</v>
      </c>
      <c r="Z350" s="62">
        <f>IF(AA350=0,0,(N350+V350)/ABS(AA350))</f>
        <v>0</v>
      </c>
      <c r="AA350" s="3">
        <f t="shared" si="116"/>
        <v>0</v>
      </c>
      <c r="AB350" s="3">
        <f t="shared" si="111"/>
        <v>0</v>
      </c>
      <c r="AC350" s="3">
        <f>N350+O350+P350+Q350+T350+U350</f>
        <v>0</v>
      </c>
      <c r="AD350" s="3">
        <f>AA350/G350</f>
        <v>0</v>
      </c>
      <c r="AE350" s="24">
        <f>(AA350)*(G350*G350)</f>
        <v>0</v>
      </c>
      <c r="AF350" s="25">
        <f t="shared" si="117"/>
        <v>1.8261504747991235E-4</v>
      </c>
      <c r="AG350" s="26">
        <f>(H350-$H$2)/SUM($AF$2:AF349)</f>
        <v>203.06905598063057</v>
      </c>
      <c r="AH350" s="35">
        <f>(H350-H345)/SUM(AF345:AF349)</f>
        <v>0</v>
      </c>
      <c r="AI350" s="28">
        <f>(H350-H340)/SUM(AF340:AF349)</f>
        <v>541.62374252941845</v>
      </c>
      <c r="AJ350" s="29">
        <f>AJ349+(AVERAGE($AE$3:AE350)/(AJ349*AJ349))</f>
        <v>51.129705175681984</v>
      </c>
      <c r="AK350" s="30">
        <f>AK349+(AVERAGE($AG$3:AG350)/(AK349*AK349))</f>
        <v>48.002079456267076</v>
      </c>
      <c r="AL350" s="36">
        <f>AL349+(AVERAGE($AH$3:AH350)/(AL349*AL349))</f>
        <v>58.355006493729938</v>
      </c>
      <c r="AM350" s="37">
        <f>AM349+(AVERAGE($AI$3:AI350)/(AM349*AM349))</f>
        <v>58.44259171050809</v>
      </c>
      <c r="AN350" s="38">
        <f t="shared" si="118"/>
        <v>74.030875214167679</v>
      </c>
      <c r="AO350" s="39">
        <f t="shared" si="126"/>
        <v>74.201029628748003</v>
      </c>
      <c r="AP350" s="39">
        <f t="shared" si="126"/>
        <v>73.905963437103622</v>
      </c>
      <c r="AQ350" s="36">
        <f t="shared" si="124"/>
        <v>73.931575815704889</v>
      </c>
      <c r="AR350" s="40">
        <f t="shared" si="127"/>
        <v>73.464356218544552</v>
      </c>
      <c r="AS350" s="41">
        <f t="shared" si="127"/>
        <v>73.401431332949215</v>
      </c>
      <c r="AT350" s="20">
        <f>POWER((AO350-H350),2)</f>
        <v>4.0412911634559963E-2</v>
      </c>
      <c r="AU350" s="20">
        <f>POWER((AP350-H350),2)</f>
        <v>8.8428751613643646E-3</v>
      </c>
      <c r="AV350" s="29">
        <f t="shared" si="120"/>
        <v>57.536581227726522</v>
      </c>
      <c r="AW350" s="30">
        <f t="shared" si="123"/>
        <v>45.271954127019384</v>
      </c>
      <c r="AX350" s="36">
        <f t="shared" si="121"/>
        <v>60.528241065769315</v>
      </c>
      <c r="AY350" s="37">
        <f t="shared" si="122"/>
        <v>57.777651834605727</v>
      </c>
    </row>
    <row r="351" spans="1:51" thickTop="1" thickBot="1">
      <c r="A351" s="4">
        <v>350</v>
      </c>
      <c r="B351" s="4">
        <v>1168360850</v>
      </c>
      <c r="C351" s="5">
        <f t="shared" si="112"/>
        <v>0.66223908918406071</v>
      </c>
      <c r="D351" s="2">
        <f t="shared" si="113"/>
        <v>39091.695023148146</v>
      </c>
      <c r="E351" s="4" t="s">
        <v>1229</v>
      </c>
      <c r="F351" s="4" t="s">
        <v>1230</v>
      </c>
      <c r="G351" s="4">
        <v>74</v>
      </c>
      <c r="H351" s="4">
        <v>74</v>
      </c>
      <c r="I351" s="5">
        <f t="shared" si="114"/>
        <v>0.93442622950819676</v>
      </c>
      <c r="J351" s="4">
        <v>437</v>
      </c>
      <c r="K351" s="4">
        <v>437</v>
      </c>
      <c r="L351" s="5">
        <f t="shared" si="115"/>
        <v>0.87864077669902918</v>
      </c>
      <c r="M351" s="5">
        <f t="shared" si="110"/>
        <v>5.9054054054054053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f>N351+P351+T351</f>
        <v>0</v>
      </c>
      <c r="X351" s="4">
        <f>O351+Q351+U351</f>
        <v>0</v>
      </c>
      <c r="Y351" s="60">
        <f>(N351+V351)/G351</f>
        <v>0</v>
      </c>
      <c r="Z351" s="62">
        <f>IF(AA351=0,0,(N351+V351)/ABS(AA351))</f>
        <v>0</v>
      </c>
      <c r="AA351" s="3">
        <f t="shared" si="116"/>
        <v>0</v>
      </c>
      <c r="AB351" s="3">
        <f t="shared" si="111"/>
        <v>0</v>
      </c>
      <c r="AC351" s="3">
        <f>N351+O351+P351+Q351+T351+U351</f>
        <v>0</v>
      </c>
      <c r="AD351" s="3">
        <f>AA351/G351</f>
        <v>0</v>
      </c>
      <c r="AE351" s="24">
        <f>(AA351)*(G351*G351)</f>
        <v>0</v>
      </c>
      <c r="AF351" s="25">
        <f t="shared" si="117"/>
        <v>1.8261504747991235E-4</v>
      </c>
      <c r="AG351" s="26">
        <f>(H351-$H$2)/SUM($AF$2:AF350)</f>
        <v>202.93702776611883</v>
      </c>
      <c r="AH351" s="35">
        <f>(H351-H346)/SUM(AF346:AF350)</f>
        <v>0</v>
      </c>
      <c r="AI351" s="28">
        <f>(H351-H341)/SUM(AF341:AF350)</f>
        <v>543.10554428542196</v>
      </c>
      <c r="AJ351" s="29">
        <f>AJ350+(AVERAGE($AE$3:AE351)/(AJ350*AJ350))</f>
        <v>51.246974213279337</v>
      </c>
      <c r="AK351" s="30">
        <f>AK350+(AVERAGE($AG$3:AG351)/(AK350*AK350))</f>
        <v>48.057676080787523</v>
      </c>
      <c r="AL351" s="36">
        <f>AL350+(AVERAGE($AH$3:AH351)/(AL350*AL350))</f>
        <v>58.464621003539939</v>
      </c>
      <c r="AM351" s="37">
        <f>AM350+(AVERAGE($AI$3:AI351)/(AM350*AM350))</f>
        <v>58.552528351424733</v>
      </c>
      <c r="AN351" s="38">
        <f t="shared" si="118"/>
        <v>74.030875214167679</v>
      </c>
      <c r="AO351" s="39">
        <f t="shared" si="126"/>
        <v>74.201029628748003</v>
      </c>
      <c r="AP351" s="39">
        <f t="shared" si="126"/>
        <v>74.00539523005142</v>
      </c>
      <c r="AQ351" s="36">
        <f t="shared" si="124"/>
        <v>74.011066740174726</v>
      </c>
      <c r="AR351" s="40">
        <f t="shared" si="127"/>
        <v>73.564173680029583</v>
      </c>
      <c r="AS351" s="41">
        <f t="shared" si="127"/>
        <v>73.500981727950034</v>
      </c>
      <c r="AT351" s="20">
        <f>POWER((AO351-H351),2)</f>
        <v>4.0412911634559963E-2</v>
      </c>
      <c r="AU351" s="20">
        <f>POWER((AP351-H351),2)</f>
        <v>2.9108507307742547E-5</v>
      </c>
      <c r="AV351" s="29">
        <f t="shared" si="120"/>
        <v>57.589538626223295</v>
      </c>
      <c r="AW351" s="30">
        <f t="shared" si="123"/>
        <v>45.312012221380179</v>
      </c>
      <c r="AX351" s="36">
        <f t="shared" si="121"/>
        <v>60.584237275580463</v>
      </c>
      <c r="AY351" s="37">
        <f t="shared" si="122"/>
        <v>57.8308552279276</v>
      </c>
    </row>
    <row r="352" spans="1:51" thickTop="1" thickBot="1">
      <c r="A352" s="4">
        <v>351</v>
      </c>
      <c r="B352" s="4">
        <v>1168529527</v>
      </c>
      <c r="C352" s="5">
        <f t="shared" si="112"/>
        <v>0.66413662239089188</v>
      </c>
      <c r="D352" s="2">
        <f t="shared" si="113"/>
        <v>39093.647303240738</v>
      </c>
      <c r="E352" s="4" t="s">
        <v>1230</v>
      </c>
      <c r="F352" s="4" t="s">
        <v>1231</v>
      </c>
      <c r="G352" s="4">
        <v>74</v>
      </c>
      <c r="H352" s="4">
        <v>74</v>
      </c>
      <c r="I352" s="5">
        <f t="shared" si="114"/>
        <v>0.93442622950819676</v>
      </c>
      <c r="J352" s="4">
        <v>437</v>
      </c>
      <c r="K352" s="4">
        <v>437</v>
      </c>
      <c r="L352" s="5">
        <f t="shared" si="115"/>
        <v>0.87864077669902918</v>
      </c>
      <c r="M352" s="5">
        <f t="shared" si="110"/>
        <v>5.9054054054054053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f>N352+P352+T352</f>
        <v>0</v>
      </c>
      <c r="X352" s="4">
        <f>O352+Q352+U352</f>
        <v>0</v>
      </c>
      <c r="Y352" s="60">
        <f>(N352+V352)/G352</f>
        <v>0</v>
      </c>
      <c r="Z352" s="62">
        <f>IF(AA352=0,0,(N352+V352)/ABS(AA352))</f>
        <v>0</v>
      </c>
      <c r="AA352" s="3">
        <f t="shared" si="116"/>
        <v>0</v>
      </c>
      <c r="AB352" s="3">
        <f t="shared" si="111"/>
        <v>0</v>
      </c>
      <c r="AC352" s="3">
        <f>N352+O352+P352+Q352+T352+U352</f>
        <v>0</v>
      </c>
      <c r="AD352" s="3">
        <f>AA352/G352</f>
        <v>0</v>
      </c>
      <c r="AE352" s="24">
        <f>(AA352)*(G352*G352)</f>
        <v>0</v>
      </c>
      <c r="AF352" s="25">
        <f t="shared" si="117"/>
        <v>1.8261504747991235E-4</v>
      </c>
      <c r="AG352" s="26">
        <f>(H352-$H$2)/SUM($AF$2:AF351)</f>
        <v>202.80517112007578</v>
      </c>
      <c r="AH352" s="35">
        <f>(H352-H347)/SUM(AF347:AF351)</f>
        <v>0</v>
      </c>
      <c r="AI352" s="28">
        <f>(H352-H342)/SUM(AF342:AF351)</f>
        <v>544.59547626157075</v>
      </c>
      <c r="AJ352" s="29">
        <f>AJ351+(AVERAGE($AE$3:AE352)/(AJ351*AJ351))</f>
        <v>51.363373646048991</v>
      </c>
      <c r="AK352" s="30">
        <f>AK351+(AVERAGE($AG$3:AG352)/(AK351*AK351))</f>
        <v>48.113236554289088</v>
      </c>
      <c r="AL352" s="36">
        <f>AL351+(AVERAGE($AH$3:AH352)/(AL351*AL351))</f>
        <v>58.573512858163241</v>
      </c>
      <c r="AM352" s="37">
        <f>AM351+(AVERAGE($AI$3:AI352)/(AM351*AM351))</f>
        <v>58.662193477939596</v>
      </c>
      <c r="AN352" s="38">
        <f t="shared" si="118"/>
        <v>74.030875214167679</v>
      </c>
      <c r="AO352" s="39">
        <f t="shared" si="126"/>
        <v>74.201029628748003</v>
      </c>
      <c r="AP352" s="39">
        <f t="shared" si="126"/>
        <v>74.104832058694839</v>
      </c>
      <c r="AQ352" s="36">
        <f t="shared" si="124"/>
        <v>74.050835375945084</v>
      </c>
      <c r="AR352" s="40">
        <f t="shared" si="127"/>
        <v>73.6637204454547</v>
      </c>
      <c r="AS352" s="41">
        <f t="shared" si="127"/>
        <v>73.590727054167616</v>
      </c>
      <c r="AT352" s="20">
        <f>POWER((AO352-H352),2)</f>
        <v>4.0412911634559963E-2</v>
      </c>
      <c r="AU352" s="20">
        <f>POWER((AP352-H352),2)</f>
        <v>1.0989760530198222E-2</v>
      </c>
      <c r="AV352" s="29">
        <f t="shared" si="120"/>
        <v>57.642398673823813</v>
      </c>
      <c r="AW352" s="30">
        <f t="shared" si="123"/>
        <v>45.351999520313932</v>
      </c>
      <c r="AX352" s="36">
        <f t="shared" si="121"/>
        <v>60.640130021963017</v>
      </c>
      <c r="AY352" s="37">
        <f t="shared" si="122"/>
        <v>57.883960773863414</v>
      </c>
    </row>
    <row r="353" spans="1:51" thickTop="1" thickBot="1">
      <c r="A353" s="4">
        <v>352</v>
      </c>
      <c r="B353" s="4">
        <v>1172482101</v>
      </c>
      <c r="C353" s="5">
        <f t="shared" si="112"/>
        <v>0.66603415559772294</v>
      </c>
      <c r="D353" s="2">
        <f t="shared" si="113"/>
        <v>39139.394687499997</v>
      </c>
      <c r="E353" s="4" t="s">
        <v>1231</v>
      </c>
      <c r="F353" s="4" t="s">
        <v>1232</v>
      </c>
      <c r="G353" s="4">
        <v>74</v>
      </c>
      <c r="H353" s="4">
        <v>74</v>
      </c>
      <c r="I353" s="5">
        <f t="shared" si="114"/>
        <v>0.93442622950819676</v>
      </c>
      <c r="J353" s="4">
        <v>437</v>
      </c>
      <c r="K353" s="4">
        <v>437</v>
      </c>
      <c r="L353" s="5">
        <f t="shared" si="115"/>
        <v>0.87864077669902918</v>
      </c>
      <c r="M353" s="5">
        <f t="shared" si="110"/>
        <v>5.9054054054054053</v>
      </c>
      <c r="N353" s="4">
        <v>0</v>
      </c>
      <c r="O353" s="4">
        <v>0</v>
      </c>
      <c r="P353" s="4">
        <v>0</v>
      </c>
      <c r="Q353" s="4">
        <v>0</v>
      </c>
      <c r="R353" s="4">
        <v>22</v>
      </c>
      <c r="S353" s="4">
        <v>0</v>
      </c>
      <c r="T353" s="4">
        <v>0</v>
      </c>
      <c r="U353" s="4">
        <v>0</v>
      </c>
      <c r="V353" s="4">
        <v>21</v>
      </c>
      <c r="W353" s="4">
        <f>N353+P353+T353</f>
        <v>0</v>
      </c>
      <c r="X353" s="4">
        <f>O353+Q353+U353</f>
        <v>0</v>
      </c>
      <c r="Y353" s="60">
        <f>(N353+V353)/G353</f>
        <v>0.28378378378378377</v>
      </c>
      <c r="Z353" s="62">
        <f>IF(AA353=0,0,(N353+V353)/ABS(AA353))</f>
        <v>0</v>
      </c>
      <c r="AA353" s="3">
        <f t="shared" si="116"/>
        <v>0</v>
      </c>
      <c r="AB353" s="3">
        <f t="shared" si="111"/>
        <v>0</v>
      </c>
      <c r="AC353" s="3">
        <f>N353+O353+P353+Q353+T353+U353</f>
        <v>0</v>
      </c>
      <c r="AD353" s="3">
        <f>AA353/G353</f>
        <v>0</v>
      </c>
      <c r="AE353" s="24">
        <f>(AA353)*(G353*G353)</f>
        <v>0</v>
      </c>
      <c r="AF353" s="25">
        <f t="shared" si="117"/>
        <v>1.8261504747991235E-4</v>
      </c>
      <c r="AG353" s="26">
        <f>(H353-$H$2)/SUM($AF$2:AF352)</f>
        <v>202.67348570829304</v>
      </c>
      <c r="AH353" s="35">
        <f>(H353-H348)/SUM(AF348:AF352)</f>
        <v>0</v>
      </c>
      <c r="AI353" s="28">
        <f>(H353-H343)/SUM(AF343:AF352)</f>
        <v>546.09360555420415</v>
      </c>
      <c r="AJ353" s="29">
        <f>AJ352+(AVERAGE($AE$3:AE353)/(AJ352*AJ352))</f>
        <v>51.478915987946955</v>
      </c>
      <c r="AK353" s="30">
        <f>AK352+(AVERAGE($AG$3:AG353)/(AK352*AK352))</f>
        <v>48.168760291324524</v>
      </c>
      <c r="AL353" s="36">
        <f>AL352+(AVERAGE($AH$3:AH353)/(AL352*AL352))</f>
        <v>58.681691134688236</v>
      </c>
      <c r="AM353" s="37">
        <f>AM352+(AVERAGE($AI$3:AI353)/(AM352*AM352))</f>
        <v>58.771589804219509</v>
      </c>
      <c r="AN353" s="38">
        <f t="shared" si="118"/>
        <v>74.030875214167679</v>
      </c>
      <c r="AO353" s="39">
        <f t="shared" si="126"/>
        <v>74.201029628748003</v>
      </c>
      <c r="AP353" s="39">
        <f t="shared" si="126"/>
        <v>74.204275017206612</v>
      </c>
      <c r="AQ353" s="36">
        <f t="shared" si="124"/>
        <v>74.050835375945084</v>
      </c>
      <c r="AR353" s="40">
        <f t="shared" si="127"/>
        <v>73.762998344123744</v>
      </c>
      <c r="AS353" s="41">
        <f t="shared" si="127"/>
        <v>73.690337344433914</v>
      </c>
      <c r="AT353" s="20">
        <f>POWER((AO353-H353),2)</f>
        <v>4.0412911634559963E-2</v>
      </c>
      <c r="AU353" s="20">
        <f>POWER((AP353-H353),2)</f>
        <v>4.1728282654761681E-2</v>
      </c>
      <c r="AV353" s="29">
        <f t="shared" si="120"/>
        <v>57.695161816940292</v>
      </c>
      <c r="AW353" s="30">
        <f t="shared" si="123"/>
        <v>45.391916335953759</v>
      </c>
      <c r="AX353" s="36">
        <f t="shared" si="121"/>
        <v>60.695919781779317</v>
      </c>
      <c r="AY353" s="37">
        <f t="shared" si="122"/>
        <v>57.936968921304796</v>
      </c>
    </row>
    <row r="354" spans="1:51" thickTop="1" thickBot="1">
      <c r="A354" s="4">
        <v>353</v>
      </c>
      <c r="B354" s="4">
        <v>1172482388</v>
      </c>
      <c r="C354" s="5">
        <f t="shared" si="112"/>
        <v>0.66793168880455411</v>
      </c>
      <c r="D354" s="2">
        <f t="shared" si="113"/>
        <v>39139.398009259261</v>
      </c>
      <c r="E354" s="4" t="s">
        <v>1232</v>
      </c>
      <c r="F354" s="4" t="s">
        <v>1233</v>
      </c>
      <c r="G354" s="4">
        <v>74</v>
      </c>
      <c r="H354" s="4">
        <v>74</v>
      </c>
      <c r="I354" s="5">
        <f t="shared" si="114"/>
        <v>0.93442622950819676</v>
      </c>
      <c r="J354" s="4">
        <v>437</v>
      </c>
      <c r="K354" s="4">
        <v>437</v>
      </c>
      <c r="L354" s="5">
        <f t="shared" si="115"/>
        <v>0.87864077669902918</v>
      </c>
      <c r="M354" s="5">
        <f t="shared" si="110"/>
        <v>5.9054054054054053</v>
      </c>
      <c r="N354" s="4">
        <v>0</v>
      </c>
      <c r="O354" s="4">
        <v>0</v>
      </c>
      <c r="P354" s="4">
        <v>0</v>
      </c>
      <c r="Q354" s="4">
        <v>0</v>
      </c>
      <c r="R354" s="4">
        <v>2</v>
      </c>
      <c r="S354" s="4">
        <v>0</v>
      </c>
      <c r="T354" s="4">
        <v>0</v>
      </c>
      <c r="U354" s="4">
        <v>0</v>
      </c>
      <c r="V354" s="4">
        <v>2</v>
      </c>
      <c r="W354" s="4">
        <f>N354+P354+T354</f>
        <v>0</v>
      </c>
      <c r="X354" s="4">
        <f>O354+Q354+U354</f>
        <v>0</v>
      </c>
      <c r="Y354" s="60">
        <f>(N354+V354)/G354</f>
        <v>2.7027027027027029E-2</v>
      </c>
      <c r="Z354" s="62">
        <f>IF(AA354=0,0,(N354+V354)/ABS(AA354))</f>
        <v>0</v>
      </c>
      <c r="AA354" s="3">
        <f t="shared" si="116"/>
        <v>0</v>
      </c>
      <c r="AB354" s="3">
        <f t="shared" si="111"/>
        <v>0</v>
      </c>
      <c r="AC354" s="3">
        <f>N354+O354+P354+Q354+T354+U354</f>
        <v>0</v>
      </c>
      <c r="AD354" s="3">
        <f>AA354/G354</f>
        <v>0</v>
      </c>
      <c r="AE354" s="24">
        <f>(AA354)*(G354*G354)</f>
        <v>0</v>
      </c>
      <c r="AF354" s="25">
        <f t="shared" si="117"/>
        <v>1.8261504747991235E-4</v>
      </c>
      <c r="AG354" s="26">
        <f>(H354-$H$2)/SUM($AF$2:AF353)</f>
        <v>202.54197119742966</v>
      </c>
      <c r="AH354" s="35">
        <f>(H354-H349)/SUM(AF349:AF353)</f>
        <v>0</v>
      </c>
      <c r="AI354" s="28">
        <f>(H354-H344)/SUM(AF344:AF353)</f>
        <v>0</v>
      </c>
      <c r="AJ354" s="29">
        <f>AJ353+(AVERAGE($AE$3:AE354)/(AJ353*AJ353))</f>
        <v>51.59361347821109</v>
      </c>
      <c r="AK354" s="30">
        <f>AK353+(AVERAGE($AG$3:AG354)/(AK353*AK353))</f>
        <v>48.224246718311058</v>
      </c>
      <c r="AL354" s="36">
        <f>AL353+(AVERAGE($AH$3:AH354)/(AL353*AL353))</f>
        <v>58.78916473817798</v>
      </c>
      <c r="AM354" s="37">
        <f>AM353+(AVERAGE($AI$3:AI354)/(AM353*AM353))</f>
        <v>58.88026962390574</v>
      </c>
      <c r="AN354" s="38">
        <f t="shared" si="118"/>
        <v>74.030875214167679</v>
      </c>
      <c r="AO354" s="39">
        <f t="shared" si="126"/>
        <v>74.201029628748003</v>
      </c>
      <c r="AP354" s="39">
        <f t="shared" si="126"/>
        <v>74.204275017206612</v>
      </c>
      <c r="AQ354" s="36">
        <f t="shared" si="124"/>
        <v>74.050835375945084</v>
      </c>
      <c r="AR354" s="40">
        <f t="shared" si="127"/>
        <v>73.842420802385078</v>
      </c>
      <c r="AS354" s="41">
        <f t="shared" si="127"/>
        <v>73.779865006063815</v>
      </c>
      <c r="AT354" s="20">
        <f>POWER((AO354-H354),2)</f>
        <v>4.0412911634559963E-2</v>
      </c>
      <c r="AU354" s="20">
        <f>POWER((AP354-H354),2)</f>
        <v>4.1728282654761681E-2</v>
      </c>
      <c r="AV354" s="29">
        <f t="shared" si="120"/>
        <v>57.747828498717524</v>
      </c>
      <c r="AW354" s="30">
        <f t="shared" si="123"/>
        <v>45.431762978235987</v>
      </c>
      <c r="AX354" s="36">
        <f t="shared" si="121"/>
        <v>60.751607028383617</v>
      </c>
      <c r="AY354" s="37">
        <f t="shared" si="122"/>
        <v>57.989880115856302</v>
      </c>
    </row>
    <row r="355" spans="1:51" thickTop="1" thickBot="1">
      <c r="A355" s="4">
        <v>354</v>
      </c>
      <c r="B355" s="4">
        <v>1173280675</v>
      </c>
      <c r="C355" s="5">
        <f t="shared" si="112"/>
        <v>0.66982922201138517</v>
      </c>
      <c r="D355" s="2">
        <f t="shared" si="113"/>
        <v>39148.637442129628</v>
      </c>
      <c r="E355" s="4" t="s">
        <v>1233</v>
      </c>
      <c r="F355" s="4" t="s">
        <v>1234</v>
      </c>
      <c r="G355" s="4">
        <v>74</v>
      </c>
      <c r="H355" s="4">
        <v>74</v>
      </c>
      <c r="I355" s="5">
        <f t="shared" si="114"/>
        <v>0.93442622950819676</v>
      </c>
      <c r="J355" s="4">
        <v>437</v>
      </c>
      <c r="K355" s="4">
        <v>438</v>
      </c>
      <c r="L355" s="5">
        <f t="shared" si="115"/>
        <v>0.8810679611650486</v>
      </c>
      <c r="M355" s="5">
        <f t="shared" si="110"/>
        <v>5.9189189189189193</v>
      </c>
      <c r="N355" s="4">
        <v>0</v>
      </c>
      <c r="O355" s="4">
        <v>0</v>
      </c>
      <c r="P355" s="4">
        <v>1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1</v>
      </c>
      <c r="W355" s="4">
        <f>N355+P355+T355</f>
        <v>1</v>
      </c>
      <c r="X355" s="4">
        <f>O355+Q355+U355</f>
        <v>0</v>
      </c>
      <c r="Y355" s="60">
        <f>(N355+V355)/G355</f>
        <v>1.3513513513513514E-2</v>
      </c>
      <c r="Z355" s="62">
        <f>IF(AA355=0,0,(N355+V355)/ABS(AA355))</f>
        <v>0</v>
      </c>
      <c r="AA355" s="3">
        <f t="shared" si="116"/>
        <v>0</v>
      </c>
      <c r="AB355" s="3">
        <f t="shared" si="111"/>
        <v>1</v>
      </c>
      <c r="AC355" s="3">
        <f>N355+O355+P355+Q355+T355+U355</f>
        <v>1</v>
      </c>
      <c r="AD355" s="3">
        <f>AA355/G355</f>
        <v>0</v>
      </c>
      <c r="AE355" s="24">
        <f>(AA355)*(G355*G355)</f>
        <v>0</v>
      </c>
      <c r="AF355" s="25">
        <f t="shared" si="117"/>
        <v>1.8261504747991235E-4</v>
      </c>
      <c r="AG355" s="26">
        <f>(H355-$H$2)/SUM($AF$2:AF354)</f>
        <v>202.41062725500936</v>
      </c>
      <c r="AH355" s="35">
        <f>(H355-H350)/SUM(AF350:AF354)</f>
        <v>0</v>
      </c>
      <c r="AI355" s="28">
        <f>(H355-H345)/SUM(AF345:AF354)</f>
        <v>0</v>
      </c>
      <c r="AJ355" s="29">
        <f>AJ354+(AVERAGE($AE$3:AE355)/(AJ354*AJ354))</f>
        <v>51.707478089545496</v>
      </c>
      <c r="AK355" s="30">
        <f>AK354+(AVERAGE($AG$3:AG355)/(AK354*AK354))</f>
        <v>48.279695273330745</v>
      </c>
      <c r="AL355" s="36">
        <f>AL354+(AVERAGE($AH$3:AH355)/(AL354*AL354))</f>
        <v>58.89594240607336</v>
      </c>
      <c r="AM355" s="37">
        <f>AM354+(AVERAGE($AI$3:AI355)/(AM354*AM354))</f>
        <v>58.988241877175703</v>
      </c>
      <c r="AN355" s="38">
        <f t="shared" si="118"/>
        <v>74.030875214167679</v>
      </c>
      <c r="AO355" s="39">
        <f t="shared" si="126"/>
        <v>74.201029628748003</v>
      </c>
      <c r="AP355" s="39">
        <f t="shared" si="126"/>
        <v>74.204275017206612</v>
      </c>
      <c r="AQ355" s="36">
        <f t="shared" si="124"/>
        <v>74.050835375945084</v>
      </c>
      <c r="AR355" s="40">
        <f t="shared" si="127"/>
        <v>73.902020727448217</v>
      </c>
      <c r="AS355" s="41">
        <f t="shared" si="127"/>
        <v>73.859359461363553</v>
      </c>
      <c r="AT355" s="20">
        <f>POWER((AO355-H355),2)</f>
        <v>4.0412911634559963E-2</v>
      </c>
      <c r="AU355" s="20">
        <f>POWER((AP355-H355),2)</f>
        <v>4.1728282654761681E-2</v>
      </c>
      <c r="AV355" s="29">
        <f t="shared" si="120"/>
        <v>57.800399159065648</v>
      </c>
      <c r="AW355" s="30">
        <f t="shared" si="123"/>
        <v>45.471539754921352</v>
      </c>
      <c r="AX355" s="36">
        <f t="shared" si="121"/>
        <v>60.807192231657488</v>
      </c>
      <c r="AY355" s="37">
        <f t="shared" si="122"/>
        <v>58.042694799868428</v>
      </c>
    </row>
    <row r="356" spans="1:51" thickTop="1" thickBot="1">
      <c r="A356" s="4">
        <v>355</v>
      </c>
      <c r="B356" s="4">
        <v>1173947575</v>
      </c>
      <c r="C356" s="5">
        <f t="shared" si="112"/>
        <v>0.67172675521821634</v>
      </c>
      <c r="D356" s="2">
        <f t="shared" si="113"/>
        <v>39156.356192129628</v>
      </c>
      <c r="E356" s="4" t="s">
        <v>1234</v>
      </c>
      <c r="F356" s="4" t="s">
        <v>1235</v>
      </c>
      <c r="G356" s="4">
        <v>74</v>
      </c>
      <c r="H356" s="4">
        <v>74</v>
      </c>
      <c r="I356" s="5">
        <f t="shared" si="114"/>
        <v>0.93442622950819676</v>
      </c>
      <c r="J356" s="4">
        <v>438</v>
      </c>
      <c r="K356" s="4">
        <v>438</v>
      </c>
      <c r="L356" s="5">
        <f t="shared" si="115"/>
        <v>0.8810679611650486</v>
      </c>
      <c r="M356" s="5">
        <f t="shared" si="110"/>
        <v>5.9189189189189193</v>
      </c>
      <c r="N356" s="4">
        <v>0</v>
      </c>
      <c r="O356" s="4">
        <v>0</v>
      </c>
      <c r="P356" s="4">
        <v>0</v>
      </c>
      <c r="Q356" s="4">
        <v>0</v>
      </c>
      <c r="R356" s="4">
        <v>1</v>
      </c>
      <c r="S356" s="4">
        <v>0</v>
      </c>
      <c r="T356" s="4">
        <v>0</v>
      </c>
      <c r="U356" s="4">
        <v>0</v>
      </c>
      <c r="V356" s="4">
        <v>1</v>
      </c>
      <c r="W356" s="4">
        <f>N356+P356+T356</f>
        <v>0</v>
      </c>
      <c r="X356" s="4">
        <f>O356+Q356+U356</f>
        <v>0</v>
      </c>
      <c r="Y356" s="60">
        <f>(N356+V356)/G356</f>
        <v>1.3513513513513514E-2</v>
      </c>
      <c r="Z356" s="62">
        <f>IF(AA356=0,0,(N356+V356)/ABS(AA356))</f>
        <v>0</v>
      </c>
      <c r="AA356" s="3">
        <f t="shared" si="116"/>
        <v>0</v>
      </c>
      <c r="AB356" s="3">
        <f t="shared" si="111"/>
        <v>0</v>
      </c>
      <c r="AC356" s="3">
        <f>N356+O356+P356+Q356+T356+U356</f>
        <v>0</v>
      </c>
      <c r="AD356" s="3">
        <f>AA356/G356</f>
        <v>0</v>
      </c>
      <c r="AE356" s="24">
        <f>(AA356)*(G356*G356)</f>
        <v>0</v>
      </c>
      <c r="AF356" s="25">
        <f t="shared" si="117"/>
        <v>1.8261504747991235E-4</v>
      </c>
      <c r="AG356" s="26">
        <f>(H356-$H$2)/SUM($AF$2:AF355)</f>
        <v>202.2794535494177</v>
      </c>
      <c r="AH356" s="35">
        <f>(H356-H351)/SUM(AF351:AF355)</f>
        <v>0</v>
      </c>
      <c r="AI356" s="28">
        <f>(H356-H346)/SUM(AF346:AF355)</f>
        <v>0</v>
      </c>
      <c r="AJ356" s="29">
        <f>AJ355+(AVERAGE($AE$3:AE356)/(AJ355*AJ355))</f>
        <v>51.820521535996562</v>
      </c>
      <c r="AK356" s="30">
        <f>AK355+(AVERAGE($AG$3:AG356)/(AK355*AK355))</f>
        <v>48.335105405934137</v>
      </c>
      <c r="AL356" s="36">
        <f>AL355+(AVERAGE($AH$3:AH356)/(AL355*AL355))</f>
        <v>59.002032712453861</v>
      </c>
      <c r="AM356" s="37">
        <f>AM355+(AVERAGE($AI$3:AI356)/(AM355*AM355))</f>
        <v>59.095515335908622</v>
      </c>
      <c r="AN356" s="38">
        <f t="shared" si="118"/>
        <v>74.030875214167679</v>
      </c>
      <c r="AO356" s="39">
        <f t="shared" ref="AO356:AP371" si="128">AO355+(AH356/(AO355*AO355))</f>
        <v>74.201029628748003</v>
      </c>
      <c r="AP356" s="39">
        <f t="shared" si="128"/>
        <v>74.204275017206612</v>
      </c>
      <c r="AQ356" s="36">
        <f t="shared" si="124"/>
        <v>74.050835375945084</v>
      </c>
      <c r="AR356" s="40">
        <f t="shared" si="127"/>
        <v>73.941797986257114</v>
      </c>
      <c r="AS356" s="41">
        <f t="shared" si="127"/>
        <v>73.928861507768346</v>
      </c>
      <c r="AT356" s="20">
        <f>POWER((AO356-H356),2)</f>
        <v>4.0412911634559963E-2</v>
      </c>
      <c r="AU356" s="20">
        <f>POWER((AP356-H356),2)</f>
        <v>4.1728282654761681E-2</v>
      </c>
      <c r="AV356" s="29">
        <f t="shared" si="120"/>
        <v>57.852874234692557</v>
      </c>
      <c r="AW356" s="30">
        <f t="shared" si="123"/>
        <v>45.511246971615954</v>
      </c>
      <c r="AX356" s="36">
        <f t="shared" si="121"/>
        <v>60.862675858044774</v>
      </c>
      <c r="AY356" s="37">
        <f t="shared" si="122"/>
        <v>58.095413412470215</v>
      </c>
    </row>
    <row r="357" spans="1:51" thickTop="1" thickBot="1">
      <c r="A357" s="4">
        <v>356</v>
      </c>
      <c r="B357" s="4">
        <v>1173948438</v>
      </c>
      <c r="C357" s="5">
        <f t="shared" si="112"/>
        <v>0.6736242884250474</v>
      </c>
      <c r="D357" s="2">
        <f t="shared" si="113"/>
        <v>39156.366180555553</v>
      </c>
      <c r="E357" s="4" t="s">
        <v>1235</v>
      </c>
      <c r="F357" s="4" t="s">
        <v>1236</v>
      </c>
      <c r="G357" s="4">
        <v>74</v>
      </c>
      <c r="H357" s="4">
        <v>74</v>
      </c>
      <c r="I357" s="5">
        <f t="shared" si="114"/>
        <v>0.93442622950819676</v>
      </c>
      <c r="J357" s="4">
        <v>438</v>
      </c>
      <c r="K357" s="4">
        <v>438</v>
      </c>
      <c r="L357" s="5">
        <f t="shared" si="115"/>
        <v>0.8810679611650486</v>
      </c>
      <c r="M357" s="5">
        <f t="shared" si="110"/>
        <v>5.9189189189189193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f>N357+P357+T357</f>
        <v>0</v>
      </c>
      <c r="X357" s="4">
        <f>O357+Q357+U357</f>
        <v>0</v>
      </c>
      <c r="Y357" s="60">
        <f>(N357+V357)/G357</f>
        <v>0</v>
      </c>
      <c r="Z357" s="62">
        <f>IF(AA357=0,0,(N357+V357)/ABS(AA357))</f>
        <v>0</v>
      </c>
      <c r="AA357" s="3">
        <f t="shared" si="116"/>
        <v>0</v>
      </c>
      <c r="AB357" s="3">
        <f t="shared" si="111"/>
        <v>0</v>
      </c>
      <c r="AC357" s="3">
        <f>N357+O357+P357+Q357+T357+U357</f>
        <v>0</v>
      </c>
      <c r="AD357" s="3">
        <f>AA357/G357</f>
        <v>0</v>
      </c>
      <c r="AE357" s="24">
        <f>(AA357)*(G357*G357)</f>
        <v>0</v>
      </c>
      <c r="AF357" s="25">
        <f t="shared" si="117"/>
        <v>1.8261504747991235E-4</v>
      </c>
      <c r="AG357" s="26">
        <f>(H357-$H$2)/SUM($AF$2:AF356)</f>
        <v>202.1484497498993</v>
      </c>
      <c r="AH357" s="35">
        <f>(H357-H352)/SUM(AF352:AF356)</f>
        <v>0</v>
      </c>
      <c r="AI357" s="28">
        <f>(H357-H347)/SUM(AF347:AF356)</f>
        <v>0</v>
      </c>
      <c r="AJ357" s="29">
        <f>AJ356+(AVERAGE($AE$3:AE357)/(AJ356*AJ356))</f>
        <v>51.932755280534636</v>
      </c>
      <c r="AK357" s="30">
        <f>AK356+(AVERAGE($AG$3:AG357)/(AK356*AK356))</f>
        <v>48.390476576947229</v>
      </c>
      <c r="AL357" s="36">
        <f>AL356+(AVERAGE($AH$3:AH357)/(AL356*AL356))</f>
        <v>59.107444072161542</v>
      </c>
      <c r="AM357" s="37">
        <f>AM356+(AVERAGE($AI$3:AI357)/(AM356*AM356))</f>
        <v>59.202098607964423</v>
      </c>
      <c r="AN357" s="38">
        <f t="shared" si="118"/>
        <v>74.030875214167679</v>
      </c>
      <c r="AO357" s="39">
        <f t="shared" si="128"/>
        <v>74.201029628748003</v>
      </c>
      <c r="AP357" s="39">
        <f t="shared" si="128"/>
        <v>74.204275017206612</v>
      </c>
      <c r="AQ357" s="36">
        <f t="shared" si="124"/>
        <v>74.050835375945084</v>
      </c>
      <c r="AR357" s="40">
        <f t="shared" si="127"/>
        <v>73.961719576892406</v>
      </c>
      <c r="AS357" s="41">
        <f t="shared" si="127"/>
        <v>73.988403481833799</v>
      </c>
      <c r="AT357" s="20">
        <f>POWER((AO357-H357),2)</f>
        <v>4.0412911634559963E-2</v>
      </c>
      <c r="AU357" s="20">
        <f>POWER((AP357-H357),2)</f>
        <v>4.1728282654761681E-2</v>
      </c>
      <c r="AV357" s="29">
        <f t="shared" si="120"/>
        <v>57.905254159135858</v>
      </c>
      <c r="AW357" s="30">
        <f t="shared" si="123"/>
        <v>45.550884931791934</v>
      </c>
      <c r="AX357" s="36">
        <f t="shared" si="121"/>
        <v>60.91805837058606</v>
      </c>
      <c r="AY357" s="37">
        <f t="shared" si="122"/>
        <v>58.148036389601423</v>
      </c>
    </row>
    <row r="358" spans="1:51" thickTop="1" thickBot="1">
      <c r="A358" s="4">
        <v>357</v>
      </c>
      <c r="B358" s="4">
        <v>1173950942</v>
      </c>
      <c r="C358" s="5">
        <f t="shared" si="112"/>
        <v>0.67552182163187857</v>
      </c>
      <c r="D358" s="2">
        <f t="shared" si="113"/>
        <v>39156.395162037035</v>
      </c>
      <c r="E358" s="4" t="s">
        <v>1236</v>
      </c>
      <c r="F358" s="4" t="s">
        <v>1237</v>
      </c>
      <c r="G358" s="4">
        <v>74</v>
      </c>
      <c r="H358" s="4">
        <v>74</v>
      </c>
      <c r="I358" s="5">
        <f t="shared" si="114"/>
        <v>0.93442622950819676</v>
      </c>
      <c r="J358" s="4">
        <v>438</v>
      </c>
      <c r="K358" s="4">
        <v>438</v>
      </c>
      <c r="L358" s="5">
        <f t="shared" si="115"/>
        <v>0.8810679611650486</v>
      </c>
      <c r="M358" s="5">
        <f t="shared" si="110"/>
        <v>5.9189189189189193</v>
      </c>
      <c r="N358" s="4">
        <v>0</v>
      </c>
      <c r="O358" s="4">
        <v>0</v>
      </c>
      <c r="P358" s="4">
        <v>0</v>
      </c>
      <c r="Q358" s="4">
        <v>0</v>
      </c>
      <c r="R358" s="4">
        <v>1</v>
      </c>
      <c r="S358" s="4">
        <v>0</v>
      </c>
      <c r="T358" s="4">
        <v>0</v>
      </c>
      <c r="U358" s="4">
        <v>0</v>
      </c>
      <c r="V358" s="4">
        <v>1</v>
      </c>
      <c r="W358" s="4">
        <f>N358+P358+T358</f>
        <v>0</v>
      </c>
      <c r="X358" s="4">
        <f>O358+Q358+U358</f>
        <v>0</v>
      </c>
      <c r="Y358" s="60">
        <f>(N358+V358)/G358</f>
        <v>1.3513513513513514E-2</v>
      </c>
      <c r="Z358" s="62">
        <f>IF(AA358=0,0,(N358+V358)/ABS(AA358))</f>
        <v>0</v>
      </c>
      <c r="AA358" s="3">
        <f t="shared" si="116"/>
        <v>0</v>
      </c>
      <c r="AB358" s="3">
        <f t="shared" si="111"/>
        <v>0</v>
      </c>
      <c r="AC358" s="3">
        <f>N358+O358+P358+Q358+T358+U358</f>
        <v>0</v>
      </c>
      <c r="AD358" s="3">
        <f>AA358/G358</f>
        <v>0</v>
      </c>
      <c r="AE358" s="24">
        <f>(AA358)*(G358*G358)</f>
        <v>0</v>
      </c>
      <c r="AF358" s="25">
        <f t="shared" si="117"/>
        <v>1.8261504747991235E-4</v>
      </c>
      <c r="AG358" s="26">
        <f>(H358-$H$2)/SUM($AF$2:AF357)</f>
        <v>202.01761552655515</v>
      </c>
      <c r="AH358" s="35">
        <f>(H358-H353)/SUM(AF353:AF357)</f>
        <v>0</v>
      </c>
      <c r="AI358" s="28">
        <f>(H358-H348)/SUM(AF348:AF357)</f>
        <v>0</v>
      </c>
      <c r="AJ358" s="29">
        <f>AJ357+(AVERAGE($AE$3:AE358)/(AJ357*AJ357))</f>
        <v>52.044190542354649</v>
      </c>
      <c r="AK358" s="30">
        <f>AK357+(AVERAGE($AG$3:AG358)/(AK357*AK357))</f>
        <v>48.445808258281644</v>
      </c>
      <c r="AL358" s="36">
        <f>AL357+(AVERAGE($AH$3:AH358)/(AL357*AL357))</f>
        <v>59.212184744793518</v>
      </c>
      <c r="AM358" s="37">
        <f>AM357+(AVERAGE($AI$3:AI358)/(AM357*AM357))</f>
        <v>59.308000141325245</v>
      </c>
      <c r="AN358" s="38">
        <f t="shared" si="118"/>
        <v>74.030875214167679</v>
      </c>
      <c r="AO358" s="39">
        <f t="shared" si="128"/>
        <v>74.201029628748003</v>
      </c>
      <c r="AP358" s="39">
        <f t="shared" si="128"/>
        <v>74.204275017206612</v>
      </c>
      <c r="AQ358" s="36">
        <f t="shared" si="124"/>
        <v>74.050835375945084</v>
      </c>
      <c r="AR358" s="40">
        <f t="shared" si="127"/>
        <v>73.961719576892406</v>
      </c>
      <c r="AS358" s="41">
        <f t="shared" si="127"/>
        <v>74.038009392812668</v>
      </c>
      <c r="AT358" s="20">
        <f>POWER((AO358-H358),2)</f>
        <v>4.0412911634559963E-2</v>
      </c>
      <c r="AU358" s="20">
        <f>POWER((AP358-H358),2)</f>
        <v>4.1728282654761681E-2</v>
      </c>
      <c r="AV358" s="29">
        <f t="shared" si="120"/>
        <v>57.957539362794442</v>
      </c>
      <c r="AW358" s="30">
        <f t="shared" si="123"/>
        <v>45.590453936807926</v>
      </c>
      <c r="AX358" s="36">
        <f t="shared" si="121"/>
        <v>60.973340228952765</v>
      </c>
      <c r="AY358" s="37">
        <f t="shared" si="122"/>
        <v>58.200564164044287</v>
      </c>
    </row>
    <row r="359" spans="1:51" thickTop="1" thickBot="1">
      <c r="A359" s="4">
        <v>358</v>
      </c>
      <c r="B359" s="4">
        <v>1173951050</v>
      </c>
      <c r="C359" s="5">
        <f t="shared" si="112"/>
        <v>0.67741935483870963</v>
      </c>
      <c r="D359" s="2">
        <f t="shared" si="113"/>
        <v>39156.396412037036</v>
      </c>
      <c r="E359" s="4" t="s">
        <v>1237</v>
      </c>
      <c r="F359" s="4" t="s">
        <v>1238</v>
      </c>
      <c r="G359" s="4">
        <v>74</v>
      </c>
      <c r="H359" s="4">
        <v>74</v>
      </c>
      <c r="I359" s="5">
        <f t="shared" si="114"/>
        <v>0.93442622950819676</v>
      </c>
      <c r="J359" s="4">
        <v>438</v>
      </c>
      <c r="K359" s="4">
        <v>438</v>
      </c>
      <c r="L359" s="5">
        <f t="shared" si="115"/>
        <v>0.8810679611650486</v>
      </c>
      <c r="M359" s="5">
        <f t="shared" si="110"/>
        <v>5.9189189189189193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f>N359+P359+T359</f>
        <v>0</v>
      </c>
      <c r="X359" s="4">
        <f>O359+Q359+U359</f>
        <v>0</v>
      </c>
      <c r="Y359" s="60">
        <f>(N359+V359)/G359</f>
        <v>0</v>
      </c>
      <c r="Z359" s="62">
        <f>IF(AA359=0,0,(N359+V359)/ABS(AA359))</f>
        <v>0</v>
      </c>
      <c r="AA359" s="3">
        <f t="shared" si="116"/>
        <v>0</v>
      </c>
      <c r="AB359" s="3">
        <f t="shared" si="111"/>
        <v>0</v>
      </c>
      <c r="AC359" s="3">
        <f>N359+O359+P359+Q359+T359+U359</f>
        <v>0</v>
      </c>
      <c r="AD359" s="3">
        <f>AA359/G359</f>
        <v>0</v>
      </c>
      <c r="AE359" s="24">
        <f>(AA359)*(G359*G359)</f>
        <v>0</v>
      </c>
      <c r="AF359" s="25">
        <f t="shared" si="117"/>
        <v>1.8261504747991235E-4</v>
      </c>
      <c r="AG359" s="26">
        <f>(H359-$H$2)/SUM($AF$2:AF358)</f>
        <v>201.88695055033961</v>
      </c>
      <c r="AH359" s="35">
        <f>(H359-H354)/SUM(AF354:AF358)</f>
        <v>0</v>
      </c>
      <c r="AI359" s="28">
        <f>(H359-H349)/SUM(AF349:AF358)</f>
        <v>0</v>
      </c>
      <c r="AJ359" s="29">
        <f>AJ358+(AVERAGE($AE$3:AE359)/(AJ358*AJ358))</f>
        <v>52.154838303908249</v>
      </c>
      <c r="AK359" s="30">
        <f>AK358+(AVERAGE($AG$3:AG359)/(AK358*AK358))</f>
        <v>48.501099932747962</v>
      </c>
      <c r="AL359" s="36">
        <f>AL358+(AVERAGE($AH$3:AH359)/(AL358*AL358))</f>
        <v>59.316262838568015</v>
      </c>
      <c r="AM359" s="37">
        <f>AM358+(AVERAGE($AI$3:AI359)/(AM358*AM358))</f>
        <v>59.413228228104835</v>
      </c>
      <c r="AN359" s="38">
        <f t="shared" si="118"/>
        <v>74.030875214167679</v>
      </c>
      <c r="AO359" s="39">
        <f t="shared" si="128"/>
        <v>74.201029628748003</v>
      </c>
      <c r="AP359" s="39">
        <f t="shared" si="128"/>
        <v>74.204275017206612</v>
      </c>
      <c r="AQ359" s="36">
        <f t="shared" si="124"/>
        <v>74.050835375945084</v>
      </c>
      <c r="AR359" s="40">
        <f t="shared" si="127"/>
        <v>73.961719576892406</v>
      </c>
      <c r="AS359" s="41">
        <f t="shared" si="127"/>
        <v>74.077695026916771</v>
      </c>
      <c r="AT359" s="20">
        <f>POWER((AO359-H359),2)</f>
        <v>4.0412911634559963E-2</v>
      </c>
      <c r="AU359" s="20">
        <f>POWER((AP359-H359),2)</f>
        <v>4.1728282654761681E-2</v>
      </c>
      <c r="AV359" s="29">
        <f t="shared" si="120"/>
        <v>58.009730272959658</v>
      </c>
      <c r="AW359" s="30">
        <f t="shared" si="123"/>
        <v>45.629954285929244</v>
      </c>
      <c r="AX359" s="36">
        <f t="shared" si="121"/>
        <v>61.028521889480729</v>
      </c>
      <c r="AY359" s="37">
        <f t="shared" si="122"/>
        <v>58.252997165454914</v>
      </c>
    </row>
    <row r="360" spans="1:51" thickTop="1" thickBot="1">
      <c r="A360" s="4">
        <v>359</v>
      </c>
      <c r="B360" s="4">
        <v>1173951056</v>
      </c>
      <c r="C360" s="5">
        <f t="shared" si="112"/>
        <v>0.6793168880455408</v>
      </c>
      <c r="D360" s="2">
        <f t="shared" si="113"/>
        <v>39156.396481481483</v>
      </c>
      <c r="E360" s="4" t="s">
        <v>1238</v>
      </c>
      <c r="F360" s="4" t="s">
        <v>1239</v>
      </c>
      <c r="G360" s="4">
        <v>74</v>
      </c>
      <c r="H360" s="4">
        <v>74</v>
      </c>
      <c r="I360" s="5">
        <f t="shared" si="114"/>
        <v>0.93442622950819676</v>
      </c>
      <c r="J360" s="4">
        <v>438</v>
      </c>
      <c r="K360" s="4">
        <v>438</v>
      </c>
      <c r="L360" s="5">
        <f t="shared" si="115"/>
        <v>0.8810679611650486</v>
      </c>
      <c r="M360" s="5">
        <f t="shared" si="110"/>
        <v>5.9189189189189193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f>N360+P360+T360</f>
        <v>0</v>
      </c>
      <c r="X360" s="4">
        <f>O360+Q360+U360</f>
        <v>0</v>
      </c>
      <c r="Y360" s="60">
        <f>(N360+V360)/G360</f>
        <v>0</v>
      </c>
      <c r="Z360" s="62">
        <f>IF(AA360=0,0,(N360+V360)/ABS(AA360))</f>
        <v>0</v>
      </c>
      <c r="AA360" s="3">
        <f t="shared" si="116"/>
        <v>0</v>
      </c>
      <c r="AB360" s="3">
        <f t="shared" si="111"/>
        <v>0</v>
      </c>
      <c r="AC360" s="3">
        <f>N360+O360+P360+Q360+T360+U360</f>
        <v>0</v>
      </c>
      <c r="AD360" s="3">
        <f>AA360/G360</f>
        <v>0</v>
      </c>
      <c r="AE360" s="24">
        <f>(AA360)*(G360*G360)</f>
        <v>0</v>
      </c>
      <c r="AF360" s="25">
        <f t="shared" si="117"/>
        <v>1.8261504747991235E-4</v>
      </c>
      <c r="AG360" s="26">
        <f>(H360-$H$2)/SUM($AF$2:AF359)</f>
        <v>201.7564544930579</v>
      </c>
      <c r="AH360" s="35">
        <f>(H360-H355)/SUM(AF355:AF359)</f>
        <v>0</v>
      </c>
      <c r="AI360" s="28">
        <f>(H360-H350)/SUM(AF350:AF359)</f>
        <v>0</v>
      </c>
      <c r="AJ360" s="29">
        <f>AJ359+(AVERAGE($AE$3:AE360)/(AJ359*AJ359))</f>
        <v>52.264709317679412</v>
      </c>
      <c r="AK360" s="30">
        <f>AK359+(AVERAGE($AG$3:AG360)/(AK359*AK359))</f>
        <v>48.556351093872173</v>
      </c>
      <c r="AL360" s="36">
        <f>AL359+(AVERAGE($AH$3:AH360)/(AL359*AL359))</f>
        <v>59.419686314068798</v>
      </c>
      <c r="AM360" s="37">
        <f>AM359+(AVERAGE($AI$3:AI360)/(AM359*AM359))</f>
        <v>59.517791008430954</v>
      </c>
      <c r="AN360" s="38">
        <f t="shared" si="118"/>
        <v>74.030875214167679</v>
      </c>
      <c r="AO360" s="39">
        <f t="shared" si="128"/>
        <v>74.201029628748003</v>
      </c>
      <c r="AP360" s="39">
        <f t="shared" si="128"/>
        <v>74.204275017206612</v>
      </c>
      <c r="AQ360" s="36">
        <f t="shared" si="124"/>
        <v>74.050835375945084</v>
      </c>
      <c r="AR360" s="40">
        <f t="shared" si="127"/>
        <v>73.961719576892406</v>
      </c>
      <c r="AS360" s="41">
        <f t="shared" si="127"/>
        <v>74.107468023127709</v>
      </c>
      <c r="AT360" s="20">
        <f>POWER((AO360-H360),2)</f>
        <v>4.0412911634559963E-2</v>
      </c>
      <c r="AU360" s="20">
        <f>POWER((AP360-H360),2)</f>
        <v>4.1728282654761681E-2</v>
      </c>
      <c r="AV360" s="29">
        <f t="shared" si="120"/>
        <v>58.061827313846081</v>
      </c>
      <c r="AW360" s="30">
        <f t="shared" si="123"/>
        <v>45.669386276347836</v>
      </c>
      <c r="AX360" s="36">
        <f t="shared" si="121"/>
        <v>61.083603805203445</v>
      </c>
      <c r="AY360" s="37">
        <f t="shared" si="122"/>
        <v>58.305335820394227</v>
      </c>
    </row>
    <row r="361" spans="1:51" thickTop="1" thickBot="1">
      <c r="A361" s="4">
        <v>360</v>
      </c>
      <c r="B361" s="4">
        <v>1173951206</v>
      </c>
      <c r="C361" s="5">
        <f t="shared" si="112"/>
        <v>0.68121442125237197</v>
      </c>
      <c r="D361" s="2">
        <f t="shared" si="113"/>
        <v>39156.398217592592</v>
      </c>
      <c r="E361" s="4" t="s">
        <v>1239</v>
      </c>
      <c r="F361" s="4" t="s">
        <v>1240</v>
      </c>
      <c r="G361" s="4">
        <v>74</v>
      </c>
      <c r="H361" s="4">
        <v>74</v>
      </c>
      <c r="I361" s="5">
        <f t="shared" si="114"/>
        <v>0.93442622950819676</v>
      </c>
      <c r="J361" s="4">
        <v>438</v>
      </c>
      <c r="K361" s="4">
        <v>438</v>
      </c>
      <c r="L361" s="5">
        <f t="shared" si="115"/>
        <v>0.8810679611650486</v>
      </c>
      <c r="M361" s="5">
        <f t="shared" si="110"/>
        <v>5.9189189189189193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f>N361+P361+T361</f>
        <v>0</v>
      </c>
      <c r="X361" s="4">
        <f>O361+Q361+U361</f>
        <v>0</v>
      </c>
      <c r="Y361" s="60">
        <f>(N361+V361)/G361</f>
        <v>0</v>
      </c>
      <c r="Z361" s="62">
        <f>IF(AA361=0,0,(N361+V361)/ABS(AA361))</f>
        <v>0</v>
      </c>
      <c r="AA361" s="3">
        <f t="shared" si="116"/>
        <v>0</v>
      </c>
      <c r="AB361" s="3">
        <f t="shared" si="111"/>
        <v>0</v>
      </c>
      <c r="AC361" s="3">
        <f>N361+O361+P361+Q361+T361+U361</f>
        <v>0</v>
      </c>
      <c r="AD361" s="3">
        <f>AA361/G361</f>
        <v>0</v>
      </c>
      <c r="AE361" s="24">
        <f>(AA361)*(G361*G361)</f>
        <v>0</v>
      </c>
      <c r="AF361" s="25">
        <f t="shared" si="117"/>
        <v>1.8261504747991235E-4</v>
      </c>
      <c r="AG361" s="26">
        <f>(H361-$H$2)/SUM($AF$2:AF360)</f>
        <v>201.62612702736325</v>
      </c>
      <c r="AH361" s="35">
        <f>(H361-H356)/SUM(AF356:AF360)</f>
        <v>0</v>
      </c>
      <c r="AI361" s="28">
        <f>(H361-H351)/SUM(AF351:AF360)</f>
        <v>0</v>
      </c>
      <c r="AJ361" s="29">
        <f>AJ360+(AVERAGE($AE$3:AE361)/(AJ360*AJ360))</f>
        <v>52.373814112714768</v>
      </c>
      <c r="AK361" s="30">
        <f>AK360+(AVERAGE($AG$3:AG361)/(AK360*AK360))</f>
        <v>48.611561245715208</v>
      </c>
      <c r="AL361" s="36">
        <f>AL360+(AVERAGE($AH$3:AH361)/(AL360*AL360))</f>
        <v>59.522462987872672</v>
      </c>
      <c r="AM361" s="37">
        <f>AM360+(AVERAGE($AI$3:AI361)/(AM360*AM360))</f>
        <v>59.621696474205642</v>
      </c>
      <c r="AN361" s="38">
        <f t="shared" si="118"/>
        <v>74.030875214167679</v>
      </c>
      <c r="AO361" s="39">
        <f t="shared" si="128"/>
        <v>74.201029628748003</v>
      </c>
      <c r="AP361" s="39">
        <f t="shared" si="128"/>
        <v>74.204275017206612</v>
      </c>
      <c r="AQ361" s="36">
        <f t="shared" si="124"/>
        <v>74.050835375945084</v>
      </c>
      <c r="AR361" s="40">
        <f t="shared" si="127"/>
        <v>73.961719576892406</v>
      </c>
      <c r="AS361" s="41">
        <f t="shared" si="127"/>
        <v>74.12732792119607</v>
      </c>
      <c r="AT361" s="20">
        <f>POWER((AO361-H361),2)</f>
        <v>4.0412911634559963E-2</v>
      </c>
      <c r="AU361" s="20">
        <f>POWER((AP361-H361),2)</f>
        <v>4.1728282654761681E-2</v>
      </c>
      <c r="AV361" s="29">
        <f t="shared" si="120"/>
        <v>58.113830906621899</v>
      </c>
      <c r="AW361" s="30">
        <f t="shared" si="123"/>
        <v>45.70875020320198</v>
      </c>
      <c r="AX361" s="36">
        <f t="shared" si="121"/>
        <v>61.138586425884817</v>
      </c>
      <c r="AY361" s="37">
        <f t="shared" si="122"/>
        <v>58.35758055235857</v>
      </c>
    </row>
    <row r="362" spans="1:51" thickTop="1" thickBot="1">
      <c r="A362" s="4">
        <v>361</v>
      </c>
      <c r="B362" s="4">
        <v>1175515824</v>
      </c>
      <c r="C362" s="5">
        <f t="shared" si="112"/>
        <v>0.68311195445920303</v>
      </c>
      <c r="D362" s="2">
        <f t="shared" si="113"/>
        <v>39174.507222222222</v>
      </c>
      <c r="E362" s="4" t="s">
        <v>1240</v>
      </c>
      <c r="F362" s="4" t="s">
        <v>1241</v>
      </c>
      <c r="G362" s="4">
        <v>74</v>
      </c>
      <c r="H362" s="4">
        <v>74</v>
      </c>
      <c r="I362" s="5">
        <f t="shared" si="114"/>
        <v>0.93442622950819676</v>
      </c>
      <c r="J362" s="4">
        <v>438</v>
      </c>
      <c r="K362" s="4">
        <v>438</v>
      </c>
      <c r="L362" s="5">
        <f t="shared" si="115"/>
        <v>0.8810679611650486</v>
      </c>
      <c r="M362" s="5">
        <f t="shared" si="110"/>
        <v>5.9189189189189193</v>
      </c>
      <c r="N362" s="4">
        <v>0</v>
      </c>
      <c r="O362" s="4">
        <v>0</v>
      </c>
      <c r="P362" s="4">
        <v>0</v>
      </c>
      <c r="Q362" s="4">
        <v>0</v>
      </c>
      <c r="R362" s="4">
        <v>1</v>
      </c>
      <c r="S362" s="4">
        <v>0</v>
      </c>
      <c r="T362" s="4">
        <v>0</v>
      </c>
      <c r="U362" s="4">
        <v>0</v>
      </c>
      <c r="V362" s="4">
        <v>1</v>
      </c>
      <c r="W362" s="4">
        <f>N362+P362+T362</f>
        <v>0</v>
      </c>
      <c r="X362" s="4">
        <f>O362+Q362+U362</f>
        <v>0</v>
      </c>
      <c r="Y362" s="60">
        <f>(N362+V362)/G362</f>
        <v>1.3513513513513514E-2</v>
      </c>
      <c r="Z362" s="62">
        <f>IF(AA362=0,0,(N362+V362)/ABS(AA362))</f>
        <v>0</v>
      </c>
      <c r="AA362" s="3">
        <f t="shared" si="116"/>
        <v>0</v>
      </c>
      <c r="AB362" s="3">
        <f t="shared" si="111"/>
        <v>0</v>
      </c>
      <c r="AC362" s="3">
        <f>N362+O362+P362+Q362+T362+U362</f>
        <v>0</v>
      </c>
      <c r="AD362" s="3">
        <f>AA362/G362</f>
        <v>0</v>
      </c>
      <c r="AE362" s="24">
        <f>(AA362)*(G362*G362)</f>
        <v>0</v>
      </c>
      <c r="AF362" s="25">
        <f t="shared" si="117"/>
        <v>1.8261504747991235E-4</v>
      </c>
      <c r="AG362" s="26">
        <f>(H362-$H$2)/SUM($AF$2:AF361)</f>
        <v>201.49596782675408</v>
      </c>
      <c r="AH362" s="35">
        <f>(H362-H357)/SUM(AF357:AF361)</f>
        <v>0</v>
      </c>
      <c r="AI362" s="28">
        <f>(H362-H352)/SUM(AF352:AF361)</f>
        <v>0</v>
      </c>
      <c r="AJ362" s="29">
        <f>AJ361+(AVERAGE($AE$3:AE362)/(AJ361*AJ361))</f>
        <v>52.482163000919414</v>
      </c>
      <c r="AK362" s="30">
        <f>AK361+(AVERAGE($AG$3:AG362)/(AK361*AK361))</f>
        <v>48.666729902695458</v>
      </c>
      <c r="AL362" s="36">
        <f>AL361+(AVERAGE($AH$3:AH362)/(AL361*AL361))</f>
        <v>59.624600536064392</v>
      </c>
      <c r="AM362" s="37">
        <f>AM361+(AVERAGE($AI$3:AI362)/(AM361*AM361))</f>
        <v>59.724952472747951</v>
      </c>
      <c r="AN362" s="38">
        <f t="shared" si="118"/>
        <v>74.030875214167679</v>
      </c>
      <c r="AO362" s="39">
        <f t="shared" si="128"/>
        <v>74.201029628748003</v>
      </c>
      <c r="AP362" s="39">
        <f t="shared" si="128"/>
        <v>74.204275017206612</v>
      </c>
      <c r="AQ362" s="36">
        <f t="shared" si="124"/>
        <v>74.050835375945084</v>
      </c>
      <c r="AR362" s="40">
        <f t="shared" si="127"/>
        <v>73.961719576892406</v>
      </c>
      <c r="AS362" s="41">
        <f t="shared" si="127"/>
        <v>74.137266182253498</v>
      </c>
      <c r="AT362" s="20">
        <f>POWER((AO362-H362),2)</f>
        <v>4.0412911634559963E-2</v>
      </c>
      <c r="AU362" s="20">
        <f>POWER((AP362-H362),2)</f>
        <v>4.1728282654761681E-2</v>
      </c>
      <c r="AV362" s="29">
        <f t="shared" si="120"/>
        <v>58.165741469438927</v>
      </c>
      <c r="AW362" s="30">
        <f t="shared" si="123"/>
        <v>45.748046359595747</v>
      </c>
      <c r="AX362" s="36">
        <f t="shared" si="121"/>
        <v>61.193470198051536</v>
      </c>
      <c r="AY362" s="37">
        <f t="shared" si="122"/>
        <v>58.409731781809896</v>
      </c>
    </row>
    <row r="363" spans="1:51" thickTop="1" thickBot="1">
      <c r="A363" s="4">
        <v>362</v>
      </c>
      <c r="B363" s="4">
        <v>1176967593</v>
      </c>
      <c r="C363" s="5">
        <f t="shared" si="112"/>
        <v>0.6850094876660342</v>
      </c>
      <c r="D363" s="2">
        <f t="shared" si="113"/>
        <v>39191.310104166667</v>
      </c>
      <c r="E363" s="4" t="s">
        <v>1241</v>
      </c>
      <c r="F363" s="4" t="s">
        <v>1242</v>
      </c>
      <c r="G363" s="4">
        <v>74</v>
      </c>
      <c r="H363" s="4">
        <v>74</v>
      </c>
      <c r="I363" s="5">
        <f t="shared" si="114"/>
        <v>0.93442622950819676</v>
      </c>
      <c r="J363" s="4">
        <v>438</v>
      </c>
      <c r="K363" s="4">
        <v>438</v>
      </c>
      <c r="L363" s="5">
        <f t="shared" si="115"/>
        <v>0.8810679611650486</v>
      </c>
      <c r="M363" s="5">
        <f t="shared" si="110"/>
        <v>5.9189189189189193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f>N363+P363+T363</f>
        <v>0</v>
      </c>
      <c r="X363" s="4">
        <f>O363+Q363+U363</f>
        <v>0</v>
      </c>
      <c r="Y363" s="60">
        <f>(N363+V363)/G363</f>
        <v>0</v>
      </c>
      <c r="Z363" s="62">
        <f>IF(AA363=0,0,(N363+V363)/ABS(AA363))</f>
        <v>0</v>
      </c>
      <c r="AA363" s="3">
        <f t="shared" si="116"/>
        <v>0</v>
      </c>
      <c r="AB363" s="3">
        <f t="shared" si="111"/>
        <v>0</v>
      </c>
      <c r="AC363" s="3">
        <f>N363+O363+P363+Q363+T363+U363</f>
        <v>0</v>
      </c>
      <c r="AD363" s="3">
        <f>AA363/G363</f>
        <v>0</v>
      </c>
      <c r="AE363" s="24">
        <f>(AA363)*(G363*G363)</f>
        <v>0</v>
      </c>
      <c r="AF363" s="25">
        <f t="shared" si="117"/>
        <v>1.8261504747991235E-4</v>
      </c>
      <c r="AG363" s="26">
        <f>(H363-$H$2)/SUM($AF$2:AF362)</f>
        <v>201.36597656557146</v>
      </c>
      <c r="AH363" s="35">
        <f>(H363-H358)/SUM(AF358:AF362)</f>
        <v>0</v>
      </c>
      <c r="AI363" s="28">
        <f>(H363-H353)/SUM(AF353:AF362)</f>
        <v>0</v>
      </c>
      <c r="AJ363" s="29">
        <f>AJ362+(AVERAGE($AE$3:AE363)/(AJ362*AJ362))</f>
        <v>52.589766083128367</v>
      </c>
      <c r="AK363" s="30">
        <f>AK362+(AVERAGE($AG$3:AG363)/(AK362*AK362))</f>
        <v>48.72185658941428</v>
      </c>
      <c r="AL363" s="36">
        <f>AL362+(AVERAGE($AH$3:AH363)/(AL362*AL362))</f>
        <v>59.726106497643222</v>
      </c>
      <c r="AM363" s="37">
        <f>AM362+(AVERAGE($AI$3:AI363)/(AM362*AM362))</f>
        <v>59.827566710323659</v>
      </c>
      <c r="AN363" s="38">
        <f t="shared" si="118"/>
        <v>74.030875214167679</v>
      </c>
      <c r="AO363" s="39">
        <f t="shared" si="128"/>
        <v>74.201029628748003</v>
      </c>
      <c r="AP363" s="39">
        <f t="shared" si="128"/>
        <v>74.204275017206612</v>
      </c>
      <c r="AQ363" s="36">
        <f t="shared" si="124"/>
        <v>74.050835375945084</v>
      </c>
      <c r="AR363" s="40">
        <f t="shared" si="127"/>
        <v>73.961719576892406</v>
      </c>
      <c r="AS363" s="41">
        <f t="shared" si="127"/>
        <v>74.137266182253498</v>
      </c>
      <c r="AT363" s="20">
        <f>POWER((AO363-H363),2)</f>
        <v>4.0412911634559963E-2</v>
      </c>
      <c r="AU363" s="20">
        <f>POWER((AP363-H363),2)</f>
        <v>4.1728282654761681E-2</v>
      </c>
      <c r="AV363" s="29">
        <f t="shared" si="120"/>
        <v>58.217559417462233</v>
      </c>
      <c r="AW363" s="30">
        <f t="shared" si="123"/>
        <v>45.787275036618247</v>
      </c>
      <c r="AX363" s="36">
        <f t="shared" si="121"/>
        <v>61.248255565025026</v>
      </c>
      <c r="AY363" s="37">
        <f t="shared" si="122"/>
        <v>58.46178992620559</v>
      </c>
    </row>
    <row r="364" spans="1:51" thickTop="1" thickBot="1">
      <c r="A364" s="4">
        <v>363</v>
      </c>
      <c r="B364" s="4">
        <v>1180605104</v>
      </c>
      <c r="C364" s="5">
        <f t="shared" si="112"/>
        <v>0.68690702087286526</v>
      </c>
      <c r="D364" s="2">
        <f t="shared" si="113"/>
        <v>39233.410925925928</v>
      </c>
      <c r="E364" s="4" t="s">
        <v>1242</v>
      </c>
      <c r="F364" s="4" t="s">
        <v>1243</v>
      </c>
      <c r="G364" s="4">
        <v>74</v>
      </c>
      <c r="H364" s="4">
        <v>74</v>
      </c>
      <c r="I364" s="5">
        <f t="shared" si="114"/>
        <v>0.93442622950819676</v>
      </c>
      <c r="J364" s="4">
        <v>438</v>
      </c>
      <c r="K364" s="4">
        <v>439</v>
      </c>
      <c r="L364" s="5">
        <f t="shared" si="115"/>
        <v>0.88349514563106801</v>
      </c>
      <c r="M364" s="5">
        <f t="shared" si="110"/>
        <v>5.9324324324324325</v>
      </c>
      <c r="N364" s="4">
        <v>0</v>
      </c>
      <c r="O364" s="4">
        <v>0</v>
      </c>
      <c r="P364" s="4">
        <v>1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1</v>
      </c>
      <c r="W364" s="4">
        <f>N364+P364+T364</f>
        <v>1</v>
      </c>
      <c r="X364" s="4">
        <f>O364+Q364+U364</f>
        <v>0</v>
      </c>
      <c r="Y364" s="60">
        <f>(N364+V364)/G364</f>
        <v>1.3513513513513514E-2</v>
      </c>
      <c r="Z364" s="62">
        <f>IF(AA364=0,0,(N364+V364)/ABS(AA364))</f>
        <v>0</v>
      </c>
      <c r="AA364" s="3">
        <f t="shared" si="116"/>
        <v>0</v>
      </c>
      <c r="AB364" s="3">
        <f t="shared" si="111"/>
        <v>1</v>
      </c>
      <c r="AC364" s="3">
        <f>N364+O364+P364+Q364+T364+U364</f>
        <v>1</v>
      </c>
      <c r="AD364" s="3">
        <f>AA364/G364</f>
        <v>0</v>
      </c>
      <c r="AE364" s="24">
        <f>(AA364)*(G364*G364)</f>
        <v>0</v>
      </c>
      <c r="AF364" s="25">
        <f t="shared" si="117"/>
        <v>1.8261504747991235E-4</v>
      </c>
      <c r="AG364" s="26">
        <f>(H364-$H$2)/SUM($AF$2:AF363)</f>
        <v>201.2361529189962</v>
      </c>
      <c r="AH364" s="35">
        <f>(H364-H359)/SUM(AF359:AF363)</f>
        <v>0</v>
      </c>
      <c r="AI364" s="28">
        <f>(H364-H354)/SUM(AF354:AF363)</f>
        <v>0</v>
      </c>
      <c r="AJ364" s="29">
        <f>AJ363+(AVERAGE($AE$3:AE364)/(AJ363*AJ363))</f>
        <v>52.696633254963345</v>
      </c>
      <c r="AK364" s="30">
        <f>AK363+(AVERAGE($AG$3:AG364)/(AK363*AK363))</f>
        <v>48.776940840484407</v>
      </c>
      <c r="AL364" s="36">
        <f>AL363+(AVERAGE($AH$3:AH364)/(AL363*AL363))</f>
        <v>59.82698827782523</v>
      </c>
      <c r="AM364" s="37">
        <f>AM363+(AVERAGE($AI$3:AI364)/(AM363*AM363))</f>
        <v>59.929546755566115</v>
      </c>
      <c r="AN364" s="38">
        <f t="shared" si="118"/>
        <v>74.030875214167679</v>
      </c>
      <c r="AO364" s="39">
        <f t="shared" si="128"/>
        <v>74.201029628748003</v>
      </c>
      <c r="AP364" s="39">
        <f t="shared" si="128"/>
        <v>74.204275017206612</v>
      </c>
      <c r="AQ364" s="36">
        <f t="shared" si="124"/>
        <v>74.050835375945084</v>
      </c>
      <c r="AR364" s="40">
        <f t="shared" ref="AR364:AS379" si="129">AR363+(AVERAGE(AH355:AH364)/(AR363*AR363))</f>
        <v>73.961719576892406</v>
      </c>
      <c r="AS364" s="41">
        <f t="shared" si="129"/>
        <v>74.137266182253498</v>
      </c>
      <c r="AT364" s="20">
        <f>POWER((AO364-H364),2)</f>
        <v>4.0412911634559963E-2</v>
      </c>
      <c r="AU364" s="20">
        <f>POWER((AP364-H364),2)</f>
        <v>4.1728282654761681E-2</v>
      </c>
      <c r="AV364" s="29">
        <f t="shared" si="120"/>
        <v>58.269285162899408</v>
      </c>
      <c r="AW364" s="30">
        <f t="shared" si="123"/>
        <v>45.826436523362624</v>
      </c>
      <c r="AX364" s="36">
        <f t="shared" si="121"/>
        <v>61.302942966953033</v>
      </c>
      <c r="AY364" s="37">
        <f t="shared" si="122"/>
        <v>58.513755400027918</v>
      </c>
    </row>
    <row r="365" spans="1:51" thickTop="1" thickBot="1">
      <c r="A365" s="4">
        <v>364</v>
      </c>
      <c r="B365" s="4">
        <v>1180955101</v>
      </c>
      <c r="C365" s="5">
        <f t="shared" si="112"/>
        <v>0.68880455407969643</v>
      </c>
      <c r="D365" s="2">
        <f t="shared" si="113"/>
        <v>39237.461817129632</v>
      </c>
      <c r="E365" s="4" t="s">
        <v>1243</v>
      </c>
      <c r="F365" s="4" t="s">
        <v>1244</v>
      </c>
      <c r="G365" s="4">
        <v>74</v>
      </c>
      <c r="H365" s="4">
        <v>74</v>
      </c>
      <c r="I365" s="5">
        <f t="shared" si="114"/>
        <v>0.93442622950819676</v>
      </c>
      <c r="J365" s="4">
        <v>439</v>
      </c>
      <c r="K365" s="4">
        <v>438</v>
      </c>
      <c r="L365" s="5">
        <f t="shared" si="115"/>
        <v>0.8810679611650486</v>
      </c>
      <c r="M365" s="5">
        <f t="shared" si="110"/>
        <v>5.9189189189189193</v>
      </c>
      <c r="N365" s="4">
        <v>0</v>
      </c>
      <c r="O365" s="4">
        <v>0</v>
      </c>
      <c r="P365" s="4">
        <v>0</v>
      </c>
      <c r="Q365" s="4">
        <v>1</v>
      </c>
      <c r="R365" s="4">
        <v>0</v>
      </c>
      <c r="S365" s="4">
        <v>0</v>
      </c>
      <c r="T365" s="4">
        <v>0</v>
      </c>
      <c r="U365" s="4">
        <v>0</v>
      </c>
      <c r="V365" s="4">
        <v>1</v>
      </c>
      <c r="W365" s="4">
        <f>N365+P365+T365</f>
        <v>0</v>
      </c>
      <c r="X365" s="4">
        <f>O365+Q365+U365</f>
        <v>1</v>
      </c>
      <c r="Y365" s="60">
        <f>(N365+V365)/G365</f>
        <v>1.3513513513513514E-2</v>
      </c>
      <c r="Z365" s="62">
        <f>IF(AA365=0,0,(N365+V365)/ABS(AA365))</f>
        <v>0</v>
      </c>
      <c r="AA365" s="3">
        <f t="shared" si="116"/>
        <v>0</v>
      </c>
      <c r="AB365" s="3">
        <f t="shared" si="111"/>
        <v>-1</v>
      </c>
      <c r="AC365" s="3">
        <f>N365+O365+P365+Q365+T365+U365</f>
        <v>1</v>
      </c>
      <c r="AD365" s="3">
        <f>AA365/G365</f>
        <v>0</v>
      </c>
      <c r="AE365" s="24">
        <f>(AA365)*(G365*G365)</f>
        <v>0</v>
      </c>
      <c r="AF365" s="25">
        <f t="shared" si="117"/>
        <v>1.8261504747991235E-4</v>
      </c>
      <c r="AG365" s="26">
        <f>(H365-$H$2)/SUM($AF$2:AF364)</f>
        <v>201.10649656304628</v>
      </c>
      <c r="AH365" s="35">
        <f>(H365-H360)/SUM(AF360:AF364)</f>
        <v>0</v>
      </c>
      <c r="AI365" s="28">
        <f>(H365-H355)/SUM(AF355:AF364)</f>
        <v>0</v>
      </c>
      <c r="AJ365" s="29">
        <f>AJ364+(AVERAGE($AE$3:AE365)/(AJ364*AJ364))</f>
        <v>52.802774212483968</v>
      </c>
      <c r="AK365" s="30">
        <f>AK364+(AVERAGE($AG$3:AG365)/(AK364*AK364))</f>
        <v>48.83198220036121</v>
      </c>
      <c r="AL365" s="36">
        <f>AL364+(AVERAGE($AH$3:AH365)/(AL364*AL364))</f>
        <v>59.92725315124509</v>
      </c>
      <c r="AM365" s="37">
        <f>AM364+(AVERAGE($AI$3:AI365)/(AM364*AM364))</f>
        <v>60.030900042792361</v>
      </c>
      <c r="AN365" s="38">
        <f t="shared" si="118"/>
        <v>74.030875214167679</v>
      </c>
      <c r="AO365" s="39">
        <f t="shared" si="128"/>
        <v>74.201029628748003</v>
      </c>
      <c r="AP365" s="39">
        <f t="shared" si="128"/>
        <v>74.204275017206612</v>
      </c>
      <c r="AQ365" s="36">
        <f t="shared" si="124"/>
        <v>74.050835375945084</v>
      </c>
      <c r="AR365" s="40">
        <f t="shared" si="129"/>
        <v>73.961719576892406</v>
      </c>
      <c r="AS365" s="41">
        <f t="shared" si="129"/>
        <v>74.137266182253498</v>
      </c>
      <c r="AT365" s="20">
        <f>POWER((AO365-H365),2)</f>
        <v>4.0412911634559963E-2</v>
      </c>
      <c r="AU365" s="20">
        <f>POWER((AP365-H365),2)</f>
        <v>4.1728282654761681E-2</v>
      </c>
      <c r="AV365" s="29">
        <f t="shared" si="120"/>
        <v>58.320919115029447</v>
      </c>
      <c r="AW365" s="30">
        <f t="shared" si="123"/>
        <v>45.865531106944829</v>
      </c>
      <c r="AX365" s="36">
        <f t="shared" si="121"/>
        <v>61.357532840840747</v>
      </c>
      <c r="AY365" s="37">
        <f t="shared" si="122"/>
        <v>58.565628614813114</v>
      </c>
    </row>
    <row r="366" spans="1:51" thickTop="1" thickBot="1">
      <c r="A366" s="4">
        <v>365</v>
      </c>
      <c r="B366" s="4">
        <v>1183378856</v>
      </c>
      <c r="C366" s="5">
        <f t="shared" si="112"/>
        <v>0.69070208728652749</v>
      </c>
      <c r="D366" s="2">
        <f t="shared" si="113"/>
        <v>39265.514537037037</v>
      </c>
      <c r="E366" s="4" t="s">
        <v>1244</v>
      </c>
      <c r="F366" s="4" t="s">
        <v>1245</v>
      </c>
      <c r="G366" s="4">
        <v>74</v>
      </c>
      <c r="H366" s="4">
        <v>74</v>
      </c>
      <c r="I366" s="5">
        <f t="shared" si="114"/>
        <v>0.93442622950819676</v>
      </c>
      <c r="J366" s="4">
        <v>438</v>
      </c>
      <c r="K366" s="4">
        <v>438</v>
      </c>
      <c r="L366" s="5">
        <f t="shared" si="115"/>
        <v>0.8810679611650486</v>
      </c>
      <c r="M366" s="5">
        <f t="shared" si="110"/>
        <v>5.9189189189189193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f>N366+P366+T366</f>
        <v>0</v>
      </c>
      <c r="X366" s="4">
        <f>O366+Q366+U366</f>
        <v>0</v>
      </c>
      <c r="Y366" s="60">
        <f>(N366+V366)/G366</f>
        <v>0</v>
      </c>
      <c r="Z366" s="62">
        <f>IF(AA366=0,0,(N366+V366)/ABS(AA366))</f>
        <v>0</v>
      </c>
      <c r="AA366" s="3">
        <f t="shared" si="116"/>
        <v>0</v>
      </c>
      <c r="AB366" s="3">
        <f t="shared" si="111"/>
        <v>0</v>
      </c>
      <c r="AC366" s="3">
        <f>N366+O366+P366+Q366+T366+U366</f>
        <v>0</v>
      </c>
      <c r="AD366" s="3">
        <f>AA366/G366</f>
        <v>0</v>
      </c>
      <c r="AE366" s="24">
        <f>(AA366)*(G366*G366)</f>
        <v>0</v>
      </c>
      <c r="AF366" s="25">
        <f t="shared" si="117"/>
        <v>1.8261504747991235E-4</v>
      </c>
      <c r="AG366" s="26">
        <f>(H366-$H$2)/SUM($AF$2:AF365)</f>
        <v>200.97700717457406</v>
      </c>
      <c r="AH366" s="35">
        <f>(H366-H361)/SUM(AF361:AF365)</f>
        <v>0</v>
      </c>
      <c r="AI366" s="28">
        <f>(H366-H356)/SUM(AF356:AF365)</f>
        <v>0</v>
      </c>
      <c r="AJ366" s="29">
        <f>AJ365+(AVERAGE($AE$3:AE366)/(AJ365*AJ365))</f>
        <v>52.908198457642193</v>
      </c>
      <c r="AK366" s="30">
        <f>AK365+(AVERAGE($AG$3:AG366)/(AK365*AK365))</f>
        <v>48.88698022317682</v>
      </c>
      <c r="AL366" s="36">
        <f>AL365+(AVERAGE($AH$3:AH366)/(AL365*AL365))</f>
        <v>60.026908265061159</v>
      </c>
      <c r="AM366" s="37">
        <f>AM365+(AVERAGE($AI$3:AI366)/(AM365*AM365))</f>
        <v>60.131633875218313</v>
      </c>
      <c r="AN366" s="38">
        <f t="shared" si="118"/>
        <v>74.030875214167679</v>
      </c>
      <c r="AO366" s="39">
        <f t="shared" si="128"/>
        <v>74.201029628748003</v>
      </c>
      <c r="AP366" s="39">
        <f t="shared" si="128"/>
        <v>74.204275017206612</v>
      </c>
      <c r="AQ366" s="36">
        <f t="shared" si="124"/>
        <v>74.050835375945084</v>
      </c>
      <c r="AR366" s="40">
        <f t="shared" si="129"/>
        <v>73.961719576892406</v>
      </c>
      <c r="AS366" s="41">
        <f t="shared" si="129"/>
        <v>74.137266182253498</v>
      </c>
      <c r="AT366" s="20">
        <f>POWER((AO366-H366),2)</f>
        <v>4.0412911634559963E-2</v>
      </c>
      <c r="AU366" s="20">
        <f>POWER((AP366-H366),2)</f>
        <v>4.1728282654761681E-2</v>
      </c>
      <c r="AV366" s="29">
        <f t="shared" si="120"/>
        <v>58.372461680231318</v>
      </c>
      <c r="AW366" s="30">
        <f t="shared" si="123"/>
        <v>45.904559072522176</v>
      </c>
      <c r="AX366" s="36">
        <f t="shared" si="121"/>
        <v>61.412025620581609</v>
      </c>
      <c r="AY366" s="37">
        <f t="shared" si="122"/>
        <v>58.61740997918011</v>
      </c>
    </row>
    <row r="367" spans="1:51" thickTop="1" thickBot="1">
      <c r="A367" s="4">
        <v>366</v>
      </c>
      <c r="B367" s="4">
        <v>1183380183</v>
      </c>
      <c r="C367" s="5">
        <f t="shared" si="112"/>
        <v>0.69259962049335866</v>
      </c>
      <c r="D367" s="2">
        <f t="shared" si="113"/>
        <v>39265.52989583333</v>
      </c>
      <c r="E367" s="4" t="s">
        <v>1245</v>
      </c>
      <c r="F367" s="4" t="s">
        <v>1246</v>
      </c>
      <c r="G367" s="4">
        <v>74</v>
      </c>
      <c r="H367" s="4">
        <v>74</v>
      </c>
      <c r="I367" s="5">
        <f t="shared" si="114"/>
        <v>0.93442622950819676</v>
      </c>
      <c r="J367" s="4">
        <v>438</v>
      </c>
      <c r="K367" s="4">
        <v>438</v>
      </c>
      <c r="L367" s="5">
        <f t="shared" si="115"/>
        <v>0.8810679611650486</v>
      </c>
      <c r="M367" s="5">
        <f t="shared" si="110"/>
        <v>5.9189189189189193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f>N367+P367+T367</f>
        <v>0</v>
      </c>
      <c r="X367" s="4">
        <f>O367+Q367+U367</f>
        <v>0</v>
      </c>
      <c r="Y367" s="60">
        <f>(N367+V367)/G367</f>
        <v>0</v>
      </c>
      <c r="Z367" s="62">
        <f>IF(AA367=0,0,(N367+V367)/ABS(AA367))</f>
        <v>0</v>
      </c>
      <c r="AA367" s="3">
        <f t="shared" si="116"/>
        <v>0</v>
      </c>
      <c r="AB367" s="3">
        <f t="shared" si="111"/>
        <v>0</v>
      </c>
      <c r="AC367" s="3">
        <f>N367+O367+P367+Q367+T367+U367</f>
        <v>0</v>
      </c>
      <c r="AD367" s="3">
        <f>AA367/G367</f>
        <v>0</v>
      </c>
      <c r="AE367" s="24">
        <f>(AA367)*(G367*G367)</f>
        <v>0</v>
      </c>
      <c r="AF367" s="25">
        <f t="shared" si="117"/>
        <v>1.8261504747991235E-4</v>
      </c>
      <c r="AG367" s="26">
        <f>(H367-$H$2)/SUM($AF$2:AF366)</f>
        <v>200.84768443126376</v>
      </c>
      <c r="AH367" s="35">
        <f>(H367-H362)/SUM(AF362:AF366)</f>
        <v>0</v>
      </c>
      <c r="AI367" s="28">
        <f>(H367-H357)/SUM(AF357:AF366)</f>
        <v>0</v>
      </c>
      <c r="AJ367" s="29">
        <f>AJ366+(AVERAGE($AE$3:AE367)/(AJ366*AJ366))</f>
        <v>53.012915303548198</v>
      </c>
      <c r="AK367" s="30">
        <f>AK366+(AVERAGE($AG$3:AG367)/(AK366*AK366))</f>
        <v>48.941934472576989</v>
      </c>
      <c r="AL367" s="36">
        <f>AL366+(AVERAGE($AH$3:AH367)/(AL366*AL366))</f>
        <v>60.125960641967318</v>
      </c>
      <c r="AM367" s="37">
        <f>AM366+(AVERAGE($AI$3:AI367)/(AM366*AM366))</f>
        <v>60.231755428076781</v>
      </c>
      <c r="AN367" s="38">
        <f t="shared" si="118"/>
        <v>74.030875214167679</v>
      </c>
      <c r="AO367" s="39">
        <f t="shared" si="128"/>
        <v>74.201029628748003</v>
      </c>
      <c r="AP367" s="39">
        <f t="shared" si="128"/>
        <v>74.204275017206612</v>
      </c>
      <c r="AQ367" s="36">
        <f t="shared" si="124"/>
        <v>74.050835375945084</v>
      </c>
      <c r="AR367" s="40">
        <f t="shared" si="129"/>
        <v>73.961719576892406</v>
      </c>
      <c r="AS367" s="41">
        <f t="shared" si="129"/>
        <v>74.137266182253498</v>
      </c>
      <c r="AT367" s="20">
        <f>POWER((AO367-H367),2)</f>
        <v>4.0412911634559963E-2</v>
      </c>
      <c r="AU367" s="20">
        <f>POWER((AP367-H367),2)</f>
        <v>4.1728282654761681E-2</v>
      </c>
      <c r="AV367" s="29">
        <f t="shared" si="120"/>
        <v>58.423913262012114</v>
      </c>
      <c r="AW367" s="30">
        <f t="shared" si="123"/>
        <v>45.94352070331167</v>
      </c>
      <c r="AX367" s="36">
        <f t="shared" si="121"/>
        <v>61.466421736987691</v>
      </c>
      <c r="AY367" s="37">
        <f t="shared" si="122"/>
        <v>58.669099898858889</v>
      </c>
    </row>
    <row r="368" spans="1:51" thickTop="1" thickBot="1">
      <c r="A368" s="4">
        <v>367</v>
      </c>
      <c r="B368" s="4">
        <v>1183457514</v>
      </c>
      <c r="C368" s="5">
        <f t="shared" si="112"/>
        <v>0.69449715370018972</v>
      </c>
      <c r="D368" s="2">
        <f t="shared" si="113"/>
        <v>39266.424930555557</v>
      </c>
      <c r="E368" s="4" t="s">
        <v>1246</v>
      </c>
      <c r="F368" s="4" t="s">
        <v>1247</v>
      </c>
      <c r="G368" s="4">
        <v>74</v>
      </c>
      <c r="H368" s="4">
        <v>74</v>
      </c>
      <c r="I368" s="5">
        <f t="shared" si="114"/>
        <v>0.93442622950819676</v>
      </c>
      <c r="J368" s="4">
        <v>438</v>
      </c>
      <c r="K368" s="4">
        <v>439</v>
      </c>
      <c r="L368" s="5">
        <f t="shared" si="115"/>
        <v>0.88349514563106801</v>
      </c>
      <c r="M368" s="5">
        <f t="shared" si="110"/>
        <v>5.9324324324324325</v>
      </c>
      <c r="N368" s="4">
        <v>0</v>
      </c>
      <c r="O368" s="4">
        <v>0</v>
      </c>
      <c r="P368" s="4">
        <v>1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1</v>
      </c>
      <c r="W368" s="4">
        <f>N368+P368+T368</f>
        <v>1</v>
      </c>
      <c r="X368" s="4">
        <f>O368+Q368+U368</f>
        <v>0</v>
      </c>
      <c r="Y368" s="60">
        <f>(N368+V368)/G368</f>
        <v>1.3513513513513514E-2</v>
      </c>
      <c r="Z368" s="62">
        <f>IF(AA368=0,0,(N368+V368)/ABS(AA368))</f>
        <v>0</v>
      </c>
      <c r="AA368" s="3">
        <f t="shared" si="116"/>
        <v>0</v>
      </c>
      <c r="AB368" s="3">
        <f t="shared" si="111"/>
        <v>1</v>
      </c>
      <c r="AC368" s="3">
        <f>N368+O368+P368+Q368+T368+U368</f>
        <v>1</v>
      </c>
      <c r="AD368" s="3">
        <f>AA368/G368</f>
        <v>0</v>
      </c>
      <c r="AE368" s="24">
        <f>(AA368)*(G368*G368)</f>
        <v>0</v>
      </c>
      <c r="AF368" s="25">
        <f t="shared" si="117"/>
        <v>1.8261504747991235E-4</v>
      </c>
      <c r="AG368" s="26">
        <f>(H368-$H$2)/SUM($AF$2:AF367)</f>
        <v>200.71852801162851</v>
      </c>
      <c r="AH368" s="35">
        <f>(H368-H363)/SUM(AF363:AF367)</f>
        <v>0</v>
      </c>
      <c r="AI368" s="28">
        <f>(H368-H358)/SUM(AF358:AF367)</f>
        <v>0</v>
      </c>
      <c r="AJ368" s="29">
        <f>AJ367+(AVERAGE($AE$3:AE368)/(AJ367*AJ367))</f>
        <v>53.116933879555596</v>
      </c>
      <c r="AK368" s="30">
        <f>AK367+(AVERAGE($AG$3:AG368)/(AK367*AK367))</f>
        <v>48.996844521560661</v>
      </c>
      <c r="AL368" s="36">
        <f>AL367+(AVERAGE($AH$3:AH368)/(AL367*AL367))</f>
        <v>60.224417183114973</v>
      </c>
      <c r="AM368" s="37">
        <f>AM367+(AVERAGE($AI$3:AI368)/(AM367*AM367))</f>
        <v>60.33127175164185</v>
      </c>
      <c r="AN368" s="38">
        <f t="shared" si="118"/>
        <v>74.030875214167679</v>
      </c>
      <c r="AO368" s="39">
        <f t="shared" si="128"/>
        <v>74.201029628748003</v>
      </c>
      <c r="AP368" s="39">
        <f t="shared" si="128"/>
        <v>74.204275017206612</v>
      </c>
      <c r="AQ368" s="36">
        <f t="shared" si="124"/>
        <v>74.050835375945084</v>
      </c>
      <c r="AR368" s="40">
        <f t="shared" si="129"/>
        <v>73.961719576892406</v>
      </c>
      <c r="AS368" s="41">
        <f t="shared" si="129"/>
        <v>74.137266182253498</v>
      </c>
      <c r="AT368" s="20">
        <f>POWER((AO368-H368),2)</f>
        <v>4.0412911634559963E-2</v>
      </c>
      <c r="AU368" s="20">
        <f>POWER((AP368-H368),2)</f>
        <v>4.1728282654761681E-2</v>
      </c>
      <c r="AV368" s="29">
        <f t="shared" si="120"/>
        <v>58.475274261034926</v>
      </c>
      <c r="AW368" s="30">
        <f t="shared" si="123"/>
        <v>45.982416280608106</v>
      </c>
      <c r="AX368" s="36">
        <f t="shared" si="121"/>
        <v>61.520721617819724</v>
      </c>
      <c r="AY368" s="37">
        <f t="shared" si="122"/>
        <v>58.7206987767185</v>
      </c>
    </row>
    <row r="369" spans="1:51" thickTop="1" thickBot="1">
      <c r="A369" s="4">
        <v>368</v>
      </c>
      <c r="B369" s="4">
        <v>1183633794</v>
      </c>
      <c r="C369" s="5">
        <f t="shared" si="112"/>
        <v>0.69639468690702089</v>
      </c>
      <c r="D369" s="2">
        <f t="shared" si="113"/>
        <v>39268.465208333335</v>
      </c>
      <c r="E369" s="4" t="s">
        <v>1247</v>
      </c>
      <c r="F369" s="4" t="s">
        <v>1248</v>
      </c>
      <c r="G369" s="4">
        <v>74</v>
      </c>
      <c r="H369" s="4">
        <v>74</v>
      </c>
      <c r="I369" s="5">
        <f t="shared" si="114"/>
        <v>0.93442622950819676</v>
      </c>
      <c r="J369" s="4">
        <v>439</v>
      </c>
      <c r="K369" s="4">
        <v>440</v>
      </c>
      <c r="L369" s="5">
        <f t="shared" si="115"/>
        <v>0.88592233009708743</v>
      </c>
      <c r="M369" s="5">
        <f t="shared" si="110"/>
        <v>5.9459459459459456</v>
      </c>
      <c r="N369" s="4">
        <v>0</v>
      </c>
      <c r="O369" s="4">
        <v>0</v>
      </c>
      <c r="P369" s="4">
        <v>1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1</v>
      </c>
      <c r="W369" s="4">
        <f>N369+P369+T369</f>
        <v>1</v>
      </c>
      <c r="X369" s="4">
        <f>O369+Q369+U369</f>
        <v>0</v>
      </c>
      <c r="Y369" s="60">
        <f>(N369+V369)/G369</f>
        <v>1.3513513513513514E-2</v>
      </c>
      <c r="Z369" s="62">
        <f>IF(AA369=0,0,(N369+V369)/ABS(AA369))</f>
        <v>0</v>
      </c>
      <c r="AA369" s="3">
        <f t="shared" si="116"/>
        <v>0</v>
      </c>
      <c r="AB369" s="3">
        <f t="shared" si="111"/>
        <v>1</v>
      </c>
      <c r="AC369" s="3">
        <f>N369+O369+P369+Q369+T369+U369</f>
        <v>1</v>
      </c>
      <c r="AD369" s="3">
        <f>AA369/G369</f>
        <v>0</v>
      </c>
      <c r="AE369" s="24">
        <f>(AA369)*(G369*G369)</f>
        <v>0</v>
      </c>
      <c r="AF369" s="25">
        <f t="shared" si="117"/>
        <v>1.8261504747991235E-4</v>
      </c>
      <c r="AG369" s="26">
        <f>(H369-$H$2)/SUM($AF$2:AF368)</f>
        <v>200.58953759500798</v>
      </c>
      <c r="AH369" s="35">
        <f>(H369-H364)/SUM(AF364:AF368)</f>
        <v>0</v>
      </c>
      <c r="AI369" s="28">
        <f>(H369-H359)/SUM(AF359:AF368)</f>
        <v>0</v>
      </c>
      <c r="AJ369" s="29">
        <f>AJ368+(AVERAGE($AE$3:AE369)/(AJ368*AJ368))</f>
        <v>53.220263136173507</v>
      </c>
      <c r="AK369" s="30">
        <f>AK368+(AVERAGE($AG$3:AG369)/(AK368*AK368))</f>
        <v>49.051709952322277</v>
      </c>
      <c r="AL369" s="36">
        <f>AL368+(AVERAGE($AH$3:AH369)/(AL368*AL368))</f>
        <v>60.322284670948441</v>
      </c>
      <c r="AM369" s="37">
        <f>AM368+(AVERAGE($AI$3:AI369)/(AM368*AM368))</f>
        <v>60.430189774163011</v>
      </c>
      <c r="AN369" s="38">
        <f t="shared" si="118"/>
        <v>74.030875214167679</v>
      </c>
      <c r="AO369" s="39">
        <f t="shared" si="128"/>
        <v>74.201029628748003</v>
      </c>
      <c r="AP369" s="39">
        <f t="shared" si="128"/>
        <v>74.204275017206612</v>
      </c>
      <c r="AQ369" s="36">
        <f t="shared" si="124"/>
        <v>74.050835375945084</v>
      </c>
      <c r="AR369" s="40">
        <f t="shared" si="129"/>
        <v>73.961719576892406</v>
      </c>
      <c r="AS369" s="41">
        <f t="shared" si="129"/>
        <v>74.137266182253498</v>
      </c>
      <c r="AT369" s="20">
        <f>POWER((AO369-H369),2)</f>
        <v>4.0412911634559963E-2</v>
      </c>
      <c r="AU369" s="20">
        <f>POWER((AP369-H369),2)</f>
        <v>4.1728282654761681E-2</v>
      </c>
      <c r="AV369" s="29">
        <f t="shared" si="120"/>
        <v>58.526545075146302</v>
      </c>
      <c r="AW369" s="30">
        <f t="shared" si="123"/>
        <v>46.021246083801984</v>
      </c>
      <c r="AX369" s="36">
        <f t="shared" si="121"/>
        <v>61.57492568781673</v>
      </c>
      <c r="AY369" s="37">
        <f t="shared" si="122"/>
        <v>58.772207012794745</v>
      </c>
    </row>
    <row r="370" spans="1:51" thickTop="1" thickBot="1">
      <c r="A370" s="4">
        <v>369</v>
      </c>
      <c r="B370" s="4">
        <v>1183994980</v>
      </c>
      <c r="C370" s="5">
        <f t="shared" si="112"/>
        <v>0.69829222011385195</v>
      </c>
      <c r="D370" s="2">
        <f t="shared" si="113"/>
        <v>39272.645601851851</v>
      </c>
      <c r="E370" s="4" t="s">
        <v>1248</v>
      </c>
      <c r="F370" s="4" t="s">
        <v>1249</v>
      </c>
      <c r="G370" s="4">
        <v>74</v>
      </c>
      <c r="H370" s="4">
        <v>74</v>
      </c>
      <c r="I370" s="5">
        <f t="shared" si="114"/>
        <v>0.93442622950819676</v>
      </c>
      <c r="J370" s="4">
        <v>440</v>
      </c>
      <c r="K370" s="4">
        <v>440</v>
      </c>
      <c r="L370" s="5">
        <f t="shared" si="115"/>
        <v>0.88592233009708743</v>
      </c>
      <c r="M370" s="5">
        <f t="shared" si="110"/>
        <v>5.9459459459459456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f>N370+P370+T370</f>
        <v>0</v>
      </c>
      <c r="X370" s="4">
        <f>O370+Q370+U370</f>
        <v>0</v>
      </c>
      <c r="Y370" s="60">
        <f>(N370+V370)/G370</f>
        <v>0</v>
      </c>
      <c r="Z370" s="62">
        <f>IF(AA370=0,0,(N370+V370)/ABS(AA370))</f>
        <v>0</v>
      </c>
      <c r="AA370" s="3">
        <f t="shared" si="116"/>
        <v>0</v>
      </c>
      <c r="AB370" s="3">
        <f t="shared" si="111"/>
        <v>0</v>
      </c>
      <c r="AC370" s="3">
        <f>N370+O370+P370+Q370+T370+U370</f>
        <v>0</v>
      </c>
      <c r="AD370" s="3">
        <f>AA370/G370</f>
        <v>0</v>
      </c>
      <c r="AE370" s="24">
        <f>(AA370)*(G370*G370)</f>
        <v>0</v>
      </c>
      <c r="AF370" s="25">
        <f t="shared" si="117"/>
        <v>1.8261504747991235E-4</v>
      </c>
      <c r="AG370" s="26">
        <f>(H370-$H$2)/SUM($AF$2:AF369)</f>
        <v>200.4607128615655</v>
      </c>
      <c r="AH370" s="35">
        <f>(H370-H365)/SUM(AF365:AF369)</f>
        <v>0</v>
      </c>
      <c r="AI370" s="28">
        <f>(H370-H360)/SUM(AF360:AF369)</f>
        <v>0</v>
      </c>
      <c r="AJ370" s="29">
        <f>AJ369+(AVERAGE($AE$3:AE370)/(AJ369*AJ369))</f>
        <v>53.322911849812527</v>
      </c>
      <c r="AK370" s="30">
        <f>AK369+(AVERAGE($AG$3:AG370)/(AK369*AK369))</f>
        <v>49.106530356096677</v>
      </c>
      <c r="AL370" s="36">
        <f>AL369+(AVERAGE($AH$3:AH370)/(AL369*AL369))</f>
        <v>60.419569771956866</v>
      </c>
      <c r="AM370" s="37">
        <f>AM369+(AVERAGE($AI$3:AI370)/(AM369*AM369))</f>
        <v>60.52851630471234</v>
      </c>
      <c r="AN370" s="38">
        <f t="shared" si="118"/>
        <v>74.030875214167679</v>
      </c>
      <c r="AO370" s="39">
        <f t="shared" si="128"/>
        <v>74.201029628748003</v>
      </c>
      <c r="AP370" s="39">
        <f t="shared" si="128"/>
        <v>74.204275017206612</v>
      </c>
      <c r="AQ370" s="36">
        <f t="shared" si="124"/>
        <v>74.050835375945084</v>
      </c>
      <c r="AR370" s="40">
        <f t="shared" si="129"/>
        <v>73.961719576892406</v>
      </c>
      <c r="AS370" s="41">
        <f t="shared" si="129"/>
        <v>74.137266182253498</v>
      </c>
      <c r="AT370" s="20">
        <f>POWER((AO370-H370),2)</f>
        <v>4.0412911634559963E-2</v>
      </c>
      <c r="AU370" s="20">
        <f>POWER((AP370-H370),2)</f>
        <v>4.1728282654761681E-2</v>
      </c>
      <c r="AV370" s="29">
        <f t="shared" si="120"/>
        <v>58.577726099403442</v>
      </c>
      <c r="AW370" s="30">
        <f t="shared" si="123"/>
        <v>46.060010390397181</v>
      </c>
      <c r="AX370" s="36">
        <f t="shared" si="121"/>
        <v>61.6290343687253</v>
      </c>
      <c r="AY370" s="37">
        <f t="shared" si="122"/>
        <v>58.823625004317492</v>
      </c>
    </row>
    <row r="371" spans="1:51" thickTop="1" thickBot="1">
      <c r="A371" s="4">
        <v>370</v>
      </c>
      <c r="B371" s="4">
        <v>1184054169</v>
      </c>
      <c r="C371" s="5">
        <f t="shared" si="112"/>
        <v>0.70018975332068312</v>
      </c>
      <c r="D371" s="2">
        <f t="shared" si="113"/>
        <v>39273.330659722225</v>
      </c>
      <c r="E371" s="4" t="s">
        <v>1249</v>
      </c>
      <c r="F371" s="4" t="s">
        <v>1250</v>
      </c>
      <c r="G371" s="4">
        <v>74</v>
      </c>
      <c r="H371" s="4">
        <v>74</v>
      </c>
      <c r="I371" s="5">
        <f t="shared" si="114"/>
        <v>0.93442622950819676</v>
      </c>
      <c r="J371" s="4">
        <v>440</v>
      </c>
      <c r="K371" s="4">
        <v>440</v>
      </c>
      <c r="L371" s="5">
        <f t="shared" si="115"/>
        <v>0.88592233009708743</v>
      </c>
      <c r="M371" s="5">
        <f t="shared" si="110"/>
        <v>5.9459459459459456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f>N371+P371+T371</f>
        <v>0</v>
      </c>
      <c r="X371" s="4">
        <f>O371+Q371+U371</f>
        <v>0</v>
      </c>
      <c r="Y371" s="60">
        <f>(N371+V371)/G371</f>
        <v>0</v>
      </c>
      <c r="Z371" s="62">
        <f>IF(AA371=0,0,(N371+V371)/ABS(AA371))</f>
        <v>0</v>
      </c>
      <c r="AA371" s="3">
        <f t="shared" si="116"/>
        <v>0</v>
      </c>
      <c r="AB371" s="3">
        <f t="shared" si="111"/>
        <v>0</v>
      </c>
      <c r="AC371" s="3">
        <f>N371+O371+P371+Q371+T371+U371</f>
        <v>0</v>
      </c>
      <c r="AD371" s="3">
        <f>AA371/G371</f>
        <v>0</v>
      </c>
      <c r="AE371" s="24">
        <f>(AA371)*(G371*G371)</f>
        <v>0</v>
      </c>
      <c r="AF371" s="25">
        <f t="shared" si="117"/>
        <v>1.8261504747991235E-4</v>
      </c>
      <c r="AG371" s="26">
        <f>(H371-$H$2)/SUM($AF$2:AF370)</f>
        <v>200.33205349228558</v>
      </c>
      <c r="AH371" s="35">
        <f>(H371-H366)/SUM(AF366:AF370)</f>
        <v>0</v>
      </c>
      <c r="AI371" s="28">
        <f>(H371-H361)/SUM(AF361:AF370)</f>
        <v>0</v>
      </c>
      <c r="AJ371" s="29">
        <f>AJ370+(AVERAGE($AE$3:AE371)/(AJ370*AJ370))</f>
        <v>53.424888627371487</v>
      </c>
      <c r="AK371" s="30">
        <f>AK370+(AVERAGE($AG$3:AG371)/(AK370*AK370))</f>
        <v>49.161305333006588</v>
      </c>
      <c r="AL371" s="36">
        <f>AL370+(AVERAGE($AH$3:AH371)/(AL370*AL370))</f>
        <v>60.516279039345562</v>
      </c>
      <c r="AM371" s="37">
        <f>AM370+(AVERAGE($AI$3:AI371)/(AM370*AM370))</f>
        <v>60.626258035947764</v>
      </c>
      <c r="AN371" s="38">
        <f t="shared" si="118"/>
        <v>74.030875214167679</v>
      </c>
      <c r="AO371" s="39">
        <f t="shared" si="128"/>
        <v>74.201029628748003</v>
      </c>
      <c r="AP371" s="39">
        <f t="shared" si="128"/>
        <v>74.204275017206612</v>
      </c>
      <c r="AQ371" s="36">
        <f t="shared" si="124"/>
        <v>74.050835375945084</v>
      </c>
      <c r="AR371" s="40">
        <f t="shared" si="129"/>
        <v>73.961719576892406</v>
      </c>
      <c r="AS371" s="41">
        <f t="shared" si="129"/>
        <v>74.137266182253498</v>
      </c>
      <c r="AT371" s="20">
        <f>POWER((AO371-H371),2)</f>
        <v>4.0412911634559963E-2</v>
      </c>
      <c r="AU371" s="20">
        <f>POWER((AP371-H371),2)</f>
        <v>4.1728282654761681E-2</v>
      </c>
      <c r="AV371" s="29">
        <f t="shared" si="120"/>
        <v>58.628817726101012</v>
      </c>
      <c r="AW371" s="30">
        <f t="shared" si="123"/>
        <v>46.098709476028439</v>
      </c>
      <c r="AX371" s="36">
        <f t="shared" si="121"/>
        <v>61.683048079328529</v>
      </c>
      <c r="AY371" s="37">
        <f t="shared" si="122"/>
        <v>58.874953145737699</v>
      </c>
    </row>
    <row r="372" spans="1:51" thickTop="1" thickBot="1">
      <c r="A372" s="4">
        <v>371</v>
      </c>
      <c r="B372" s="4">
        <v>1184337946</v>
      </c>
      <c r="C372" s="5">
        <f t="shared" si="112"/>
        <v>0.70208728652751418</v>
      </c>
      <c r="D372" s="2">
        <f t="shared" si="113"/>
        <v>39276.615115740744</v>
      </c>
      <c r="E372" s="4" t="s">
        <v>1250</v>
      </c>
      <c r="F372" s="4" t="s">
        <v>1251</v>
      </c>
      <c r="G372" s="4">
        <v>74</v>
      </c>
      <c r="H372" s="4">
        <v>74</v>
      </c>
      <c r="I372" s="5">
        <f t="shared" si="114"/>
        <v>0.93442622950819676</v>
      </c>
      <c r="J372" s="4">
        <v>440</v>
      </c>
      <c r="K372" s="4">
        <v>442</v>
      </c>
      <c r="L372" s="5">
        <f t="shared" si="115"/>
        <v>0.89077669902912626</v>
      </c>
      <c r="M372" s="5">
        <f t="shared" si="110"/>
        <v>5.9729729729729728</v>
      </c>
      <c r="N372" s="4">
        <v>0</v>
      </c>
      <c r="O372" s="4">
        <v>0</v>
      </c>
      <c r="P372" s="4">
        <v>2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1</v>
      </c>
      <c r="W372" s="4">
        <f>N372+P372+T372</f>
        <v>2</v>
      </c>
      <c r="X372" s="4">
        <f>O372+Q372+U372</f>
        <v>0</v>
      </c>
      <c r="Y372" s="60">
        <f>(N372+V372)/G372</f>
        <v>1.3513513513513514E-2</v>
      </c>
      <c r="Z372" s="62">
        <f>IF(AA372=0,0,(N372+V372)/ABS(AA372))</f>
        <v>0</v>
      </c>
      <c r="AA372" s="3">
        <f t="shared" si="116"/>
        <v>0</v>
      </c>
      <c r="AB372" s="3">
        <f t="shared" si="111"/>
        <v>2</v>
      </c>
      <c r="AC372" s="3">
        <f>N372+O372+P372+Q372+T372+U372</f>
        <v>2</v>
      </c>
      <c r="AD372" s="3">
        <f>AA372/G372</f>
        <v>0</v>
      </c>
      <c r="AE372" s="24">
        <f>(AA372)*(G372*G372)</f>
        <v>0</v>
      </c>
      <c r="AF372" s="25">
        <f t="shared" si="117"/>
        <v>1.8261504747991235E-4</v>
      </c>
      <c r="AG372" s="26">
        <f>(H372-$H$2)/SUM($AF$2:AF371)</f>
        <v>200.20355916897114</v>
      </c>
      <c r="AH372" s="35">
        <f>(H372-H367)/SUM(AF367:AF371)</f>
        <v>0</v>
      </c>
      <c r="AI372" s="28">
        <f>(H372-H362)/SUM(AF362:AF371)</f>
        <v>0</v>
      </c>
      <c r="AJ372" s="29">
        <f>AJ371+(AVERAGE($AE$3:AE372)/(AJ371*AJ371))</f>
        <v>53.526201910671375</v>
      </c>
      <c r="AK372" s="30">
        <f>AK371+(AVERAGE($AG$3:AG372)/(AK371*AK371))</f>
        <v>49.216034491912694</v>
      </c>
      <c r="AL372" s="36">
        <f>AL371+(AVERAGE($AH$3:AH372)/(AL371*AL371))</f>
        <v>60.612418915629704</v>
      </c>
      <c r="AM372" s="37">
        <f>AM371+(AVERAGE($AI$3:AI372)/(AM371*AM371))</f>
        <v>60.723421546795457</v>
      </c>
      <c r="AN372" s="38">
        <f t="shared" si="118"/>
        <v>74.030875214167679</v>
      </c>
      <c r="AO372" s="39">
        <f t="shared" ref="AO372:AP387" si="130">AO371+(AH372/(AO371*AO371))</f>
        <v>74.201029628748003</v>
      </c>
      <c r="AP372" s="39">
        <f t="shared" si="130"/>
        <v>74.204275017206612</v>
      </c>
      <c r="AQ372" s="36">
        <f t="shared" si="124"/>
        <v>74.050835375945084</v>
      </c>
      <c r="AR372" s="40">
        <f t="shared" si="129"/>
        <v>73.961719576892406</v>
      </c>
      <c r="AS372" s="41">
        <f t="shared" si="129"/>
        <v>74.137266182253498</v>
      </c>
      <c r="AT372" s="20">
        <f>POWER((AO372-H372),2)</f>
        <v>4.0412911634559963E-2</v>
      </c>
      <c r="AU372" s="20">
        <f>POWER((AP372-H372),2)</f>
        <v>4.1728282654761681E-2</v>
      </c>
      <c r="AV372" s="29">
        <f t="shared" si="120"/>
        <v>58.679820344797619</v>
      </c>
      <c r="AW372" s="30">
        <f t="shared" si="123"/>
        <v>46.137343614478624</v>
      </c>
      <c r="AX372" s="36">
        <f t="shared" si="121"/>
        <v>61.736967235474566</v>
      </c>
      <c r="AY372" s="37">
        <f t="shared" si="122"/>
        <v>58.926191828754057</v>
      </c>
    </row>
    <row r="373" spans="1:51" thickTop="1" thickBot="1">
      <c r="A373" s="4">
        <v>372</v>
      </c>
      <c r="B373" s="4">
        <v>1184343976</v>
      </c>
      <c r="C373" s="5">
        <f t="shared" si="112"/>
        <v>0.70398481973434535</v>
      </c>
      <c r="D373" s="2">
        <f t="shared" si="113"/>
        <v>39276.684907407405</v>
      </c>
      <c r="E373" s="4" t="s">
        <v>1251</v>
      </c>
      <c r="F373" s="4" t="s">
        <v>1252</v>
      </c>
      <c r="G373" s="4">
        <v>74</v>
      </c>
      <c r="H373" s="4">
        <v>74</v>
      </c>
      <c r="I373" s="5">
        <f t="shared" si="114"/>
        <v>0.93442622950819676</v>
      </c>
      <c r="J373" s="4">
        <v>442</v>
      </c>
      <c r="K373" s="4">
        <v>444</v>
      </c>
      <c r="L373" s="5">
        <f t="shared" si="115"/>
        <v>0.89563106796116509</v>
      </c>
      <c r="M373" s="5">
        <f t="shared" si="110"/>
        <v>6</v>
      </c>
      <c r="N373" s="4">
        <v>0</v>
      </c>
      <c r="O373" s="4">
        <v>0</v>
      </c>
      <c r="P373" s="4">
        <v>2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1</v>
      </c>
      <c r="W373" s="4">
        <f>N373+P373+T373</f>
        <v>2</v>
      </c>
      <c r="X373" s="4">
        <f>O373+Q373+U373</f>
        <v>0</v>
      </c>
      <c r="Y373" s="60">
        <f>(N373+V373)/G373</f>
        <v>1.3513513513513514E-2</v>
      </c>
      <c r="Z373" s="62">
        <f>IF(AA373=0,0,(N373+V373)/ABS(AA373))</f>
        <v>0</v>
      </c>
      <c r="AA373" s="3">
        <f t="shared" si="116"/>
        <v>0</v>
      </c>
      <c r="AB373" s="3">
        <f t="shared" si="111"/>
        <v>2</v>
      </c>
      <c r="AC373" s="3">
        <f>N373+O373+P373+Q373+T373+U373</f>
        <v>2</v>
      </c>
      <c r="AD373" s="3">
        <f>AA373/G373</f>
        <v>0</v>
      </c>
      <c r="AE373" s="24">
        <f>(AA373)*(G373*G373)</f>
        <v>0</v>
      </c>
      <c r="AF373" s="25">
        <f t="shared" si="117"/>
        <v>1.8261504747991235E-4</v>
      </c>
      <c r="AG373" s="26">
        <f>(H373-$H$2)/SUM($AF$2:AF372)</f>
        <v>200.07522957424098</v>
      </c>
      <c r="AH373" s="35">
        <f>(H373-H368)/SUM(AF368:AF372)</f>
        <v>0</v>
      </c>
      <c r="AI373" s="28">
        <f>(H373-H363)/SUM(AF363:AF372)</f>
        <v>0</v>
      </c>
      <c r="AJ373" s="29">
        <f>AJ372+(AVERAGE($AE$3:AE373)/(AJ372*AJ372))</f>
        <v>53.626859980742594</v>
      </c>
      <c r="AK373" s="30">
        <f>AK372+(AVERAGE($AG$3:AG373)/(AK372*AK372))</f>
        <v>49.270717450266176</v>
      </c>
      <c r="AL373" s="36">
        <f>AL372+(AVERAGE($AH$3:AH373)/(AL372*AL372))</f>
        <v>60.707995735153041</v>
      </c>
      <c r="AM373" s="37">
        <f>AM372+(AVERAGE($AI$3:AI373)/(AM372*AM372))</f>
        <v>60.820013305054239</v>
      </c>
      <c r="AN373" s="38">
        <f t="shared" si="118"/>
        <v>74.030875214167679</v>
      </c>
      <c r="AO373" s="39">
        <f t="shared" si="130"/>
        <v>74.201029628748003</v>
      </c>
      <c r="AP373" s="39">
        <f t="shared" si="130"/>
        <v>74.204275017206612</v>
      </c>
      <c r="AQ373" s="36">
        <f t="shared" si="124"/>
        <v>74.050835375945084</v>
      </c>
      <c r="AR373" s="40">
        <f t="shared" si="129"/>
        <v>73.961719576892406</v>
      </c>
      <c r="AS373" s="41">
        <f t="shared" si="129"/>
        <v>74.137266182253498</v>
      </c>
      <c r="AT373" s="20">
        <f>POWER((AO373-H373),2)</f>
        <v>4.0412911634559963E-2</v>
      </c>
      <c r="AU373" s="20">
        <f>POWER((AP373-H373),2)</f>
        <v>4.1728282654761681E-2</v>
      </c>
      <c r="AV373" s="29">
        <f t="shared" si="120"/>
        <v>58.730734342342032</v>
      </c>
      <c r="AW373" s="30">
        <f t="shared" si="123"/>
        <v>46.17591307769581</v>
      </c>
      <c r="AX373" s="36">
        <f t="shared" si="121"/>
        <v>61.790792250104829</v>
      </c>
      <c r="AY373" s="37">
        <f t="shared" si="122"/>
        <v>58.977341442339338</v>
      </c>
    </row>
    <row r="374" spans="1:51" thickTop="1" thickBot="1">
      <c r="A374" s="4">
        <v>373</v>
      </c>
      <c r="B374" s="4">
        <v>1184344092</v>
      </c>
      <c r="C374" s="5">
        <f t="shared" si="112"/>
        <v>0.70588235294117652</v>
      </c>
      <c r="D374" s="2">
        <f t="shared" si="113"/>
        <v>39276.686249999999</v>
      </c>
      <c r="E374" s="4" t="s">
        <v>1252</v>
      </c>
      <c r="F374" s="4" t="s">
        <v>1253</v>
      </c>
      <c r="G374" s="4">
        <v>74</v>
      </c>
      <c r="H374" s="4">
        <v>74</v>
      </c>
      <c r="I374" s="5">
        <f t="shared" si="114"/>
        <v>0.93442622950819676</v>
      </c>
      <c r="J374" s="4">
        <v>444</v>
      </c>
      <c r="K374" s="4">
        <v>442</v>
      </c>
      <c r="L374" s="5">
        <f t="shared" si="115"/>
        <v>0.89077669902912626</v>
      </c>
      <c r="M374" s="5">
        <f t="shared" si="110"/>
        <v>5.9729729729729728</v>
      </c>
      <c r="N374" s="4">
        <v>0</v>
      </c>
      <c r="O374" s="4">
        <v>0</v>
      </c>
      <c r="P374" s="4">
        <v>0</v>
      </c>
      <c r="Q374" s="4">
        <v>2</v>
      </c>
      <c r="R374" s="4">
        <v>0</v>
      </c>
      <c r="S374" s="4">
        <v>0</v>
      </c>
      <c r="T374" s="4">
        <v>0</v>
      </c>
      <c r="U374" s="4">
        <v>0</v>
      </c>
      <c r="V374" s="4">
        <v>1</v>
      </c>
      <c r="W374" s="4">
        <f>N374+P374+T374</f>
        <v>0</v>
      </c>
      <c r="X374" s="4">
        <f>O374+Q374+U374</f>
        <v>2</v>
      </c>
      <c r="Y374" s="60">
        <f>(N374+V374)/G374</f>
        <v>1.3513513513513514E-2</v>
      </c>
      <c r="Z374" s="62">
        <f>IF(AA374=0,0,(N374+V374)/ABS(AA374))</f>
        <v>0</v>
      </c>
      <c r="AA374" s="3">
        <f t="shared" si="116"/>
        <v>0</v>
      </c>
      <c r="AB374" s="3">
        <f t="shared" si="111"/>
        <v>-2</v>
      </c>
      <c r="AC374" s="3">
        <f>N374+O374+P374+Q374+T374+U374</f>
        <v>2</v>
      </c>
      <c r="AD374" s="3">
        <f>AA374/G374</f>
        <v>0</v>
      </c>
      <c r="AE374" s="24">
        <f>(AA374)*(G374*G374)</f>
        <v>0</v>
      </c>
      <c r="AF374" s="25">
        <f t="shared" si="117"/>
        <v>1.8261504747991235E-4</v>
      </c>
      <c r="AG374" s="26">
        <f>(H374-$H$2)/SUM($AF$2:AF373)</f>
        <v>199.94706439152716</v>
      </c>
      <c r="AH374" s="35">
        <f>(H374-H369)/SUM(AF369:AF373)</f>
        <v>0</v>
      </c>
      <c r="AI374" s="28">
        <f>(H374-H364)/SUM(AF364:AF373)</f>
        <v>0</v>
      </c>
      <c r="AJ374" s="29">
        <f>AJ373+(AVERAGE($AE$3:AE374)/(AJ373*AJ373))</f>
        <v>53.726870961971457</v>
      </c>
      <c r="AK374" s="30">
        <f>AK373+(AVERAGE($AG$3:AG374)/(AK373*AK373))</f>
        <v>49.325353833963753</v>
      </c>
      <c r="AL374" s="36">
        <f>AL373+(AVERAGE($AH$3:AH374)/(AL373*AL373))</f>
        <v>60.803015726534284</v>
      </c>
      <c r="AM374" s="37">
        <f>AM373+(AVERAGE($AI$3:AI374)/(AM373*AM373))</f>
        <v>60.916039669924643</v>
      </c>
      <c r="AN374" s="38">
        <f t="shared" si="118"/>
        <v>74.030875214167679</v>
      </c>
      <c r="AO374" s="39">
        <f t="shared" si="130"/>
        <v>74.201029628748003</v>
      </c>
      <c r="AP374" s="39">
        <f t="shared" si="130"/>
        <v>74.204275017206612</v>
      </c>
      <c r="AQ374" s="36">
        <f t="shared" si="124"/>
        <v>74.050835375945084</v>
      </c>
      <c r="AR374" s="40">
        <f t="shared" si="129"/>
        <v>73.961719576892406</v>
      </c>
      <c r="AS374" s="41">
        <f t="shared" si="129"/>
        <v>74.137266182253498</v>
      </c>
      <c r="AT374" s="20">
        <f>POWER((AO374-H374),2)</f>
        <v>4.0412911634559963E-2</v>
      </c>
      <c r="AU374" s="20">
        <f>POWER((AP374-H374),2)</f>
        <v>4.1728282654761681E-2</v>
      </c>
      <c r="AV374" s="29">
        <f t="shared" si="120"/>
        <v>58.781560102898993</v>
      </c>
      <c r="AW374" s="30">
        <f t="shared" si="123"/>
        <v>46.214418135810128</v>
      </c>
      <c r="AX374" s="36">
        <f t="shared" si="121"/>
        <v>61.844523533281887</v>
      </c>
      <c r="AY374" s="37">
        <f t="shared" si="122"/>
        <v>59.028402372766415</v>
      </c>
    </row>
    <row r="375" spans="1:51" thickTop="1" thickBot="1">
      <c r="A375" s="4">
        <v>374</v>
      </c>
      <c r="B375" s="4">
        <v>1189603162</v>
      </c>
      <c r="C375" s="5">
        <f t="shared" si="112"/>
        <v>0.70777988614800758</v>
      </c>
      <c r="D375" s="2">
        <f t="shared" si="113"/>
        <v>39337.555115740739</v>
      </c>
      <c r="E375" s="4" t="s">
        <v>1253</v>
      </c>
      <c r="F375" s="4" t="s">
        <v>1254</v>
      </c>
      <c r="G375" s="4">
        <v>74</v>
      </c>
      <c r="H375" s="4">
        <v>74</v>
      </c>
      <c r="I375" s="5">
        <f t="shared" si="114"/>
        <v>0.93442622950819676</v>
      </c>
      <c r="J375" s="4">
        <v>442</v>
      </c>
      <c r="K375" s="4">
        <v>446</v>
      </c>
      <c r="L375" s="5">
        <f t="shared" si="115"/>
        <v>0.90048543689320393</v>
      </c>
      <c r="M375" s="5">
        <f t="shared" si="110"/>
        <v>6.0270270270270272</v>
      </c>
      <c r="N375" s="4">
        <v>0</v>
      </c>
      <c r="O375" s="4">
        <v>0</v>
      </c>
      <c r="P375" s="4">
        <v>4</v>
      </c>
      <c r="Q375" s="4">
        <v>0</v>
      </c>
      <c r="R375" s="4">
        <v>2</v>
      </c>
      <c r="S375" s="4">
        <v>0</v>
      </c>
      <c r="T375" s="4">
        <v>0</v>
      </c>
      <c r="U375" s="4">
        <v>0</v>
      </c>
      <c r="V375" s="4">
        <v>3</v>
      </c>
      <c r="W375" s="4">
        <f>N375+P375+T375</f>
        <v>4</v>
      </c>
      <c r="X375" s="4">
        <f>O375+Q375+U375</f>
        <v>0</v>
      </c>
      <c r="Y375" s="60">
        <f>(N375+V375)/G375</f>
        <v>4.0540540540540543E-2</v>
      </c>
      <c r="Z375" s="62">
        <f>IF(AA375=0,0,(N375+V375)/ABS(AA375))</f>
        <v>0</v>
      </c>
      <c r="AA375" s="3">
        <f t="shared" si="116"/>
        <v>0</v>
      </c>
      <c r="AB375" s="3">
        <f t="shared" si="111"/>
        <v>4</v>
      </c>
      <c r="AC375" s="3">
        <f>N375+O375+P375+Q375+T375+U375</f>
        <v>4</v>
      </c>
      <c r="AD375" s="3">
        <f>AA375/G375</f>
        <v>0</v>
      </c>
      <c r="AE375" s="24">
        <f>(AA375)*(G375*G375)</f>
        <v>0</v>
      </c>
      <c r="AF375" s="25">
        <f t="shared" si="117"/>
        <v>1.8261504747991235E-4</v>
      </c>
      <c r="AG375" s="26">
        <f>(H375-$H$2)/SUM($AF$2:AF374)</f>
        <v>199.81906330507235</v>
      </c>
      <c r="AH375" s="35">
        <f>(H375-H370)/SUM(AF370:AF374)</f>
        <v>0</v>
      </c>
      <c r="AI375" s="28">
        <f>(H375-H365)/SUM(AF365:AF374)</f>
        <v>0</v>
      </c>
      <c r="AJ375" s="29">
        <f>AJ374+(AVERAGE($AE$3:AE375)/(AJ374*AJ374))</f>
        <v>53.826242826111425</v>
      </c>
      <c r="AK375" s="30">
        <f>AK374+(AVERAGE($AG$3:AG375)/(AK374*AK374))</f>
        <v>49.379943277205101</v>
      </c>
      <c r="AL375" s="36">
        <f>AL374+(AVERAGE($AH$3:AH375)/(AL374*AL374))</f>
        <v>60.897485015043678</v>
      </c>
      <c r="AM375" s="37">
        <f>AM374+(AVERAGE($AI$3:AI375)/(AM374*AM374))</f>
        <v>61.011506894465384</v>
      </c>
      <c r="AN375" s="38">
        <f t="shared" si="118"/>
        <v>74.030875214167679</v>
      </c>
      <c r="AO375" s="39">
        <f t="shared" si="130"/>
        <v>74.201029628748003</v>
      </c>
      <c r="AP375" s="39">
        <f t="shared" si="130"/>
        <v>74.204275017206612</v>
      </c>
      <c r="AQ375" s="36">
        <f t="shared" si="124"/>
        <v>74.050835375945084</v>
      </c>
      <c r="AR375" s="40">
        <f t="shared" si="129"/>
        <v>73.961719576892406</v>
      </c>
      <c r="AS375" s="41">
        <f t="shared" si="129"/>
        <v>74.137266182253498</v>
      </c>
      <c r="AT375" s="20">
        <f>POWER((AO375-H375),2)</f>
        <v>4.0412911634559963E-2</v>
      </c>
      <c r="AU375" s="20">
        <f>POWER((AP375-H375),2)</f>
        <v>4.1728282654761681E-2</v>
      </c>
      <c r="AV375" s="29">
        <f t="shared" si="120"/>
        <v>58.832298007974799</v>
      </c>
      <c r="AW375" s="30">
        <f t="shared" si="123"/>
        <v>46.252859057150459</v>
      </c>
      <c r="AX375" s="36">
        <f t="shared" si="121"/>
        <v>61.898161492216978</v>
      </c>
      <c r="AY375" s="37">
        <f t="shared" si="122"/>
        <v>59.079375003633984</v>
      </c>
    </row>
    <row r="376" spans="1:51" thickTop="1" thickBot="1">
      <c r="A376" s="4">
        <v>375</v>
      </c>
      <c r="B376" s="4">
        <v>1193915361</v>
      </c>
      <c r="C376" s="5">
        <f t="shared" si="112"/>
        <v>0.70967741935483875</v>
      </c>
      <c r="D376" s="2">
        <f t="shared" si="113"/>
        <v>39387.464826388888</v>
      </c>
      <c r="E376" s="4" t="s">
        <v>1254</v>
      </c>
      <c r="F376" s="4" t="s">
        <v>1255</v>
      </c>
      <c r="G376" s="4">
        <v>74</v>
      </c>
      <c r="H376" s="4">
        <v>74</v>
      </c>
      <c r="I376" s="5">
        <f t="shared" si="114"/>
        <v>0.93442622950819676</v>
      </c>
      <c r="J376" s="4">
        <v>446</v>
      </c>
      <c r="K376" s="4">
        <v>446</v>
      </c>
      <c r="L376" s="5">
        <f t="shared" si="115"/>
        <v>0.90048543689320393</v>
      </c>
      <c r="M376" s="5">
        <f t="shared" si="110"/>
        <v>6.0270270270270272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f>N376+P376+T376</f>
        <v>0</v>
      </c>
      <c r="X376" s="4">
        <f>O376+Q376+U376</f>
        <v>0</v>
      </c>
      <c r="Y376" s="60">
        <f>(N376+V376)/G376</f>
        <v>0</v>
      </c>
      <c r="Z376" s="62">
        <f>IF(AA376=0,0,(N376+V376)/ABS(AA376))</f>
        <v>0</v>
      </c>
      <c r="AA376" s="3">
        <f t="shared" si="116"/>
        <v>0</v>
      </c>
      <c r="AB376" s="3">
        <f t="shared" si="111"/>
        <v>0</v>
      </c>
      <c r="AC376" s="3">
        <f>N376+O376+P376+Q376+T376+U376</f>
        <v>0</v>
      </c>
      <c r="AD376" s="3">
        <f>AA376/G376</f>
        <v>0</v>
      </c>
      <c r="AE376" s="24">
        <f>(AA376)*(G376*G376)</f>
        <v>0</v>
      </c>
      <c r="AF376" s="25">
        <f t="shared" si="117"/>
        <v>1.8261504747991235E-4</v>
      </c>
      <c r="AG376" s="26">
        <f>(H376-$H$2)/SUM($AF$2:AF375)</f>
        <v>199.69122599992727</v>
      </c>
      <c r="AH376" s="35">
        <f>(H376-H371)/SUM(AF371:AF375)</f>
        <v>0</v>
      </c>
      <c r="AI376" s="28">
        <f>(H376-H366)/SUM(AF366:AF375)</f>
        <v>0</v>
      </c>
      <c r="AJ376" s="29">
        <f>AJ375+(AVERAGE($AE$3:AE376)/(AJ375*AJ375))</f>
        <v>53.924983396164514</v>
      </c>
      <c r="AK376" s="30">
        <f>AK375+(AVERAGE($AG$3:AG376)/(AK375*AK375))</f>
        <v>49.434485422352694</v>
      </c>
      <c r="AL376" s="36">
        <f>AL375+(AVERAGE($AH$3:AH376)/(AL375*AL375))</f>
        <v>60.991409624912116</v>
      </c>
      <c r="AM376" s="37">
        <f>AM375+(AVERAGE($AI$3:AI376)/(AM375*AM375))</f>
        <v>61.106421127979651</v>
      </c>
      <c r="AN376" s="38">
        <f t="shared" si="118"/>
        <v>74.030875214167679</v>
      </c>
      <c r="AO376" s="39">
        <f t="shared" si="130"/>
        <v>74.201029628748003</v>
      </c>
      <c r="AP376" s="39">
        <f t="shared" si="130"/>
        <v>74.204275017206612</v>
      </c>
      <c r="AQ376" s="36">
        <f t="shared" si="124"/>
        <v>74.050835375945084</v>
      </c>
      <c r="AR376" s="40">
        <f t="shared" si="129"/>
        <v>73.961719576892406</v>
      </c>
      <c r="AS376" s="41">
        <f t="shared" si="129"/>
        <v>74.137266182253498</v>
      </c>
      <c r="AT376" s="20">
        <f>POWER((AO376-H376),2)</f>
        <v>4.0412911634559963E-2</v>
      </c>
      <c r="AU376" s="20">
        <f>POWER((AP376-H376),2)</f>
        <v>4.1728282654761681E-2</v>
      </c>
      <c r="AV376" s="29">
        <f t="shared" si="120"/>
        <v>58.882948436442518</v>
      </c>
      <c r="AW376" s="30">
        <f t="shared" si="123"/>
        <v>46.29123610826089</v>
      </c>
      <c r="AX376" s="36">
        <f t="shared" si="121"/>
        <v>61.951706531297219</v>
      </c>
      <c r="AY376" s="37">
        <f t="shared" si="122"/>
        <v>59.130259715891953</v>
      </c>
    </row>
    <row r="377" spans="1:51" thickTop="1" thickBot="1">
      <c r="A377" s="4">
        <v>376</v>
      </c>
      <c r="B377" s="4">
        <v>1195162562</v>
      </c>
      <c r="C377" s="5">
        <f t="shared" si="112"/>
        <v>0.7115749525616698</v>
      </c>
      <c r="D377" s="2">
        <f t="shared" si="113"/>
        <v>39401.900023148148</v>
      </c>
      <c r="E377" s="4" t="s">
        <v>1255</v>
      </c>
      <c r="F377" s="4" t="s">
        <v>1256</v>
      </c>
      <c r="G377" s="4">
        <v>74</v>
      </c>
      <c r="H377" s="4">
        <v>74</v>
      </c>
      <c r="I377" s="5">
        <f t="shared" si="114"/>
        <v>0.93442622950819676</v>
      </c>
      <c r="J377" s="4">
        <v>446</v>
      </c>
      <c r="K377" s="4">
        <v>446</v>
      </c>
      <c r="L377" s="5">
        <f t="shared" si="115"/>
        <v>0.90048543689320393</v>
      </c>
      <c r="M377" s="5">
        <f t="shared" si="110"/>
        <v>6.0270270270270272</v>
      </c>
      <c r="N377" s="4">
        <v>0</v>
      </c>
      <c r="O377" s="4">
        <v>0</v>
      </c>
      <c r="P377" s="4">
        <v>0</v>
      </c>
      <c r="Q377" s="4">
        <v>0</v>
      </c>
      <c r="R377" s="4">
        <v>1</v>
      </c>
      <c r="S377" s="4">
        <v>0</v>
      </c>
      <c r="T377" s="4">
        <v>0</v>
      </c>
      <c r="U377" s="4">
        <v>0</v>
      </c>
      <c r="V377" s="4">
        <v>1</v>
      </c>
      <c r="W377" s="4">
        <f>N377+P377+T377</f>
        <v>0</v>
      </c>
      <c r="X377" s="4">
        <f>O377+Q377+U377</f>
        <v>0</v>
      </c>
      <c r="Y377" s="60">
        <f>(N377+V377)/G377</f>
        <v>1.3513513513513514E-2</v>
      </c>
      <c r="Z377" s="62">
        <f>IF(AA377=0,0,(N377+V377)/ABS(AA377))</f>
        <v>0</v>
      </c>
      <c r="AA377" s="3">
        <f t="shared" si="116"/>
        <v>0</v>
      </c>
      <c r="AB377" s="3">
        <f t="shared" si="111"/>
        <v>0</v>
      </c>
      <c r="AC377" s="3">
        <f>N377+O377+P377+Q377+T377+U377</f>
        <v>0</v>
      </c>
      <c r="AD377" s="3">
        <f>AA377/G377</f>
        <v>0</v>
      </c>
      <c r="AE377" s="24">
        <f>(AA377)*(G377*G377)</f>
        <v>0</v>
      </c>
      <c r="AF377" s="25">
        <f t="shared" si="117"/>
        <v>1.8261504747991235E-4</v>
      </c>
      <c r="AG377" s="26">
        <f>(H377-$H$2)/SUM($AF$2:AF376)</f>
        <v>199.56355216194808</v>
      </c>
      <c r="AH377" s="35">
        <f>(H377-H372)/SUM(AF372:AF376)</f>
        <v>0</v>
      </c>
      <c r="AI377" s="28">
        <f>(H377-H367)/SUM(AF367:AF376)</f>
        <v>0</v>
      </c>
      <c r="AJ377" s="29">
        <f>AJ376+(AVERAGE($AE$3:AE377)/(AJ376*AJ376))</f>
        <v>54.023100350137874</v>
      </c>
      <c r="AK377" s="30">
        <f>AK376+(AVERAGE($AG$3:AG377)/(AK376*AK376))</f>
        <v>49.488979919793962</v>
      </c>
      <c r="AL377" s="36">
        <f>AL376+(AVERAGE($AH$3:AH377)/(AL376*AL376))</f>
        <v>61.084795481575185</v>
      </c>
      <c r="AM377" s="37">
        <f>AM376+(AVERAGE($AI$3:AI377)/(AM376*AM376))</f>
        <v>61.200788418333701</v>
      </c>
      <c r="AN377" s="38">
        <f t="shared" si="118"/>
        <v>74.030875214167679</v>
      </c>
      <c r="AO377" s="39">
        <f t="shared" si="130"/>
        <v>74.201029628748003</v>
      </c>
      <c r="AP377" s="39">
        <f t="shared" si="130"/>
        <v>74.204275017206612</v>
      </c>
      <c r="AQ377" s="36">
        <f t="shared" si="124"/>
        <v>74.050835375945084</v>
      </c>
      <c r="AR377" s="40">
        <f t="shared" si="129"/>
        <v>73.961719576892406</v>
      </c>
      <c r="AS377" s="41">
        <f t="shared" si="129"/>
        <v>74.137266182253498</v>
      </c>
      <c r="AT377" s="20">
        <f>POWER((AO377-H377),2)</f>
        <v>4.0412911634559963E-2</v>
      </c>
      <c r="AU377" s="20">
        <f>POWER((AP377-H377),2)</f>
        <v>4.1728282654761681E-2</v>
      </c>
      <c r="AV377" s="29">
        <f t="shared" si="120"/>
        <v>58.93351176456693</v>
      </c>
      <c r="AW377" s="30">
        <f t="shared" si="123"/>
        <v>46.329549553917019</v>
      </c>
      <c r="AX377" s="36">
        <f t="shared" si="121"/>
        <v>62.005159052112454</v>
      </c>
      <c r="AY377" s="37">
        <f t="shared" si="122"/>
        <v>59.181056887866518</v>
      </c>
    </row>
    <row r="378" spans="1:51" thickTop="1" thickBot="1">
      <c r="A378" s="4">
        <v>377</v>
      </c>
      <c r="B378" s="4">
        <v>1201167647</v>
      </c>
      <c r="C378" s="5">
        <f t="shared" si="112"/>
        <v>0.71347248576850097</v>
      </c>
      <c r="D378" s="2">
        <f t="shared" si="113"/>
        <v>39471.403321759259</v>
      </c>
      <c r="E378" s="4" t="s">
        <v>1256</v>
      </c>
      <c r="F378" s="4" t="s">
        <v>1257</v>
      </c>
      <c r="G378" s="4">
        <v>74</v>
      </c>
      <c r="H378" s="4">
        <v>74</v>
      </c>
      <c r="I378" s="5">
        <f t="shared" si="114"/>
        <v>0.93442622950819676</v>
      </c>
      <c r="J378" s="4">
        <v>446</v>
      </c>
      <c r="K378" s="4">
        <v>446</v>
      </c>
      <c r="L378" s="5">
        <f t="shared" si="115"/>
        <v>0.90048543689320393</v>
      </c>
      <c r="M378" s="5">
        <f t="shared" si="110"/>
        <v>6.0270270270270272</v>
      </c>
      <c r="N378" s="4">
        <v>0</v>
      </c>
      <c r="O378" s="4">
        <v>0</v>
      </c>
      <c r="P378" s="4">
        <v>0</v>
      </c>
      <c r="Q378" s="4">
        <v>0</v>
      </c>
      <c r="R378" s="4">
        <v>1</v>
      </c>
      <c r="S378" s="4">
        <v>0</v>
      </c>
      <c r="T378" s="4">
        <v>0</v>
      </c>
      <c r="U378" s="4">
        <v>0</v>
      </c>
      <c r="V378" s="4">
        <v>1</v>
      </c>
      <c r="W378" s="4">
        <f>N378+P378+T378</f>
        <v>0</v>
      </c>
      <c r="X378" s="4">
        <f>O378+Q378+U378</f>
        <v>0</v>
      </c>
      <c r="Y378" s="60">
        <f>(N378+V378)/G378</f>
        <v>1.3513513513513514E-2</v>
      </c>
      <c r="Z378" s="62">
        <f>IF(AA378=0,0,(N378+V378)/ABS(AA378))</f>
        <v>0</v>
      </c>
      <c r="AA378" s="3">
        <f t="shared" si="116"/>
        <v>0</v>
      </c>
      <c r="AB378" s="3">
        <f t="shared" si="111"/>
        <v>0</v>
      </c>
      <c r="AC378" s="3">
        <f>N378+O378+P378+Q378+T378+U378</f>
        <v>0</v>
      </c>
      <c r="AD378" s="3">
        <f>AA378/G378</f>
        <v>0</v>
      </c>
      <c r="AE378" s="24">
        <f>(AA378)*(G378*G378)</f>
        <v>0</v>
      </c>
      <c r="AF378" s="25">
        <f t="shared" si="117"/>
        <v>1.8261504747991235E-4</v>
      </c>
      <c r="AG378" s="26">
        <f>(H378-$H$2)/SUM($AF$2:AF377)</f>
        <v>199.43604147779388</v>
      </c>
      <c r="AH378" s="35">
        <f>(H378-H373)/SUM(AF373:AF377)</f>
        <v>0</v>
      </c>
      <c r="AI378" s="28">
        <f>(H378-H368)/SUM(AF368:AF377)</f>
        <v>0</v>
      </c>
      <c r="AJ378" s="29">
        <f>AJ377+(AVERAGE($AE$3:AE378)/(AJ377*AJ377))</f>
        <v>54.120601224680406</v>
      </c>
      <c r="AK378" s="30">
        <f>AK377+(AVERAGE($AG$3:AG378)/(AK377*AK377))</f>
        <v>49.54342642780577</v>
      </c>
      <c r="AL378" s="36">
        <f>AL377+(AVERAGE($AH$3:AH378)/(AL377*AL377))</f>
        <v>61.177648413854307</v>
      </c>
      <c r="AM378" s="37">
        <f>AM377+(AVERAGE($AI$3:AI378)/(AM377*AM377))</f>
        <v>61.294614714210091</v>
      </c>
      <c r="AN378" s="38">
        <f t="shared" si="118"/>
        <v>74.030875214167679</v>
      </c>
      <c r="AO378" s="39">
        <f t="shared" si="130"/>
        <v>74.201029628748003</v>
      </c>
      <c r="AP378" s="39">
        <f t="shared" si="130"/>
        <v>74.204275017206612</v>
      </c>
      <c r="AQ378" s="36">
        <f t="shared" si="124"/>
        <v>74.050835375945084</v>
      </c>
      <c r="AR378" s="40">
        <f t="shared" si="129"/>
        <v>73.961719576892406</v>
      </c>
      <c r="AS378" s="41">
        <f t="shared" si="129"/>
        <v>74.137266182253498</v>
      </c>
      <c r="AT378" s="20">
        <f>POWER((AO378-H378),2)</f>
        <v>4.0412911634559963E-2</v>
      </c>
      <c r="AU378" s="20">
        <f>POWER((AP378-H378),2)</f>
        <v>4.1728282654761681E-2</v>
      </c>
      <c r="AV378" s="29">
        <f t="shared" si="120"/>
        <v>58.983988366029145</v>
      </c>
      <c r="AW378" s="30">
        <f t="shared" si="123"/>
        <v>46.367799657142044</v>
      </c>
      <c r="AX378" s="36">
        <f t="shared" si="121"/>
        <v>62.058519453481821</v>
      </c>
      <c r="AY378" s="37">
        <f t="shared" si="122"/>
        <v>59.231766895284963</v>
      </c>
    </row>
    <row r="379" spans="1:51" thickTop="1" thickBot="1">
      <c r="A379" s="4">
        <v>378</v>
      </c>
      <c r="B379" s="4">
        <v>1201170461</v>
      </c>
      <c r="C379" s="5">
        <f t="shared" si="112"/>
        <v>0.71537001897533203</v>
      </c>
      <c r="D379" s="2">
        <f t="shared" si="113"/>
        <v>39471.435891203706</v>
      </c>
      <c r="E379" s="4" t="s">
        <v>1257</v>
      </c>
      <c r="F379" s="4" t="s">
        <v>1258</v>
      </c>
      <c r="G379" s="4">
        <v>74</v>
      </c>
      <c r="H379" s="4">
        <v>69</v>
      </c>
      <c r="I379" s="5">
        <f t="shared" si="114"/>
        <v>0.85245901639344257</v>
      </c>
      <c r="J379" s="4">
        <v>446</v>
      </c>
      <c r="K379" s="4">
        <v>419</v>
      </c>
      <c r="L379" s="5">
        <f t="shared" si="115"/>
        <v>0.83495145631067957</v>
      </c>
      <c r="M379" s="5">
        <f t="shared" si="110"/>
        <v>6.0724637681159424</v>
      </c>
      <c r="N379" s="4">
        <v>0</v>
      </c>
      <c r="O379" s="4">
        <v>5</v>
      </c>
      <c r="P379" s="4">
        <v>1</v>
      </c>
      <c r="Q379" s="4">
        <v>0</v>
      </c>
      <c r="R379" s="4">
        <v>2</v>
      </c>
      <c r="S379" s="4">
        <v>0</v>
      </c>
      <c r="T379" s="4">
        <v>0</v>
      </c>
      <c r="U379" s="4">
        <v>28</v>
      </c>
      <c r="V379" s="4">
        <v>3</v>
      </c>
      <c r="W379" s="4">
        <f>N379+P379+T379</f>
        <v>1</v>
      </c>
      <c r="X379" s="4">
        <f>O379+Q379+U379</f>
        <v>33</v>
      </c>
      <c r="Y379" s="60">
        <f>(N379+V379)/G379</f>
        <v>4.0540540540540543E-2</v>
      </c>
      <c r="Z379" s="62">
        <f>IF(AA379=0,0,(N379+V379)/ABS(AA379))</f>
        <v>0.6</v>
      </c>
      <c r="AA379" s="3">
        <f t="shared" si="116"/>
        <v>-5</v>
      </c>
      <c r="AB379" s="3">
        <f t="shared" si="111"/>
        <v>-27</v>
      </c>
      <c r="AC379" s="3">
        <f>N379+O379+P379+Q379+T379+U379</f>
        <v>34</v>
      </c>
      <c r="AD379" s="3">
        <f>AA379/G379</f>
        <v>-6.7567567567567571E-2</v>
      </c>
      <c r="AE379" s="24">
        <f>(AA379)*(G379*G379)</f>
        <v>-27380</v>
      </c>
      <c r="AF379" s="25">
        <f t="shared" si="117"/>
        <v>2.1003990758244065E-4</v>
      </c>
      <c r="AG379" s="26">
        <f>(H379-$H$2)/SUM($AF$2:AF378)</f>
        <v>181.82547489501837</v>
      </c>
      <c r="AH379" s="35">
        <f>(H379-H374)/SUM(AF374:AF378)</f>
        <v>-5476</v>
      </c>
      <c r="AI379" s="28">
        <f>(H379-H369)/SUM(AF369:AF378)</f>
        <v>-2738.0000000000005</v>
      </c>
      <c r="AJ379" s="29">
        <f>AJ378+(AVERAGE($AE$3:AE379)/(AJ378*AJ378))</f>
        <v>54.192698261260809</v>
      </c>
      <c r="AK379" s="30">
        <f>AK378+(AVERAGE($AG$3:AG379)/(AK378*AK378))</f>
        <v>49.597805719114966</v>
      </c>
      <c r="AL379" s="36">
        <f>AL378+(AVERAGE($AH$3:AH379)/(AL378*AL378))</f>
        <v>61.266093219632111</v>
      </c>
      <c r="AM379" s="37">
        <f>AM378+(AVERAGE($AI$3:AI379)/(AM378*AM378))</f>
        <v>61.385972797859949</v>
      </c>
      <c r="AN379" s="38">
        <f t="shared" si="118"/>
        <v>69.035044930612528</v>
      </c>
      <c r="AO379" s="39">
        <f t="shared" si="130"/>
        <v>73.206440801863224</v>
      </c>
      <c r="AP379" s="39">
        <f t="shared" si="130"/>
        <v>73.70702410201973</v>
      </c>
      <c r="AQ379" s="36">
        <f t="shared" si="124"/>
        <v>73.851109878867973</v>
      </c>
      <c r="AR379" s="40">
        <f t="shared" si="129"/>
        <v>73.861616035953276</v>
      </c>
      <c r="AS379" s="41">
        <f t="shared" si="129"/>
        <v>74.0874511622429</v>
      </c>
      <c r="AT379" s="20">
        <f>POWER((AO379-H379),2)</f>
        <v>17.694144219579719</v>
      </c>
      <c r="AU379" s="20">
        <f>POWER((AP379-H379),2)</f>
        <v>22.156075896994647</v>
      </c>
      <c r="AV379" s="29">
        <f t="shared" si="120"/>
        <v>59.034378611950963</v>
      </c>
      <c r="AW379" s="30">
        <f t="shared" si="123"/>
        <v>46.405986679222671</v>
      </c>
      <c r="AX379" s="36">
        <f t="shared" si="121"/>
        <v>62.111788131479955</v>
      </c>
      <c r="AY379" s="37">
        <f t="shared" si="122"/>
        <v>59.282390111300153</v>
      </c>
    </row>
    <row r="380" spans="1:51" thickTop="1" thickBot="1">
      <c r="A380" s="4">
        <v>379</v>
      </c>
      <c r="B380" s="4">
        <v>1201171158</v>
      </c>
      <c r="C380" s="5">
        <f t="shared" si="112"/>
        <v>0.7172675521821632</v>
      </c>
      <c r="D380" s="2">
        <f t="shared" si="113"/>
        <v>39471.44395833333</v>
      </c>
      <c r="E380" s="4" t="s">
        <v>1258</v>
      </c>
      <c r="F380" s="4" t="s">
        <v>1259</v>
      </c>
      <c r="G380" s="4">
        <v>69</v>
      </c>
      <c r="H380" s="4">
        <v>69</v>
      </c>
      <c r="I380" s="5">
        <f t="shared" si="114"/>
        <v>0.85245901639344257</v>
      </c>
      <c r="J380" s="4">
        <v>419</v>
      </c>
      <c r="K380" s="4">
        <v>419</v>
      </c>
      <c r="L380" s="5">
        <f t="shared" si="115"/>
        <v>0.83495145631067957</v>
      </c>
      <c r="M380" s="5">
        <f t="shared" si="110"/>
        <v>6.0724637681159424</v>
      </c>
      <c r="N380" s="4">
        <v>0</v>
      </c>
      <c r="O380" s="4">
        <v>0</v>
      </c>
      <c r="P380" s="4">
        <v>0</v>
      </c>
      <c r="Q380" s="4">
        <v>0</v>
      </c>
      <c r="R380" s="4">
        <v>1</v>
      </c>
      <c r="S380" s="4">
        <v>0</v>
      </c>
      <c r="T380" s="4">
        <v>0</v>
      </c>
      <c r="U380" s="4">
        <v>0</v>
      </c>
      <c r="V380" s="4">
        <v>1</v>
      </c>
      <c r="W380" s="4">
        <f>N380+P380+T380</f>
        <v>0</v>
      </c>
      <c r="X380" s="4">
        <f>O380+Q380+U380</f>
        <v>0</v>
      </c>
      <c r="Y380" s="60">
        <f>(N380+V380)/G380</f>
        <v>1.4492753623188406E-2</v>
      </c>
      <c r="Z380" s="62">
        <f>IF(AA380=0,0,(N380+V380)/ABS(AA380))</f>
        <v>0</v>
      </c>
      <c r="AA380" s="3">
        <f t="shared" si="116"/>
        <v>0</v>
      </c>
      <c r="AB380" s="3">
        <f t="shared" si="111"/>
        <v>0</v>
      </c>
      <c r="AC380" s="3">
        <f>N380+O380+P380+Q380+T380+U380</f>
        <v>0</v>
      </c>
      <c r="AD380" s="3">
        <f>AA380/G380</f>
        <v>0</v>
      </c>
      <c r="AE380" s="24">
        <f>(AA380)*(G380*G380)</f>
        <v>0</v>
      </c>
      <c r="AF380" s="25">
        <f t="shared" si="117"/>
        <v>2.1003990758244065E-4</v>
      </c>
      <c r="AG380" s="26">
        <f>(H380-$H$2)/SUM($AF$2:AF379)</f>
        <v>181.69203395517647</v>
      </c>
      <c r="AH380" s="35">
        <f>(H380-H375)/SUM(AF375:AF379)</f>
        <v>-5316.3205546492654</v>
      </c>
      <c r="AI380" s="28">
        <f>(H380-H370)/SUM(AF370:AF379)</f>
        <v>-2697.4894981893435</v>
      </c>
      <c r="AJ380" s="29">
        <f>AJ379+(AVERAGE($AE$3:AE380)/(AJ379*AJ379))</f>
        <v>54.264413366381476</v>
      </c>
      <c r="AK380" s="30">
        <f>AK379+(AVERAGE($AG$3:AG380)/(AK379*AK379))</f>
        <v>49.652117684617913</v>
      </c>
      <c r="AL380" s="36">
        <f>AL379+(AVERAGE($AH$3:AH380)/(AL379*AL379))</f>
        <v>61.350302583513113</v>
      </c>
      <c r="AM380" s="37">
        <f>AM379+(AVERAGE($AI$3:AI380)/(AM379*AM379))</f>
        <v>61.474924405442628</v>
      </c>
      <c r="AN380" s="38">
        <f t="shared" si="118"/>
        <v>69.035044930612528</v>
      </c>
      <c r="AO380" s="39">
        <f t="shared" si="130"/>
        <v>72.214438741181283</v>
      </c>
      <c r="AP380" s="39">
        <f t="shared" si="130"/>
        <v>73.210498086328172</v>
      </c>
      <c r="AQ380" s="36">
        <f t="shared" si="124"/>
        <v>73.455350898075082</v>
      </c>
      <c r="AR380" s="40">
        <f t="shared" ref="AR380:AS395" si="131">AR379+(AVERAGE(AH371:AH380)/(AR379*AR379))</f>
        <v>73.663792834743703</v>
      </c>
      <c r="AS380" s="41">
        <f t="shared" si="131"/>
        <v>73.98842513572491</v>
      </c>
      <c r="AT380" s="20">
        <f>POWER((AO380-H380),2)</f>
        <v>10.332616420807112</v>
      </c>
      <c r="AU380" s="20">
        <f>POWER((AP380-H380),2)</f>
        <v>17.728294134973204</v>
      </c>
      <c r="AV380" s="29">
        <f t="shared" si="120"/>
        <v>59.084682870918897</v>
      </c>
      <c r="AW380" s="30">
        <f t="shared" si="123"/>
        <v>46.444110879724853</v>
      </c>
      <c r="AX380" s="36">
        <f t="shared" si="121"/>
        <v>62.1649654794629</v>
      </c>
      <c r="AY380" s="37">
        <f t="shared" si="122"/>
        <v>59.332926906514729</v>
      </c>
    </row>
    <row r="381" spans="1:51" thickTop="1" thickBot="1">
      <c r="A381" s="4">
        <v>380</v>
      </c>
      <c r="B381" s="4">
        <v>1201511282</v>
      </c>
      <c r="C381" s="5">
        <f t="shared" si="112"/>
        <v>0.71916508538899426</v>
      </c>
      <c r="D381" s="2">
        <f t="shared" si="113"/>
        <v>39475.380578703705</v>
      </c>
      <c r="E381" s="4" t="s">
        <v>1259</v>
      </c>
      <c r="F381" s="4" t="s">
        <v>1260</v>
      </c>
      <c r="G381" s="4">
        <v>69</v>
      </c>
      <c r="H381" s="4">
        <v>69</v>
      </c>
      <c r="I381" s="5">
        <f t="shared" si="114"/>
        <v>0.85245901639344257</v>
      </c>
      <c r="J381" s="4">
        <v>419</v>
      </c>
      <c r="K381" s="4">
        <v>419</v>
      </c>
      <c r="L381" s="5">
        <f t="shared" si="115"/>
        <v>0.83495145631067957</v>
      </c>
      <c r="M381" s="5">
        <f t="shared" si="110"/>
        <v>6.0724637681159424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f>N381+P381+T381</f>
        <v>0</v>
      </c>
      <c r="X381" s="4">
        <f>O381+Q381+U381</f>
        <v>0</v>
      </c>
      <c r="Y381" s="60">
        <f>(N381+V381)/G381</f>
        <v>0</v>
      </c>
      <c r="Z381" s="62">
        <f>IF(AA381=0,0,(N381+V381)/ABS(AA381))</f>
        <v>0</v>
      </c>
      <c r="AA381" s="3">
        <f t="shared" si="116"/>
        <v>0</v>
      </c>
      <c r="AB381" s="3">
        <f t="shared" si="111"/>
        <v>0</v>
      </c>
      <c r="AC381" s="3">
        <f>N381+O381+P381+Q381+T381+U381</f>
        <v>0</v>
      </c>
      <c r="AD381" s="3">
        <f>AA381/G381</f>
        <v>0</v>
      </c>
      <c r="AE381" s="24">
        <f>(AA381)*(G381*G381)</f>
        <v>0</v>
      </c>
      <c r="AF381" s="25">
        <f t="shared" si="117"/>
        <v>2.1003990758244065E-4</v>
      </c>
      <c r="AG381" s="26">
        <f>(H381-$H$2)/SUM($AF$2:AF380)</f>
        <v>181.55878873516883</v>
      </c>
      <c r="AH381" s="35">
        <f>(H381-H376)/SUM(AF376:AF380)</f>
        <v>-5165.6897166633653</v>
      </c>
      <c r="AI381" s="28">
        <f>(H381-H371)/SUM(AF371:AF380)</f>
        <v>-2658.1602773246336</v>
      </c>
      <c r="AJ381" s="29">
        <f>AJ380+(AVERAGE($AE$3:AE381)/(AJ380*AJ380))</f>
        <v>54.335750319261059</v>
      </c>
      <c r="AK381" s="30">
        <f>AK380+(AVERAGE($AG$3:AG381)/(AK380*AK380))</f>
        <v>49.706362220114542</v>
      </c>
      <c r="AL381" s="36">
        <f>AL380+(AVERAGE($AH$3:AH381)/(AL380*AL380))</f>
        <v>61.43043812942107</v>
      </c>
      <c r="AM381" s="37">
        <f>AM380+(AVERAGE($AI$3:AI381)/(AM380*AM380))</f>
        <v>61.561528895614593</v>
      </c>
      <c r="AN381" s="38">
        <f t="shared" si="118"/>
        <v>69.035044930612528</v>
      </c>
      <c r="AO381" s="39">
        <f t="shared" si="130"/>
        <v>71.223879997671901</v>
      </c>
      <c r="AP381" s="39">
        <f t="shared" si="130"/>
        <v>72.714552030657885</v>
      </c>
      <c r="AQ381" s="36">
        <f t="shared" si="124"/>
        <v>72.863841212227129</v>
      </c>
      <c r="AR381" s="40">
        <f t="shared" si="131"/>
        <v>73.369709382593555</v>
      </c>
      <c r="AS381" s="41">
        <f t="shared" si="131"/>
        <v>73.840576663484043</v>
      </c>
      <c r="AT381" s="20">
        <f>POWER((AO381-H381),2)</f>
        <v>4.9456422440451737</v>
      </c>
      <c r="AU381" s="20">
        <f>POWER((AP381-H381),2)</f>
        <v>13.797896788464614</v>
      </c>
      <c r="AV381" s="29">
        <f t="shared" si="120"/>
        <v>59.134901509007946</v>
      </c>
      <c r="AW381" s="30">
        <f t="shared" si="123"/>
        <v>46.48217251650933</v>
      </c>
      <c r="AX381" s="36">
        <f t="shared" si="121"/>
        <v>62.218051888093719</v>
      </c>
      <c r="AY381" s="37">
        <f t="shared" si="122"/>
        <v>59.38337764900502</v>
      </c>
    </row>
    <row r="382" spans="1:51" thickTop="1" thickBot="1">
      <c r="A382" s="4">
        <v>381</v>
      </c>
      <c r="B382" s="4">
        <v>1210580722</v>
      </c>
      <c r="C382" s="5">
        <f t="shared" si="112"/>
        <v>0.72106261859582543</v>
      </c>
      <c r="D382" s="2">
        <f t="shared" si="113"/>
        <v>39580.350949074076</v>
      </c>
      <c r="E382" s="4" t="s">
        <v>1260</v>
      </c>
      <c r="F382" s="4" t="s">
        <v>1261</v>
      </c>
      <c r="G382" s="4">
        <v>69</v>
      </c>
      <c r="H382" s="4">
        <v>71</v>
      </c>
      <c r="I382" s="5">
        <f t="shared" si="114"/>
        <v>0.88524590163934425</v>
      </c>
      <c r="J382" s="4">
        <v>419</v>
      </c>
      <c r="K382" s="4">
        <v>425</v>
      </c>
      <c r="L382" s="5">
        <f t="shared" si="115"/>
        <v>0.84951456310679607</v>
      </c>
      <c r="M382" s="5">
        <f t="shared" si="110"/>
        <v>5.9859154929577461</v>
      </c>
      <c r="N382" s="4">
        <v>2</v>
      </c>
      <c r="O382" s="4">
        <v>0</v>
      </c>
      <c r="P382" s="4">
        <v>2</v>
      </c>
      <c r="Q382" s="4">
        <v>1</v>
      </c>
      <c r="R382" s="4">
        <v>0</v>
      </c>
      <c r="S382" s="4">
        <v>0</v>
      </c>
      <c r="T382" s="4">
        <v>5</v>
      </c>
      <c r="U382" s="4">
        <v>0</v>
      </c>
      <c r="V382" s="4">
        <v>1</v>
      </c>
      <c r="W382" s="4">
        <f>N382+P382+T382</f>
        <v>9</v>
      </c>
      <c r="X382" s="4">
        <f>O382+Q382+U382</f>
        <v>1</v>
      </c>
      <c r="Y382" s="60">
        <f>(N382+V382)/G382</f>
        <v>4.3478260869565216E-2</v>
      </c>
      <c r="Z382" s="62">
        <f>IF(AA382=0,0,(N382+V382)/ABS(AA382))</f>
        <v>1.5</v>
      </c>
      <c r="AA382" s="3">
        <f t="shared" si="116"/>
        <v>2</v>
      </c>
      <c r="AB382" s="3">
        <f t="shared" si="111"/>
        <v>6</v>
      </c>
      <c r="AC382" s="3">
        <f>N382+O382+P382+Q382+T382+U382</f>
        <v>10</v>
      </c>
      <c r="AD382" s="3">
        <f>AA382/G382</f>
        <v>2.8985507246376812E-2</v>
      </c>
      <c r="AE382" s="24">
        <f>(AA382)*(G382*G382)</f>
        <v>9522</v>
      </c>
      <c r="AF382" s="25">
        <f t="shared" si="117"/>
        <v>1.9837333862328903E-4</v>
      </c>
      <c r="AG382" s="26">
        <f>(H382-$H$2)/SUM($AF$2:AF381)</f>
        <v>188.40365183566368</v>
      </c>
      <c r="AH382" s="35">
        <f>(H382-H377)/SUM(AF377:AF381)</f>
        <v>-3014.0157225433531</v>
      </c>
      <c r="AI382" s="28">
        <f>(H382-H372)/SUM(AF372:AF381)</f>
        <v>-1571.9768465480859</v>
      </c>
      <c r="AJ382" s="29">
        <f>AJ381+(AVERAGE($AE$3:AE382)/(AJ381*AJ381))</f>
        <v>54.415200215623315</v>
      </c>
      <c r="AK382" s="30">
        <f>AK381+(AVERAGE($AG$3:AG382)/(AK381*AK381))</f>
        <v>49.760546658424403</v>
      </c>
      <c r="AL382" s="36">
        <f>AL381+(AVERAGE($AH$3:AH382)/(AL381*AL381))</f>
        <v>61.508052590086351</v>
      </c>
      <c r="AM382" s="37">
        <f>AM381+(AVERAGE($AI$3:AI382)/(AM381*AM381))</f>
        <v>61.646571071475101</v>
      </c>
      <c r="AN382" s="38">
        <f t="shared" si="118"/>
        <v>71.03301488714412</v>
      </c>
      <c r="AO382" s="39">
        <f t="shared" si="130"/>
        <v>70.62973252215096</v>
      </c>
      <c r="AP382" s="39">
        <f t="shared" si="130"/>
        <v>72.417246163915323</v>
      </c>
      <c r="AQ382" s="36">
        <f t="shared" si="124"/>
        <v>72.14914812466678</v>
      </c>
      <c r="AR382" s="40">
        <f t="shared" si="131"/>
        <v>73.017273504483867</v>
      </c>
      <c r="AS382" s="41">
        <f t="shared" si="131"/>
        <v>73.663304781566112</v>
      </c>
      <c r="AT382" s="20">
        <f>POWER((AO382-H382),2)</f>
        <v>0.13709800515268966</v>
      </c>
      <c r="AU382" s="20">
        <f>POWER((AP382-H382),2)</f>
        <v>2.0085866891326978</v>
      </c>
      <c r="AV382" s="29">
        <f t="shared" si="120"/>
        <v>59.185034889805067</v>
      </c>
      <c r="AW382" s="30">
        <f t="shared" si="123"/>
        <v>46.520171845746987</v>
      </c>
      <c r="AX382" s="36">
        <f t="shared" si="121"/>
        <v>62.271047745367774</v>
      </c>
      <c r="AY382" s="37">
        <f t="shared" si="122"/>
        <v>59.43374270434466</v>
      </c>
    </row>
    <row r="383" spans="1:51" thickTop="1" thickBot="1">
      <c r="A383" s="4">
        <v>382</v>
      </c>
      <c r="B383" s="4">
        <v>1211280019</v>
      </c>
      <c r="C383" s="5">
        <f t="shared" si="112"/>
        <v>0.72296015180265649</v>
      </c>
      <c r="D383" s="2">
        <f t="shared" si="113"/>
        <v>39588.444664351853</v>
      </c>
      <c r="E383" s="4" t="s">
        <v>1261</v>
      </c>
      <c r="F383" s="4" t="s">
        <v>1262</v>
      </c>
      <c r="G383" s="4">
        <v>71</v>
      </c>
      <c r="H383" s="4">
        <v>69</v>
      </c>
      <c r="I383" s="5">
        <f t="shared" si="114"/>
        <v>0.85245901639344257</v>
      </c>
      <c r="J383" s="4">
        <v>425</v>
      </c>
      <c r="K383" s="4">
        <v>420</v>
      </c>
      <c r="L383" s="5">
        <f t="shared" si="115"/>
        <v>0.83737864077669899</v>
      </c>
      <c r="M383" s="5">
        <f t="shared" si="110"/>
        <v>6.0869565217391308</v>
      </c>
      <c r="N383" s="4">
        <v>0</v>
      </c>
      <c r="O383" s="4">
        <v>2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5</v>
      </c>
      <c r="V383" s="4">
        <v>0</v>
      </c>
      <c r="W383" s="4">
        <f>N383+P383+T383</f>
        <v>0</v>
      </c>
      <c r="X383" s="4">
        <f>O383+Q383+U383</f>
        <v>7</v>
      </c>
      <c r="Y383" s="60">
        <f>(N383+V383)/G383</f>
        <v>0</v>
      </c>
      <c r="Z383" s="62">
        <f>IF(AA383=0,0,(N383+V383)/ABS(AA383))</f>
        <v>0</v>
      </c>
      <c r="AA383" s="3">
        <f t="shared" si="116"/>
        <v>-2</v>
      </c>
      <c r="AB383" s="3">
        <f t="shared" si="111"/>
        <v>-5</v>
      </c>
      <c r="AC383" s="3">
        <f>N383+O383+P383+Q383+T383+U383</f>
        <v>7</v>
      </c>
      <c r="AD383" s="3">
        <f>AA383/G383</f>
        <v>-2.8169014084507043E-2</v>
      </c>
      <c r="AE383" s="24">
        <f>(AA383)*(G383*G383)</f>
        <v>-10082</v>
      </c>
      <c r="AF383" s="25">
        <f t="shared" si="117"/>
        <v>2.1003990758244065E-4</v>
      </c>
      <c r="AG383" s="26">
        <f>(H383-$H$2)/SUM($AF$2:AF382)</f>
        <v>181.300258003995</v>
      </c>
      <c r="AH383" s="35">
        <f>(H383-H378)/SUM(AF378:AF382)</f>
        <v>-4945.0696282954768</v>
      </c>
      <c r="AI383" s="28">
        <f>(H383-H373)/SUM(AF373:AF382)</f>
        <v>-2598.5049760170582</v>
      </c>
      <c r="AJ383" s="29">
        <f>AJ382+(AVERAGE($AE$3:AE383)/(AJ382*AJ382))</f>
        <v>54.485273571561471</v>
      </c>
      <c r="AK383" s="30">
        <f>AK382+(AVERAGE($AG$3:AG383)/(AK382*AK382))</f>
        <v>49.814663428674358</v>
      </c>
      <c r="AL383" s="36">
        <f>AL382+(AVERAGE($AH$3:AH383)/(AL382*AL382))</f>
        <v>61.581837392855427</v>
      </c>
      <c r="AM383" s="37">
        <f>AM382+(AVERAGE($AI$3:AI383)/(AM382*AM382))</f>
        <v>61.729361529413318</v>
      </c>
      <c r="AN383" s="38">
        <f t="shared" si="118"/>
        <v>69.0348735842488</v>
      </c>
      <c r="AO383" s="39">
        <f t="shared" si="130"/>
        <v>69.638450367693636</v>
      </c>
      <c r="AP383" s="39">
        <f t="shared" si="130"/>
        <v>71.921750861630201</v>
      </c>
      <c r="AQ383" s="36">
        <f t="shared" si="124"/>
        <v>71.230231687270944</v>
      </c>
      <c r="AR383" s="40">
        <f t="shared" si="131"/>
        <v>72.568675625862184</v>
      </c>
      <c r="AS383" s="41">
        <f t="shared" si="131"/>
        <v>73.437291269316233</v>
      </c>
      <c r="AT383" s="20">
        <f>POWER((AO383-H383),2)</f>
        <v>0.40761887200813923</v>
      </c>
      <c r="AU383" s="20">
        <f>POWER((AP383-H383),2)</f>
        <v>8.5366280974368234</v>
      </c>
      <c r="AV383" s="29">
        <f t="shared" si="120"/>
        <v>59.235083374432371</v>
      </c>
      <c r="AW383" s="30">
        <f t="shared" si="123"/>
        <v>46.558109121934073</v>
      </c>
      <c r="AX383" s="36">
        <f t="shared" si="121"/>
        <v>62.323953436637723</v>
      </c>
      <c r="AY383" s="37">
        <f t="shared" si="122"/>
        <v>59.484022435627935</v>
      </c>
    </row>
    <row r="384" spans="1:51" thickTop="1" thickBot="1">
      <c r="A384" s="4">
        <v>383</v>
      </c>
      <c r="B384" s="4">
        <v>1212773724</v>
      </c>
      <c r="C384" s="5">
        <f t="shared" si="112"/>
        <v>0.72485768500948766</v>
      </c>
      <c r="D384" s="2">
        <f t="shared" si="113"/>
        <v>39605.732916666668</v>
      </c>
      <c r="E384" s="4" t="s">
        <v>1262</v>
      </c>
      <c r="F384" s="4" t="s">
        <v>1263</v>
      </c>
      <c r="G384" s="4">
        <v>69</v>
      </c>
      <c r="H384" s="4">
        <v>69</v>
      </c>
      <c r="I384" s="5">
        <f t="shared" si="114"/>
        <v>0.85245901639344257</v>
      </c>
      <c r="J384" s="4">
        <v>420</v>
      </c>
      <c r="K384" s="4">
        <v>420</v>
      </c>
      <c r="L384" s="5">
        <f t="shared" si="115"/>
        <v>0.83737864077669899</v>
      </c>
      <c r="M384" s="5">
        <f t="shared" si="110"/>
        <v>6.0869565217391308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f>N384+P384+T384</f>
        <v>0</v>
      </c>
      <c r="X384" s="4">
        <f>O384+Q384+U384</f>
        <v>0</v>
      </c>
      <c r="Y384" s="60">
        <f>(N384+V384)/G384</f>
        <v>0</v>
      </c>
      <c r="Z384" s="62">
        <f>IF(AA384=0,0,(N384+V384)/ABS(AA384))</f>
        <v>0</v>
      </c>
      <c r="AA384" s="3">
        <f t="shared" si="116"/>
        <v>0</v>
      </c>
      <c r="AB384" s="3">
        <f t="shared" si="111"/>
        <v>0</v>
      </c>
      <c r="AC384" s="3">
        <f>N384+O384+P384+Q384+T384+U384</f>
        <v>0</v>
      </c>
      <c r="AD384" s="3">
        <f>AA384/G384</f>
        <v>0</v>
      </c>
      <c r="AE384" s="24">
        <f>(AA384)*(G384*G384)</f>
        <v>0</v>
      </c>
      <c r="AF384" s="25">
        <f t="shared" si="117"/>
        <v>2.1003990758244065E-4</v>
      </c>
      <c r="AG384" s="26">
        <f>(H384-$H$2)/SUM($AF$2:AF383)</f>
        <v>181.1675865783547</v>
      </c>
      <c r="AH384" s="35">
        <f>(H384-H379)/SUM(AF379:AF383)</f>
        <v>0</v>
      </c>
      <c r="AI384" s="28">
        <f>(H384-H374)/SUM(AF374:AF383)</f>
        <v>-2561.9896369182457</v>
      </c>
      <c r="AJ384" s="29">
        <f>AJ383+(AVERAGE($AE$3:AE384)/(AJ383*AJ383))</f>
        <v>54.554983834545673</v>
      </c>
      <c r="AK384" s="30">
        <f>AK383+(AVERAGE($AG$3:AG384)/(AK383*AK383))</f>
        <v>49.868712441159872</v>
      </c>
      <c r="AL384" s="36">
        <f>AL383+(AVERAGE($AH$3:AH384)/(AL383*AL383))</f>
        <v>61.655252798416335</v>
      </c>
      <c r="AM384" s="37">
        <f>AM383+(AVERAGE($AI$3:AI384)/(AM383*AM383))</f>
        <v>61.809953841731321</v>
      </c>
      <c r="AN384" s="38">
        <f t="shared" si="118"/>
        <v>69.0348735842488</v>
      </c>
      <c r="AO384" s="39">
        <f t="shared" si="130"/>
        <v>69.638450367693636</v>
      </c>
      <c r="AP384" s="39">
        <f t="shared" si="130"/>
        <v>71.426463933395837</v>
      </c>
      <c r="AQ384" s="36">
        <f t="shared" si="124"/>
        <v>70.503309371372708</v>
      </c>
      <c r="AR384" s="40">
        <f t="shared" si="131"/>
        <v>72.114514408570585</v>
      </c>
      <c r="AS384" s="41">
        <f t="shared" si="131"/>
        <v>73.162378920778266</v>
      </c>
      <c r="AT384" s="20">
        <f>POWER((AO384-H384),2)</f>
        <v>0.40761887200813923</v>
      </c>
      <c r="AU384" s="20">
        <f>POWER((AP384-H384),2)</f>
        <v>5.8877272200707971</v>
      </c>
      <c r="AV384" s="29">
        <f t="shared" si="120"/>
        <v>59.285047321570048</v>
      </c>
      <c r="AW384" s="30">
        <f t="shared" si="123"/>
        <v>46.595984597907204</v>
      </c>
      <c r="AX384" s="36">
        <f t="shared" si="121"/>
        <v>62.376769344638198</v>
      </c>
      <c r="AY384" s="37">
        <f t="shared" si="122"/>
        <v>59.534217203492851</v>
      </c>
    </row>
    <row r="385" spans="1:51" thickTop="1" thickBot="1">
      <c r="A385" s="4">
        <v>384</v>
      </c>
      <c r="B385" s="4">
        <v>1212781835</v>
      </c>
      <c r="C385" s="5">
        <f t="shared" si="112"/>
        <v>0.72675521821631883</v>
      </c>
      <c r="D385" s="2">
        <f t="shared" si="113"/>
        <v>39605.826793981483</v>
      </c>
      <c r="E385" s="4" t="s">
        <v>1263</v>
      </c>
      <c r="F385" s="4" t="s">
        <v>1264</v>
      </c>
      <c r="G385" s="4">
        <v>69</v>
      </c>
      <c r="H385" s="4">
        <v>70</v>
      </c>
      <c r="I385" s="5">
        <f t="shared" si="114"/>
        <v>0.86885245901639341</v>
      </c>
      <c r="J385" s="4">
        <v>420</v>
      </c>
      <c r="K385" s="4">
        <v>425</v>
      </c>
      <c r="L385" s="5">
        <f t="shared" si="115"/>
        <v>0.84951456310679607</v>
      </c>
      <c r="M385" s="5">
        <f t="shared" si="110"/>
        <v>6.0714285714285712</v>
      </c>
      <c r="N385" s="4">
        <v>1</v>
      </c>
      <c r="O385" s="4">
        <v>0</v>
      </c>
      <c r="P385" s="4">
        <v>1</v>
      </c>
      <c r="Q385" s="4">
        <v>0</v>
      </c>
      <c r="R385" s="4">
        <v>0</v>
      </c>
      <c r="S385" s="4">
        <v>0</v>
      </c>
      <c r="T385" s="4">
        <v>4</v>
      </c>
      <c r="U385" s="4">
        <v>0</v>
      </c>
      <c r="V385" s="4">
        <v>1</v>
      </c>
      <c r="W385" s="4">
        <f>N385+P385+T385</f>
        <v>6</v>
      </c>
      <c r="X385" s="4">
        <f>O385+Q385+U385</f>
        <v>0</v>
      </c>
      <c r="Y385" s="60">
        <f>(N385+V385)/G385</f>
        <v>2.8985507246376812E-2</v>
      </c>
      <c r="Z385" s="62">
        <f>IF(AA385=0,0,(N385+V385)/ABS(AA385))</f>
        <v>2</v>
      </c>
      <c r="AA385" s="3">
        <f t="shared" si="116"/>
        <v>1</v>
      </c>
      <c r="AB385" s="3">
        <f t="shared" si="111"/>
        <v>5</v>
      </c>
      <c r="AC385" s="3">
        <f>N385+O385+P385+Q385+T385+U385</f>
        <v>6</v>
      </c>
      <c r="AD385" s="3">
        <f>AA385/G385</f>
        <v>1.4492753623188406E-2</v>
      </c>
      <c r="AE385" s="24">
        <f>(AA385)*(G385*G385)</f>
        <v>4761</v>
      </c>
      <c r="AF385" s="25">
        <f t="shared" si="117"/>
        <v>2.0408163265306123E-4</v>
      </c>
      <c r="AG385" s="26">
        <f>(H385-$H$2)/SUM($AF$2:AF384)</f>
        <v>184.51655358997917</v>
      </c>
      <c r="AH385" s="35">
        <f>(H385-H380)/SUM(AF380:AF384)</f>
        <v>962.89673019057193</v>
      </c>
      <c r="AI385" s="28">
        <f>(H385-H375)/SUM(AF375:AF384)</f>
        <v>-2021.1890684397856</v>
      </c>
      <c r="AJ385" s="29">
        <f>AJ384+(AVERAGE($AE$3:AE385)/(AJ384*AJ384))</f>
        <v>54.628511187437184</v>
      </c>
      <c r="AK385" s="30">
        <f>AK384+(AVERAGE($AG$3:AG385)/(AK384*AK384))</f>
        <v>49.922697265852925</v>
      </c>
      <c r="AL385" s="36">
        <f>AL384+(AVERAGE($AH$3:AH385)/(AL384*AL384))</f>
        <v>61.728963606106525</v>
      </c>
      <c r="AM385" s="37">
        <f>AM384+(AVERAGE($AI$3:AI385)/(AM384*AM384))</f>
        <v>61.888744940862935</v>
      </c>
      <c r="AN385" s="38">
        <f t="shared" si="118"/>
        <v>70.033863521534485</v>
      </c>
      <c r="AO385" s="39">
        <f t="shared" si="130"/>
        <v>69.837005681882843</v>
      </c>
      <c r="AP385" s="39">
        <f t="shared" si="130"/>
        <v>71.03028749800859</v>
      </c>
      <c r="AQ385" s="36">
        <f t="shared" si="124"/>
        <v>70.013968327135942</v>
      </c>
      <c r="AR385" s="40">
        <f t="shared" si="131"/>
        <v>71.673130218224685</v>
      </c>
      <c r="AS385" s="41">
        <f t="shared" si="131"/>
        <v>72.847636748251261</v>
      </c>
      <c r="AT385" s="20">
        <f>POWER((AO385-H385),2)</f>
        <v>2.6567147738476949E-2</v>
      </c>
      <c r="AU385" s="20">
        <f>POWER((AP385-H385),2)</f>
        <v>1.0614923285528011</v>
      </c>
      <c r="AV385" s="29">
        <f t="shared" si="120"/>
        <v>59.334927087479016</v>
      </c>
      <c r="AW385" s="30">
        <f t="shared" si="123"/>
        <v>46.6337985248582</v>
      </c>
      <c r="AX385" s="36">
        <f t="shared" si="121"/>
        <v>62.429495849510218</v>
      </c>
      <c r="AY385" s="37">
        <f t="shared" si="122"/>
        <v>59.584327366143931</v>
      </c>
    </row>
    <row r="386" spans="1:51" thickTop="1" thickBot="1">
      <c r="A386" s="4">
        <v>385</v>
      </c>
      <c r="B386" s="4">
        <v>1213181011</v>
      </c>
      <c r="C386" s="5">
        <f t="shared" si="112"/>
        <v>0.72865275142314989</v>
      </c>
      <c r="D386" s="2">
        <f t="shared" si="113"/>
        <v>39610.446886574078</v>
      </c>
      <c r="E386" s="4" t="s">
        <v>1264</v>
      </c>
      <c r="F386" s="4" t="s">
        <v>1265</v>
      </c>
      <c r="G386" s="4">
        <v>70</v>
      </c>
      <c r="H386" s="4">
        <v>70</v>
      </c>
      <c r="I386" s="5">
        <f t="shared" si="114"/>
        <v>0.86885245901639341</v>
      </c>
      <c r="J386" s="4">
        <v>425</v>
      </c>
      <c r="K386" s="4">
        <v>425</v>
      </c>
      <c r="L386" s="5">
        <f t="shared" si="115"/>
        <v>0.84951456310679607</v>
      </c>
      <c r="M386" s="5">
        <f t="shared" ref="M386:M449" si="132">K386/H386</f>
        <v>6.0714285714285712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f>N386+P386+T386</f>
        <v>0</v>
      </c>
      <c r="X386" s="4">
        <f>O386+Q386+U386</f>
        <v>0</v>
      </c>
      <c r="Y386" s="60">
        <f>(N386+V386)/G386</f>
        <v>0</v>
      </c>
      <c r="Z386" s="62">
        <f>IF(AA386=0,0,(N386+V386)/ABS(AA386))</f>
        <v>0</v>
      </c>
      <c r="AA386" s="3">
        <f t="shared" si="116"/>
        <v>0</v>
      </c>
      <c r="AB386" s="3">
        <f t="shared" ref="AB386:AB449" si="133">K386-J386</f>
        <v>0</v>
      </c>
      <c r="AC386" s="3">
        <f>N386+O386+P386+Q386+T386+U386</f>
        <v>0</v>
      </c>
      <c r="AD386" s="3">
        <f>AA386/G386</f>
        <v>0</v>
      </c>
      <c r="AE386" s="24">
        <f>(AA386)*(G386*G386)</f>
        <v>0</v>
      </c>
      <c r="AF386" s="25">
        <f t="shared" si="117"/>
        <v>2.0408163265306123E-4</v>
      </c>
      <c r="AG386" s="26">
        <f>(H386-$H$2)/SUM($AF$2:AF385)</f>
        <v>184.38554786866794</v>
      </c>
      <c r="AH386" s="35">
        <f>(H386-H381)/SUM(AF381:AF385)</f>
        <v>968.45294174628941</v>
      </c>
      <c r="AI386" s="28">
        <f>(H386-H376)/SUM(AF376:AF385)</f>
        <v>-1999.5004731664078</v>
      </c>
      <c r="AJ386" s="29">
        <f>AJ385+(AVERAGE($AE$3:AE386)/(AJ385*AJ385))</f>
        <v>54.701649782567827</v>
      </c>
      <c r="AK386" s="30">
        <f>AK385+(AVERAGE($AG$3:AG386)/(AK385*AK385))</f>
        <v>49.976617780671404</v>
      </c>
      <c r="AL386" s="36">
        <f>AL385+(AVERAGE($AH$3:AH386)/(AL385*AL385))</f>
        <v>61.802968849938665</v>
      </c>
      <c r="AM386" s="37">
        <f>AM385+(AVERAGE($AI$3:AI386)/(AM385*AM385))</f>
        <v>61.96577142382133</v>
      </c>
      <c r="AN386" s="38">
        <f t="shared" si="118"/>
        <v>70.033863521534485</v>
      </c>
      <c r="AO386" s="39">
        <f t="shared" si="130"/>
        <v>70.035572785912592</v>
      </c>
      <c r="AP386" s="39">
        <f t="shared" si="130"/>
        <v>70.633978104558111</v>
      </c>
      <c r="AQ386" s="36">
        <f t="shared" si="124"/>
        <v>69.76803645941223</v>
      </c>
      <c r="AR386" s="40">
        <f t="shared" si="131"/>
        <v>71.245145303914896</v>
      </c>
      <c r="AS386" s="41">
        <f t="shared" si="131"/>
        <v>72.492490741803792</v>
      </c>
      <c r="AT386" s="20">
        <f>POWER((AO386-H386),2)</f>
        <v>1.2654230975831077E-3</v>
      </c>
      <c r="AU386" s="20">
        <f>POWER((AP386-H386),2)</f>
        <v>0.40192823705909453</v>
      </c>
      <c r="AV386" s="29">
        <f t="shared" si="120"/>
        <v>59.384723026023323</v>
      </c>
      <c r="AW386" s="30">
        <f t="shared" si="123"/>
        <v>46.67155115234879</v>
      </c>
      <c r="AX386" s="36">
        <f t="shared" si="121"/>
        <v>62.482133328825306</v>
      </c>
      <c r="AY386" s="37">
        <f t="shared" si="122"/>
        <v>59.634353279374743</v>
      </c>
    </row>
    <row r="387" spans="1:51" thickTop="1" thickBot="1">
      <c r="A387" s="4">
        <v>386</v>
      </c>
      <c r="B387" s="4">
        <v>1213186526</v>
      </c>
      <c r="C387" s="5">
        <f t="shared" ref="C387:C450" si="134">(A387-1)/(LARGE(A:A,1)-1)</f>
        <v>0.73055028462998106</v>
      </c>
      <c r="D387" s="2">
        <f t="shared" ref="D387:D450" si="135">(B387/86400)+25569</f>
        <v>39610.510717592595</v>
      </c>
      <c r="E387" s="4" t="s">
        <v>1265</v>
      </c>
      <c r="F387" s="4" t="s">
        <v>1266</v>
      </c>
      <c r="G387" s="4">
        <v>70</v>
      </c>
      <c r="H387" s="4">
        <v>70</v>
      </c>
      <c r="I387" s="5">
        <f t="shared" ref="I387:I450" si="136">(H387-SMALL(H:H,1))/(LARGE(H:H,1)-SMALL(H:H,1))</f>
        <v>0.86885245901639341</v>
      </c>
      <c r="J387" s="4">
        <v>425</v>
      </c>
      <c r="K387" s="4">
        <v>425</v>
      </c>
      <c r="L387" s="5">
        <f t="shared" ref="L387:L450" si="137">(K387-SMALL(K:K,1))/(LARGE(K:K,1)-SMALL(K:K,1))</f>
        <v>0.84951456310679607</v>
      </c>
      <c r="M387" s="5">
        <f t="shared" si="132"/>
        <v>6.0714285714285712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f>N387+P387+T387</f>
        <v>0</v>
      </c>
      <c r="X387" s="4">
        <f>O387+Q387+U387</f>
        <v>0</v>
      </c>
      <c r="Y387" s="60">
        <f>(N387+V387)/G387</f>
        <v>0</v>
      </c>
      <c r="Z387" s="62">
        <f>IF(AA387=0,0,(N387+V387)/ABS(AA387))</f>
        <v>0</v>
      </c>
      <c r="AA387" s="3">
        <f t="shared" ref="AA387:AA450" si="138">H387-G387</f>
        <v>0</v>
      </c>
      <c r="AB387" s="3">
        <f t="shared" si="133"/>
        <v>0</v>
      </c>
      <c r="AC387" s="3">
        <f>N387+O387+P387+Q387+T387+U387</f>
        <v>0</v>
      </c>
      <c r="AD387" s="3">
        <f>AA387/G387</f>
        <v>0</v>
      </c>
      <c r="AE387" s="24">
        <f>(AA387)*(G387*G387)</f>
        <v>0</v>
      </c>
      <c r="AF387" s="25">
        <f t="shared" ref="AF387:AF450" si="139">1/(H387*H387)</f>
        <v>2.0408163265306123E-4</v>
      </c>
      <c r="AG387" s="26">
        <f>(H387-$H$2)/SUM($AF$2:AF386)</f>
        <v>184.25472804203173</v>
      </c>
      <c r="AH387" s="35">
        <f>(H387-H382)/SUM(AF382:AF386)</f>
        <v>-974.07364756763332</v>
      </c>
      <c r="AI387" s="28">
        <f>(H387-H377)/SUM(AF377:AF386)</f>
        <v>-1978.2724000019034</v>
      </c>
      <c r="AJ387" s="29">
        <f>AJ386+(AVERAGE($AE$3:AE387)/(AJ386*AJ386))</f>
        <v>54.774403466468982</v>
      </c>
      <c r="AK387" s="30">
        <f>AK386+(AVERAGE($AG$3:AG387)/(AK386*AK386))</f>
        <v>50.030473868386494</v>
      </c>
      <c r="AL387" s="36">
        <f>AL386+(AVERAGE($AH$3:AH387)/(AL386*AL386))</f>
        <v>61.875942817213634</v>
      </c>
      <c r="AM387" s="37">
        <f>AM386+(AVERAGE($AI$3:AI387)/(AM386*AM386))</f>
        <v>62.041068756829418</v>
      </c>
      <c r="AN387" s="38">
        <f t="shared" si="118"/>
        <v>70.033863521534485</v>
      </c>
      <c r="AO387" s="39">
        <f t="shared" si="130"/>
        <v>69.836984135493708</v>
      </c>
      <c r="AP387" s="39">
        <f t="shared" si="130"/>
        <v>70.237463891566733</v>
      </c>
      <c r="AQ387" s="36">
        <f t="shared" si="124"/>
        <v>69.604185243992376</v>
      </c>
      <c r="AR387" s="40">
        <f t="shared" si="131"/>
        <v>70.792812673280608</v>
      </c>
      <c r="AS387" s="41">
        <f t="shared" si="131"/>
        <v>72.096212067777145</v>
      </c>
      <c r="AT387" s="20">
        <f>POWER((AO387-H387),2)</f>
        <v>2.6574172080733757E-2</v>
      </c>
      <c r="AU387" s="20">
        <f>POWER((AP387-H387),2)</f>
        <v>5.6389099798017275E-2</v>
      </c>
      <c r="AV387" s="29">
        <f t="shared" si="120"/>
        <v>59.434435488692237</v>
      </c>
      <c r="AW387" s="30">
        <f t="shared" si="123"/>
        <v>46.709242728325115</v>
      </c>
      <c r="AX387" s="36">
        <f t="shared" si="121"/>
        <v>62.534682157609289</v>
      </c>
      <c r="AY387" s="37">
        <f t="shared" si="122"/>
        <v>59.68429529659015</v>
      </c>
    </row>
    <row r="388" spans="1:51" thickTop="1" thickBot="1">
      <c r="A388" s="4">
        <v>387</v>
      </c>
      <c r="B388" s="4">
        <v>1213193482</v>
      </c>
      <c r="C388" s="5">
        <f t="shared" si="134"/>
        <v>0.73244781783681212</v>
      </c>
      <c r="D388" s="2">
        <f t="shared" si="135"/>
        <v>39610.591226851851</v>
      </c>
      <c r="E388" s="4" t="s">
        <v>1266</v>
      </c>
      <c r="F388" s="4" t="s">
        <v>1267</v>
      </c>
      <c r="G388" s="4">
        <v>70</v>
      </c>
      <c r="H388" s="4">
        <v>70</v>
      </c>
      <c r="I388" s="5">
        <f t="shared" si="136"/>
        <v>0.86885245901639341</v>
      </c>
      <c r="J388" s="4">
        <v>425</v>
      </c>
      <c r="K388" s="4">
        <v>425</v>
      </c>
      <c r="L388" s="5">
        <f t="shared" si="137"/>
        <v>0.84951456310679607</v>
      </c>
      <c r="M388" s="5">
        <f t="shared" si="132"/>
        <v>6.0714285714285712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f>N388+P388+T388</f>
        <v>0</v>
      </c>
      <c r="X388" s="4">
        <f>O388+Q388+U388</f>
        <v>0</v>
      </c>
      <c r="Y388" s="60">
        <f>(N388+V388)/G388</f>
        <v>0</v>
      </c>
      <c r="Z388" s="62">
        <f>IF(AA388=0,0,(N388+V388)/ABS(AA388))</f>
        <v>0</v>
      </c>
      <c r="AA388" s="3">
        <f t="shared" si="138"/>
        <v>0</v>
      </c>
      <c r="AB388" s="3">
        <f t="shared" si="133"/>
        <v>0</v>
      </c>
      <c r="AC388" s="3">
        <f>N388+O388+P388+Q388+T388+U388</f>
        <v>0</v>
      </c>
      <c r="AD388" s="3">
        <f>AA388/G388</f>
        <v>0</v>
      </c>
      <c r="AE388" s="24">
        <f>(AA388)*(G388*G388)</f>
        <v>0</v>
      </c>
      <c r="AF388" s="25">
        <f t="shared" si="139"/>
        <v>2.0408163265306123E-4</v>
      </c>
      <c r="AG388" s="26">
        <f>(H388-$H$2)/SUM($AF$2:AF387)</f>
        <v>184.12409371467945</v>
      </c>
      <c r="AH388" s="35">
        <f>(H388-H383)/SUM(AF383:AF387)</f>
        <v>968.68745588174227</v>
      </c>
      <c r="AI388" s="28">
        <f>(H388-H378)/SUM(AF378:AF387)</f>
        <v>-1957.4903353733757</v>
      </c>
      <c r="AJ388" s="29">
        <f>AJ387+(AVERAGE($AE$3:AE388)/(AJ387*AJ387))</f>
        <v>54.846776028990142</v>
      </c>
      <c r="AK388" s="30">
        <f>AK387+(AVERAGE($AG$3:AG388)/(AK387*AK387))</f>
        <v>50.084265416531984</v>
      </c>
      <c r="AL388" s="36">
        <f>AL387+(AVERAGE($AH$3:AH388)/(AL387*AL387))</f>
        <v>61.949211624702997</v>
      </c>
      <c r="AM388" s="37">
        <f>AM387+(AVERAGE($AI$3:AI388)/(AM387*AM387))</f>
        <v>62.114671321473438</v>
      </c>
      <c r="AN388" s="38">
        <f t="shared" ref="AN388:AN451" si="140">AN387+(AE388/(AN387*AN387))</f>
        <v>70.033863521534485</v>
      </c>
      <c r="AO388" s="39">
        <f t="shared" ref="AO388:AP403" si="141">AO387+(AH388/(AO387*AO387))</f>
        <v>70.035599445770359</v>
      </c>
      <c r="AP388" s="39">
        <f t="shared" si="141"/>
        <v>69.840672736338774</v>
      </c>
      <c r="AQ388" s="36">
        <f t="shared" si="124"/>
        <v>69.683692604357304</v>
      </c>
      <c r="AR388" s="40">
        <f t="shared" si="131"/>
        <v>70.354010011975518</v>
      </c>
      <c r="AS388" s="41">
        <f t="shared" si="131"/>
        <v>71.657905593952464</v>
      </c>
      <c r="AT388" s="20">
        <f>POWER((AO388-H388),2)</f>
        <v>1.267320539156716E-3</v>
      </c>
      <c r="AU388" s="20">
        <f>POWER((AP388-H388),2)</f>
        <v>2.5385176945773674E-2</v>
      </c>
      <c r="AV388" s="29">
        <f t="shared" ref="AV388:AV451" si="142">AV387+(AVERAGE($AE$3:$AE$85)/(AV387*AV387))</f>
        <v>59.484064824622138</v>
      </c>
      <c r="AW388" s="30">
        <f t="shared" si="123"/>
        <v>46.746873499132072</v>
      </c>
      <c r="AX388" s="36">
        <f t="shared" ref="AX388:AX451" si="143">AX387+(AVERAGE($AH$3:$AH$85)/(AX387*AX387))</f>
        <v>62.587142708365882</v>
      </c>
      <c r="AY388" s="37">
        <f t="shared" ref="AY388:AY451" si="144">AY387+(AVERAGE($AI$3:$AI$85)/(AY387*AY387))</f>
        <v>59.734153768828328</v>
      </c>
    </row>
    <row r="389" spans="1:51" thickTop="1" thickBot="1">
      <c r="A389" s="4">
        <v>388</v>
      </c>
      <c r="B389" s="4">
        <v>1213193859</v>
      </c>
      <c r="C389" s="5">
        <f t="shared" si="134"/>
        <v>0.73434535104364329</v>
      </c>
      <c r="D389" s="2">
        <f t="shared" si="135"/>
        <v>39610.595590277779</v>
      </c>
      <c r="E389" s="4" t="s">
        <v>1267</v>
      </c>
      <c r="F389" s="4" t="s">
        <v>1268</v>
      </c>
      <c r="G389" s="4">
        <v>70</v>
      </c>
      <c r="H389" s="4">
        <v>70</v>
      </c>
      <c r="I389" s="5">
        <f t="shared" si="136"/>
        <v>0.86885245901639341</v>
      </c>
      <c r="J389" s="4">
        <v>425</v>
      </c>
      <c r="K389" s="4">
        <v>425</v>
      </c>
      <c r="L389" s="5">
        <f t="shared" si="137"/>
        <v>0.84951456310679607</v>
      </c>
      <c r="M389" s="5">
        <f t="shared" si="132"/>
        <v>6.0714285714285712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f>N389+P389+T389</f>
        <v>0</v>
      </c>
      <c r="X389" s="4">
        <f>O389+Q389+U389</f>
        <v>0</v>
      </c>
      <c r="Y389" s="60">
        <f>(N389+V389)/G389</f>
        <v>0</v>
      </c>
      <c r="Z389" s="62">
        <f>IF(AA389=0,0,(N389+V389)/ABS(AA389))</f>
        <v>0</v>
      </c>
      <c r="AA389" s="3">
        <f t="shared" si="138"/>
        <v>0</v>
      </c>
      <c r="AB389" s="3">
        <f t="shared" si="133"/>
        <v>0</v>
      </c>
      <c r="AC389" s="3">
        <f>N389+O389+P389+Q389+T389+U389</f>
        <v>0</v>
      </c>
      <c r="AD389" s="3">
        <f>AA389/G389</f>
        <v>0</v>
      </c>
      <c r="AE389" s="24">
        <f>(AA389)*(G389*G389)</f>
        <v>0</v>
      </c>
      <c r="AF389" s="25">
        <f t="shared" si="139"/>
        <v>2.0408163265306123E-4</v>
      </c>
      <c r="AG389" s="26">
        <f>(H389-$H$2)/SUM($AF$2:AF388)</f>
        <v>183.99364449234056</v>
      </c>
      <c r="AH389" s="35">
        <f>(H389-H384)/SUM(AF384:AF388)</f>
        <v>974.31089208152343</v>
      </c>
      <c r="AI389" s="28">
        <f>(H389-H379)/SUM(AF379:AF388)</f>
        <v>484.285092309319</v>
      </c>
      <c r="AJ389" s="29">
        <f>AJ388+(AVERAGE($AE$3:AE389)/(AJ388*AJ388))</f>
        <v>54.918771204418896</v>
      </c>
      <c r="AK389" s="30">
        <f>AK388+(AVERAGE($AG$3:AG389)/(AK388*AK388))</f>
        <v>50.137992317315181</v>
      </c>
      <c r="AL389" s="36">
        <f>AL388+(AVERAGE($AH$3:AH389)/(AL388*AL388))</f>
        <v>62.02277436054311</v>
      </c>
      <c r="AM389" s="37">
        <f>AM388+(AVERAGE($AI$3:AI389)/(AM388*AM388))</f>
        <v>62.188234163132137</v>
      </c>
      <c r="AN389" s="38">
        <f t="shared" si="140"/>
        <v>70.033863521534485</v>
      </c>
      <c r="AO389" s="39">
        <f t="shared" si="141"/>
        <v>70.23423631303794</v>
      </c>
      <c r="AP389" s="39">
        <f t="shared" si="141"/>
        <v>69.939957880868235</v>
      </c>
      <c r="AQ389" s="36">
        <f t="shared" si="124"/>
        <v>69.803148274263563</v>
      </c>
      <c r="AR389" s="40">
        <f t="shared" si="131"/>
        <v>70.040034156249888</v>
      </c>
      <c r="AS389" s="41">
        <f t="shared" si="131"/>
        <v>71.276973965581263</v>
      </c>
      <c r="AT389" s="20">
        <f>POWER((AO389-H389),2)</f>
        <v>5.486665034560767E-2</v>
      </c>
      <c r="AU389" s="20">
        <f>POWER((AP389-H389),2)</f>
        <v>3.6050560698330666E-3</v>
      </c>
      <c r="AV389" s="29">
        <f t="shared" si="142"/>
        <v>59.533611380618112</v>
      </c>
      <c r="AW389" s="30">
        <f t="shared" ref="AW389:AW452" si="145">AW388+(AVERAGE($AG$3:$AG$85)/(AW388*AW388))</f>
        <v>46.784443709527501</v>
      </c>
      <c r="AX389" s="36">
        <f t="shared" si="143"/>
        <v>62.639515351099917</v>
      </c>
      <c r="AY389" s="37">
        <f t="shared" si="144"/>
        <v>59.783929044782496</v>
      </c>
    </row>
    <row r="390" spans="1:51" thickTop="1" thickBot="1">
      <c r="A390" s="4">
        <v>389</v>
      </c>
      <c r="B390" s="4">
        <v>1213199487</v>
      </c>
      <c r="C390" s="5">
        <f t="shared" si="134"/>
        <v>0.73624288425047435</v>
      </c>
      <c r="D390" s="2">
        <f t="shared" si="135"/>
        <v>39610.660729166666</v>
      </c>
      <c r="E390" s="4" t="s">
        <v>1268</v>
      </c>
      <c r="F390" s="4" t="s">
        <v>1269</v>
      </c>
      <c r="G390" s="4">
        <v>70</v>
      </c>
      <c r="H390" s="4">
        <v>70</v>
      </c>
      <c r="I390" s="5">
        <f t="shared" si="136"/>
        <v>0.86885245901639341</v>
      </c>
      <c r="J390" s="4">
        <v>425</v>
      </c>
      <c r="K390" s="4">
        <v>425</v>
      </c>
      <c r="L390" s="5">
        <f t="shared" si="137"/>
        <v>0.84951456310679607</v>
      </c>
      <c r="M390" s="5">
        <f t="shared" si="132"/>
        <v>6.0714285714285712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f>N390+P390+T390</f>
        <v>0</v>
      </c>
      <c r="X390" s="4">
        <f>O390+Q390+U390</f>
        <v>0</v>
      </c>
      <c r="Y390" s="60">
        <f>(N390+V390)/G390</f>
        <v>0</v>
      </c>
      <c r="Z390" s="62">
        <f>IF(AA390=0,0,(N390+V390)/ABS(AA390))</f>
        <v>0</v>
      </c>
      <c r="AA390" s="3">
        <f t="shared" si="138"/>
        <v>0</v>
      </c>
      <c r="AB390" s="3">
        <f t="shared" si="133"/>
        <v>0</v>
      </c>
      <c r="AC390" s="3">
        <f>N390+O390+P390+Q390+T390+U390</f>
        <v>0</v>
      </c>
      <c r="AD390" s="3">
        <f>AA390/G390</f>
        <v>0</v>
      </c>
      <c r="AE390" s="24">
        <f>(AA390)*(G390*G390)</f>
        <v>0</v>
      </c>
      <c r="AF390" s="25">
        <f t="shared" si="139"/>
        <v>2.0408163265306123E-4</v>
      </c>
      <c r="AG390" s="26">
        <f>(H390-$H$2)/SUM($AF$2:AF389)</f>
        <v>183.86337998186099</v>
      </c>
      <c r="AH390" s="35">
        <f>(H390-H385)/SUM(AF385:AF389)</f>
        <v>0</v>
      </c>
      <c r="AI390" s="28">
        <f>(H390-H380)/SUM(AF380:AF389)</f>
        <v>485.68654263688126</v>
      </c>
      <c r="AJ390" s="29">
        <f>AJ389+(AVERAGE($AE$3:AE390)/(AJ389*AJ389))</f>
        <v>54.990392672573023</v>
      </c>
      <c r="AK390" s="30">
        <f>AK389+(AVERAGE($AG$3:AG390)/(AK389*AK389))</f>
        <v>50.191654467529439</v>
      </c>
      <c r="AL390" s="36">
        <f>AL389+(AVERAGE($AH$3:AH390)/(AL389*AL389))</f>
        <v>62.09597355501478</v>
      </c>
      <c r="AM390" s="37">
        <f>AM389+(AVERAGE($AI$3:AI390)/(AM389*AM389))</f>
        <v>62.261757599243523</v>
      </c>
      <c r="AN390" s="38">
        <f t="shared" si="140"/>
        <v>70.033863521534485</v>
      </c>
      <c r="AO390" s="39">
        <f t="shared" si="141"/>
        <v>70.23423631303794</v>
      </c>
      <c r="AP390" s="39">
        <f t="shared" si="141"/>
        <v>70.039247841243565</v>
      </c>
      <c r="AQ390" s="36">
        <f t="shared" si="124"/>
        <v>69.882671549366677</v>
      </c>
      <c r="AR390" s="40">
        <f t="shared" si="131"/>
        <v>69.831609348111002</v>
      </c>
      <c r="AS390" s="41">
        <f t="shared" si="131"/>
        <v>70.954615691493814</v>
      </c>
      <c r="AT390" s="20">
        <f>POWER((AO390-H390),2)</f>
        <v>5.486665034560767E-2</v>
      </c>
      <c r="AU390" s="20">
        <f>POWER((AP390-H390),2)</f>
        <v>1.5403930422800867E-3</v>
      </c>
      <c r="AV390" s="29">
        <f t="shared" si="142"/>
        <v>59.583075501175308</v>
      </c>
      <c r="AW390" s="30">
        <f t="shared" si="145"/>
        <v>46.821953602696219</v>
      </c>
      <c r="AX390" s="36">
        <f t="shared" si="143"/>
        <v>62.691800453340363</v>
      </c>
      <c r="AY390" s="37">
        <f t="shared" si="144"/>
        <v>59.833621470822408</v>
      </c>
    </row>
    <row r="391" spans="1:51" thickTop="1" thickBot="1">
      <c r="A391" s="4">
        <v>390</v>
      </c>
      <c r="B391" s="4">
        <v>1213199540</v>
      </c>
      <c r="C391" s="5">
        <f t="shared" si="134"/>
        <v>0.73814041745730552</v>
      </c>
      <c r="D391" s="2">
        <f t="shared" si="135"/>
        <v>39610.66134259259</v>
      </c>
      <c r="E391" s="4" t="s">
        <v>1269</v>
      </c>
      <c r="F391" s="4" t="s">
        <v>1270</v>
      </c>
      <c r="G391" s="4">
        <v>70</v>
      </c>
      <c r="H391" s="4">
        <v>70</v>
      </c>
      <c r="I391" s="5">
        <f t="shared" si="136"/>
        <v>0.86885245901639341</v>
      </c>
      <c r="J391" s="4">
        <v>425</v>
      </c>
      <c r="K391" s="4">
        <v>425</v>
      </c>
      <c r="L391" s="5">
        <f t="shared" si="137"/>
        <v>0.84951456310679607</v>
      </c>
      <c r="M391" s="5">
        <f t="shared" si="132"/>
        <v>6.0714285714285712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f>N391+P391+T391</f>
        <v>0</v>
      </c>
      <c r="X391" s="4">
        <f>O391+Q391+U391</f>
        <v>0</v>
      </c>
      <c r="Y391" s="60">
        <f>(N391+V391)/G391</f>
        <v>0</v>
      </c>
      <c r="Z391" s="62">
        <f>IF(AA391=0,0,(N391+V391)/ABS(AA391))</f>
        <v>0</v>
      </c>
      <c r="AA391" s="3">
        <f t="shared" si="138"/>
        <v>0</v>
      </c>
      <c r="AB391" s="3">
        <f t="shared" si="133"/>
        <v>0</v>
      </c>
      <c r="AC391" s="3">
        <f>N391+O391+P391+Q391+T391+U391</f>
        <v>0</v>
      </c>
      <c r="AD391" s="3">
        <f>AA391/G391</f>
        <v>0</v>
      </c>
      <c r="AE391" s="24">
        <f>(AA391)*(G391*G391)</f>
        <v>0</v>
      </c>
      <c r="AF391" s="25">
        <f t="shared" si="139"/>
        <v>2.0408163265306123E-4</v>
      </c>
      <c r="AG391" s="26">
        <f>(H391-$H$2)/SUM($AF$2:AF390)</f>
        <v>183.73329979119933</v>
      </c>
      <c r="AH391" s="35">
        <f>(H391-H386)/SUM(AF386:AF390)</f>
        <v>0</v>
      </c>
      <c r="AI391" s="28">
        <f>(H391-H381)/SUM(AF381:AF390)</f>
        <v>487.09612769028575</v>
      </c>
      <c r="AJ391" s="29">
        <f>AJ390+(AVERAGE($AE$3:AE391)/(AJ390*AJ390))</f>
        <v>55.06164405986555</v>
      </c>
      <c r="AK391" s="30">
        <f>AK390+(AVERAGE($AG$3:AG391)/(AK390*AK390))</f>
        <v>50.245251768468222</v>
      </c>
      <c r="AL391" s="36">
        <f>AL390+(AVERAGE($AH$3:AH391)/(AL390*AL390))</f>
        <v>62.168812546336632</v>
      </c>
      <c r="AM391" s="37">
        <f>AM390+(AVERAGE($AI$3:AI391)/(AM390*AM390))</f>
        <v>62.335241948296392</v>
      </c>
      <c r="AN391" s="38">
        <f t="shared" si="140"/>
        <v>70.033863521534485</v>
      </c>
      <c r="AO391" s="39">
        <f t="shared" si="141"/>
        <v>70.23423631303794</v>
      </c>
      <c r="AP391" s="39">
        <f t="shared" si="141"/>
        <v>70.138543835785455</v>
      </c>
      <c r="AQ391" s="36">
        <f t="shared" si="124"/>
        <v>69.922352404650695</v>
      </c>
      <c r="AR391" s="40">
        <f t="shared" si="131"/>
        <v>69.727869800338823</v>
      </c>
      <c r="AS391" s="41">
        <f t="shared" si="131"/>
        <v>70.691795056203475</v>
      </c>
      <c r="AT391" s="20">
        <f>POWER((AO391-H391),2)</f>
        <v>5.486665034560767E-2</v>
      </c>
      <c r="AU391" s="20">
        <f>POWER((AP391-H391),2)</f>
        <v>1.9194394434147225E-2</v>
      </c>
      <c r="AV391" s="29">
        <f t="shared" si="142"/>
        <v>59.632457528500062</v>
      </c>
      <c r="AW391" s="30">
        <f t="shared" si="145"/>
        <v>46.859403420263888</v>
      </c>
      <c r="AX391" s="36">
        <f t="shared" si="143"/>
        <v>62.743998380163063</v>
      </c>
      <c r="AY391" s="37">
        <f t="shared" si="144"/>
        <v>59.883231391015599</v>
      </c>
    </row>
    <row r="392" spans="1:51" thickTop="1" thickBot="1">
      <c r="A392" s="4">
        <v>391</v>
      </c>
      <c r="B392" s="4">
        <v>1213345621</v>
      </c>
      <c r="C392" s="5">
        <f t="shared" si="134"/>
        <v>0.74003795066413658</v>
      </c>
      <c r="D392" s="2">
        <f t="shared" si="135"/>
        <v>39612.352094907408</v>
      </c>
      <c r="E392" s="4" t="s">
        <v>1270</v>
      </c>
      <c r="F392" s="4" t="s">
        <v>1271</v>
      </c>
      <c r="G392" s="4">
        <v>70</v>
      </c>
      <c r="H392" s="4">
        <v>69</v>
      </c>
      <c r="I392" s="5">
        <f t="shared" si="136"/>
        <v>0.85245901639344257</v>
      </c>
      <c r="J392" s="4">
        <v>425</v>
      </c>
      <c r="K392" s="4">
        <v>422</v>
      </c>
      <c r="L392" s="5">
        <f t="shared" si="137"/>
        <v>0.84223300970873782</v>
      </c>
      <c r="M392" s="5">
        <f t="shared" si="132"/>
        <v>6.1159420289855069</v>
      </c>
      <c r="N392" s="4">
        <v>0</v>
      </c>
      <c r="O392" s="4">
        <v>1</v>
      </c>
      <c r="P392" s="4">
        <v>1</v>
      </c>
      <c r="Q392" s="4">
        <v>0</v>
      </c>
      <c r="R392" s="4">
        <v>0</v>
      </c>
      <c r="S392" s="4">
        <v>0</v>
      </c>
      <c r="T392" s="4">
        <v>0</v>
      </c>
      <c r="U392" s="4">
        <v>4</v>
      </c>
      <c r="V392" s="4">
        <v>1</v>
      </c>
      <c r="W392" s="4">
        <f>N392+P392+T392</f>
        <v>1</v>
      </c>
      <c r="X392" s="4">
        <f>O392+Q392+U392</f>
        <v>5</v>
      </c>
      <c r="Y392" s="60">
        <f>(N392+V392)/G392</f>
        <v>1.4285714285714285E-2</v>
      </c>
      <c r="Z392" s="62">
        <f>IF(AA392=0,0,(N392+V392)/ABS(AA392))</f>
        <v>1</v>
      </c>
      <c r="AA392" s="3">
        <f t="shared" si="138"/>
        <v>-1</v>
      </c>
      <c r="AB392" s="3">
        <f t="shared" si="133"/>
        <v>-3</v>
      </c>
      <c r="AC392" s="3">
        <f>N392+O392+P392+Q392+T392+U392</f>
        <v>6</v>
      </c>
      <c r="AD392" s="3">
        <f>AA392/G392</f>
        <v>-1.4285714285714285E-2</v>
      </c>
      <c r="AE392" s="24">
        <f>(AA392)*(G392*G392)</f>
        <v>-4900</v>
      </c>
      <c r="AF392" s="25">
        <f t="shared" si="139"/>
        <v>2.1003990758244065E-4</v>
      </c>
      <c r="AG392" s="26">
        <f>(H392-$H$2)/SUM($AF$2:AF391)</f>
        <v>180.13918836849032</v>
      </c>
      <c r="AH392" s="35">
        <f>(H392-H387)/SUM(AF387:AF391)</f>
        <v>-979.99999999999989</v>
      </c>
      <c r="AI392" s="28">
        <f>(H392-H382)/SUM(AF382:AF391)</f>
        <v>-977.02783700555563</v>
      </c>
      <c r="AJ392" s="29">
        <f>AJ391+(AVERAGE($AE$3:AE392)/(AJ391*AJ391))</f>
        <v>55.128384812699743</v>
      </c>
      <c r="AK392" s="30">
        <f>AK391+(AVERAGE($AG$3:AG392)/(AK391*AK391))</f>
        <v>50.298780607400346</v>
      </c>
      <c r="AL392" s="36">
        <f>AL391+(AVERAGE($AH$3:AH392)/(AL391*AL391))</f>
        <v>62.240644473225551</v>
      </c>
      <c r="AM392" s="37">
        <f>AM391+(AVERAGE($AI$3:AI392)/(AM391*AM391))</f>
        <v>62.407720441163313</v>
      </c>
      <c r="AN392" s="38">
        <f t="shared" si="140"/>
        <v>69.034830349089219</v>
      </c>
      <c r="AO392" s="39">
        <f t="shared" si="141"/>
        <v>70.035568117740027</v>
      </c>
      <c r="AP392" s="39">
        <f t="shared" si="141"/>
        <v>69.939937340666319</v>
      </c>
      <c r="AQ392" s="36">
        <f t="shared" ref="AQ392:AQ455" si="146">AQ391+(AVERAGE(AH388:AH392)/(AQ391*AQ391))</f>
        <v>69.961745805565698</v>
      </c>
      <c r="AR392" s="40">
        <f t="shared" si="131"/>
        <v>69.665656507561181</v>
      </c>
      <c r="AS392" s="41">
        <f t="shared" si="131"/>
        <v>70.438921876989269</v>
      </c>
      <c r="AT392" s="20">
        <f>POWER((AO392-H392),2)</f>
        <v>1.0724013264796226</v>
      </c>
      <c r="AU392" s="20">
        <f>POWER((AP392-H392),2)</f>
        <v>0.88348220437887126</v>
      </c>
      <c r="AV392" s="29">
        <f t="shared" si="142"/>
        <v>59.681757802530726</v>
      </c>
      <c r="AW392" s="30">
        <f t="shared" si="145"/>
        <v>46.896793402310735</v>
      </c>
      <c r="AX392" s="36">
        <f t="shared" si="143"/>
        <v>62.796109494213169</v>
      </c>
      <c r="AY392" s="37">
        <f t="shared" si="144"/>
        <v>59.932759147148367</v>
      </c>
    </row>
    <row r="393" spans="1:51" thickTop="1" thickBot="1">
      <c r="A393" s="4">
        <v>392</v>
      </c>
      <c r="B393" s="4">
        <v>1215601184</v>
      </c>
      <c r="C393" s="5">
        <f t="shared" si="134"/>
        <v>0.74193548387096775</v>
      </c>
      <c r="D393" s="2">
        <f t="shared" si="135"/>
        <v>39638.458148148144</v>
      </c>
      <c r="E393" s="4" t="s">
        <v>1271</v>
      </c>
      <c r="F393" s="4" t="s">
        <v>1272</v>
      </c>
      <c r="G393" s="4">
        <v>69</v>
      </c>
      <c r="H393" s="4">
        <v>69</v>
      </c>
      <c r="I393" s="5">
        <f t="shared" si="136"/>
        <v>0.85245901639344257</v>
      </c>
      <c r="J393" s="4">
        <v>422</v>
      </c>
      <c r="K393" s="4">
        <v>422</v>
      </c>
      <c r="L393" s="5">
        <f t="shared" si="137"/>
        <v>0.84223300970873782</v>
      </c>
      <c r="M393" s="5">
        <f t="shared" si="132"/>
        <v>6.1159420289855069</v>
      </c>
      <c r="N393" s="4">
        <v>0</v>
      </c>
      <c r="O393" s="4">
        <v>0</v>
      </c>
      <c r="P393" s="4">
        <v>0</v>
      </c>
      <c r="Q393" s="4">
        <v>0</v>
      </c>
      <c r="R393" s="4">
        <v>2</v>
      </c>
      <c r="S393" s="4">
        <v>0</v>
      </c>
      <c r="T393" s="4">
        <v>0</v>
      </c>
      <c r="U393" s="4">
        <v>0</v>
      </c>
      <c r="V393" s="4">
        <v>2</v>
      </c>
      <c r="W393" s="4">
        <f>N393+P393+T393</f>
        <v>0</v>
      </c>
      <c r="X393" s="4">
        <f>O393+Q393+U393</f>
        <v>0</v>
      </c>
      <c r="Y393" s="60">
        <f>(N393+V393)/G393</f>
        <v>2.8985507246376812E-2</v>
      </c>
      <c r="Z393" s="62">
        <f>IF(AA393=0,0,(N393+V393)/ABS(AA393))</f>
        <v>0</v>
      </c>
      <c r="AA393" s="3">
        <f t="shared" si="138"/>
        <v>0</v>
      </c>
      <c r="AB393" s="3">
        <f t="shared" si="133"/>
        <v>0</v>
      </c>
      <c r="AC393" s="3">
        <f>N393+O393+P393+Q393+T393+U393</f>
        <v>0</v>
      </c>
      <c r="AD393" s="3">
        <f>AA393/G393</f>
        <v>0</v>
      </c>
      <c r="AE393" s="24">
        <f>(AA393)*(G393*G393)</f>
        <v>0</v>
      </c>
      <c r="AF393" s="25">
        <f t="shared" si="139"/>
        <v>2.1003990758244065E-4</v>
      </c>
      <c r="AG393" s="26">
        <f>(H393-$H$2)/SUM($AF$2:AF392)</f>
        <v>180.0082101767687</v>
      </c>
      <c r="AH393" s="35">
        <f>(H393-H388)/SUM(AF388:AF392)</f>
        <v>-974.31089208152355</v>
      </c>
      <c r="AI393" s="28">
        <f>(H393-H383)/SUM(AF383:AF392)</f>
        <v>0</v>
      </c>
      <c r="AJ393" s="29">
        <f>AJ392+(AVERAGE($AE$3:AE393)/(AJ392*AJ392))</f>
        <v>55.194793785582398</v>
      </c>
      <c r="AK393" s="30">
        <f>AK392+(AVERAGE($AG$3:AG393)/(AK392*AK392))</f>
        <v>50.352240933497214</v>
      </c>
      <c r="AL393" s="36">
        <f>AL392+(AVERAGE($AH$3:AH393)/(AL392*AL392))</f>
        <v>62.311484164373304</v>
      </c>
      <c r="AM393" s="37">
        <f>AM392+(AVERAGE($AI$3:AI393)/(AM392*AM392))</f>
        <v>62.479845746323868</v>
      </c>
      <c r="AN393" s="38">
        <f t="shared" si="140"/>
        <v>69.034830349089219</v>
      </c>
      <c r="AO393" s="39">
        <f t="shared" si="141"/>
        <v>69.836931072765509</v>
      </c>
      <c r="AP393" s="39">
        <f t="shared" si="141"/>
        <v>69.939937340666319</v>
      </c>
      <c r="AQ393" s="36">
        <f t="shared" si="146"/>
        <v>69.921702050622258</v>
      </c>
      <c r="AR393" s="40">
        <f t="shared" si="131"/>
        <v>69.685147632357427</v>
      </c>
      <c r="AS393" s="41">
        <f t="shared" si="131"/>
        <v>70.23660170627781</v>
      </c>
      <c r="AT393" s="20">
        <f>POWER((AO393-H393),2)</f>
        <v>0.70045362056042582</v>
      </c>
      <c r="AU393" s="20">
        <f>POWER((AP393-H393),2)</f>
        <v>0.88348220437887126</v>
      </c>
      <c r="AV393" s="29">
        <f t="shared" si="142"/>
        <v>59.730976660958312</v>
      </c>
      <c r="AW393" s="30">
        <f t="shared" si="145"/>
        <v>46.934123787385104</v>
      </c>
      <c r="AX393" s="36">
        <f t="shared" si="143"/>
        <v>62.848134155727365</v>
      </c>
      <c r="AY393" s="37">
        <f t="shared" si="144"/>
        <v>59.982205078746532</v>
      </c>
    </row>
    <row r="394" spans="1:51" thickTop="1" thickBot="1">
      <c r="A394" s="4">
        <v>393</v>
      </c>
      <c r="B394" s="4">
        <v>1215684454</v>
      </c>
      <c r="C394" s="5">
        <f t="shared" si="134"/>
        <v>0.74383301707779881</v>
      </c>
      <c r="D394" s="2">
        <f t="shared" si="135"/>
        <v>39639.421921296293</v>
      </c>
      <c r="E394" s="4" t="s">
        <v>1272</v>
      </c>
      <c r="F394" s="4" t="s">
        <v>1273</v>
      </c>
      <c r="G394" s="4">
        <v>69</v>
      </c>
      <c r="H394" s="4">
        <v>69</v>
      </c>
      <c r="I394" s="5">
        <f t="shared" si="136"/>
        <v>0.85245901639344257</v>
      </c>
      <c r="J394" s="4">
        <v>422</v>
      </c>
      <c r="K394" s="4">
        <v>420</v>
      </c>
      <c r="L394" s="5">
        <f t="shared" si="137"/>
        <v>0.83737864077669899</v>
      </c>
      <c r="M394" s="5">
        <f t="shared" si="132"/>
        <v>6.0869565217391308</v>
      </c>
      <c r="N394" s="4">
        <v>0</v>
      </c>
      <c r="O394" s="4">
        <v>0</v>
      </c>
      <c r="P394" s="4">
        <v>0</v>
      </c>
      <c r="Q394" s="4">
        <v>2</v>
      </c>
      <c r="R394" s="4">
        <v>0</v>
      </c>
      <c r="S394" s="4">
        <v>0</v>
      </c>
      <c r="T394" s="4">
        <v>0</v>
      </c>
      <c r="U394" s="4">
        <v>0</v>
      </c>
      <c r="V394" s="4">
        <v>2</v>
      </c>
      <c r="W394" s="4">
        <f>N394+P394+T394</f>
        <v>0</v>
      </c>
      <c r="X394" s="4">
        <f>O394+Q394+U394</f>
        <v>2</v>
      </c>
      <c r="Y394" s="60">
        <f>(N394+V394)/G394</f>
        <v>2.8985507246376812E-2</v>
      </c>
      <c r="Z394" s="62">
        <f>IF(AA394=0,0,(N394+V394)/ABS(AA394))</f>
        <v>0</v>
      </c>
      <c r="AA394" s="3">
        <f t="shared" si="138"/>
        <v>0</v>
      </c>
      <c r="AB394" s="3">
        <f t="shared" si="133"/>
        <v>-2</v>
      </c>
      <c r="AC394" s="3">
        <f>N394+O394+P394+Q394+T394+U394</f>
        <v>2</v>
      </c>
      <c r="AD394" s="3">
        <f>AA394/G394</f>
        <v>0</v>
      </c>
      <c r="AE394" s="24">
        <f>(AA394)*(G394*G394)</f>
        <v>0</v>
      </c>
      <c r="AF394" s="25">
        <f t="shared" si="139"/>
        <v>2.1003990758244065E-4</v>
      </c>
      <c r="AG394" s="26">
        <f>(H394-$H$2)/SUM($AF$2:AF393)</f>
        <v>179.87742231367474</v>
      </c>
      <c r="AH394" s="35">
        <f>(H394-H389)/SUM(AF389:AF393)</f>
        <v>-968.68745588174249</v>
      </c>
      <c r="AI394" s="28">
        <f>(H394-H384)/SUM(AF384:AF393)</f>
        <v>0</v>
      </c>
      <c r="AJ394" s="29">
        <f>AJ393+(AVERAGE($AE$3:AE394)/(AJ393*AJ393))</f>
        <v>55.260874048195184</v>
      </c>
      <c r="AK394" s="30">
        <f>AK393+(AVERAGE($AG$3:AG394)/(AK393*AK393))</f>
        <v>50.405632699721039</v>
      </c>
      <c r="AL394" s="36">
        <f>AL393+(AVERAGE($AH$3:AH394)/(AL393*AL393))</f>
        <v>62.381346128243678</v>
      </c>
      <c r="AM394" s="37">
        <f>AM393+(AVERAGE($AI$3:AI394)/(AM393*AM393))</f>
        <v>62.551621059416078</v>
      </c>
      <c r="AN394" s="38">
        <f t="shared" si="140"/>
        <v>69.034830349089219</v>
      </c>
      <c r="AO394" s="39">
        <f t="shared" si="141"/>
        <v>69.638315460669347</v>
      </c>
      <c r="AP394" s="39">
        <f t="shared" si="141"/>
        <v>69.939937340666319</v>
      </c>
      <c r="AQ394" s="36">
        <f t="shared" si="146"/>
        <v>69.802128649431324</v>
      </c>
      <c r="AR394" s="40">
        <f t="shared" si="131"/>
        <v>69.684679677600982</v>
      </c>
      <c r="AS394" s="41">
        <f t="shared" si="131"/>
        <v>70.085048103549454</v>
      </c>
      <c r="AT394" s="20">
        <f>POWER((AO394-H394),2)</f>
        <v>0.40744662732952019</v>
      </c>
      <c r="AU394" s="20">
        <f>POWER((AP394-H394),2)</f>
        <v>0.88348220437887126</v>
      </c>
      <c r="AV394" s="29">
        <f t="shared" si="142"/>
        <v>59.78011443924688</v>
      </c>
      <c r="AW394" s="30">
        <f t="shared" si="145"/>
        <v>46.97139481251687</v>
      </c>
      <c r="AX394" s="36">
        <f t="shared" si="143"/>
        <v>62.900072722555805</v>
      </c>
      <c r="AY394" s="37">
        <f t="shared" si="144"/>
        <v>60.031569523095939</v>
      </c>
    </row>
    <row r="395" spans="1:51" thickTop="1" thickBot="1">
      <c r="A395" s="4">
        <v>394</v>
      </c>
      <c r="B395" s="4">
        <v>1215684817</v>
      </c>
      <c r="C395" s="5">
        <f t="shared" si="134"/>
        <v>0.74573055028462998</v>
      </c>
      <c r="D395" s="2">
        <f t="shared" si="135"/>
        <v>39639.426122685181</v>
      </c>
      <c r="E395" s="4" t="s">
        <v>1273</v>
      </c>
      <c r="F395" s="4" t="s">
        <v>1274</v>
      </c>
      <c r="G395" s="4">
        <v>69</v>
      </c>
      <c r="H395" s="4">
        <v>69</v>
      </c>
      <c r="I395" s="5">
        <f t="shared" si="136"/>
        <v>0.85245901639344257</v>
      </c>
      <c r="J395" s="4">
        <v>420</v>
      </c>
      <c r="K395" s="4">
        <v>420</v>
      </c>
      <c r="L395" s="5">
        <f t="shared" si="137"/>
        <v>0.83737864077669899</v>
      </c>
      <c r="M395" s="5">
        <f t="shared" si="132"/>
        <v>6.0869565217391308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f>N395+P395+T395</f>
        <v>0</v>
      </c>
      <c r="X395" s="4">
        <f>O395+Q395+U395</f>
        <v>0</v>
      </c>
      <c r="Y395" s="60">
        <f>(N395+V395)/G395</f>
        <v>0</v>
      </c>
      <c r="Z395" s="62">
        <f>IF(AA395=0,0,(N395+V395)/ABS(AA395))</f>
        <v>0</v>
      </c>
      <c r="AA395" s="3">
        <f t="shared" si="138"/>
        <v>0</v>
      </c>
      <c r="AB395" s="3">
        <f t="shared" si="133"/>
        <v>0</v>
      </c>
      <c r="AC395" s="3">
        <f>N395+O395+P395+Q395+T395+U395</f>
        <v>0</v>
      </c>
      <c r="AD395" s="3">
        <f>AA395/G395</f>
        <v>0</v>
      </c>
      <c r="AE395" s="24">
        <f>(AA395)*(G395*G395)</f>
        <v>0</v>
      </c>
      <c r="AF395" s="25">
        <f t="shared" si="139"/>
        <v>2.1003990758244065E-4</v>
      </c>
      <c r="AG395" s="26">
        <f>(H395-$H$2)/SUM($AF$2:AF394)</f>
        <v>179.74682436465068</v>
      </c>
      <c r="AH395" s="35">
        <f>(H395-H390)/SUM(AF390:AF394)</f>
        <v>-963.12856081248458</v>
      </c>
      <c r="AI395" s="28">
        <f>(H395-H385)/SUM(AF385:AF394)</f>
        <v>-485.74551814604285</v>
      </c>
      <c r="AJ395" s="29">
        <f>AJ394+(AVERAGE($AE$3:AE395)/(AJ394*AJ394))</f>
        <v>55.326628628116836</v>
      </c>
      <c r="AK395" s="30">
        <f>AK394+(AVERAGE($AG$3:AG395)/(AK394*AK394))</f>
        <v>50.458955862750742</v>
      </c>
      <c r="AL395" s="36">
        <f>AL394+(AVERAGE($AH$3:AH395)/(AL394*AL394))</f>
        <v>62.450244562215175</v>
      </c>
      <c r="AM395" s="37">
        <f>AM394+(AVERAGE($AI$3:AI395)/(AM394*AM394))</f>
        <v>62.622733640952362</v>
      </c>
      <c r="AN395" s="38">
        <f t="shared" si="140"/>
        <v>69.034830349089219</v>
      </c>
      <c r="AO395" s="39">
        <f t="shared" si="141"/>
        <v>69.439711572069626</v>
      </c>
      <c r="AP395" s="39">
        <f t="shared" si="141"/>
        <v>69.840635265472159</v>
      </c>
      <c r="AQ395" s="36">
        <f t="shared" si="146"/>
        <v>69.642610669538811</v>
      </c>
      <c r="AR395" s="40">
        <f t="shared" si="131"/>
        <v>69.64454855129371</v>
      </c>
      <c r="AS395" s="41">
        <f t="shared" si="131"/>
        <v>69.964097923229687</v>
      </c>
      <c r="AT395" s="20">
        <f>POWER((AO395-H395),2)</f>
        <v>0.19334626661194215</v>
      </c>
      <c r="AU395" s="20">
        <f>POWER((AP395-H395),2)</f>
        <v>0.70666764955544681</v>
      </c>
      <c r="AV395" s="29">
        <f t="shared" si="142"/>
        <v>59.829171470653669</v>
      </c>
      <c r="AW395" s="30">
        <f t="shared" si="145"/>
        <v>47.008606713230705</v>
      </c>
      <c r="AX395" s="36">
        <f t="shared" si="143"/>
        <v>62.951925550183802</v>
      </c>
      <c r="AY395" s="37">
        <f t="shared" si="144"/>
        <v>60.080852815262745</v>
      </c>
    </row>
    <row r="396" spans="1:51" thickTop="1" thickBot="1">
      <c r="A396" s="4">
        <v>395</v>
      </c>
      <c r="B396" s="4">
        <v>1216210469</v>
      </c>
      <c r="C396" s="5">
        <f t="shared" si="134"/>
        <v>0.74762808349146115</v>
      </c>
      <c r="D396" s="2">
        <f t="shared" si="135"/>
        <v>39645.510057870371</v>
      </c>
      <c r="E396" s="4" t="s">
        <v>1274</v>
      </c>
      <c r="F396" s="4" t="s">
        <v>1275</v>
      </c>
      <c r="G396" s="4">
        <v>69</v>
      </c>
      <c r="H396" s="4">
        <v>71</v>
      </c>
      <c r="I396" s="5">
        <f t="shared" si="136"/>
        <v>0.88524590163934425</v>
      </c>
      <c r="J396" s="4">
        <v>420</v>
      </c>
      <c r="K396" s="4">
        <v>425</v>
      </c>
      <c r="L396" s="5">
        <f t="shared" si="137"/>
        <v>0.84951456310679607</v>
      </c>
      <c r="M396" s="5">
        <f t="shared" si="132"/>
        <v>5.9859154929577461</v>
      </c>
      <c r="N396" s="4">
        <v>2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5</v>
      </c>
      <c r="U396" s="4">
        <v>0</v>
      </c>
      <c r="V396" s="4">
        <v>0</v>
      </c>
      <c r="W396" s="4">
        <f>N396+P396+T396</f>
        <v>7</v>
      </c>
      <c r="X396" s="4">
        <f>O396+Q396+U396</f>
        <v>0</v>
      </c>
      <c r="Y396" s="60">
        <f>(N396+V396)/G396</f>
        <v>2.8985507246376812E-2</v>
      </c>
      <c r="Z396" s="62">
        <f>IF(AA396=0,0,(N396+V396)/ABS(AA396))</f>
        <v>1</v>
      </c>
      <c r="AA396" s="3">
        <f t="shared" si="138"/>
        <v>2</v>
      </c>
      <c r="AB396" s="3">
        <f t="shared" si="133"/>
        <v>5</v>
      </c>
      <c r="AC396" s="3">
        <f>N396+O396+P396+Q396+T396+U396</f>
        <v>7</v>
      </c>
      <c r="AD396" s="3">
        <f>AA396/G396</f>
        <v>2.8985507246376812E-2</v>
      </c>
      <c r="AE396" s="24">
        <f>(AA396)*(G396*G396)</f>
        <v>9522</v>
      </c>
      <c r="AF396" s="25">
        <f t="shared" si="139"/>
        <v>1.9837333862328903E-4</v>
      </c>
      <c r="AG396" s="26">
        <f>(H396-$H$2)/SUM($AF$2:AF395)</f>
        <v>186.52473960543188</v>
      </c>
      <c r="AH396" s="35">
        <f>(H396-H391)/SUM(AF391:AF395)</f>
        <v>957.63310208940538</v>
      </c>
      <c r="AI396" s="28">
        <f>(H396-H386)/SUM(AF386:AF395)</f>
        <v>484.34372794087113</v>
      </c>
      <c r="AJ396" s="29">
        <f>AJ395+(AVERAGE($AE$3:AE396)/(AJ395*AJ395))</f>
        <v>55.399955718966119</v>
      </c>
      <c r="AK396" s="30">
        <f>AK395+(AVERAGE($AG$3:AG396)/(AK395*AK395))</f>
        <v>50.512217269431197</v>
      </c>
      <c r="AL396" s="36">
        <f>AL395+(AVERAGE($AH$3:AH396)/(AL395*AL395))</f>
        <v>62.519439782049943</v>
      </c>
      <c r="AM396" s="37">
        <f>AM395+(AVERAGE($AI$3:AI396)/(AM395*AM395))</f>
        <v>62.693818196414036</v>
      </c>
      <c r="AN396" s="38">
        <f t="shared" si="140"/>
        <v>71.032812726252573</v>
      </c>
      <c r="AO396" s="39">
        <f t="shared" si="141"/>
        <v>69.638313441966744</v>
      </c>
      <c r="AP396" s="39">
        <f t="shared" si="141"/>
        <v>69.939932537667147</v>
      </c>
      <c r="AQ396" s="36">
        <f t="shared" si="146"/>
        <v>69.521850359444741</v>
      </c>
      <c r="AR396" s="40">
        <f t="shared" ref="AR396:AS411" si="147">AR395+(AVERAGE(AH387:AH396)/(AR395*AR395))</f>
        <v>69.604148089543671</v>
      </c>
      <c r="AS396" s="41">
        <f t="shared" si="147"/>
        <v>69.893471932265228</v>
      </c>
      <c r="AT396" s="20">
        <f>POWER((AO396-H396),2)</f>
        <v>1.8541902823284553</v>
      </c>
      <c r="AU396" s="20">
        <f>POWER((AP396-H396),2)</f>
        <v>1.1237430246968148</v>
      </c>
      <c r="AV396" s="29">
        <f t="shared" si="142"/>
        <v>59.87814808624902</v>
      </c>
      <c r="AW396" s="30">
        <f t="shared" si="145"/>
        <v>47.045759723559193</v>
      </c>
      <c r="AX396" s="36">
        <f t="shared" si="143"/>
        <v>63.003692991753262</v>
      </c>
      <c r="AY396" s="37">
        <f t="shared" si="144"/>
        <v>60.130055288113446</v>
      </c>
    </row>
    <row r="397" spans="1:51" thickTop="1" thickBot="1">
      <c r="A397" s="4">
        <v>396</v>
      </c>
      <c r="B397" s="4">
        <v>1216368705</v>
      </c>
      <c r="C397" s="5">
        <f t="shared" si="134"/>
        <v>0.74952561669829221</v>
      </c>
      <c r="D397" s="2">
        <f t="shared" si="135"/>
        <v>39647.341493055559</v>
      </c>
      <c r="E397" s="4" t="s">
        <v>1275</v>
      </c>
      <c r="F397" s="4" t="s">
        <v>1276</v>
      </c>
      <c r="G397" s="4">
        <v>71</v>
      </c>
      <c r="H397" s="4">
        <v>71</v>
      </c>
      <c r="I397" s="5">
        <f t="shared" si="136"/>
        <v>0.88524590163934425</v>
      </c>
      <c r="J397" s="4">
        <v>425</v>
      </c>
      <c r="K397" s="4">
        <v>425</v>
      </c>
      <c r="L397" s="5">
        <f t="shared" si="137"/>
        <v>0.84951456310679607</v>
      </c>
      <c r="M397" s="5">
        <f t="shared" si="132"/>
        <v>5.9859154929577461</v>
      </c>
      <c r="N397" s="4">
        <v>0</v>
      </c>
      <c r="O397" s="4">
        <v>0</v>
      </c>
      <c r="P397" s="4">
        <v>1</v>
      </c>
      <c r="Q397" s="4">
        <v>1</v>
      </c>
      <c r="R397" s="4">
        <v>0</v>
      </c>
      <c r="S397" s="4">
        <v>0</v>
      </c>
      <c r="T397" s="4">
        <v>0</v>
      </c>
      <c r="U397" s="4">
        <v>0</v>
      </c>
      <c r="V397" s="4">
        <v>1</v>
      </c>
      <c r="W397" s="4">
        <f>N397+P397+T397</f>
        <v>1</v>
      </c>
      <c r="X397" s="4">
        <f>O397+Q397+U397</f>
        <v>1</v>
      </c>
      <c r="Y397" s="60">
        <f>(N397+V397)/G397</f>
        <v>1.4084507042253521E-2</v>
      </c>
      <c r="Z397" s="62">
        <f>IF(AA397=0,0,(N397+V397)/ABS(AA397))</f>
        <v>0</v>
      </c>
      <c r="AA397" s="3">
        <f t="shared" si="138"/>
        <v>0</v>
      </c>
      <c r="AB397" s="3">
        <f t="shared" si="133"/>
        <v>0</v>
      </c>
      <c r="AC397" s="3">
        <f>N397+O397+P397+Q397+T397+U397</f>
        <v>2</v>
      </c>
      <c r="AD397" s="3">
        <f>AA397/G397</f>
        <v>0</v>
      </c>
      <c r="AE397" s="24">
        <f>(AA397)*(G397*G397)</f>
        <v>0</v>
      </c>
      <c r="AF397" s="25">
        <f t="shared" si="139"/>
        <v>1.9837333862328903E-4</v>
      </c>
      <c r="AG397" s="26">
        <f>(H397-$H$2)/SUM($AF$2:AF396)</f>
        <v>186.39701783060002</v>
      </c>
      <c r="AH397" s="35">
        <f>(H397-H392)/SUM(AF392:AF396)</f>
        <v>1925.7934603811434</v>
      </c>
      <c r="AI397" s="28">
        <f>(H397-H387)/SUM(AF387:AF396)</f>
        <v>485.68654263688126</v>
      </c>
      <c r="AJ397" s="29">
        <f>AJ396+(AVERAGE($AE$3:AE397)/(AJ396*AJ396))</f>
        <v>55.472903680461179</v>
      </c>
      <c r="AK397" s="30">
        <f>AK396+(AVERAGE($AG$3:AG397)/(AK396*AK396))</f>
        <v>50.56541680780898</v>
      </c>
      <c r="AL397" s="36">
        <f>AL396+(AVERAGE($AH$3:AH397)/(AL396*AL396))</f>
        <v>62.589554461882869</v>
      </c>
      <c r="AM397" s="37">
        <f>AM396+(AVERAGE($AI$3:AI397)/(AM396*AM396))</f>
        <v>62.764874924479621</v>
      </c>
      <c r="AN397" s="38">
        <f t="shared" si="140"/>
        <v>71.032812726252573</v>
      </c>
      <c r="AO397" s="39">
        <f t="shared" si="141"/>
        <v>70.035425631977333</v>
      </c>
      <c r="AP397" s="39">
        <f t="shared" si="141"/>
        <v>70.039222569999254</v>
      </c>
      <c r="AQ397" s="36">
        <f t="shared" si="146"/>
        <v>69.52091102589705</v>
      </c>
      <c r="AR397" s="40">
        <f t="shared" si="147"/>
        <v>69.623556736864543</v>
      </c>
      <c r="AS397" s="41">
        <f t="shared" si="147"/>
        <v>69.873141413297489</v>
      </c>
      <c r="AT397" s="20">
        <f>POWER((AO397-H397),2)</f>
        <v>0.93040371144632794</v>
      </c>
      <c r="AU397" s="20">
        <f>POWER((AP397-H397),2)</f>
        <v>0.92309326999883901</v>
      </c>
      <c r="AV397" s="29">
        <f t="shared" si="142"/>
        <v>59.927044614936072</v>
      </c>
      <c r="AW397" s="30">
        <f t="shared" si="145"/>
        <v>47.082854076055796</v>
      </c>
      <c r="AX397" s="36">
        <f t="shared" si="143"/>
        <v>63.055375398083903</v>
      </c>
      <c r="AY397" s="37">
        <f t="shared" si="144"/>
        <v>60.179177272334698</v>
      </c>
    </row>
    <row r="398" spans="1:51" thickTop="1" thickBot="1">
      <c r="A398" s="4">
        <v>397</v>
      </c>
      <c r="B398" s="4">
        <v>1216384782</v>
      </c>
      <c r="C398" s="5">
        <f t="shared" si="134"/>
        <v>0.75142314990512338</v>
      </c>
      <c r="D398" s="2">
        <f t="shared" si="135"/>
        <v>39647.527569444443</v>
      </c>
      <c r="E398" s="4" t="s">
        <v>1276</v>
      </c>
      <c r="F398" s="4" t="s">
        <v>1277</v>
      </c>
      <c r="G398" s="4">
        <v>71</v>
      </c>
      <c r="H398" s="4">
        <v>71</v>
      </c>
      <c r="I398" s="5">
        <f t="shared" si="136"/>
        <v>0.88524590163934425</v>
      </c>
      <c r="J398" s="4">
        <v>425</v>
      </c>
      <c r="K398" s="4">
        <v>425</v>
      </c>
      <c r="L398" s="5">
        <f t="shared" si="137"/>
        <v>0.84951456310679607</v>
      </c>
      <c r="M398" s="5">
        <f t="shared" si="132"/>
        <v>5.9859154929577461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f>N398+P398+T398</f>
        <v>0</v>
      </c>
      <c r="X398" s="4">
        <f>O398+Q398+U398</f>
        <v>0</v>
      </c>
      <c r="Y398" s="60">
        <f>(N398+V398)/G398</f>
        <v>0</v>
      </c>
      <c r="Z398" s="62">
        <f>IF(AA398=0,0,(N398+V398)/ABS(AA398))</f>
        <v>0</v>
      </c>
      <c r="AA398" s="3">
        <f t="shared" si="138"/>
        <v>0</v>
      </c>
      <c r="AB398" s="3">
        <f t="shared" si="133"/>
        <v>0</v>
      </c>
      <c r="AC398" s="3">
        <f>N398+O398+P398+Q398+T398+U398</f>
        <v>0</v>
      </c>
      <c r="AD398" s="3">
        <f>AA398/G398</f>
        <v>0</v>
      </c>
      <c r="AE398" s="24">
        <f>(AA398)*(G398*G398)</f>
        <v>0</v>
      </c>
      <c r="AF398" s="25">
        <f t="shared" si="139"/>
        <v>1.9837333862328903E-4</v>
      </c>
      <c r="AG398" s="26">
        <f>(H398-$H$2)/SUM($AF$2:AF397)</f>
        <v>186.26947084962458</v>
      </c>
      <c r="AH398" s="35">
        <f>(H398-H393)/SUM(AF393:AF397)</f>
        <v>1947.673037127206</v>
      </c>
      <c r="AI398" s="28">
        <f>(H398-H388)/SUM(AF388:AF397)</f>
        <v>487.03682378381677</v>
      </c>
      <c r="AJ398" s="29">
        <f>AJ397+(AVERAGE($AE$3:AE398)/(AJ397*AJ397))</f>
        <v>55.545476184232044</v>
      </c>
      <c r="AK398" s="30">
        <f>AK397+(AVERAGE($AG$3:AG398)/(AK397*AK397))</f>
        <v>50.618554370316744</v>
      </c>
      <c r="AL398" s="36">
        <f>AL397+(AVERAGE($AH$3:AH398)/(AL397*AL397))</f>
        <v>62.660590981040919</v>
      </c>
      <c r="AM398" s="37">
        <f>AM397+(AVERAGE($AI$3:AI398)/(AM397*AM397))</f>
        <v>62.835904025727622</v>
      </c>
      <c r="AN398" s="38">
        <f t="shared" si="140"/>
        <v>71.032812726252573</v>
      </c>
      <c r="AO398" s="39">
        <f t="shared" si="141"/>
        <v>70.432507912405157</v>
      </c>
      <c r="AP398" s="39">
        <f t="shared" si="141"/>
        <v>70.138506546909781</v>
      </c>
      <c r="AQ398" s="36">
        <f t="shared" si="146"/>
        <v>69.640885756326455</v>
      </c>
      <c r="AR398" s="40">
        <f t="shared" si="147"/>
        <v>69.663150496053234</v>
      </c>
      <c r="AS398" s="41">
        <f t="shared" si="147"/>
        <v>69.902868685572031</v>
      </c>
      <c r="AT398" s="20">
        <f>POWER((AO398-H398),2)</f>
        <v>0.32204726948275303</v>
      </c>
      <c r="AU398" s="20">
        <f>POWER((AP398-H398),2)</f>
        <v>0.74217096971730934</v>
      </c>
      <c r="AV398" s="29">
        <f t="shared" si="142"/>
        <v>59.97586138347021</v>
      </c>
      <c r="AW398" s="30">
        <f t="shared" si="145"/>
        <v>47.119890001807669</v>
      </c>
      <c r="AX398" s="36">
        <f t="shared" si="143"/>
        <v>63.106973117694167</v>
      </c>
      <c r="AY398" s="37">
        <f t="shared" si="144"/>
        <v>60.228219096452889</v>
      </c>
    </row>
    <row r="399" spans="1:51" thickTop="1" thickBot="1">
      <c r="A399" s="4">
        <v>398</v>
      </c>
      <c r="B399" s="4">
        <v>1216392354</v>
      </c>
      <c r="C399" s="5">
        <f t="shared" si="134"/>
        <v>0.75332068311195444</v>
      </c>
      <c r="D399" s="2">
        <f t="shared" si="135"/>
        <v>39647.615208333329</v>
      </c>
      <c r="E399" s="4" t="s">
        <v>1277</v>
      </c>
      <c r="F399" s="4" t="s">
        <v>1278</v>
      </c>
      <c r="G399" s="4">
        <v>71</v>
      </c>
      <c r="H399" s="4">
        <v>71</v>
      </c>
      <c r="I399" s="5">
        <f t="shared" si="136"/>
        <v>0.88524590163934425</v>
      </c>
      <c r="J399" s="4">
        <v>425</v>
      </c>
      <c r="K399" s="4">
        <v>427</v>
      </c>
      <c r="L399" s="5">
        <f t="shared" si="137"/>
        <v>0.85436893203883491</v>
      </c>
      <c r="M399" s="5">
        <f t="shared" si="132"/>
        <v>6.0140845070422539</v>
      </c>
      <c r="N399" s="4">
        <v>0</v>
      </c>
      <c r="O399" s="4">
        <v>0</v>
      </c>
      <c r="P399" s="4">
        <v>2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2</v>
      </c>
      <c r="W399" s="4">
        <f>N399+P399+T399</f>
        <v>2</v>
      </c>
      <c r="X399" s="4">
        <f>O399+Q399+U399</f>
        <v>0</v>
      </c>
      <c r="Y399" s="60">
        <f>(N399+V399)/G399</f>
        <v>2.8169014084507043E-2</v>
      </c>
      <c r="Z399" s="62">
        <f>IF(AA399=0,0,(N399+V399)/ABS(AA399))</f>
        <v>0</v>
      </c>
      <c r="AA399" s="3">
        <f t="shared" si="138"/>
        <v>0</v>
      </c>
      <c r="AB399" s="3">
        <f t="shared" si="133"/>
        <v>2</v>
      </c>
      <c r="AC399" s="3">
        <f>N399+O399+P399+Q399+T399+U399</f>
        <v>2</v>
      </c>
      <c r="AD399" s="3">
        <f>AA399/G399</f>
        <v>0</v>
      </c>
      <c r="AE399" s="24">
        <f>(AA399)*(G399*G399)</f>
        <v>0</v>
      </c>
      <c r="AF399" s="25">
        <f t="shared" si="139"/>
        <v>1.9837333862328903E-4</v>
      </c>
      <c r="AG399" s="26">
        <f>(H399-$H$2)/SUM($AF$2:AF398)</f>
        <v>186.14209830392926</v>
      </c>
      <c r="AH399" s="35">
        <f>(H399-H394)/SUM(AF394:AF398)</f>
        <v>1970.0554894315617</v>
      </c>
      <c r="AI399" s="28">
        <f>(H399-H389)/SUM(AF389:AF398)</f>
        <v>488.39463382883702</v>
      </c>
      <c r="AJ399" s="29">
        <f>AJ398+(AVERAGE($AE$3:AE399)/(AJ398*AJ398))</f>
        <v>55.617676848912446</v>
      </c>
      <c r="AK399" s="30">
        <f>AK398+(AVERAGE($AG$3:AG399)/(AK398*AK398))</f>
        <v>50.67162985369329</v>
      </c>
      <c r="AL399" s="36">
        <f>AL398+(AVERAGE($AH$3:AH399)/(AL398*AL398))</f>
        <v>62.732551859561518</v>
      </c>
      <c r="AM399" s="37">
        <f>AM398+(AVERAGE($AI$3:AI399)/(AM398*AM398))</f>
        <v>62.906905702617557</v>
      </c>
      <c r="AN399" s="38">
        <f t="shared" si="140"/>
        <v>71.032812726252573</v>
      </c>
      <c r="AO399" s="39">
        <f t="shared" si="141"/>
        <v>70.829637416440548</v>
      </c>
      <c r="AP399" s="39">
        <f t="shared" si="141"/>
        <v>70.237785652298086</v>
      </c>
      <c r="AQ399" s="36">
        <f t="shared" si="146"/>
        <v>69.881636416836059</v>
      </c>
      <c r="AR399" s="40">
        <f t="shared" si="147"/>
        <v>69.723217578034067</v>
      </c>
      <c r="AS399" s="41">
        <f t="shared" si="147"/>
        <v>69.932654780690356</v>
      </c>
      <c r="AT399" s="20">
        <f>POWER((AO399-H399),2)</f>
        <v>2.9023409877051338E-2</v>
      </c>
      <c r="AU399" s="20">
        <f>POWER((AP399-H399),2)</f>
        <v>0.5809707118426537</v>
      </c>
      <c r="AV399" s="29">
        <f t="shared" si="142"/>
        <v>60.024598716478316</v>
      </c>
      <c r="AW399" s="30">
        <f t="shared" si="145"/>
        <v>47.156867730448369</v>
      </c>
      <c r="AX399" s="36">
        <f t="shared" si="143"/>
        <v>63.158486496821965</v>
      </c>
      <c r="AY399" s="37">
        <f t="shared" si="144"/>
        <v>60.277181086853517</v>
      </c>
    </row>
    <row r="400" spans="1:51" thickTop="1" thickBot="1">
      <c r="A400" s="4">
        <v>399</v>
      </c>
      <c r="B400" s="4">
        <v>1216909127</v>
      </c>
      <c r="C400" s="5">
        <f t="shared" si="134"/>
        <v>0.75521821631878561</v>
      </c>
      <c r="D400" s="2">
        <f t="shared" si="135"/>
        <v>39653.596377314811</v>
      </c>
      <c r="E400" s="4" t="s">
        <v>1278</v>
      </c>
      <c r="F400" s="4" t="s">
        <v>1279</v>
      </c>
      <c r="G400" s="4">
        <v>71</v>
      </c>
      <c r="H400" s="4">
        <v>71</v>
      </c>
      <c r="I400" s="5">
        <f t="shared" si="136"/>
        <v>0.88524590163934425</v>
      </c>
      <c r="J400" s="4">
        <v>427</v>
      </c>
      <c r="K400" s="4">
        <v>429</v>
      </c>
      <c r="L400" s="5">
        <f t="shared" si="137"/>
        <v>0.85922330097087374</v>
      </c>
      <c r="M400" s="5">
        <f t="shared" si="132"/>
        <v>6.042253521126761</v>
      </c>
      <c r="N400" s="4">
        <v>0</v>
      </c>
      <c r="O400" s="4">
        <v>0</v>
      </c>
      <c r="P400" s="4">
        <v>2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2</v>
      </c>
      <c r="W400" s="4">
        <f>N400+P400+T400</f>
        <v>2</v>
      </c>
      <c r="X400" s="4">
        <f>O400+Q400+U400</f>
        <v>0</v>
      </c>
      <c r="Y400" s="60">
        <f>(N400+V400)/G400</f>
        <v>2.8169014084507043E-2</v>
      </c>
      <c r="Z400" s="62">
        <f>IF(AA400=0,0,(N400+V400)/ABS(AA400))</f>
        <v>0</v>
      </c>
      <c r="AA400" s="3">
        <f t="shared" si="138"/>
        <v>0</v>
      </c>
      <c r="AB400" s="3">
        <f t="shared" si="133"/>
        <v>2</v>
      </c>
      <c r="AC400" s="3">
        <f>N400+O400+P400+Q400+T400+U400</f>
        <v>2</v>
      </c>
      <c r="AD400" s="3">
        <f>AA400/G400</f>
        <v>0</v>
      </c>
      <c r="AE400" s="24">
        <f>(AA400)*(G400*G400)</f>
        <v>0</v>
      </c>
      <c r="AF400" s="25">
        <f t="shared" si="139"/>
        <v>1.9837333862328903E-4</v>
      </c>
      <c r="AG400" s="26">
        <f>(H400-$H$2)/SUM($AF$2:AF399)</f>
        <v>186.01489983591787</v>
      </c>
      <c r="AH400" s="35">
        <f>(H400-H395)/SUM(AF395:AF399)</f>
        <v>1992.9583558231261</v>
      </c>
      <c r="AI400" s="28">
        <f>(H400-H390)/SUM(AF390:AF399)</f>
        <v>489.76003591743415</v>
      </c>
      <c r="AJ400" s="29">
        <f>AJ399+(AVERAGE($AE$3:AE400)/(AJ399*AJ399))</f>
        <v>55.689509241166093</v>
      </c>
      <c r="AK400" s="30">
        <f>AK399+(AVERAGE($AG$3:AG400)/(AK399*AK399))</f>
        <v>50.724643158905046</v>
      </c>
      <c r="AL400" s="36">
        <f>AL399+(AVERAGE($AH$3:AH400)/(AL399*AL399))</f>
        <v>62.805439763978669</v>
      </c>
      <c r="AM400" s="37">
        <f>AM399+(AVERAGE($AI$3:AI400)/(AM399*AM399))</f>
        <v>62.97788015947156</v>
      </c>
      <c r="AN400" s="38">
        <f t="shared" si="140"/>
        <v>71.032812726252573</v>
      </c>
      <c r="AO400" s="39">
        <f t="shared" si="141"/>
        <v>71.226891332140568</v>
      </c>
      <c r="AP400" s="39">
        <f t="shared" si="141"/>
        <v>70.337061069625406</v>
      </c>
      <c r="AQ400" s="36">
        <f t="shared" si="146"/>
        <v>70.241796789336973</v>
      </c>
      <c r="AR400" s="40">
        <f t="shared" si="147"/>
        <v>69.824177387279079</v>
      </c>
      <c r="AS400" s="41">
        <f t="shared" si="147"/>
        <v>69.962498800608728</v>
      </c>
      <c r="AT400" s="20">
        <f>POWER((AO400-H400),2)</f>
        <v>5.1479676600521398E-2</v>
      </c>
      <c r="AU400" s="20">
        <f>POWER((AP400-H400),2)</f>
        <v>0.43948802540621057</v>
      </c>
      <c r="AV400" s="29">
        <f t="shared" si="142"/>
        <v>60.073256936477797</v>
      </c>
      <c r="AW400" s="30">
        <f t="shared" si="145"/>
        <v>47.193787490170379</v>
      </c>
      <c r="AX400" s="36">
        <f t="shared" si="143"/>
        <v>63.209915879445127</v>
      </c>
      <c r="AY400" s="37">
        <f t="shared" si="144"/>
        <v>60.326063567800318</v>
      </c>
    </row>
    <row r="401" spans="1:51" thickTop="1" thickBot="1">
      <c r="A401" s="4">
        <v>400</v>
      </c>
      <c r="B401" s="4">
        <v>1217064404</v>
      </c>
      <c r="C401" s="5">
        <f t="shared" si="134"/>
        <v>0.75711574952561667</v>
      </c>
      <c r="D401" s="2">
        <f t="shared" si="135"/>
        <v>39655.393564814818</v>
      </c>
      <c r="E401" s="4" t="s">
        <v>1279</v>
      </c>
      <c r="F401" s="4" t="s">
        <v>1280</v>
      </c>
      <c r="G401" s="4">
        <v>71</v>
      </c>
      <c r="H401" s="4">
        <v>71</v>
      </c>
      <c r="I401" s="5">
        <f t="shared" si="136"/>
        <v>0.88524590163934425</v>
      </c>
      <c r="J401" s="4">
        <v>429</v>
      </c>
      <c r="K401" s="4">
        <v>429</v>
      </c>
      <c r="L401" s="5">
        <f t="shared" si="137"/>
        <v>0.85922330097087374</v>
      </c>
      <c r="M401" s="5">
        <f t="shared" si="132"/>
        <v>6.042253521126761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f>N401+P401+T401</f>
        <v>0</v>
      </c>
      <c r="X401" s="4">
        <f>O401+Q401+U401</f>
        <v>0</v>
      </c>
      <c r="Y401" s="60">
        <f>(N401+V401)/G401</f>
        <v>0</v>
      </c>
      <c r="Z401" s="62">
        <f>IF(AA401=0,0,(N401+V401)/ABS(AA401))</f>
        <v>0</v>
      </c>
      <c r="AA401" s="3">
        <f t="shared" si="138"/>
        <v>0</v>
      </c>
      <c r="AB401" s="3">
        <f t="shared" si="133"/>
        <v>0</v>
      </c>
      <c r="AC401" s="3">
        <f>N401+O401+P401+Q401+T401+U401</f>
        <v>0</v>
      </c>
      <c r="AD401" s="3">
        <f>AA401/G401</f>
        <v>0</v>
      </c>
      <c r="AE401" s="24">
        <f>(AA401)*(G401*G401)</f>
        <v>0</v>
      </c>
      <c r="AF401" s="25">
        <f t="shared" si="139"/>
        <v>1.9837333862328903E-4</v>
      </c>
      <c r="AG401" s="26">
        <f>(H401-$H$2)/SUM($AF$2:AF400)</f>
        <v>185.88787508897104</v>
      </c>
      <c r="AH401" s="35">
        <f>(H401-H396)/SUM(AF396:AF400)</f>
        <v>0</v>
      </c>
      <c r="AI401" s="28">
        <f>(H401-H391)/SUM(AF391:AF400)</f>
        <v>491.13309390322217</v>
      </c>
      <c r="AJ401" s="29">
        <f>AJ400+(AVERAGE($AE$3:AE401)/(AJ400*AJ400))</f>
        <v>55.760976876687891</v>
      </c>
      <c r="AK401" s="30">
        <f>AK400+(AVERAGE($AG$3:AG401)/(AK400*AK400))</f>
        <v>50.7775941910689</v>
      </c>
      <c r="AL401" s="36">
        <f>AL400+(AVERAGE($AH$3:AH401)/(AL400*AL400))</f>
        <v>62.877976335957896</v>
      </c>
      <c r="AM401" s="37">
        <f>AM400+(AVERAGE($AI$3:AI401)/(AM400*AM400))</f>
        <v>63.048827602456541</v>
      </c>
      <c r="AN401" s="38">
        <f t="shared" si="140"/>
        <v>71.032812726252573</v>
      </c>
      <c r="AO401" s="39">
        <f t="shared" si="141"/>
        <v>71.226891332140568</v>
      </c>
      <c r="AP401" s="39">
        <f t="shared" si="141"/>
        <v>70.436333982018525</v>
      </c>
      <c r="AQ401" s="36">
        <f t="shared" si="146"/>
        <v>70.559454805678641</v>
      </c>
      <c r="AR401" s="40">
        <f t="shared" si="147"/>
        <v>69.924845449039367</v>
      </c>
      <c r="AS401" s="41">
        <f t="shared" si="147"/>
        <v>69.992399840142056</v>
      </c>
      <c r="AT401" s="20">
        <f>POWER((AO401-H401),2)</f>
        <v>5.1479676600521398E-2</v>
      </c>
      <c r="AU401" s="20">
        <f>POWER((AP401-H401),2)</f>
        <v>0.31771937982709297</v>
      </c>
      <c r="AV401" s="29">
        <f t="shared" si="142"/>
        <v>60.121836363895383</v>
      </c>
      <c r="AW401" s="30">
        <f t="shared" si="145"/>
        <v>47.230649507737532</v>
      </c>
      <c r="AX401" s="36">
        <f t="shared" si="143"/>
        <v>63.261261607301655</v>
      </c>
      <c r="AY401" s="37">
        <f t="shared" si="144"/>
        <v>60.374866861454187</v>
      </c>
    </row>
    <row r="402" spans="1:51" thickTop="1" thickBot="1">
      <c r="A402" s="4">
        <v>401</v>
      </c>
      <c r="B402" s="4">
        <v>1217326801</v>
      </c>
      <c r="C402" s="5">
        <f t="shared" si="134"/>
        <v>0.75901328273244784</v>
      </c>
      <c r="D402" s="2">
        <f t="shared" si="135"/>
        <v>39658.430567129632</v>
      </c>
      <c r="E402" s="4" t="s">
        <v>1280</v>
      </c>
      <c r="F402" s="4" t="s">
        <v>1281</v>
      </c>
      <c r="G402" s="4">
        <v>71</v>
      </c>
      <c r="H402" s="4">
        <v>71</v>
      </c>
      <c r="I402" s="5">
        <f t="shared" si="136"/>
        <v>0.88524590163934425</v>
      </c>
      <c r="J402" s="4">
        <v>429</v>
      </c>
      <c r="K402" s="4">
        <v>429</v>
      </c>
      <c r="L402" s="5">
        <f t="shared" si="137"/>
        <v>0.85922330097087374</v>
      </c>
      <c r="M402" s="5">
        <f t="shared" si="132"/>
        <v>6.042253521126761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f>N402+P402+T402</f>
        <v>0</v>
      </c>
      <c r="X402" s="4">
        <f>O402+Q402+U402</f>
        <v>0</v>
      </c>
      <c r="Y402" s="60">
        <f>(N402+V402)/G402</f>
        <v>0</v>
      </c>
      <c r="Z402" s="62">
        <f>IF(AA402=0,0,(N402+V402)/ABS(AA402))</f>
        <v>0</v>
      </c>
      <c r="AA402" s="3">
        <f t="shared" si="138"/>
        <v>0</v>
      </c>
      <c r="AB402" s="3">
        <f t="shared" si="133"/>
        <v>0</v>
      </c>
      <c r="AC402" s="3">
        <f>N402+O402+P402+Q402+T402+U402</f>
        <v>0</v>
      </c>
      <c r="AD402" s="3">
        <f>AA402/G402</f>
        <v>0</v>
      </c>
      <c r="AE402" s="24">
        <f>(AA402)*(G402*G402)</f>
        <v>0</v>
      </c>
      <c r="AF402" s="25">
        <f t="shared" si="139"/>
        <v>1.9837333862328903E-4</v>
      </c>
      <c r="AG402" s="26">
        <f>(H402-$H$2)/SUM($AF$2:AF401)</f>
        <v>185.76102370744283</v>
      </c>
      <c r="AH402" s="35">
        <f>(H402-H397)/SUM(AF397:AF401)</f>
        <v>0</v>
      </c>
      <c r="AI402" s="28">
        <f>(H402-H392)/SUM(AF392:AF401)</f>
        <v>985.02774471578084</v>
      </c>
      <c r="AJ402" s="29">
        <f>AJ401+(AVERAGE($AE$3:AE402)/(AJ401*AJ401))</f>
        <v>55.832083221180845</v>
      </c>
      <c r="AK402" s="30">
        <f>AK401+(AVERAGE($AG$3:AG402)/(AK401*AK401))</f>
        <v>50.83048285937641</v>
      </c>
      <c r="AL402" s="36">
        <f>AL401+(AVERAGE($AH$3:AH402)/(AL401*AL401))</f>
        <v>62.950164723571234</v>
      </c>
      <c r="AM402" s="37">
        <f>AM401+(AVERAGE($AI$3:AI402)/(AM401*AM401))</f>
        <v>63.120057984667568</v>
      </c>
      <c r="AN402" s="38">
        <f t="shared" si="140"/>
        <v>71.032812726252573</v>
      </c>
      <c r="AO402" s="39">
        <f t="shared" si="141"/>
        <v>71.226891332140568</v>
      </c>
      <c r="AP402" s="39">
        <f t="shared" si="141"/>
        <v>70.634877162728145</v>
      </c>
      <c r="AQ402" s="36">
        <f t="shared" si="146"/>
        <v>70.796896791631639</v>
      </c>
      <c r="AR402" s="40">
        <f t="shared" si="147"/>
        <v>70.0452668784324</v>
      </c>
      <c r="AS402" s="41">
        <f t="shared" si="147"/>
        <v>70.062325984509712</v>
      </c>
      <c r="AT402" s="20">
        <f>POWER((AO402-H402),2)</f>
        <v>5.1479676600521398E-2</v>
      </c>
      <c r="AU402" s="20">
        <f>POWER((AP402-H402),2)</f>
        <v>0.13331468629744944</v>
      </c>
      <c r="AV402" s="29">
        <f t="shared" si="142"/>
        <v>60.170337317085718</v>
      </c>
      <c r="AW402" s="30">
        <f t="shared" si="145"/>
        <v>47.267454008497275</v>
      </c>
      <c r="AX402" s="36">
        <f t="shared" si="143"/>
        <v>63.312524019909723</v>
      </c>
      <c r="AY402" s="37">
        <f t="shared" si="144"/>
        <v>60.423591287891909</v>
      </c>
    </row>
    <row r="403" spans="1:51" thickTop="1" thickBot="1">
      <c r="A403" s="4">
        <v>402</v>
      </c>
      <c r="B403" s="4">
        <v>1217334558</v>
      </c>
      <c r="C403" s="5">
        <f t="shared" si="134"/>
        <v>0.7609108159392789</v>
      </c>
      <c r="D403" s="2">
        <f t="shared" si="135"/>
        <v>39658.52034722222</v>
      </c>
      <c r="E403" s="4" t="s">
        <v>1281</v>
      </c>
      <c r="F403" s="4" t="s">
        <v>1282</v>
      </c>
      <c r="G403" s="4">
        <v>71</v>
      </c>
      <c r="H403" s="4">
        <v>71</v>
      </c>
      <c r="I403" s="5">
        <f t="shared" si="136"/>
        <v>0.88524590163934425</v>
      </c>
      <c r="J403" s="4">
        <v>429</v>
      </c>
      <c r="K403" s="4">
        <v>429</v>
      </c>
      <c r="L403" s="5">
        <f t="shared" si="137"/>
        <v>0.85922330097087374</v>
      </c>
      <c r="M403" s="5">
        <f t="shared" si="132"/>
        <v>6.042253521126761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f>N403+P403+T403</f>
        <v>0</v>
      </c>
      <c r="X403" s="4">
        <f>O403+Q403+U403</f>
        <v>0</v>
      </c>
      <c r="Y403" s="60">
        <f>(N403+V403)/G403</f>
        <v>0</v>
      </c>
      <c r="Z403" s="62">
        <f>IF(AA403=0,0,(N403+V403)/ABS(AA403))</f>
        <v>0</v>
      </c>
      <c r="AA403" s="3">
        <f t="shared" si="138"/>
        <v>0</v>
      </c>
      <c r="AB403" s="3">
        <f t="shared" si="133"/>
        <v>0</v>
      </c>
      <c r="AC403" s="3">
        <f>N403+O403+P403+Q403+T403+U403</f>
        <v>0</v>
      </c>
      <c r="AD403" s="3">
        <f>AA403/G403</f>
        <v>0</v>
      </c>
      <c r="AE403" s="24">
        <f>(AA403)*(G403*G403)</f>
        <v>0</v>
      </c>
      <c r="AF403" s="25">
        <f t="shared" si="139"/>
        <v>1.9837333862328903E-4</v>
      </c>
      <c r="AG403" s="26">
        <f>(H403-$H$2)/SUM($AF$2:AF402)</f>
        <v>185.63434533665736</v>
      </c>
      <c r="AH403" s="35">
        <f>(H403-H398)/SUM(AF398:AF402)</f>
        <v>0</v>
      </c>
      <c r="AI403" s="28">
        <f>(H403-H393)/SUM(AF393:AF402)</f>
        <v>990.72037151702773</v>
      </c>
      <c r="AJ403" s="29">
        <f>AJ402+(AVERAGE($AE$3:AE403)/(AJ402*AJ402))</f>
        <v>55.902831691309395</v>
      </c>
      <c r="AK403" s="30">
        <f>AK402+(AVERAGE($AG$3:AG403)/(AK402*AK402))</f>
        <v>50.883309077019284</v>
      </c>
      <c r="AL403" s="36">
        <f>AL402+(AVERAGE($AH$3:AH403)/(AL402*AL402))</f>
        <v>63.022008033118325</v>
      </c>
      <c r="AM403" s="37">
        <f>AM402+(AVERAGE($AI$3:AI403)/(AM402*AM402))</f>
        <v>63.191570575367969</v>
      </c>
      <c r="AN403" s="38">
        <f t="shared" si="140"/>
        <v>71.032812726252573</v>
      </c>
      <c r="AO403" s="39">
        <f t="shared" si="141"/>
        <v>71.226891332140568</v>
      </c>
      <c r="AP403" s="39">
        <f t="shared" si="141"/>
        <v>70.833446737006895</v>
      </c>
      <c r="AQ403" s="36">
        <f t="shared" si="146"/>
        <v>70.955031477978835</v>
      </c>
      <c r="AR403" s="40">
        <f t="shared" si="147"/>
        <v>70.18513281211149</v>
      </c>
      <c r="AS403" s="41">
        <f t="shared" si="147"/>
        <v>70.152295444753562</v>
      </c>
      <c r="AT403" s="20">
        <f>POWER((AO403-H403),2)</f>
        <v>5.1479676600521398E-2</v>
      </c>
      <c r="AU403" s="20">
        <f>POWER((AP403-H403),2)</f>
        <v>2.7739989413650409E-2</v>
      </c>
      <c r="AV403" s="29">
        <f t="shared" si="142"/>
        <v>60.218760112349749</v>
      </c>
      <c r="AW403" s="30">
        <f t="shared" si="145"/>
        <v>47.304201216392812</v>
      </c>
      <c r="AX403" s="36">
        <f t="shared" si="143"/>
        <v>63.363703454587466</v>
      </c>
      <c r="AY403" s="37">
        <f t="shared" si="144"/>
        <v>60.472237165124625</v>
      </c>
    </row>
    <row r="404" spans="1:51" thickTop="1" thickBot="1">
      <c r="A404" s="4">
        <v>403</v>
      </c>
      <c r="B404" s="4">
        <v>1217618141</v>
      </c>
      <c r="C404" s="5">
        <f t="shared" si="134"/>
        <v>0.76280834914611007</v>
      </c>
      <c r="D404" s="2">
        <f t="shared" si="135"/>
        <v>39661.802557870367</v>
      </c>
      <c r="E404" s="4" t="s">
        <v>1282</v>
      </c>
      <c r="F404" s="4" t="s">
        <v>1283</v>
      </c>
      <c r="G404" s="4">
        <v>71</v>
      </c>
      <c r="H404" s="4">
        <v>71</v>
      </c>
      <c r="I404" s="5">
        <f t="shared" si="136"/>
        <v>0.88524590163934425</v>
      </c>
      <c r="J404" s="4">
        <v>429</v>
      </c>
      <c r="K404" s="4">
        <v>429</v>
      </c>
      <c r="L404" s="5">
        <f t="shared" si="137"/>
        <v>0.85922330097087374</v>
      </c>
      <c r="M404" s="5">
        <f t="shared" si="132"/>
        <v>6.042253521126761</v>
      </c>
      <c r="N404" s="4">
        <v>0</v>
      </c>
      <c r="O404" s="4">
        <v>0</v>
      </c>
      <c r="P404" s="4">
        <v>0</v>
      </c>
      <c r="Q404" s="4">
        <v>0</v>
      </c>
      <c r="R404" s="4">
        <v>1</v>
      </c>
      <c r="S404" s="4">
        <v>0</v>
      </c>
      <c r="T404" s="4">
        <v>0</v>
      </c>
      <c r="U404" s="4">
        <v>0</v>
      </c>
      <c r="V404" s="4">
        <v>1</v>
      </c>
      <c r="W404" s="4">
        <f>N404+P404+T404</f>
        <v>0</v>
      </c>
      <c r="X404" s="4">
        <f>O404+Q404+U404</f>
        <v>0</v>
      </c>
      <c r="Y404" s="60">
        <f>(N404+V404)/G404</f>
        <v>1.4084507042253521E-2</v>
      </c>
      <c r="Z404" s="62">
        <f>IF(AA404=0,0,(N404+V404)/ABS(AA404))</f>
        <v>0</v>
      </c>
      <c r="AA404" s="3">
        <f t="shared" si="138"/>
        <v>0</v>
      </c>
      <c r="AB404" s="3">
        <f t="shared" si="133"/>
        <v>0</v>
      </c>
      <c r="AC404" s="3">
        <f>N404+O404+P404+Q404+T404+U404</f>
        <v>0</v>
      </c>
      <c r="AD404" s="3">
        <f>AA404/G404</f>
        <v>0</v>
      </c>
      <c r="AE404" s="24">
        <f>(AA404)*(G404*G404)</f>
        <v>0</v>
      </c>
      <c r="AF404" s="25">
        <f t="shared" si="139"/>
        <v>1.9837333862328903E-4</v>
      </c>
      <c r="AG404" s="26">
        <f>(H404-$H$2)/SUM($AF$2:AF403)</f>
        <v>185.50783962290564</v>
      </c>
      <c r="AH404" s="35">
        <f>(H404-H399)/SUM(AF399:AF403)</f>
        <v>0</v>
      </c>
      <c r="AI404" s="28">
        <f>(H404-H394)/SUM(AF394:AF403)</f>
        <v>996.47917791156306</v>
      </c>
      <c r="AJ404" s="29">
        <f>AJ403+(AVERAGE($AE$3:AE404)/(AJ403*AJ403))</f>
        <v>55.97322565562984</v>
      </c>
      <c r="AK404" s="30">
        <f>AK403+(AVERAGE($AG$3:AG404)/(AK403*AK403))</f>
        <v>50.936072761116222</v>
      </c>
      <c r="AL404" s="36">
        <f>AL403+(AVERAGE($AH$3:AH404)/(AL403*AL403))</f>
        <v>63.093509329866812</v>
      </c>
      <c r="AM404" s="37">
        <f>AM403+(AVERAGE($AI$3:AI404)/(AM403*AM403))</f>
        <v>63.263364669626654</v>
      </c>
      <c r="AN404" s="38">
        <f t="shared" si="140"/>
        <v>71.032812726252573</v>
      </c>
      <c r="AO404" s="39">
        <f t="shared" ref="AO404:AP419" si="148">AO403+(AH404/(AO403*AO403))</f>
        <v>71.226891332140568</v>
      </c>
      <c r="AP404" s="39">
        <f t="shared" si="148"/>
        <v>71.032052331688931</v>
      </c>
      <c r="AQ404" s="36">
        <f t="shared" si="146"/>
        <v>71.03420169318683</v>
      </c>
      <c r="AR404" s="40">
        <f t="shared" si="147"/>
        <v>70.34410682372139</v>
      </c>
      <c r="AS404" s="41">
        <f t="shared" si="147"/>
        <v>70.262282391861859</v>
      </c>
      <c r="AT404" s="20">
        <f>POWER((AO404-H404),2)</f>
        <v>5.1479676600521398E-2</v>
      </c>
      <c r="AU404" s="20">
        <f>POWER((AP404-H404),2)</f>
        <v>1.0273519666972335E-3</v>
      </c>
      <c r="AV404" s="29">
        <f t="shared" si="142"/>
        <v>60.267105063952911</v>
      </c>
      <c r="AW404" s="30">
        <f t="shared" si="145"/>
        <v>47.340891353975096</v>
      </c>
      <c r="AX404" s="36">
        <f t="shared" si="143"/>
        <v>63.414800246472531</v>
      </c>
      <c r="AY404" s="37">
        <f t="shared" si="144"/>
        <v>60.52080480911615</v>
      </c>
    </row>
    <row r="405" spans="1:51" thickTop="1" thickBot="1">
      <c r="A405" s="4">
        <v>404</v>
      </c>
      <c r="B405" s="4">
        <v>1217762307</v>
      </c>
      <c r="C405" s="5">
        <f t="shared" si="134"/>
        <v>0.76470588235294112</v>
      </c>
      <c r="D405" s="2">
        <f t="shared" si="135"/>
        <v>39663.471145833333</v>
      </c>
      <c r="E405" s="4" t="s">
        <v>1283</v>
      </c>
      <c r="F405" s="4" t="s">
        <v>1284</v>
      </c>
      <c r="G405" s="4">
        <v>71</v>
      </c>
      <c r="H405" s="4">
        <v>71</v>
      </c>
      <c r="I405" s="5">
        <f t="shared" si="136"/>
        <v>0.88524590163934425</v>
      </c>
      <c r="J405" s="4">
        <v>429</v>
      </c>
      <c r="K405" s="4">
        <v>429</v>
      </c>
      <c r="L405" s="5">
        <f t="shared" si="137"/>
        <v>0.85922330097087374</v>
      </c>
      <c r="M405" s="5">
        <f t="shared" si="132"/>
        <v>6.042253521126761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0</v>
      </c>
      <c r="U405" s="4">
        <v>0</v>
      </c>
      <c r="V405" s="4">
        <v>0</v>
      </c>
      <c r="W405" s="4">
        <f>N405+P405+T405</f>
        <v>0</v>
      </c>
      <c r="X405" s="4">
        <f>O405+Q405+U405</f>
        <v>0</v>
      </c>
      <c r="Y405" s="60">
        <f>(N405+V405)/G405</f>
        <v>0</v>
      </c>
      <c r="Z405" s="62">
        <f>IF(AA405=0,0,(N405+V405)/ABS(AA405))</f>
        <v>0</v>
      </c>
      <c r="AA405" s="3">
        <f t="shared" si="138"/>
        <v>0</v>
      </c>
      <c r="AB405" s="3">
        <f t="shared" si="133"/>
        <v>0</v>
      </c>
      <c r="AC405" s="3">
        <f>N405+O405+P405+Q405+T405+U405</f>
        <v>0</v>
      </c>
      <c r="AD405" s="3">
        <f>AA405/G405</f>
        <v>0</v>
      </c>
      <c r="AE405" s="24">
        <f>(AA405)*(G405*G405)</f>
        <v>0</v>
      </c>
      <c r="AF405" s="25">
        <f t="shared" si="139"/>
        <v>1.9837333862328903E-4</v>
      </c>
      <c r="AG405" s="26">
        <f>(H405-$H$2)/SUM($AF$2:AF404)</f>
        <v>185.38150621344215</v>
      </c>
      <c r="AH405" s="35">
        <f>(H405-H400)/SUM(AF400:AF404)</f>
        <v>0</v>
      </c>
      <c r="AI405" s="28">
        <f>(H405-H395)/SUM(AF395:AF404)</f>
        <v>1002.3053247024429</v>
      </c>
      <c r="AJ405" s="29">
        <f>AJ404+(AVERAGE($AE$3:AE405)/(AJ404*AJ404))</f>
        <v>56.043268435498533</v>
      </c>
      <c r="AK405" s="30">
        <f>AK404+(AVERAGE($AG$3:AG405)/(AK404*AK404))</f>
        <v>50.988773832640959</v>
      </c>
      <c r="AL405" s="36">
        <f>AL404+(AVERAGE($AH$3:AH405)/(AL404*AL404))</f>
        <v>63.164671638776248</v>
      </c>
      <c r="AM405" s="37">
        <f>AM404+(AVERAGE($AI$3:AI405)/(AM404*AM404))</f>
        <v>63.335439588478017</v>
      </c>
      <c r="AN405" s="38">
        <f t="shared" si="140"/>
        <v>71.032812726252573</v>
      </c>
      <c r="AO405" s="39">
        <f t="shared" si="148"/>
        <v>71.226891332140568</v>
      </c>
      <c r="AP405" s="39">
        <f t="shared" si="148"/>
        <v>71.230703586027488</v>
      </c>
      <c r="AQ405" s="36">
        <f t="shared" si="146"/>
        <v>71.03420169318683</v>
      </c>
      <c r="AR405" s="40">
        <f t="shared" si="147"/>
        <v>70.521826954612607</v>
      </c>
      <c r="AS405" s="41">
        <f t="shared" si="147"/>
        <v>70.402067349609325</v>
      </c>
      <c r="AT405" s="20">
        <f>POWER((AO405-H405),2)</f>
        <v>5.1479676600521398E-2</v>
      </c>
      <c r="AU405" s="20">
        <f>POWER((AP405-H405),2)</f>
        <v>5.322414460594254E-2</v>
      </c>
      <c r="AV405" s="29">
        <f t="shared" si="142"/>
        <v>60.315372484143076</v>
      </c>
      <c r="AW405" s="30">
        <f t="shared" si="145"/>
        <v>47.377524642414727</v>
      </c>
      <c r="AX405" s="36">
        <f t="shared" si="143"/>
        <v>63.465814728541424</v>
      </c>
      <c r="AY405" s="37">
        <f t="shared" si="144"/>
        <v>60.569294533801042</v>
      </c>
    </row>
    <row r="406" spans="1:51" thickTop="1" thickBot="1">
      <c r="A406" s="4">
        <v>405</v>
      </c>
      <c r="B406" s="4">
        <v>1225101152</v>
      </c>
      <c r="C406" s="5">
        <f t="shared" si="134"/>
        <v>0.76660341555977229</v>
      </c>
      <c r="D406" s="2">
        <f t="shared" si="135"/>
        <v>39748.411481481482</v>
      </c>
      <c r="E406" s="4" t="s">
        <v>1284</v>
      </c>
      <c r="F406" s="4" t="s">
        <v>1285</v>
      </c>
      <c r="G406" s="4">
        <v>71</v>
      </c>
      <c r="H406" s="4">
        <v>71</v>
      </c>
      <c r="I406" s="5">
        <f t="shared" si="136"/>
        <v>0.88524590163934425</v>
      </c>
      <c r="J406" s="4">
        <v>429</v>
      </c>
      <c r="K406" s="4">
        <v>431</v>
      </c>
      <c r="L406" s="5">
        <f t="shared" si="137"/>
        <v>0.86407766990291257</v>
      </c>
      <c r="M406" s="5">
        <f t="shared" si="132"/>
        <v>6.070422535211268</v>
      </c>
      <c r="N406" s="4">
        <v>0</v>
      </c>
      <c r="O406" s="4">
        <v>0</v>
      </c>
      <c r="P406" s="4">
        <v>2</v>
      </c>
      <c r="Q406" s="4">
        <v>0</v>
      </c>
      <c r="R406" s="4">
        <v>4</v>
      </c>
      <c r="S406" s="4">
        <v>0</v>
      </c>
      <c r="T406" s="4">
        <v>0</v>
      </c>
      <c r="U406" s="4">
        <v>0</v>
      </c>
      <c r="V406" s="4">
        <v>6</v>
      </c>
      <c r="W406" s="4">
        <f>N406+P406+T406</f>
        <v>2</v>
      </c>
      <c r="X406" s="4">
        <f>O406+Q406+U406</f>
        <v>0</v>
      </c>
      <c r="Y406" s="60">
        <f>(N406+V406)/G406</f>
        <v>8.4507042253521125E-2</v>
      </c>
      <c r="Z406" s="62">
        <f>IF(AA406=0,0,(N406+V406)/ABS(AA406))</f>
        <v>0</v>
      </c>
      <c r="AA406" s="3">
        <f t="shared" si="138"/>
        <v>0</v>
      </c>
      <c r="AB406" s="3">
        <f t="shared" si="133"/>
        <v>2</v>
      </c>
      <c r="AC406" s="3">
        <f>N406+O406+P406+Q406+T406+U406</f>
        <v>2</v>
      </c>
      <c r="AD406" s="3">
        <f>AA406/G406</f>
        <v>0</v>
      </c>
      <c r="AE406" s="24">
        <f>(AA406)*(G406*G406)</f>
        <v>0</v>
      </c>
      <c r="AF406" s="25">
        <f t="shared" si="139"/>
        <v>1.9837333862328903E-4</v>
      </c>
      <c r="AG406" s="26">
        <f>(H406-$H$2)/SUM($AF$2:AF405)</f>
        <v>185.25534475648166</v>
      </c>
      <c r="AH406" s="35">
        <f>(H406-H401)/SUM(AF401:AF405)</f>
        <v>0</v>
      </c>
      <c r="AI406" s="28">
        <f>(H406-H396)/SUM(AF396:AF405)</f>
        <v>0</v>
      </c>
      <c r="AJ406" s="29">
        <f>AJ405+(AVERAGE($AE$3:AE406)/(AJ405*AJ405))</f>
        <v>56.112963305958495</v>
      </c>
      <c r="AK406" s="30">
        <f>AK405+(AVERAGE($AG$3:AG406)/(AK405*AK405))</f>
        <v>51.041412216351631</v>
      </c>
      <c r="AL406" s="36">
        <f>AL405+(AVERAGE($AH$3:AH406)/(AL405*AL405))</f>
        <v>63.23549794520595</v>
      </c>
      <c r="AM406" s="37">
        <f>AM405+(AVERAGE($AI$3:AI406)/(AM405*AM405))</f>
        <v>63.407172562544631</v>
      </c>
      <c r="AN406" s="38">
        <f t="shared" si="140"/>
        <v>71.032812726252573</v>
      </c>
      <c r="AO406" s="39">
        <f t="shared" si="148"/>
        <v>71.226891332140568</v>
      </c>
      <c r="AP406" s="39">
        <f t="shared" si="148"/>
        <v>71.230703586027488</v>
      </c>
      <c r="AQ406" s="36">
        <f t="shared" si="146"/>
        <v>71.03420169318683</v>
      </c>
      <c r="AR406" s="40">
        <f t="shared" si="147"/>
        <v>70.67939710123089</v>
      </c>
      <c r="AS406" s="41">
        <f t="shared" si="147"/>
        <v>70.531525779364003</v>
      </c>
      <c r="AT406" s="20">
        <f>POWER((AO406-H406),2)</f>
        <v>5.1479676600521398E-2</v>
      </c>
      <c r="AU406" s="20">
        <f>POWER((AP406-H406),2)</f>
        <v>5.322414460594254E-2</v>
      </c>
      <c r="AV406" s="29">
        <f t="shared" si="142"/>
        <v>60.36356268316834</v>
      </c>
      <c r="AW406" s="30">
        <f t="shared" si="145"/>
        <v>47.414101301513689</v>
      </c>
      <c r="AX406" s="36">
        <f t="shared" si="143"/>
        <v>63.516747231628635</v>
      </c>
      <c r="AY406" s="37">
        <f t="shared" si="144"/>
        <v>60.617706651102488</v>
      </c>
    </row>
    <row r="407" spans="1:51" thickTop="1" thickBot="1">
      <c r="A407" s="4">
        <v>406</v>
      </c>
      <c r="B407" s="4">
        <v>1225124399</v>
      </c>
      <c r="C407" s="5">
        <f t="shared" si="134"/>
        <v>0.76850094876660346</v>
      </c>
      <c r="D407" s="2">
        <f t="shared" si="135"/>
        <v>39748.680543981478</v>
      </c>
      <c r="E407" s="4" t="s">
        <v>1285</v>
      </c>
      <c r="F407" s="4" t="s">
        <v>1286</v>
      </c>
      <c r="G407" s="4">
        <v>71</v>
      </c>
      <c r="H407" s="4">
        <v>71</v>
      </c>
      <c r="I407" s="5">
        <f t="shared" si="136"/>
        <v>0.88524590163934425</v>
      </c>
      <c r="J407" s="4">
        <v>431</v>
      </c>
      <c r="K407" s="4">
        <v>431</v>
      </c>
      <c r="L407" s="5">
        <f t="shared" si="137"/>
        <v>0.86407766990291257</v>
      </c>
      <c r="M407" s="5">
        <f t="shared" si="132"/>
        <v>6.070422535211268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f>N407+P407+T407</f>
        <v>0</v>
      </c>
      <c r="X407" s="4">
        <f>O407+Q407+U407</f>
        <v>0</v>
      </c>
      <c r="Y407" s="60">
        <f>(N407+V407)/G407</f>
        <v>0</v>
      </c>
      <c r="Z407" s="62">
        <f>IF(AA407=0,0,(N407+V407)/ABS(AA407))</f>
        <v>0</v>
      </c>
      <c r="AA407" s="3">
        <f t="shared" si="138"/>
        <v>0</v>
      </c>
      <c r="AB407" s="3">
        <f t="shared" si="133"/>
        <v>0</v>
      </c>
      <c r="AC407" s="3">
        <f>N407+O407+P407+Q407+T407+U407</f>
        <v>0</v>
      </c>
      <c r="AD407" s="3">
        <f>AA407/G407</f>
        <v>0</v>
      </c>
      <c r="AE407" s="24">
        <f>(AA407)*(G407*G407)</f>
        <v>0</v>
      </c>
      <c r="AF407" s="25">
        <f t="shared" si="139"/>
        <v>1.9837333862328903E-4</v>
      </c>
      <c r="AG407" s="26">
        <f>(H407-$H$2)/SUM($AF$2:AF406)</f>
        <v>185.12935490119588</v>
      </c>
      <c r="AH407" s="35">
        <f>(H407-H402)/SUM(AF402:AF406)</f>
        <v>0</v>
      </c>
      <c r="AI407" s="28">
        <f>(H407-H397)/SUM(AF397:AF406)</f>
        <v>0</v>
      </c>
      <c r="AJ407" s="29">
        <f>AJ406+(AVERAGE($AE$3:AE407)/(AJ406*AJ406))</f>
        <v>56.182313496605026</v>
      </c>
      <c r="AK407" s="30">
        <f>AK406+(AVERAGE($AG$3:AG407)/(AK406*AK406))</f>
        <v>51.093987840721304</v>
      </c>
      <c r="AL407" s="36">
        <f>AL406+(AVERAGE($AH$3:AH407)/(AL406*AL406))</f>
        <v>63.305991195607234</v>
      </c>
      <c r="AM407" s="37">
        <f>AM406+(AVERAGE($AI$3:AI407)/(AM406*AM406))</f>
        <v>63.47856660646648</v>
      </c>
      <c r="AN407" s="38">
        <f t="shared" si="140"/>
        <v>71.032812726252573</v>
      </c>
      <c r="AO407" s="39">
        <f t="shared" si="148"/>
        <v>71.226891332140568</v>
      </c>
      <c r="AP407" s="39">
        <f t="shared" si="148"/>
        <v>71.230703586027488</v>
      </c>
      <c r="AQ407" s="36">
        <f t="shared" si="146"/>
        <v>71.03420169318683</v>
      </c>
      <c r="AR407" s="40">
        <f t="shared" si="147"/>
        <v>70.797715499201843</v>
      </c>
      <c r="AS407" s="41">
        <f t="shared" si="147"/>
        <v>70.650746271485843</v>
      </c>
      <c r="AT407" s="20">
        <f>POWER((AO407-H407),2)</f>
        <v>5.1479676600521398E-2</v>
      </c>
      <c r="AU407" s="20">
        <f>POWER((AP407-H407),2)</f>
        <v>5.322414460594254E-2</v>
      </c>
      <c r="AV407" s="29">
        <f t="shared" si="142"/>
        <v>60.411675969294599</v>
      </c>
      <c r="AW407" s="30">
        <f t="shared" si="145"/>
        <v>47.450621549716963</v>
      </c>
      <c r="AX407" s="36">
        <f t="shared" si="143"/>
        <v>63.567598084445528</v>
      </c>
      <c r="AY407" s="37">
        <f t="shared" si="144"/>
        <v>60.66604147094997</v>
      </c>
    </row>
    <row r="408" spans="1:51" thickTop="1" thickBot="1">
      <c r="A408" s="4">
        <v>407</v>
      </c>
      <c r="B408" s="4">
        <v>1225143031</v>
      </c>
      <c r="C408" s="5">
        <f t="shared" si="134"/>
        <v>0.77039848197343452</v>
      </c>
      <c r="D408" s="2">
        <f t="shared" si="135"/>
        <v>39748.896192129629</v>
      </c>
      <c r="E408" s="4" t="s">
        <v>1286</v>
      </c>
      <c r="F408" s="4" t="s">
        <v>1287</v>
      </c>
      <c r="G408" s="4">
        <v>71</v>
      </c>
      <c r="H408" s="4">
        <v>71</v>
      </c>
      <c r="I408" s="5">
        <f t="shared" si="136"/>
        <v>0.88524590163934425</v>
      </c>
      <c r="J408" s="4">
        <v>431</v>
      </c>
      <c r="K408" s="4">
        <v>429</v>
      </c>
      <c r="L408" s="5">
        <f t="shared" si="137"/>
        <v>0.85922330097087374</v>
      </c>
      <c r="M408" s="5">
        <f t="shared" si="132"/>
        <v>6.042253521126761</v>
      </c>
      <c r="N408" s="4">
        <v>0</v>
      </c>
      <c r="O408" s="4">
        <v>0</v>
      </c>
      <c r="P408" s="4">
        <v>0</v>
      </c>
      <c r="Q408" s="4">
        <v>2</v>
      </c>
      <c r="R408" s="4">
        <v>4</v>
      </c>
      <c r="S408" s="4">
        <v>0</v>
      </c>
      <c r="T408" s="4">
        <v>0</v>
      </c>
      <c r="U408" s="4">
        <v>0</v>
      </c>
      <c r="V408" s="4">
        <v>6</v>
      </c>
      <c r="W408" s="4">
        <f>N408+P408+T408</f>
        <v>0</v>
      </c>
      <c r="X408" s="4">
        <f>O408+Q408+U408</f>
        <v>2</v>
      </c>
      <c r="Y408" s="60">
        <f>(N408+V408)/G408</f>
        <v>8.4507042253521125E-2</v>
      </c>
      <c r="Z408" s="62">
        <f>IF(AA408=0,0,(N408+V408)/ABS(AA408))</f>
        <v>0</v>
      </c>
      <c r="AA408" s="3">
        <f t="shared" si="138"/>
        <v>0</v>
      </c>
      <c r="AB408" s="3">
        <f t="shared" si="133"/>
        <v>-2</v>
      </c>
      <c r="AC408" s="3">
        <f>N408+O408+P408+Q408+T408+U408</f>
        <v>2</v>
      </c>
      <c r="AD408" s="3">
        <f>AA408/G408</f>
        <v>0</v>
      </c>
      <c r="AE408" s="24">
        <f>(AA408)*(G408*G408)</f>
        <v>0</v>
      </c>
      <c r="AF408" s="25">
        <f t="shared" si="139"/>
        <v>1.9837333862328903E-4</v>
      </c>
      <c r="AG408" s="26">
        <f>(H408-$H$2)/SUM($AF$2:AF407)</f>
        <v>185.00353629771027</v>
      </c>
      <c r="AH408" s="35">
        <f>(H408-H403)/SUM(AF403:AF407)</f>
        <v>0</v>
      </c>
      <c r="AI408" s="28">
        <f>(H408-H398)/SUM(AF398:AF407)</f>
        <v>0</v>
      </c>
      <c r="AJ408" s="29">
        <f>AJ407+(AVERAGE($AE$3:AE408)/(AJ407*AJ407))</f>
        <v>56.251322192430955</v>
      </c>
      <c r="AK408" s="30">
        <f>AK407+(AVERAGE($AG$3:AG408)/(AK407*AK407))</f>
        <v>51.146500637869764</v>
      </c>
      <c r="AL408" s="36">
        <f>AL407+(AVERAGE($AH$3:AH408)/(AL407*AL407))</f>
        <v>63.37615429820044</v>
      </c>
      <c r="AM408" s="37">
        <f>AM407+(AVERAGE($AI$3:AI408)/(AM407*AM407))</f>
        <v>63.549624695537979</v>
      </c>
      <c r="AN408" s="38">
        <f t="shared" si="140"/>
        <v>71.032812726252573</v>
      </c>
      <c r="AO408" s="39">
        <f t="shared" si="148"/>
        <v>71.226891332140568</v>
      </c>
      <c r="AP408" s="39">
        <f t="shared" si="148"/>
        <v>71.230703586027488</v>
      </c>
      <c r="AQ408" s="36">
        <f t="shared" si="146"/>
        <v>71.03420169318683</v>
      </c>
      <c r="AR408" s="40">
        <f t="shared" si="147"/>
        <v>70.876781013710271</v>
      </c>
      <c r="AS408" s="41">
        <f t="shared" si="147"/>
        <v>70.759807473555128</v>
      </c>
      <c r="AT408" s="20">
        <f>POWER((AO408-H408),2)</f>
        <v>5.1479676600521398E-2</v>
      </c>
      <c r="AU408" s="20">
        <f>POWER((AP408-H408),2)</f>
        <v>5.322414460594254E-2</v>
      </c>
      <c r="AV408" s="29">
        <f t="shared" si="142"/>
        <v>60.459712648822915</v>
      </c>
      <c r="AW408" s="30">
        <f t="shared" si="145"/>
        <v>47.48708560412404</v>
      </c>
      <c r="AX408" s="36">
        <f t="shared" si="143"/>
        <v>63.618367613599048</v>
      </c>
      <c r="AY408" s="37">
        <f t="shared" si="144"/>
        <v>60.714299301296776</v>
      </c>
    </row>
    <row r="409" spans="1:51" thickTop="1" thickBot="1">
      <c r="A409" s="4">
        <v>408</v>
      </c>
      <c r="B409" s="4">
        <v>1225288803</v>
      </c>
      <c r="C409" s="5">
        <f t="shared" si="134"/>
        <v>0.77229601518026569</v>
      </c>
      <c r="D409" s="2">
        <f t="shared" si="135"/>
        <v>39750.583368055552</v>
      </c>
      <c r="E409" s="4" t="s">
        <v>1287</v>
      </c>
      <c r="F409" s="4" t="s">
        <v>1288</v>
      </c>
      <c r="G409" s="4">
        <v>71</v>
      </c>
      <c r="H409" s="4">
        <v>71</v>
      </c>
      <c r="I409" s="5">
        <f t="shared" si="136"/>
        <v>0.88524590163934425</v>
      </c>
      <c r="J409" s="4">
        <v>429</v>
      </c>
      <c r="K409" s="4">
        <v>431</v>
      </c>
      <c r="L409" s="5">
        <f t="shared" si="137"/>
        <v>0.86407766990291257</v>
      </c>
      <c r="M409" s="5">
        <f t="shared" si="132"/>
        <v>6.070422535211268</v>
      </c>
      <c r="N409" s="4">
        <v>0</v>
      </c>
      <c r="O409" s="4">
        <v>0</v>
      </c>
      <c r="P409" s="4">
        <v>2</v>
      </c>
      <c r="Q409" s="4">
        <v>0</v>
      </c>
      <c r="R409" s="4">
        <v>4</v>
      </c>
      <c r="S409" s="4">
        <v>0</v>
      </c>
      <c r="T409" s="4">
        <v>0</v>
      </c>
      <c r="U409" s="4">
        <v>0</v>
      </c>
      <c r="V409" s="4">
        <v>6</v>
      </c>
      <c r="W409" s="4">
        <f>N409+P409+T409</f>
        <v>2</v>
      </c>
      <c r="X409" s="4">
        <f>O409+Q409+U409</f>
        <v>0</v>
      </c>
      <c r="Y409" s="60">
        <f>(N409+V409)/G409</f>
        <v>8.4507042253521125E-2</v>
      </c>
      <c r="Z409" s="62">
        <f>IF(AA409=0,0,(N409+V409)/ABS(AA409))</f>
        <v>0</v>
      </c>
      <c r="AA409" s="3">
        <f t="shared" si="138"/>
        <v>0</v>
      </c>
      <c r="AB409" s="3">
        <f t="shared" si="133"/>
        <v>2</v>
      </c>
      <c r="AC409" s="3">
        <f>N409+O409+P409+Q409+T409+U409</f>
        <v>2</v>
      </c>
      <c r="AD409" s="3">
        <f>AA409/G409</f>
        <v>0</v>
      </c>
      <c r="AE409" s="24">
        <f>(AA409)*(G409*G409)</f>
        <v>0</v>
      </c>
      <c r="AF409" s="25">
        <f t="shared" si="139"/>
        <v>1.9837333862328903E-4</v>
      </c>
      <c r="AG409" s="26">
        <f>(H409-$H$2)/SUM($AF$2:AF408)</f>
        <v>184.87788859710076</v>
      </c>
      <c r="AH409" s="35">
        <f>(H409-H404)/SUM(AF404:AF408)</f>
        <v>0</v>
      </c>
      <c r="AI409" s="28">
        <f>(H409-H399)/SUM(AF399:AF408)</f>
        <v>0</v>
      </c>
      <c r="AJ409" s="29">
        <f>AJ408+(AVERAGE($AE$3:AE409)/(AJ408*AJ408))</f>
        <v>56.319992534652123</v>
      </c>
      <c r="AK409" s="30">
        <f>AK408+(AVERAGE($AG$3:AG409)/(AK408*AK408))</f>
        <v>51.198950543496466</v>
      </c>
      <c r="AL409" s="36">
        <f>AL408+(AVERAGE($AH$3:AH409)/(AL408*AL408))</f>
        <v>63.445990123637173</v>
      </c>
      <c r="AM409" s="37">
        <f>AM408+(AVERAGE($AI$3:AI409)/(AM408*AM408))</f>
        <v>63.620349766393765</v>
      </c>
      <c r="AN409" s="38">
        <f t="shared" si="140"/>
        <v>71.032812726252573</v>
      </c>
      <c r="AO409" s="39">
        <f t="shared" si="148"/>
        <v>71.226891332140568</v>
      </c>
      <c r="AP409" s="39">
        <f t="shared" si="148"/>
        <v>71.230703586027488</v>
      </c>
      <c r="AQ409" s="36">
        <f t="shared" si="146"/>
        <v>71.03420169318683</v>
      </c>
      <c r="AR409" s="40">
        <f t="shared" si="147"/>
        <v>70.916453576272232</v>
      </c>
      <c r="AS409" s="41">
        <f t="shared" si="147"/>
        <v>70.858778411923055</v>
      </c>
      <c r="AT409" s="20">
        <f>POWER((AO409-H409),2)</f>
        <v>5.1479676600521398E-2</v>
      </c>
      <c r="AU409" s="20">
        <f>POWER((AP409-H409),2)</f>
        <v>5.322414460594254E-2</v>
      </c>
      <c r="AV409" s="29">
        <f t="shared" si="142"/>
        <v>60.507673026106708</v>
      </c>
      <c r="AW409" s="30">
        <f t="shared" si="145"/>
        <v>47.523493680500273</v>
      </c>
      <c r="AX409" s="36">
        <f t="shared" si="143"/>
        <v>63.669056143610192</v>
      </c>
      <c r="AY409" s="37">
        <f t="shared" si="144"/>
        <v>60.762480448137261</v>
      </c>
    </row>
    <row r="410" spans="1:51" thickTop="1" thickBot="1">
      <c r="A410" s="4">
        <v>409</v>
      </c>
      <c r="B410" s="4">
        <v>1225288936</v>
      </c>
      <c r="C410" s="5">
        <f t="shared" si="134"/>
        <v>0.77419354838709675</v>
      </c>
      <c r="D410" s="2">
        <f t="shared" si="135"/>
        <v>39750.584907407407</v>
      </c>
      <c r="E410" s="4" t="s">
        <v>1288</v>
      </c>
      <c r="F410" s="4" t="s">
        <v>1289</v>
      </c>
      <c r="G410" s="4">
        <v>71</v>
      </c>
      <c r="H410" s="4">
        <v>71</v>
      </c>
      <c r="I410" s="5">
        <f t="shared" si="136"/>
        <v>0.88524590163934425</v>
      </c>
      <c r="J410" s="4">
        <v>431</v>
      </c>
      <c r="K410" s="4">
        <v>431</v>
      </c>
      <c r="L410" s="5">
        <f t="shared" si="137"/>
        <v>0.86407766990291257</v>
      </c>
      <c r="M410" s="5">
        <f t="shared" si="132"/>
        <v>6.070422535211268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f>N410+P410+T410</f>
        <v>0</v>
      </c>
      <c r="X410" s="4">
        <f>O410+Q410+U410</f>
        <v>0</v>
      </c>
      <c r="Y410" s="60">
        <f>(N410+V410)/G410</f>
        <v>0</v>
      </c>
      <c r="Z410" s="62">
        <f>IF(AA410=0,0,(N410+V410)/ABS(AA410))</f>
        <v>0</v>
      </c>
      <c r="AA410" s="3">
        <f t="shared" si="138"/>
        <v>0</v>
      </c>
      <c r="AB410" s="3">
        <f t="shared" si="133"/>
        <v>0</v>
      </c>
      <c r="AC410" s="3">
        <f>N410+O410+P410+Q410+T410+U410</f>
        <v>0</v>
      </c>
      <c r="AD410" s="3">
        <f>AA410/G410</f>
        <v>0</v>
      </c>
      <c r="AE410" s="24">
        <f>(AA410)*(G410*G410)</f>
        <v>0</v>
      </c>
      <c r="AF410" s="25">
        <f t="shared" si="139"/>
        <v>1.9837333862328903E-4</v>
      </c>
      <c r="AG410" s="26">
        <f>(H410-$H$2)/SUM($AF$2:AF409)</f>
        <v>184.75241145139057</v>
      </c>
      <c r="AH410" s="35">
        <f>(H410-H405)/SUM(AF405:AF409)</f>
        <v>0</v>
      </c>
      <c r="AI410" s="28">
        <f>(H410-H400)/SUM(AF400:AF409)</f>
        <v>0</v>
      </c>
      <c r="AJ410" s="29">
        <f>AJ409+(AVERAGE($AE$3:AE410)/(AJ409*AJ409))</f>
        <v>56.388327621513575</v>
      </c>
      <c r="AK410" s="30">
        <f>AK409+(AVERAGE($AG$3:AG410)/(AK409*AK409))</f>
        <v>51.251337496814642</v>
      </c>
      <c r="AL410" s="36">
        <f>AL409+(AVERAGE($AH$3:AH410)/(AL409*AL409))</f>
        <v>63.515501505648118</v>
      </c>
      <c r="AM410" s="37">
        <f>AM409+(AVERAGE($AI$3:AI410)/(AM409*AM409))</f>
        <v>63.690744717679479</v>
      </c>
      <c r="AN410" s="38">
        <f t="shared" si="140"/>
        <v>71.032812726252573</v>
      </c>
      <c r="AO410" s="39">
        <f t="shared" si="148"/>
        <v>71.226891332140568</v>
      </c>
      <c r="AP410" s="39">
        <f t="shared" si="148"/>
        <v>71.230703586027488</v>
      </c>
      <c r="AQ410" s="36">
        <f t="shared" si="146"/>
        <v>71.03420169318683</v>
      </c>
      <c r="AR410" s="40">
        <f t="shared" si="147"/>
        <v>70.916453576272232</v>
      </c>
      <c r="AS410" s="41">
        <f t="shared" si="147"/>
        <v>70.947718772952953</v>
      </c>
      <c r="AT410" s="20">
        <f>POWER((AO410-H410),2)</f>
        <v>5.1479676600521398E-2</v>
      </c>
      <c r="AU410" s="20">
        <f>POWER((AP410-H410),2)</f>
        <v>5.322414460594254E-2</v>
      </c>
      <c r="AV410" s="29">
        <f t="shared" si="142"/>
        <v>60.555557403568727</v>
      </c>
      <c r="AW410" s="30">
        <f t="shared" si="145"/>
        <v>47.559845993288135</v>
      </c>
      <c r="AX410" s="36">
        <f t="shared" si="143"/>
        <v>63.719663996932297</v>
      </c>
      <c r="AY410" s="37">
        <f t="shared" si="144"/>
        <v>60.810585215523965</v>
      </c>
    </row>
    <row r="411" spans="1:51" thickTop="1" thickBot="1">
      <c r="A411" s="4">
        <v>410</v>
      </c>
      <c r="B411" s="4">
        <v>1225466502</v>
      </c>
      <c r="C411" s="5">
        <f t="shared" si="134"/>
        <v>0.77609108159392792</v>
      </c>
      <c r="D411" s="2">
        <f t="shared" si="135"/>
        <v>39752.640069444446</v>
      </c>
      <c r="E411" s="4" t="s">
        <v>1289</v>
      </c>
      <c r="F411" s="4" t="s">
        <v>1290</v>
      </c>
      <c r="G411" s="4">
        <v>71</v>
      </c>
      <c r="H411" s="4">
        <v>71</v>
      </c>
      <c r="I411" s="5">
        <f t="shared" si="136"/>
        <v>0.88524590163934425</v>
      </c>
      <c r="J411" s="4">
        <v>431</v>
      </c>
      <c r="K411" s="4">
        <v>431</v>
      </c>
      <c r="L411" s="5">
        <f t="shared" si="137"/>
        <v>0.86407766990291257</v>
      </c>
      <c r="M411" s="5">
        <f t="shared" si="132"/>
        <v>6.070422535211268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f>N411+P411+T411</f>
        <v>0</v>
      </c>
      <c r="X411" s="4">
        <f>O411+Q411+U411</f>
        <v>0</v>
      </c>
      <c r="Y411" s="60">
        <f>(N411+V411)/G411</f>
        <v>0</v>
      </c>
      <c r="Z411" s="62">
        <f>IF(AA411=0,0,(N411+V411)/ABS(AA411))</f>
        <v>0</v>
      </c>
      <c r="AA411" s="3">
        <f t="shared" si="138"/>
        <v>0</v>
      </c>
      <c r="AB411" s="3">
        <f t="shared" si="133"/>
        <v>0</v>
      </c>
      <c r="AC411" s="3">
        <f>N411+O411+P411+Q411+T411+U411</f>
        <v>0</v>
      </c>
      <c r="AD411" s="3">
        <f>AA411/G411</f>
        <v>0</v>
      </c>
      <c r="AE411" s="24">
        <f>(AA411)*(G411*G411)</f>
        <v>0</v>
      </c>
      <c r="AF411" s="25">
        <f t="shared" si="139"/>
        <v>1.9837333862328903E-4</v>
      </c>
      <c r="AG411" s="26">
        <f>(H411-$H$2)/SUM($AF$2:AF410)</f>
        <v>184.62710451354695</v>
      </c>
      <c r="AH411" s="35">
        <f>(H411-H406)/SUM(AF406:AF410)</f>
        <v>0</v>
      </c>
      <c r="AI411" s="28">
        <f>(H411-H401)/SUM(AF401:AF410)</f>
        <v>0</v>
      </c>
      <c r="AJ411" s="29">
        <f>AJ410+(AVERAGE($AE$3:AE411)/(AJ410*AJ410))</f>
        <v>56.456330509077119</v>
      </c>
      <c r="AK411" s="30">
        <f>AK410+(AVERAGE($AG$3:AG411)/(AK410*AK410))</f>
        <v>51.303661440486572</v>
      </c>
      <c r="AL411" s="36">
        <f>AL410+(AVERAGE($AH$3:AH411)/(AL410*AL410))</f>
        <v>63.584691241676815</v>
      </c>
      <c r="AM411" s="37">
        <f>AM410+(AVERAGE($AI$3:AI411)/(AM410*AM410))</f>
        <v>63.760812410707914</v>
      </c>
      <c r="AN411" s="38">
        <f t="shared" si="140"/>
        <v>71.032812726252573</v>
      </c>
      <c r="AO411" s="39">
        <f t="shared" si="148"/>
        <v>71.226891332140568</v>
      </c>
      <c r="AP411" s="39">
        <f t="shared" si="148"/>
        <v>71.230703586027488</v>
      </c>
      <c r="AQ411" s="36">
        <f t="shared" si="146"/>
        <v>71.03420169318683</v>
      </c>
      <c r="AR411" s="40">
        <f t="shared" si="147"/>
        <v>70.916453576272232</v>
      </c>
      <c r="AS411" s="41">
        <f t="shared" si="147"/>
        <v>71.026679146426559</v>
      </c>
      <c r="AT411" s="20">
        <f>POWER((AO411-H411),2)</f>
        <v>5.1479676600521398E-2</v>
      </c>
      <c r="AU411" s="20">
        <f>POWER((AP411-H411),2)</f>
        <v>5.322414460594254E-2</v>
      </c>
      <c r="AV411" s="29">
        <f t="shared" si="142"/>
        <v>60.60336608171788</v>
      </c>
      <c r="AW411" s="30">
        <f t="shared" si="145"/>
        <v>47.596142755618359</v>
      </c>
      <c r="AX411" s="36">
        <f t="shared" si="143"/>
        <v>63.770191493969122</v>
      </c>
      <c r="AY411" s="37">
        <f t="shared" si="144"/>
        <v>60.858613905584505</v>
      </c>
    </row>
    <row r="412" spans="1:51" thickTop="1" thickBot="1">
      <c r="A412" s="4">
        <v>411</v>
      </c>
      <c r="B412" s="4">
        <v>1231939228</v>
      </c>
      <c r="C412" s="5">
        <f t="shared" si="134"/>
        <v>0.77798861480075898</v>
      </c>
      <c r="D412" s="2">
        <f t="shared" si="135"/>
        <v>39827.555879629632</v>
      </c>
      <c r="E412" s="4" t="s">
        <v>1290</v>
      </c>
      <c r="F412" s="4" t="s">
        <v>1291</v>
      </c>
      <c r="G412" s="4">
        <v>71</v>
      </c>
      <c r="H412" s="4">
        <v>71</v>
      </c>
      <c r="I412" s="5">
        <f t="shared" si="136"/>
        <v>0.88524590163934425</v>
      </c>
      <c r="J412" s="4">
        <v>431</v>
      </c>
      <c r="K412" s="4">
        <v>431</v>
      </c>
      <c r="L412" s="5">
        <f t="shared" si="137"/>
        <v>0.86407766990291257</v>
      </c>
      <c r="M412" s="5">
        <f t="shared" si="132"/>
        <v>6.070422535211268</v>
      </c>
      <c r="N412" s="4">
        <v>0</v>
      </c>
      <c r="O412" s="4">
        <v>0</v>
      </c>
      <c r="P412" s="4">
        <v>6</v>
      </c>
      <c r="Q412" s="4">
        <v>6</v>
      </c>
      <c r="R412" s="4">
        <v>1</v>
      </c>
      <c r="S412" s="4">
        <v>0</v>
      </c>
      <c r="T412" s="4">
        <v>0</v>
      </c>
      <c r="U412" s="4">
        <v>0</v>
      </c>
      <c r="V412" s="4">
        <v>2</v>
      </c>
      <c r="W412" s="4">
        <f>N412+P412+T412</f>
        <v>6</v>
      </c>
      <c r="X412" s="4">
        <f>O412+Q412+U412</f>
        <v>6</v>
      </c>
      <c r="Y412" s="60">
        <f>(N412+V412)/G412</f>
        <v>2.8169014084507043E-2</v>
      </c>
      <c r="Z412" s="62">
        <f>IF(AA412=0,0,(N412+V412)/ABS(AA412))</f>
        <v>0</v>
      </c>
      <c r="AA412" s="3">
        <f t="shared" si="138"/>
        <v>0</v>
      </c>
      <c r="AB412" s="3">
        <f t="shared" si="133"/>
        <v>0</v>
      </c>
      <c r="AC412" s="3">
        <f>N412+O412+P412+Q412+T412+U412</f>
        <v>12</v>
      </c>
      <c r="AD412" s="3">
        <f>AA412/G412</f>
        <v>0</v>
      </c>
      <c r="AE412" s="24">
        <f>(AA412)*(G412*G412)</f>
        <v>0</v>
      </c>
      <c r="AF412" s="25">
        <f t="shared" si="139"/>
        <v>1.9837333862328903E-4</v>
      </c>
      <c r="AG412" s="26">
        <f>(H412-$H$2)/SUM($AF$2:AF411)</f>
        <v>184.50196743747802</v>
      </c>
      <c r="AH412" s="35">
        <f>(H412-H407)/SUM(AF407:AF411)</f>
        <v>0</v>
      </c>
      <c r="AI412" s="28">
        <f>(H412-H402)/SUM(AF402:AF411)</f>
        <v>0</v>
      </c>
      <c r="AJ412" s="29">
        <f>AJ411+(AVERAGE($AE$3:AE412)/(AJ411*AJ411))</f>
        <v>56.524004211990658</v>
      </c>
      <c r="AK412" s="30">
        <f>AK411+(AVERAGE($AG$3:AG412)/(AK411*AK411))</f>
        <v>51.355922320559962</v>
      </c>
      <c r="AL412" s="36">
        <f>AL411+(AVERAGE($AH$3:AH412)/(AL411*AL411))</f>
        <v>63.653562093499801</v>
      </c>
      <c r="AM412" s="37">
        <f>AM411+(AVERAGE($AI$3:AI412)/(AM411*AM411))</f>
        <v>63.830555670100935</v>
      </c>
      <c r="AN412" s="38">
        <f t="shared" si="140"/>
        <v>71.032812726252573</v>
      </c>
      <c r="AO412" s="39">
        <f t="shared" si="148"/>
        <v>71.226891332140568</v>
      </c>
      <c r="AP412" s="39">
        <f t="shared" si="148"/>
        <v>71.230703586027488</v>
      </c>
      <c r="AQ412" s="36">
        <f t="shared" si="146"/>
        <v>71.03420169318683</v>
      </c>
      <c r="AR412" s="40">
        <f t="shared" ref="AR412:AS427" si="149">AR411+(AVERAGE(AH403:AH412)/(AR411*AR411))</f>
        <v>70.916453576272232</v>
      </c>
      <c r="AS412" s="41">
        <f t="shared" si="149"/>
        <v>71.085938409497913</v>
      </c>
      <c r="AT412" s="20">
        <f>POWER((AO412-H412),2)</f>
        <v>5.1479676600521398E-2</v>
      </c>
      <c r="AU412" s="20">
        <f>POWER((AP412-H412),2)</f>
        <v>5.322414460594254E-2</v>
      </c>
      <c r="AV412" s="29">
        <f t="shared" si="142"/>
        <v>60.651099359165833</v>
      </c>
      <c r="AW412" s="30">
        <f t="shared" si="145"/>
        <v>47.63238417932093</v>
      </c>
      <c r="AX412" s="36">
        <f t="shared" si="143"/>
        <v>63.820638953092697</v>
      </c>
      <c r="AY412" s="37">
        <f t="shared" si="144"/>
        <v>60.906566818538309</v>
      </c>
    </row>
    <row r="413" spans="1:51" thickTop="1" thickBot="1">
      <c r="A413" s="4">
        <v>412</v>
      </c>
      <c r="B413" s="4">
        <v>1236093016</v>
      </c>
      <c r="C413" s="5">
        <f t="shared" si="134"/>
        <v>0.77988614800759015</v>
      </c>
      <c r="D413" s="2">
        <f t="shared" si="135"/>
        <v>39875.63212962963</v>
      </c>
      <c r="E413" s="4" t="s">
        <v>1291</v>
      </c>
      <c r="F413" s="4" t="s">
        <v>1292</v>
      </c>
      <c r="G413" s="4">
        <v>71</v>
      </c>
      <c r="H413" s="4">
        <v>71</v>
      </c>
      <c r="I413" s="5">
        <f t="shared" si="136"/>
        <v>0.88524590163934425</v>
      </c>
      <c r="J413" s="4">
        <v>431</v>
      </c>
      <c r="K413" s="4">
        <v>431</v>
      </c>
      <c r="L413" s="5">
        <f t="shared" si="137"/>
        <v>0.86407766990291257</v>
      </c>
      <c r="M413" s="5">
        <f t="shared" si="132"/>
        <v>6.070422535211268</v>
      </c>
      <c r="N413" s="4">
        <v>0</v>
      </c>
      <c r="O413" s="4">
        <v>0</v>
      </c>
      <c r="P413" s="4">
        <v>1</v>
      </c>
      <c r="Q413" s="4">
        <v>1</v>
      </c>
      <c r="R413" s="4">
        <v>3</v>
      </c>
      <c r="S413" s="4">
        <v>0</v>
      </c>
      <c r="T413" s="4">
        <v>0</v>
      </c>
      <c r="U413" s="4">
        <v>0</v>
      </c>
      <c r="V413" s="4">
        <v>5</v>
      </c>
      <c r="W413" s="4">
        <f>N413+P413+T413</f>
        <v>1</v>
      </c>
      <c r="X413" s="4">
        <f>O413+Q413+U413</f>
        <v>1</v>
      </c>
      <c r="Y413" s="60">
        <f>(N413+V413)/G413</f>
        <v>7.0422535211267609E-2</v>
      </c>
      <c r="Z413" s="62">
        <f>IF(AA413=0,0,(N413+V413)/ABS(AA413))</f>
        <v>0</v>
      </c>
      <c r="AA413" s="3">
        <f t="shared" si="138"/>
        <v>0</v>
      </c>
      <c r="AB413" s="3">
        <f t="shared" si="133"/>
        <v>0</v>
      </c>
      <c r="AC413" s="3">
        <f>N413+O413+P413+Q413+T413+U413</f>
        <v>2</v>
      </c>
      <c r="AD413" s="3">
        <f>AA413/G413</f>
        <v>0</v>
      </c>
      <c r="AE413" s="24">
        <f>(AA413)*(G413*G413)</f>
        <v>0</v>
      </c>
      <c r="AF413" s="25">
        <f t="shared" si="139"/>
        <v>1.9837333862328903E-4</v>
      </c>
      <c r="AG413" s="26">
        <f>(H413-$H$2)/SUM($AF$2:AF412)</f>
        <v>184.37699987802952</v>
      </c>
      <c r="AH413" s="35">
        <f>(H413-H408)/SUM(AF408:AF412)</f>
        <v>0</v>
      </c>
      <c r="AI413" s="28">
        <f>(H413-H403)/SUM(AF403:AF412)</f>
        <v>0</v>
      </c>
      <c r="AJ413" s="29">
        <f>AJ412+(AVERAGE($AE$3:AE413)/(AJ412*AJ412))</f>
        <v>56.591351704239884</v>
      </c>
      <c r="AK413" s="30">
        <f>AK412+(AVERAGE($AG$3:AG413)/(AK412*AK412))</f>
        <v>51.408120086405447</v>
      </c>
      <c r="AL413" s="36">
        <f>AL412+(AVERAGE($AH$3:AH413)/(AL412*AL412))</f>
        <v>63.722116787833414</v>
      </c>
      <c r="AM413" s="37">
        <f>AM412+(AVERAGE($AI$3:AI413)/(AM412*AM412))</f>
        <v>63.899977284417503</v>
      </c>
      <c r="AN413" s="38">
        <f t="shared" si="140"/>
        <v>71.032812726252573</v>
      </c>
      <c r="AO413" s="39">
        <f t="shared" si="148"/>
        <v>71.226891332140568</v>
      </c>
      <c r="AP413" s="39">
        <f t="shared" si="148"/>
        <v>71.230703586027488</v>
      </c>
      <c r="AQ413" s="36">
        <f t="shared" si="146"/>
        <v>71.03420169318683</v>
      </c>
      <c r="AR413" s="40">
        <f t="shared" si="149"/>
        <v>70.916453576272232</v>
      </c>
      <c r="AS413" s="41">
        <f t="shared" si="149"/>
        <v>71.125493152911275</v>
      </c>
      <c r="AT413" s="20">
        <f>POWER((AO413-H413),2)</f>
        <v>5.1479676600521398E-2</v>
      </c>
      <c r="AU413" s="20">
        <f>POWER((AP413-H413),2)</f>
        <v>5.322414460594254E-2</v>
      </c>
      <c r="AV413" s="29">
        <f t="shared" si="142"/>
        <v>60.698757532643455</v>
      </c>
      <c r="AW413" s="30">
        <f t="shared" si="145"/>
        <v>47.668570474935983</v>
      </c>
      <c r="AX413" s="36">
        <f t="shared" si="143"/>
        <v>63.871006690661027</v>
      </c>
      <c r="AY413" s="37">
        <f t="shared" si="144"/>
        <v>60.954444252713131</v>
      </c>
    </row>
    <row r="414" spans="1:51" thickTop="1" thickBot="1">
      <c r="A414" s="4">
        <v>413</v>
      </c>
      <c r="B414" s="4">
        <v>1236931767</v>
      </c>
      <c r="C414" s="5">
        <f t="shared" si="134"/>
        <v>0.78178368121442121</v>
      </c>
      <c r="D414" s="2">
        <f t="shared" si="135"/>
        <v>39885.339895833335</v>
      </c>
      <c r="E414" s="4" t="s">
        <v>1292</v>
      </c>
      <c r="F414" s="4" t="s">
        <v>1293</v>
      </c>
      <c r="G414" s="4">
        <v>71</v>
      </c>
      <c r="H414" s="4">
        <v>71</v>
      </c>
      <c r="I414" s="5">
        <f t="shared" si="136"/>
        <v>0.88524590163934425</v>
      </c>
      <c r="J414" s="4">
        <v>431</v>
      </c>
      <c r="K414" s="4">
        <v>431</v>
      </c>
      <c r="L414" s="5">
        <f t="shared" si="137"/>
        <v>0.86407766990291257</v>
      </c>
      <c r="M414" s="5">
        <f t="shared" si="132"/>
        <v>6.070422535211268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f>N414+P414+T414</f>
        <v>0</v>
      </c>
      <c r="X414" s="4">
        <f>O414+Q414+U414</f>
        <v>0</v>
      </c>
      <c r="Y414" s="60">
        <f>(N414+V414)/G414</f>
        <v>0</v>
      </c>
      <c r="Z414" s="62">
        <f>IF(AA414=0,0,(N414+V414)/ABS(AA414))</f>
        <v>0</v>
      </c>
      <c r="AA414" s="3">
        <f t="shared" si="138"/>
        <v>0</v>
      </c>
      <c r="AB414" s="3">
        <f t="shared" si="133"/>
        <v>0</v>
      </c>
      <c r="AC414" s="3">
        <f>N414+O414+P414+Q414+T414+U414</f>
        <v>0</v>
      </c>
      <c r="AD414" s="3">
        <f>AA414/G414</f>
        <v>0</v>
      </c>
      <c r="AE414" s="24">
        <f>(AA414)*(G414*G414)</f>
        <v>0</v>
      </c>
      <c r="AF414" s="25">
        <f t="shared" si="139"/>
        <v>1.9837333862328903E-4</v>
      </c>
      <c r="AG414" s="26">
        <f>(H414-$H$2)/SUM($AF$2:AF413)</f>
        <v>184.25220149098175</v>
      </c>
      <c r="AH414" s="35">
        <f>(H414-H409)/SUM(AF409:AF413)</f>
        <v>0</v>
      </c>
      <c r="AI414" s="28">
        <f>(H414-H404)/SUM(AF404:AF413)</f>
        <v>0</v>
      </c>
      <c r="AJ414" s="29">
        <f>AJ413+(AVERAGE($AE$3:AE414)/(AJ413*AJ413))</f>
        <v>56.658375919882829</v>
      </c>
      <c r="AK414" s="30">
        <f>AK413+(AVERAGE($AG$3:AG414)/(AK413*AK413))</f>
        <v>51.460254690655141</v>
      </c>
      <c r="AL414" s="36">
        <f>AL413+(AVERAGE($AH$3:AH414)/(AL413*AL413))</f>
        <v>63.790358016927627</v>
      </c>
      <c r="AM414" s="37">
        <f>AM413+(AVERAGE($AI$3:AI414)/(AM413*AM413))</f>
        <v>63.969080006768245</v>
      </c>
      <c r="AN414" s="38">
        <f t="shared" si="140"/>
        <v>71.032812726252573</v>
      </c>
      <c r="AO414" s="39">
        <f t="shared" si="148"/>
        <v>71.226891332140568</v>
      </c>
      <c r="AP414" s="39">
        <f t="shared" si="148"/>
        <v>71.230703586027488</v>
      </c>
      <c r="AQ414" s="36">
        <f t="shared" si="146"/>
        <v>71.03420169318683</v>
      </c>
      <c r="AR414" s="40">
        <f t="shared" si="149"/>
        <v>70.916453576272232</v>
      </c>
      <c r="AS414" s="41">
        <f t="shared" si="149"/>
        <v>71.145306117178848</v>
      </c>
      <c r="AT414" s="20">
        <f>POWER((AO414-H414),2)</f>
        <v>5.1479676600521398E-2</v>
      </c>
      <c r="AU414" s="20">
        <f>POWER((AP414-H414),2)</f>
        <v>5.322414460594254E-2</v>
      </c>
      <c r="AV414" s="29">
        <f t="shared" si="142"/>
        <v>60.746340897017063</v>
      </c>
      <c r="AW414" s="30">
        <f t="shared" si="145"/>
        <v>47.704701851724586</v>
      </c>
      <c r="AX414" s="36">
        <f t="shared" si="143"/>
        <v>63.921295021035561</v>
      </c>
      <c r="AY414" s="37">
        <f t="shared" si="144"/>
        <v>61.002246504561434</v>
      </c>
    </row>
    <row r="415" spans="1:51" thickTop="1" thickBot="1">
      <c r="A415" s="4">
        <v>414</v>
      </c>
      <c r="B415" s="4">
        <v>1236931846</v>
      </c>
      <c r="C415" s="5">
        <f t="shared" si="134"/>
        <v>0.78368121442125238</v>
      </c>
      <c r="D415" s="2">
        <f t="shared" si="135"/>
        <v>39885.340810185182</v>
      </c>
      <c r="E415" s="4" t="s">
        <v>1293</v>
      </c>
      <c r="F415" s="4" t="s">
        <v>1294</v>
      </c>
      <c r="G415" s="4">
        <v>71</v>
      </c>
      <c r="H415" s="4">
        <v>71</v>
      </c>
      <c r="I415" s="5">
        <f t="shared" si="136"/>
        <v>0.88524590163934425</v>
      </c>
      <c r="J415" s="4">
        <v>431</v>
      </c>
      <c r="K415" s="4">
        <v>431</v>
      </c>
      <c r="L415" s="5">
        <f t="shared" si="137"/>
        <v>0.86407766990291257</v>
      </c>
      <c r="M415" s="5">
        <f t="shared" si="132"/>
        <v>6.070422535211268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f>N415+P415+T415</f>
        <v>0</v>
      </c>
      <c r="X415" s="4">
        <f>O415+Q415+U415</f>
        <v>0</v>
      </c>
      <c r="Y415" s="60">
        <f>(N415+V415)/G415</f>
        <v>0</v>
      </c>
      <c r="Z415" s="62">
        <f>IF(AA415=0,0,(N415+V415)/ABS(AA415))</f>
        <v>0</v>
      </c>
      <c r="AA415" s="3">
        <f t="shared" si="138"/>
        <v>0</v>
      </c>
      <c r="AB415" s="3">
        <f t="shared" si="133"/>
        <v>0</v>
      </c>
      <c r="AC415" s="3">
        <f>N415+O415+P415+Q415+T415+U415</f>
        <v>0</v>
      </c>
      <c r="AD415" s="3">
        <f>AA415/G415</f>
        <v>0</v>
      </c>
      <c r="AE415" s="24">
        <f>(AA415)*(G415*G415)</f>
        <v>0</v>
      </c>
      <c r="AF415" s="25">
        <f t="shared" si="139"/>
        <v>1.9837333862328903E-4</v>
      </c>
      <c r="AG415" s="26">
        <f>(H415-$H$2)/SUM($AF$2:AF414)</f>
        <v>184.12757193304626</v>
      </c>
      <c r="AH415" s="35">
        <f>(H415-H410)/SUM(AF410:AF414)</f>
        <v>0</v>
      </c>
      <c r="AI415" s="28">
        <f>(H415-H405)/SUM(AF405:AF414)</f>
        <v>0</v>
      </c>
      <c r="AJ415" s="29">
        <f>AJ414+(AVERAGE($AE$3:AE415)/(AJ414*AJ414))</f>
        <v>56.725079753767645</v>
      </c>
      <c r="AK415" s="30">
        <f>AK414+(AVERAGE($AG$3:AG415)/(AK414*AK414))</f>
        <v>51.512326089142285</v>
      </c>
      <c r="AL415" s="36">
        <f>AL414+(AVERAGE($AH$3:AH415)/(AL414*AL414))</f>
        <v>63.858288439147266</v>
      </c>
      <c r="AM415" s="37">
        <f>AM414+(AVERAGE($AI$3:AI415)/(AM414*AM414))</f>
        <v>64.037866555416826</v>
      </c>
      <c r="AN415" s="38">
        <f t="shared" si="140"/>
        <v>71.032812726252573</v>
      </c>
      <c r="AO415" s="39">
        <f t="shared" si="148"/>
        <v>71.226891332140568</v>
      </c>
      <c r="AP415" s="39">
        <f t="shared" si="148"/>
        <v>71.230703586027488</v>
      </c>
      <c r="AQ415" s="36">
        <f t="shared" si="146"/>
        <v>71.03420169318683</v>
      </c>
      <c r="AR415" s="40">
        <f t="shared" si="149"/>
        <v>70.916453576272232</v>
      </c>
      <c r="AS415" s="41">
        <f t="shared" si="149"/>
        <v>71.145306117178848</v>
      </c>
      <c r="AT415" s="20">
        <f>POWER((AO415-H415),2)</f>
        <v>5.1479676600521398E-2</v>
      </c>
      <c r="AU415" s="20">
        <f>POWER((AP415-H415),2)</f>
        <v>5.322414460594254E-2</v>
      </c>
      <c r="AV415" s="29">
        <f t="shared" si="142"/>
        <v>60.793849745304506</v>
      </c>
      <c r="AW415" s="30">
        <f t="shared" si="145"/>
        <v>47.740778517679402</v>
      </c>
      <c r="AX415" s="36">
        <f t="shared" si="143"/>
        <v>63.971504256598479</v>
      </c>
      <c r="AY415" s="37">
        <f t="shared" si="144"/>
        <v>61.049973868676538</v>
      </c>
    </row>
    <row r="416" spans="1:51" thickTop="1" thickBot="1">
      <c r="A416" s="4">
        <v>415</v>
      </c>
      <c r="B416" s="4">
        <v>1241616909</v>
      </c>
      <c r="C416" s="5">
        <f t="shared" si="134"/>
        <v>0.78557874762808344</v>
      </c>
      <c r="D416" s="2">
        <f t="shared" si="135"/>
        <v>39939.566076388888</v>
      </c>
      <c r="E416" s="4" t="s">
        <v>1294</v>
      </c>
      <c r="F416" s="4" t="s">
        <v>1295</v>
      </c>
      <c r="G416" s="4">
        <v>71</v>
      </c>
      <c r="H416" s="4">
        <v>75</v>
      </c>
      <c r="I416" s="5">
        <f t="shared" si="136"/>
        <v>0.95081967213114749</v>
      </c>
      <c r="J416" s="4">
        <v>431</v>
      </c>
      <c r="K416" s="4">
        <v>455</v>
      </c>
      <c r="L416" s="5">
        <f t="shared" si="137"/>
        <v>0.92233009708737868</v>
      </c>
      <c r="M416" s="5">
        <f t="shared" si="132"/>
        <v>6.0666666666666664</v>
      </c>
      <c r="N416" s="4">
        <v>4</v>
      </c>
      <c r="O416" s="4">
        <v>0</v>
      </c>
      <c r="P416" s="4">
        <v>0</v>
      </c>
      <c r="Q416" s="4">
        <v>0</v>
      </c>
      <c r="R416" s="4">
        <v>1</v>
      </c>
      <c r="S416" s="4">
        <v>0</v>
      </c>
      <c r="T416" s="4">
        <v>24</v>
      </c>
      <c r="U416" s="4">
        <v>0</v>
      </c>
      <c r="V416" s="4">
        <v>1</v>
      </c>
      <c r="W416" s="4">
        <f>N416+P416+T416</f>
        <v>28</v>
      </c>
      <c r="X416" s="4">
        <f>O416+Q416+U416</f>
        <v>0</v>
      </c>
      <c r="Y416" s="60">
        <f>(N416+V416)/G416</f>
        <v>7.0422535211267609E-2</v>
      </c>
      <c r="Z416" s="62">
        <f>IF(AA416=0,0,(N416+V416)/ABS(AA416))</f>
        <v>1.25</v>
      </c>
      <c r="AA416" s="3">
        <f t="shared" si="138"/>
        <v>4</v>
      </c>
      <c r="AB416" s="3">
        <f t="shared" si="133"/>
        <v>24</v>
      </c>
      <c r="AC416" s="3">
        <f>N416+O416+P416+Q416+T416+U416</f>
        <v>28</v>
      </c>
      <c r="AD416" s="3">
        <f>AA416/G416</f>
        <v>5.6338028169014086E-2</v>
      </c>
      <c r="AE416" s="24">
        <f>(AA416)*(G416*G416)</f>
        <v>20164</v>
      </c>
      <c r="AF416" s="25">
        <f t="shared" si="139"/>
        <v>1.7777777777777779E-4</v>
      </c>
      <c r="AG416" s="26">
        <f>(H416-$H$2)/SUM($AF$2:AF415)</f>
        <v>197.63297092570454</v>
      </c>
      <c r="AH416" s="35">
        <f>(H416-H411)/SUM(AF411:AF415)</f>
        <v>4032.7999999999997</v>
      </c>
      <c r="AI416" s="28">
        <f>(H416-H406)/SUM(AF406:AF415)</f>
        <v>2016.3999999999999</v>
      </c>
      <c r="AJ416" s="29">
        <f>AJ415+(AVERAGE($AE$3:AE416)/(AJ415*AJ415))</f>
        <v>56.806602584961595</v>
      </c>
      <c r="AK416" s="30">
        <f>AK415+(AVERAGE($AG$3:AG416)/(AK415*AK415))</f>
        <v>51.564346647897665</v>
      </c>
      <c r="AL416" s="36">
        <f>AL415+(AVERAGE($AH$3:AH416)/(AL415*AL415))</f>
        <v>63.928299435563048</v>
      </c>
      <c r="AM416" s="37">
        <f>AM415+(AVERAGE($AI$3:AI416)/(AM415*AM415))</f>
        <v>64.107527303105513</v>
      </c>
      <c r="AN416" s="38">
        <f t="shared" si="140"/>
        <v>75.029118079085706</v>
      </c>
      <c r="AO416" s="39">
        <f t="shared" si="148"/>
        <v>72.021802693289501</v>
      </c>
      <c r="AP416" s="39">
        <f t="shared" si="148"/>
        <v>71.628116724233564</v>
      </c>
      <c r="AQ416" s="36">
        <f t="shared" si="146"/>
        <v>71.194047656022221</v>
      </c>
      <c r="AR416" s="40">
        <f t="shared" si="149"/>
        <v>70.996642182740572</v>
      </c>
      <c r="AS416" s="41">
        <f t="shared" si="149"/>
        <v>71.185142893219805</v>
      </c>
      <c r="AT416" s="20">
        <f>POWER((AO416-H416),2)</f>
        <v>8.8696591976976666</v>
      </c>
      <c r="AU416" s="20">
        <f>POWER((AP416-H416),2)</f>
        <v>11.369596825393391</v>
      </c>
      <c r="AV416" s="29">
        <f t="shared" si="142"/>
        <v>60.841284368691056</v>
      </c>
      <c r="AW416" s="30">
        <f t="shared" si="145"/>
        <v>47.776800679535228</v>
      </c>
      <c r="AX416" s="36">
        <f t="shared" si="143"/>
        <v>64.021634707769792</v>
      </c>
      <c r="AY416" s="37">
        <f t="shared" si="144"/>
        <v>61.097626637808624</v>
      </c>
    </row>
    <row r="417" spans="1:51" thickTop="1" thickBot="1">
      <c r="A417" s="4">
        <v>416</v>
      </c>
      <c r="B417" s="4">
        <v>1242051112</v>
      </c>
      <c r="C417" s="5">
        <f t="shared" si="134"/>
        <v>0.78747628083491461</v>
      </c>
      <c r="D417" s="2">
        <f t="shared" si="135"/>
        <v>39944.591574074075</v>
      </c>
      <c r="E417" s="4" t="s">
        <v>1295</v>
      </c>
      <c r="F417" s="4" t="s">
        <v>1296</v>
      </c>
      <c r="G417" s="4">
        <v>75</v>
      </c>
      <c r="H417" s="4">
        <v>75</v>
      </c>
      <c r="I417" s="5">
        <f t="shared" si="136"/>
        <v>0.95081967213114749</v>
      </c>
      <c r="J417" s="4">
        <v>455</v>
      </c>
      <c r="K417" s="4">
        <v>456</v>
      </c>
      <c r="L417" s="5">
        <f t="shared" si="137"/>
        <v>0.92475728155339809</v>
      </c>
      <c r="M417" s="5">
        <f t="shared" si="132"/>
        <v>6.08</v>
      </c>
      <c r="N417" s="4">
        <v>0</v>
      </c>
      <c r="O417" s="4">
        <v>0</v>
      </c>
      <c r="P417" s="4">
        <v>1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1</v>
      </c>
      <c r="W417" s="4">
        <f>N417+P417+T417</f>
        <v>1</v>
      </c>
      <c r="X417" s="4">
        <f>O417+Q417+U417</f>
        <v>0</v>
      </c>
      <c r="Y417" s="60">
        <f>(N417+V417)/G417</f>
        <v>1.3333333333333334E-2</v>
      </c>
      <c r="Z417" s="62">
        <f>IF(AA417=0,0,(N417+V417)/ABS(AA417))</f>
        <v>0</v>
      </c>
      <c r="AA417" s="3">
        <f t="shared" si="138"/>
        <v>0</v>
      </c>
      <c r="AB417" s="3">
        <f t="shared" si="133"/>
        <v>1</v>
      </c>
      <c r="AC417" s="3">
        <f>N417+O417+P417+Q417+T417+U417</f>
        <v>1</v>
      </c>
      <c r="AD417" s="3">
        <f>AA417/G417</f>
        <v>0</v>
      </c>
      <c r="AE417" s="24">
        <f>(AA417)*(G417*G417)</f>
        <v>0</v>
      </c>
      <c r="AF417" s="25">
        <f t="shared" si="139"/>
        <v>1.7777777777777779E-4</v>
      </c>
      <c r="AG417" s="26">
        <f>(H417-$H$2)/SUM($AF$2:AF416)</f>
        <v>197.51332297224428</v>
      </c>
      <c r="AH417" s="35">
        <f>(H417-H412)/SUM(AF412:AF416)</f>
        <v>4118.3145129080276</v>
      </c>
      <c r="AI417" s="28">
        <f>(H417-H407)/SUM(AF407:AF416)</f>
        <v>2037.5543419681669</v>
      </c>
      <c r="AJ417" s="29">
        <f>AJ416+(AVERAGE($AE$3:AE417)/(AJ416*AJ416))</f>
        <v>56.887695721011596</v>
      </c>
      <c r="AK417" s="30">
        <f>AK416+(AVERAGE($AG$3:AG417)/(AK416*AK416))</f>
        <v>51.616316198477676</v>
      </c>
      <c r="AL417" s="36">
        <f>AL416+(AVERAGE($AH$3:AH417)/(AL416*AL416))</f>
        <v>64.000417042807968</v>
      </c>
      <c r="AM417" s="37">
        <f>AM416+(AVERAGE($AI$3:AI417)/(AM416*AM416))</f>
        <v>64.178063906907866</v>
      </c>
      <c r="AN417" s="38">
        <f t="shared" si="140"/>
        <v>75.029118079085706</v>
      </c>
      <c r="AO417" s="39">
        <f t="shared" si="148"/>
        <v>72.815749735925252</v>
      </c>
      <c r="AP417" s="39">
        <f t="shared" si="148"/>
        <v>72.025255355755803</v>
      </c>
      <c r="AQ417" s="36">
        <f t="shared" si="146"/>
        <v>71.51567992923853</v>
      </c>
      <c r="AR417" s="40">
        <f t="shared" si="149"/>
        <v>71.158353858046993</v>
      </c>
      <c r="AS417" s="41">
        <f t="shared" si="149"/>
        <v>71.265144761799263</v>
      </c>
      <c r="AT417" s="20">
        <f>POWER((AO417-H417),2)</f>
        <v>4.7709492161106075</v>
      </c>
      <c r="AU417" s="20">
        <f>POWER((AP417-H417),2)</f>
        <v>8.8491056984595335</v>
      </c>
      <c r="AV417" s="29">
        <f t="shared" si="142"/>
        <v>60.888645056545137</v>
      </c>
      <c r="AW417" s="30">
        <f t="shared" si="145"/>
        <v>47.812768542779445</v>
      </c>
      <c r="AX417" s="36">
        <f t="shared" si="143"/>
        <v>64.07168668302424</v>
      </c>
      <c r="AY417" s="37">
        <f t="shared" si="144"/>
        <v>61.145205102880574</v>
      </c>
    </row>
    <row r="418" spans="1:51" thickTop="1" thickBot="1">
      <c r="A418" s="4">
        <v>417</v>
      </c>
      <c r="B418" s="4">
        <v>1242830668</v>
      </c>
      <c r="C418" s="5">
        <f t="shared" si="134"/>
        <v>0.78937381404174578</v>
      </c>
      <c r="D418" s="2">
        <f t="shared" si="135"/>
        <v>39953.614212962959</v>
      </c>
      <c r="E418" s="4" t="s">
        <v>1296</v>
      </c>
      <c r="F418" s="4" t="s">
        <v>1297</v>
      </c>
      <c r="G418" s="4">
        <v>75</v>
      </c>
      <c r="H418" s="4">
        <v>75</v>
      </c>
      <c r="I418" s="5">
        <f t="shared" si="136"/>
        <v>0.95081967213114749</v>
      </c>
      <c r="J418" s="4">
        <v>456</v>
      </c>
      <c r="K418" s="4">
        <v>456</v>
      </c>
      <c r="L418" s="5">
        <f t="shared" si="137"/>
        <v>0.92475728155339809</v>
      </c>
      <c r="M418" s="5">
        <f t="shared" si="132"/>
        <v>6.08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f>N418+P418+T418</f>
        <v>0</v>
      </c>
      <c r="X418" s="4">
        <f>O418+Q418+U418</f>
        <v>0</v>
      </c>
      <c r="Y418" s="60">
        <f>(N418+V418)/G418</f>
        <v>0</v>
      </c>
      <c r="Z418" s="62">
        <f>IF(AA418=0,0,(N418+V418)/ABS(AA418))</f>
        <v>0</v>
      </c>
      <c r="AA418" s="3">
        <f t="shared" si="138"/>
        <v>0</v>
      </c>
      <c r="AB418" s="3">
        <f t="shared" si="133"/>
        <v>0</v>
      </c>
      <c r="AC418" s="3">
        <f>N418+O418+P418+Q418+T418+U418</f>
        <v>0</v>
      </c>
      <c r="AD418" s="3">
        <f>AA418/G418</f>
        <v>0</v>
      </c>
      <c r="AE418" s="24">
        <f>(AA418)*(G418*G418)</f>
        <v>0</v>
      </c>
      <c r="AF418" s="25">
        <f t="shared" si="139"/>
        <v>1.7777777777777779E-4</v>
      </c>
      <c r="AG418" s="26">
        <f>(H418-$H$2)/SUM($AF$2:AF417)</f>
        <v>197.39381980202731</v>
      </c>
      <c r="AH418" s="35">
        <f>(H418-H413)/SUM(AF413:AF417)</f>
        <v>4207.5342211670441</v>
      </c>
      <c r="AI418" s="28">
        <f>(H418-H408)/SUM(AF408:AF417)</f>
        <v>2059.1572564540138</v>
      </c>
      <c r="AJ418" s="29">
        <f>AJ417+(AVERAGE($AE$3:AE418)/(AJ417*AJ417))</f>
        <v>56.968363446036371</v>
      </c>
      <c r="AK418" s="30">
        <f>AK417+(AVERAGE($AG$3:AG418)/(AK417*AK417))</f>
        <v>51.668234576907523</v>
      </c>
      <c r="AL418" s="36">
        <f>AL417+(AVERAGE($AH$3:AH418)/(AL417*AL417))</f>
        <v>64.074668514645424</v>
      </c>
      <c r="AM418" s="37">
        <f>AM417+(AVERAGE($AI$3:AI418)/(AM417*AM417))</f>
        <v>64.249478133468486</v>
      </c>
      <c r="AN418" s="38">
        <f t="shared" si="140"/>
        <v>75.029118079085706</v>
      </c>
      <c r="AO418" s="39">
        <f t="shared" si="148"/>
        <v>73.609304687512292</v>
      </c>
      <c r="AP418" s="39">
        <f t="shared" si="148"/>
        <v>72.422190818681003</v>
      </c>
      <c r="AQ418" s="36">
        <f t="shared" si="146"/>
        <v>71.998959503612483</v>
      </c>
      <c r="AR418" s="40">
        <f t="shared" si="149"/>
        <v>71.402426556690273</v>
      </c>
      <c r="AS418" s="41">
        <f t="shared" si="149"/>
        <v>71.385511912690987</v>
      </c>
      <c r="AT418" s="20">
        <f>POWER((AO418-H418),2)</f>
        <v>1.9340334521752831</v>
      </c>
      <c r="AU418" s="20">
        <f>POWER((AP418-H418),2)</f>
        <v>6.6451001752925194</v>
      </c>
      <c r="AV418" s="29">
        <f t="shared" si="142"/>
        <v>60.935932096433888</v>
      </c>
      <c r="AW418" s="30">
        <f t="shared" si="145"/>
        <v>47.848682311662344</v>
      </c>
      <c r="AX418" s="36">
        <f t="shared" si="143"/>
        <v>64.121660488908049</v>
      </c>
      <c r="AY418" s="37">
        <f t="shared" si="144"/>
        <v>61.192709553003588</v>
      </c>
    </row>
    <row r="419" spans="1:51" thickTop="1" thickBot="1">
      <c r="A419" s="4">
        <v>418</v>
      </c>
      <c r="B419" s="4">
        <v>1243512591</v>
      </c>
      <c r="C419" s="5">
        <f t="shared" si="134"/>
        <v>0.79127134724857684</v>
      </c>
      <c r="D419" s="2">
        <f t="shared" si="135"/>
        <v>39961.506840277776</v>
      </c>
      <c r="E419" s="4" t="s">
        <v>1297</v>
      </c>
      <c r="F419" s="4" t="s">
        <v>1298</v>
      </c>
      <c r="G419" s="4">
        <v>75</v>
      </c>
      <c r="H419" s="4">
        <v>75</v>
      </c>
      <c r="I419" s="5">
        <f t="shared" si="136"/>
        <v>0.95081967213114749</v>
      </c>
      <c r="J419" s="4">
        <v>456</v>
      </c>
      <c r="K419" s="4">
        <v>456</v>
      </c>
      <c r="L419" s="5">
        <f t="shared" si="137"/>
        <v>0.92475728155339809</v>
      </c>
      <c r="M419" s="5">
        <f t="shared" si="132"/>
        <v>6.08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f>N419+P419+T419</f>
        <v>0</v>
      </c>
      <c r="X419" s="4">
        <f>O419+Q419+U419</f>
        <v>0</v>
      </c>
      <c r="Y419" s="60">
        <f>(N419+V419)/G419</f>
        <v>0</v>
      </c>
      <c r="Z419" s="62">
        <f>IF(AA419=0,0,(N419+V419)/ABS(AA419))</f>
        <v>0</v>
      </c>
      <c r="AA419" s="3">
        <f t="shared" si="138"/>
        <v>0</v>
      </c>
      <c r="AB419" s="3">
        <f t="shared" si="133"/>
        <v>0</v>
      </c>
      <c r="AC419" s="3">
        <f>N419+O419+P419+Q419+T419+U419</f>
        <v>0</v>
      </c>
      <c r="AD419" s="3">
        <f>AA419/G419</f>
        <v>0</v>
      </c>
      <c r="AE419" s="24">
        <f>(AA419)*(G419*G419)</f>
        <v>0</v>
      </c>
      <c r="AF419" s="25">
        <f t="shared" si="139"/>
        <v>1.7777777777777779E-4</v>
      </c>
      <c r="AG419" s="26">
        <f>(H419-$H$2)/SUM($AF$2:AF418)</f>
        <v>197.27446115241426</v>
      </c>
      <c r="AH419" s="35">
        <f>(H419-H414)/SUM(AF414:AF418)</f>
        <v>4300.7052667500848</v>
      </c>
      <c r="AI419" s="28">
        <f>(H419-H409)/SUM(AF409:AF418)</f>
        <v>2081.2231641528128</v>
      </c>
      <c r="AJ419" s="29">
        <f>AJ418+(AVERAGE($AE$3:AE419)/(AJ418*AJ418))</f>
        <v>57.048609980007825</v>
      </c>
      <c r="AK419" s="30">
        <f>AK418+(AVERAGE($AG$3:AG419)/(AK418*AK418))</f>
        <v>51.720101623607931</v>
      </c>
      <c r="AL419" s="36">
        <f>AL418+(AVERAGE($AH$3:AH419)/(AL418*AL418))</f>
        <v>64.15108241339594</v>
      </c>
      <c r="AM419" s="37">
        <f>AM418+(AVERAGE($AI$3:AI419)/(AM418*AM418))</f>
        <v>64.321771863288163</v>
      </c>
      <c r="AN419" s="38">
        <f t="shared" si="140"/>
        <v>75.029118079085706</v>
      </c>
      <c r="AO419" s="39">
        <f t="shared" si="148"/>
        <v>74.4030373460687</v>
      </c>
      <c r="AP419" s="39">
        <f t="shared" si="148"/>
        <v>72.818994172534858</v>
      </c>
      <c r="AQ419" s="36">
        <f t="shared" si="146"/>
        <v>72.641700071174128</v>
      </c>
      <c r="AR419" s="40">
        <f t="shared" si="149"/>
        <v>71.729189059913807</v>
      </c>
      <c r="AS419" s="41">
        <f t="shared" si="149"/>
        <v>71.546314690113405</v>
      </c>
      <c r="AT419" s="20">
        <f>POWER((AO419-H419),2)</f>
        <v>0.3563644101887008</v>
      </c>
      <c r="AU419" s="20">
        <f>POWER((AP419-H419),2)</f>
        <v>4.7567864194369109</v>
      </c>
      <c r="AV419" s="29">
        <f t="shared" si="142"/>
        <v>60.983145774138528</v>
      </c>
      <c r="AW419" s="30">
        <f t="shared" si="145"/>
        <v>47.88454218920733</v>
      </c>
      <c r="AX419" s="36">
        <f t="shared" si="143"/>
        <v>64.17155643005546</v>
      </c>
      <c r="AY419" s="37">
        <f t="shared" si="144"/>
        <v>61.240140275492699</v>
      </c>
    </row>
    <row r="420" spans="1:51" thickTop="1" thickBot="1">
      <c r="A420" s="4">
        <v>419</v>
      </c>
      <c r="B420" s="4">
        <v>1243512638</v>
      </c>
      <c r="C420" s="5">
        <f t="shared" si="134"/>
        <v>0.79316888045540801</v>
      </c>
      <c r="D420" s="2">
        <f t="shared" si="135"/>
        <v>39961.507384259261</v>
      </c>
      <c r="E420" s="4" t="s">
        <v>1298</v>
      </c>
      <c r="F420" s="4" t="s">
        <v>1299</v>
      </c>
      <c r="G420" s="4">
        <v>75</v>
      </c>
      <c r="H420" s="4">
        <v>75</v>
      </c>
      <c r="I420" s="5">
        <f t="shared" si="136"/>
        <v>0.95081967213114749</v>
      </c>
      <c r="J420" s="4">
        <v>456</v>
      </c>
      <c r="K420" s="4">
        <v>456</v>
      </c>
      <c r="L420" s="5">
        <f t="shared" si="137"/>
        <v>0.92475728155339809</v>
      </c>
      <c r="M420" s="5">
        <f t="shared" si="132"/>
        <v>6.08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f>N420+P420+T420</f>
        <v>0</v>
      </c>
      <c r="X420" s="4">
        <f>O420+Q420+U420</f>
        <v>0</v>
      </c>
      <c r="Y420" s="60">
        <f>(N420+V420)/G420</f>
        <v>0</v>
      </c>
      <c r="Z420" s="62">
        <f>IF(AA420=0,0,(N420+V420)/ABS(AA420))</f>
        <v>0</v>
      </c>
      <c r="AA420" s="3">
        <f t="shared" si="138"/>
        <v>0</v>
      </c>
      <c r="AB420" s="3">
        <f t="shared" si="133"/>
        <v>0</v>
      </c>
      <c r="AC420" s="3">
        <f>N420+O420+P420+Q420+T420+U420</f>
        <v>0</v>
      </c>
      <c r="AD420" s="3">
        <f>AA420/G420</f>
        <v>0</v>
      </c>
      <c r="AE420" s="24">
        <f>(AA420)*(G420*G420)</f>
        <v>0</v>
      </c>
      <c r="AF420" s="25">
        <f t="shared" si="139"/>
        <v>1.7777777777777779E-4</v>
      </c>
      <c r="AG420" s="26">
        <f>(H420-$H$2)/SUM($AF$2:AF419)</f>
        <v>197.15524676140052</v>
      </c>
      <c r="AH420" s="35">
        <f>(H420-H415)/SUM(AF415:AF419)</f>
        <v>4398.0960874791572</v>
      </c>
      <c r="AI420" s="28">
        <f>(H420-H410)/SUM(AF410:AF419)</f>
        <v>2103.7671105835216</v>
      </c>
      <c r="AJ420" s="29">
        <f>AJ419+(AVERAGE($AE$3:AE420)/(AJ419*AJ419))</f>
        <v>57.128439480045671</v>
      </c>
      <c r="AK420" s="30">
        <f>AK419+(AVERAGE($AG$3:AG420)/(AK419*AK419))</f>
        <v>51.771917183323048</v>
      </c>
      <c r="AL420" s="36">
        <f>AL419+(AVERAGE($AH$3:AH420)/(AL419*AL419))</f>
        <v>64.229688709830398</v>
      </c>
      <c r="AM420" s="37">
        <f>AM419+(AVERAGE($AI$3:AI420)/(AM419*AM419))</f>
        <v>64.39494709517831</v>
      </c>
      <c r="AN420" s="38">
        <f t="shared" si="140"/>
        <v>75.029118079085706</v>
      </c>
      <c r="AO420" s="39">
        <f t="shared" ref="AO420:AP435" si="150">AO419+(AH420/(AO419*AO419))</f>
        <v>75.197518104128562</v>
      </c>
      <c r="AP420" s="39">
        <f t="shared" si="150"/>
        <v>73.215736292424197</v>
      </c>
      <c r="AQ420" s="36">
        <f t="shared" si="146"/>
        <v>73.439811952920437</v>
      </c>
      <c r="AR420" s="40">
        <f t="shared" si="149"/>
        <v>72.138462854573078</v>
      </c>
      <c r="AS420" s="41">
        <f t="shared" si="149"/>
        <v>71.747493690967431</v>
      </c>
      <c r="AT420" s="20">
        <f>POWER((AO420-H420),2)</f>
        <v>3.9013401458541576E-2</v>
      </c>
      <c r="AU420" s="20">
        <f>POWER((AP420-H420),2)</f>
        <v>3.1835969781721523</v>
      </c>
      <c r="AV420" s="29">
        <f t="shared" si="142"/>
        <v>61.03028637366959</v>
      </c>
      <c r="AW420" s="30">
        <f t="shared" si="145"/>
        <v>47.920348377221067</v>
      </c>
      <c r="AX420" s="36">
        <f t="shared" si="143"/>
        <v>64.221374809205059</v>
      </c>
      <c r="AY420" s="37">
        <f t="shared" si="144"/>
        <v>61.287497555882055</v>
      </c>
    </row>
    <row r="421" spans="1:51" thickTop="1" thickBot="1">
      <c r="A421" s="4">
        <v>420</v>
      </c>
      <c r="B421" s="4">
        <v>1247739839</v>
      </c>
      <c r="C421" s="5">
        <f t="shared" si="134"/>
        <v>0.79506641366223907</v>
      </c>
      <c r="D421" s="2">
        <f t="shared" si="135"/>
        <v>40010.433321759258</v>
      </c>
      <c r="E421" s="4" t="s">
        <v>1299</v>
      </c>
      <c r="F421" s="4" t="s">
        <v>1300</v>
      </c>
      <c r="G421" s="4">
        <v>75</v>
      </c>
      <c r="H421" s="4">
        <v>75</v>
      </c>
      <c r="I421" s="5">
        <f t="shared" si="136"/>
        <v>0.95081967213114749</v>
      </c>
      <c r="J421" s="4">
        <v>456</v>
      </c>
      <c r="K421" s="4">
        <v>456</v>
      </c>
      <c r="L421" s="5">
        <f t="shared" si="137"/>
        <v>0.92475728155339809</v>
      </c>
      <c r="M421" s="5">
        <f t="shared" si="132"/>
        <v>6.08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f>N421+P421+T421</f>
        <v>0</v>
      </c>
      <c r="X421" s="4">
        <f>O421+Q421+U421</f>
        <v>0</v>
      </c>
      <c r="Y421" s="60">
        <f>(N421+V421)/G421</f>
        <v>0</v>
      </c>
      <c r="Z421" s="62">
        <f>IF(AA421=0,0,(N421+V421)/ABS(AA421))</f>
        <v>0</v>
      </c>
      <c r="AA421" s="3">
        <f t="shared" si="138"/>
        <v>0</v>
      </c>
      <c r="AB421" s="3">
        <f t="shared" si="133"/>
        <v>0</v>
      </c>
      <c r="AC421" s="3">
        <f>N421+O421+P421+Q421+T421+U421</f>
        <v>0</v>
      </c>
      <c r="AD421" s="3">
        <f>AA421/G421</f>
        <v>0</v>
      </c>
      <c r="AE421" s="24">
        <f>(AA421)*(G421*G421)</f>
        <v>0</v>
      </c>
      <c r="AF421" s="25">
        <f t="shared" si="139"/>
        <v>1.7777777777777779E-4</v>
      </c>
      <c r="AG421" s="26">
        <f>(H421-$H$2)/SUM($AF$2:AF420)</f>
        <v>197.03617636761453</v>
      </c>
      <c r="AH421" s="35">
        <f>(H421-H416)/SUM(AF416:AF420)</f>
        <v>0</v>
      </c>
      <c r="AI421" s="28">
        <f>(H421-H411)/SUM(AF411:AF420)</f>
        <v>2126.8048003000185</v>
      </c>
      <c r="AJ421" s="29">
        <f>AJ420+(AVERAGE($AE$3:AE421)/(AJ420*AJ420))</f>
        <v>57.207856041679058</v>
      </c>
      <c r="AK421" s="30">
        <f>AK420+(AVERAGE($AG$3:AG421)/(AK420*AK420))</f>
        <v>51.823681105049474</v>
      </c>
      <c r="AL421" s="36">
        <f>AL420+(AVERAGE($AH$3:AH421)/(AL420*AL420))</f>
        <v>64.307915576709121</v>
      </c>
      <c r="AM421" s="37">
        <f>AM420+(AVERAGE($AI$3:AI421)/(AM420*AM420))</f>
        <v>64.469005950894442</v>
      </c>
      <c r="AN421" s="38">
        <f t="shared" si="140"/>
        <v>75.029118079085706</v>
      </c>
      <c r="AO421" s="39">
        <f t="shared" si="150"/>
        <v>75.197518104128562</v>
      </c>
      <c r="AP421" s="39">
        <f t="shared" si="150"/>
        <v>73.612487962421866</v>
      </c>
      <c r="AQ421" s="36">
        <f t="shared" si="146"/>
        <v>74.07112545509122</v>
      </c>
      <c r="AR421" s="40">
        <f t="shared" si="149"/>
        <v>72.543105836019876</v>
      </c>
      <c r="AS421" s="41">
        <f t="shared" si="149"/>
        <v>71.988861676518511</v>
      </c>
      <c r="AT421" s="20">
        <f>POWER((AO421-H421),2)</f>
        <v>3.9013401458541576E-2</v>
      </c>
      <c r="AU421" s="20">
        <f>POWER((AP421-H421),2)</f>
        <v>1.925189654424224</v>
      </c>
      <c r="AV421" s="29">
        <f t="shared" si="142"/>
        <v>61.077354177281975</v>
      </c>
      <c r="AW421" s="30">
        <f t="shared" si="145"/>
        <v>47.956101076303447</v>
      </c>
      <c r="AX421" s="36">
        <f t="shared" si="143"/>
        <v>64.271115927216016</v>
      </c>
      <c r="AY421" s="37">
        <f t="shared" si="144"/>
        <v>61.334781677940086</v>
      </c>
    </row>
    <row r="422" spans="1:51" thickTop="1" thickBot="1">
      <c r="A422" s="4">
        <v>421</v>
      </c>
      <c r="B422" s="4">
        <v>1247749579</v>
      </c>
      <c r="C422" s="5">
        <f t="shared" si="134"/>
        <v>0.79696394686907024</v>
      </c>
      <c r="D422" s="2">
        <f t="shared" si="135"/>
        <v>40010.546053240745</v>
      </c>
      <c r="E422" s="4" t="s">
        <v>1300</v>
      </c>
      <c r="F422" s="4" t="s">
        <v>1301</v>
      </c>
      <c r="G422" s="4">
        <v>75</v>
      </c>
      <c r="H422" s="4">
        <v>75</v>
      </c>
      <c r="I422" s="5">
        <f t="shared" si="136"/>
        <v>0.95081967213114749</v>
      </c>
      <c r="J422" s="4">
        <v>456</v>
      </c>
      <c r="K422" s="4">
        <v>456</v>
      </c>
      <c r="L422" s="5">
        <f t="shared" si="137"/>
        <v>0.92475728155339809</v>
      </c>
      <c r="M422" s="5">
        <f t="shared" si="132"/>
        <v>6.08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f>N422+P422+T422</f>
        <v>0</v>
      </c>
      <c r="X422" s="4">
        <f>O422+Q422+U422</f>
        <v>0</v>
      </c>
      <c r="Y422" s="60">
        <f>(N422+V422)/G422</f>
        <v>0</v>
      </c>
      <c r="Z422" s="62">
        <f>IF(AA422=0,0,(N422+V422)/ABS(AA422))</f>
        <v>0</v>
      </c>
      <c r="AA422" s="3">
        <f t="shared" si="138"/>
        <v>0</v>
      </c>
      <c r="AB422" s="3">
        <f t="shared" si="133"/>
        <v>0</v>
      </c>
      <c r="AC422" s="3">
        <f>N422+O422+P422+Q422+T422+U422</f>
        <v>0</v>
      </c>
      <c r="AD422" s="3">
        <f>AA422/G422</f>
        <v>0</v>
      </c>
      <c r="AE422" s="24">
        <f>(AA422)*(G422*G422)</f>
        <v>0</v>
      </c>
      <c r="AF422" s="25">
        <f t="shared" si="139"/>
        <v>1.7777777777777779E-4</v>
      </c>
      <c r="AG422" s="26">
        <f>(H422-$H$2)/SUM($AF$2:AF421)</f>
        <v>196.9172497103157</v>
      </c>
      <c r="AH422" s="35">
        <f>(H422-H417)/SUM(AF417:AF421)</f>
        <v>0</v>
      </c>
      <c r="AI422" s="28">
        <f>(H422-H412)/SUM(AF412:AF421)</f>
        <v>2150.3526333750424</v>
      </c>
      <c r="AJ422" s="29">
        <f>AJ421+(AVERAGE($AE$3:AE422)/(AJ421*AJ421))</f>
        <v>57.286863700076218</v>
      </c>
      <c r="AK422" s="30">
        <f>AK421+(AVERAGE($AG$3:AG422)/(AK421*AK421))</f>
        <v>51.875393241966435</v>
      </c>
      <c r="AL422" s="36">
        <f>AL421+(AVERAGE($AH$3:AH422)/(AL421*AL421))</f>
        <v>64.385766440822408</v>
      </c>
      <c r="AM422" s="37">
        <f>AM421+(AVERAGE($AI$3:AI422)/(AM421*AM421))</f>
        <v>64.543950679958883</v>
      </c>
      <c r="AN422" s="38">
        <f t="shared" si="140"/>
        <v>75.029118079085706</v>
      </c>
      <c r="AO422" s="39">
        <f t="shared" si="150"/>
        <v>75.197518104128562</v>
      </c>
      <c r="AP422" s="39">
        <f t="shared" si="150"/>
        <v>74.009319968520728</v>
      </c>
      <c r="AQ422" s="36">
        <f t="shared" si="146"/>
        <v>74.541598841731414</v>
      </c>
      <c r="AR422" s="40">
        <f t="shared" si="149"/>
        <v>72.943247237784121</v>
      </c>
      <c r="AS422" s="41">
        <f t="shared" si="149"/>
        <v>72.270107238010297</v>
      </c>
      <c r="AT422" s="20">
        <f>POWER((AO422-H422),2)</f>
        <v>3.9013401458541576E-2</v>
      </c>
      <c r="AU422" s="20">
        <f>POWER((AP422-H422),2)</f>
        <v>0.98144692477177109</v>
      </c>
      <c r="AV422" s="29">
        <f t="shared" si="142"/>
        <v>61.124349465489836</v>
      </c>
      <c r="AW422" s="30">
        <f t="shared" si="145"/>
        <v>47.991800485857517</v>
      </c>
      <c r="AX422" s="36">
        <f t="shared" si="143"/>
        <v>64.32078008308406</v>
      </c>
      <c r="AY422" s="37">
        <f t="shared" si="144"/>
        <v>61.381992923684471</v>
      </c>
    </row>
    <row r="423" spans="1:51" thickTop="1" thickBot="1">
      <c r="A423" s="4">
        <v>422</v>
      </c>
      <c r="B423" s="4">
        <v>1248360526</v>
      </c>
      <c r="C423" s="5">
        <f t="shared" si="134"/>
        <v>0.7988614800759013</v>
      </c>
      <c r="D423" s="2">
        <f t="shared" si="135"/>
        <v>40017.617199074077</v>
      </c>
      <c r="E423" s="4" t="s">
        <v>1301</v>
      </c>
      <c r="F423" s="4" t="s">
        <v>1302</v>
      </c>
      <c r="G423" s="4">
        <v>75</v>
      </c>
      <c r="H423" s="4">
        <v>75</v>
      </c>
      <c r="I423" s="5">
        <f t="shared" si="136"/>
        <v>0.95081967213114749</v>
      </c>
      <c r="J423" s="4">
        <v>456</v>
      </c>
      <c r="K423" s="4">
        <v>456</v>
      </c>
      <c r="L423" s="5">
        <f t="shared" si="137"/>
        <v>0.92475728155339809</v>
      </c>
      <c r="M423" s="5">
        <f t="shared" si="132"/>
        <v>6.08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f>N423+P423+T423</f>
        <v>0</v>
      </c>
      <c r="X423" s="4">
        <f>O423+Q423+U423</f>
        <v>0</v>
      </c>
      <c r="Y423" s="60">
        <f>(N423+V423)/G423</f>
        <v>0</v>
      </c>
      <c r="Z423" s="62">
        <f>IF(AA423=0,0,(N423+V423)/ABS(AA423))</f>
        <v>0</v>
      </c>
      <c r="AA423" s="3">
        <f t="shared" si="138"/>
        <v>0</v>
      </c>
      <c r="AB423" s="3">
        <f t="shared" si="133"/>
        <v>0</v>
      </c>
      <c r="AC423" s="3">
        <f>N423+O423+P423+Q423+T423+U423</f>
        <v>0</v>
      </c>
      <c r="AD423" s="3">
        <f>AA423/G423</f>
        <v>0</v>
      </c>
      <c r="AE423" s="24">
        <f>(AA423)*(G423*G423)</f>
        <v>0</v>
      </c>
      <c r="AF423" s="25">
        <f t="shared" si="139"/>
        <v>1.7777777777777779E-4</v>
      </c>
      <c r="AG423" s="26">
        <f>(H423-$H$2)/SUM($AF$2:AF422)</f>
        <v>196.79846652939256</v>
      </c>
      <c r="AH423" s="35">
        <f>(H423-H418)/SUM(AF418:AF422)</f>
        <v>0</v>
      </c>
      <c r="AI423" s="28">
        <f>(H423-H413)/SUM(AF413:AF422)</f>
        <v>2174.4277443349565</v>
      </c>
      <c r="AJ423" s="29">
        <f>AJ422+(AVERAGE($AE$3:AE423)/(AJ422*AJ422))</f>
        <v>57.365466431243128</v>
      </c>
      <c r="AK423" s="30">
        <f>AK422+(AVERAGE($AG$3:AG423)/(AK422*AK422))</f>
        <v>51.927053451367065</v>
      </c>
      <c r="AL423" s="36">
        <f>AL422+(AVERAGE($AH$3:AH423)/(AL422*AL422))</f>
        <v>64.463244682870595</v>
      </c>
      <c r="AM423" s="37">
        <f>AM422+(AVERAGE($AI$3:AI423)/(AM422*AM422))</f>
        <v>64.619783664683624</v>
      </c>
      <c r="AN423" s="38">
        <f t="shared" si="140"/>
        <v>75.029118079085706</v>
      </c>
      <c r="AO423" s="39">
        <f t="shared" si="150"/>
        <v>75.197518104128562</v>
      </c>
      <c r="AP423" s="39">
        <f t="shared" si="150"/>
        <v>74.406303191479708</v>
      </c>
      <c r="AQ423" s="36">
        <f t="shared" si="146"/>
        <v>74.854705282720431</v>
      </c>
      <c r="AR423" s="40">
        <f t="shared" si="149"/>
        <v>73.33901060635624</v>
      </c>
      <c r="AS423" s="41">
        <f t="shared" si="149"/>
        <v>72.590800103978012</v>
      </c>
      <c r="AT423" s="20">
        <f>POWER((AO423-H423),2)</f>
        <v>3.9013401458541576E-2</v>
      </c>
      <c r="AU423" s="20">
        <f>POWER((AP423-H423),2)</f>
        <v>0.3524759004471803</v>
      </c>
      <c r="AV423" s="29">
        <f t="shared" si="142"/>
        <v>61.171272517081306</v>
      </c>
      <c r="AW423" s="30">
        <f t="shared" si="145"/>
        <v>48.02744680409927</v>
      </c>
      <c r="AX423" s="36">
        <f t="shared" si="143"/>
        <v>64.37036757395731</v>
      </c>
      <c r="AY423" s="37">
        <f t="shared" si="144"/>
        <v>61.429131573396965</v>
      </c>
    </row>
    <row r="424" spans="1:51" thickTop="1" thickBot="1">
      <c r="A424" s="4">
        <v>423</v>
      </c>
      <c r="B424" s="4">
        <v>1248962088</v>
      </c>
      <c r="C424" s="5">
        <f t="shared" si="134"/>
        <v>0.80075901328273247</v>
      </c>
      <c r="D424" s="2">
        <f t="shared" si="135"/>
        <v>40024.579722222225</v>
      </c>
      <c r="E424" s="4" t="s">
        <v>1302</v>
      </c>
      <c r="F424" s="4" t="s">
        <v>1303</v>
      </c>
      <c r="G424" s="4">
        <v>75</v>
      </c>
      <c r="H424" s="4">
        <v>75</v>
      </c>
      <c r="I424" s="5">
        <f t="shared" si="136"/>
        <v>0.95081967213114749</v>
      </c>
      <c r="J424" s="4">
        <v>456</v>
      </c>
      <c r="K424" s="4">
        <v>456</v>
      </c>
      <c r="L424" s="5">
        <f t="shared" si="137"/>
        <v>0.92475728155339809</v>
      </c>
      <c r="M424" s="5">
        <f t="shared" si="132"/>
        <v>6.08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f>N424+P424+T424</f>
        <v>0</v>
      </c>
      <c r="X424" s="4">
        <f>O424+Q424+U424</f>
        <v>0</v>
      </c>
      <c r="Y424" s="60">
        <f>(N424+V424)/G424</f>
        <v>0</v>
      </c>
      <c r="Z424" s="62">
        <f>IF(AA424=0,0,(N424+V424)/ABS(AA424))</f>
        <v>0</v>
      </c>
      <c r="AA424" s="3">
        <f t="shared" si="138"/>
        <v>0</v>
      </c>
      <c r="AB424" s="3">
        <f t="shared" si="133"/>
        <v>0</v>
      </c>
      <c r="AC424" s="3">
        <f>N424+O424+P424+Q424+T424+U424</f>
        <v>0</v>
      </c>
      <c r="AD424" s="3">
        <f>AA424/G424</f>
        <v>0</v>
      </c>
      <c r="AE424" s="24">
        <f>(AA424)*(G424*G424)</f>
        <v>0</v>
      </c>
      <c r="AF424" s="25">
        <f t="shared" si="139"/>
        <v>1.7777777777777779E-4</v>
      </c>
      <c r="AG424" s="26">
        <f>(H424-$H$2)/SUM($AF$2:AF423)</f>
        <v>196.67982656536088</v>
      </c>
      <c r="AH424" s="35">
        <f>(H424-H419)/SUM(AF419:AF423)</f>
        <v>0</v>
      </c>
      <c r="AI424" s="28">
        <f>(H424-H414)/SUM(AF414:AF423)</f>
        <v>2199.0480437395786</v>
      </c>
      <c r="AJ424" s="29">
        <f>AJ423+(AVERAGE($AE$3:AE424)/(AJ423*AJ423))</f>
        <v>57.443668153192093</v>
      </c>
      <c r="AK424" s="30">
        <f>AK423+(AVERAGE($AG$3:AG424)/(AK423*AK423))</f>
        <v>51.978661594590811</v>
      </c>
      <c r="AL424" s="36">
        <f>AL423+(AVERAGE($AH$3:AH424)/(AL423*AL423))</f>
        <v>64.540353638295372</v>
      </c>
      <c r="AM424" s="37">
        <f>AM423+(AVERAGE($AI$3:AI424)/(AM423*AM423))</f>
        <v>64.69650742540513</v>
      </c>
      <c r="AN424" s="38">
        <f t="shared" si="140"/>
        <v>75.029118079085706</v>
      </c>
      <c r="AO424" s="39">
        <f t="shared" si="150"/>
        <v>75.197518104128562</v>
      </c>
      <c r="AP424" s="39">
        <f t="shared" si="150"/>
        <v>74.803508699883309</v>
      </c>
      <c r="AQ424" s="36">
        <f t="shared" si="146"/>
        <v>75.01168968344686</v>
      </c>
      <c r="AR424" s="40">
        <f t="shared" si="149"/>
        <v>73.730514140204789</v>
      </c>
      <c r="AS424" s="41">
        <f t="shared" si="149"/>
        <v>72.950397930247149</v>
      </c>
      <c r="AT424" s="20">
        <f>POWER((AO424-H424),2)</f>
        <v>3.9013401458541576E-2</v>
      </c>
      <c r="AU424" s="20">
        <f>POWER((AP424-H424),2)</f>
        <v>3.8608831021547371E-2</v>
      </c>
      <c r="AV424" s="29">
        <f t="shared" si="142"/>
        <v>61.21812360913308</v>
      </c>
      <c r="AW424" s="30">
        <f t="shared" si="145"/>
        <v>48.063040228067344</v>
      </c>
      <c r="AX424" s="36">
        <f t="shared" si="143"/>
        <v>64.419878695151979</v>
      </c>
      <c r="AY424" s="37">
        <f t="shared" si="144"/>
        <v>61.476197905638067</v>
      </c>
    </row>
    <row r="425" spans="1:51" thickTop="1" thickBot="1">
      <c r="A425" s="4">
        <v>424</v>
      </c>
      <c r="B425" s="4">
        <v>1248962312</v>
      </c>
      <c r="C425" s="5">
        <f t="shared" si="134"/>
        <v>0.80265654648956353</v>
      </c>
      <c r="D425" s="2">
        <f t="shared" si="135"/>
        <v>40024.582314814819</v>
      </c>
      <c r="E425" s="4" t="s">
        <v>1303</v>
      </c>
      <c r="F425" s="4" t="s">
        <v>1304</v>
      </c>
      <c r="G425" s="4">
        <v>75</v>
      </c>
      <c r="H425" s="4">
        <v>75</v>
      </c>
      <c r="I425" s="5">
        <f t="shared" si="136"/>
        <v>0.95081967213114749</v>
      </c>
      <c r="J425" s="4">
        <v>456</v>
      </c>
      <c r="K425" s="4">
        <v>456</v>
      </c>
      <c r="L425" s="5">
        <f t="shared" si="137"/>
        <v>0.92475728155339809</v>
      </c>
      <c r="M425" s="5">
        <f t="shared" si="132"/>
        <v>6.08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f>N425+P425+T425</f>
        <v>0</v>
      </c>
      <c r="X425" s="4">
        <f>O425+Q425+U425</f>
        <v>0</v>
      </c>
      <c r="Y425" s="60">
        <f>(N425+V425)/G425</f>
        <v>0</v>
      </c>
      <c r="Z425" s="62">
        <f>IF(AA425=0,0,(N425+V425)/ABS(AA425))</f>
        <v>0</v>
      </c>
      <c r="AA425" s="3">
        <f t="shared" si="138"/>
        <v>0</v>
      </c>
      <c r="AB425" s="3">
        <f t="shared" si="133"/>
        <v>0</v>
      </c>
      <c r="AC425" s="3">
        <f>N425+O425+P425+Q425+T425+U425</f>
        <v>0</v>
      </c>
      <c r="AD425" s="3">
        <f>AA425/G425</f>
        <v>0</v>
      </c>
      <c r="AE425" s="24">
        <f>(AA425)*(G425*G425)</f>
        <v>0</v>
      </c>
      <c r="AF425" s="25">
        <f t="shared" si="139"/>
        <v>1.7777777777777779E-4</v>
      </c>
      <c r="AG425" s="26">
        <f>(H425-$H$2)/SUM($AF$2:AF424)</f>
        <v>196.56132955936184</v>
      </c>
      <c r="AH425" s="35">
        <f>(H425-H420)/SUM(AF420:AF424)</f>
        <v>0</v>
      </c>
      <c r="AI425" s="28">
        <f>(H425-H415)/SUM(AF415:AF424)</f>
        <v>2224.2322626191317</v>
      </c>
      <c r="AJ425" s="29">
        <f>AJ424+(AVERAGE($AE$3:AE425)/(AJ424*AJ424))</f>
        <v>57.521472727081182</v>
      </c>
      <c r="AK425" s="30">
        <f>AK424+(AVERAGE($AG$3:AG425)/(AK424*AK424))</f>
        <v>52.030217536956897</v>
      </c>
      <c r="AL425" s="36">
        <f>AL424+(AVERAGE($AH$3:AH425)/(AL424*AL424))</f>
        <v>64.617096598092189</v>
      </c>
      <c r="AM425" s="37">
        <f>AM424+(AVERAGE($AI$3:AI425)/(AM424*AM424))</f>
        <v>64.774124625943585</v>
      </c>
      <c r="AN425" s="38">
        <f t="shared" si="140"/>
        <v>75.029118079085706</v>
      </c>
      <c r="AO425" s="39">
        <f t="shared" si="150"/>
        <v>75.197518104128562</v>
      </c>
      <c r="AP425" s="39">
        <f t="shared" si="150"/>
        <v>75.201007843737088</v>
      </c>
      <c r="AQ425" s="36">
        <f t="shared" si="146"/>
        <v>75.01168968344686</v>
      </c>
      <c r="AR425" s="40">
        <f t="shared" si="149"/>
        <v>74.117871003455932</v>
      </c>
      <c r="AS425" s="41">
        <f t="shared" si="149"/>
        <v>73.348254375046736</v>
      </c>
      <c r="AT425" s="20">
        <f>POWER((AO425-H425),2)</f>
        <v>3.9013401458541576E-2</v>
      </c>
      <c r="AU425" s="20">
        <f>POWER((AP425-H425),2)</f>
        <v>4.0404153243833549E-2</v>
      </c>
      <c r="AV425" s="29">
        <f t="shared" si="142"/>
        <v>61.264903017024828</v>
      </c>
      <c r="AW425" s="30">
        <f t="shared" si="145"/>
        <v>48.09858095363262</v>
      </c>
      <c r="AX425" s="36">
        <f t="shared" si="143"/>
        <v>64.46931374016782</v>
      </c>
      <c r="AY425" s="37">
        <f t="shared" si="144"/>
        <v>61.523192197261515</v>
      </c>
    </row>
    <row r="426" spans="1:51" thickTop="1" thickBot="1">
      <c r="A426" s="4">
        <v>425</v>
      </c>
      <c r="B426" s="4">
        <v>1249292359</v>
      </c>
      <c r="C426" s="5">
        <f t="shared" si="134"/>
        <v>0.8045540796963947</v>
      </c>
      <c r="D426" s="2">
        <f t="shared" si="135"/>
        <v>40028.402303240742</v>
      </c>
      <c r="E426" s="4" t="s">
        <v>1304</v>
      </c>
      <c r="F426" s="4" t="s">
        <v>1305</v>
      </c>
      <c r="G426" s="4">
        <v>75</v>
      </c>
      <c r="H426" s="4">
        <v>72</v>
      </c>
      <c r="I426" s="5">
        <f t="shared" si="136"/>
        <v>0.90163934426229508</v>
      </c>
      <c r="J426" s="4">
        <v>456</v>
      </c>
      <c r="K426" s="4">
        <v>437</v>
      </c>
      <c r="L426" s="5">
        <f t="shared" si="137"/>
        <v>0.87864077669902918</v>
      </c>
      <c r="M426" s="5">
        <f t="shared" si="132"/>
        <v>6.0694444444444446</v>
      </c>
      <c r="N426" s="4">
        <v>0</v>
      </c>
      <c r="O426" s="4">
        <v>3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19</v>
      </c>
      <c r="V426" s="4">
        <v>0</v>
      </c>
      <c r="W426" s="4">
        <f>N426+P426+T426</f>
        <v>0</v>
      </c>
      <c r="X426" s="4">
        <f>O426+Q426+U426</f>
        <v>22</v>
      </c>
      <c r="Y426" s="60">
        <f>(N426+V426)/G426</f>
        <v>0</v>
      </c>
      <c r="Z426" s="62">
        <f>IF(AA426=0,0,(N426+V426)/ABS(AA426))</f>
        <v>0</v>
      </c>
      <c r="AA426" s="3">
        <f t="shared" si="138"/>
        <v>-3</v>
      </c>
      <c r="AB426" s="3">
        <f t="shared" si="133"/>
        <v>-19</v>
      </c>
      <c r="AC426" s="3">
        <f>N426+O426+P426+Q426+T426+U426</f>
        <v>22</v>
      </c>
      <c r="AD426" s="3">
        <f>AA426/G426</f>
        <v>-0.04</v>
      </c>
      <c r="AE426" s="24">
        <f>(AA426)*(G426*G426)</f>
        <v>-16875</v>
      </c>
      <c r="AF426" s="25">
        <f t="shared" si="139"/>
        <v>1.9290123456790122E-4</v>
      </c>
      <c r="AG426" s="26">
        <f>(H426-$H$2)/SUM($AF$2:AF425)</f>
        <v>186.28213170558274</v>
      </c>
      <c r="AH426" s="35">
        <f>(H426-H421)/SUM(AF421:AF425)</f>
        <v>-3375</v>
      </c>
      <c r="AI426" s="28">
        <f>(H426-H416)/SUM(AF416:AF425)</f>
        <v>-1687.5</v>
      </c>
      <c r="AJ426" s="29">
        <f>AJ425+(AVERAGE($AE$3:AE426)/(AJ425*AJ425))</f>
        <v>57.586855279437344</v>
      </c>
      <c r="AK426" s="30">
        <f>AK425+(AVERAGE($AG$3:AG426)/(AK425*AK425))</f>
        <v>52.081712295470162</v>
      </c>
      <c r="AL426" s="36">
        <f>AL425+(AVERAGE($AH$3:AH426)/(AL425*AL425))</f>
        <v>64.691570413946593</v>
      </c>
      <c r="AM426" s="37">
        <f>AM425+(AVERAGE($AI$3:AI426)/(AM425*AM425))</f>
        <v>64.850424721603318</v>
      </c>
      <c r="AN426" s="38">
        <f t="shared" si="140"/>
        <v>72.031446169534419</v>
      </c>
      <c r="AO426" s="39">
        <f t="shared" si="150"/>
        <v>74.600665953200036</v>
      </c>
      <c r="AP426" s="39">
        <f t="shared" si="150"/>
        <v>74.90260946484662</v>
      </c>
      <c r="AQ426" s="36">
        <f t="shared" si="146"/>
        <v>74.891727081690192</v>
      </c>
      <c r="AR426" s="40">
        <f t="shared" si="149"/>
        <v>74.36634196829003</v>
      </c>
      <c r="AS426" s="41">
        <f t="shared" si="149"/>
        <v>73.672960255979731</v>
      </c>
      <c r="AT426" s="20">
        <f>POWER((AO426-H426),2)</f>
        <v>6.7634634001338494</v>
      </c>
      <c r="AU426" s="20">
        <f>POWER((AP426-H426),2)</f>
        <v>8.4251417054171807</v>
      </c>
      <c r="AV426" s="29">
        <f t="shared" si="142"/>
        <v>61.311611014453447</v>
      </c>
      <c r="AW426" s="30">
        <f t="shared" si="145"/>
        <v>48.134069175507705</v>
      </c>
      <c r="AX426" s="36">
        <f t="shared" si="143"/>
        <v>64.518673000703501</v>
      </c>
      <c r="AY426" s="37">
        <f t="shared" si="144"/>
        <v>61.570114723428638</v>
      </c>
    </row>
    <row r="427" spans="1:51" thickTop="1" thickBot="1">
      <c r="A427" s="4">
        <v>426</v>
      </c>
      <c r="B427" s="4">
        <v>1249292574</v>
      </c>
      <c r="C427" s="5">
        <f t="shared" si="134"/>
        <v>0.80645161290322576</v>
      </c>
      <c r="D427" s="2">
        <f t="shared" si="135"/>
        <v>40028.404791666668</v>
      </c>
      <c r="E427" s="4" t="s">
        <v>1305</v>
      </c>
      <c r="F427" s="4" t="s">
        <v>1306</v>
      </c>
      <c r="G427" s="4">
        <v>72</v>
      </c>
      <c r="H427" s="4">
        <v>72</v>
      </c>
      <c r="I427" s="5">
        <f t="shared" si="136"/>
        <v>0.90163934426229508</v>
      </c>
      <c r="J427" s="4">
        <v>437</v>
      </c>
      <c r="K427" s="4">
        <v>437</v>
      </c>
      <c r="L427" s="5">
        <f t="shared" si="137"/>
        <v>0.87864077669902918</v>
      </c>
      <c r="M427" s="5">
        <f t="shared" si="132"/>
        <v>6.0694444444444446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f>N427+P427+T427</f>
        <v>0</v>
      </c>
      <c r="X427" s="4">
        <f>O427+Q427+U427</f>
        <v>0</v>
      </c>
      <c r="Y427" s="60">
        <f>(N427+V427)/G427</f>
        <v>0</v>
      </c>
      <c r="Z427" s="62">
        <f>IF(AA427=0,0,(N427+V427)/ABS(AA427))</f>
        <v>0</v>
      </c>
      <c r="AA427" s="3">
        <f t="shared" si="138"/>
        <v>0</v>
      </c>
      <c r="AB427" s="3">
        <f t="shared" si="133"/>
        <v>0</v>
      </c>
      <c r="AC427" s="3">
        <f>N427+O427+P427+Q427+T427+U427</f>
        <v>0</v>
      </c>
      <c r="AD427" s="3">
        <f>AA427/G427</f>
        <v>0</v>
      </c>
      <c r="AE427" s="24">
        <f>(AA427)*(G427*G427)</f>
        <v>0</v>
      </c>
      <c r="AF427" s="25">
        <f t="shared" si="139"/>
        <v>1.9290123456790122E-4</v>
      </c>
      <c r="AG427" s="26">
        <f>(H427-$H$2)/SUM($AF$2:AF426)</f>
        <v>186.16050440619941</v>
      </c>
      <c r="AH427" s="35">
        <f>(H427-H422)/SUM(AF422:AF426)</f>
        <v>-3318.5387504267669</v>
      </c>
      <c r="AI427" s="28">
        <f>(H427-H417)/SUM(AF417:AF426)</f>
        <v>-1673.2656223102083</v>
      </c>
      <c r="AJ427" s="29">
        <f>AJ426+(AVERAGE($AE$3:AE427)/(AJ426*AJ426))</f>
        <v>57.651935956762365</v>
      </c>
      <c r="AK427" s="30">
        <f>AK426+(AVERAGE($AG$3:AG427)/(AK426*AK426))</f>
        <v>52.13314583430919</v>
      </c>
      <c r="AL427" s="36">
        <f>AL426+(AVERAGE($AH$3:AH427)/(AL426*AL426))</f>
        <v>64.763832239478901</v>
      </c>
      <c r="AM427" s="37">
        <f>AM426+(AVERAGE($AI$3:AI427)/(AM426*AM426))</f>
        <v>64.925430112431712</v>
      </c>
      <c r="AN427" s="38">
        <f t="shared" si="140"/>
        <v>72.031446169534419</v>
      </c>
      <c r="AO427" s="39">
        <f t="shared" si="150"/>
        <v>74.004370518366485</v>
      </c>
      <c r="AP427" s="39">
        <f t="shared" si="150"/>
        <v>74.604365961262886</v>
      </c>
      <c r="AQ427" s="36">
        <f t="shared" si="146"/>
        <v>74.653045951486206</v>
      </c>
      <c r="AR427" s="40">
        <f t="shared" si="149"/>
        <v>74.478681940615758</v>
      </c>
      <c r="AS427" s="41">
        <f t="shared" si="149"/>
        <v>73.926442108963883</v>
      </c>
      <c r="AT427" s="20">
        <f>POWER((AO427-H427),2)</f>
        <v>4.0175011748967338</v>
      </c>
      <c r="AU427" s="20">
        <f>POWER((AP427-H427),2)</f>
        <v>6.7827220601847547</v>
      </c>
      <c r="AV427" s="29">
        <f t="shared" si="142"/>
        <v>61.358247873447183</v>
      </c>
      <c r="AW427" s="30">
        <f t="shared" si="145"/>
        <v>48.169505087256347</v>
      </c>
      <c r="AX427" s="36">
        <f t="shared" si="143"/>
        <v>64.567956766671728</v>
      </c>
      <c r="AY427" s="37">
        <f t="shared" si="144"/>
        <v>61.616965757622552</v>
      </c>
    </row>
    <row r="428" spans="1:51" thickTop="1" thickBot="1">
      <c r="A428" s="4">
        <v>427</v>
      </c>
      <c r="B428" s="4">
        <v>1253522652</v>
      </c>
      <c r="C428" s="5">
        <f t="shared" si="134"/>
        <v>0.80834914611005693</v>
      </c>
      <c r="D428" s="2">
        <f t="shared" si="135"/>
        <v>40077.364027777774</v>
      </c>
      <c r="E428" s="4" t="s">
        <v>1306</v>
      </c>
      <c r="F428" s="4" t="s">
        <v>1307</v>
      </c>
      <c r="G428" s="4">
        <v>72</v>
      </c>
      <c r="H428" s="4">
        <v>72</v>
      </c>
      <c r="I428" s="5">
        <f t="shared" si="136"/>
        <v>0.90163934426229508</v>
      </c>
      <c r="J428" s="4">
        <v>437</v>
      </c>
      <c r="K428" s="4">
        <v>437</v>
      </c>
      <c r="L428" s="5">
        <f t="shared" si="137"/>
        <v>0.87864077669902918</v>
      </c>
      <c r="M428" s="5">
        <f t="shared" si="132"/>
        <v>6.0694444444444446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f>N428+P428+T428</f>
        <v>0</v>
      </c>
      <c r="X428" s="4">
        <f>O428+Q428+U428</f>
        <v>0</v>
      </c>
      <c r="Y428" s="60">
        <f>(N428+V428)/G428</f>
        <v>0</v>
      </c>
      <c r="Z428" s="62">
        <f>IF(AA428=0,0,(N428+V428)/ABS(AA428))</f>
        <v>0</v>
      </c>
      <c r="AA428" s="3">
        <f t="shared" si="138"/>
        <v>0</v>
      </c>
      <c r="AB428" s="3">
        <f t="shared" si="133"/>
        <v>0</v>
      </c>
      <c r="AC428" s="3">
        <f>N428+O428+P428+Q428+T428+U428</f>
        <v>0</v>
      </c>
      <c r="AD428" s="3">
        <f>AA428/G428</f>
        <v>0</v>
      </c>
      <c r="AE428" s="24">
        <f>(AA428)*(G428*G428)</f>
        <v>0</v>
      </c>
      <c r="AF428" s="25">
        <f t="shared" si="139"/>
        <v>1.9290123456790122E-4</v>
      </c>
      <c r="AG428" s="26">
        <f>(H428-$H$2)/SUM($AF$2:AF427)</f>
        <v>186.03903582893668</v>
      </c>
      <c r="AH428" s="35">
        <f>(H428-H423)/SUM(AF423:AF427)</f>
        <v>-3263.9355271994627</v>
      </c>
      <c r="AI428" s="28">
        <f>(H428-H418)/SUM(AF418:AF427)</f>
        <v>-1659.2693752133835</v>
      </c>
      <c r="AJ428" s="29">
        <f>AJ427+(AVERAGE($AE$3:AE428)/(AJ427*AJ427))</f>
        <v>57.716717356898108</v>
      </c>
      <c r="AK428" s="30">
        <f>AK427+(AVERAGE($AG$3:AG428)/(AK427*AK427))</f>
        <v>52.18451812045096</v>
      </c>
      <c r="AL428" s="36">
        <f>AL427+(AVERAGE($AH$3:AH428)/(AL427*AL427))</f>
        <v>64.833936950217563</v>
      </c>
      <c r="AM428" s="37">
        <f>AM427+(AVERAGE($AI$3:AI428)/(AM427*AM427))</f>
        <v>64.999162628289724</v>
      </c>
      <c r="AN428" s="38">
        <f t="shared" si="140"/>
        <v>72.031446169534419</v>
      </c>
      <c r="AO428" s="39">
        <f t="shared" si="150"/>
        <v>73.408397176807853</v>
      </c>
      <c r="AP428" s="39">
        <f t="shared" si="150"/>
        <v>74.306247816421092</v>
      </c>
      <c r="AQ428" s="36">
        <f t="shared" si="146"/>
        <v>74.295703901645169</v>
      </c>
      <c r="AR428" s="40">
        <f t="shared" ref="AR428:AS443" si="151">AR427+(AVERAGE(AH419:AH428)/(AR427*AR427))</f>
        <v>74.455991186734281</v>
      </c>
      <c r="AS428" s="41">
        <f t="shared" si="151"/>
        <v>74.110149381398458</v>
      </c>
      <c r="AT428" s="20">
        <f>POWER((AO428-H428),2)</f>
        <v>1.98358260764033</v>
      </c>
      <c r="AU428" s="20">
        <f>POWER((AP428-H428),2)</f>
        <v>5.3187789907470524</v>
      </c>
      <c r="AV428" s="29">
        <f t="shared" si="142"/>
        <v>61.404813864379591</v>
      </c>
      <c r="AW428" s="30">
        <f t="shared" si="145"/>
        <v>48.204888881302729</v>
      </c>
      <c r="AX428" s="36">
        <f t="shared" si="143"/>
        <v>64.617165326214305</v>
      </c>
      <c r="AY428" s="37">
        <f t="shared" si="144"/>
        <v>61.663745571662197</v>
      </c>
    </row>
    <row r="429" spans="1:51" thickTop="1" thickBot="1">
      <c r="A429" s="4">
        <v>428</v>
      </c>
      <c r="B429" s="4">
        <v>1254899306</v>
      </c>
      <c r="C429" s="5">
        <f t="shared" si="134"/>
        <v>0.8102466793168881</v>
      </c>
      <c r="D429" s="2">
        <f t="shared" si="135"/>
        <v>40093.297523148147</v>
      </c>
      <c r="E429" s="4" t="s">
        <v>1307</v>
      </c>
      <c r="F429" s="4" t="s">
        <v>1308</v>
      </c>
      <c r="G429" s="4">
        <v>72</v>
      </c>
      <c r="H429" s="4">
        <v>72</v>
      </c>
      <c r="I429" s="5">
        <f t="shared" si="136"/>
        <v>0.90163934426229508</v>
      </c>
      <c r="J429" s="4">
        <v>437</v>
      </c>
      <c r="K429" s="4">
        <v>437</v>
      </c>
      <c r="L429" s="5">
        <f t="shared" si="137"/>
        <v>0.87864077669902918</v>
      </c>
      <c r="M429" s="5">
        <f t="shared" si="132"/>
        <v>6.0694444444444446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f>N429+P429+T429</f>
        <v>0</v>
      </c>
      <c r="X429" s="4">
        <f>O429+Q429+U429</f>
        <v>0</v>
      </c>
      <c r="Y429" s="60">
        <f>(N429+V429)/G429</f>
        <v>0</v>
      </c>
      <c r="Z429" s="62">
        <f>IF(AA429=0,0,(N429+V429)/ABS(AA429))</f>
        <v>0</v>
      </c>
      <c r="AA429" s="3">
        <f t="shared" si="138"/>
        <v>0</v>
      </c>
      <c r="AB429" s="3">
        <f t="shared" si="133"/>
        <v>0</v>
      </c>
      <c r="AC429" s="3">
        <f>N429+O429+P429+Q429+T429+U429</f>
        <v>0</v>
      </c>
      <c r="AD429" s="3">
        <f>AA429/G429</f>
        <v>0</v>
      </c>
      <c r="AE429" s="24">
        <f>(AA429)*(G429*G429)</f>
        <v>0</v>
      </c>
      <c r="AF429" s="25">
        <f t="shared" si="139"/>
        <v>1.9290123456790122E-4</v>
      </c>
      <c r="AG429" s="26">
        <f>(H429-$H$2)/SUM($AF$2:AF428)</f>
        <v>185.91772566330147</v>
      </c>
      <c r="AH429" s="35">
        <f>(H429-H424)/SUM(AF424:AF428)</f>
        <v>-3211.1000991080277</v>
      </c>
      <c r="AI429" s="28">
        <f>(H429-H419)/SUM(AF419:AF428)</f>
        <v>-1645.5053326561706</v>
      </c>
      <c r="AJ429" s="29">
        <f>AJ428+(AVERAGE($AE$3:AE429)/(AJ428*AJ428))</f>
        <v>57.781202044500063</v>
      </c>
      <c r="AK429" s="30">
        <f>AK428+(AVERAGE($AG$3:AG429)/(AK428*AK428))</f>
        <v>52.235829123619929</v>
      </c>
      <c r="AL429" s="36">
        <f>AL428+(AVERAGE($AH$3:AH429)/(AL428*AL428))</f>
        <v>64.901937265521056</v>
      </c>
      <c r="AM429" s="37">
        <f>AM428+(AVERAGE($AI$3:AI429)/(AM428*AM428))</f>
        <v>65.071643548065538</v>
      </c>
      <c r="AN429" s="38">
        <f t="shared" si="140"/>
        <v>72.031446169534419</v>
      </c>
      <c r="AO429" s="39">
        <f t="shared" si="150"/>
        <v>72.812512303786065</v>
      </c>
      <c r="AP429" s="39">
        <f t="shared" si="150"/>
        <v>74.008225606509015</v>
      </c>
      <c r="AQ429" s="36">
        <f t="shared" si="146"/>
        <v>73.818568815867962</v>
      </c>
      <c r="AR429" s="40">
        <f t="shared" si="151"/>
        <v>74.297784812019486</v>
      </c>
      <c r="AS429" s="41">
        <f t="shared" si="151"/>
        <v>74.225093501260758</v>
      </c>
      <c r="AT429" s="20">
        <f>POWER((AO429-H429),2)</f>
        <v>0.66017624380373818</v>
      </c>
      <c r="AU429" s="20">
        <f>POWER((AP429-H429),2)</f>
        <v>4.0329700866385005</v>
      </c>
      <c r="AV429" s="29">
        <f t="shared" si="142"/>
        <v>61.451309255983332</v>
      </c>
      <c r="AW429" s="30">
        <f t="shared" si="145"/>
        <v>48.240220748940686</v>
      </c>
      <c r="AX429" s="36">
        <f t="shared" si="143"/>
        <v>64.666298965716905</v>
      </c>
      <c r="AY429" s="37">
        <f t="shared" si="144"/>
        <v>61.710454435716251</v>
      </c>
    </row>
    <row r="430" spans="1:51" thickTop="1" thickBot="1">
      <c r="A430" s="4">
        <v>429</v>
      </c>
      <c r="B430" s="4">
        <v>1256035664</v>
      </c>
      <c r="C430" s="5">
        <f t="shared" si="134"/>
        <v>0.81214421252371916</v>
      </c>
      <c r="D430" s="2">
        <f t="shared" si="135"/>
        <v>40106.449814814812</v>
      </c>
      <c r="E430" s="4" t="s">
        <v>1308</v>
      </c>
      <c r="F430" s="4" t="s">
        <v>1309</v>
      </c>
      <c r="G430" s="4">
        <v>72</v>
      </c>
      <c r="H430" s="4">
        <v>72</v>
      </c>
      <c r="I430" s="5">
        <f t="shared" si="136"/>
        <v>0.90163934426229508</v>
      </c>
      <c r="J430" s="4">
        <v>437</v>
      </c>
      <c r="K430" s="4">
        <v>437</v>
      </c>
      <c r="L430" s="5">
        <f t="shared" si="137"/>
        <v>0.87864077669902918</v>
      </c>
      <c r="M430" s="5">
        <f t="shared" si="132"/>
        <v>6.0694444444444446</v>
      </c>
      <c r="N430" s="4">
        <v>0</v>
      </c>
      <c r="O430" s="4">
        <v>0</v>
      </c>
      <c r="P430" s="4">
        <v>0</v>
      </c>
      <c r="Q430" s="4">
        <v>0</v>
      </c>
      <c r="R430" s="4">
        <v>1</v>
      </c>
      <c r="S430" s="4">
        <v>0</v>
      </c>
      <c r="T430" s="4">
        <v>0</v>
      </c>
      <c r="U430" s="4">
        <v>0</v>
      </c>
      <c r="V430" s="4">
        <v>1</v>
      </c>
      <c r="W430" s="4">
        <f>N430+P430+T430</f>
        <v>0</v>
      </c>
      <c r="X430" s="4">
        <f>O430+Q430+U430</f>
        <v>0</v>
      </c>
      <c r="Y430" s="60">
        <f>(N430+V430)/G430</f>
        <v>1.3888888888888888E-2</v>
      </c>
      <c r="Z430" s="62">
        <f>IF(AA430=0,0,(N430+V430)/ABS(AA430))</f>
        <v>0</v>
      </c>
      <c r="AA430" s="3">
        <f t="shared" si="138"/>
        <v>0</v>
      </c>
      <c r="AB430" s="3">
        <f t="shared" si="133"/>
        <v>0</v>
      </c>
      <c r="AC430" s="3">
        <f>N430+O430+P430+Q430+T430+U430</f>
        <v>0</v>
      </c>
      <c r="AD430" s="3">
        <f>AA430/G430</f>
        <v>0</v>
      </c>
      <c r="AE430" s="24">
        <f>(AA430)*(G430*G430)</f>
        <v>0</v>
      </c>
      <c r="AF430" s="25">
        <f t="shared" si="139"/>
        <v>1.9290123456790122E-4</v>
      </c>
      <c r="AG430" s="26">
        <f>(H430-$H$2)/SUM($AF$2:AF429)</f>
        <v>185.79657359961016</v>
      </c>
      <c r="AH430" s="35">
        <f>(H430-H425)/SUM(AF425:AF429)</f>
        <v>-3159.9479843953186</v>
      </c>
      <c r="AI430" s="28">
        <f>(H430-H420)/SUM(AF420:AF429)</f>
        <v>-1631.9677635997314</v>
      </c>
      <c r="AJ430" s="29">
        <f>AJ429+(AVERAGE($AE$3:AE430)/(AJ429*AJ429))</f>
        <v>57.845392551604625</v>
      </c>
      <c r="AK430" s="30">
        <f>AK429+(AVERAGE($AG$3:AG430)/(AK429*AK429))</f>
        <v>52.287078816237987</v>
      </c>
      <c r="AL430" s="36">
        <f>AL429+(AVERAGE($AH$3:AH430)/(AL429*AL429))</f>
        <v>64.967883862264031</v>
      </c>
      <c r="AM430" s="37">
        <f>AM429+(AVERAGE($AI$3:AI430)/(AM429*AM429))</f>
        <v>65.142893618078446</v>
      </c>
      <c r="AN430" s="38">
        <f t="shared" si="140"/>
        <v>72.031446169534419</v>
      </c>
      <c r="AO430" s="39">
        <f t="shared" si="150"/>
        <v>72.21648260302517</v>
      </c>
      <c r="AP430" s="39">
        <f t="shared" si="150"/>
        <v>73.710269979169851</v>
      </c>
      <c r="AQ430" s="36">
        <f t="shared" si="146"/>
        <v>73.21926693709328</v>
      </c>
      <c r="AR430" s="40">
        <f t="shared" si="151"/>
        <v>74.001986865728043</v>
      </c>
      <c r="AS430" s="41">
        <f t="shared" si="151"/>
        <v>74.271874892982495</v>
      </c>
      <c r="AT430" s="20">
        <f>POWER((AO430-H430),2)</f>
        <v>4.6864717412553478E-2</v>
      </c>
      <c r="AU430" s="20">
        <f>POWER((AP430-H430),2)</f>
        <v>2.9250234016496433</v>
      </c>
      <c r="AV430" s="29">
        <f t="shared" si="142"/>
        <v>61.49773431536385</v>
      </c>
      <c r="AW430" s="30">
        <f t="shared" si="145"/>
        <v>48.275500880342797</v>
      </c>
      <c r="AX430" s="36">
        <f t="shared" si="143"/>
        <v>64.715357969823827</v>
      </c>
      <c r="AY430" s="37">
        <f t="shared" si="144"/>
        <v>61.757092618316861</v>
      </c>
    </row>
    <row r="431" spans="1:51" thickTop="1" thickBot="1">
      <c r="A431" s="4">
        <v>430</v>
      </c>
      <c r="B431" s="4">
        <v>1256647052</v>
      </c>
      <c r="C431" s="5">
        <f t="shared" si="134"/>
        <v>0.81404174573055033</v>
      </c>
      <c r="D431" s="2">
        <f t="shared" si="135"/>
        <v>40113.526064814811</v>
      </c>
      <c r="E431" s="4" t="s">
        <v>1309</v>
      </c>
      <c r="F431" s="4" t="s">
        <v>1310</v>
      </c>
      <c r="G431" s="4">
        <v>72</v>
      </c>
      <c r="H431" s="4">
        <v>72</v>
      </c>
      <c r="I431" s="5">
        <f t="shared" si="136"/>
        <v>0.90163934426229508</v>
      </c>
      <c r="J431" s="4">
        <v>437</v>
      </c>
      <c r="K431" s="4">
        <v>437</v>
      </c>
      <c r="L431" s="5">
        <f t="shared" si="137"/>
        <v>0.87864077669902918</v>
      </c>
      <c r="M431" s="5">
        <f t="shared" si="132"/>
        <v>6.0694444444444446</v>
      </c>
      <c r="N431" s="4">
        <v>0</v>
      </c>
      <c r="O431" s="4">
        <v>0</v>
      </c>
      <c r="P431" s="4">
        <v>0</v>
      </c>
      <c r="Q431" s="4">
        <v>0</v>
      </c>
      <c r="R431" s="4">
        <v>1</v>
      </c>
      <c r="S431" s="4">
        <v>0</v>
      </c>
      <c r="T431" s="4">
        <v>0</v>
      </c>
      <c r="U431" s="4">
        <v>0</v>
      </c>
      <c r="V431" s="4">
        <v>1</v>
      </c>
      <c r="W431" s="4">
        <f>N431+P431+T431</f>
        <v>0</v>
      </c>
      <c r="X431" s="4">
        <f>O431+Q431+U431</f>
        <v>0</v>
      </c>
      <c r="Y431" s="60">
        <f>(N431+V431)/G431</f>
        <v>1.3888888888888888E-2</v>
      </c>
      <c r="Z431" s="62">
        <f>IF(AA431=0,0,(N431+V431)/ABS(AA431))</f>
        <v>0</v>
      </c>
      <c r="AA431" s="3">
        <f t="shared" si="138"/>
        <v>0</v>
      </c>
      <c r="AB431" s="3">
        <f t="shared" si="133"/>
        <v>0</v>
      </c>
      <c r="AC431" s="3">
        <f>N431+O431+P431+Q431+T431+U431</f>
        <v>0</v>
      </c>
      <c r="AD431" s="3">
        <f>AA431/G431</f>
        <v>0</v>
      </c>
      <c r="AE431" s="24">
        <f>(AA431)*(G431*G431)</f>
        <v>0</v>
      </c>
      <c r="AF431" s="25">
        <f t="shared" si="139"/>
        <v>1.9290123456790122E-4</v>
      </c>
      <c r="AG431" s="26">
        <f>(H431-$H$2)/SUM($AF$2:AF430)</f>
        <v>185.67557932898569</v>
      </c>
      <c r="AH431" s="35">
        <f>(H431-H426)/SUM(AF426:AF430)</f>
        <v>0</v>
      </c>
      <c r="AI431" s="28">
        <f>(H431-H421)/SUM(AF421:AF430)</f>
        <v>-1618.6511240632806</v>
      </c>
      <c r="AJ431" s="29">
        <f>AJ430+(AVERAGE($AE$3:AE431)/(AJ430*AJ430))</f>
        <v>57.909291378184221</v>
      </c>
      <c r="AK431" s="30">
        <f>AK430+(AVERAGE($AG$3:AG431)/(AK430*AK430))</f>
        <v>52.338267173375236</v>
      </c>
      <c r="AL431" s="36">
        <f>AL430+(AVERAGE($AH$3:AH431)/(AL430*AL430))</f>
        <v>65.033543237094193</v>
      </c>
      <c r="AM431" s="37">
        <f>AM430+(AVERAGE($AI$3:AI431)/(AM430*AM430))</f>
        <v>65.212933069713898</v>
      </c>
      <c r="AN431" s="38">
        <f t="shared" si="140"/>
        <v>72.031446169534419</v>
      </c>
      <c r="AO431" s="39">
        <f t="shared" si="150"/>
        <v>72.21648260302517</v>
      </c>
      <c r="AP431" s="39">
        <f t="shared" si="150"/>
        <v>73.412351632327855</v>
      </c>
      <c r="AQ431" s="36">
        <f t="shared" si="146"/>
        <v>72.736022212275842</v>
      </c>
      <c r="AR431" s="40">
        <f t="shared" si="151"/>
        <v>73.703819488629506</v>
      </c>
      <c r="AS431" s="41">
        <f t="shared" si="151"/>
        <v>74.250699537766891</v>
      </c>
      <c r="AT431" s="20">
        <f>POWER((AO431-H431),2)</f>
        <v>4.6864717412553478E-2</v>
      </c>
      <c r="AU431" s="20">
        <f>POWER((AP431-H431),2)</f>
        <v>1.9947371333391568</v>
      </c>
      <c r="AV431" s="29">
        <f t="shared" si="142"/>
        <v>61.544089308012893</v>
      </c>
      <c r="AW431" s="30">
        <f t="shared" si="145"/>
        <v>48.310729464569427</v>
      </c>
      <c r="AX431" s="36">
        <f t="shared" si="143"/>
        <v>64.764342621452485</v>
      </c>
      <c r="AY431" s="37">
        <f t="shared" si="144"/>
        <v>61.803660386373245</v>
      </c>
    </row>
    <row r="432" spans="1:51" thickTop="1" thickBot="1">
      <c r="A432" s="4">
        <v>431</v>
      </c>
      <c r="B432" s="4">
        <v>1256649741</v>
      </c>
      <c r="C432" s="5">
        <f t="shared" si="134"/>
        <v>0.81593927893738138</v>
      </c>
      <c r="D432" s="2">
        <f t="shared" si="135"/>
        <v>40113.557187500002</v>
      </c>
      <c r="E432" s="4" t="s">
        <v>1310</v>
      </c>
      <c r="F432" s="4" t="s">
        <v>1311</v>
      </c>
      <c r="G432" s="4">
        <v>72</v>
      </c>
      <c r="H432" s="4">
        <v>72</v>
      </c>
      <c r="I432" s="5">
        <f t="shared" si="136"/>
        <v>0.90163934426229508</v>
      </c>
      <c r="J432" s="4">
        <v>437</v>
      </c>
      <c r="K432" s="4">
        <v>437</v>
      </c>
      <c r="L432" s="5">
        <f t="shared" si="137"/>
        <v>0.87864077669902918</v>
      </c>
      <c r="M432" s="5">
        <f t="shared" si="132"/>
        <v>6.0694444444444446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f>N432+P432+T432</f>
        <v>0</v>
      </c>
      <c r="X432" s="4">
        <f>O432+Q432+U432</f>
        <v>0</v>
      </c>
      <c r="Y432" s="60">
        <f>(N432+V432)/G432</f>
        <v>0</v>
      </c>
      <c r="Z432" s="62">
        <f>IF(AA432=0,0,(N432+V432)/ABS(AA432))</f>
        <v>0</v>
      </c>
      <c r="AA432" s="3">
        <f t="shared" si="138"/>
        <v>0</v>
      </c>
      <c r="AB432" s="3">
        <f t="shared" si="133"/>
        <v>0</v>
      </c>
      <c r="AC432" s="3">
        <f>N432+O432+P432+Q432+T432+U432</f>
        <v>0</v>
      </c>
      <c r="AD432" s="3">
        <f>AA432/G432</f>
        <v>0</v>
      </c>
      <c r="AE432" s="24">
        <f>(AA432)*(G432*G432)</f>
        <v>0</v>
      </c>
      <c r="AF432" s="25">
        <f t="shared" si="139"/>
        <v>1.9290123456790122E-4</v>
      </c>
      <c r="AG432" s="26">
        <f>(H432-$H$2)/SUM($AF$2:AF431)</f>
        <v>185.55474254335516</v>
      </c>
      <c r="AH432" s="35">
        <f>(H432-H427)/SUM(AF427:AF431)</f>
        <v>0</v>
      </c>
      <c r="AI432" s="28">
        <f>(H432-H422)/SUM(AF422:AF431)</f>
        <v>-1605.5500495540139</v>
      </c>
      <c r="AJ432" s="29">
        <f>AJ431+(AVERAGE($AE$3:AE432)/(AJ431*AJ431))</f>
        <v>57.972900992690491</v>
      </c>
      <c r="AK432" s="30">
        <f>AK431+(AVERAGE($AG$3:AG432)/(AK431*AK431))</f>
        <v>52.389394172701635</v>
      </c>
      <c r="AL432" s="36">
        <f>AL431+(AVERAGE($AH$3:AH432)/(AL431*AL431))</f>
        <v>65.098917708350768</v>
      </c>
      <c r="AM432" s="37">
        <f>AM431+(AVERAGE($AI$3:AI432)/(AM431*AM431))</f>
        <v>65.281781636328205</v>
      </c>
      <c r="AN432" s="38">
        <f t="shared" si="140"/>
        <v>72.031446169534419</v>
      </c>
      <c r="AO432" s="39">
        <f t="shared" si="150"/>
        <v>72.21648260302517</v>
      </c>
      <c r="AP432" s="39">
        <f t="shared" si="150"/>
        <v>73.114441293096334</v>
      </c>
      <c r="AQ432" s="36">
        <f t="shared" si="146"/>
        <v>72.371787038698059</v>
      </c>
      <c r="AR432" s="40">
        <f t="shared" si="151"/>
        <v>73.403234771027982</v>
      </c>
      <c r="AS432" s="41">
        <f t="shared" si="151"/>
        <v>74.161386049370904</v>
      </c>
      <c r="AT432" s="20">
        <f>POWER((AO432-H432),2)</f>
        <v>4.6864717412553478E-2</v>
      </c>
      <c r="AU432" s="20">
        <f>POWER((AP432-H432),2)</f>
        <v>1.2419793957582292</v>
      </c>
      <c r="AV432" s="29">
        <f t="shared" si="142"/>
        <v>61.590374497821877</v>
      </c>
      <c r="AW432" s="30">
        <f t="shared" si="145"/>
        <v>48.345906689577625</v>
      </c>
      <c r="AX432" s="36">
        <f t="shared" si="143"/>
        <v>64.813253201807782</v>
      </c>
      <c r="AY432" s="37">
        <f t="shared" si="144"/>
        <v>61.850158005185172</v>
      </c>
    </row>
    <row r="433" spans="1:51" thickTop="1" thickBot="1">
      <c r="A433" s="4">
        <v>432</v>
      </c>
      <c r="B433" s="4">
        <v>1260790711</v>
      </c>
      <c r="C433" s="5">
        <f t="shared" si="134"/>
        <v>0.81783681214421255</v>
      </c>
      <c r="D433" s="2">
        <f t="shared" si="135"/>
        <v>40161.485081018516</v>
      </c>
      <c r="E433" s="4" t="s">
        <v>1311</v>
      </c>
      <c r="F433" s="4" t="s">
        <v>1312</v>
      </c>
      <c r="G433" s="4">
        <v>72</v>
      </c>
      <c r="H433" s="4">
        <v>72</v>
      </c>
      <c r="I433" s="5">
        <f t="shared" si="136"/>
        <v>0.90163934426229508</v>
      </c>
      <c r="J433" s="4">
        <v>437</v>
      </c>
      <c r="K433" s="4">
        <v>437</v>
      </c>
      <c r="L433" s="5">
        <f t="shared" si="137"/>
        <v>0.87864077669902918</v>
      </c>
      <c r="M433" s="5">
        <f t="shared" si="132"/>
        <v>6.0694444444444446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f>N433+P433+T433</f>
        <v>0</v>
      </c>
      <c r="X433" s="4">
        <f>O433+Q433+U433</f>
        <v>0</v>
      </c>
      <c r="Y433" s="60">
        <f>(N433+V433)/G433</f>
        <v>0</v>
      </c>
      <c r="Z433" s="62">
        <f>IF(AA433=0,0,(N433+V433)/ABS(AA433))</f>
        <v>0</v>
      </c>
      <c r="AA433" s="3">
        <f t="shared" si="138"/>
        <v>0</v>
      </c>
      <c r="AB433" s="3">
        <f t="shared" si="133"/>
        <v>0</v>
      </c>
      <c r="AC433" s="3">
        <f>N433+O433+P433+Q433+T433+U433</f>
        <v>0</v>
      </c>
      <c r="AD433" s="3">
        <f>AA433/G433</f>
        <v>0</v>
      </c>
      <c r="AE433" s="24">
        <f>(AA433)*(G433*G433)</f>
        <v>0</v>
      </c>
      <c r="AF433" s="25">
        <f t="shared" si="139"/>
        <v>1.9290123456790122E-4</v>
      </c>
      <c r="AG433" s="26">
        <f>(H433-$H$2)/SUM($AF$2:AF432)</f>
        <v>185.43406293544709</v>
      </c>
      <c r="AH433" s="35">
        <f>(H433-H428)/SUM(AF428:AF432)</f>
        <v>0</v>
      </c>
      <c r="AI433" s="28">
        <f>(H433-H423)/SUM(AF423:AF432)</f>
        <v>-1592.6593478617074</v>
      </c>
      <c r="AJ433" s="29">
        <f>AJ432+(AVERAGE($AE$3:AE433)/(AJ432*AJ432))</f>
        <v>58.036223832585932</v>
      </c>
      <c r="AK433" s="30">
        <f>AK432+(AVERAGE($AG$3:AG433)/(AK432*AK432))</f>
        <v>52.44045979443942</v>
      </c>
      <c r="AL433" s="36">
        <f>AL432+(AVERAGE($AH$3:AH433)/(AL432*AL432))</f>
        <v>65.16400956673921</v>
      </c>
      <c r="AM433" s="37">
        <f>AM432+(AVERAGE($AI$3:AI433)/(AM432*AM432))</f>
        <v>65.349458569459046</v>
      </c>
      <c r="AN433" s="38">
        <f t="shared" si="140"/>
        <v>72.031446169534419</v>
      </c>
      <c r="AO433" s="39">
        <f t="shared" si="150"/>
        <v>72.21648260302517</v>
      </c>
      <c r="AP433" s="39">
        <f t="shared" si="150"/>
        <v>72.816509696728247</v>
      </c>
      <c r="AQ433" s="36">
        <f t="shared" si="146"/>
        <v>72.128509347610702</v>
      </c>
      <c r="AR433" s="40">
        <f t="shared" si="151"/>
        <v>73.100183236648633</v>
      </c>
      <c r="AS433" s="41">
        <f t="shared" si="151"/>
        <v>74.003363710041185</v>
      </c>
      <c r="AT433" s="20">
        <f>POWER((AO433-H433),2)</f>
        <v>4.6864717412553478E-2</v>
      </c>
      <c r="AU433" s="20">
        <f>POWER((AP433-H433),2)</f>
        <v>0.66668808485125319</v>
      </c>
      <c r="AV433" s="29">
        <f t="shared" si="142"/>
        <v>61.636590147095141</v>
      </c>
      <c r="AW433" s="30">
        <f t="shared" si="145"/>
        <v>48.381032742229991</v>
      </c>
      <c r="AX433" s="36">
        <f t="shared" si="143"/>
        <v>64.862089990396356</v>
      </c>
      <c r="AY433" s="37">
        <f t="shared" si="144"/>
        <v>61.896585738456245</v>
      </c>
    </row>
    <row r="434" spans="1:51" thickTop="1" thickBot="1">
      <c r="A434" s="4">
        <v>433</v>
      </c>
      <c r="B434" s="4">
        <v>1260791895</v>
      </c>
      <c r="C434" s="5">
        <f t="shared" si="134"/>
        <v>0.81973434535104361</v>
      </c>
      <c r="D434" s="2">
        <f t="shared" si="135"/>
        <v>40161.498784722222</v>
      </c>
      <c r="E434" s="4" t="s">
        <v>1312</v>
      </c>
      <c r="F434" s="4" t="s">
        <v>1313</v>
      </c>
      <c r="G434" s="4">
        <v>72</v>
      </c>
      <c r="H434" s="4">
        <v>72</v>
      </c>
      <c r="I434" s="5">
        <f t="shared" si="136"/>
        <v>0.90163934426229508</v>
      </c>
      <c r="J434" s="4">
        <v>437</v>
      </c>
      <c r="K434" s="4">
        <v>438</v>
      </c>
      <c r="L434" s="5">
        <f t="shared" si="137"/>
        <v>0.8810679611650486</v>
      </c>
      <c r="M434" s="5">
        <f t="shared" si="132"/>
        <v>6.083333333333333</v>
      </c>
      <c r="N434" s="4">
        <v>0</v>
      </c>
      <c r="O434" s="4">
        <v>0</v>
      </c>
      <c r="P434" s="4">
        <v>1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1</v>
      </c>
      <c r="W434" s="4">
        <f>N434+P434+T434</f>
        <v>1</v>
      </c>
      <c r="X434" s="4">
        <f>O434+Q434+U434</f>
        <v>0</v>
      </c>
      <c r="Y434" s="60">
        <f>(N434+V434)/G434</f>
        <v>1.3888888888888888E-2</v>
      </c>
      <c r="Z434" s="62">
        <f>IF(AA434=0,0,(N434+V434)/ABS(AA434))</f>
        <v>0</v>
      </c>
      <c r="AA434" s="3">
        <f t="shared" si="138"/>
        <v>0</v>
      </c>
      <c r="AB434" s="3">
        <f t="shared" si="133"/>
        <v>1</v>
      </c>
      <c r="AC434" s="3">
        <f>N434+O434+P434+Q434+T434+U434</f>
        <v>1</v>
      </c>
      <c r="AD434" s="3">
        <f>AA434/G434</f>
        <v>0</v>
      </c>
      <c r="AE434" s="24">
        <f>(AA434)*(G434*G434)</f>
        <v>0</v>
      </c>
      <c r="AF434" s="25">
        <f t="shared" si="139"/>
        <v>1.9290123456790122E-4</v>
      </c>
      <c r="AG434" s="26">
        <f>(H434-$H$2)/SUM($AF$2:AF433)</f>
        <v>185.31354019878879</v>
      </c>
      <c r="AH434" s="35">
        <f>(H434-H429)/SUM(AF429:AF433)</f>
        <v>0</v>
      </c>
      <c r="AI434" s="28">
        <f>(H434-H424)/SUM(AF424:AF433)</f>
        <v>-1579.9739921976593</v>
      </c>
      <c r="AJ434" s="29">
        <f>AJ433+(AVERAGE($AE$3:AE434)/(AJ433*AJ433))</f>
        <v>58.099262304864247</v>
      </c>
      <c r="AK434" s="30">
        <f>AK433+(AVERAGE($AG$3:AG434)/(AK433*AK433))</f>
        <v>52.491464021316375</v>
      </c>
      <c r="AL434" s="36">
        <f>AL433+(AVERAGE($AH$3:AH434)/(AL433*AL433))</f>
        <v>65.228821075770327</v>
      </c>
      <c r="AM434" s="37">
        <f>AM433+(AVERAGE($AI$3:AI434)/(AM433*AM433))</f>
        <v>65.415982654376108</v>
      </c>
      <c r="AN434" s="38">
        <f t="shared" si="140"/>
        <v>72.031446169534419</v>
      </c>
      <c r="AO434" s="39">
        <f t="shared" si="150"/>
        <v>72.21648260302517</v>
      </c>
      <c r="AP434" s="39">
        <f t="shared" si="150"/>
        <v>72.518527565569457</v>
      </c>
      <c r="AQ434" s="36">
        <f t="shared" si="146"/>
        <v>72.007031800028997</v>
      </c>
      <c r="AR434" s="40">
        <f t="shared" si="151"/>
        <v>72.794613771410383</v>
      </c>
      <c r="AS434" s="41">
        <f t="shared" si="151"/>
        <v>73.775661431901966</v>
      </c>
      <c r="AT434" s="20">
        <f>POWER((AO434-H434),2)</f>
        <v>4.6864717412553478E-2</v>
      </c>
      <c r="AU434" s="20">
        <f>POWER((AP434-H434),2)</f>
        <v>0.26887083625538732</v>
      </c>
      <c r="AV434" s="29">
        <f t="shared" si="142"/>
        <v>61.682736516563025</v>
      </c>
      <c r="AW434" s="30">
        <f t="shared" si="145"/>
        <v>48.416107808303394</v>
      </c>
      <c r="AX434" s="36">
        <f t="shared" si="143"/>
        <v>64.910853265040629</v>
      </c>
      <c r="AY434" s="37">
        <f t="shared" si="144"/>
        <v>61.942943848307117</v>
      </c>
    </row>
    <row r="435" spans="1:51" thickTop="1" thickBot="1">
      <c r="A435" s="4">
        <v>434</v>
      </c>
      <c r="B435" s="4">
        <v>1262945428</v>
      </c>
      <c r="C435" s="5">
        <f t="shared" si="134"/>
        <v>0.82163187855787478</v>
      </c>
      <c r="D435" s="2">
        <f t="shared" si="135"/>
        <v>40186.423935185187</v>
      </c>
      <c r="E435" s="4" t="s">
        <v>1313</v>
      </c>
      <c r="F435" s="4" t="s">
        <v>1314</v>
      </c>
      <c r="G435" s="4">
        <v>72</v>
      </c>
      <c r="H435" s="4">
        <v>72</v>
      </c>
      <c r="I435" s="5">
        <f t="shared" si="136"/>
        <v>0.90163934426229508</v>
      </c>
      <c r="J435" s="4">
        <v>438</v>
      </c>
      <c r="K435" s="4">
        <v>438</v>
      </c>
      <c r="L435" s="5">
        <f t="shared" si="137"/>
        <v>0.8810679611650486</v>
      </c>
      <c r="M435" s="5">
        <f t="shared" si="132"/>
        <v>6.083333333333333</v>
      </c>
      <c r="N435" s="4">
        <v>0</v>
      </c>
      <c r="O435" s="4">
        <v>0</v>
      </c>
      <c r="P435" s="4">
        <v>0</v>
      </c>
      <c r="Q435" s="4">
        <v>0</v>
      </c>
      <c r="R435" s="4">
        <v>1</v>
      </c>
      <c r="S435" s="4">
        <v>0</v>
      </c>
      <c r="T435" s="4">
        <v>0</v>
      </c>
      <c r="U435" s="4">
        <v>0</v>
      </c>
      <c r="V435" s="4">
        <v>1</v>
      </c>
      <c r="W435" s="4">
        <f>N435+P435+T435</f>
        <v>0</v>
      </c>
      <c r="X435" s="4">
        <f>O435+Q435+U435</f>
        <v>0</v>
      </c>
      <c r="Y435" s="60">
        <f>(N435+V435)/G435</f>
        <v>1.3888888888888888E-2</v>
      </c>
      <c r="Z435" s="62">
        <f>IF(AA435=0,0,(N435+V435)/ABS(AA435))</f>
        <v>0</v>
      </c>
      <c r="AA435" s="3">
        <f t="shared" si="138"/>
        <v>0</v>
      </c>
      <c r="AB435" s="3">
        <f t="shared" si="133"/>
        <v>0</v>
      </c>
      <c r="AC435" s="3">
        <f>N435+O435+P435+Q435+T435+U435</f>
        <v>0</v>
      </c>
      <c r="AD435" s="3">
        <f>AA435/G435</f>
        <v>0</v>
      </c>
      <c r="AE435" s="24">
        <f>(AA435)*(G435*G435)</f>
        <v>0</v>
      </c>
      <c r="AF435" s="25">
        <f t="shared" si="139"/>
        <v>1.9290123456790122E-4</v>
      </c>
      <c r="AG435" s="26">
        <f>(H435-$H$2)/SUM($AF$2:AF434)</f>
        <v>185.19317402770392</v>
      </c>
      <c r="AH435" s="35">
        <f>(H435-H430)/SUM(AF430:AF434)</f>
        <v>0</v>
      </c>
      <c r="AI435" s="28">
        <f>(H435-H425)/SUM(AF425:AF434)</f>
        <v>-1567.4891146589262</v>
      </c>
      <c r="AJ435" s="29">
        <f>AJ434+(AVERAGE($AE$3:AE435)/(AJ434*AJ434))</f>
        <v>58.16201878655972</v>
      </c>
      <c r="AK435" s="30">
        <f>AK434+(AVERAGE($AG$3:AG435)/(AK434*AK434))</f>
        <v>52.542406838519845</v>
      </c>
      <c r="AL435" s="36">
        <f>AL434+(AVERAGE($AH$3:AH435)/(AL434*AL434))</f>
        <v>65.293354472190615</v>
      </c>
      <c r="AM435" s="37">
        <f>AM434+(AVERAGE($AI$3:AI435)/(AM434*AM434))</f>
        <v>65.481372225003838</v>
      </c>
      <c r="AN435" s="38">
        <f t="shared" si="140"/>
        <v>72.031446169534419</v>
      </c>
      <c r="AO435" s="39">
        <f t="shared" si="150"/>
        <v>72.21648260302517</v>
      </c>
      <c r="AP435" s="39">
        <f t="shared" si="150"/>
        <v>72.220465587974758</v>
      </c>
      <c r="AQ435" s="36">
        <f t="shared" si="146"/>
        <v>72.007031800028997</v>
      </c>
      <c r="AR435" s="40">
        <f t="shared" si="151"/>
        <v>72.486473548029053</v>
      </c>
      <c r="AS435" s="41">
        <f t="shared" si="151"/>
        <v>73.476887130917177</v>
      </c>
      <c r="AT435" s="20">
        <f>POWER((AO435-H435),2)</f>
        <v>4.6864717412553478E-2</v>
      </c>
      <c r="AU435" s="20">
        <f>POWER((AP435-H435),2)</f>
        <v>4.8605075481055617E-2</v>
      </c>
      <c r="AV435" s="29">
        <f t="shared" si="142"/>
        <v>61.728813865394848</v>
      </c>
      <c r="AW435" s="30">
        <f t="shared" si="145"/>
        <v>48.45113207249765</v>
      </c>
      <c r="AX435" s="36">
        <f t="shared" si="143"/>
        <v>64.959543301892751</v>
      </c>
      <c r="AY435" s="37">
        <f t="shared" si="144"/>
        <v>61.989232595288492</v>
      </c>
    </row>
    <row r="436" spans="1:51" thickTop="1" thickBot="1">
      <c r="A436" s="4">
        <v>435</v>
      </c>
      <c r="B436" s="4">
        <v>1262946454</v>
      </c>
      <c r="C436" s="5">
        <f t="shared" si="134"/>
        <v>0.82352941176470584</v>
      </c>
      <c r="D436" s="2">
        <f t="shared" si="135"/>
        <v>40186.435810185183</v>
      </c>
      <c r="E436" s="4" t="s">
        <v>1314</v>
      </c>
      <c r="F436" s="4" t="s">
        <v>1315</v>
      </c>
      <c r="G436" s="4">
        <v>72</v>
      </c>
      <c r="H436" s="4">
        <v>72</v>
      </c>
      <c r="I436" s="5">
        <f t="shared" si="136"/>
        <v>0.90163934426229508</v>
      </c>
      <c r="J436" s="4">
        <v>438</v>
      </c>
      <c r="K436" s="4">
        <v>438</v>
      </c>
      <c r="L436" s="5">
        <f t="shared" si="137"/>
        <v>0.8810679611650486</v>
      </c>
      <c r="M436" s="5">
        <f t="shared" si="132"/>
        <v>6.083333333333333</v>
      </c>
      <c r="N436" s="4">
        <v>0</v>
      </c>
      <c r="O436" s="4">
        <v>0</v>
      </c>
      <c r="P436" s="4">
        <v>0</v>
      </c>
      <c r="Q436" s="4">
        <v>0</v>
      </c>
      <c r="R436" s="4">
        <v>1</v>
      </c>
      <c r="S436" s="4">
        <v>0</v>
      </c>
      <c r="T436" s="4">
        <v>0</v>
      </c>
      <c r="U436" s="4">
        <v>0</v>
      </c>
      <c r="V436" s="4">
        <v>1</v>
      </c>
      <c r="W436" s="4">
        <f>N436+P436+T436</f>
        <v>0</v>
      </c>
      <c r="X436" s="4">
        <f>O436+Q436+U436</f>
        <v>0</v>
      </c>
      <c r="Y436" s="60">
        <f>(N436+V436)/G436</f>
        <v>1.3888888888888888E-2</v>
      </c>
      <c r="Z436" s="62">
        <f>IF(AA436=0,0,(N436+V436)/ABS(AA436))</f>
        <v>0</v>
      </c>
      <c r="AA436" s="3">
        <f t="shared" si="138"/>
        <v>0</v>
      </c>
      <c r="AB436" s="3">
        <f t="shared" si="133"/>
        <v>0</v>
      </c>
      <c r="AC436" s="3">
        <f>N436+O436+P436+Q436+T436+U436</f>
        <v>0</v>
      </c>
      <c r="AD436" s="3">
        <f>AA436/G436</f>
        <v>0</v>
      </c>
      <c r="AE436" s="24">
        <f>(AA436)*(G436*G436)</f>
        <v>0</v>
      </c>
      <c r="AF436" s="25">
        <f t="shared" si="139"/>
        <v>1.9290123456790122E-4</v>
      </c>
      <c r="AG436" s="26">
        <f>(H436-$H$2)/SUM($AF$2:AF435)</f>
        <v>185.07296411730971</v>
      </c>
      <c r="AH436" s="35">
        <f>(H436-H431)/SUM(AF431:AF435)</f>
        <v>0</v>
      </c>
      <c r="AI436" s="28">
        <f>(H436-H426)/SUM(AF426:AF435)</f>
        <v>0</v>
      </c>
      <c r="AJ436" s="29">
        <f>AJ435+(AVERAGE($AE$3:AE436)/(AJ435*AJ435))</f>
        <v>58.224495625245851</v>
      </c>
      <c r="AK436" s="30">
        <f>AK435+(AVERAGE($AG$3:AG436)/(AK435*AK435))</f>
        <v>52.593288233651563</v>
      </c>
      <c r="AL436" s="36">
        <f>AL435+(AVERAGE($AH$3:AH436)/(AL435*AL435))</f>
        <v>65.357611966404093</v>
      </c>
      <c r="AM436" s="37">
        <f>AM435+(AVERAGE($AI$3:AI436)/(AM435*AM435))</f>
        <v>65.546480898590758</v>
      </c>
      <c r="AN436" s="38">
        <f t="shared" si="140"/>
        <v>72.031446169534419</v>
      </c>
      <c r="AO436" s="39">
        <f t="shared" ref="AO436:AP451" si="152">AO435+(AH436/(AO435*AO435))</f>
        <v>72.21648260302517</v>
      </c>
      <c r="AP436" s="39">
        <f t="shared" si="152"/>
        <v>72.220465587974758</v>
      </c>
      <c r="AQ436" s="36">
        <f t="shared" si="146"/>
        <v>72.007031800028997</v>
      </c>
      <c r="AR436" s="40">
        <f t="shared" si="151"/>
        <v>72.239941186804415</v>
      </c>
      <c r="AS436" s="41">
        <f t="shared" si="151"/>
        <v>73.206934756265113</v>
      </c>
      <c r="AT436" s="20">
        <f>POWER((AO436-H436),2)</f>
        <v>4.6864717412553478E-2</v>
      </c>
      <c r="AU436" s="20">
        <f>POWER((AP436-H436),2)</f>
        <v>4.8605075481055617E-2</v>
      </c>
      <c r="AV436" s="29">
        <f t="shared" si="142"/>
        <v>61.774822451211726</v>
      </c>
      <c r="AW436" s="30">
        <f t="shared" si="145"/>
        <v>48.48610571844408</v>
      </c>
      <c r="AX436" s="36">
        <f t="shared" si="143"/>
        <v>65.008160375448369</v>
      </c>
      <c r="AY436" s="37">
        <f t="shared" si="144"/>
        <v>62.035452238394058</v>
      </c>
    </row>
    <row r="437" spans="1:51" thickTop="1" thickBot="1">
      <c r="A437" s="4">
        <v>436</v>
      </c>
      <c r="B437" s="4">
        <v>1268652439</v>
      </c>
      <c r="C437" s="5">
        <f t="shared" si="134"/>
        <v>0.82542694497153701</v>
      </c>
      <c r="D437" s="2">
        <f t="shared" si="135"/>
        <v>40252.477303240739</v>
      </c>
      <c r="E437" s="4" t="s">
        <v>1315</v>
      </c>
      <c r="F437" s="4" t="s">
        <v>1316</v>
      </c>
      <c r="G437" s="4">
        <v>72</v>
      </c>
      <c r="H437" s="4">
        <v>72</v>
      </c>
      <c r="I437" s="5">
        <f t="shared" si="136"/>
        <v>0.90163934426229508</v>
      </c>
      <c r="J437" s="4">
        <v>438</v>
      </c>
      <c r="K437" s="4">
        <v>438</v>
      </c>
      <c r="L437" s="5">
        <f t="shared" si="137"/>
        <v>0.8810679611650486</v>
      </c>
      <c r="M437" s="5">
        <f t="shared" si="132"/>
        <v>6.083333333333333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f>N437+P437+T437</f>
        <v>0</v>
      </c>
      <c r="X437" s="4">
        <f>O437+Q437+U437</f>
        <v>0</v>
      </c>
      <c r="Y437" s="60">
        <f>(N437+V437)/G437</f>
        <v>0</v>
      </c>
      <c r="Z437" s="62">
        <f>IF(AA437=0,0,(N437+V437)/ABS(AA437))</f>
        <v>0</v>
      </c>
      <c r="AA437" s="3">
        <f t="shared" si="138"/>
        <v>0</v>
      </c>
      <c r="AB437" s="3">
        <f t="shared" si="133"/>
        <v>0</v>
      </c>
      <c r="AC437" s="3">
        <f>N437+O437+P437+Q437+T437+U437</f>
        <v>0</v>
      </c>
      <c r="AD437" s="3">
        <f>AA437/G437</f>
        <v>0</v>
      </c>
      <c r="AE437" s="24">
        <f>(AA437)*(G437*G437)</f>
        <v>0</v>
      </c>
      <c r="AF437" s="25">
        <f t="shared" si="139"/>
        <v>1.9290123456790122E-4</v>
      </c>
      <c r="AG437" s="26">
        <f>(H437-$H$2)/SUM($AF$2:AF436)</f>
        <v>184.9529101635145</v>
      </c>
      <c r="AH437" s="35">
        <f>(H437-H432)/SUM(AF432:AF436)</f>
        <v>0</v>
      </c>
      <c r="AI437" s="28">
        <f>(H437-H427)/SUM(AF427:AF436)</f>
        <v>0</v>
      </c>
      <c r="AJ437" s="29">
        <f>AJ436+(AVERAGE($AE$3:AE437)/(AJ436*AJ436))</f>
        <v>58.28669513952358</v>
      </c>
      <c r="AK437" s="30">
        <f>AK436+(AVERAGE($AG$3:AG437)/(AK436*AK436))</f>
        <v>52.644108196683213</v>
      </c>
      <c r="AL437" s="36">
        <f>AL436+(AVERAGE($AH$3:AH437)/(AL436*AL436))</f>
        <v>65.421595742885756</v>
      </c>
      <c r="AM437" s="37">
        <f>AM436+(AVERAGE($AI$3:AI437)/(AM436*AM436))</f>
        <v>65.611310910929802</v>
      </c>
      <c r="AN437" s="38">
        <f t="shared" si="140"/>
        <v>72.031446169534419</v>
      </c>
      <c r="AO437" s="39">
        <f t="shared" si="152"/>
        <v>72.21648260302517</v>
      </c>
      <c r="AP437" s="39">
        <f t="shared" si="152"/>
        <v>72.220465587974758</v>
      </c>
      <c r="AQ437" s="36">
        <f t="shared" si="146"/>
        <v>72.007031800028997</v>
      </c>
      <c r="AR437" s="40">
        <f t="shared" si="151"/>
        <v>72.055313761735007</v>
      </c>
      <c r="AS437" s="41">
        <f t="shared" si="151"/>
        <v>72.966209778889024</v>
      </c>
      <c r="AT437" s="20">
        <f>POWER((AO437-H437),2)</f>
        <v>4.6864717412553478E-2</v>
      </c>
      <c r="AU437" s="20">
        <f>POWER((AP437-H437),2)</f>
        <v>4.8605075481055617E-2</v>
      </c>
      <c r="AV437" s="29">
        <f t="shared" si="142"/>
        <v>61.820762530099252</v>
      </c>
      <c r="AW437" s="30">
        <f t="shared" si="145"/>
        <v>48.521028928713996</v>
      </c>
      <c r="AX437" s="36">
        <f t="shared" si="143"/>
        <v>65.056704758560272</v>
      </c>
      <c r="AY437" s="37">
        <f t="shared" si="144"/>
        <v>62.081603035073229</v>
      </c>
    </row>
    <row r="438" spans="1:51" thickTop="1" thickBot="1">
      <c r="A438" s="4">
        <v>437</v>
      </c>
      <c r="B438" s="4">
        <v>1268653480</v>
      </c>
      <c r="C438" s="5">
        <f t="shared" si="134"/>
        <v>0.82732447817836807</v>
      </c>
      <c r="D438" s="2">
        <f t="shared" si="135"/>
        <v>40252.489351851851</v>
      </c>
      <c r="E438" s="4" t="s">
        <v>1316</v>
      </c>
      <c r="F438" s="4" t="s">
        <v>1317</v>
      </c>
      <c r="G438" s="4">
        <v>72</v>
      </c>
      <c r="H438" s="4">
        <v>72</v>
      </c>
      <c r="I438" s="5">
        <f t="shared" si="136"/>
        <v>0.90163934426229508</v>
      </c>
      <c r="J438" s="4">
        <v>438</v>
      </c>
      <c r="K438" s="4">
        <v>438</v>
      </c>
      <c r="L438" s="5">
        <f t="shared" si="137"/>
        <v>0.8810679611650486</v>
      </c>
      <c r="M438" s="5">
        <f t="shared" si="132"/>
        <v>6.083333333333333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f>N438+P438+T438</f>
        <v>0</v>
      </c>
      <c r="X438" s="4">
        <f>O438+Q438+U438</f>
        <v>0</v>
      </c>
      <c r="Y438" s="60">
        <f>(N438+V438)/G438</f>
        <v>0</v>
      </c>
      <c r="Z438" s="62">
        <f>IF(AA438=0,0,(N438+V438)/ABS(AA438))</f>
        <v>0</v>
      </c>
      <c r="AA438" s="3">
        <f t="shared" si="138"/>
        <v>0</v>
      </c>
      <c r="AB438" s="3">
        <f t="shared" si="133"/>
        <v>0</v>
      </c>
      <c r="AC438" s="3">
        <f>N438+O438+P438+Q438+T438+U438</f>
        <v>0</v>
      </c>
      <c r="AD438" s="3">
        <f>AA438/G438</f>
        <v>0</v>
      </c>
      <c r="AE438" s="24">
        <f>(AA438)*(G438*G438)</f>
        <v>0</v>
      </c>
      <c r="AF438" s="25">
        <f t="shared" si="139"/>
        <v>1.9290123456790122E-4</v>
      </c>
      <c r="AG438" s="26">
        <f>(H438-$H$2)/SUM($AF$2:AF437)</f>
        <v>184.83301186301526</v>
      </c>
      <c r="AH438" s="35">
        <f>(H438-H433)/SUM(AF433:AF437)</f>
        <v>0</v>
      </c>
      <c r="AI438" s="28">
        <f>(H438-H428)/SUM(AF428:AF437)</f>
        <v>0</v>
      </c>
      <c r="AJ438" s="29">
        <f>AJ437+(AVERAGE($AE$3:AE438)/(AJ437*AJ437))</f>
        <v>58.348619619499324</v>
      </c>
      <c r="AK438" s="30">
        <f>AK437+(AVERAGE($AG$3:AG438)/(AK437*AK437))</f>
        <v>52.694866719912746</v>
      </c>
      <c r="AL438" s="36">
        <f>AL437+(AVERAGE($AH$3:AH438)/(AL437*AL437))</f>
        <v>65.485307960586894</v>
      </c>
      <c r="AM438" s="37">
        <f>AM437+(AVERAGE($AI$3:AI438)/(AM437*AM437))</f>
        <v>65.675864471539228</v>
      </c>
      <c r="AN438" s="38">
        <f t="shared" si="140"/>
        <v>72.031446169534419</v>
      </c>
      <c r="AO438" s="39">
        <f t="shared" si="152"/>
        <v>72.21648260302517</v>
      </c>
      <c r="AP438" s="39">
        <f t="shared" si="152"/>
        <v>72.220465587974758</v>
      </c>
      <c r="AQ438" s="36">
        <f t="shared" si="146"/>
        <v>72.007031800028997</v>
      </c>
      <c r="AR438" s="40">
        <f t="shared" si="151"/>
        <v>71.932604072703754</v>
      </c>
      <c r="AS438" s="41">
        <f t="shared" si="151"/>
        <v>72.755059259938093</v>
      </c>
      <c r="AT438" s="20">
        <f>POWER((AO438-H438),2)</f>
        <v>4.6864717412553478E-2</v>
      </c>
      <c r="AU438" s="20">
        <f>POWER((AP438-H438),2)</f>
        <v>4.8605075481055617E-2</v>
      </c>
      <c r="AV438" s="29">
        <f t="shared" si="142"/>
        <v>61.866634356620075</v>
      </c>
      <c r="AW438" s="30">
        <f t="shared" si="145"/>
        <v>48.555901884827087</v>
      </c>
      <c r="AX438" s="36">
        <f t="shared" si="143"/>
        <v>65.105176722451873</v>
      </c>
      <c r="AY438" s="37">
        <f t="shared" si="144"/>
        <v>62.12768524124381</v>
      </c>
    </row>
    <row r="439" spans="1:51" thickTop="1" thickBot="1">
      <c r="A439" s="4">
        <v>438</v>
      </c>
      <c r="B439" s="4">
        <v>1268653640</v>
      </c>
      <c r="C439" s="5">
        <f t="shared" si="134"/>
        <v>0.82922201138519924</v>
      </c>
      <c r="D439" s="2">
        <f t="shared" si="135"/>
        <v>40252.491203703699</v>
      </c>
      <c r="E439" s="4" t="s">
        <v>1317</v>
      </c>
      <c r="F439" s="4" t="s">
        <v>1318</v>
      </c>
      <c r="G439" s="4">
        <v>72</v>
      </c>
      <c r="H439" s="4">
        <v>72</v>
      </c>
      <c r="I439" s="5">
        <f t="shared" si="136"/>
        <v>0.90163934426229508</v>
      </c>
      <c r="J439" s="4">
        <v>438</v>
      </c>
      <c r="K439" s="4">
        <v>438</v>
      </c>
      <c r="L439" s="5">
        <f t="shared" si="137"/>
        <v>0.8810679611650486</v>
      </c>
      <c r="M439" s="5">
        <f t="shared" si="132"/>
        <v>6.083333333333333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f>N439+P439+T439</f>
        <v>0</v>
      </c>
      <c r="X439" s="4">
        <f>O439+Q439+U439</f>
        <v>0</v>
      </c>
      <c r="Y439" s="60">
        <f>(N439+V439)/G439</f>
        <v>0</v>
      </c>
      <c r="Z439" s="62">
        <f>IF(AA439=0,0,(N439+V439)/ABS(AA439))</f>
        <v>0</v>
      </c>
      <c r="AA439" s="3">
        <f t="shared" si="138"/>
        <v>0</v>
      </c>
      <c r="AB439" s="3">
        <f t="shared" si="133"/>
        <v>0</v>
      </c>
      <c r="AC439" s="3">
        <f>N439+O439+P439+Q439+T439+U439</f>
        <v>0</v>
      </c>
      <c r="AD439" s="3">
        <f>AA439/G439</f>
        <v>0</v>
      </c>
      <c r="AE439" s="24">
        <f>(AA439)*(G439*G439)</f>
        <v>0</v>
      </c>
      <c r="AF439" s="25">
        <f t="shared" si="139"/>
        <v>1.9290123456790122E-4</v>
      </c>
      <c r="AG439" s="26">
        <f>(H439-$H$2)/SUM($AF$2:AF438)</f>
        <v>184.71326891329477</v>
      </c>
      <c r="AH439" s="35">
        <f>(H439-H434)/SUM(AF434:AF438)</f>
        <v>0</v>
      </c>
      <c r="AI439" s="28">
        <f>(H439-H429)/SUM(AF429:AF438)</f>
        <v>0</v>
      </c>
      <c r="AJ439" s="29">
        <f>AJ438+(AVERAGE($AE$3:AE439)/(AJ438*AJ438))</f>
        <v>58.410271327253092</v>
      </c>
      <c r="AK439" s="30">
        <f>AK438+(AVERAGE($AG$3:AG439)/(AK438*AK438))</f>
        <v>52.745563797921456</v>
      </c>
      <c r="AL439" s="36">
        <f>AL438+(AVERAGE($AH$3:AH439)/(AL438*AL438))</f>
        <v>65.548750753332442</v>
      </c>
      <c r="AM439" s="37">
        <f>AM438+(AVERAGE($AI$3:AI439)/(AM438*AM438))</f>
        <v>65.740143764074247</v>
      </c>
      <c r="AN439" s="38">
        <f t="shared" si="140"/>
        <v>72.031446169534419</v>
      </c>
      <c r="AO439" s="39">
        <f t="shared" si="152"/>
        <v>72.21648260302517</v>
      </c>
      <c r="AP439" s="39">
        <f t="shared" si="152"/>
        <v>72.220465587974758</v>
      </c>
      <c r="AQ439" s="36">
        <f t="shared" si="146"/>
        <v>72.007031800028997</v>
      </c>
      <c r="AR439" s="40">
        <f t="shared" si="151"/>
        <v>71.871534009656955</v>
      </c>
      <c r="AS439" s="41">
        <f t="shared" si="151"/>
        <v>72.573767932351444</v>
      </c>
      <c r="AT439" s="20">
        <f>POWER((AO439-H439),2)</f>
        <v>4.6864717412553478E-2</v>
      </c>
      <c r="AU439" s="20">
        <f>POWER((AP439-H439),2)</f>
        <v>4.8605075481055617E-2</v>
      </c>
      <c r="AV439" s="29">
        <f t="shared" si="142"/>
        <v>61.912438183826318</v>
      </c>
      <c r="AW439" s="30">
        <f t="shared" si="145"/>
        <v>48.590724767259751</v>
      </c>
      <c r="AX439" s="36">
        <f t="shared" si="143"/>
        <v>65.153576536730554</v>
      </c>
      <c r="AY439" s="37">
        <f t="shared" si="144"/>
        <v>62.173699111304472</v>
      </c>
    </row>
    <row r="440" spans="1:51" thickTop="1" thickBot="1">
      <c r="A440" s="4">
        <v>439</v>
      </c>
      <c r="B440" s="4">
        <v>1275482069</v>
      </c>
      <c r="C440" s="5">
        <f t="shared" si="134"/>
        <v>0.83111954459203041</v>
      </c>
      <c r="D440" s="2">
        <f t="shared" si="135"/>
        <v>40331.523946759262</v>
      </c>
      <c r="E440" s="4" t="s">
        <v>1318</v>
      </c>
      <c r="F440" s="4" t="s">
        <v>1319</v>
      </c>
      <c r="G440" s="4">
        <v>72</v>
      </c>
      <c r="H440" s="4">
        <v>72</v>
      </c>
      <c r="I440" s="5">
        <f t="shared" si="136"/>
        <v>0.90163934426229508</v>
      </c>
      <c r="J440" s="4">
        <v>438</v>
      </c>
      <c r="K440" s="4">
        <v>438</v>
      </c>
      <c r="L440" s="5">
        <f t="shared" si="137"/>
        <v>0.8810679611650486</v>
      </c>
      <c r="M440" s="5">
        <f t="shared" si="132"/>
        <v>6.083333333333333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f>N440+P440+T440</f>
        <v>0</v>
      </c>
      <c r="X440" s="4">
        <f>O440+Q440+U440</f>
        <v>0</v>
      </c>
      <c r="Y440" s="60">
        <f>(N440+V440)/G440</f>
        <v>0</v>
      </c>
      <c r="Z440" s="62">
        <f>IF(AA440=0,0,(N440+V440)/ABS(AA440))</f>
        <v>0</v>
      </c>
      <c r="AA440" s="3">
        <f t="shared" si="138"/>
        <v>0</v>
      </c>
      <c r="AB440" s="3">
        <f t="shared" si="133"/>
        <v>0</v>
      </c>
      <c r="AC440" s="3">
        <f>N440+O440+P440+Q440+T440+U440</f>
        <v>0</v>
      </c>
      <c r="AD440" s="3">
        <f>AA440/G440</f>
        <v>0</v>
      </c>
      <c r="AE440" s="24">
        <f>(AA440)*(G440*G440)</f>
        <v>0</v>
      </c>
      <c r="AF440" s="25">
        <f t="shared" si="139"/>
        <v>1.9290123456790122E-4</v>
      </c>
      <c r="AG440" s="26">
        <f>(H440-$H$2)/SUM($AF$2:AF439)</f>
        <v>184.59368101261936</v>
      </c>
      <c r="AH440" s="35">
        <f>(H440-H435)/SUM(AF435:AF439)</f>
        <v>0</v>
      </c>
      <c r="AI440" s="28">
        <f>(H440-H430)/SUM(AF430:AF439)</f>
        <v>0</v>
      </c>
      <c r="AJ440" s="29">
        <f>AJ439+(AVERAGE($AE$3:AE440)/(AJ439*AJ439))</f>
        <v>58.471652497296944</v>
      </c>
      <c r="AK440" s="30">
        <f>AK439+(AVERAGE($AG$3:AG440)/(AK439*AK439))</f>
        <v>52.796199427531739</v>
      </c>
      <c r="AL440" s="36">
        <f>AL439+(AVERAGE($AH$3:AH440)/(AL439*AL439))</f>
        <v>65.611926230210614</v>
      </c>
      <c r="AM440" s="37">
        <f>AM439+(AVERAGE($AI$3:AI440)/(AM439*AM439))</f>
        <v>65.804150946730473</v>
      </c>
      <c r="AN440" s="38">
        <f t="shared" si="140"/>
        <v>72.031446169534419</v>
      </c>
      <c r="AO440" s="39">
        <f t="shared" si="152"/>
        <v>72.21648260302517</v>
      </c>
      <c r="AP440" s="39">
        <f t="shared" si="152"/>
        <v>72.220465587974758</v>
      </c>
      <c r="AQ440" s="36">
        <f t="shared" si="146"/>
        <v>72.007031800028997</v>
      </c>
      <c r="AR440" s="40">
        <f t="shared" si="151"/>
        <v>71.871534009656955</v>
      </c>
      <c r="AS440" s="41">
        <f t="shared" si="151"/>
        <v>72.422554783968621</v>
      </c>
      <c r="AT440" s="20">
        <f>POWER((AO440-H440),2)</f>
        <v>4.6864717412553478E-2</v>
      </c>
      <c r="AU440" s="20">
        <f>POWER((AP440-H440),2)</f>
        <v>4.8605075481055617E-2</v>
      </c>
      <c r="AV440" s="29">
        <f t="shared" si="142"/>
        <v>61.958174263271864</v>
      </c>
      <c r="AW440" s="30">
        <f t="shared" si="145"/>
        <v>48.62549775545331</v>
      </c>
      <c r="AX440" s="36">
        <f t="shared" si="143"/>
        <v>65.201904469400915</v>
      </c>
      <c r="AY440" s="37">
        <f t="shared" si="144"/>
        <v>62.219644898147145</v>
      </c>
    </row>
    <row r="441" spans="1:51" thickTop="1" thickBot="1">
      <c r="A441" s="4">
        <v>440</v>
      </c>
      <c r="B441" s="4">
        <v>1275482194</v>
      </c>
      <c r="C441" s="5">
        <f t="shared" si="134"/>
        <v>0.83301707779886147</v>
      </c>
      <c r="D441" s="2">
        <f t="shared" si="135"/>
        <v>40331.525393518517</v>
      </c>
      <c r="E441" s="4" t="s">
        <v>1319</v>
      </c>
      <c r="F441" s="4" t="s">
        <v>1320</v>
      </c>
      <c r="G441" s="4">
        <v>72</v>
      </c>
      <c r="H441" s="4">
        <v>72</v>
      </c>
      <c r="I441" s="5">
        <f t="shared" si="136"/>
        <v>0.90163934426229508</v>
      </c>
      <c r="J441" s="4">
        <v>438</v>
      </c>
      <c r="K441" s="4">
        <v>438</v>
      </c>
      <c r="L441" s="5">
        <f t="shared" si="137"/>
        <v>0.8810679611650486</v>
      </c>
      <c r="M441" s="5">
        <f t="shared" si="132"/>
        <v>6.083333333333333</v>
      </c>
      <c r="N441" s="4">
        <v>0</v>
      </c>
      <c r="O441" s="4">
        <v>0</v>
      </c>
      <c r="P441" s="4">
        <v>0</v>
      </c>
      <c r="Q441" s="4">
        <v>0</v>
      </c>
      <c r="R441" s="4">
        <v>1</v>
      </c>
      <c r="S441" s="4">
        <v>0</v>
      </c>
      <c r="T441" s="4">
        <v>0</v>
      </c>
      <c r="U441" s="4">
        <v>0</v>
      </c>
      <c r="V441" s="4">
        <v>1</v>
      </c>
      <c r="W441" s="4">
        <f>N441+P441+T441</f>
        <v>0</v>
      </c>
      <c r="X441" s="4">
        <f>O441+Q441+U441</f>
        <v>0</v>
      </c>
      <c r="Y441" s="60">
        <f>(N441+V441)/G441</f>
        <v>1.3888888888888888E-2</v>
      </c>
      <c r="Z441" s="62">
        <f>IF(AA441=0,0,(N441+V441)/ABS(AA441))</f>
        <v>0</v>
      </c>
      <c r="AA441" s="3">
        <f t="shared" si="138"/>
        <v>0</v>
      </c>
      <c r="AB441" s="3">
        <f t="shared" si="133"/>
        <v>0</v>
      </c>
      <c r="AC441" s="3">
        <f>N441+O441+P441+Q441+T441+U441</f>
        <v>0</v>
      </c>
      <c r="AD441" s="3">
        <f>AA441/G441</f>
        <v>0</v>
      </c>
      <c r="AE441" s="24">
        <f>(AA441)*(G441*G441)</f>
        <v>0</v>
      </c>
      <c r="AF441" s="25">
        <f t="shared" si="139"/>
        <v>1.9290123456790122E-4</v>
      </c>
      <c r="AG441" s="26">
        <f>(H441-$H$2)/SUM($AF$2:AF440)</f>
        <v>184.47424786003617</v>
      </c>
      <c r="AH441" s="35">
        <f>(H441-H436)/SUM(AF436:AF440)</f>
        <v>0</v>
      </c>
      <c r="AI441" s="28">
        <f>(H441-H431)/SUM(AF431:AF440)</f>
        <v>0</v>
      </c>
      <c r="AJ441" s="29">
        <f>AJ440+(AVERAGE($AE$3:AE441)/(AJ440*AJ440))</f>
        <v>58.532765337023996</v>
      </c>
      <c r="AK441" s="30">
        <f>AK440+(AVERAGE($AG$3:AG441)/(AK440*AK440))</f>
        <v>52.846773607765606</v>
      </c>
      <c r="AL441" s="36">
        <f>AL440+(AVERAGE($AH$3:AH441)/(AL440*AL440))</f>
        <v>65.674836475954919</v>
      </c>
      <c r="AM441" s="37">
        <f>AM440+(AVERAGE($AI$3:AI441)/(AM440*AM440))</f>
        <v>65.867888152639537</v>
      </c>
      <c r="AN441" s="38">
        <f t="shared" si="140"/>
        <v>72.031446169534419</v>
      </c>
      <c r="AO441" s="39">
        <f t="shared" si="152"/>
        <v>72.21648260302517</v>
      </c>
      <c r="AP441" s="39">
        <f t="shared" si="152"/>
        <v>72.220465587974758</v>
      </c>
      <c r="AQ441" s="36">
        <f t="shared" si="146"/>
        <v>72.007031800028997</v>
      </c>
      <c r="AR441" s="40">
        <f t="shared" si="151"/>
        <v>71.871534009656955</v>
      </c>
      <c r="AS441" s="41">
        <f t="shared" si="151"/>
        <v>72.301570217444038</v>
      </c>
      <c r="AT441" s="20">
        <f>POWER((AO441-H441),2)</f>
        <v>4.6864717412553478E-2</v>
      </c>
      <c r="AU441" s="20">
        <f>POWER((AP441-H441),2)</f>
        <v>4.8605075481055617E-2</v>
      </c>
      <c r="AV441" s="29">
        <f t="shared" si="142"/>
        <v>62.003842845024558</v>
      </c>
      <c r="AW441" s="30">
        <f t="shared" si="145"/>
        <v>48.660221027822161</v>
      </c>
      <c r="AX441" s="36">
        <f t="shared" si="143"/>
        <v>65.2501607868778</v>
      </c>
      <c r="AY441" s="37">
        <f t="shared" si="144"/>
        <v>62.265522853169252</v>
      </c>
    </row>
    <row r="442" spans="1:51" thickTop="1" thickBot="1">
      <c r="A442" s="4">
        <v>441</v>
      </c>
      <c r="B442" s="4">
        <v>1275482606</v>
      </c>
      <c r="C442" s="5">
        <f t="shared" si="134"/>
        <v>0.83491461100569264</v>
      </c>
      <c r="D442" s="2">
        <f t="shared" si="135"/>
        <v>40331.530162037037</v>
      </c>
      <c r="E442" s="4" t="s">
        <v>1320</v>
      </c>
      <c r="F442" s="4" t="s">
        <v>1321</v>
      </c>
      <c r="G442" s="4">
        <v>72</v>
      </c>
      <c r="H442" s="4">
        <v>72</v>
      </c>
      <c r="I442" s="5">
        <f t="shared" si="136"/>
        <v>0.90163934426229508</v>
      </c>
      <c r="J442" s="4">
        <v>438</v>
      </c>
      <c r="K442" s="4">
        <v>438</v>
      </c>
      <c r="L442" s="5">
        <f t="shared" si="137"/>
        <v>0.8810679611650486</v>
      </c>
      <c r="M442" s="5">
        <f t="shared" si="132"/>
        <v>6.083333333333333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f>N442+P442+T442</f>
        <v>0</v>
      </c>
      <c r="X442" s="4">
        <f>O442+Q442+U442</f>
        <v>0</v>
      </c>
      <c r="Y442" s="60">
        <f>(N442+V442)/G442</f>
        <v>0</v>
      </c>
      <c r="Z442" s="62">
        <f>IF(AA442=0,0,(N442+V442)/ABS(AA442))</f>
        <v>0</v>
      </c>
      <c r="AA442" s="3">
        <f t="shared" si="138"/>
        <v>0</v>
      </c>
      <c r="AB442" s="3">
        <f t="shared" si="133"/>
        <v>0</v>
      </c>
      <c r="AC442" s="3">
        <f>N442+O442+P442+Q442+T442+U442</f>
        <v>0</v>
      </c>
      <c r="AD442" s="3">
        <f>AA442/G442</f>
        <v>0</v>
      </c>
      <c r="AE442" s="24">
        <f>(AA442)*(G442*G442)</f>
        <v>0</v>
      </c>
      <c r="AF442" s="25">
        <f t="shared" si="139"/>
        <v>1.9290123456790122E-4</v>
      </c>
      <c r="AG442" s="26">
        <f>(H442-$H$2)/SUM($AF$2:AF441)</f>
        <v>184.35496915537078</v>
      </c>
      <c r="AH442" s="35">
        <f>(H442-H437)/SUM(AF437:AF441)</f>
        <v>0</v>
      </c>
      <c r="AI442" s="28">
        <f>(H442-H432)/SUM(AF432:AF441)</f>
        <v>0</v>
      </c>
      <c r="AJ442" s="29">
        <f>AJ441+(AVERAGE($AE$3:AE442)/(AJ441*AJ441))</f>
        <v>58.593612027148261</v>
      </c>
      <c r="AK442" s="30">
        <f>AK441+(AVERAGE($AG$3:AG442)/(AK441*AK441))</f>
        <v>52.897286339803863</v>
      </c>
      <c r="AL442" s="36">
        <f>AL441+(AVERAGE($AH$3:AH442)/(AL441*AL441))</f>
        <v>65.737483551318775</v>
      </c>
      <c r="AM442" s="37">
        <f>AM441+(AVERAGE($AI$3:AI442)/(AM441*AM441))</f>
        <v>65.931357490256971</v>
      </c>
      <c r="AN442" s="38">
        <f t="shared" si="140"/>
        <v>72.031446169534419</v>
      </c>
      <c r="AO442" s="39">
        <f t="shared" si="152"/>
        <v>72.21648260302517</v>
      </c>
      <c r="AP442" s="39">
        <f t="shared" si="152"/>
        <v>72.220465587974758</v>
      </c>
      <c r="AQ442" s="36">
        <f t="shared" si="146"/>
        <v>72.007031800028997</v>
      </c>
      <c r="AR442" s="40">
        <f t="shared" si="151"/>
        <v>71.871534009656955</v>
      </c>
      <c r="AS442" s="41">
        <f t="shared" si="151"/>
        <v>72.210893852278261</v>
      </c>
      <c r="AT442" s="20">
        <f>POWER((AO442-H442),2)</f>
        <v>4.6864717412553478E-2</v>
      </c>
      <c r="AU442" s="20">
        <f>POWER((AP442-H442),2)</f>
        <v>4.8605075481055617E-2</v>
      </c>
      <c r="AV442" s="29">
        <f t="shared" si="142"/>
        <v>62.049444177678225</v>
      </c>
      <c r="AW442" s="30">
        <f t="shared" si="145"/>
        <v>48.694894761761837</v>
      </c>
      <c r="AX442" s="36">
        <f t="shared" si="143"/>
        <v>65.298345753999257</v>
      </c>
      <c r="AY442" s="37">
        <f t="shared" si="144"/>
        <v>62.311333226285832</v>
      </c>
    </row>
    <row r="443" spans="1:51" thickTop="1" thickBot="1">
      <c r="A443" s="4">
        <v>442</v>
      </c>
      <c r="B443" s="4">
        <v>1275569140</v>
      </c>
      <c r="C443" s="5">
        <f t="shared" si="134"/>
        <v>0.8368121442125237</v>
      </c>
      <c r="D443" s="2">
        <f t="shared" si="135"/>
        <v>40332.531712962962</v>
      </c>
      <c r="E443" s="4" t="s">
        <v>1321</v>
      </c>
      <c r="F443" s="4" t="s">
        <v>1322</v>
      </c>
      <c r="G443" s="4">
        <v>72</v>
      </c>
      <c r="H443" s="4">
        <v>72</v>
      </c>
      <c r="I443" s="5">
        <f t="shared" si="136"/>
        <v>0.90163934426229508</v>
      </c>
      <c r="J443" s="4">
        <v>438</v>
      </c>
      <c r="K443" s="4">
        <v>438</v>
      </c>
      <c r="L443" s="5">
        <f t="shared" si="137"/>
        <v>0.8810679611650486</v>
      </c>
      <c r="M443" s="5">
        <f t="shared" si="132"/>
        <v>6.083333333333333</v>
      </c>
      <c r="N443" s="4">
        <v>0</v>
      </c>
      <c r="O443" s="4">
        <v>0</v>
      </c>
      <c r="P443" s="4">
        <v>1</v>
      </c>
      <c r="Q443" s="4">
        <v>1</v>
      </c>
      <c r="R443" s="4">
        <v>0</v>
      </c>
      <c r="S443" s="4">
        <v>0</v>
      </c>
      <c r="T443" s="4">
        <v>0</v>
      </c>
      <c r="U443" s="4">
        <v>0</v>
      </c>
      <c r="V443" s="4">
        <v>1</v>
      </c>
      <c r="W443" s="4">
        <f>N443+P443+T443</f>
        <v>1</v>
      </c>
      <c r="X443" s="4">
        <f>O443+Q443+U443</f>
        <v>1</v>
      </c>
      <c r="Y443" s="60">
        <f>(N443+V443)/G443</f>
        <v>1.3888888888888888E-2</v>
      </c>
      <c r="Z443" s="62">
        <f>IF(AA443=0,0,(N443+V443)/ABS(AA443))</f>
        <v>0</v>
      </c>
      <c r="AA443" s="3">
        <f t="shared" si="138"/>
        <v>0</v>
      </c>
      <c r="AB443" s="3">
        <f t="shared" si="133"/>
        <v>0</v>
      </c>
      <c r="AC443" s="3">
        <f>N443+O443+P443+Q443+T443+U443</f>
        <v>2</v>
      </c>
      <c r="AD443" s="3">
        <f>AA443/G443</f>
        <v>0</v>
      </c>
      <c r="AE443" s="24">
        <f>(AA443)*(G443*G443)</f>
        <v>0</v>
      </c>
      <c r="AF443" s="25">
        <f t="shared" si="139"/>
        <v>1.9290123456790122E-4</v>
      </c>
      <c r="AG443" s="26">
        <f>(H443-$H$2)/SUM($AF$2:AF442)</f>
        <v>184.23584459922458</v>
      </c>
      <c r="AH443" s="35">
        <f>(H443-H438)/SUM(AF438:AF442)</f>
        <v>0</v>
      </c>
      <c r="AI443" s="28">
        <f>(H443-H433)/SUM(AF433:AF442)</f>
        <v>0</v>
      </c>
      <c r="AJ443" s="29">
        <f>AJ442+(AVERAGE($AE$3:AE443)/(AJ442*AJ442))</f>
        <v>58.654194722135493</v>
      </c>
      <c r="AK443" s="30">
        <f>AK442+(AVERAGE($AG$3:AG443)/(AK442*AK442))</f>
        <v>52.947737626945987</v>
      </c>
      <c r="AL443" s="36">
        <f>AL442+(AVERAGE($AH$3:AH443)/(AL442*AL442))</f>
        <v>65.799869493442912</v>
      </c>
      <c r="AM443" s="37">
        <f>AM442+(AVERAGE($AI$3:AI443)/(AM442*AM442))</f>
        <v>65.994561043742536</v>
      </c>
      <c r="AN443" s="38">
        <f t="shared" si="140"/>
        <v>72.031446169534419</v>
      </c>
      <c r="AO443" s="39">
        <f t="shared" si="152"/>
        <v>72.21648260302517</v>
      </c>
      <c r="AP443" s="39">
        <f t="shared" si="152"/>
        <v>72.220465587974758</v>
      </c>
      <c r="AQ443" s="36">
        <f t="shared" si="146"/>
        <v>72.007031800028997</v>
      </c>
      <c r="AR443" s="40">
        <f t="shared" si="151"/>
        <v>71.871534009656955</v>
      </c>
      <c r="AS443" s="41">
        <f t="shared" si="151"/>
        <v>72.150533021795511</v>
      </c>
      <c r="AT443" s="20">
        <f>POWER((AO443-H443),2)</f>
        <v>4.6864717412553478E-2</v>
      </c>
      <c r="AU443" s="20">
        <f>POWER((AP443-H443),2)</f>
        <v>4.8605075481055617E-2</v>
      </c>
      <c r="AV443" s="29">
        <f t="shared" si="142"/>
        <v>62.094978508364612</v>
      </c>
      <c r="AW443" s="30">
        <f t="shared" si="145"/>
        <v>48.729519133657007</v>
      </c>
      <c r="AX443" s="36">
        <f t="shared" si="143"/>
        <v>65.346459634039363</v>
      </c>
      <c r="AY443" s="37">
        <f t="shared" si="144"/>
        <v>62.357076265941544</v>
      </c>
    </row>
    <row r="444" spans="1:51" thickTop="1" thickBot="1">
      <c r="A444" s="4">
        <v>443</v>
      </c>
      <c r="B444" s="4">
        <v>1275570275</v>
      </c>
      <c r="C444" s="5">
        <f t="shared" si="134"/>
        <v>0.83870967741935487</v>
      </c>
      <c r="D444" s="2">
        <f t="shared" si="135"/>
        <v>40332.544849537036</v>
      </c>
      <c r="E444" s="4" t="s">
        <v>1322</v>
      </c>
      <c r="F444" s="4" t="s">
        <v>1323</v>
      </c>
      <c r="G444" s="4">
        <v>72</v>
      </c>
      <c r="H444" s="4">
        <v>72</v>
      </c>
      <c r="I444" s="5">
        <f t="shared" si="136"/>
        <v>0.90163934426229508</v>
      </c>
      <c r="J444" s="4">
        <v>438</v>
      </c>
      <c r="K444" s="4">
        <v>438</v>
      </c>
      <c r="L444" s="5">
        <f t="shared" si="137"/>
        <v>0.8810679611650486</v>
      </c>
      <c r="M444" s="5">
        <f t="shared" si="132"/>
        <v>6.083333333333333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f>N444+P444+T444</f>
        <v>0</v>
      </c>
      <c r="X444" s="4">
        <f>O444+Q444+U444</f>
        <v>0</v>
      </c>
      <c r="Y444" s="60">
        <f>(N444+V444)/G444</f>
        <v>0</v>
      </c>
      <c r="Z444" s="62">
        <f>IF(AA444=0,0,(N444+V444)/ABS(AA444))</f>
        <v>0</v>
      </c>
      <c r="AA444" s="3">
        <f t="shared" si="138"/>
        <v>0</v>
      </c>
      <c r="AB444" s="3">
        <f t="shared" si="133"/>
        <v>0</v>
      </c>
      <c r="AC444" s="3">
        <f>N444+O444+P444+Q444+T444+U444</f>
        <v>0</v>
      </c>
      <c r="AD444" s="3">
        <f>AA444/G444</f>
        <v>0</v>
      </c>
      <c r="AE444" s="24">
        <f>(AA444)*(G444*G444)</f>
        <v>0</v>
      </c>
      <c r="AF444" s="25">
        <f t="shared" si="139"/>
        <v>1.9290123456790122E-4</v>
      </c>
      <c r="AG444" s="26">
        <f>(H444-$H$2)/SUM($AF$2:AF443)</f>
        <v>184.11687389297234</v>
      </c>
      <c r="AH444" s="35">
        <f>(H444-H439)/SUM(AF439:AF443)</f>
        <v>0</v>
      </c>
      <c r="AI444" s="28">
        <f>(H444-H434)/SUM(AF434:AF443)</f>
        <v>0</v>
      </c>
      <c r="AJ444" s="29">
        <f>AJ443+(AVERAGE($AE$3:AE444)/(AJ443*AJ443))</f>
        <v>58.7145155506253</v>
      </c>
      <c r="AK444" s="30">
        <f>AK443+(AVERAGE($AG$3:AG444)/(AK443*AK443))</f>
        <v>52.99812747457068</v>
      </c>
      <c r="AL444" s="36">
        <f>AL443+(AVERAGE($AH$3:AH444)/(AL443*AL443))</f>
        <v>65.861996316215681</v>
      </c>
      <c r="AM444" s="37">
        <f>AM443+(AVERAGE($AI$3:AI444)/(AM443*AM443))</f>
        <v>66.057500873333197</v>
      </c>
      <c r="AN444" s="38">
        <f t="shared" si="140"/>
        <v>72.031446169534419</v>
      </c>
      <c r="AO444" s="39">
        <f t="shared" si="152"/>
        <v>72.21648260302517</v>
      </c>
      <c r="AP444" s="39">
        <f t="shared" si="152"/>
        <v>72.220465587974758</v>
      </c>
      <c r="AQ444" s="36">
        <f t="shared" si="146"/>
        <v>72.007031800028997</v>
      </c>
      <c r="AR444" s="40">
        <f t="shared" ref="AR444:AS459" si="153">AR443+(AVERAGE(AH435:AH444)/(AR443*AR443))</f>
        <v>71.871534009656955</v>
      </c>
      <c r="AS444" s="41">
        <f t="shared" si="153"/>
        <v>72.12042200328294</v>
      </c>
      <c r="AT444" s="20">
        <f>POWER((AO444-H444),2)</f>
        <v>4.6864717412553478E-2</v>
      </c>
      <c r="AU444" s="20">
        <f>POWER((AP444-H444),2)</f>
        <v>4.8605075481055617E-2</v>
      </c>
      <c r="AV444" s="29">
        <f t="shared" si="142"/>
        <v>62.14044608276518</v>
      </c>
      <c r="AW444" s="30">
        <f t="shared" si="145"/>
        <v>48.764094318889356</v>
      </c>
      <c r="AX444" s="36">
        <f t="shared" si="143"/>
        <v>65.394502688720877</v>
      </c>
      <c r="AY444" s="37">
        <f t="shared" si="144"/>
        <v>62.402752219122526</v>
      </c>
    </row>
    <row r="445" spans="1:51" thickTop="1" thickBot="1">
      <c r="A445" s="4">
        <v>444</v>
      </c>
      <c r="B445" s="4">
        <v>1275992493</v>
      </c>
      <c r="C445" s="5">
        <f t="shared" si="134"/>
        <v>0.84060721062618593</v>
      </c>
      <c r="D445" s="2">
        <f t="shared" si="135"/>
        <v>40337.431631944448</v>
      </c>
      <c r="E445" s="4" t="s">
        <v>1323</v>
      </c>
      <c r="F445" s="4" t="s">
        <v>1324</v>
      </c>
      <c r="G445" s="4">
        <v>72</v>
      </c>
      <c r="H445" s="4">
        <v>72</v>
      </c>
      <c r="I445" s="5">
        <f t="shared" si="136"/>
        <v>0.90163934426229508</v>
      </c>
      <c r="J445" s="4">
        <v>438</v>
      </c>
      <c r="K445" s="4">
        <v>438</v>
      </c>
      <c r="L445" s="5">
        <f t="shared" si="137"/>
        <v>0.8810679611650486</v>
      </c>
      <c r="M445" s="5">
        <f t="shared" si="132"/>
        <v>6.083333333333333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f>N445+P445+T445</f>
        <v>0</v>
      </c>
      <c r="X445" s="4">
        <f>O445+Q445+U445</f>
        <v>0</v>
      </c>
      <c r="Y445" s="60">
        <f>(N445+V445)/G445</f>
        <v>0</v>
      </c>
      <c r="Z445" s="62">
        <f>IF(AA445=0,0,(N445+V445)/ABS(AA445))</f>
        <v>0</v>
      </c>
      <c r="AA445" s="3">
        <f t="shared" si="138"/>
        <v>0</v>
      </c>
      <c r="AB445" s="3">
        <f t="shared" si="133"/>
        <v>0</v>
      </c>
      <c r="AC445" s="3">
        <f>N445+O445+P445+Q445+T445+U445</f>
        <v>0</v>
      </c>
      <c r="AD445" s="3">
        <f>AA445/G445</f>
        <v>0</v>
      </c>
      <c r="AE445" s="24">
        <f>(AA445)*(G445*G445)</f>
        <v>0</v>
      </c>
      <c r="AF445" s="25">
        <f t="shared" si="139"/>
        <v>1.9290123456790122E-4</v>
      </c>
      <c r="AG445" s="26">
        <f>(H445-$H$2)/SUM($AF$2:AF444)</f>
        <v>183.99805673875966</v>
      </c>
      <c r="AH445" s="35">
        <f>(H445-H440)/SUM(AF440:AF444)</f>
        <v>0</v>
      </c>
      <c r="AI445" s="28">
        <f>(H445-H435)/SUM(AF435:AF444)</f>
        <v>0</v>
      </c>
      <c r="AJ445" s="29">
        <f>AJ444+(AVERAGE($AE$3:AE445)/(AJ444*AJ444))</f>
        <v>58.774576615844715</v>
      </c>
      <c r="AK445" s="30">
        <f>AK444+(AVERAGE($AG$3:AG445)/(AK444*AK444))</f>
        <v>53.048455890097095</v>
      </c>
      <c r="AL445" s="36">
        <f>AL444+(AVERAGE($AH$3:AH445)/(AL444*AL444))</f>
        <v>65.923866010626526</v>
      </c>
      <c r="AM445" s="37">
        <f>AM444+(AVERAGE($AI$3:AI445)/(AM444*AM444))</f>
        <v>66.120179015708985</v>
      </c>
      <c r="AN445" s="38">
        <f t="shared" si="140"/>
        <v>72.031446169534419</v>
      </c>
      <c r="AO445" s="39">
        <f t="shared" si="152"/>
        <v>72.21648260302517</v>
      </c>
      <c r="AP445" s="39">
        <f t="shared" si="152"/>
        <v>72.220465587974758</v>
      </c>
      <c r="AQ445" s="36">
        <f t="shared" si="146"/>
        <v>72.007031800028997</v>
      </c>
      <c r="AR445" s="40">
        <f t="shared" si="153"/>
        <v>71.871534009656955</v>
      </c>
      <c r="AS445" s="41">
        <f t="shared" si="153"/>
        <v>72.12042200328294</v>
      </c>
      <c r="AT445" s="20">
        <f>POWER((AO445-H445),2)</f>
        <v>4.6864717412553478E-2</v>
      </c>
      <c r="AU445" s="20">
        <f>POWER((AP445-H445),2)</f>
        <v>4.8605075481055617E-2</v>
      </c>
      <c r="AV445" s="29">
        <f t="shared" si="142"/>
        <v>62.185847145122786</v>
      </c>
      <c r="AW445" s="30">
        <f t="shared" si="145"/>
        <v>48.798620491845433</v>
      </c>
      <c r="AX445" s="36">
        <f t="shared" si="143"/>
        <v>65.442475178227795</v>
      </c>
      <c r="AY445" s="37">
        <f t="shared" si="144"/>
        <v>62.448361331368147</v>
      </c>
    </row>
    <row r="446" spans="1:51" thickTop="1" thickBot="1">
      <c r="A446" s="4">
        <v>445</v>
      </c>
      <c r="B446" s="4">
        <v>1282743799</v>
      </c>
      <c r="C446" s="5">
        <f t="shared" si="134"/>
        <v>0.8425047438330171</v>
      </c>
      <c r="D446" s="2">
        <f t="shared" si="135"/>
        <v>40415.571747685186</v>
      </c>
      <c r="E446" s="4" t="s">
        <v>1324</v>
      </c>
      <c r="F446" s="4" t="s">
        <v>1325</v>
      </c>
      <c r="G446" s="4">
        <v>72</v>
      </c>
      <c r="H446" s="4">
        <v>72</v>
      </c>
      <c r="I446" s="5">
        <f t="shared" si="136"/>
        <v>0.90163934426229508</v>
      </c>
      <c r="J446" s="4">
        <v>438</v>
      </c>
      <c r="K446" s="4">
        <v>438</v>
      </c>
      <c r="L446" s="5">
        <f t="shared" si="137"/>
        <v>0.8810679611650486</v>
      </c>
      <c r="M446" s="5">
        <f t="shared" si="132"/>
        <v>6.083333333333333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f>N446+P446+T446</f>
        <v>0</v>
      </c>
      <c r="X446" s="4">
        <f>O446+Q446+U446</f>
        <v>0</v>
      </c>
      <c r="Y446" s="60">
        <f>(N446+V446)/G446</f>
        <v>0</v>
      </c>
      <c r="Z446" s="62">
        <f>IF(AA446=0,0,(N446+V446)/ABS(AA446))</f>
        <v>0</v>
      </c>
      <c r="AA446" s="3">
        <f t="shared" si="138"/>
        <v>0</v>
      </c>
      <c r="AB446" s="3">
        <f t="shared" si="133"/>
        <v>0</v>
      </c>
      <c r="AC446" s="3">
        <f>N446+O446+P446+Q446+T446+U446</f>
        <v>0</v>
      </c>
      <c r="AD446" s="3">
        <f>AA446/G446</f>
        <v>0</v>
      </c>
      <c r="AE446" s="24">
        <f>(AA446)*(G446*G446)</f>
        <v>0</v>
      </c>
      <c r="AF446" s="25">
        <f t="shared" si="139"/>
        <v>1.9290123456790122E-4</v>
      </c>
      <c r="AG446" s="26">
        <f>(H446-$H$2)/SUM($AF$2:AF445)</f>
        <v>183.87939283950053</v>
      </c>
      <c r="AH446" s="35">
        <f>(H446-H441)/SUM(AF441:AF445)</f>
        <v>0</v>
      </c>
      <c r="AI446" s="28">
        <f>(H446-H436)/SUM(AF436:AF445)</f>
        <v>0</v>
      </c>
      <c r="AJ446" s="29">
        <f>AJ445+(AVERAGE($AE$3:AE446)/(AJ445*AJ445))</f>
        <v>58.83437999601346</v>
      </c>
      <c r="AK446" s="30">
        <f>AK445+(AVERAGE($AG$3:AG446)/(AK445*AK445))</f>
        <v>53.098722882946689</v>
      </c>
      <c r="AL446" s="36">
        <f>AL445+(AVERAGE($AH$3:AH446)/(AL445*AL445))</f>
        <v>65.985480545112651</v>
      </c>
      <c r="AM446" s="37">
        <f>AM445+(AVERAGE($AI$3:AI446)/(AM445*AM445))</f>
        <v>66.182597484351717</v>
      </c>
      <c r="AN446" s="38">
        <f t="shared" si="140"/>
        <v>72.031446169534419</v>
      </c>
      <c r="AO446" s="39">
        <f t="shared" si="152"/>
        <v>72.21648260302517</v>
      </c>
      <c r="AP446" s="39">
        <f t="shared" si="152"/>
        <v>72.220465587974758</v>
      </c>
      <c r="AQ446" s="36">
        <f t="shared" si="146"/>
        <v>72.007031800028997</v>
      </c>
      <c r="AR446" s="40">
        <f t="shared" si="153"/>
        <v>71.871534009656955</v>
      </c>
      <c r="AS446" s="41">
        <f t="shared" si="153"/>
        <v>72.12042200328294</v>
      </c>
      <c r="AT446" s="20">
        <f>POWER((AO446-H446),2)</f>
        <v>4.6864717412553478E-2</v>
      </c>
      <c r="AU446" s="20">
        <f>POWER((AP446-H446),2)</f>
        <v>4.8605075481055617E-2</v>
      </c>
      <c r="AV446" s="29">
        <f t="shared" si="142"/>
        <v>62.231181938253229</v>
      </c>
      <c r="AW446" s="30">
        <f t="shared" si="145"/>
        <v>48.833097825924391</v>
      </c>
      <c r="AX446" s="36">
        <f t="shared" si="143"/>
        <v>65.490377361217753</v>
      </c>
      <c r="AY446" s="37">
        <f t="shared" si="144"/>
        <v>62.493903846782644</v>
      </c>
    </row>
    <row r="447" spans="1:51" thickTop="1" thickBot="1">
      <c r="A447" s="4">
        <v>446</v>
      </c>
      <c r="B447" s="4">
        <v>1282744410</v>
      </c>
      <c r="C447" s="5">
        <f t="shared" si="134"/>
        <v>0.84440227703984816</v>
      </c>
      <c r="D447" s="2">
        <f t="shared" si="135"/>
        <v>40415.578819444447</v>
      </c>
      <c r="E447" s="4" t="s">
        <v>1325</v>
      </c>
      <c r="F447" s="4" t="s">
        <v>1326</v>
      </c>
      <c r="G447" s="4">
        <v>72</v>
      </c>
      <c r="H447" s="4">
        <v>72</v>
      </c>
      <c r="I447" s="5">
        <f t="shared" si="136"/>
        <v>0.90163934426229508</v>
      </c>
      <c r="J447" s="4">
        <v>438</v>
      </c>
      <c r="K447" s="4">
        <v>438</v>
      </c>
      <c r="L447" s="5">
        <f t="shared" si="137"/>
        <v>0.8810679611650486</v>
      </c>
      <c r="M447" s="5">
        <f t="shared" si="132"/>
        <v>6.083333333333333</v>
      </c>
      <c r="N447" s="4">
        <v>1</v>
      </c>
      <c r="O447" s="4">
        <v>1</v>
      </c>
      <c r="P447" s="4">
        <v>0</v>
      </c>
      <c r="Q447" s="4">
        <v>0</v>
      </c>
      <c r="R447" s="4">
        <v>0</v>
      </c>
      <c r="S447" s="4">
        <v>0</v>
      </c>
      <c r="T447" s="4">
        <v>3</v>
      </c>
      <c r="U447" s="4">
        <v>3</v>
      </c>
      <c r="V447" s="4">
        <v>0</v>
      </c>
      <c r="W447" s="4">
        <f>N447+P447+T447</f>
        <v>4</v>
      </c>
      <c r="X447" s="4">
        <f>O447+Q447+U447</f>
        <v>4</v>
      </c>
      <c r="Y447" s="60">
        <f>(N447+V447)/G447</f>
        <v>1.3888888888888888E-2</v>
      </c>
      <c r="Z447" s="62">
        <f>IF(AA447=0,0,(N447+V447)/ABS(AA447))</f>
        <v>0</v>
      </c>
      <c r="AA447" s="3">
        <f t="shared" si="138"/>
        <v>0</v>
      </c>
      <c r="AB447" s="3">
        <f t="shared" si="133"/>
        <v>0</v>
      </c>
      <c r="AC447" s="3">
        <f>N447+O447+P447+Q447+T447+U447</f>
        <v>8</v>
      </c>
      <c r="AD447" s="3">
        <f>AA447/G447</f>
        <v>0</v>
      </c>
      <c r="AE447" s="24">
        <f>(AA447)*(G447*G447)</f>
        <v>0</v>
      </c>
      <c r="AF447" s="25">
        <f t="shared" si="139"/>
        <v>1.9290123456790122E-4</v>
      </c>
      <c r="AG447" s="26">
        <f>(H447-$H$2)/SUM($AF$2:AF446)</f>
        <v>183.76088189887477</v>
      </c>
      <c r="AH447" s="35">
        <f>(H447-H442)/SUM(AF442:AF446)</f>
        <v>0</v>
      </c>
      <c r="AI447" s="28">
        <f>(H447-H437)/SUM(AF437:AF446)</f>
        <v>0</v>
      </c>
      <c r="AJ447" s="29">
        <f>AJ446+(AVERAGE($AE$3:AE447)/(AJ446*AJ446))</f>
        <v>58.893927744741056</v>
      </c>
      <c r="AK447" s="30">
        <f>AK446+(AVERAGE($AG$3:AG447)/(AK446*AK446))</f>
        <v>53.148928464505737</v>
      </c>
      <c r="AL447" s="36">
        <f>AL446+(AVERAGE($AH$3:AH447)/(AL446*AL446))</f>
        <v>66.046841865899125</v>
      </c>
      <c r="AM447" s="37">
        <f>AM446+(AVERAGE($AI$3:AI447)/(AM446*AM446))</f>
        <v>66.244758269896963</v>
      </c>
      <c r="AN447" s="38">
        <f t="shared" si="140"/>
        <v>72.031446169534419</v>
      </c>
      <c r="AO447" s="39">
        <f t="shared" si="152"/>
        <v>72.21648260302517</v>
      </c>
      <c r="AP447" s="39">
        <f t="shared" si="152"/>
        <v>72.220465587974758</v>
      </c>
      <c r="AQ447" s="36">
        <f t="shared" si="146"/>
        <v>72.007031800028997</v>
      </c>
      <c r="AR447" s="40">
        <f t="shared" si="153"/>
        <v>71.871534009656955</v>
      </c>
      <c r="AS447" s="41">
        <f t="shared" si="153"/>
        <v>72.12042200328294</v>
      </c>
      <c r="AT447" s="20">
        <f>POWER((AO447-H447),2)</f>
        <v>4.6864717412553478E-2</v>
      </c>
      <c r="AU447" s="20">
        <f>POWER((AP447-H447),2)</f>
        <v>4.8605075481055617E-2</v>
      </c>
      <c r="AV447" s="29">
        <f t="shared" si="142"/>
        <v>62.276450703556726</v>
      </c>
      <c r="AW447" s="30">
        <f t="shared" si="145"/>
        <v>48.867526493545654</v>
      </c>
      <c r="AX447" s="36">
        <f t="shared" si="143"/>
        <v>65.538209494834319</v>
      </c>
      <c r="AY447" s="37">
        <f t="shared" si="144"/>
        <v>62.539380008046621</v>
      </c>
    </row>
    <row r="448" spans="1:51" thickTop="1" thickBot="1">
      <c r="A448" s="4">
        <v>447</v>
      </c>
      <c r="B448" s="4">
        <v>1283354953</v>
      </c>
      <c r="C448" s="5">
        <f t="shared" si="134"/>
        <v>0.84629981024667933</v>
      </c>
      <c r="D448" s="2">
        <f t="shared" si="135"/>
        <v>40422.645289351851</v>
      </c>
      <c r="E448" s="4" t="s">
        <v>1326</v>
      </c>
      <c r="F448" s="4" t="s">
        <v>1327</v>
      </c>
      <c r="G448" s="4">
        <v>72</v>
      </c>
      <c r="H448" s="4">
        <v>72</v>
      </c>
      <c r="I448" s="5">
        <f t="shared" si="136"/>
        <v>0.90163934426229508</v>
      </c>
      <c r="J448" s="4">
        <v>438</v>
      </c>
      <c r="K448" s="4">
        <v>438</v>
      </c>
      <c r="L448" s="5">
        <f t="shared" si="137"/>
        <v>0.8810679611650486</v>
      </c>
      <c r="M448" s="5">
        <f t="shared" si="132"/>
        <v>6.083333333333333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f>N448+P448+T448</f>
        <v>0</v>
      </c>
      <c r="X448" s="4">
        <f>O448+Q448+U448</f>
        <v>0</v>
      </c>
      <c r="Y448" s="60">
        <f>(N448+V448)/G448</f>
        <v>0</v>
      </c>
      <c r="Z448" s="62">
        <f>IF(AA448=0,0,(N448+V448)/ABS(AA448))</f>
        <v>0</v>
      </c>
      <c r="AA448" s="3">
        <f t="shared" si="138"/>
        <v>0</v>
      </c>
      <c r="AB448" s="3">
        <f t="shared" si="133"/>
        <v>0</v>
      </c>
      <c r="AC448" s="3">
        <f>N448+O448+P448+Q448+T448+U448</f>
        <v>0</v>
      </c>
      <c r="AD448" s="3">
        <f>AA448/G448</f>
        <v>0</v>
      </c>
      <c r="AE448" s="24">
        <f>(AA448)*(G448*G448)</f>
        <v>0</v>
      </c>
      <c r="AF448" s="25">
        <f t="shared" si="139"/>
        <v>1.9290123456790122E-4</v>
      </c>
      <c r="AG448" s="26">
        <f>(H448-$H$2)/SUM($AF$2:AF447)</f>
        <v>183.64252362132572</v>
      </c>
      <c r="AH448" s="35">
        <f>(H448-H443)/SUM(AF443:AF447)</f>
        <v>0</v>
      </c>
      <c r="AI448" s="28">
        <f>(H448-H438)/SUM(AF438:AF447)</f>
        <v>0</v>
      </c>
      <c r="AJ448" s="29">
        <f>AJ447+(AVERAGE($AE$3:AE448)/(AJ447*AJ447))</f>
        <v>58.953221891416042</v>
      </c>
      <c r="AK448" s="30">
        <f>AK447+(AVERAGE($AG$3:AG448)/(AK447*AK447))</f>
        <v>53.199072648088475</v>
      </c>
      <c r="AL448" s="36">
        <f>AL447+(AVERAGE($AH$3:AH448)/(AL447*AL447))</f>
        <v>66.107951897332583</v>
      </c>
      <c r="AM448" s="37">
        <f>AM447+(AVERAGE($AI$3:AI448)/(AM447*AM447))</f>
        <v>66.306663340479261</v>
      </c>
      <c r="AN448" s="38">
        <f t="shared" si="140"/>
        <v>72.031446169534419</v>
      </c>
      <c r="AO448" s="39">
        <f t="shared" si="152"/>
        <v>72.21648260302517</v>
      </c>
      <c r="AP448" s="39">
        <f t="shared" si="152"/>
        <v>72.220465587974758</v>
      </c>
      <c r="AQ448" s="36">
        <f t="shared" si="146"/>
        <v>72.007031800028997</v>
      </c>
      <c r="AR448" s="40">
        <f t="shared" si="153"/>
        <v>71.871534009656955</v>
      </c>
      <c r="AS448" s="41">
        <f t="shared" si="153"/>
        <v>72.12042200328294</v>
      </c>
      <c r="AT448" s="20">
        <f>POWER((AO448-H448),2)</f>
        <v>4.6864717412553478E-2</v>
      </c>
      <c r="AU448" s="20">
        <f>POWER((AP448-H448),2)</f>
        <v>4.8605075481055617E-2</v>
      </c>
      <c r="AV448" s="29">
        <f t="shared" si="142"/>
        <v>62.321653681029197</v>
      </c>
      <c r="AW448" s="30">
        <f t="shared" si="145"/>
        <v>48.901906666156535</v>
      </c>
      <c r="AX448" s="36">
        <f t="shared" si="143"/>
        <v>65.585971834719146</v>
      </c>
      <c r="AY448" s="37">
        <f t="shared" si="144"/>
        <v>62.584790056428453</v>
      </c>
    </row>
    <row r="449" spans="1:51" thickTop="1" thickBot="1">
      <c r="A449" s="4">
        <v>448</v>
      </c>
      <c r="B449" s="4">
        <v>1283355056</v>
      </c>
      <c r="C449" s="5">
        <f t="shared" si="134"/>
        <v>0.84819734345351039</v>
      </c>
      <c r="D449" s="2">
        <f t="shared" si="135"/>
        <v>40422.646481481483</v>
      </c>
      <c r="E449" s="4" t="s">
        <v>1327</v>
      </c>
      <c r="F449" s="4" t="s">
        <v>1328</v>
      </c>
      <c r="G449" s="4">
        <v>72</v>
      </c>
      <c r="H449" s="4">
        <v>72</v>
      </c>
      <c r="I449" s="5">
        <f t="shared" si="136"/>
        <v>0.90163934426229508</v>
      </c>
      <c r="J449" s="4">
        <v>438</v>
      </c>
      <c r="K449" s="4">
        <v>438</v>
      </c>
      <c r="L449" s="5">
        <f t="shared" si="137"/>
        <v>0.8810679611650486</v>
      </c>
      <c r="M449" s="5">
        <f t="shared" si="132"/>
        <v>6.083333333333333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f>N449+P449+T449</f>
        <v>0</v>
      </c>
      <c r="X449" s="4">
        <f>O449+Q449+U449</f>
        <v>0</v>
      </c>
      <c r="Y449" s="60">
        <f>(N449+V449)/G449</f>
        <v>0</v>
      </c>
      <c r="Z449" s="62">
        <f>IF(AA449=0,0,(N449+V449)/ABS(AA449))</f>
        <v>0</v>
      </c>
      <c r="AA449" s="3">
        <f t="shared" si="138"/>
        <v>0</v>
      </c>
      <c r="AB449" s="3">
        <f t="shared" si="133"/>
        <v>0</v>
      </c>
      <c r="AC449" s="3">
        <f>N449+O449+P449+Q449+T449+U449</f>
        <v>0</v>
      </c>
      <c r="AD449" s="3">
        <f>AA449/G449</f>
        <v>0</v>
      </c>
      <c r="AE449" s="24">
        <f>(AA449)*(G449*G449)</f>
        <v>0</v>
      </c>
      <c r="AF449" s="25">
        <f t="shared" si="139"/>
        <v>1.9290123456790122E-4</v>
      </c>
      <c r="AG449" s="26">
        <f>(H449-$H$2)/SUM($AF$2:AF448)</f>
        <v>183.52431771205761</v>
      </c>
      <c r="AH449" s="35">
        <f>(H449-H444)/SUM(AF444:AF448)</f>
        <v>0</v>
      </c>
      <c r="AI449" s="28">
        <f>(H449-H439)/SUM(AF439:AF448)</f>
        <v>0</v>
      </c>
      <c r="AJ449" s="29">
        <f>AJ448+(AVERAGE($AE$3:AE449)/(AJ448*AJ448))</f>
        <v>59.012264441587426</v>
      </c>
      <c r="AK449" s="30">
        <f>AK448+(AVERAGE($AG$3:AG449)/(AK448*AK448))</f>
        <v>53.249155448900851</v>
      </c>
      <c r="AL449" s="36">
        <f>AL448+(AVERAGE($AH$3:AH449)/(AL448*AL448))</f>
        <v>66.168812542208627</v>
      </c>
      <c r="AM449" s="37">
        <f>AM448+(AVERAGE($AI$3:AI449)/(AM448*AM448))</f>
        <v>66.368314642070814</v>
      </c>
      <c r="AN449" s="38">
        <f t="shared" si="140"/>
        <v>72.031446169534419</v>
      </c>
      <c r="AO449" s="39">
        <f t="shared" si="152"/>
        <v>72.21648260302517</v>
      </c>
      <c r="AP449" s="39">
        <f t="shared" si="152"/>
        <v>72.220465587974758</v>
      </c>
      <c r="AQ449" s="36">
        <f t="shared" si="146"/>
        <v>72.007031800028997</v>
      </c>
      <c r="AR449" s="40">
        <f t="shared" si="153"/>
        <v>71.871534009656955</v>
      </c>
      <c r="AS449" s="41">
        <f t="shared" si="153"/>
        <v>72.12042200328294</v>
      </c>
      <c r="AT449" s="20">
        <f>POWER((AO449-H449),2)</f>
        <v>4.6864717412553478E-2</v>
      </c>
      <c r="AU449" s="20">
        <f>POWER((AP449-H449),2)</f>
        <v>4.8605075481055617E-2</v>
      </c>
      <c r="AV449" s="29">
        <f t="shared" si="142"/>
        <v>62.366791109273493</v>
      </c>
      <c r="AW449" s="30">
        <f t="shared" si="145"/>
        <v>48.936238514239726</v>
      </c>
      <c r="AX449" s="36">
        <f t="shared" si="143"/>
        <v>65.633664635024033</v>
      </c>
      <c r="AY449" s="37">
        <f t="shared" si="144"/>
        <v>62.630134231795559</v>
      </c>
    </row>
    <row r="450" spans="1:51" thickTop="1" thickBot="1">
      <c r="A450" s="4">
        <v>449</v>
      </c>
      <c r="B450" s="4">
        <v>1283355642</v>
      </c>
      <c r="C450" s="5">
        <f t="shared" si="134"/>
        <v>0.85009487666034156</v>
      </c>
      <c r="D450" s="2">
        <f t="shared" si="135"/>
        <v>40422.653263888889</v>
      </c>
      <c r="E450" s="4" t="s">
        <v>1328</v>
      </c>
      <c r="F450" s="4" t="s">
        <v>1329</v>
      </c>
      <c r="G450" s="4">
        <v>72</v>
      </c>
      <c r="H450" s="4">
        <v>72</v>
      </c>
      <c r="I450" s="5">
        <f t="shared" si="136"/>
        <v>0.90163934426229508</v>
      </c>
      <c r="J450" s="4">
        <v>438</v>
      </c>
      <c r="K450" s="4">
        <v>438</v>
      </c>
      <c r="L450" s="5">
        <f t="shared" si="137"/>
        <v>0.8810679611650486</v>
      </c>
      <c r="M450" s="5">
        <f t="shared" ref="M450:M513" si="154">K450/H450</f>
        <v>6.083333333333333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f>N450+P450+T450</f>
        <v>0</v>
      </c>
      <c r="X450" s="4">
        <f>O450+Q450+U450</f>
        <v>0</v>
      </c>
      <c r="Y450" s="60">
        <f>(N450+V450)/G450</f>
        <v>0</v>
      </c>
      <c r="Z450" s="62">
        <f>IF(AA450=0,0,(N450+V450)/ABS(AA450))</f>
        <v>0</v>
      </c>
      <c r="AA450" s="3">
        <f t="shared" si="138"/>
        <v>0</v>
      </c>
      <c r="AB450" s="3">
        <f t="shared" ref="AB450:AB513" si="155">K450-J450</f>
        <v>0</v>
      </c>
      <c r="AC450" s="3">
        <f>N450+O450+P450+Q450+T450+U450</f>
        <v>0</v>
      </c>
      <c r="AD450" s="3">
        <f>AA450/G450</f>
        <v>0</v>
      </c>
      <c r="AE450" s="24">
        <f>(AA450)*(G450*G450)</f>
        <v>0</v>
      </c>
      <c r="AF450" s="25">
        <f t="shared" si="139"/>
        <v>1.9290123456790122E-4</v>
      </c>
      <c r="AG450" s="26">
        <f>(H450-$H$2)/SUM($AF$2:AF449)</f>
        <v>183.40626387703324</v>
      </c>
      <c r="AH450" s="35">
        <f>(H450-H445)/SUM(AF445:AF449)</f>
        <v>0</v>
      </c>
      <c r="AI450" s="28">
        <f>(H450-H440)/SUM(AF440:AF449)</f>
        <v>0</v>
      </c>
      <c r="AJ450" s="29">
        <f>AJ449+(AVERAGE($AE$3:AE450)/(AJ449*AJ449))</f>
        <v>59.071057377338619</v>
      </c>
      <c r="AK450" s="30">
        <f>AK449+(AVERAGE($AG$3:AG450)/(AK449*AK449))</f>
        <v>53.299176884004901</v>
      </c>
      <c r="AL450" s="36">
        <f>AL449+(AVERAGE($AH$3:AH450)/(AL449*AL449))</f>
        <v>66.229425682093023</v>
      </c>
      <c r="AM450" s="37">
        <f>AM449+(AVERAGE($AI$3:AI450)/(AM449*AM449))</f>
        <v>66.42971409881379</v>
      </c>
      <c r="AN450" s="38">
        <f t="shared" si="140"/>
        <v>72.031446169534419</v>
      </c>
      <c r="AO450" s="39">
        <f t="shared" si="152"/>
        <v>72.21648260302517</v>
      </c>
      <c r="AP450" s="39">
        <f t="shared" si="152"/>
        <v>72.220465587974758</v>
      </c>
      <c r="AQ450" s="36">
        <f t="shared" si="146"/>
        <v>72.007031800028997</v>
      </c>
      <c r="AR450" s="40">
        <f t="shared" si="153"/>
        <v>71.871534009656955</v>
      </c>
      <c r="AS450" s="41">
        <f t="shared" si="153"/>
        <v>72.12042200328294</v>
      </c>
      <c r="AT450" s="20">
        <f>POWER((AO450-H450),2)</f>
        <v>4.6864717412553478E-2</v>
      </c>
      <c r="AU450" s="20">
        <f>POWER((AP450-H450),2)</f>
        <v>4.8605075481055617E-2</v>
      </c>
      <c r="AV450" s="29">
        <f t="shared" si="142"/>
        <v>62.411863225510501</v>
      </c>
      <c r="AW450" s="30">
        <f t="shared" si="145"/>
        <v>48.970522207320776</v>
      </c>
      <c r="AX450" s="36">
        <f t="shared" si="143"/>
        <v>65.681288148422837</v>
      </c>
      <c r="AY450" s="37">
        <f t="shared" si="144"/>
        <v>62.67541277262557</v>
      </c>
    </row>
    <row r="451" spans="1:51" thickTop="1" thickBot="1">
      <c r="A451" s="4">
        <v>450</v>
      </c>
      <c r="B451" s="4">
        <v>1289470169</v>
      </c>
      <c r="C451" s="5">
        <f t="shared" ref="C451:C514" si="156">(A451-1)/(LARGE(A:A,1)-1)</f>
        <v>0.85199240986717273</v>
      </c>
      <c r="D451" s="2">
        <f t="shared" ref="D451:D514" si="157">(B451/86400)+25569</f>
        <v>40493.423252314817</v>
      </c>
      <c r="E451" s="4" t="s">
        <v>1329</v>
      </c>
      <c r="F451" s="4" t="s">
        <v>1330</v>
      </c>
      <c r="G451" s="4">
        <v>72</v>
      </c>
      <c r="H451" s="4">
        <v>73</v>
      </c>
      <c r="I451" s="5">
        <f t="shared" ref="I451:I514" si="158">(H451-SMALL(H:H,1))/(LARGE(H:H,1)-SMALL(H:H,1))</f>
        <v>0.91803278688524592</v>
      </c>
      <c r="J451" s="4">
        <v>438</v>
      </c>
      <c r="K451" s="4">
        <v>442</v>
      </c>
      <c r="L451" s="5">
        <f t="shared" ref="L451:L514" si="159">(K451-SMALL(K:K,1))/(LARGE(K:K,1)-SMALL(K:K,1))</f>
        <v>0.89077669902912626</v>
      </c>
      <c r="M451" s="5">
        <f t="shared" si="154"/>
        <v>6.0547945205479454</v>
      </c>
      <c r="N451" s="4">
        <v>1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4</v>
      </c>
      <c r="U451" s="4">
        <v>0</v>
      </c>
      <c r="V451" s="4">
        <v>0</v>
      </c>
      <c r="W451" s="4">
        <f>N451+P451+T451</f>
        <v>5</v>
      </c>
      <c r="X451" s="4">
        <f>O451+Q451+U451</f>
        <v>0</v>
      </c>
      <c r="Y451" s="60">
        <f>(N451+V451)/G451</f>
        <v>1.3888888888888888E-2</v>
      </c>
      <c r="Z451" s="62">
        <f>IF(AA451=0,0,(N451+V451)/ABS(AA451))</f>
        <v>1</v>
      </c>
      <c r="AA451" s="3">
        <f t="shared" ref="AA451:AA514" si="160">H451-G451</f>
        <v>1</v>
      </c>
      <c r="AB451" s="3">
        <f t="shared" si="155"/>
        <v>4</v>
      </c>
      <c r="AC451" s="3">
        <f>N451+O451+P451+Q451+T451+U451</f>
        <v>5</v>
      </c>
      <c r="AD451" s="3">
        <f>AA451/G451</f>
        <v>1.3888888888888888E-2</v>
      </c>
      <c r="AE451" s="24">
        <f>(AA451)*(G451*G451)</f>
        <v>5184</v>
      </c>
      <c r="AF451" s="25">
        <f t="shared" ref="AF451:AF514" si="161">1/(H451*H451)</f>
        <v>1.8765246762994934E-4</v>
      </c>
      <c r="AG451" s="26">
        <f>(H451-$H$2)/SUM($AF$2:AF450)</f>
        <v>186.62087749248005</v>
      </c>
      <c r="AH451" s="35">
        <f>(H451-H446)/SUM(AF446:AF450)</f>
        <v>1036.8</v>
      </c>
      <c r="AI451" s="28">
        <f>(H451-H441)/SUM(AF441:AF450)</f>
        <v>518.4</v>
      </c>
      <c r="AJ451" s="29">
        <f>AJ450+(AVERAGE($AE$3:AE451)/(AJ450*AJ450))</f>
        <v>59.13291144733131</v>
      </c>
      <c r="AK451" s="30">
        <f>AK450+(AVERAGE($AG$3:AG451)/(AK450*AK450))</f>
        <v>53.349139584955481</v>
      </c>
      <c r="AL451" s="36">
        <f>AL450+(AVERAGE($AH$3:AH451)/(AL450*AL450))</f>
        <v>66.290319614956928</v>
      </c>
      <c r="AM451" s="37">
        <f>AM450+(AVERAGE($AI$3:AI451)/(AM450*AM450))</f>
        <v>66.491125247168171</v>
      </c>
      <c r="AN451" s="38">
        <f t="shared" si="140"/>
        <v>73.030573236749916</v>
      </c>
      <c r="AO451" s="39">
        <f t="shared" si="152"/>
        <v>72.415285324390695</v>
      </c>
      <c r="AP451" s="39">
        <f t="shared" si="152"/>
        <v>72.319855984917453</v>
      </c>
      <c r="AQ451" s="36">
        <f t="shared" si="146"/>
        <v>72.047023988062293</v>
      </c>
      <c r="AR451" s="40">
        <f t="shared" si="153"/>
        <v>71.891605571119882</v>
      </c>
      <c r="AS451" s="41">
        <f t="shared" si="153"/>
        <v>72.130388636460196</v>
      </c>
      <c r="AT451" s="20">
        <f>POWER((AO451-H451),2)</f>
        <v>0.34189125187289515</v>
      </c>
      <c r="AU451" s="20">
        <f>POWER((AP451-H451),2)</f>
        <v>0.46259588125260803</v>
      </c>
      <c r="AV451" s="29">
        <f t="shared" si="142"/>
        <v>62.456870265590119</v>
      </c>
      <c r="AW451" s="30">
        <f t="shared" si="145"/>
        <v>49.004757913975453</v>
      </c>
      <c r="AX451" s="36">
        <f t="shared" si="143"/>
        <v>65.728842626123225</v>
      </c>
      <c r="AY451" s="37">
        <f t="shared" si="144"/>
        <v>62.720625916017369</v>
      </c>
    </row>
    <row r="452" spans="1:51" thickTop="1" thickBot="1">
      <c r="A452" s="4">
        <v>451</v>
      </c>
      <c r="B452" s="4">
        <v>1290616003</v>
      </c>
      <c r="C452" s="5">
        <f t="shared" si="156"/>
        <v>0.85388994307400379</v>
      </c>
      <c r="D452" s="2">
        <f t="shared" si="157"/>
        <v>40506.685219907406</v>
      </c>
      <c r="E452" s="4" t="s">
        <v>1330</v>
      </c>
      <c r="F452" s="4" t="s">
        <v>1331</v>
      </c>
      <c r="G452" s="4">
        <v>73</v>
      </c>
      <c r="H452" s="4">
        <v>73</v>
      </c>
      <c r="I452" s="5">
        <f t="shared" si="158"/>
        <v>0.91803278688524592</v>
      </c>
      <c r="J452" s="4">
        <v>442</v>
      </c>
      <c r="K452" s="4">
        <v>442</v>
      </c>
      <c r="L452" s="5">
        <f t="shared" si="159"/>
        <v>0.89077669902912626</v>
      </c>
      <c r="M452" s="5">
        <f t="shared" si="154"/>
        <v>6.0547945205479454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1</v>
      </c>
      <c r="T452" s="4">
        <v>0</v>
      </c>
      <c r="U452" s="4">
        <v>0</v>
      </c>
      <c r="V452" s="4">
        <v>1</v>
      </c>
      <c r="W452" s="4">
        <f>N452+P452+T452</f>
        <v>0</v>
      </c>
      <c r="X452" s="4">
        <f>O452+Q452+U452</f>
        <v>0</v>
      </c>
      <c r="Y452" s="60">
        <f>(N452+V452)/G452</f>
        <v>1.3698630136986301E-2</v>
      </c>
      <c r="Z452" s="62">
        <f>IF(AA452=0,0,(N452+V452)/ABS(AA452))</f>
        <v>0</v>
      </c>
      <c r="AA452" s="3">
        <f t="shared" si="160"/>
        <v>0</v>
      </c>
      <c r="AB452" s="3">
        <f t="shared" si="155"/>
        <v>0</v>
      </c>
      <c r="AC452" s="3">
        <f>N452+O452+P452+Q452+T452+U452</f>
        <v>0</v>
      </c>
      <c r="AD452" s="3">
        <f>AA452/G452</f>
        <v>0</v>
      </c>
      <c r="AE452" s="24">
        <f>(AA452)*(G452*G452)</f>
        <v>0</v>
      </c>
      <c r="AF452" s="25">
        <f t="shared" si="161"/>
        <v>1.8765246762994934E-4</v>
      </c>
      <c r="AG452" s="26">
        <f>(H452-$H$2)/SUM($AF$2:AF451)</f>
        <v>186.50424616900693</v>
      </c>
      <c r="AH452" s="35">
        <f>(H452-H447)/SUM(AF447:AF451)</f>
        <v>1042.4730566037736</v>
      </c>
      <c r="AI452" s="28">
        <f>(H452-H442)/SUM(AF442:AF451)</f>
        <v>519.81439458086368</v>
      </c>
      <c r="AJ452" s="29">
        <f>AJ451+(AVERAGE($AE$3:AE452)/(AJ451*AJ451))</f>
        <v>59.194499018020302</v>
      </c>
      <c r="AK452" s="30">
        <f>AK451+(AVERAGE($AG$3:AG452)/(AK451*AK451))</f>
        <v>53.399043547035902</v>
      </c>
      <c r="AL452" s="36">
        <f>AL451+(AVERAGE($AH$3:AH452)/(AL451*AL451))</f>
        <v>66.351493825879373</v>
      </c>
      <c r="AM452" s="37">
        <f>AM451+(AVERAGE($AI$3:AI452)/(AM451*AM451))</f>
        <v>66.552548073444143</v>
      </c>
      <c r="AN452" s="38">
        <f t="shared" ref="AN452:AN515" si="162">AN451+(AE452/(AN451*AN451))</f>
        <v>73.030573236749916</v>
      </c>
      <c r="AO452" s="39">
        <f t="shared" ref="AO452:AP467" si="163">AO451+(AH452/(AO451*AO451))</f>
        <v>72.614079816189673</v>
      </c>
      <c r="AP452" s="39">
        <f t="shared" si="163"/>
        <v>72.419243812168219</v>
      </c>
      <c r="AQ452" s="36">
        <f t="shared" si="146"/>
        <v>72.127138174909192</v>
      </c>
      <c r="AR452" s="40">
        <f t="shared" si="153"/>
        <v>71.93183604610563</v>
      </c>
      <c r="AS452" s="41">
        <f t="shared" si="153"/>
        <v>72.150343579922207</v>
      </c>
      <c r="AT452" s="20">
        <f>POWER((AO452-H452),2)</f>
        <v>0.14893438827219693</v>
      </c>
      <c r="AU452" s="20">
        <f>POWER((AP452-H452),2)</f>
        <v>0.33727774970490321</v>
      </c>
      <c r="AV452" s="29">
        <f t="shared" ref="AV452:AV515" si="164">AV451+(AVERAGE($AE$3:$AE$85)/(AV451*AV451))</f>
        <v>62.501812464002128</v>
      </c>
      <c r="AW452" s="30">
        <f t="shared" si="145"/>
        <v>49.038945801837038</v>
      </c>
      <c r="AX452" s="36">
        <f t="shared" ref="AX452:AX515" si="165">AX451+(AVERAGE($AH$3:$AH$85)/(AX451*AX451))</f>
        <v>65.776328317878423</v>
      </c>
      <c r="AY452" s="37">
        <f t="shared" ref="AY452:AY515" si="166">AY451+(AVERAGE($AI$3:$AI$85)/(AY451*AY451))</f>
        <v>62.76577389770204</v>
      </c>
    </row>
    <row r="453" spans="1:51" thickTop="1" thickBot="1">
      <c r="A453" s="4">
        <v>452</v>
      </c>
      <c r="B453" s="4">
        <v>1290616076</v>
      </c>
      <c r="C453" s="5">
        <f t="shared" si="156"/>
        <v>0.85578747628083496</v>
      </c>
      <c r="D453" s="2">
        <f t="shared" si="157"/>
        <v>40506.686064814814</v>
      </c>
      <c r="E453" s="4" t="s">
        <v>1331</v>
      </c>
      <c r="F453" s="4" t="s">
        <v>1332</v>
      </c>
      <c r="G453" s="4">
        <v>73</v>
      </c>
      <c r="H453" s="4">
        <v>73</v>
      </c>
      <c r="I453" s="5">
        <f t="shared" si="158"/>
        <v>0.91803278688524592</v>
      </c>
      <c r="J453" s="4">
        <v>442</v>
      </c>
      <c r="K453" s="4">
        <v>442</v>
      </c>
      <c r="L453" s="5">
        <f t="shared" si="159"/>
        <v>0.89077669902912626</v>
      </c>
      <c r="M453" s="5">
        <f t="shared" si="154"/>
        <v>6.0547945205479454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f>N453+P453+T453</f>
        <v>0</v>
      </c>
      <c r="X453" s="4">
        <f>O453+Q453+U453</f>
        <v>0</v>
      </c>
      <c r="Y453" s="60">
        <f>(N453+V453)/G453</f>
        <v>0</v>
      </c>
      <c r="Z453" s="62">
        <f>IF(AA453=0,0,(N453+V453)/ABS(AA453))</f>
        <v>0</v>
      </c>
      <c r="AA453" s="3">
        <f t="shared" si="160"/>
        <v>0</v>
      </c>
      <c r="AB453" s="3">
        <f t="shared" si="155"/>
        <v>0</v>
      </c>
      <c r="AC453" s="3">
        <f>N453+O453+P453+Q453+T453+U453</f>
        <v>0</v>
      </c>
      <c r="AD453" s="3">
        <f>AA453/G453</f>
        <v>0</v>
      </c>
      <c r="AE453" s="24">
        <f>(AA453)*(G453*G453)</f>
        <v>0</v>
      </c>
      <c r="AF453" s="25">
        <f t="shared" si="161"/>
        <v>1.8765246762994934E-4</v>
      </c>
      <c r="AG453" s="26">
        <f>(H453-$H$2)/SUM($AF$2:AF452)</f>
        <v>186.38776053523165</v>
      </c>
      <c r="AH453" s="35">
        <f>(H453-H448)/SUM(AF448:AF452)</f>
        <v>1048.2085372794536</v>
      </c>
      <c r="AI453" s="28">
        <f>(H453-H443)/SUM(AF443:AF452)</f>
        <v>521.23652830188689</v>
      </c>
      <c r="AJ453" s="29">
        <f>AJ452+(AVERAGE($AE$3:AE453)/(AJ452*AJ452))</f>
        <v>59.255822226804455</v>
      </c>
      <c r="AK453" s="30">
        <f>AK452+(AVERAGE($AG$3:AG453)/(AK452*AK452))</f>
        <v>53.44888876754657</v>
      </c>
      <c r="AL453" s="36">
        <f>AL452+(AVERAGE($AH$3:AH453)/(AL452*AL452))</f>
        <v>66.412947817707945</v>
      </c>
      <c r="AM453" s="37">
        <f>AM452+(AVERAGE($AI$3:AI453)/(AM452*AM452))</f>
        <v>66.613982566761024</v>
      </c>
      <c r="AN453" s="38">
        <f t="shared" si="162"/>
        <v>73.030573236749916</v>
      </c>
      <c r="AO453" s="39">
        <f t="shared" si="163"/>
        <v>72.812875072087081</v>
      </c>
      <c r="AP453" s="39">
        <f t="shared" si="163"/>
        <v>72.518630192115268</v>
      </c>
      <c r="AQ453" s="36">
        <f t="shared" si="146"/>
        <v>72.247372191745896</v>
      </c>
      <c r="AR453" s="40">
        <f t="shared" si="153"/>
        <v>71.992279945073008</v>
      </c>
      <c r="AS453" s="41">
        <f t="shared" si="153"/>
        <v>72.180300344376562</v>
      </c>
      <c r="AT453" s="20">
        <f>POWER((AO453-H453),2)</f>
        <v>3.5015738646415058E-2</v>
      </c>
      <c r="AU453" s="20">
        <f>POWER((AP453-H453),2)</f>
        <v>0.23171689194298417</v>
      </c>
      <c r="AV453" s="29">
        <f t="shared" si="164"/>
        <v>62.546690053886955</v>
      </c>
      <c r="AW453" s="30">
        <f t="shared" ref="AW453:AW516" si="167">AW452+(AVERAGE($AG$3:$AG$85)/(AW452*AW452))</f>
        <v>49.073086037603566</v>
      </c>
      <c r="AX453" s="36">
        <f t="shared" si="165"/>
        <v>65.823745471998691</v>
      </c>
      <c r="AY453" s="37">
        <f t="shared" si="166"/>
        <v>62.81085695205369</v>
      </c>
    </row>
    <row r="454" spans="1:51" thickTop="1" thickBot="1">
      <c r="A454" s="4">
        <v>453</v>
      </c>
      <c r="B454" s="4">
        <v>1290616176</v>
      </c>
      <c r="C454" s="5">
        <f t="shared" si="156"/>
        <v>0.85768500948766602</v>
      </c>
      <c r="D454" s="2">
        <f t="shared" si="157"/>
        <v>40506.687222222223</v>
      </c>
      <c r="E454" s="4" t="s">
        <v>1332</v>
      </c>
      <c r="F454" s="4" t="s">
        <v>1333</v>
      </c>
      <c r="G454" s="4">
        <v>73</v>
      </c>
      <c r="H454" s="4">
        <v>73</v>
      </c>
      <c r="I454" s="5">
        <f t="shared" si="158"/>
        <v>0.91803278688524592</v>
      </c>
      <c r="J454" s="4">
        <v>442</v>
      </c>
      <c r="K454" s="4">
        <v>442</v>
      </c>
      <c r="L454" s="5">
        <f t="shared" si="159"/>
        <v>0.89077669902912626</v>
      </c>
      <c r="M454" s="5">
        <f t="shared" si="154"/>
        <v>6.0547945205479454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f>N454+P454+T454</f>
        <v>0</v>
      </c>
      <c r="X454" s="4">
        <f>O454+Q454+U454</f>
        <v>0</v>
      </c>
      <c r="Y454" s="60">
        <f>(N454+V454)/G454</f>
        <v>0</v>
      </c>
      <c r="Z454" s="62">
        <f>IF(AA454=0,0,(N454+V454)/ABS(AA454))</f>
        <v>0</v>
      </c>
      <c r="AA454" s="3">
        <f t="shared" si="160"/>
        <v>0</v>
      </c>
      <c r="AB454" s="3">
        <f t="shared" si="155"/>
        <v>0</v>
      </c>
      <c r="AC454" s="3">
        <f>N454+O454+P454+Q454+T454+U454</f>
        <v>0</v>
      </c>
      <c r="AD454" s="3">
        <f>AA454/G454</f>
        <v>0</v>
      </c>
      <c r="AE454" s="24">
        <f>(AA454)*(G454*G454)</f>
        <v>0</v>
      </c>
      <c r="AF454" s="25">
        <f t="shared" si="161"/>
        <v>1.8765246762994934E-4</v>
      </c>
      <c r="AG454" s="26">
        <f>(H454-$H$2)/SUM($AF$2:AF453)</f>
        <v>186.27142031834273</v>
      </c>
      <c r="AH454" s="35">
        <f>(H454-H449)/SUM(AF449:AF453)</f>
        <v>1054.0074780618083</v>
      </c>
      <c r="AI454" s="28">
        <f>(H454-H444)/SUM(AF444:AF453)</f>
        <v>522.66646485668343</v>
      </c>
      <c r="AJ454" s="29">
        <f>AJ453+(AVERAGE($AE$3:AE454)/(AJ453*AJ453))</f>
        <v>59.316883185663322</v>
      </c>
      <c r="AK454" s="30">
        <f>AK453+(AVERAGE($AG$3:AG454)/(AK453*AK453))</f>
        <v>53.498675245768659</v>
      </c>
      <c r="AL454" s="36">
        <f>AL453+(AVERAGE($AH$3:AH454)/(AL453*AL453))</f>
        <v>66.474681111222054</v>
      </c>
      <c r="AM454" s="37">
        <f>AM453+(AVERAGE($AI$3:AI454)/(AM453*AM453))</f>
        <v>66.675428719028289</v>
      </c>
      <c r="AN454" s="38">
        <f t="shared" si="162"/>
        <v>73.030573236749916</v>
      </c>
      <c r="AO454" s="39">
        <f t="shared" si="163"/>
        <v>73.011680085661325</v>
      </c>
      <c r="AP454" s="39">
        <f t="shared" si="163"/>
        <v>72.618016247016271</v>
      </c>
      <c r="AQ454" s="36">
        <f t="shared" si="146"/>
        <v>72.407592237342058</v>
      </c>
      <c r="AR454" s="40">
        <f t="shared" si="153"/>
        <v>72.072958685807336</v>
      </c>
      <c r="AS454" s="41">
        <f t="shared" si="153"/>
        <v>72.220264242324475</v>
      </c>
      <c r="AT454" s="20">
        <f>POWER((AO454-H454),2)</f>
        <v>1.3642440105589637E-4</v>
      </c>
      <c r="AU454" s="20">
        <f>POWER((AP454-H454),2)</f>
        <v>0.14591158754353423</v>
      </c>
      <c r="AV454" s="29">
        <f t="shared" si="164"/>
        <v>62.591503267046335</v>
      </c>
      <c r="AW454" s="30">
        <f t="shared" si="167"/>
        <v>49.107178787045001</v>
      </c>
      <c r="AX454" s="36">
        <f t="shared" si="165"/>
        <v>65.871094335362827</v>
      </c>
      <c r="AY454" s="37">
        <f t="shared" si="166"/>
        <v>62.855875312100181</v>
      </c>
    </row>
    <row r="455" spans="1:51" thickTop="1" thickBot="1">
      <c r="A455" s="4">
        <v>454</v>
      </c>
      <c r="B455" s="4">
        <v>1297182856</v>
      </c>
      <c r="C455" s="5">
        <f t="shared" si="156"/>
        <v>0.85958254269449719</v>
      </c>
      <c r="D455" s="2">
        <f t="shared" si="157"/>
        <v>40582.690462962964</v>
      </c>
      <c r="E455" s="4" t="s">
        <v>1333</v>
      </c>
      <c r="F455" s="4" t="s">
        <v>1334</v>
      </c>
      <c r="G455" s="4">
        <v>73</v>
      </c>
      <c r="H455" s="4">
        <v>73</v>
      </c>
      <c r="I455" s="5">
        <f t="shared" si="158"/>
        <v>0.91803278688524592</v>
      </c>
      <c r="J455" s="4">
        <v>442</v>
      </c>
      <c r="K455" s="4">
        <v>442</v>
      </c>
      <c r="L455" s="5">
        <f t="shared" si="159"/>
        <v>0.89077669902912626</v>
      </c>
      <c r="M455" s="5">
        <f t="shared" si="154"/>
        <v>6.0547945205479454</v>
      </c>
      <c r="N455" s="4">
        <v>0</v>
      </c>
      <c r="O455" s="4">
        <v>0</v>
      </c>
      <c r="P455" s="4">
        <v>0</v>
      </c>
      <c r="Q455" s="4">
        <v>0</v>
      </c>
      <c r="R455" s="4">
        <v>1</v>
      </c>
      <c r="S455" s="4">
        <v>0</v>
      </c>
      <c r="T455" s="4">
        <v>0</v>
      </c>
      <c r="U455" s="4">
        <v>0</v>
      </c>
      <c r="V455" s="4">
        <v>1</v>
      </c>
      <c r="W455" s="4">
        <f>N455+P455+T455</f>
        <v>0</v>
      </c>
      <c r="X455" s="4">
        <f>O455+Q455+U455</f>
        <v>0</v>
      </c>
      <c r="Y455" s="60">
        <f>(N455+V455)/G455</f>
        <v>1.3698630136986301E-2</v>
      </c>
      <c r="Z455" s="62">
        <f>IF(AA455=0,0,(N455+V455)/ABS(AA455))</f>
        <v>0</v>
      </c>
      <c r="AA455" s="3">
        <f t="shared" si="160"/>
        <v>0</v>
      </c>
      <c r="AB455" s="3">
        <f t="shared" si="155"/>
        <v>0</v>
      </c>
      <c r="AC455" s="3">
        <f>N455+O455+P455+Q455+T455+U455</f>
        <v>0</v>
      </c>
      <c r="AD455" s="3">
        <f>AA455/G455</f>
        <v>0</v>
      </c>
      <c r="AE455" s="24">
        <f>(AA455)*(G455*G455)</f>
        <v>0</v>
      </c>
      <c r="AF455" s="25">
        <f t="shared" si="161"/>
        <v>1.8765246762994934E-4</v>
      </c>
      <c r="AG455" s="26">
        <f>(H455-$H$2)/SUM($AF$2:AF454)</f>
        <v>186.15522524620948</v>
      </c>
      <c r="AH455" s="35">
        <f>(H455-H450)/SUM(AF450:AF454)</f>
        <v>1059.8709380395164</v>
      </c>
      <c r="AI455" s="28">
        <f>(H455-H445)/SUM(AF445:AF454)</f>
        <v>524.10426863972691</v>
      </c>
      <c r="AJ455" s="29">
        <f>AJ454+(AVERAGE($AE$3:AE455)/(AJ454*AJ454))</f>
        <v>59.37768398156139</v>
      </c>
      <c r="AK455" s="30">
        <f>AK454+(AVERAGE($AG$3:AG455)/(AK454*AK454))</f>
        <v>53.548402982928387</v>
      </c>
      <c r="AL455" s="36">
        <f>AL454+(AVERAGE($AH$3:AH455)/(AL454*AL454))</f>
        <v>66.536693245299816</v>
      </c>
      <c r="AM455" s="37">
        <f>AM454+(AVERAGE($AI$3:AI455)/(AM454*AM454))</f>
        <v>66.736886524926931</v>
      </c>
      <c r="AN455" s="38">
        <f t="shared" si="162"/>
        <v>73.030573236749916</v>
      </c>
      <c r="AO455" s="39">
        <f t="shared" si="163"/>
        <v>73.210503853391458</v>
      </c>
      <c r="AP455" s="39">
        <f t="shared" si="163"/>
        <v>72.717403099091385</v>
      </c>
      <c r="AQ455" s="36">
        <f t="shared" si="146"/>
        <v>72.607535039408404</v>
      </c>
      <c r="AR455" s="40">
        <f t="shared" si="153"/>
        <v>72.173860573066563</v>
      </c>
      <c r="AS455" s="41">
        <f t="shared" si="153"/>
        <v>72.270232384548351</v>
      </c>
      <c r="AT455" s="20">
        <f>POWER((AO455-H455),2)</f>
        <v>4.4311872292652467E-2</v>
      </c>
      <c r="AU455" s="20">
        <f>POWER((AP455-H455),2)</f>
        <v>7.9861008403153633E-2</v>
      </c>
      <c r="AV455" s="29">
        <f t="shared" si="164"/>
        <v>62.636252333953855</v>
      </c>
      <c r="AW455" s="30">
        <f t="shared" si="167"/>
        <v>49.141224215010297</v>
      </c>
      <c r="AX455" s="36">
        <f t="shared" si="165"/>
        <v>65.918375153429466</v>
      </c>
      <c r="AY455" s="37">
        <f t="shared" si="166"/>
        <v>62.900829209533711</v>
      </c>
    </row>
    <row r="456" spans="1:51" thickTop="1" thickBot="1">
      <c r="A456" s="4">
        <v>455</v>
      </c>
      <c r="B456" s="4">
        <v>1297251372</v>
      </c>
      <c r="C456" s="5">
        <f t="shared" si="156"/>
        <v>0.86148007590132825</v>
      </c>
      <c r="D456" s="2">
        <f t="shared" si="157"/>
        <v>40583.483472222222</v>
      </c>
      <c r="E456" s="4" t="s">
        <v>1334</v>
      </c>
      <c r="F456" s="4" t="s">
        <v>1335</v>
      </c>
      <c r="G456" s="4">
        <v>73</v>
      </c>
      <c r="H456" s="4">
        <v>73</v>
      </c>
      <c r="I456" s="5">
        <f t="shared" si="158"/>
        <v>0.91803278688524592</v>
      </c>
      <c r="J456" s="4">
        <v>442</v>
      </c>
      <c r="K456" s="4">
        <v>442</v>
      </c>
      <c r="L456" s="5">
        <f t="shared" si="159"/>
        <v>0.89077669902912626</v>
      </c>
      <c r="M456" s="5">
        <f t="shared" si="154"/>
        <v>6.0547945205479454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f>N456+P456+T456</f>
        <v>0</v>
      </c>
      <c r="X456" s="4">
        <f>O456+Q456+U456</f>
        <v>0</v>
      </c>
      <c r="Y456" s="60">
        <f>(N456+V456)/G456</f>
        <v>0</v>
      </c>
      <c r="Z456" s="62">
        <f>IF(AA456=0,0,(N456+V456)/ABS(AA456))</f>
        <v>0</v>
      </c>
      <c r="AA456" s="3">
        <f t="shared" si="160"/>
        <v>0</v>
      </c>
      <c r="AB456" s="3">
        <f t="shared" si="155"/>
        <v>0</v>
      </c>
      <c r="AC456" s="3">
        <f>N456+O456+P456+Q456+T456+U456</f>
        <v>0</v>
      </c>
      <c r="AD456" s="3">
        <f>AA456/G456</f>
        <v>0</v>
      </c>
      <c r="AE456" s="24">
        <f>(AA456)*(G456*G456)</f>
        <v>0</v>
      </c>
      <c r="AF456" s="25">
        <f t="shared" si="161"/>
        <v>1.8765246762994934E-4</v>
      </c>
      <c r="AG456" s="26">
        <f>(H456-$H$2)/SUM($AF$2:AF455)</f>
        <v>186.03917504737973</v>
      </c>
      <c r="AH456" s="35">
        <f>(H456-H451)/SUM(AF451:AF455)</f>
        <v>0</v>
      </c>
      <c r="AI456" s="28">
        <f>(H456-H446)/SUM(AF446:AF455)</f>
        <v>525.55000475601651</v>
      </c>
      <c r="AJ456" s="29">
        <f>AJ455+(AVERAGE($AE$3:AE456)/(AJ455*AJ455))</f>
        <v>59.438226676844252</v>
      </c>
      <c r="AK456" s="30">
        <f>AK455+(AVERAGE($AG$3:AG456)/(AK455*AK455))</f>
        <v>53.598071982161898</v>
      </c>
      <c r="AL456" s="36">
        <f>AL455+(AVERAGE($AH$3:AH456)/(AL455*AL455))</f>
        <v>66.598453506626399</v>
      </c>
      <c r="AM456" s="37">
        <f>AM455+(AVERAGE($AI$3:AI456)/(AM455*AM455))</f>
        <v>66.798355981891277</v>
      </c>
      <c r="AN456" s="38">
        <f t="shared" si="162"/>
        <v>73.030573236749916</v>
      </c>
      <c r="AO456" s="39">
        <f t="shared" si="163"/>
        <v>73.210503853391458</v>
      </c>
      <c r="AP456" s="39">
        <f t="shared" si="163"/>
        <v>72.816791870616242</v>
      </c>
      <c r="AQ456" s="36">
        <f t="shared" ref="AQ456:AQ519" si="168">AQ455+(AVERAGE(AH452:AH456)/(AQ455*AQ455))</f>
        <v>72.767044763871169</v>
      </c>
      <c r="AR456" s="40">
        <f t="shared" si="153"/>
        <v>72.27448052794972</v>
      </c>
      <c r="AS456" s="41">
        <f t="shared" si="153"/>
        <v>72.330193704911338</v>
      </c>
      <c r="AT456" s="20">
        <f>POWER((AO456-H456),2)</f>
        <v>4.4311872292652467E-2</v>
      </c>
      <c r="AU456" s="20">
        <f>POWER((AP456-H456),2)</f>
        <v>3.3565218672295637E-2</v>
      </c>
      <c r="AV456" s="29">
        <f t="shared" si="164"/>
        <v>62.680937483765405</v>
      </c>
      <c r="AW456" s="30">
        <f t="shared" si="167"/>
        <v>49.175222485434439</v>
      </c>
      <c r="AX456" s="36">
        <f t="shared" si="165"/>
        <v>65.965588170248282</v>
      </c>
      <c r="AY456" s="37">
        <f t="shared" si="166"/>
        <v>62.945718874721365</v>
      </c>
    </row>
    <row r="457" spans="1:51" thickTop="1" thickBot="1">
      <c r="A457" s="4">
        <v>456</v>
      </c>
      <c r="B457" s="4">
        <v>1297262687</v>
      </c>
      <c r="C457" s="5">
        <f t="shared" si="156"/>
        <v>0.86337760910815942</v>
      </c>
      <c r="D457" s="2">
        <f t="shared" si="157"/>
        <v>40583.614432870367</v>
      </c>
      <c r="E457" s="4" t="s">
        <v>1335</v>
      </c>
      <c r="F457" s="4" t="s">
        <v>1336</v>
      </c>
      <c r="G457" s="4">
        <v>73</v>
      </c>
      <c r="H457" s="4">
        <v>73</v>
      </c>
      <c r="I457" s="5">
        <f t="shared" si="158"/>
        <v>0.91803278688524592</v>
      </c>
      <c r="J457" s="4">
        <v>442</v>
      </c>
      <c r="K457" s="4">
        <v>441</v>
      </c>
      <c r="L457" s="5">
        <f t="shared" si="159"/>
        <v>0.88834951456310685</v>
      </c>
      <c r="M457" s="5">
        <f t="shared" si="154"/>
        <v>6.0410958904109586</v>
      </c>
      <c r="N457" s="4">
        <v>0</v>
      </c>
      <c r="O457" s="4">
        <v>0</v>
      </c>
      <c r="P457" s="4">
        <v>0</v>
      </c>
      <c r="Q457" s="4">
        <v>1</v>
      </c>
      <c r="R457" s="4">
        <v>0</v>
      </c>
      <c r="S457" s="4">
        <v>0</v>
      </c>
      <c r="T457" s="4">
        <v>0</v>
      </c>
      <c r="U457" s="4">
        <v>0</v>
      </c>
      <c r="V457" s="4">
        <v>1</v>
      </c>
      <c r="W457" s="4">
        <f>N457+P457+T457</f>
        <v>0</v>
      </c>
      <c r="X457" s="4">
        <f>O457+Q457+U457</f>
        <v>1</v>
      </c>
      <c r="Y457" s="60">
        <f>(N457+V457)/G457</f>
        <v>1.3698630136986301E-2</v>
      </c>
      <c r="Z457" s="62">
        <f>IF(AA457=0,0,(N457+V457)/ABS(AA457))</f>
        <v>0</v>
      </c>
      <c r="AA457" s="3">
        <f t="shared" si="160"/>
        <v>0</v>
      </c>
      <c r="AB457" s="3">
        <f t="shared" si="155"/>
        <v>-1</v>
      </c>
      <c r="AC457" s="3">
        <f>N457+O457+P457+Q457+T457+U457</f>
        <v>1</v>
      </c>
      <c r="AD457" s="3">
        <f>AA457/G457</f>
        <v>0</v>
      </c>
      <c r="AE457" s="24">
        <f>(AA457)*(G457*G457)</f>
        <v>0</v>
      </c>
      <c r="AF457" s="25">
        <f t="shared" si="161"/>
        <v>1.8765246762994934E-4</v>
      </c>
      <c r="AG457" s="26">
        <f>(H457-$H$2)/SUM($AF$2:AF456)</f>
        <v>185.92326945107783</v>
      </c>
      <c r="AH457" s="35">
        <f>(H457-H452)/SUM(AF452:AF456)</f>
        <v>0</v>
      </c>
      <c r="AI457" s="28">
        <f>(H457-H447)/SUM(AF447:AF456)</f>
        <v>527.00373903090428</v>
      </c>
      <c r="AJ457" s="29">
        <f>AJ456+(AVERAGE($AE$3:AE457)/(AJ456*AJ456))</f>
        <v>59.498513309626865</v>
      </c>
      <c r="AK457" s="30">
        <f>AK456+(AVERAGE($AG$3:AG457)/(AK456*AK456))</f>
        <v>53.647682248480677</v>
      </c>
      <c r="AL457" s="36">
        <f>AL456+(AVERAGE($AH$3:AH457)/(AL456*AL456))</f>
        <v>66.659963788762155</v>
      </c>
      <c r="AM457" s="37">
        <f>AM456+(AVERAGE($AI$3:AI457)/(AM456*AM456))</f>
        <v>66.859837090091162</v>
      </c>
      <c r="AN457" s="38">
        <f t="shared" si="162"/>
        <v>73.030573236749916</v>
      </c>
      <c r="AO457" s="39">
        <f t="shared" si="163"/>
        <v>73.210503853391458</v>
      </c>
      <c r="AP457" s="39">
        <f t="shared" si="163"/>
        <v>72.916183684014896</v>
      </c>
      <c r="AQ457" s="36">
        <f t="shared" si="168"/>
        <v>72.886480510497833</v>
      </c>
      <c r="AR457" s="40">
        <f t="shared" si="153"/>
        <v>72.3748205132583</v>
      </c>
      <c r="AS457" s="41">
        <f t="shared" si="153"/>
        <v>72.400129013268554</v>
      </c>
      <c r="AT457" s="20">
        <f>POWER((AO457-H457),2)</f>
        <v>4.4311872292652467E-2</v>
      </c>
      <c r="AU457" s="20">
        <f>POWER((AP457-H457),2)</f>
        <v>7.0251748253147214E-3</v>
      </c>
      <c r="AV457" s="29">
        <f t="shared" si="164"/>
        <v>62.725558944329492</v>
      </c>
      <c r="AW457" s="30">
        <f t="shared" si="167"/>
        <v>49.209173761345397</v>
      </c>
      <c r="AX457" s="36">
        <f t="shared" si="165"/>
        <v>66.012733628471096</v>
      </c>
      <c r="AY457" s="37">
        <f t="shared" si="166"/>
        <v>62.990544536715475</v>
      </c>
    </row>
    <row r="458" spans="1:51" thickTop="1" thickBot="1">
      <c r="A458" s="4">
        <v>457</v>
      </c>
      <c r="B458" s="4">
        <v>1297852436</v>
      </c>
      <c r="C458" s="5">
        <f t="shared" si="156"/>
        <v>0.86527514231499048</v>
      </c>
      <c r="D458" s="2">
        <f t="shared" si="157"/>
        <v>40590.44023148148</v>
      </c>
      <c r="E458" s="4" t="s">
        <v>1336</v>
      </c>
      <c r="F458" s="4" t="s">
        <v>1337</v>
      </c>
      <c r="G458" s="4">
        <v>73</v>
      </c>
      <c r="H458" s="4">
        <v>73</v>
      </c>
      <c r="I458" s="5">
        <f t="shared" si="158"/>
        <v>0.91803278688524592</v>
      </c>
      <c r="J458" s="4">
        <v>441</v>
      </c>
      <c r="K458" s="4">
        <v>441</v>
      </c>
      <c r="L458" s="5">
        <f t="shared" si="159"/>
        <v>0.88834951456310685</v>
      </c>
      <c r="M458" s="5">
        <f t="shared" si="154"/>
        <v>6.0410958904109586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f>N458+P458+T458</f>
        <v>0</v>
      </c>
      <c r="X458" s="4">
        <f>O458+Q458+U458</f>
        <v>0</v>
      </c>
      <c r="Y458" s="60">
        <f>(N458+V458)/G458</f>
        <v>0</v>
      </c>
      <c r="Z458" s="62">
        <f>IF(AA458=0,0,(N458+V458)/ABS(AA458))</f>
        <v>0</v>
      </c>
      <c r="AA458" s="3">
        <f t="shared" si="160"/>
        <v>0</v>
      </c>
      <c r="AB458" s="3">
        <f t="shared" si="155"/>
        <v>0</v>
      </c>
      <c r="AC458" s="3">
        <f>N458+O458+P458+Q458+T458+U458</f>
        <v>0</v>
      </c>
      <c r="AD458" s="3">
        <f>AA458/G458</f>
        <v>0</v>
      </c>
      <c r="AE458" s="24">
        <f>(AA458)*(G458*G458)</f>
        <v>0</v>
      </c>
      <c r="AF458" s="25">
        <f t="shared" si="161"/>
        <v>1.8765246762994934E-4</v>
      </c>
      <c r="AG458" s="26">
        <f>(H458-$H$2)/SUM($AF$2:AF457)</f>
        <v>185.80750818720253</v>
      </c>
      <c r="AH458" s="35">
        <f>(H458-H453)/SUM(AF453:AF457)</f>
        <v>0</v>
      </c>
      <c r="AI458" s="28">
        <f>(H458-H448)/SUM(AF448:AF457)</f>
        <v>528.46553802008623</v>
      </c>
      <c r="AJ458" s="29">
        <f>AJ457+(AVERAGE($AE$3:AE458)/(AJ457*AJ457))</f>
        <v>59.558545894174117</v>
      </c>
      <c r="AK458" s="30">
        <f>AK457+(AVERAGE($AG$3:AG458)/(AK457*AK457))</f>
        <v>53.697233788737556</v>
      </c>
      <c r="AL458" s="36">
        <f>AL457+(AVERAGE($AH$3:AH458)/(AL457*AL457))</f>
        <v>66.721225964270019</v>
      </c>
      <c r="AM458" s="37">
        <f>AM457+(AVERAGE($AI$3:AI458)/(AM457*AM457))</f>
        <v>66.921329852414488</v>
      </c>
      <c r="AN458" s="38">
        <f t="shared" si="162"/>
        <v>73.030573236749916</v>
      </c>
      <c r="AO458" s="39">
        <f t="shared" si="163"/>
        <v>73.210503853391458</v>
      </c>
      <c r="AP458" s="39">
        <f t="shared" si="163"/>
        <v>73.015579661952856</v>
      </c>
      <c r="AQ458" s="36">
        <f t="shared" si="168"/>
        <v>72.966062728748412</v>
      </c>
      <c r="AR458" s="40">
        <f t="shared" si="153"/>
        <v>72.474882470009504</v>
      </c>
      <c r="AS458" s="41">
        <f t="shared" si="153"/>
        <v>72.48001107607395</v>
      </c>
      <c r="AT458" s="20">
        <f>POWER((AO458-H458),2)</f>
        <v>4.4311872292652467E-2</v>
      </c>
      <c r="AU458" s="20">
        <f>POWER((AP458-H458),2)</f>
        <v>2.4272586656526486E-4</v>
      </c>
      <c r="AV458" s="29">
        <f t="shared" si="164"/>
        <v>62.770116942197518</v>
      </c>
      <c r="AW458" s="30">
        <f t="shared" si="167"/>
        <v>49.243078204871011</v>
      </c>
      <c r="AX458" s="36">
        <f t="shared" si="165"/>
        <v>66.059811769362881</v>
      </c>
      <c r="AY458" s="37">
        <f t="shared" si="166"/>
        <v>63.035306423263933</v>
      </c>
    </row>
    <row r="459" spans="1:51" thickTop="1" thickBot="1">
      <c r="A459" s="4">
        <v>458</v>
      </c>
      <c r="B459" s="4">
        <v>1299060276</v>
      </c>
      <c r="C459" s="5">
        <f t="shared" si="156"/>
        <v>0.86717267552182165</v>
      </c>
      <c r="D459" s="2">
        <f t="shared" si="157"/>
        <v>40604.419861111113</v>
      </c>
      <c r="E459" s="4" t="s">
        <v>1337</v>
      </c>
      <c r="F459" s="4" t="s">
        <v>1338</v>
      </c>
      <c r="G459" s="4">
        <v>73</v>
      </c>
      <c r="H459" s="4">
        <v>73</v>
      </c>
      <c r="I459" s="5">
        <f t="shared" si="158"/>
        <v>0.91803278688524592</v>
      </c>
      <c r="J459" s="4">
        <v>441</v>
      </c>
      <c r="K459" s="4">
        <v>441</v>
      </c>
      <c r="L459" s="5">
        <f t="shared" si="159"/>
        <v>0.88834951456310685</v>
      </c>
      <c r="M459" s="5">
        <f t="shared" si="154"/>
        <v>6.0410958904109586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f>N459+P459+T459</f>
        <v>0</v>
      </c>
      <c r="X459" s="4">
        <f>O459+Q459+U459</f>
        <v>0</v>
      </c>
      <c r="Y459" s="60">
        <f>(N459+V459)/G459</f>
        <v>0</v>
      </c>
      <c r="Z459" s="62">
        <f>IF(AA459=0,0,(N459+V459)/ABS(AA459))</f>
        <v>0</v>
      </c>
      <c r="AA459" s="3">
        <f t="shared" si="160"/>
        <v>0</v>
      </c>
      <c r="AB459" s="3">
        <f t="shared" si="155"/>
        <v>0</v>
      </c>
      <c r="AC459" s="3">
        <f>N459+O459+P459+Q459+T459+U459</f>
        <v>0</v>
      </c>
      <c r="AD459" s="3">
        <f>AA459/G459</f>
        <v>0</v>
      </c>
      <c r="AE459" s="24">
        <f>(AA459)*(G459*G459)</f>
        <v>0</v>
      </c>
      <c r="AF459" s="25">
        <f t="shared" si="161"/>
        <v>1.8765246762994934E-4</v>
      </c>
      <c r="AG459" s="26">
        <f>(H459-$H$2)/SUM($AF$2:AF458)</f>
        <v>185.69189098632478</v>
      </c>
      <c r="AH459" s="35">
        <f>(H459-H454)/SUM(AF454:AF458)</f>
        <v>0</v>
      </c>
      <c r="AI459" s="28">
        <f>(H459-H449)/SUM(AF449:AF458)</f>
        <v>529.93546901975833</v>
      </c>
      <c r="AJ459" s="29">
        <f>AJ458+(AVERAGE($AE$3:AE459)/(AJ458*AJ458))</f>
        <v>59.618326421273892</v>
      </c>
      <c r="AK459" s="30">
        <f>AK458+(AVERAGE($AG$3:AG459)/(AK458*AK458))</f>
        <v>53.746726611593267</v>
      </c>
      <c r="AL459" s="36">
        <f>AL458+(AVERAGE($AH$3:AH459)/(AL458*AL458))</f>
        <v>66.782241885025627</v>
      </c>
      <c r="AM459" s="37">
        <f>AM458+(AVERAGE($AI$3:AI459)/(AM458*AM458))</f>
        <v>66.982834274450212</v>
      </c>
      <c r="AN459" s="38">
        <f t="shared" si="162"/>
        <v>73.030573236749916</v>
      </c>
      <c r="AO459" s="39">
        <f t="shared" si="163"/>
        <v>73.210503853391458</v>
      </c>
      <c r="AP459" s="39">
        <f t="shared" si="163"/>
        <v>73.11498092743004</v>
      </c>
      <c r="AQ459" s="36">
        <f t="shared" si="168"/>
        <v>73.005877218566866</v>
      </c>
      <c r="AR459" s="40">
        <f t="shared" si="153"/>
        <v>72.574668317767504</v>
      </c>
      <c r="AS459" s="41">
        <f t="shared" si="153"/>
        <v>72.569804724056965</v>
      </c>
      <c r="AT459" s="20">
        <f>POWER((AO459-H459),2)</f>
        <v>4.4311872292652467E-2</v>
      </c>
      <c r="AU459" s="20">
        <f>POWER((AP459-H459),2)</f>
        <v>1.3220613672672013E-2</v>
      </c>
      <c r="AV459" s="29">
        <f t="shared" si="164"/>
        <v>62.814611702633869</v>
      </c>
      <c r="AW459" s="30">
        <f t="shared" si="167"/>
        <v>49.276935977245813</v>
      </c>
      <c r="AX459" s="36">
        <f t="shared" si="165"/>
        <v>66.106822832812611</v>
      </c>
      <c r="AY459" s="37">
        <f t="shared" si="166"/>
        <v>63.080004760820401</v>
      </c>
    </row>
    <row r="460" spans="1:51" thickTop="1" thickBot="1">
      <c r="A460" s="4">
        <v>459</v>
      </c>
      <c r="B460" s="4">
        <v>1299062249</v>
      </c>
      <c r="C460" s="5">
        <f t="shared" si="156"/>
        <v>0.8690702087286527</v>
      </c>
      <c r="D460" s="2">
        <f t="shared" si="157"/>
        <v>40604.442696759259</v>
      </c>
      <c r="E460" s="4" t="s">
        <v>1338</v>
      </c>
      <c r="F460" s="4" t="s">
        <v>1339</v>
      </c>
      <c r="G460" s="4">
        <v>73</v>
      </c>
      <c r="H460" s="4">
        <v>73</v>
      </c>
      <c r="I460" s="5">
        <f t="shared" si="158"/>
        <v>0.91803278688524592</v>
      </c>
      <c r="J460" s="4">
        <v>441</v>
      </c>
      <c r="K460" s="4">
        <v>441</v>
      </c>
      <c r="L460" s="5">
        <f t="shared" si="159"/>
        <v>0.88834951456310685</v>
      </c>
      <c r="M460" s="5">
        <f t="shared" si="154"/>
        <v>6.0410958904109586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f>N460+P460+T460</f>
        <v>0</v>
      </c>
      <c r="X460" s="4">
        <f>O460+Q460+U460</f>
        <v>0</v>
      </c>
      <c r="Y460" s="60">
        <f>(N460+V460)/G460</f>
        <v>0</v>
      </c>
      <c r="Z460" s="62">
        <f>IF(AA460=0,0,(N460+V460)/ABS(AA460))</f>
        <v>0</v>
      </c>
      <c r="AA460" s="3">
        <f t="shared" si="160"/>
        <v>0</v>
      </c>
      <c r="AB460" s="3">
        <f t="shared" si="155"/>
        <v>0</v>
      </c>
      <c r="AC460" s="3">
        <f>N460+O460+P460+Q460+T460+U460</f>
        <v>0</v>
      </c>
      <c r="AD460" s="3">
        <f>AA460/G460</f>
        <v>0</v>
      </c>
      <c r="AE460" s="24">
        <f>(AA460)*(G460*G460)</f>
        <v>0</v>
      </c>
      <c r="AF460" s="25">
        <f t="shared" si="161"/>
        <v>1.8765246762994934E-4</v>
      </c>
      <c r="AG460" s="26">
        <f>(H460-$H$2)/SUM($AF$2:AF459)</f>
        <v>185.57641757968574</v>
      </c>
      <c r="AH460" s="35">
        <f>(H460-H455)/SUM(AF455:AF459)</f>
        <v>0</v>
      </c>
      <c r="AI460" s="28">
        <f>(H460-H450)/SUM(AF450:AF459)</f>
        <v>531.41360007694539</v>
      </c>
      <c r="AJ460" s="29">
        <f>AJ459+(AVERAGE($AE$3:AE460)/(AJ459*AJ459))</f>
        <v>59.677856858602766</v>
      </c>
      <c r="AK460" s="30">
        <f>AK459+(AVERAGE($AG$3:AG460)/(AK459*AK459))</f>
        <v>53.79616072748356</v>
      </c>
      <c r="AL460" s="36">
        <f>AL459+(AVERAGE($AH$3:AH460)/(AL459*AL459))</f>
        <v>66.843013382521718</v>
      </c>
      <c r="AM460" s="37">
        <f>AM459+(AVERAGE($AI$3:AI460)/(AM459*AM459))</f>
        <v>67.044350364471654</v>
      </c>
      <c r="AN460" s="38">
        <f t="shared" si="162"/>
        <v>73.030573236749916</v>
      </c>
      <c r="AO460" s="39">
        <f t="shared" si="163"/>
        <v>73.210503853391458</v>
      </c>
      <c r="AP460" s="39">
        <f t="shared" si="163"/>
        <v>73.214388603873857</v>
      </c>
      <c r="AQ460" s="36">
        <f t="shared" si="168"/>
        <v>73.005877218566866</v>
      </c>
      <c r="AR460" s="40">
        <f t="shared" ref="AR460:AS475" si="169">AR459+(AVERAGE(AH451:AH460)/(AR459*AR459))</f>
        <v>72.674179954968167</v>
      </c>
      <c r="AS460" s="41">
        <f t="shared" si="169"/>
        <v>72.669466986141529</v>
      </c>
      <c r="AT460" s="20">
        <f>POWER((AO460-H460),2)</f>
        <v>4.4311872292652467E-2</v>
      </c>
      <c r="AU460" s="20">
        <f>POWER((AP460-H460),2)</f>
        <v>4.5962473470981646E-2</v>
      </c>
      <c r="AV460" s="29">
        <f t="shared" si="164"/>
        <v>62.859043449625986</v>
      </c>
      <c r="AW460" s="30">
        <f t="shared" si="167"/>
        <v>49.310747238817775</v>
      </c>
      <c r="AX460" s="36">
        <f t="shared" si="165"/>
        <v>66.153767057344041</v>
      </c>
      <c r="AY460" s="37">
        <f t="shared" si="166"/>
        <v>63.124639774554375</v>
      </c>
    </row>
    <row r="461" spans="1:51" thickTop="1" thickBot="1">
      <c r="A461" s="4">
        <v>460</v>
      </c>
      <c r="B461" s="4">
        <v>1299064116</v>
      </c>
      <c r="C461" s="5">
        <f t="shared" si="156"/>
        <v>0.87096774193548387</v>
      </c>
      <c r="D461" s="2">
        <f t="shared" si="157"/>
        <v>40604.464305555557</v>
      </c>
      <c r="E461" s="4" t="s">
        <v>1339</v>
      </c>
      <c r="F461" s="4" t="s">
        <v>1340</v>
      </c>
      <c r="G461" s="4">
        <v>73</v>
      </c>
      <c r="H461" s="4">
        <v>73</v>
      </c>
      <c r="I461" s="5">
        <f t="shared" si="158"/>
        <v>0.91803278688524592</v>
      </c>
      <c r="J461" s="4">
        <v>441</v>
      </c>
      <c r="K461" s="4">
        <v>441</v>
      </c>
      <c r="L461" s="5">
        <f t="shared" si="159"/>
        <v>0.88834951456310685</v>
      </c>
      <c r="M461" s="5">
        <f t="shared" si="154"/>
        <v>6.0410958904109586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f>N461+P461+T461</f>
        <v>0</v>
      </c>
      <c r="X461" s="4">
        <f>O461+Q461+U461</f>
        <v>0</v>
      </c>
      <c r="Y461" s="60">
        <f>(N461+V461)/G461</f>
        <v>0</v>
      </c>
      <c r="Z461" s="62">
        <f>IF(AA461=0,0,(N461+V461)/ABS(AA461))</f>
        <v>0</v>
      </c>
      <c r="AA461" s="3">
        <f t="shared" si="160"/>
        <v>0</v>
      </c>
      <c r="AB461" s="3">
        <f t="shared" si="155"/>
        <v>0</v>
      </c>
      <c r="AC461" s="3">
        <f>N461+O461+P461+Q461+T461+U461</f>
        <v>0</v>
      </c>
      <c r="AD461" s="3">
        <f>AA461/G461</f>
        <v>0</v>
      </c>
      <c r="AE461" s="24">
        <f>(AA461)*(G461*G461)</f>
        <v>0</v>
      </c>
      <c r="AF461" s="25">
        <f t="shared" si="161"/>
        <v>1.8765246762994934E-4</v>
      </c>
      <c r="AG461" s="26">
        <f>(H461-$H$2)/SUM($AF$2:AF460)</f>
        <v>185.46108769919474</v>
      </c>
      <c r="AH461" s="35">
        <f>(H461-H456)/SUM(AF456:AF460)</f>
        <v>0</v>
      </c>
      <c r="AI461" s="28">
        <f>(H461-H451)/SUM(AF451:AF460)</f>
        <v>0</v>
      </c>
      <c r="AJ461" s="29">
        <f>AJ460+(AVERAGE($AE$3:AE461)/(AJ460*AJ460))</f>
        <v>59.737139151084577</v>
      </c>
      <c r="AK461" s="30">
        <f>AK460+(AVERAGE($AG$3:AG461)/(AK460*AK460))</f>
        <v>53.845536148586824</v>
      </c>
      <c r="AL461" s="36">
        <f>AL460+(AVERAGE($AH$3:AH461)/(AL460*AL460))</f>
        <v>66.903542268166916</v>
      </c>
      <c r="AM461" s="37">
        <f>AM460+(AVERAGE($AI$3:AI461)/(AM460*AM460))</f>
        <v>67.10561984278479</v>
      </c>
      <c r="AN461" s="38">
        <f t="shared" si="162"/>
        <v>73.030573236749916</v>
      </c>
      <c r="AO461" s="39">
        <f t="shared" si="163"/>
        <v>73.210503853391458</v>
      </c>
      <c r="AP461" s="39">
        <f t="shared" si="163"/>
        <v>73.214388603873857</v>
      </c>
      <c r="AQ461" s="36">
        <f t="shared" si="168"/>
        <v>73.005877218566866</v>
      </c>
      <c r="AR461" s="40">
        <f t="shared" si="169"/>
        <v>72.753788607942866</v>
      </c>
      <c r="AS461" s="41">
        <f t="shared" si="169"/>
        <v>72.759039473990271</v>
      </c>
      <c r="AT461" s="20">
        <f>POWER((AO461-H461),2)</f>
        <v>4.4311872292652467E-2</v>
      </c>
      <c r="AU461" s="20">
        <f>POWER((AP461-H461),2)</f>
        <v>4.5962473470981646E-2</v>
      </c>
      <c r="AV461" s="29">
        <f t="shared" si="164"/>
        <v>62.903412405894272</v>
      </c>
      <c r="AW461" s="30">
        <f t="shared" si="167"/>
        <v>49.344512149055014</v>
      </c>
      <c r="AX461" s="36">
        <f t="shared" si="165"/>
        <v>66.200644680126373</v>
      </c>
      <c r="AY461" s="37">
        <f t="shared" si="166"/>
        <v>63.169211688361202</v>
      </c>
    </row>
    <row r="462" spans="1:51" thickTop="1" thickBot="1">
      <c r="A462" s="4">
        <v>461</v>
      </c>
      <c r="B462" s="4">
        <v>1299065540</v>
      </c>
      <c r="C462" s="5">
        <f t="shared" si="156"/>
        <v>0.87286527514231504</v>
      </c>
      <c r="D462" s="2">
        <f t="shared" si="157"/>
        <v>40604.480787037035</v>
      </c>
      <c r="E462" s="4" t="s">
        <v>1340</v>
      </c>
      <c r="F462" s="4" t="s">
        <v>1341</v>
      </c>
      <c r="G462" s="4">
        <v>73</v>
      </c>
      <c r="H462" s="4">
        <v>73</v>
      </c>
      <c r="I462" s="5">
        <f t="shared" si="158"/>
        <v>0.91803278688524592</v>
      </c>
      <c r="J462" s="4">
        <v>441</v>
      </c>
      <c r="K462" s="4">
        <v>441</v>
      </c>
      <c r="L462" s="5">
        <f t="shared" si="159"/>
        <v>0.88834951456310685</v>
      </c>
      <c r="M462" s="5">
        <f t="shared" si="154"/>
        <v>6.0410958904109586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f>N462+P462+T462</f>
        <v>0</v>
      </c>
      <c r="X462" s="4">
        <f>O462+Q462+U462</f>
        <v>0</v>
      </c>
      <c r="Y462" s="60">
        <f>(N462+V462)/G462</f>
        <v>0</v>
      </c>
      <c r="Z462" s="62">
        <f>IF(AA462=0,0,(N462+V462)/ABS(AA462))</f>
        <v>0</v>
      </c>
      <c r="AA462" s="3">
        <f t="shared" si="160"/>
        <v>0</v>
      </c>
      <c r="AB462" s="3">
        <f t="shared" si="155"/>
        <v>0</v>
      </c>
      <c r="AC462" s="3">
        <f>N462+O462+P462+Q462+T462+U462</f>
        <v>0</v>
      </c>
      <c r="AD462" s="3">
        <f>AA462/G462</f>
        <v>0</v>
      </c>
      <c r="AE462" s="24">
        <f>(AA462)*(G462*G462)</f>
        <v>0</v>
      </c>
      <c r="AF462" s="25">
        <f t="shared" si="161"/>
        <v>1.8765246762994934E-4</v>
      </c>
      <c r="AG462" s="26">
        <f>(H462-$H$2)/SUM($AF$2:AF461)</f>
        <v>185.34590107742699</v>
      </c>
      <c r="AH462" s="35">
        <f>(H462-H457)/SUM(AF457:AF461)</f>
        <v>0</v>
      </c>
      <c r="AI462" s="28">
        <f>(H462-H452)/SUM(AF452:AF461)</f>
        <v>0</v>
      </c>
      <c r="AJ462" s="29">
        <f>AJ461+(AVERAGE($AE$3:AE462)/(AJ461*AJ461))</f>
        <v>59.796175221241967</v>
      </c>
      <c r="AK462" s="30">
        <f>AK461+(AVERAGE($AG$3:AG462)/(AK461*AK461))</f>
        <v>53.894852888792258</v>
      </c>
      <c r="AL462" s="36">
        <f>AL461+(AVERAGE($AH$3:AH462)/(AL461*AL461))</f>
        <v>66.963830333579025</v>
      </c>
      <c r="AM462" s="37">
        <f>AM461+(AVERAGE($AI$3:AI462)/(AM461*AM461))</f>
        <v>67.166644538959815</v>
      </c>
      <c r="AN462" s="38">
        <f t="shared" si="162"/>
        <v>73.030573236749916</v>
      </c>
      <c r="AO462" s="39">
        <f t="shared" si="163"/>
        <v>73.210503853391458</v>
      </c>
      <c r="AP462" s="39">
        <f t="shared" si="163"/>
        <v>73.214388603873857</v>
      </c>
      <c r="AQ462" s="36">
        <f t="shared" si="168"/>
        <v>73.005877218566866</v>
      </c>
      <c r="AR462" s="40">
        <f t="shared" si="169"/>
        <v>72.813528245114142</v>
      </c>
      <c r="AS462" s="41">
        <f t="shared" si="169"/>
        <v>72.838572393935593</v>
      </c>
      <c r="AT462" s="20">
        <f>POWER((AO462-H462),2)</f>
        <v>4.4311872292652467E-2</v>
      </c>
      <c r="AU462" s="20">
        <f>POWER((AP462-H462),2)</f>
        <v>4.5962473470981646E-2</v>
      </c>
      <c r="AV462" s="29">
        <f t="shared" si="164"/>
        <v>62.947718792901938</v>
      </c>
      <c r="AW462" s="30">
        <f t="shared" si="167"/>
        <v>49.3782308665524</v>
      </c>
      <c r="AX462" s="36">
        <f t="shared" si="165"/>
        <v>66.247455936984821</v>
      </c>
      <c r="AY462" s="37">
        <f t="shared" si="166"/>
        <v>63.213720724871962</v>
      </c>
    </row>
    <row r="463" spans="1:51" thickTop="1" thickBot="1">
      <c r="A463" s="4">
        <v>462</v>
      </c>
      <c r="B463" s="4">
        <v>1299083142</v>
      </c>
      <c r="C463" s="5">
        <f t="shared" si="156"/>
        <v>0.8747628083491461</v>
      </c>
      <c r="D463" s="2">
        <f t="shared" si="157"/>
        <v>40604.684513888889</v>
      </c>
      <c r="E463" s="4" t="s">
        <v>1341</v>
      </c>
      <c r="F463" s="4" t="s">
        <v>1342</v>
      </c>
      <c r="G463" s="4">
        <v>73</v>
      </c>
      <c r="H463" s="4">
        <v>73</v>
      </c>
      <c r="I463" s="5">
        <f t="shared" si="158"/>
        <v>0.91803278688524592</v>
      </c>
      <c r="J463" s="4">
        <v>441</v>
      </c>
      <c r="K463" s="4">
        <v>441</v>
      </c>
      <c r="L463" s="5">
        <f t="shared" si="159"/>
        <v>0.88834951456310685</v>
      </c>
      <c r="M463" s="5">
        <f t="shared" si="154"/>
        <v>6.0410958904109586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f>N463+P463+T463</f>
        <v>0</v>
      </c>
      <c r="X463" s="4">
        <f>O463+Q463+U463</f>
        <v>0</v>
      </c>
      <c r="Y463" s="60">
        <f>(N463+V463)/G463</f>
        <v>0</v>
      </c>
      <c r="Z463" s="62">
        <f>IF(AA463=0,0,(N463+V463)/ABS(AA463))</f>
        <v>0</v>
      </c>
      <c r="AA463" s="3">
        <f t="shared" si="160"/>
        <v>0</v>
      </c>
      <c r="AB463" s="3">
        <f t="shared" si="155"/>
        <v>0</v>
      </c>
      <c r="AC463" s="3">
        <f>N463+O463+P463+Q463+T463+U463</f>
        <v>0</v>
      </c>
      <c r="AD463" s="3">
        <f>AA463/G463</f>
        <v>0</v>
      </c>
      <c r="AE463" s="24">
        <f>(AA463)*(G463*G463)</f>
        <v>0</v>
      </c>
      <c r="AF463" s="25">
        <f t="shared" si="161"/>
        <v>1.8765246762994934E-4</v>
      </c>
      <c r="AG463" s="26">
        <f>(H463-$H$2)/SUM($AF$2:AF462)</f>
        <v>185.23085744762182</v>
      </c>
      <c r="AH463" s="35">
        <f>(H463-H458)/SUM(AF458:AF462)</f>
        <v>0</v>
      </c>
      <c r="AI463" s="28">
        <f>(H463-H453)/SUM(AF453:AF462)</f>
        <v>0</v>
      </c>
      <c r="AJ463" s="29">
        <f>AJ462+(AVERAGE($AE$3:AE463)/(AJ462*AJ462))</f>
        <v>59.85496696954111</v>
      </c>
      <c r="AK463" s="30">
        <f>AK462+(AVERAGE($AG$3:AG463)/(AK462*AK462))</f>
        <v>53.944110963668564</v>
      </c>
      <c r="AL463" s="36">
        <f>AL462+(AVERAGE($AH$3:AH463)/(AL462*AL462))</f>
        <v>67.023879350872903</v>
      </c>
      <c r="AM463" s="37">
        <f>AM462+(AVERAGE($AI$3:AI463)/(AM462*AM462))</f>
        <v>67.22742626255021</v>
      </c>
      <c r="AN463" s="38">
        <f t="shared" si="162"/>
        <v>73.030573236749916</v>
      </c>
      <c r="AO463" s="39">
        <f t="shared" si="163"/>
        <v>73.210503853391458</v>
      </c>
      <c r="AP463" s="39">
        <f t="shared" si="163"/>
        <v>73.214388603873857</v>
      </c>
      <c r="AQ463" s="36">
        <f t="shared" si="168"/>
        <v>73.005877218566866</v>
      </c>
      <c r="AR463" s="40">
        <f t="shared" si="169"/>
        <v>72.85339912803461</v>
      </c>
      <c r="AS463" s="41">
        <f t="shared" si="169"/>
        <v>72.90810718891089</v>
      </c>
      <c r="AT463" s="20">
        <f>POWER((AO463-H463),2)</f>
        <v>4.4311872292652467E-2</v>
      </c>
      <c r="AU463" s="20">
        <f>POWER((AP463-H463),2)</f>
        <v>4.5962473470981646E-2</v>
      </c>
      <c r="AV463" s="29">
        <f t="shared" si="164"/>
        <v>62.99196283086475</v>
      </c>
      <c r="AW463" s="30">
        <f t="shared" si="167"/>
        <v>49.411903549038129</v>
      </c>
      <c r="AX463" s="36">
        <f t="shared" si="165"/>
        <v>66.294201062411048</v>
      </c>
      <c r="AY463" s="37">
        <f t="shared" si="166"/>
        <v>63.258167105463272</v>
      </c>
    </row>
    <row r="464" spans="1:51" thickTop="1" thickBot="1">
      <c r="A464" s="4">
        <v>463</v>
      </c>
      <c r="B464" s="4">
        <v>1299085928</v>
      </c>
      <c r="C464" s="5">
        <f t="shared" si="156"/>
        <v>0.87666034155597727</v>
      </c>
      <c r="D464" s="2">
        <f t="shared" si="157"/>
        <v>40604.71675925926</v>
      </c>
      <c r="E464" s="4" t="s">
        <v>1342</v>
      </c>
      <c r="F464" s="4" t="s">
        <v>1343</v>
      </c>
      <c r="G464" s="4">
        <v>73</v>
      </c>
      <c r="H464" s="4">
        <v>73</v>
      </c>
      <c r="I464" s="5">
        <f t="shared" si="158"/>
        <v>0.91803278688524592</v>
      </c>
      <c r="J464" s="4">
        <v>441</v>
      </c>
      <c r="K464" s="4">
        <v>441</v>
      </c>
      <c r="L464" s="5">
        <f t="shared" si="159"/>
        <v>0.88834951456310685</v>
      </c>
      <c r="M464" s="5">
        <f t="shared" si="154"/>
        <v>6.0410958904109586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f>N464+P464+T464</f>
        <v>0</v>
      </c>
      <c r="X464" s="4">
        <f>O464+Q464+U464</f>
        <v>0</v>
      </c>
      <c r="Y464" s="60">
        <f>(N464+V464)/G464</f>
        <v>0</v>
      </c>
      <c r="Z464" s="62">
        <f>IF(AA464=0,0,(N464+V464)/ABS(AA464))</f>
        <v>0</v>
      </c>
      <c r="AA464" s="3">
        <f t="shared" si="160"/>
        <v>0</v>
      </c>
      <c r="AB464" s="3">
        <f t="shared" si="155"/>
        <v>0</v>
      </c>
      <c r="AC464" s="3">
        <f>N464+O464+P464+Q464+T464+U464</f>
        <v>0</v>
      </c>
      <c r="AD464" s="3">
        <f>AA464/G464</f>
        <v>0</v>
      </c>
      <c r="AE464" s="24">
        <f>(AA464)*(G464*G464)</f>
        <v>0</v>
      </c>
      <c r="AF464" s="25">
        <f t="shared" si="161"/>
        <v>1.8765246762994934E-4</v>
      </c>
      <c r="AG464" s="26">
        <f>(H464-$H$2)/SUM($AF$2:AF463)</f>
        <v>185.11595654368037</v>
      </c>
      <c r="AH464" s="35">
        <f>(H464-H459)/SUM(AF459:AF463)</f>
        <v>0</v>
      </c>
      <c r="AI464" s="28">
        <f>(H464-H454)/SUM(AF454:AF463)</f>
        <v>0</v>
      </c>
      <c r="AJ464" s="29">
        <f>AJ463+(AVERAGE($AE$3:AE464)/(AJ463*AJ463))</f>
        <v>59.913516274729787</v>
      </c>
      <c r="AK464" s="30">
        <f>AK463+(AVERAGE($AG$3:AG464)/(AK463*AK463))</f>
        <v>53.993310390433152</v>
      </c>
      <c r="AL464" s="36">
        <f>AL463+(AVERAGE($AH$3:AH464)/(AL463*AL463))</f>
        <v>67.083691072943139</v>
      </c>
      <c r="AM464" s="37">
        <f>AM463+(AVERAGE($AI$3:AI464)/(AM463*AM463))</f>
        <v>67.287966803384407</v>
      </c>
      <c r="AN464" s="38">
        <f t="shared" si="162"/>
        <v>73.030573236749916</v>
      </c>
      <c r="AO464" s="39">
        <f t="shared" si="163"/>
        <v>73.210503853391458</v>
      </c>
      <c r="AP464" s="39">
        <f t="shared" si="163"/>
        <v>73.214388603873857</v>
      </c>
      <c r="AQ464" s="36">
        <f t="shared" si="168"/>
        <v>73.005877218566866</v>
      </c>
      <c r="AR464" s="40">
        <f t="shared" si="169"/>
        <v>72.873367991375275</v>
      </c>
      <c r="AS464" s="41">
        <f t="shared" si="169"/>
        <v>72.967676707482397</v>
      </c>
      <c r="AT464" s="20">
        <f>POWER((AO464-H464),2)</f>
        <v>4.4311872292652467E-2</v>
      </c>
      <c r="AU464" s="20">
        <f>POWER((AP464-H464),2)</f>
        <v>4.5962473470981646E-2</v>
      </c>
      <c r="AV464" s="29">
        <f t="shared" si="164"/>
        <v>63.036144738760655</v>
      </c>
      <c r="AW464" s="30">
        <f t="shared" si="167"/>
        <v>49.445530353380228</v>
      </c>
      <c r="AX464" s="36">
        <f t="shared" si="165"/>
        <v>66.340880289573505</v>
      </c>
      <c r="AY464" s="37">
        <f t="shared" si="166"/>
        <v>63.302551050266985</v>
      </c>
    </row>
    <row r="465" spans="1:51" thickTop="1" thickBot="1">
      <c r="A465" s="4">
        <v>464</v>
      </c>
      <c r="B465" s="4">
        <v>1299508104</v>
      </c>
      <c r="C465" s="5">
        <f t="shared" si="156"/>
        <v>0.87855787476280833</v>
      </c>
      <c r="D465" s="2">
        <f t="shared" si="157"/>
        <v>40609.603055555555</v>
      </c>
      <c r="E465" s="4" t="s">
        <v>1343</v>
      </c>
      <c r="F465" s="4" t="s">
        <v>1344</v>
      </c>
      <c r="G465" s="4">
        <v>73</v>
      </c>
      <c r="H465" s="4">
        <v>73</v>
      </c>
      <c r="I465" s="5">
        <f t="shared" si="158"/>
        <v>0.91803278688524592</v>
      </c>
      <c r="J465" s="4">
        <v>441</v>
      </c>
      <c r="K465" s="4">
        <v>441</v>
      </c>
      <c r="L465" s="5">
        <f t="shared" si="159"/>
        <v>0.88834951456310685</v>
      </c>
      <c r="M465" s="5">
        <f t="shared" si="154"/>
        <v>6.0410958904109586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f>N465+P465+T465</f>
        <v>0</v>
      </c>
      <c r="X465" s="4">
        <f>O465+Q465+U465</f>
        <v>0</v>
      </c>
      <c r="Y465" s="60">
        <f>(N465+V465)/G465</f>
        <v>0</v>
      </c>
      <c r="Z465" s="62">
        <f>IF(AA465=0,0,(N465+V465)/ABS(AA465))</f>
        <v>0</v>
      </c>
      <c r="AA465" s="3">
        <f t="shared" si="160"/>
        <v>0</v>
      </c>
      <c r="AB465" s="3">
        <f t="shared" si="155"/>
        <v>0</v>
      </c>
      <c r="AC465" s="3">
        <f>N465+O465+P465+Q465+T465+U465</f>
        <v>0</v>
      </c>
      <c r="AD465" s="3">
        <f>AA465/G465</f>
        <v>0</v>
      </c>
      <c r="AE465" s="24">
        <f>(AA465)*(G465*G465)</f>
        <v>0</v>
      </c>
      <c r="AF465" s="25">
        <f t="shared" si="161"/>
        <v>1.8765246762994934E-4</v>
      </c>
      <c r="AG465" s="26">
        <f>(H465-$H$2)/SUM($AF$2:AF464)</f>
        <v>185.00119810016361</v>
      </c>
      <c r="AH465" s="35">
        <f>(H465-H460)/SUM(AF460:AF464)</f>
        <v>0</v>
      </c>
      <c r="AI465" s="28">
        <f>(H465-H455)/SUM(AF455:AF464)</f>
        <v>0</v>
      </c>
      <c r="AJ465" s="29">
        <f>AJ464+(AVERAGE($AE$3:AE465)/(AJ464*AJ464))</f>
        <v>59.971824994168912</v>
      </c>
      <c r="AK465" s="30">
        <f>AK464+(AVERAGE($AG$3:AG465)/(AK464*AK464))</f>
        <v>54.042451187921813</v>
      </c>
      <c r="AL465" s="36">
        <f>AL464+(AVERAGE($AH$3:AH465)/(AL464*AL464))</f>
        <v>67.143267233741554</v>
      </c>
      <c r="AM465" s="37">
        <f>AM464+(AVERAGE($AI$3:AI465)/(AM464*AM464))</f>
        <v>67.348267931852078</v>
      </c>
      <c r="AN465" s="38">
        <f t="shared" si="162"/>
        <v>73.030573236749916</v>
      </c>
      <c r="AO465" s="39">
        <f t="shared" si="163"/>
        <v>73.210503853391458</v>
      </c>
      <c r="AP465" s="39">
        <f t="shared" si="163"/>
        <v>73.214388603873857</v>
      </c>
      <c r="AQ465" s="36">
        <f t="shared" si="168"/>
        <v>73.005877218566866</v>
      </c>
      <c r="AR465" s="40">
        <f t="shared" si="169"/>
        <v>72.873367991375275</v>
      </c>
      <c r="AS465" s="41">
        <f t="shared" si="169"/>
        <v>73.017305341508191</v>
      </c>
      <c r="AT465" s="20">
        <f>POWER((AO465-H465),2)</f>
        <v>4.4311872292652467E-2</v>
      </c>
      <c r="AU465" s="20">
        <f>POWER((AP465-H465),2)</f>
        <v>4.5962473470981646E-2</v>
      </c>
      <c r="AV465" s="29">
        <f t="shared" si="164"/>
        <v>63.080264734339345</v>
      </c>
      <c r="AW465" s="30">
        <f t="shared" si="167"/>
        <v>49.479111435592976</v>
      </c>
      <c r="AX465" s="36">
        <f t="shared" si="165"/>
        <v>66.387493850327715</v>
      </c>
      <c r="AY465" s="37">
        <f t="shared" si="166"/>
        <v>63.346872778179787</v>
      </c>
    </row>
    <row r="466" spans="1:51" thickTop="1" thickBot="1">
      <c r="A466" s="4">
        <v>465</v>
      </c>
      <c r="B466" s="4">
        <v>1299598240</v>
      </c>
      <c r="C466" s="5">
        <f t="shared" si="156"/>
        <v>0.8804554079696395</v>
      </c>
      <c r="D466" s="2">
        <f t="shared" si="157"/>
        <v>40610.646296296298</v>
      </c>
      <c r="E466" s="4" t="s">
        <v>1344</v>
      </c>
      <c r="F466" s="4" t="s">
        <v>1345</v>
      </c>
      <c r="G466" s="4">
        <v>73</v>
      </c>
      <c r="H466" s="4">
        <v>73</v>
      </c>
      <c r="I466" s="5">
        <f t="shared" si="158"/>
        <v>0.91803278688524592</v>
      </c>
      <c r="J466" s="4">
        <v>441</v>
      </c>
      <c r="K466" s="4">
        <v>441</v>
      </c>
      <c r="L466" s="5">
        <f t="shared" si="159"/>
        <v>0.88834951456310685</v>
      </c>
      <c r="M466" s="5">
        <f t="shared" si="154"/>
        <v>6.0410958904109586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f>N466+P466+T466</f>
        <v>0</v>
      </c>
      <c r="X466" s="4">
        <f>O466+Q466+U466</f>
        <v>0</v>
      </c>
      <c r="Y466" s="60">
        <f>(N466+V466)/G466</f>
        <v>0</v>
      </c>
      <c r="Z466" s="62">
        <f>IF(AA466=0,0,(N466+V466)/ABS(AA466))</f>
        <v>0</v>
      </c>
      <c r="AA466" s="3">
        <f t="shared" si="160"/>
        <v>0</v>
      </c>
      <c r="AB466" s="3">
        <f t="shared" si="155"/>
        <v>0</v>
      </c>
      <c r="AC466" s="3">
        <f>N466+O466+P466+Q466+T466+U466</f>
        <v>0</v>
      </c>
      <c r="AD466" s="3">
        <f>AA466/G466</f>
        <v>0</v>
      </c>
      <c r="AE466" s="24">
        <f>(AA466)*(G466*G466)</f>
        <v>0</v>
      </c>
      <c r="AF466" s="25">
        <f t="shared" si="161"/>
        <v>1.8765246762994934E-4</v>
      </c>
      <c r="AG466" s="26">
        <f>(H466-$H$2)/SUM($AF$2:AF465)</f>
        <v>184.88658185229039</v>
      </c>
      <c r="AH466" s="35">
        <f>(H466-H461)/SUM(AF461:AF465)</f>
        <v>0</v>
      </c>
      <c r="AI466" s="28">
        <f>(H466-H456)/SUM(AF456:AF465)</f>
        <v>0</v>
      </c>
      <c r="AJ466" s="29">
        <f>AJ465+(AVERAGE($AE$3:AE466)/(AJ465*AJ465))</f>
        <v>60.02989496415772</v>
      </c>
      <c r="AK466" s="30">
        <f>AK465+(AVERAGE($AG$3:AG466)/(AK465*AK465))</f>
        <v>54.091533376558949</v>
      </c>
      <c r="AL466" s="36">
        <f>AL465+(AVERAGE($AH$3:AH466)/(AL465*AL465))</f>
        <v>67.202609548549717</v>
      </c>
      <c r="AM466" s="37">
        <f>AM465+(AVERAGE($AI$3:AI466)/(AM465*AM465))</f>
        <v>67.408331399185329</v>
      </c>
      <c r="AN466" s="38">
        <f t="shared" si="162"/>
        <v>73.030573236749916</v>
      </c>
      <c r="AO466" s="39">
        <f t="shared" si="163"/>
        <v>73.210503853391458</v>
      </c>
      <c r="AP466" s="39">
        <f t="shared" si="163"/>
        <v>73.214388603873857</v>
      </c>
      <c r="AQ466" s="36">
        <f t="shared" si="168"/>
        <v>73.005877218566866</v>
      </c>
      <c r="AR466" s="40">
        <f t="shared" si="169"/>
        <v>72.873367991375275</v>
      </c>
      <c r="AS466" s="41">
        <f t="shared" si="169"/>
        <v>73.057009133574823</v>
      </c>
      <c r="AT466" s="20">
        <f>POWER((AO466-H466),2)</f>
        <v>4.4311872292652467E-2</v>
      </c>
      <c r="AU466" s="20">
        <f>POWER((AP466-H466),2)</f>
        <v>4.5962473470981646E-2</v>
      </c>
      <c r="AV466" s="29">
        <f t="shared" si="164"/>
        <v>63.124323034131706</v>
      </c>
      <c r="AW466" s="30">
        <f t="shared" si="167"/>
        <v>49.512646950843305</v>
      </c>
      <c r="AX466" s="36">
        <f t="shared" si="165"/>
        <v>66.434041975226378</v>
      </c>
      <c r="AY466" s="37">
        <f t="shared" si="166"/>
        <v>63.391132506872722</v>
      </c>
    </row>
    <row r="467" spans="1:51" thickTop="1" thickBot="1">
      <c r="A467" s="4">
        <v>466</v>
      </c>
      <c r="B467" s="4">
        <v>1299848628</v>
      </c>
      <c r="C467" s="5">
        <f t="shared" si="156"/>
        <v>0.88235294117647056</v>
      </c>
      <c r="D467" s="2">
        <f t="shared" si="157"/>
        <v>40613.544305555552</v>
      </c>
      <c r="E467" s="4" t="s">
        <v>1345</v>
      </c>
      <c r="F467" s="4" t="s">
        <v>1346</v>
      </c>
      <c r="G467" s="4">
        <v>73</v>
      </c>
      <c r="H467" s="4">
        <v>73</v>
      </c>
      <c r="I467" s="5">
        <f t="shared" si="158"/>
        <v>0.91803278688524592</v>
      </c>
      <c r="J467" s="4">
        <v>441</v>
      </c>
      <c r="K467" s="4">
        <v>440</v>
      </c>
      <c r="L467" s="5">
        <f t="shared" si="159"/>
        <v>0.88592233009708743</v>
      </c>
      <c r="M467" s="5">
        <f t="shared" si="154"/>
        <v>6.0273972602739727</v>
      </c>
      <c r="N467" s="4">
        <v>0</v>
      </c>
      <c r="O467" s="4">
        <v>0</v>
      </c>
      <c r="P467" s="4">
        <v>0</v>
      </c>
      <c r="Q467" s="4">
        <v>1</v>
      </c>
      <c r="R467" s="4">
        <v>0</v>
      </c>
      <c r="S467" s="4">
        <v>0</v>
      </c>
      <c r="T467" s="4">
        <v>0</v>
      </c>
      <c r="U467" s="4">
        <v>0</v>
      </c>
      <c r="V467" s="4">
        <v>1</v>
      </c>
      <c r="W467" s="4">
        <f>N467+P467+T467</f>
        <v>0</v>
      </c>
      <c r="X467" s="4">
        <f>O467+Q467+U467</f>
        <v>1</v>
      </c>
      <c r="Y467" s="60">
        <f>(N467+V467)/G467</f>
        <v>1.3698630136986301E-2</v>
      </c>
      <c r="Z467" s="62">
        <f>IF(AA467=0,0,(N467+V467)/ABS(AA467))</f>
        <v>0</v>
      </c>
      <c r="AA467" s="3">
        <f t="shared" si="160"/>
        <v>0</v>
      </c>
      <c r="AB467" s="3">
        <f t="shared" si="155"/>
        <v>-1</v>
      </c>
      <c r="AC467" s="3">
        <f>N467+O467+P467+Q467+T467+U467</f>
        <v>1</v>
      </c>
      <c r="AD467" s="3">
        <f>AA467/G467</f>
        <v>0</v>
      </c>
      <c r="AE467" s="24">
        <f>(AA467)*(G467*G467)</f>
        <v>0</v>
      </c>
      <c r="AF467" s="25">
        <f t="shared" si="161"/>
        <v>1.8765246762994934E-4</v>
      </c>
      <c r="AG467" s="26">
        <f>(H467-$H$2)/SUM($AF$2:AF466)</f>
        <v>184.77210753593525</v>
      </c>
      <c r="AH467" s="35">
        <f>(H467-H462)/SUM(AF462:AF466)</f>
        <v>0</v>
      </c>
      <c r="AI467" s="28">
        <f>(H467-H457)/SUM(AF457:AF466)</f>
        <v>0</v>
      </c>
      <c r="AJ467" s="29">
        <f>AJ466+(AVERAGE($AE$3:AE467)/(AJ466*AJ466))</f>
        <v>60.087728000252739</v>
      </c>
      <c r="AK467" s="30">
        <f>AK466+(AVERAGE($AG$3:AG467)/(AK466*AK466))</f>
        <v>54.14055697832822</v>
      </c>
      <c r="AL467" s="36">
        <f>AL466+(AVERAGE($AH$3:AH467)/(AL466*AL466))</f>
        <v>67.26171971424651</v>
      </c>
      <c r="AM467" s="37">
        <f>AM466+(AVERAGE($AI$3:AI467)/(AM466*AM466))</f>
        <v>67.468158937734643</v>
      </c>
      <c r="AN467" s="38">
        <f t="shared" si="162"/>
        <v>73.030573236749916</v>
      </c>
      <c r="AO467" s="39">
        <f t="shared" si="163"/>
        <v>73.210503853391458</v>
      </c>
      <c r="AP467" s="39">
        <f t="shared" si="163"/>
        <v>73.214388603873857</v>
      </c>
      <c r="AQ467" s="36">
        <f t="shared" si="168"/>
        <v>73.005877218566866</v>
      </c>
      <c r="AR467" s="40">
        <f t="shared" si="169"/>
        <v>72.873367991375275</v>
      </c>
      <c r="AS467" s="41">
        <f t="shared" si="169"/>
        <v>73.086795855114758</v>
      </c>
      <c r="AT467" s="20">
        <f>POWER((AO467-H467),2)</f>
        <v>4.4311872292652467E-2</v>
      </c>
      <c r="AU467" s="20">
        <f>POWER((AP467-H467),2)</f>
        <v>4.5962473470981646E-2</v>
      </c>
      <c r="AV467" s="29">
        <f t="shared" si="164"/>
        <v>63.168319853459174</v>
      </c>
      <c r="AW467" s="30">
        <f t="shared" si="167"/>
        <v>49.546137053457088</v>
      </c>
      <c r="AX467" s="36">
        <f t="shared" si="165"/>
        <v>66.480524893529449</v>
      </c>
      <c r="AY467" s="37">
        <f t="shared" si="166"/>
        <v>63.435330452800606</v>
      </c>
    </row>
    <row r="468" spans="1:51" thickTop="1" thickBot="1">
      <c r="A468" s="4">
        <v>467</v>
      </c>
      <c r="B468" s="4">
        <v>1300131892</v>
      </c>
      <c r="C468" s="5">
        <f t="shared" si="156"/>
        <v>0.88425047438330173</v>
      </c>
      <c r="D468" s="2">
        <f t="shared" si="157"/>
        <v>40616.822824074072</v>
      </c>
      <c r="E468" s="4" t="s">
        <v>1346</v>
      </c>
      <c r="F468" s="4" t="s">
        <v>1347</v>
      </c>
      <c r="G468" s="4">
        <v>73</v>
      </c>
      <c r="H468" s="4">
        <v>73</v>
      </c>
      <c r="I468" s="5">
        <f t="shared" si="158"/>
        <v>0.91803278688524592</v>
      </c>
      <c r="J468" s="4">
        <v>440</v>
      </c>
      <c r="K468" s="4">
        <v>441</v>
      </c>
      <c r="L468" s="5">
        <f t="shared" si="159"/>
        <v>0.88834951456310685</v>
      </c>
      <c r="M468" s="5">
        <f t="shared" si="154"/>
        <v>6.0410958904109586</v>
      </c>
      <c r="N468" s="4">
        <v>0</v>
      </c>
      <c r="O468" s="4">
        <v>0</v>
      </c>
      <c r="P468" s="4">
        <v>1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1</v>
      </c>
      <c r="W468" s="4">
        <f>N468+P468+T468</f>
        <v>1</v>
      </c>
      <c r="X468" s="4">
        <f>O468+Q468+U468</f>
        <v>0</v>
      </c>
      <c r="Y468" s="60">
        <f>(N468+V468)/G468</f>
        <v>1.3698630136986301E-2</v>
      </c>
      <c r="Z468" s="62">
        <f>IF(AA468=0,0,(N468+V468)/ABS(AA468))</f>
        <v>0</v>
      </c>
      <c r="AA468" s="3">
        <f t="shared" si="160"/>
        <v>0</v>
      </c>
      <c r="AB468" s="3">
        <f t="shared" si="155"/>
        <v>1</v>
      </c>
      <c r="AC468" s="3">
        <f>N468+O468+P468+Q468+T468+U468</f>
        <v>1</v>
      </c>
      <c r="AD468" s="3">
        <f>AA468/G468</f>
        <v>0</v>
      </c>
      <c r="AE468" s="24">
        <f>(AA468)*(G468*G468)</f>
        <v>0</v>
      </c>
      <c r="AF468" s="25">
        <f t="shared" si="161"/>
        <v>1.8765246762994934E-4</v>
      </c>
      <c r="AG468" s="26">
        <f>(H468-$H$2)/SUM($AF$2:AF467)</f>
        <v>184.65777488762649</v>
      </c>
      <c r="AH468" s="35">
        <f>(H468-H463)/SUM(AF463:AF467)</f>
        <v>0</v>
      </c>
      <c r="AI468" s="28">
        <f>(H468-H458)/SUM(AF458:AF467)</f>
        <v>0</v>
      </c>
      <c r="AJ468" s="29">
        <f>AJ467+(AVERAGE($AE$3:AE468)/(AJ467*AJ467))</f>
        <v>60.145325897580683</v>
      </c>
      <c r="AK468" s="30">
        <f>AK467+(AVERAGE($AG$3:AG468)/(AK467*AK467))</f>
        <v>54.189522016743723</v>
      </c>
      <c r="AL468" s="36">
        <f>AL467+(AVERAGE($AH$3:AH468)/(AL467*AL467))</f>
        <v>67.320599409570875</v>
      </c>
      <c r="AM468" s="37">
        <f>AM467+(AVERAGE($AI$3:AI468)/(AM467*AM467))</f>
        <v>67.527752261239982</v>
      </c>
      <c r="AN468" s="38">
        <f t="shared" si="162"/>
        <v>73.030573236749916</v>
      </c>
      <c r="AO468" s="39">
        <f t="shared" ref="AO468:AP483" si="170">AO467+(AH468/(AO467*AO467))</f>
        <v>73.210503853391458</v>
      </c>
      <c r="AP468" s="39">
        <f t="shared" si="170"/>
        <v>73.214388603873857</v>
      </c>
      <c r="AQ468" s="36">
        <f t="shared" si="168"/>
        <v>73.005877218566866</v>
      </c>
      <c r="AR468" s="40">
        <f t="shared" si="169"/>
        <v>72.873367991375275</v>
      </c>
      <c r="AS468" s="41">
        <f t="shared" si="169"/>
        <v>73.106665055873094</v>
      </c>
      <c r="AT468" s="20">
        <f>POWER((AO468-H468),2)</f>
        <v>4.4311872292652467E-2</v>
      </c>
      <c r="AU468" s="20">
        <f>POWER((AP468-H468),2)</f>
        <v>4.5962473470981646E-2</v>
      </c>
      <c r="AV468" s="29">
        <f t="shared" si="164"/>
        <v>63.21225540644302</v>
      </c>
      <c r="AW468" s="30">
        <f t="shared" si="167"/>
        <v>49.579581896925426</v>
      </c>
      <c r="AX468" s="36">
        <f t="shared" si="165"/>
        <v>66.526942833214051</v>
      </c>
      <c r="AY468" s="37">
        <f t="shared" si="166"/>
        <v>63.47946683121134</v>
      </c>
    </row>
    <row r="469" spans="1:51" thickTop="1" thickBot="1">
      <c r="A469" s="4">
        <v>468</v>
      </c>
      <c r="B469" s="4">
        <v>1300963135</v>
      </c>
      <c r="C469" s="5">
        <f t="shared" si="156"/>
        <v>0.88614800759013279</v>
      </c>
      <c r="D469" s="2">
        <f t="shared" si="157"/>
        <v>40626.443692129629</v>
      </c>
      <c r="E469" s="4" t="s">
        <v>1347</v>
      </c>
      <c r="F469" s="4" t="s">
        <v>1348</v>
      </c>
      <c r="G469" s="4">
        <v>73</v>
      </c>
      <c r="H469" s="4">
        <v>73</v>
      </c>
      <c r="I469" s="5">
        <f t="shared" si="158"/>
        <v>0.91803278688524592</v>
      </c>
      <c r="J469" s="4">
        <v>441</v>
      </c>
      <c r="K469" s="4">
        <v>441</v>
      </c>
      <c r="L469" s="5">
        <f t="shared" si="159"/>
        <v>0.88834951456310685</v>
      </c>
      <c r="M469" s="5">
        <f t="shared" si="154"/>
        <v>6.0410958904109586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f>N469+P469+T469</f>
        <v>0</v>
      </c>
      <c r="X469" s="4">
        <f>O469+Q469+U469</f>
        <v>0</v>
      </c>
      <c r="Y469" s="60">
        <f>(N469+V469)/G469</f>
        <v>0</v>
      </c>
      <c r="Z469" s="62">
        <f>IF(AA469=0,0,(N469+V469)/ABS(AA469))</f>
        <v>0</v>
      </c>
      <c r="AA469" s="3">
        <f t="shared" si="160"/>
        <v>0</v>
      </c>
      <c r="AB469" s="3">
        <f t="shared" si="155"/>
        <v>0</v>
      </c>
      <c r="AC469" s="3">
        <f>N469+O469+P469+Q469+T469+U469</f>
        <v>0</v>
      </c>
      <c r="AD469" s="3">
        <f>AA469/G469</f>
        <v>0</v>
      </c>
      <c r="AE469" s="24">
        <f>(AA469)*(G469*G469)</f>
        <v>0</v>
      </c>
      <c r="AF469" s="25">
        <f t="shared" si="161"/>
        <v>1.8765246762994934E-4</v>
      </c>
      <c r="AG469" s="26">
        <f>(H469-$H$2)/SUM($AF$2:AF468)</f>
        <v>184.54358364454419</v>
      </c>
      <c r="AH469" s="35">
        <f>(H469-H464)/SUM(AF464:AF468)</f>
        <v>0</v>
      </c>
      <c r="AI469" s="28">
        <f>(H469-H459)/SUM(AF459:AF468)</f>
        <v>0</v>
      </c>
      <c r="AJ469" s="29">
        <f>AJ468+(AVERAGE($AE$3:AE469)/(AJ468*AJ468))</f>
        <v>60.20269043114542</v>
      </c>
      <c r="AK469" s="30">
        <f>AK468+(AVERAGE($AG$3:AG469)/(AK468*AK468))</f>
        <v>54.238428516821607</v>
      </c>
      <c r="AL469" s="36">
        <f>AL468+(AVERAGE($AH$3:AH469)/(AL468*AL468))</f>
        <v>67.37925029537989</v>
      </c>
      <c r="AM469" s="37">
        <f>AM468+(AVERAGE($AI$3:AI469)/(AM468*AM468))</f>
        <v>67.587113065096887</v>
      </c>
      <c r="AN469" s="38">
        <f t="shared" si="162"/>
        <v>73.030573236749916</v>
      </c>
      <c r="AO469" s="39">
        <f t="shared" si="170"/>
        <v>73.210503853391458</v>
      </c>
      <c r="AP469" s="39">
        <f t="shared" si="170"/>
        <v>73.214388603873857</v>
      </c>
      <c r="AQ469" s="36">
        <f t="shared" si="168"/>
        <v>73.005877218566866</v>
      </c>
      <c r="AR469" s="40">
        <f t="shared" si="169"/>
        <v>72.873367991375275</v>
      </c>
      <c r="AS469" s="41">
        <f t="shared" si="169"/>
        <v>73.116608085167584</v>
      </c>
      <c r="AT469" s="20">
        <f>POWER((AO469-H469),2)</f>
        <v>4.4311872292652467E-2</v>
      </c>
      <c r="AU469" s="20">
        <f>POWER((AP469-H469),2)</f>
        <v>4.5962473470981646E-2</v>
      </c>
      <c r="AV469" s="29">
        <f t="shared" si="164"/>
        <v>63.25612990601352</v>
      </c>
      <c r="AW469" s="30">
        <f t="shared" si="167"/>
        <v>49.61298163391082</v>
      </c>
      <c r="AX469" s="36">
        <f t="shared" si="165"/>
        <v>66.573296020984387</v>
      </c>
      <c r="AY469" s="37">
        <f t="shared" si="166"/>
        <v>63.523541856155163</v>
      </c>
    </row>
    <row r="470" spans="1:51" thickTop="1" thickBot="1">
      <c r="A470" s="4">
        <v>469</v>
      </c>
      <c r="B470" s="4">
        <v>1300963654</v>
      </c>
      <c r="C470" s="5">
        <f t="shared" si="156"/>
        <v>0.88804554079696396</v>
      </c>
      <c r="D470" s="2">
        <f t="shared" si="157"/>
        <v>40626.449699074074</v>
      </c>
      <c r="E470" s="4" t="s">
        <v>1348</v>
      </c>
      <c r="F470" s="4" t="s">
        <v>1349</v>
      </c>
      <c r="G470" s="4">
        <v>73</v>
      </c>
      <c r="H470" s="4">
        <v>73</v>
      </c>
      <c r="I470" s="5">
        <f t="shared" si="158"/>
        <v>0.91803278688524592</v>
      </c>
      <c r="J470" s="4">
        <v>441</v>
      </c>
      <c r="K470" s="4">
        <v>441</v>
      </c>
      <c r="L470" s="5">
        <f t="shared" si="159"/>
        <v>0.88834951456310685</v>
      </c>
      <c r="M470" s="5">
        <f t="shared" si="154"/>
        <v>6.0410958904109586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f>N470+P470+T470</f>
        <v>0</v>
      </c>
      <c r="X470" s="4">
        <f>O470+Q470+U470</f>
        <v>0</v>
      </c>
      <c r="Y470" s="60">
        <f>(N470+V470)/G470</f>
        <v>0</v>
      </c>
      <c r="Z470" s="62">
        <f>IF(AA470=0,0,(N470+V470)/ABS(AA470))</f>
        <v>0</v>
      </c>
      <c r="AA470" s="3">
        <f t="shared" si="160"/>
        <v>0</v>
      </c>
      <c r="AB470" s="3">
        <f t="shared" si="155"/>
        <v>0</v>
      </c>
      <c r="AC470" s="3">
        <f>N470+O470+P470+Q470+T470+U470</f>
        <v>0</v>
      </c>
      <c r="AD470" s="3">
        <f>AA470/G470</f>
        <v>0</v>
      </c>
      <c r="AE470" s="24">
        <f>(AA470)*(G470*G470)</f>
        <v>0</v>
      </c>
      <c r="AF470" s="25">
        <f t="shared" si="161"/>
        <v>1.8765246762994934E-4</v>
      </c>
      <c r="AG470" s="26">
        <f>(H470-$H$2)/SUM($AF$2:AF469)</f>
        <v>184.42953354451805</v>
      </c>
      <c r="AH470" s="35">
        <f>(H470-H465)/SUM(AF465:AF469)</f>
        <v>0</v>
      </c>
      <c r="AI470" s="28">
        <f>(H470-H460)/SUM(AF460:AF469)</f>
        <v>0</v>
      </c>
      <c r="AJ470" s="29">
        <f>AJ469+(AVERAGE($AE$3:AE470)/(AJ469*AJ469))</f>
        <v>60.259823356129132</v>
      </c>
      <c r="AK470" s="30">
        <f>AK469+(AVERAGE($AG$3:AG470)/(AK469*AK469))</f>
        <v>54.287276505052162</v>
      </c>
      <c r="AL470" s="36">
        <f>AL469+(AVERAGE($AH$3:AH470)/(AL469*AL469))</f>
        <v>67.437674014902242</v>
      </c>
      <c r="AM470" s="37">
        <f>AM469+(AVERAGE($AI$3:AI470)/(AM469*AM469))</f>
        <v>67.646243026617867</v>
      </c>
      <c r="AN470" s="38">
        <f t="shared" si="162"/>
        <v>73.030573236749916</v>
      </c>
      <c r="AO470" s="39">
        <f t="shared" si="170"/>
        <v>73.210503853391458</v>
      </c>
      <c r="AP470" s="39">
        <f t="shared" si="170"/>
        <v>73.214388603873857</v>
      </c>
      <c r="AQ470" s="36">
        <f t="shared" si="168"/>
        <v>73.005877218566866</v>
      </c>
      <c r="AR470" s="40">
        <f t="shared" si="169"/>
        <v>72.873367991375275</v>
      </c>
      <c r="AS470" s="41">
        <f t="shared" si="169"/>
        <v>73.116608085167584</v>
      </c>
      <c r="AT470" s="20">
        <f>POWER((AO470-H470),2)</f>
        <v>4.4311872292652467E-2</v>
      </c>
      <c r="AU470" s="20">
        <f>POWER((AP470-H470),2)</f>
        <v>4.5962473470981646E-2</v>
      </c>
      <c r="AV470" s="29">
        <f t="shared" si="164"/>
        <v>63.299943563919044</v>
      </c>
      <c r="AW470" s="30">
        <f t="shared" si="167"/>
        <v>49.646336416253327</v>
      </c>
      <c r="AX470" s="36">
        <f t="shared" si="165"/>
        <v>66.619584682281413</v>
      </c>
      <c r="AY470" s="37">
        <f t="shared" si="166"/>
        <v>63.567555740493795</v>
      </c>
    </row>
    <row r="471" spans="1:51" thickTop="1" thickBot="1">
      <c r="A471" s="4">
        <v>470</v>
      </c>
      <c r="B471" s="4">
        <v>1300974326</v>
      </c>
      <c r="C471" s="5">
        <f t="shared" si="156"/>
        <v>0.88994307400379502</v>
      </c>
      <c r="D471" s="2">
        <f t="shared" si="157"/>
        <v>40626.573217592595</v>
      </c>
      <c r="E471" s="4" t="s">
        <v>1349</v>
      </c>
      <c r="F471" s="4" t="s">
        <v>1350</v>
      </c>
      <c r="G471" s="4">
        <v>73</v>
      </c>
      <c r="H471" s="4">
        <v>73</v>
      </c>
      <c r="I471" s="5">
        <f t="shared" si="158"/>
        <v>0.91803278688524592</v>
      </c>
      <c r="J471" s="4">
        <v>441</v>
      </c>
      <c r="K471" s="4">
        <v>441</v>
      </c>
      <c r="L471" s="5">
        <f t="shared" si="159"/>
        <v>0.88834951456310685</v>
      </c>
      <c r="M471" s="5">
        <f t="shared" si="154"/>
        <v>6.0410958904109586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f>N471+P471+T471</f>
        <v>0</v>
      </c>
      <c r="X471" s="4">
        <f>O471+Q471+U471</f>
        <v>0</v>
      </c>
      <c r="Y471" s="60">
        <f>(N471+V471)/G471</f>
        <v>0</v>
      </c>
      <c r="Z471" s="62">
        <f>IF(AA471=0,0,(N471+V471)/ABS(AA471))</f>
        <v>0</v>
      </c>
      <c r="AA471" s="3">
        <f t="shared" si="160"/>
        <v>0</v>
      </c>
      <c r="AB471" s="3">
        <f t="shared" si="155"/>
        <v>0</v>
      </c>
      <c r="AC471" s="3">
        <f>N471+O471+P471+Q471+T471+U471</f>
        <v>0</v>
      </c>
      <c r="AD471" s="3">
        <f>AA471/G471</f>
        <v>0</v>
      </c>
      <c r="AE471" s="24">
        <f>(AA471)*(G471*G471)</f>
        <v>0</v>
      </c>
      <c r="AF471" s="25">
        <f t="shared" si="161"/>
        <v>1.8765246762994934E-4</v>
      </c>
      <c r="AG471" s="26">
        <f>(H471-$H$2)/SUM($AF$2:AF470)</f>
        <v>184.3156243260255</v>
      </c>
      <c r="AH471" s="35">
        <f>(H471-H466)/SUM(AF466:AF470)</f>
        <v>0</v>
      </c>
      <c r="AI471" s="28">
        <f>(H471-H461)/SUM(AF461:AF470)</f>
        <v>0</v>
      </c>
      <c r="AJ471" s="29">
        <f>AJ470+(AVERAGE($AE$3:AE471)/(AJ470*AJ470))</f>
        <v>60.31672640818784</v>
      </c>
      <c r="AK471" s="30">
        <f>AK470+(AVERAGE($AG$3:AG471)/(AK470*AK470))</f>
        <v>54.336066009372388</v>
      </c>
      <c r="AL471" s="36">
        <f>AL470+(AVERAGE($AH$3:AH471)/(AL470*AL470))</f>
        <v>67.495872193987168</v>
      </c>
      <c r="AM471" s="37">
        <f>AM470+(AVERAGE($AI$3:AI471)/(AM470*AM470))</f>
        <v>67.70514380528914</v>
      </c>
      <c r="AN471" s="38">
        <f t="shared" si="162"/>
        <v>73.030573236749916</v>
      </c>
      <c r="AO471" s="39">
        <f t="shared" si="170"/>
        <v>73.210503853391458</v>
      </c>
      <c r="AP471" s="39">
        <f t="shared" si="170"/>
        <v>73.214388603873857</v>
      </c>
      <c r="AQ471" s="36">
        <f t="shared" si="168"/>
        <v>73.005877218566866</v>
      </c>
      <c r="AR471" s="40">
        <f t="shared" si="169"/>
        <v>72.873367991375275</v>
      </c>
      <c r="AS471" s="41">
        <f t="shared" si="169"/>
        <v>73.116608085167584</v>
      </c>
      <c r="AT471" s="20">
        <f>POWER((AO471-H471),2)</f>
        <v>4.4311872292652467E-2</v>
      </c>
      <c r="AU471" s="20">
        <f>POWER((AP471-H471),2)</f>
        <v>4.5962473470981646E-2</v>
      </c>
      <c r="AV471" s="29">
        <f t="shared" si="164"/>
        <v>63.343696590735071</v>
      </c>
      <c r="AW471" s="30">
        <f t="shared" si="167"/>
        <v>49.679646394976629</v>
      </c>
      <c r="AX471" s="36">
        <f t="shared" si="165"/>
        <v>66.665809041292576</v>
      </c>
      <c r="AY471" s="37">
        <f t="shared" si="166"/>
        <v>63.611508695909478</v>
      </c>
    </row>
    <row r="472" spans="1:51" thickTop="1" thickBot="1">
      <c r="A472" s="4">
        <v>471</v>
      </c>
      <c r="B472" s="4">
        <v>1301662334</v>
      </c>
      <c r="C472" s="5">
        <f t="shared" si="156"/>
        <v>0.89184060721062619</v>
      </c>
      <c r="D472" s="2">
        <f t="shared" si="157"/>
        <v>40634.536273148144</v>
      </c>
      <c r="E472" s="4" t="s">
        <v>1350</v>
      </c>
      <c r="F472" s="4" t="s">
        <v>1351</v>
      </c>
      <c r="G472" s="4">
        <v>73</v>
      </c>
      <c r="H472" s="4">
        <v>73</v>
      </c>
      <c r="I472" s="5">
        <f t="shared" si="158"/>
        <v>0.91803278688524592</v>
      </c>
      <c r="J472" s="4">
        <v>441</v>
      </c>
      <c r="K472" s="4">
        <v>441</v>
      </c>
      <c r="L472" s="5">
        <f t="shared" si="159"/>
        <v>0.88834951456310685</v>
      </c>
      <c r="M472" s="5">
        <f t="shared" si="154"/>
        <v>6.0410958904109586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f>N472+P472+T472</f>
        <v>0</v>
      </c>
      <c r="X472" s="4">
        <f>O472+Q472+U472</f>
        <v>0</v>
      </c>
      <c r="Y472" s="60">
        <f>(N472+V472)/G472</f>
        <v>0</v>
      </c>
      <c r="Z472" s="62">
        <f>IF(AA472=0,0,(N472+V472)/ABS(AA472))</f>
        <v>0</v>
      </c>
      <c r="AA472" s="3">
        <f t="shared" si="160"/>
        <v>0</v>
      </c>
      <c r="AB472" s="3">
        <f t="shared" si="155"/>
        <v>0</v>
      </c>
      <c r="AC472" s="3">
        <f>N472+O472+P472+Q472+T472+U472</f>
        <v>0</v>
      </c>
      <c r="AD472" s="3">
        <f>AA472/G472</f>
        <v>0</v>
      </c>
      <c r="AE472" s="24">
        <f>(AA472)*(G472*G472)</f>
        <v>0</v>
      </c>
      <c r="AF472" s="25">
        <f t="shared" si="161"/>
        <v>1.8765246762994934E-4</v>
      </c>
      <c r="AG472" s="26">
        <f>(H472-$H$2)/SUM($AF$2:AF471)</f>
        <v>184.20185572818968</v>
      </c>
      <c r="AH472" s="35">
        <f>(H472-H467)/SUM(AF467:AF471)</f>
        <v>0</v>
      </c>
      <c r="AI472" s="28">
        <f>(H472-H462)/SUM(AF462:AF471)</f>
        <v>0</v>
      </c>
      <c r="AJ472" s="29">
        <f>AJ471+(AVERAGE($AE$3:AE472)/(AJ471*AJ471))</f>
        <v>60.373401303741339</v>
      </c>
      <c r="AK472" s="30">
        <f>AK471+(AVERAGE($AG$3:AG472)/(AK471*AK471))</f>
        <v>54.38479705913894</v>
      </c>
      <c r="AL472" s="36">
        <f>AL471+(AVERAGE($AH$3:AH472)/(AL471*AL471))</f>
        <v>67.553846441348995</v>
      </c>
      <c r="AM472" s="37">
        <f>AM471+(AVERAGE($AI$3:AI472)/(AM471*AM471))</f>
        <v>67.763817043022712</v>
      </c>
      <c r="AN472" s="38">
        <f t="shared" si="162"/>
        <v>73.030573236749916</v>
      </c>
      <c r="AO472" s="39">
        <f t="shared" si="170"/>
        <v>73.210503853391458</v>
      </c>
      <c r="AP472" s="39">
        <f t="shared" si="170"/>
        <v>73.214388603873857</v>
      </c>
      <c r="AQ472" s="36">
        <f t="shared" si="168"/>
        <v>73.005877218566866</v>
      </c>
      <c r="AR472" s="40">
        <f t="shared" si="169"/>
        <v>72.873367991375275</v>
      </c>
      <c r="AS472" s="41">
        <f t="shared" si="169"/>
        <v>73.116608085167584</v>
      </c>
      <c r="AT472" s="20">
        <f>POWER((AO472-H472),2)</f>
        <v>4.4311872292652467E-2</v>
      </c>
      <c r="AU472" s="20">
        <f>POWER((AP472-H472),2)</f>
        <v>4.5962473470981646E-2</v>
      </c>
      <c r="AV472" s="29">
        <f t="shared" si="164"/>
        <v>63.387389195873098</v>
      </c>
      <c r="AW472" s="30">
        <f t="shared" si="167"/>
        <v>49.712911720294066</v>
      </c>
      <c r="AX472" s="36">
        <f t="shared" si="165"/>
        <v>66.711969320961316</v>
      </c>
      <c r="AY472" s="37">
        <f t="shared" si="166"/>
        <v>63.65540093291397</v>
      </c>
    </row>
    <row r="473" spans="1:51" thickTop="1" thickBot="1">
      <c r="A473" s="4">
        <v>472</v>
      </c>
      <c r="B473" s="4">
        <v>1301662610</v>
      </c>
      <c r="C473" s="5">
        <f t="shared" si="156"/>
        <v>0.89373814041745736</v>
      </c>
      <c r="D473" s="2">
        <f t="shared" si="157"/>
        <v>40634.539467592593</v>
      </c>
      <c r="E473" s="4" t="s">
        <v>1351</v>
      </c>
      <c r="F473" s="4" t="s">
        <v>1352</v>
      </c>
      <c r="G473" s="4">
        <v>73</v>
      </c>
      <c r="H473" s="4">
        <v>73</v>
      </c>
      <c r="I473" s="5">
        <f t="shared" si="158"/>
        <v>0.91803278688524592</v>
      </c>
      <c r="J473" s="4">
        <v>441</v>
      </c>
      <c r="K473" s="4">
        <v>441</v>
      </c>
      <c r="L473" s="5">
        <f t="shared" si="159"/>
        <v>0.88834951456310685</v>
      </c>
      <c r="M473" s="5">
        <f t="shared" si="154"/>
        <v>6.0410958904109586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f>N473+P473+T473</f>
        <v>0</v>
      </c>
      <c r="X473" s="4">
        <f>O473+Q473+U473</f>
        <v>0</v>
      </c>
      <c r="Y473" s="60">
        <f>(N473+V473)/G473</f>
        <v>0</v>
      </c>
      <c r="Z473" s="62">
        <f>IF(AA473=0,0,(N473+V473)/ABS(AA473))</f>
        <v>0</v>
      </c>
      <c r="AA473" s="3">
        <f t="shared" si="160"/>
        <v>0</v>
      </c>
      <c r="AB473" s="3">
        <f t="shared" si="155"/>
        <v>0</v>
      </c>
      <c r="AC473" s="3">
        <f>N473+O473+P473+Q473+T473+U473</f>
        <v>0</v>
      </c>
      <c r="AD473" s="3">
        <f>AA473/G473</f>
        <v>0</v>
      </c>
      <c r="AE473" s="24">
        <f>(AA473)*(G473*G473)</f>
        <v>0</v>
      </c>
      <c r="AF473" s="25">
        <f t="shared" si="161"/>
        <v>1.8765246762994934E-4</v>
      </c>
      <c r="AG473" s="26">
        <f>(H473-$H$2)/SUM($AF$2:AF472)</f>
        <v>184.0882274907774</v>
      </c>
      <c r="AH473" s="35">
        <f>(H473-H468)/SUM(AF468:AF472)</f>
        <v>0</v>
      </c>
      <c r="AI473" s="28">
        <f>(H473-H463)/SUM(AF463:AF472)</f>
        <v>0</v>
      </c>
      <c r="AJ473" s="29">
        <f>AJ472+(AVERAGE($AE$3:AE473)/(AJ472*AJ472))</f>
        <v>60.429849740257794</v>
      </c>
      <c r="AK473" s="30">
        <f>AK472+(AVERAGE($AG$3:AG473)/(AK472*AK472))</f>
        <v>54.433469685101599</v>
      </c>
      <c r="AL473" s="36">
        <f>AL472+(AVERAGE($AH$3:AH473)/(AL472*AL472))</f>
        <v>67.611598348807377</v>
      </c>
      <c r="AM473" s="37">
        <f>AM472+(AVERAGE($AI$3:AI473)/(AM472*AM472))</f>
        <v>67.822264364404106</v>
      </c>
      <c r="AN473" s="38">
        <f t="shared" si="162"/>
        <v>73.030573236749916</v>
      </c>
      <c r="AO473" s="39">
        <f t="shared" si="170"/>
        <v>73.210503853391458</v>
      </c>
      <c r="AP473" s="39">
        <f t="shared" si="170"/>
        <v>73.214388603873857</v>
      </c>
      <c r="AQ473" s="36">
        <f t="shared" si="168"/>
        <v>73.005877218566866</v>
      </c>
      <c r="AR473" s="40">
        <f t="shared" si="169"/>
        <v>72.873367991375275</v>
      </c>
      <c r="AS473" s="41">
        <f t="shared" si="169"/>
        <v>73.116608085167584</v>
      </c>
      <c r="AT473" s="20">
        <f>POWER((AO473-H473),2)</f>
        <v>4.4311872292652467E-2</v>
      </c>
      <c r="AU473" s="20">
        <f>POWER((AP473-H473),2)</f>
        <v>4.5962473470981646E-2</v>
      </c>
      <c r="AV473" s="29">
        <f t="shared" si="164"/>
        <v>63.43102158758947</v>
      </c>
      <c r="AW473" s="30">
        <f t="shared" si="167"/>
        <v>49.7461325416146</v>
      </c>
      <c r="AX473" s="36">
        <f t="shared" si="165"/>
        <v>66.758065742996592</v>
      </c>
      <c r="AY473" s="37">
        <f t="shared" si="166"/>
        <v>63.699232660857412</v>
      </c>
    </row>
    <row r="474" spans="1:51" thickTop="1" thickBot="1">
      <c r="A474" s="4">
        <v>473</v>
      </c>
      <c r="B474" s="4">
        <v>1304425490</v>
      </c>
      <c r="C474" s="5">
        <f t="shared" si="156"/>
        <v>0.89563567362428842</v>
      </c>
      <c r="D474" s="2">
        <f t="shared" si="157"/>
        <v>40666.517245370371</v>
      </c>
      <c r="E474" s="4" t="s">
        <v>1352</v>
      </c>
      <c r="F474" s="4" t="s">
        <v>1353</v>
      </c>
      <c r="G474" s="4">
        <v>73</v>
      </c>
      <c r="H474" s="4">
        <v>73</v>
      </c>
      <c r="I474" s="5">
        <f t="shared" si="158"/>
        <v>0.91803278688524592</v>
      </c>
      <c r="J474" s="4">
        <v>441</v>
      </c>
      <c r="K474" s="4">
        <v>441</v>
      </c>
      <c r="L474" s="5">
        <f t="shared" si="159"/>
        <v>0.88834951456310685</v>
      </c>
      <c r="M474" s="5">
        <f t="shared" si="154"/>
        <v>6.0410958904109586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f>N474+P474+T474</f>
        <v>0</v>
      </c>
      <c r="X474" s="4">
        <f>O474+Q474+U474</f>
        <v>0</v>
      </c>
      <c r="Y474" s="60">
        <f>(N474+V474)/G474</f>
        <v>0</v>
      </c>
      <c r="Z474" s="62">
        <f>IF(AA474=0,0,(N474+V474)/ABS(AA474))</f>
        <v>0</v>
      </c>
      <c r="AA474" s="3">
        <f t="shared" si="160"/>
        <v>0</v>
      </c>
      <c r="AB474" s="3">
        <f t="shared" si="155"/>
        <v>0</v>
      </c>
      <c r="AC474" s="3">
        <f>N474+O474+P474+Q474+T474+U474</f>
        <v>0</v>
      </c>
      <c r="AD474" s="3">
        <f>AA474/G474</f>
        <v>0</v>
      </c>
      <c r="AE474" s="24">
        <f>(AA474)*(G474*G474)</f>
        <v>0</v>
      </c>
      <c r="AF474" s="25">
        <f t="shared" si="161"/>
        <v>1.8765246762994934E-4</v>
      </c>
      <c r="AG474" s="26">
        <f>(H474-$H$2)/SUM($AF$2:AF473)</f>
        <v>183.97473935419725</v>
      </c>
      <c r="AH474" s="35">
        <f>(H474-H469)/SUM(AF469:AF473)</f>
        <v>0</v>
      </c>
      <c r="AI474" s="28">
        <f>(H474-H464)/SUM(AF464:AF473)</f>
        <v>0</v>
      </c>
      <c r="AJ474" s="29">
        <f>AJ473+(AVERAGE($AE$3:AE474)/(AJ473*AJ473))</f>
        <v>60.486073396532973</v>
      </c>
      <c r="AK474" s="30">
        <f>AK473+(AVERAGE($AG$3:AG474)/(AK473*AK473))</f>
        <v>54.482083919377111</v>
      </c>
      <c r="AL474" s="36">
        <f>AL473+(AVERAGE($AH$3:AH474)/(AL473*AL473))</f>
        <v>67.669129491523321</v>
      </c>
      <c r="AM474" s="37">
        <f>AM473+(AVERAGE($AI$3:AI474)/(AM473*AM473))</f>
        <v>67.880487376935619</v>
      </c>
      <c r="AN474" s="38">
        <f t="shared" si="162"/>
        <v>73.030573236749916</v>
      </c>
      <c r="AO474" s="39">
        <f t="shared" si="170"/>
        <v>73.210503853391458</v>
      </c>
      <c r="AP474" s="39">
        <f t="shared" si="170"/>
        <v>73.214388603873857</v>
      </c>
      <c r="AQ474" s="36">
        <f t="shared" si="168"/>
        <v>73.005877218566866</v>
      </c>
      <c r="AR474" s="40">
        <f t="shared" si="169"/>
        <v>72.873367991375275</v>
      </c>
      <c r="AS474" s="41">
        <f t="shared" si="169"/>
        <v>73.116608085167584</v>
      </c>
      <c r="AT474" s="20">
        <f>POWER((AO474-H474),2)</f>
        <v>4.4311872292652467E-2</v>
      </c>
      <c r="AU474" s="20">
        <f>POWER((AP474-H474),2)</f>
        <v>4.5962473470981646E-2</v>
      </c>
      <c r="AV474" s="29">
        <f t="shared" si="164"/>
        <v>63.474593972994121</v>
      </c>
      <c r="AW474" s="30">
        <f t="shared" si="167"/>
        <v>49.779309007548733</v>
      </c>
      <c r="AX474" s="36">
        <f t="shared" si="165"/>
        <v>66.804098527882218</v>
      </c>
      <c r="AY474" s="37">
        <f t="shared" si="166"/>
        <v>63.743004087937116</v>
      </c>
    </row>
    <row r="475" spans="1:51" thickTop="1" thickBot="1">
      <c r="A475" s="4">
        <v>474</v>
      </c>
      <c r="B475" s="4">
        <v>1304681011</v>
      </c>
      <c r="C475" s="5">
        <f t="shared" si="156"/>
        <v>0.89753320683111959</v>
      </c>
      <c r="D475" s="2">
        <f t="shared" si="157"/>
        <v>40669.474664351852</v>
      </c>
      <c r="E475" s="4" t="s">
        <v>1353</v>
      </c>
      <c r="F475" s="4" t="s">
        <v>1354</v>
      </c>
      <c r="G475" s="4">
        <v>73</v>
      </c>
      <c r="H475" s="4">
        <v>73</v>
      </c>
      <c r="I475" s="5">
        <f t="shared" si="158"/>
        <v>0.91803278688524592</v>
      </c>
      <c r="J475" s="4">
        <v>441</v>
      </c>
      <c r="K475" s="4">
        <v>441</v>
      </c>
      <c r="L475" s="5">
        <f t="shared" si="159"/>
        <v>0.88834951456310685</v>
      </c>
      <c r="M475" s="5">
        <f t="shared" si="154"/>
        <v>6.0410958904109586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f>N475+P475+T475</f>
        <v>0</v>
      </c>
      <c r="X475" s="4">
        <f>O475+Q475+U475</f>
        <v>0</v>
      </c>
      <c r="Y475" s="60">
        <f>(N475+V475)/G475</f>
        <v>0</v>
      </c>
      <c r="Z475" s="62">
        <f>IF(AA475=0,0,(N475+V475)/ABS(AA475))</f>
        <v>0</v>
      </c>
      <c r="AA475" s="3">
        <f t="shared" si="160"/>
        <v>0</v>
      </c>
      <c r="AB475" s="3">
        <f t="shared" si="155"/>
        <v>0</v>
      </c>
      <c r="AC475" s="3">
        <f>N475+O475+P475+Q475+T475+U475</f>
        <v>0</v>
      </c>
      <c r="AD475" s="3">
        <f>AA475/G475</f>
        <v>0</v>
      </c>
      <c r="AE475" s="24">
        <f>(AA475)*(G475*G475)</f>
        <v>0</v>
      </c>
      <c r="AF475" s="25">
        <f t="shared" si="161"/>
        <v>1.8765246762994934E-4</v>
      </c>
      <c r="AG475" s="26">
        <f>(H475-$H$2)/SUM($AF$2:AF474)</f>
        <v>183.86139105949752</v>
      </c>
      <c r="AH475" s="35">
        <f>(H475-H470)/SUM(AF470:AF474)</f>
        <v>0</v>
      </c>
      <c r="AI475" s="28">
        <f>(H475-H465)/SUM(AF465:AF474)</f>
        <v>0</v>
      </c>
      <c r="AJ475" s="29">
        <f>AJ474+(AVERAGE($AE$3:AE475)/(AJ474*AJ474))</f>
        <v>60.542073932964378</v>
      </c>
      <c r="AK475" s="30">
        <f>AK474+(AVERAGE($AG$3:AG475)/(AK474*AK474))</f>
        <v>54.530639795423475</v>
      </c>
      <c r="AL475" s="36">
        <f>AL474+(AVERAGE($AH$3:AH475)/(AL474*AL474))</f>
        <v>67.726441428231041</v>
      </c>
      <c r="AM475" s="37">
        <f>AM474+(AVERAGE($AI$3:AI475)/(AM474*AM474))</f>
        <v>67.938487671275325</v>
      </c>
      <c r="AN475" s="38">
        <f t="shared" si="162"/>
        <v>73.030573236749916</v>
      </c>
      <c r="AO475" s="39">
        <f t="shared" si="170"/>
        <v>73.210503853391458</v>
      </c>
      <c r="AP475" s="39">
        <f t="shared" si="170"/>
        <v>73.214388603873857</v>
      </c>
      <c r="AQ475" s="36">
        <f t="shared" si="168"/>
        <v>73.005877218566866</v>
      </c>
      <c r="AR475" s="40">
        <f t="shared" si="169"/>
        <v>72.873367991375275</v>
      </c>
      <c r="AS475" s="41">
        <f t="shared" si="169"/>
        <v>73.116608085167584</v>
      </c>
      <c r="AT475" s="20">
        <f>POWER((AO475-H475),2)</f>
        <v>4.4311872292652467E-2</v>
      </c>
      <c r="AU475" s="20">
        <f>POWER((AP475-H475),2)</f>
        <v>4.5962473470981646E-2</v>
      </c>
      <c r="AV475" s="29">
        <f t="shared" si="164"/>
        <v>63.518106558059252</v>
      </c>
      <c r="AW475" s="30">
        <f t="shared" si="167"/>
        <v>49.812441265914345</v>
      </c>
      <c r="AX475" s="36">
        <f t="shared" si="165"/>
        <v>66.85006789488618</v>
      </c>
      <c r="AY475" s="37">
        <f t="shared" si="166"/>
        <v>63.786715421206303</v>
      </c>
    </row>
    <row r="476" spans="1:51" thickTop="1" thickBot="1">
      <c r="A476" s="4">
        <v>475</v>
      </c>
      <c r="B476" s="4">
        <v>1304681121</v>
      </c>
      <c r="C476" s="5">
        <f t="shared" si="156"/>
        <v>0.89943074003795065</v>
      </c>
      <c r="D476" s="2">
        <f t="shared" si="157"/>
        <v>40669.475937499999</v>
      </c>
      <c r="E476" s="4" t="s">
        <v>1354</v>
      </c>
      <c r="F476" s="4" t="s">
        <v>1355</v>
      </c>
      <c r="G476" s="4">
        <v>73</v>
      </c>
      <c r="H476" s="4">
        <v>73</v>
      </c>
      <c r="I476" s="5">
        <f t="shared" si="158"/>
        <v>0.91803278688524592</v>
      </c>
      <c r="J476" s="4">
        <v>441</v>
      </c>
      <c r="K476" s="4">
        <v>440</v>
      </c>
      <c r="L476" s="5">
        <f t="shared" si="159"/>
        <v>0.88592233009708743</v>
      </c>
      <c r="M476" s="5">
        <f t="shared" si="154"/>
        <v>6.0273972602739727</v>
      </c>
      <c r="N476" s="4">
        <v>0</v>
      </c>
      <c r="O476" s="4">
        <v>0</v>
      </c>
      <c r="P476" s="4">
        <v>0</v>
      </c>
      <c r="Q476" s="4">
        <v>1</v>
      </c>
      <c r="R476" s="4">
        <v>0</v>
      </c>
      <c r="S476" s="4">
        <v>0</v>
      </c>
      <c r="T476" s="4">
        <v>0</v>
      </c>
      <c r="U476" s="4">
        <v>0</v>
      </c>
      <c r="V476" s="4">
        <v>1</v>
      </c>
      <c r="W476" s="4">
        <f>N476+P476+T476</f>
        <v>0</v>
      </c>
      <c r="X476" s="4">
        <f>O476+Q476+U476</f>
        <v>1</v>
      </c>
      <c r="Y476" s="60">
        <f>(N476+V476)/G476</f>
        <v>1.3698630136986301E-2</v>
      </c>
      <c r="Z476" s="62">
        <f>IF(AA476=0,0,(N476+V476)/ABS(AA476))</f>
        <v>0</v>
      </c>
      <c r="AA476" s="3">
        <f t="shared" si="160"/>
        <v>0</v>
      </c>
      <c r="AB476" s="3">
        <f t="shared" si="155"/>
        <v>-1</v>
      </c>
      <c r="AC476" s="3">
        <f>N476+O476+P476+Q476+T476+U476</f>
        <v>1</v>
      </c>
      <c r="AD476" s="3">
        <f>AA476/G476</f>
        <v>0</v>
      </c>
      <c r="AE476" s="24">
        <f>(AA476)*(G476*G476)</f>
        <v>0</v>
      </c>
      <c r="AF476" s="25">
        <f t="shared" si="161"/>
        <v>1.8765246762994934E-4</v>
      </c>
      <c r="AG476" s="26">
        <f>(H476-$H$2)/SUM($AF$2:AF475)</f>
        <v>183.74818234836425</v>
      </c>
      <c r="AH476" s="35">
        <f>(H476-H471)/SUM(AF471:AF475)</f>
        <v>0</v>
      </c>
      <c r="AI476" s="28">
        <f>(H476-H466)/SUM(AF466:AF475)</f>
        <v>0</v>
      </c>
      <c r="AJ476" s="29">
        <f>AJ475+(AVERAGE($AE$3:AE476)/(AJ475*AJ475))</f>
        <v>60.597852991820268</v>
      </c>
      <c r="AK476" s="30">
        <f>AK475+(AVERAGE($AG$3:AG476)/(AK475*AK475))</f>
        <v>54.579137348014662</v>
      </c>
      <c r="AL476" s="36">
        <f>AL475+(AVERAGE($AH$3:AH476)/(AL475*AL475))</f>
        <v>67.783535701465809</v>
      </c>
      <c r="AM476" s="37">
        <f>AM475+(AVERAGE($AI$3:AI476)/(AM475*AM475))</f>
        <v>67.996266821471906</v>
      </c>
      <c r="AN476" s="38">
        <f t="shared" si="162"/>
        <v>73.030573236749916</v>
      </c>
      <c r="AO476" s="39">
        <f t="shared" si="170"/>
        <v>73.210503853391458</v>
      </c>
      <c r="AP476" s="39">
        <f t="shared" si="170"/>
        <v>73.214388603873857</v>
      </c>
      <c r="AQ476" s="36">
        <f t="shared" si="168"/>
        <v>73.005877218566866</v>
      </c>
      <c r="AR476" s="40">
        <f t="shared" ref="AR476:AS491" si="171">AR475+(AVERAGE(AH467:AH476)/(AR475*AR475))</f>
        <v>72.873367991375275</v>
      </c>
      <c r="AS476" s="41">
        <f t="shared" si="171"/>
        <v>73.116608085167584</v>
      </c>
      <c r="AT476" s="20">
        <f>POWER((AO476-H476),2)</f>
        <v>4.4311872292652467E-2</v>
      </c>
      <c r="AU476" s="20">
        <f>POWER((AP476-H476),2)</f>
        <v>4.5962473470981646E-2</v>
      </c>
      <c r="AV476" s="29">
        <f t="shared" si="164"/>
        <v>63.561559547627887</v>
      </c>
      <c r="AW476" s="30">
        <f t="shared" si="167"/>
        <v>49.845529463742515</v>
      </c>
      <c r="AX476" s="36">
        <f t="shared" si="165"/>
        <v>66.89597406206984</v>
      </c>
      <c r="AY476" s="37">
        <f t="shared" si="166"/>
        <v>63.830366866582708</v>
      </c>
    </row>
    <row r="477" spans="1:51" thickTop="1" thickBot="1">
      <c r="A477" s="4">
        <v>476</v>
      </c>
      <c r="B477" s="4">
        <v>1304685122</v>
      </c>
      <c r="C477" s="5">
        <f t="shared" si="156"/>
        <v>0.90132827324478182</v>
      </c>
      <c r="D477" s="2">
        <f t="shared" si="157"/>
        <v>40669.522245370368</v>
      </c>
      <c r="E477" s="4" t="s">
        <v>1355</v>
      </c>
      <c r="F477" s="4" t="s">
        <v>1356</v>
      </c>
      <c r="G477" s="4">
        <v>73</v>
      </c>
      <c r="H477" s="4">
        <v>73</v>
      </c>
      <c r="I477" s="5">
        <f t="shared" si="158"/>
        <v>0.91803278688524592</v>
      </c>
      <c r="J477" s="4">
        <v>440</v>
      </c>
      <c r="K477" s="4">
        <v>440</v>
      </c>
      <c r="L477" s="5">
        <f t="shared" si="159"/>
        <v>0.88592233009708743</v>
      </c>
      <c r="M477" s="5">
        <f t="shared" si="154"/>
        <v>6.0273972602739727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f>N477+P477+T477</f>
        <v>0</v>
      </c>
      <c r="X477" s="4">
        <f>O477+Q477+U477</f>
        <v>0</v>
      </c>
      <c r="Y477" s="60">
        <f>(N477+V477)/G477</f>
        <v>0</v>
      </c>
      <c r="Z477" s="62">
        <f>IF(AA477=0,0,(N477+V477)/ABS(AA477))</f>
        <v>0</v>
      </c>
      <c r="AA477" s="3">
        <f t="shared" si="160"/>
        <v>0</v>
      </c>
      <c r="AB477" s="3">
        <f t="shared" si="155"/>
        <v>0</v>
      </c>
      <c r="AC477" s="3">
        <f>N477+O477+P477+Q477+T477+U477</f>
        <v>0</v>
      </c>
      <c r="AD477" s="3">
        <f>AA477/G477</f>
        <v>0</v>
      </c>
      <c r="AE477" s="24">
        <f>(AA477)*(G477*G477)</f>
        <v>0</v>
      </c>
      <c r="AF477" s="25">
        <f t="shared" si="161"/>
        <v>1.8765246762994934E-4</v>
      </c>
      <c r="AG477" s="26">
        <f>(H477-$H$2)/SUM($AF$2:AF476)</f>
        <v>183.63511296311941</v>
      </c>
      <c r="AH477" s="35">
        <f>(H477-H472)/SUM(AF472:AF476)</f>
        <v>0</v>
      </c>
      <c r="AI477" s="28">
        <f>(H477-H467)/SUM(AF467:AF476)</f>
        <v>0</v>
      </c>
      <c r="AJ477" s="29">
        <f>AJ476+(AVERAGE($AE$3:AE477)/(AJ476*AJ476))</f>
        <v>60.653412197503776</v>
      </c>
      <c r="AK477" s="30">
        <f>AK476+(AVERAGE($AG$3:AG477)/(AK476*AK476))</f>
        <v>54.627576613215716</v>
      </c>
      <c r="AL477" s="36">
        <f>AL476+(AVERAGE($AH$3:AH477)/(AL476*AL476))</f>
        <v>67.840413837787821</v>
      </c>
      <c r="AM477" s="37">
        <f>AM476+(AVERAGE($AI$3:AI477)/(AM476*AM476))</f>
        <v>68.05382638519535</v>
      </c>
      <c r="AN477" s="38">
        <f t="shared" si="162"/>
        <v>73.030573236749916</v>
      </c>
      <c r="AO477" s="39">
        <f t="shared" si="170"/>
        <v>73.210503853391458</v>
      </c>
      <c r="AP477" s="39">
        <f t="shared" si="170"/>
        <v>73.214388603873857</v>
      </c>
      <c r="AQ477" s="36">
        <f t="shared" si="168"/>
        <v>73.005877218566866</v>
      </c>
      <c r="AR477" s="40">
        <f t="shared" si="171"/>
        <v>72.873367991375275</v>
      </c>
      <c r="AS477" s="41">
        <f t="shared" si="171"/>
        <v>73.116608085167584</v>
      </c>
      <c r="AT477" s="20">
        <f>POWER((AO477-H477),2)</f>
        <v>4.4311872292652467E-2</v>
      </c>
      <c r="AU477" s="20">
        <f>POWER((AP477-H477),2)</f>
        <v>4.5962473470981646E-2</v>
      </c>
      <c r="AV477" s="29">
        <f t="shared" si="164"/>
        <v>63.604953145422385</v>
      </c>
      <c r="AW477" s="30">
        <f t="shared" si="167"/>
        <v>49.878573747283262</v>
      </c>
      <c r="AX477" s="36">
        <f t="shared" si="165"/>
        <v>66.941817246297049</v>
      </c>
      <c r="AY477" s="37">
        <f t="shared" si="166"/>
        <v>63.873958628857146</v>
      </c>
    </row>
    <row r="478" spans="1:51" thickTop="1" thickBot="1">
      <c r="A478" s="4">
        <v>477</v>
      </c>
      <c r="B478" s="4">
        <v>1305287249</v>
      </c>
      <c r="C478" s="5">
        <f t="shared" si="156"/>
        <v>0.90322580645161288</v>
      </c>
      <c r="D478" s="2">
        <f t="shared" si="157"/>
        <v>40676.491307870368</v>
      </c>
      <c r="E478" s="4" t="s">
        <v>1356</v>
      </c>
      <c r="F478" s="4" t="s">
        <v>1357</v>
      </c>
      <c r="G478" s="4">
        <v>73</v>
      </c>
      <c r="H478" s="4">
        <v>73</v>
      </c>
      <c r="I478" s="5">
        <f t="shared" si="158"/>
        <v>0.91803278688524592</v>
      </c>
      <c r="J478" s="4">
        <v>440</v>
      </c>
      <c r="K478" s="4">
        <v>440</v>
      </c>
      <c r="L478" s="5">
        <f t="shared" si="159"/>
        <v>0.88592233009708743</v>
      </c>
      <c r="M478" s="5">
        <f t="shared" si="154"/>
        <v>6.0273972602739727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f>N478+P478+T478</f>
        <v>0</v>
      </c>
      <c r="X478" s="4">
        <f>O478+Q478+U478</f>
        <v>0</v>
      </c>
      <c r="Y478" s="60">
        <f>(N478+V478)/G478</f>
        <v>0</v>
      </c>
      <c r="Z478" s="62">
        <f>IF(AA478=0,0,(N478+V478)/ABS(AA478))</f>
        <v>0</v>
      </c>
      <c r="AA478" s="3">
        <f t="shared" si="160"/>
        <v>0</v>
      </c>
      <c r="AB478" s="3">
        <f t="shared" si="155"/>
        <v>0</v>
      </c>
      <c r="AC478" s="3">
        <f>N478+O478+P478+Q478+T478+U478</f>
        <v>0</v>
      </c>
      <c r="AD478" s="3">
        <f>AA478/G478</f>
        <v>0</v>
      </c>
      <c r="AE478" s="24">
        <f>(AA478)*(G478*G478)</f>
        <v>0</v>
      </c>
      <c r="AF478" s="25">
        <f t="shared" si="161"/>
        <v>1.8765246762994934E-4</v>
      </c>
      <c r="AG478" s="26">
        <f>(H478-$H$2)/SUM($AF$2:AF477)</f>
        <v>183.52218264671868</v>
      </c>
      <c r="AH478" s="35">
        <f>(H478-H473)/SUM(AF473:AF477)</f>
        <v>0</v>
      </c>
      <c r="AI478" s="28">
        <f>(H478-H468)/SUM(AF468:AF477)</f>
        <v>0</v>
      </c>
      <c r="AJ478" s="29">
        <f>AJ477+(AVERAGE($AE$3:AE478)/(AJ477*AJ477))</f>
        <v>60.708753156812165</v>
      </c>
      <c r="AK478" s="30">
        <f>AK477+(AVERAGE($AG$3:AG478)/(AK477*AK477))</f>
        <v>54.675957628358283</v>
      </c>
      <c r="AL478" s="36">
        <f>AL477+(AVERAGE($AH$3:AH478)/(AL477*AL477))</f>
        <v>67.897077348002185</v>
      </c>
      <c r="AM478" s="37">
        <f>AM477+(AVERAGE($AI$3:AI478)/(AM477*AM477))</f>
        <v>68.111167903963647</v>
      </c>
      <c r="AN478" s="38">
        <f t="shared" si="162"/>
        <v>73.030573236749916</v>
      </c>
      <c r="AO478" s="39">
        <f t="shared" si="170"/>
        <v>73.210503853391458</v>
      </c>
      <c r="AP478" s="39">
        <f t="shared" si="170"/>
        <v>73.214388603873857</v>
      </c>
      <c r="AQ478" s="36">
        <f t="shared" si="168"/>
        <v>73.005877218566866</v>
      </c>
      <c r="AR478" s="40">
        <f t="shared" si="171"/>
        <v>72.873367991375275</v>
      </c>
      <c r="AS478" s="41">
        <f t="shared" si="171"/>
        <v>73.116608085167584</v>
      </c>
      <c r="AT478" s="20">
        <f>POWER((AO478-H478),2)</f>
        <v>4.4311872292652467E-2</v>
      </c>
      <c r="AU478" s="20">
        <f>POWER((AP478-H478),2)</f>
        <v>4.5962473470981646E-2</v>
      </c>
      <c r="AV478" s="29">
        <f t="shared" si="164"/>
        <v>63.648287554052843</v>
      </c>
      <c r="AW478" s="30">
        <f t="shared" si="167"/>
        <v>49.911574262011243</v>
      </c>
      <c r="AX478" s="36">
        <f t="shared" si="165"/>
        <v>66.987597663243136</v>
      </c>
      <c r="AY478" s="37">
        <f t="shared" si="166"/>
        <v>63.917490911701954</v>
      </c>
    </row>
    <row r="479" spans="1:51" thickTop="1" thickBot="1">
      <c r="A479" s="4">
        <v>478</v>
      </c>
      <c r="B479" s="4">
        <v>1306162357</v>
      </c>
      <c r="C479" s="5">
        <f t="shared" si="156"/>
        <v>0.90512333965844405</v>
      </c>
      <c r="D479" s="2">
        <f t="shared" si="157"/>
        <v>40686.619872685187</v>
      </c>
      <c r="E479" s="4" t="s">
        <v>1357</v>
      </c>
      <c r="F479" s="4" t="s">
        <v>1358</v>
      </c>
      <c r="G479" s="4">
        <v>73</v>
      </c>
      <c r="H479" s="4">
        <v>73</v>
      </c>
      <c r="I479" s="5">
        <f t="shared" si="158"/>
        <v>0.91803278688524592</v>
      </c>
      <c r="J479" s="4">
        <v>440</v>
      </c>
      <c r="K479" s="4">
        <v>440</v>
      </c>
      <c r="L479" s="5">
        <f t="shared" si="159"/>
        <v>0.88592233009708743</v>
      </c>
      <c r="M479" s="5">
        <f t="shared" si="154"/>
        <v>6.0273972602739727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f>N479+P479+T479</f>
        <v>0</v>
      </c>
      <c r="X479" s="4">
        <f>O479+Q479+U479</f>
        <v>0</v>
      </c>
      <c r="Y479" s="60">
        <f>(N479+V479)/G479</f>
        <v>0</v>
      </c>
      <c r="Z479" s="62">
        <f>IF(AA479=0,0,(N479+V479)/ABS(AA479))</f>
        <v>0</v>
      </c>
      <c r="AA479" s="3">
        <f t="shared" si="160"/>
        <v>0</v>
      </c>
      <c r="AB479" s="3">
        <f t="shared" si="155"/>
        <v>0</v>
      </c>
      <c r="AC479" s="3">
        <f>N479+O479+P479+Q479+T479+U479</f>
        <v>0</v>
      </c>
      <c r="AD479" s="3">
        <f>AA479/G479</f>
        <v>0</v>
      </c>
      <c r="AE479" s="24">
        <f>(AA479)*(G479*G479)</f>
        <v>0</v>
      </c>
      <c r="AF479" s="25">
        <f t="shared" si="161"/>
        <v>1.8765246762994934E-4</v>
      </c>
      <c r="AG479" s="26">
        <f>(H479-$H$2)/SUM($AF$2:AF478)</f>
        <v>183.40939114274971</v>
      </c>
      <c r="AH479" s="35">
        <f>(H479-H474)/SUM(AF474:AF478)</f>
        <v>0</v>
      </c>
      <c r="AI479" s="28">
        <f>(H479-H469)/SUM(AF469:AF478)</f>
        <v>0</v>
      </c>
      <c r="AJ479" s="29">
        <f>AJ478+(AVERAGE($AE$3:AE479)/(AJ478*AJ478))</f>
        <v>60.763877459191384</v>
      </c>
      <c r="AK479" s="30">
        <f>AK478+(AVERAGE($AG$3:AG479)/(AK478*AK478))</f>
        <v>54.724280432016528</v>
      </c>
      <c r="AL479" s="36">
        <f>AL478+(AVERAGE($AH$3:AH479)/(AL478*AL478))</f>
        <v>67.953527727375132</v>
      </c>
      <c r="AM479" s="37">
        <f>AM478+(AVERAGE($AI$3:AI479)/(AM478*AM478))</f>
        <v>68.168292903365568</v>
      </c>
      <c r="AN479" s="38">
        <f t="shared" si="162"/>
        <v>73.030573236749916</v>
      </c>
      <c r="AO479" s="39">
        <f t="shared" si="170"/>
        <v>73.210503853391458</v>
      </c>
      <c r="AP479" s="39">
        <f t="shared" si="170"/>
        <v>73.214388603873857</v>
      </c>
      <c r="AQ479" s="36">
        <f t="shared" si="168"/>
        <v>73.005877218566866</v>
      </c>
      <c r="AR479" s="40">
        <f t="shared" si="171"/>
        <v>72.873367991375275</v>
      </c>
      <c r="AS479" s="41">
        <f t="shared" si="171"/>
        <v>73.116608085167584</v>
      </c>
      <c r="AT479" s="20">
        <f>POWER((AO479-H479),2)</f>
        <v>4.4311872292652467E-2</v>
      </c>
      <c r="AU479" s="20">
        <f>POWER((AP479-H479),2)</f>
        <v>4.5962473470981646E-2</v>
      </c>
      <c r="AV479" s="29">
        <f t="shared" si="164"/>
        <v>63.691562975025434</v>
      </c>
      <c r="AW479" s="30">
        <f t="shared" si="167"/>
        <v>49.944531152631399</v>
      </c>
      <c r="AX479" s="36">
        <f t="shared" si="165"/>
        <v>67.0333155274039</v>
      </c>
      <c r="AY479" s="37">
        <f t="shared" si="166"/>
        <v>63.9609639176794</v>
      </c>
    </row>
    <row r="480" spans="1:51" thickTop="1" thickBot="1">
      <c r="A480" s="4">
        <v>479</v>
      </c>
      <c r="B480" s="4">
        <v>1309185724</v>
      </c>
      <c r="C480" s="5">
        <f t="shared" si="156"/>
        <v>0.90702087286527511</v>
      </c>
      <c r="D480" s="2">
        <f t="shared" si="157"/>
        <v>40721.612546296295</v>
      </c>
      <c r="E480" s="4" t="s">
        <v>1358</v>
      </c>
      <c r="F480" s="4" t="s">
        <v>1359</v>
      </c>
      <c r="G480" s="4">
        <v>73</v>
      </c>
      <c r="H480" s="4">
        <v>73</v>
      </c>
      <c r="I480" s="5">
        <f t="shared" si="158"/>
        <v>0.91803278688524592</v>
      </c>
      <c r="J480" s="4">
        <v>440</v>
      </c>
      <c r="K480" s="4">
        <v>440</v>
      </c>
      <c r="L480" s="5">
        <f t="shared" si="159"/>
        <v>0.88592233009708743</v>
      </c>
      <c r="M480" s="5">
        <f t="shared" si="154"/>
        <v>6.0273972602739727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f>N480+P480+T480</f>
        <v>0</v>
      </c>
      <c r="X480" s="4">
        <f>O480+Q480+U480</f>
        <v>0</v>
      </c>
      <c r="Y480" s="60">
        <f>(N480+V480)/G480</f>
        <v>0</v>
      </c>
      <c r="Z480" s="62">
        <f>IF(AA480=0,0,(N480+V480)/ABS(AA480))</f>
        <v>0</v>
      </c>
      <c r="AA480" s="3">
        <f t="shared" si="160"/>
        <v>0</v>
      </c>
      <c r="AB480" s="3">
        <f t="shared" si="155"/>
        <v>0</v>
      </c>
      <c r="AC480" s="3">
        <f>N480+O480+P480+Q480+T480+U480</f>
        <v>0</v>
      </c>
      <c r="AD480" s="3">
        <f>AA480/G480</f>
        <v>0</v>
      </c>
      <c r="AE480" s="24">
        <f>(AA480)*(G480*G480)</f>
        <v>0</v>
      </c>
      <c r="AF480" s="25">
        <f t="shared" si="161"/>
        <v>1.8765246762994934E-4</v>
      </c>
      <c r="AG480" s="26">
        <f>(H480-$H$2)/SUM($AF$2:AF479)</f>
        <v>183.29673819543021</v>
      </c>
      <c r="AH480" s="35">
        <f>(H480-H475)/SUM(AF475:AF479)</f>
        <v>0</v>
      </c>
      <c r="AI480" s="28">
        <f>(H480-H470)/SUM(AF470:AF479)</f>
        <v>0</v>
      </c>
      <c r="AJ480" s="29">
        <f>AJ479+(AVERAGE($AE$3:AE480)/(AJ479*AJ479))</f>
        <v>60.81878667698598</v>
      </c>
      <c r="AK480" s="30">
        <f>AK479+(AVERAGE($AG$3:AG480)/(AK479*AK479))</f>
        <v>54.772545063983436</v>
      </c>
      <c r="AL480" s="36">
        <f>AL479+(AVERAGE($AH$3:AH480)/(AL479*AL479))</f>
        <v>68.009766455846474</v>
      </c>
      <c r="AM480" s="37">
        <f>AM479+(AVERAGE($AI$3:AI480)/(AM479*AM479))</f>
        <v>68.225202893279544</v>
      </c>
      <c r="AN480" s="38">
        <f t="shared" si="162"/>
        <v>73.030573236749916</v>
      </c>
      <c r="AO480" s="39">
        <f t="shared" si="170"/>
        <v>73.210503853391458</v>
      </c>
      <c r="AP480" s="39">
        <f t="shared" si="170"/>
        <v>73.214388603873857</v>
      </c>
      <c r="AQ480" s="36">
        <f t="shared" si="168"/>
        <v>73.005877218566866</v>
      </c>
      <c r="AR480" s="40">
        <f t="shared" si="171"/>
        <v>72.873367991375275</v>
      </c>
      <c r="AS480" s="41">
        <f t="shared" si="171"/>
        <v>73.116608085167584</v>
      </c>
      <c r="AT480" s="20">
        <f>POWER((AO480-H480),2)</f>
        <v>4.4311872292652467E-2</v>
      </c>
      <c r="AU480" s="20">
        <f>POWER((AP480-H480),2)</f>
        <v>4.5962473470981646E-2</v>
      </c>
      <c r="AV480" s="29">
        <f t="shared" si="164"/>
        <v>63.734779608750671</v>
      </c>
      <c r="AW480" s="30">
        <f t="shared" si="167"/>
        <v>49.977444563084525</v>
      </c>
      <c r="AX480" s="36">
        <f t="shared" si="165"/>
        <v>67.078971052104436</v>
      </c>
      <c r="AY480" s="37">
        <f t="shared" si="166"/>
        <v>64.004377848249959</v>
      </c>
    </row>
    <row r="481" spans="1:51" thickTop="1" thickBot="1">
      <c r="A481" s="4">
        <v>480</v>
      </c>
      <c r="B481" s="4">
        <v>1309186431</v>
      </c>
      <c r="C481" s="5">
        <f t="shared" si="156"/>
        <v>0.90891840607210628</v>
      </c>
      <c r="D481" s="2">
        <f t="shared" si="157"/>
        <v>40721.620729166665</v>
      </c>
      <c r="E481" s="4" t="s">
        <v>1359</v>
      </c>
      <c r="F481" s="4" t="s">
        <v>1360</v>
      </c>
      <c r="G481" s="4">
        <v>73</v>
      </c>
      <c r="H481" s="4">
        <v>73</v>
      </c>
      <c r="I481" s="5">
        <f t="shared" si="158"/>
        <v>0.91803278688524592</v>
      </c>
      <c r="J481" s="4">
        <v>440</v>
      </c>
      <c r="K481" s="4">
        <v>440</v>
      </c>
      <c r="L481" s="5">
        <f t="shared" si="159"/>
        <v>0.88592233009708743</v>
      </c>
      <c r="M481" s="5">
        <f t="shared" si="154"/>
        <v>6.0273972602739727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f>N481+P481+T481</f>
        <v>0</v>
      </c>
      <c r="X481" s="4">
        <f>O481+Q481+U481</f>
        <v>0</v>
      </c>
      <c r="Y481" s="60">
        <f>(N481+V481)/G481</f>
        <v>0</v>
      </c>
      <c r="Z481" s="62">
        <f>IF(AA481=0,0,(N481+V481)/ABS(AA481))</f>
        <v>0</v>
      </c>
      <c r="AA481" s="3">
        <f t="shared" si="160"/>
        <v>0</v>
      </c>
      <c r="AB481" s="3">
        <f t="shared" si="155"/>
        <v>0</v>
      </c>
      <c r="AC481" s="3">
        <f>N481+O481+P481+Q481+T481+U481</f>
        <v>0</v>
      </c>
      <c r="AD481" s="3">
        <f>AA481/G481</f>
        <v>0</v>
      </c>
      <c r="AE481" s="24">
        <f>(AA481)*(G481*G481)</f>
        <v>0</v>
      </c>
      <c r="AF481" s="25">
        <f t="shared" si="161"/>
        <v>1.8765246762994934E-4</v>
      </c>
      <c r="AG481" s="26">
        <f>(H481-$H$2)/SUM($AF$2:AF480)</f>
        <v>183.18422354960578</v>
      </c>
      <c r="AH481" s="35">
        <f>(H481-H476)/SUM(AF476:AF480)</f>
        <v>0</v>
      </c>
      <c r="AI481" s="28">
        <f>(H481-H471)/SUM(AF471:AF480)</f>
        <v>0</v>
      </c>
      <c r="AJ481" s="29">
        <f>AJ480+(AVERAGE($AE$3:AE481)/(AJ480*AJ480))</f>
        <v>60.873482365684509</v>
      </c>
      <c r="AK481" s="30">
        <f>AK480+(AVERAGE($AG$3:AG481)/(AK480*AK480))</f>
        <v>54.820751565247527</v>
      </c>
      <c r="AL481" s="36">
        <f>AL480+(AVERAGE($AH$3:AH481)/(AL480*AL480))</f>
        <v>68.065794998238459</v>
      </c>
      <c r="AM481" s="37">
        <f>AM480+(AVERAGE($AI$3:AI481)/(AM480*AM480))</f>
        <v>68.28189936808883</v>
      </c>
      <c r="AN481" s="38">
        <f t="shared" si="162"/>
        <v>73.030573236749916</v>
      </c>
      <c r="AO481" s="39">
        <f t="shared" si="170"/>
        <v>73.210503853391458</v>
      </c>
      <c r="AP481" s="39">
        <f t="shared" si="170"/>
        <v>73.214388603873857</v>
      </c>
      <c r="AQ481" s="36">
        <f t="shared" si="168"/>
        <v>73.005877218566866</v>
      </c>
      <c r="AR481" s="40">
        <f t="shared" si="171"/>
        <v>72.873367991375275</v>
      </c>
      <c r="AS481" s="41">
        <f t="shared" si="171"/>
        <v>73.116608085167584</v>
      </c>
      <c r="AT481" s="20">
        <f>POWER((AO481-H481),2)</f>
        <v>4.4311872292652467E-2</v>
      </c>
      <c r="AU481" s="20">
        <f>POWER((AP481-H481),2)</f>
        <v>4.5962473470981646E-2</v>
      </c>
      <c r="AV481" s="29">
        <f t="shared" si="164"/>
        <v>63.777937654551572</v>
      </c>
      <c r="AW481" s="30">
        <f t="shared" si="167"/>
        <v>50.010314636552827</v>
      </c>
      <c r="AX481" s="36">
        <f t="shared" si="165"/>
        <v>67.124564449507915</v>
      </c>
      <c r="AY481" s="37">
        <f t="shared" si="166"/>
        <v>64.047732903780556</v>
      </c>
    </row>
    <row r="482" spans="1:51" thickTop="1" thickBot="1">
      <c r="A482" s="4">
        <v>481</v>
      </c>
      <c r="B482" s="4">
        <v>1310554686</v>
      </c>
      <c r="C482" s="5">
        <f t="shared" si="156"/>
        <v>0.91081593927893734</v>
      </c>
      <c r="D482" s="2">
        <f t="shared" si="157"/>
        <v>40737.457013888888</v>
      </c>
      <c r="E482" s="4" t="s">
        <v>1360</v>
      </c>
      <c r="F482" s="4" t="s">
        <v>1361</v>
      </c>
      <c r="G482" s="4">
        <v>73</v>
      </c>
      <c r="H482" s="4">
        <v>78</v>
      </c>
      <c r="I482" s="5">
        <f t="shared" si="158"/>
        <v>1</v>
      </c>
      <c r="J482" s="4">
        <v>440</v>
      </c>
      <c r="K482" s="4">
        <v>467</v>
      </c>
      <c r="L482" s="5">
        <f t="shared" si="159"/>
        <v>0.95145631067961167</v>
      </c>
      <c r="M482" s="5">
        <f t="shared" si="154"/>
        <v>5.9871794871794872</v>
      </c>
      <c r="N482" s="4">
        <v>5</v>
      </c>
      <c r="O482" s="4">
        <v>0</v>
      </c>
      <c r="P482" s="4">
        <v>0</v>
      </c>
      <c r="Q482" s="4">
        <v>0</v>
      </c>
      <c r="R482" s="4">
        <v>1</v>
      </c>
      <c r="S482" s="4">
        <v>0</v>
      </c>
      <c r="T482" s="4">
        <v>27</v>
      </c>
      <c r="U482" s="4">
        <v>0</v>
      </c>
      <c r="V482" s="4">
        <v>1</v>
      </c>
      <c r="W482" s="4">
        <f>N482+P482+T482</f>
        <v>32</v>
      </c>
      <c r="X482" s="4">
        <f>O482+Q482+U482</f>
        <v>0</v>
      </c>
      <c r="Y482" s="60">
        <f>(N482+V482)/G482</f>
        <v>8.2191780821917804E-2</v>
      </c>
      <c r="Z482" s="62">
        <f>IF(AA482=0,0,(N482+V482)/ABS(AA482))</f>
        <v>1.2</v>
      </c>
      <c r="AA482" s="3">
        <f t="shared" si="160"/>
        <v>5</v>
      </c>
      <c r="AB482" s="3">
        <f t="shared" si="155"/>
        <v>27</v>
      </c>
      <c r="AC482" s="3">
        <f>N482+O482+P482+Q482+T482+U482</f>
        <v>32</v>
      </c>
      <c r="AD482" s="3">
        <f>AA482/G482</f>
        <v>6.8493150684931503E-2</v>
      </c>
      <c r="AE482" s="24">
        <f>(AA482)*(G482*G482)</f>
        <v>26645</v>
      </c>
      <c r="AF482" s="25">
        <f t="shared" si="161"/>
        <v>1.643655489809336E-4</v>
      </c>
      <c r="AG482" s="26">
        <f>(H482-$H$2)/SUM($AF$2:AF481)</f>
        <v>199.41754757135072</v>
      </c>
      <c r="AH482" s="35">
        <f>(H482-H477)/SUM(AF477:AF481)</f>
        <v>5329</v>
      </c>
      <c r="AI482" s="28">
        <f>(H482-H472)/SUM(AF472:AF481)</f>
        <v>2664.5000000000005</v>
      </c>
      <c r="AJ482" s="29">
        <f>AJ481+(AVERAGE($AE$3:AE482)/(AJ481*AJ481))</f>
        <v>60.942946284221534</v>
      </c>
      <c r="AK482" s="30">
        <f>AK481+(AVERAGE($AG$3:AG482)/(AK481*AK481))</f>
        <v>54.86891130907668</v>
      </c>
      <c r="AL482" s="36">
        <f>AL481+(AVERAGE($AH$3:AH482)/(AL481*AL481))</f>
        <v>68.12401113454564</v>
      </c>
      <c r="AM482" s="37">
        <f>AM481+(AVERAGE($AI$3:AI482)/(AM481*AM481))</f>
        <v>68.339574399827143</v>
      </c>
      <c r="AN482" s="38">
        <f t="shared" si="162"/>
        <v>78.026387751703808</v>
      </c>
      <c r="AO482" s="39">
        <f t="shared" si="170"/>
        <v>74.204761474660785</v>
      </c>
      <c r="AP482" s="39">
        <f t="shared" si="170"/>
        <v>73.711464660666323</v>
      </c>
      <c r="AQ482" s="36">
        <f t="shared" si="168"/>
        <v>73.20584501851819</v>
      </c>
      <c r="AR482" s="40">
        <f t="shared" si="171"/>
        <v>72.973715833217369</v>
      </c>
      <c r="AS482" s="41">
        <f t="shared" si="171"/>
        <v>73.166448729990208</v>
      </c>
      <c r="AT482" s="20">
        <f>POWER((AO482-H482),2)</f>
        <v>14.403835464218981</v>
      </c>
      <c r="AU482" s="20">
        <f>POWER((AP482-H482),2)</f>
        <v>18.391535356713817</v>
      </c>
      <c r="AV482" s="29">
        <f t="shared" si="164"/>
        <v>63.821037310671763</v>
      </c>
      <c r="AW482" s="30">
        <f t="shared" si="167"/>
        <v>50.043141515465415</v>
      </c>
      <c r="AX482" s="36">
        <f t="shared" si="165"/>
        <v>67.170095930624242</v>
      </c>
      <c r="AY482" s="37">
        <f t="shared" si="166"/>
        <v>64.091029283552729</v>
      </c>
    </row>
    <row r="483" spans="1:51" thickTop="1" thickBot="1">
      <c r="A483" s="4">
        <v>482</v>
      </c>
      <c r="B483" s="4">
        <v>1311168174</v>
      </c>
      <c r="C483" s="5">
        <f t="shared" si="156"/>
        <v>0.91271347248576851</v>
      </c>
      <c r="D483" s="2">
        <f t="shared" si="157"/>
        <v>40744.557569444441</v>
      </c>
      <c r="E483" s="4" t="s">
        <v>1361</v>
      </c>
      <c r="F483" s="4" t="s">
        <v>1362</v>
      </c>
      <c r="G483" s="4">
        <v>78</v>
      </c>
      <c r="H483" s="4">
        <v>78</v>
      </c>
      <c r="I483" s="5">
        <f t="shared" si="158"/>
        <v>1</v>
      </c>
      <c r="J483" s="4">
        <v>467</v>
      </c>
      <c r="K483" s="4">
        <v>468</v>
      </c>
      <c r="L483" s="5">
        <f t="shared" si="159"/>
        <v>0.95388349514563109</v>
      </c>
      <c r="M483" s="5">
        <f t="shared" si="154"/>
        <v>6</v>
      </c>
      <c r="N483" s="4">
        <v>0</v>
      </c>
      <c r="O483" s="4">
        <v>0</v>
      </c>
      <c r="P483" s="4">
        <v>1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1</v>
      </c>
      <c r="W483" s="4">
        <f>N483+P483+T483</f>
        <v>1</v>
      </c>
      <c r="X483" s="4">
        <f>O483+Q483+U483</f>
        <v>0</v>
      </c>
      <c r="Y483" s="60">
        <f>(N483+V483)/G483</f>
        <v>1.282051282051282E-2</v>
      </c>
      <c r="Z483" s="62">
        <f>IF(AA483=0,0,(N483+V483)/ABS(AA483))</f>
        <v>0</v>
      </c>
      <c r="AA483" s="3">
        <f t="shared" si="160"/>
        <v>0</v>
      </c>
      <c r="AB483" s="3">
        <f t="shared" si="155"/>
        <v>1</v>
      </c>
      <c r="AC483" s="3">
        <f>N483+O483+P483+Q483+T483+U483</f>
        <v>1</v>
      </c>
      <c r="AD483" s="3">
        <f>AA483/G483</f>
        <v>0</v>
      </c>
      <c r="AE483" s="24">
        <f>(AA483)*(G483*G483)</f>
        <v>0</v>
      </c>
      <c r="AF483" s="25">
        <f t="shared" si="161"/>
        <v>1.643655489809336E-4</v>
      </c>
      <c r="AG483" s="26">
        <f>(H483-$H$2)/SUM($AF$2:AF482)</f>
        <v>199.31045128708723</v>
      </c>
      <c r="AH483" s="35">
        <f>(H483-H478)/SUM(AF478:AF482)</f>
        <v>5464.6276757121186</v>
      </c>
      <c r="AI483" s="28">
        <f>(H483-H473)/SUM(AF473:AF482)</f>
        <v>2697.9808604476993</v>
      </c>
      <c r="AJ483" s="29">
        <f>AJ482+(AVERAGE($AE$3:AE483)/(AJ482*AJ482))</f>
        <v>61.012107853835268</v>
      </c>
      <c r="AK483" s="30">
        <f>AK482+(AVERAGE($AG$3:AG483)/(AK482*AK482))</f>
        <v>54.917024235673779</v>
      </c>
      <c r="AL483" s="36">
        <f>AL482+(AVERAGE($AH$3:AH483)/(AL482*AL482))</f>
        <v>68.184455010823726</v>
      </c>
      <c r="AM483" s="37">
        <f>AM482+(AVERAGE($AI$3:AI483)/(AM482*AM482))</f>
        <v>68.39823343626756</v>
      </c>
      <c r="AN483" s="38">
        <f t="shared" si="162"/>
        <v>78.026387751703808</v>
      </c>
      <c r="AO483" s="39">
        <f t="shared" si="170"/>
        <v>75.197184953850069</v>
      </c>
      <c r="AP483" s="39">
        <f t="shared" si="170"/>
        <v>74.208021288274651</v>
      </c>
      <c r="AQ483" s="36">
        <f t="shared" si="168"/>
        <v>73.608660276522627</v>
      </c>
      <c r="AR483" s="40">
        <f t="shared" si="171"/>
        <v>73.176406854417067</v>
      </c>
      <c r="AS483" s="41">
        <f t="shared" si="171"/>
        <v>73.266619682313774</v>
      </c>
      <c r="AT483" s="20">
        <f>POWER((AO483-H483),2)</f>
        <v>7.8557721829244391</v>
      </c>
      <c r="AU483" s="20">
        <f>POWER((AP483-H483),2)</f>
        <v>14.379102550178239</v>
      </c>
      <c r="AV483" s="29">
        <f t="shared" si="164"/>
        <v>63.864078774283499</v>
      </c>
      <c r="AW483" s="30">
        <f t="shared" si="167"/>
        <v>50.075925341503712</v>
      </c>
      <c r="AX483" s="36">
        <f t="shared" si="165"/>
        <v>67.215565705318696</v>
      </c>
      <c r="AY483" s="37">
        <f t="shared" si="166"/>
        <v>64.134267185770653</v>
      </c>
    </row>
    <row r="484" spans="1:51" thickTop="1" thickBot="1">
      <c r="A484" s="4">
        <v>483</v>
      </c>
      <c r="B484" s="4">
        <v>1312448679</v>
      </c>
      <c r="C484" s="5">
        <f t="shared" si="156"/>
        <v>0.91461100569259957</v>
      </c>
      <c r="D484" s="2">
        <f t="shared" si="157"/>
        <v>40759.378229166665</v>
      </c>
      <c r="E484" s="4" t="s">
        <v>1362</v>
      </c>
      <c r="F484" s="4" t="s">
        <v>1363</v>
      </c>
      <c r="G484" s="4">
        <v>78</v>
      </c>
      <c r="H484" s="4">
        <v>78</v>
      </c>
      <c r="I484" s="5">
        <f t="shared" si="158"/>
        <v>1</v>
      </c>
      <c r="J484" s="4">
        <v>468</v>
      </c>
      <c r="K484" s="4">
        <v>468</v>
      </c>
      <c r="L484" s="5">
        <f t="shared" si="159"/>
        <v>0.95388349514563109</v>
      </c>
      <c r="M484" s="5">
        <f t="shared" si="154"/>
        <v>6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f>N484+P484+T484</f>
        <v>0</v>
      </c>
      <c r="X484" s="4">
        <f>O484+Q484+U484</f>
        <v>0</v>
      </c>
      <c r="Y484" s="60">
        <f>(N484+V484)/G484</f>
        <v>0</v>
      </c>
      <c r="Z484" s="62">
        <f>IF(AA484=0,0,(N484+V484)/ABS(AA484))</f>
        <v>0</v>
      </c>
      <c r="AA484" s="3">
        <f t="shared" si="160"/>
        <v>0</v>
      </c>
      <c r="AB484" s="3">
        <f t="shared" si="155"/>
        <v>0</v>
      </c>
      <c r="AC484" s="3">
        <f>N484+O484+P484+Q484+T484+U484</f>
        <v>0</v>
      </c>
      <c r="AD484" s="3">
        <f>AA484/G484</f>
        <v>0</v>
      </c>
      <c r="AE484" s="24">
        <f>(AA484)*(G484*G484)</f>
        <v>0</v>
      </c>
      <c r="AF484" s="25">
        <f t="shared" si="161"/>
        <v>1.643655489809336E-4</v>
      </c>
      <c r="AG484" s="26">
        <f>(H484-$H$2)/SUM($AF$2:AF483)</f>
        <v>199.20346997222182</v>
      </c>
      <c r="AH484" s="35">
        <f>(H484-H479)/SUM(AF479:AF483)</f>
        <v>5607.3393289519199</v>
      </c>
      <c r="AI484" s="28">
        <f>(H484-H474)/SUM(AF474:AF483)</f>
        <v>2732.3138378560593</v>
      </c>
      <c r="AJ484" s="29">
        <f>AJ483+(AVERAGE($AE$3:AE484)/(AJ483*AJ483))</f>
        <v>61.080969549582001</v>
      </c>
      <c r="AK484" s="30">
        <f>AK483+(AVERAGE($AG$3:AG484)/(AK483*AK483))</f>
        <v>54.965090287371638</v>
      </c>
      <c r="AL484" s="36">
        <f>AL483+(AVERAGE($AH$3:AH484)/(AL483*AL483))</f>
        <v>68.247168888660767</v>
      </c>
      <c r="AM484" s="37">
        <f>AM483+(AVERAGE($AI$3:AI484)/(AM483*AM483))</f>
        <v>68.457882108333962</v>
      </c>
      <c r="AN484" s="38">
        <f t="shared" si="162"/>
        <v>78.026387751703808</v>
      </c>
      <c r="AO484" s="39">
        <f t="shared" ref="AO484:AP499" si="172">AO483+(AH484/(AO483*AO483))</f>
        <v>76.188824122485698</v>
      </c>
      <c r="AP484" s="39">
        <f t="shared" si="172"/>
        <v>74.704189433599353</v>
      </c>
      <c r="AQ484" s="36">
        <f t="shared" si="168"/>
        <v>74.214059171370181</v>
      </c>
      <c r="AR484" s="40">
        <f t="shared" si="171"/>
        <v>73.482692958317372</v>
      </c>
      <c r="AS484" s="41">
        <f t="shared" si="171"/>
        <v>73.417416969539019</v>
      </c>
      <c r="AT484" s="20">
        <f>POWER((AO484-H484),2)</f>
        <v>3.2803580592897008</v>
      </c>
      <c r="AU484" s="20">
        <f>POWER((AP484-H484),2)</f>
        <v>10.862367289598152</v>
      </c>
      <c r="AV484" s="29">
        <f t="shared" si="164"/>
        <v>63.907062241495616</v>
      </c>
      <c r="AW484" s="30">
        <f t="shared" si="167"/>
        <v>50.108666255606863</v>
      </c>
      <c r="AX484" s="36">
        <f t="shared" si="165"/>
        <v>67.260973982320436</v>
      </c>
      <c r="AY484" s="37">
        <f t="shared" si="166"/>
        <v>64.177446807569169</v>
      </c>
    </row>
    <row r="485" spans="1:51" thickTop="1" thickBot="1">
      <c r="A485" s="4">
        <v>484</v>
      </c>
      <c r="B485" s="4">
        <v>1312537053</v>
      </c>
      <c r="C485" s="5">
        <f t="shared" si="156"/>
        <v>0.91650853889943074</v>
      </c>
      <c r="D485" s="2">
        <f t="shared" si="157"/>
        <v>40760.401076388887</v>
      </c>
      <c r="E485" s="4" t="s">
        <v>1363</v>
      </c>
      <c r="F485" s="4" t="s">
        <v>1364</v>
      </c>
      <c r="G485" s="4">
        <v>78</v>
      </c>
      <c r="H485" s="4">
        <v>78</v>
      </c>
      <c r="I485" s="5">
        <f t="shared" si="158"/>
        <v>1</v>
      </c>
      <c r="J485" s="4">
        <v>468</v>
      </c>
      <c r="K485" s="4">
        <v>468</v>
      </c>
      <c r="L485" s="5">
        <f t="shared" si="159"/>
        <v>0.95388349514563109</v>
      </c>
      <c r="M485" s="5">
        <f t="shared" si="154"/>
        <v>6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f>N485+P485+T485</f>
        <v>0</v>
      </c>
      <c r="X485" s="4">
        <f>O485+Q485+U485</f>
        <v>0</v>
      </c>
      <c r="Y485" s="60">
        <f>(N485+V485)/G485</f>
        <v>0</v>
      </c>
      <c r="Z485" s="62">
        <f>IF(AA485=0,0,(N485+V485)/ABS(AA485))</f>
        <v>0</v>
      </c>
      <c r="AA485" s="3">
        <f t="shared" si="160"/>
        <v>0</v>
      </c>
      <c r="AB485" s="3">
        <f t="shared" si="155"/>
        <v>0</v>
      </c>
      <c r="AC485" s="3">
        <f>N485+O485+P485+Q485+T485+U485</f>
        <v>0</v>
      </c>
      <c r="AD485" s="3">
        <f>AA485/G485</f>
        <v>0</v>
      </c>
      <c r="AE485" s="24">
        <f>(AA485)*(G485*G485)</f>
        <v>0</v>
      </c>
      <c r="AF485" s="25">
        <f t="shared" si="161"/>
        <v>1.643655489809336E-4</v>
      </c>
      <c r="AG485" s="26">
        <f>(H485-$H$2)/SUM($AF$2:AF484)</f>
        <v>199.09660344172184</v>
      </c>
      <c r="AH485" s="35">
        <f>(H485-H480)/SUM(AF480:AF484)</f>
        <v>5757.7048481619604</v>
      </c>
      <c r="AI485" s="28">
        <f>(H485-H475)/SUM(AF475:AF484)</f>
        <v>2767.5318822023046</v>
      </c>
      <c r="AJ485" s="29">
        <f>AJ484+(AVERAGE($AE$3:AE485)/(AJ484*AJ484))</f>
        <v>61.149533816214841</v>
      </c>
      <c r="AK485" s="30">
        <f>AK484+(AVERAGE($AG$3:AG485)/(AK484*AK484))</f>
        <v>55.013109408600556</v>
      </c>
      <c r="AL485" s="36">
        <f>AL484+(AVERAGE($AH$3:AH485)/(AL484*AL484))</f>
        <v>68.31219732663935</v>
      </c>
      <c r="AM485" s="37">
        <f>AM484+(AVERAGE($AI$3:AI485)/(AM484*AM484))</f>
        <v>68.518526238463863</v>
      </c>
      <c r="AN485" s="38">
        <f t="shared" si="162"/>
        <v>78.026387751703808</v>
      </c>
      <c r="AO485" s="39">
        <f t="shared" si="172"/>
        <v>77.180721761664898</v>
      </c>
      <c r="AP485" s="39">
        <f t="shared" si="172"/>
        <v>75.20009926352175</v>
      </c>
      <c r="AQ485" s="36">
        <f t="shared" si="168"/>
        <v>75.018698673213052</v>
      </c>
      <c r="AR485" s="40">
        <f t="shared" si="171"/>
        <v>73.893061063139285</v>
      </c>
      <c r="AS485" s="41">
        <f t="shared" si="171"/>
        <v>73.618939985640608</v>
      </c>
      <c r="AT485" s="20">
        <f>POWER((AO485-H485),2)</f>
        <v>0.67121683180946756</v>
      </c>
      <c r="AU485" s="20">
        <f>POWER((AP485-H485),2)</f>
        <v>7.8394441341314467</v>
      </c>
      <c r="AV485" s="29">
        <f t="shared" si="164"/>
        <v>63.949987907361397</v>
      </c>
      <c r="AW485" s="30">
        <f t="shared" si="167"/>
        <v>50.141364397977078</v>
      </c>
      <c r="AX485" s="36">
        <f t="shared" si="165"/>
        <v>67.306320969230939</v>
      </c>
      <c r="AY485" s="37">
        <f t="shared" si="166"/>
        <v>64.22056834502169</v>
      </c>
    </row>
    <row r="486" spans="1:51" thickTop="1" thickBot="1">
      <c r="A486" s="4">
        <v>485</v>
      </c>
      <c r="B486" s="4">
        <v>1312975522</v>
      </c>
      <c r="C486" s="5">
        <f t="shared" si="156"/>
        <v>0.91840607210626191</v>
      </c>
      <c r="D486" s="2">
        <f t="shared" si="157"/>
        <v>40765.475949074076</v>
      </c>
      <c r="E486" s="4" t="s">
        <v>1364</v>
      </c>
      <c r="F486" s="4" t="s">
        <v>1365</v>
      </c>
      <c r="G486" s="4">
        <v>78</v>
      </c>
      <c r="H486" s="4">
        <v>78</v>
      </c>
      <c r="I486" s="5">
        <f t="shared" si="158"/>
        <v>1</v>
      </c>
      <c r="J486" s="4">
        <v>468</v>
      </c>
      <c r="K486" s="4">
        <v>468</v>
      </c>
      <c r="L486" s="5">
        <f t="shared" si="159"/>
        <v>0.95388349514563109</v>
      </c>
      <c r="M486" s="5">
        <f t="shared" si="154"/>
        <v>6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f>N486+P486+T486</f>
        <v>0</v>
      </c>
      <c r="X486" s="4">
        <f>O486+Q486+U486</f>
        <v>0</v>
      </c>
      <c r="Y486" s="60">
        <f>(N486+V486)/G486</f>
        <v>0</v>
      </c>
      <c r="Z486" s="62">
        <f>IF(AA486=0,0,(N486+V486)/ABS(AA486))</f>
        <v>0</v>
      </c>
      <c r="AA486" s="3">
        <f t="shared" si="160"/>
        <v>0</v>
      </c>
      <c r="AB486" s="3">
        <f t="shared" si="155"/>
        <v>0</v>
      </c>
      <c r="AC486" s="3">
        <f>N486+O486+P486+Q486+T486+U486</f>
        <v>0</v>
      </c>
      <c r="AD486" s="3">
        <f>AA486/G486</f>
        <v>0</v>
      </c>
      <c r="AE486" s="24">
        <f>(AA486)*(G486*G486)</f>
        <v>0</v>
      </c>
      <c r="AF486" s="25">
        <f t="shared" si="161"/>
        <v>1.643655489809336E-4</v>
      </c>
      <c r="AG486" s="26">
        <f>(H486-$H$2)/SUM($AF$2:AF485)</f>
        <v>198.98985151095155</v>
      </c>
      <c r="AH486" s="35">
        <f>(H486-H481)/SUM(AF481:AF485)</f>
        <v>5916.3569343065692</v>
      </c>
      <c r="AI486" s="28">
        <f>(H486-H476)/SUM(AF476:AF485)</f>
        <v>2803.6696644759591</v>
      </c>
      <c r="AJ486" s="29">
        <f>AJ485+(AVERAGE($AE$3:AE486)/(AJ485*AJ485))</f>
        <v>61.217803068682734</v>
      </c>
      <c r="AK486" s="30">
        <f>AK485+(AVERAGE($AG$3:AG486)/(AK485*AK485))</f>
        <v>55.061081545856354</v>
      </c>
      <c r="AL486" s="36">
        <f>AL485+(AVERAGE($AH$3:AH486)/(AL485*AL485))</f>
        <v>68.37958738225376</v>
      </c>
      <c r="AM486" s="37">
        <f>AM485+(AVERAGE($AI$3:AI486)/(AM485*AM485))</f>
        <v>68.580171849409069</v>
      </c>
      <c r="AN486" s="38">
        <f t="shared" si="162"/>
        <v>78.026387751703808</v>
      </c>
      <c r="AO486" s="39">
        <f t="shared" si="172"/>
        <v>78.173921727515093</v>
      </c>
      <c r="AP486" s="39">
        <f t="shared" si="172"/>
        <v>75.695880418533633</v>
      </c>
      <c r="AQ486" s="36">
        <f t="shared" si="168"/>
        <v>76.016424359719025</v>
      </c>
      <c r="AR486" s="40">
        <f t="shared" si="171"/>
        <v>74.407238357414172</v>
      </c>
      <c r="AS486" s="41">
        <f t="shared" si="171"/>
        <v>73.871091846326266</v>
      </c>
      <c r="AT486" s="20">
        <f>POWER((AO486-H486),2)</f>
        <v>3.0248767301834428E-2</v>
      </c>
      <c r="AU486" s="20">
        <f>POWER((AP486-H486),2)</f>
        <v>5.3089670456967442</v>
      </c>
      <c r="AV486" s="29">
        <f t="shared" si="164"/>
        <v>63.992855965886363</v>
      </c>
      <c r="AW486" s="30">
        <f t="shared" si="167"/>
        <v>50.174019908084901</v>
      </c>
      <c r="AX486" s="36">
        <f t="shared" si="165"/>
        <v>67.351606872532372</v>
      </c>
      <c r="AY486" s="37">
        <f t="shared" si="166"/>
        <v>64.263631993148053</v>
      </c>
    </row>
    <row r="487" spans="1:51" thickTop="1" thickBot="1">
      <c r="A487" s="4">
        <v>486</v>
      </c>
      <c r="B487" s="4">
        <v>1313059186</v>
      </c>
      <c r="C487" s="5">
        <f t="shared" si="156"/>
        <v>0.92030360531309297</v>
      </c>
      <c r="D487" s="2">
        <f t="shared" si="157"/>
        <v>40766.444282407407</v>
      </c>
      <c r="E487" s="4" t="s">
        <v>1365</v>
      </c>
      <c r="F487" s="4" t="s">
        <v>1366</v>
      </c>
      <c r="G487" s="4">
        <v>78</v>
      </c>
      <c r="H487" s="4">
        <v>78</v>
      </c>
      <c r="I487" s="5">
        <f t="shared" si="158"/>
        <v>1</v>
      </c>
      <c r="J487" s="4">
        <v>468</v>
      </c>
      <c r="K487" s="4">
        <v>468</v>
      </c>
      <c r="L487" s="5">
        <f t="shared" si="159"/>
        <v>0.95388349514563109</v>
      </c>
      <c r="M487" s="5">
        <f t="shared" si="154"/>
        <v>6</v>
      </c>
      <c r="N487" s="4">
        <v>0</v>
      </c>
      <c r="O487" s="4">
        <v>0</v>
      </c>
      <c r="P487" s="4">
        <v>0</v>
      </c>
      <c r="Q487" s="4">
        <v>0</v>
      </c>
      <c r="R487" s="4">
        <v>1</v>
      </c>
      <c r="S487" s="4">
        <v>0</v>
      </c>
      <c r="T487" s="4">
        <v>0</v>
      </c>
      <c r="U487" s="4">
        <v>0</v>
      </c>
      <c r="V487" s="4">
        <v>1</v>
      </c>
      <c r="W487" s="4">
        <f>N487+P487+T487</f>
        <v>0</v>
      </c>
      <c r="X487" s="4">
        <f>O487+Q487+U487</f>
        <v>0</v>
      </c>
      <c r="Y487" s="60">
        <f>(N487+V487)/G487</f>
        <v>1.282051282051282E-2</v>
      </c>
      <c r="Z487" s="62">
        <f>IF(AA487=0,0,(N487+V487)/ABS(AA487))</f>
        <v>0</v>
      </c>
      <c r="AA487" s="3">
        <f t="shared" si="160"/>
        <v>0</v>
      </c>
      <c r="AB487" s="3">
        <f t="shared" si="155"/>
        <v>0</v>
      </c>
      <c r="AC487" s="3">
        <f>N487+O487+P487+Q487+T487+U487</f>
        <v>0</v>
      </c>
      <c r="AD487" s="3">
        <f>AA487/G487</f>
        <v>0</v>
      </c>
      <c r="AE487" s="24">
        <f>(AA487)*(G487*G487)</f>
        <v>0</v>
      </c>
      <c r="AF487" s="25">
        <f t="shared" si="161"/>
        <v>1.643655489809336E-4</v>
      </c>
      <c r="AG487" s="26">
        <f>(H487-$H$2)/SUM($AF$2:AF486)</f>
        <v>198.8832139956709</v>
      </c>
      <c r="AH487" s="35">
        <f>(H487-H482)/SUM(AF482:AF486)</f>
        <v>0</v>
      </c>
      <c r="AI487" s="28">
        <f>(H487-H477)/SUM(AF477:AF486)</f>
        <v>2840.7636905283443</v>
      </c>
      <c r="AJ487" s="29">
        <f>AJ486+(AVERAGE($AE$3:AE487)/(AJ486*AJ486))</f>
        <v>61.285779692619094</v>
      </c>
      <c r="AK487" s="30">
        <f>AK486+(AVERAGE($AG$3:AG487)/(AK486*AK486))</f>
        <v>55.109006647668878</v>
      </c>
      <c r="AL487" s="36">
        <f>AL486+(AVERAGE($AH$3:AH487)/(AL486*AL486))</f>
        <v>68.446705998807289</v>
      </c>
      <c r="AM487" s="37">
        <f>AM486+(AVERAGE($AI$3:AI487)/(AM486*AM486))</f>
        <v>68.642825173503581</v>
      </c>
      <c r="AN487" s="38">
        <f t="shared" si="162"/>
        <v>78.026387751703808</v>
      </c>
      <c r="AO487" s="39">
        <f t="shared" si="172"/>
        <v>78.173921727515093</v>
      </c>
      <c r="AP487" s="39">
        <f t="shared" si="172"/>
        <v>76.19166226328835</v>
      </c>
      <c r="AQ487" s="36">
        <f t="shared" si="168"/>
        <v>76.803688926366533</v>
      </c>
      <c r="AR487" s="40">
        <f t="shared" si="171"/>
        <v>74.914333952988258</v>
      </c>
      <c r="AS487" s="41">
        <f t="shared" si="171"/>
        <v>74.173583084059942</v>
      </c>
      <c r="AT487" s="20">
        <f>POWER((AO487-H487),2)</f>
        <v>3.0248767301834428E-2</v>
      </c>
      <c r="AU487" s="20">
        <f>POWER((AP487-H487),2)</f>
        <v>3.270085370015412</v>
      </c>
      <c r="AV487" s="29">
        <f t="shared" si="164"/>
        <v>64.035666610036017</v>
      </c>
      <c r="AW487" s="30">
        <f t="shared" si="167"/>
        <v>50.206632924674466</v>
      </c>
      <c r="AX487" s="36">
        <f t="shared" si="165"/>
        <v>67.39683189759586</v>
      </c>
      <c r="AY487" s="37">
        <f t="shared" si="166"/>
        <v>64.306637945922276</v>
      </c>
    </row>
    <row r="488" spans="1:51" thickTop="1" thickBot="1">
      <c r="A488" s="4">
        <v>487</v>
      </c>
      <c r="B488" s="4">
        <v>1313412244</v>
      </c>
      <c r="C488" s="5">
        <f t="shared" si="156"/>
        <v>0.92220113851992414</v>
      </c>
      <c r="D488" s="2">
        <f t="shared" si="157"/>
        <v>40770.530601851853</v>
      </c>
      <c r="E488" s="4" t="s">
        <v>1366</v>
      </c>
      <c r="F488" s="4" t="s">
        <v>1367</v>
      </c>
      <c r="G488" s="4">
        <v>78</v>
      </c>
      <c r="H488" s="4">
        <v>78</v>
      </c>
      <c r="I488" s="5">
        <f t="shared" si="158"/>
        <v>1</v>
      </c>
      <c r="J488" s="4">
        <v>468</v>
      </c>
      <c r="K488" s="4">
        <v>468</v>
      </c>
      <c r="L488" s="5">
        <f t="shared" si="159"/>
        <v>0.95388349514563109</v>
      </c>
      <c r="M488" s="5">
        <f t="shared" si="154"/>
        <v>6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f>N488+P488+T488</f>
        <v>0</v>
      </c>
      <c r="X488" s="4">
        <f>O488+Q488+U488</f>
        <v>0</v>
      </c>
      <c r="Y488" s="60">
        <f>(N488+V488)/G488</f>
        <v>0</v>
      </c>
      <c r="Z488" s="62">
        <f>IF(AA488=0,0,(N488+V488)/ABS(AA488))</f>
        <v>0</v>
      </c>
      <c r="AA488" s="3">
        <f t="shared" si="160"/>
        <v>0</v>
      </c>
      <c r="AB488" s="3">
        <f t="shared" si="155"/>
        <v>0</v>
      </c>
      <c r="AC488" s="3">
        <f>N488+O488+P488+Q488+T488+U488</f>
        <v>0</v>
      </c>
      <c r="AD488" s="3">
        <f>AA488/G488</f>
        <v>0</v>
      </c>
      <c r="AE488" s="24">
        <f>(AA488)*(G488*G488)</f>
        <v>0</v>
      </c>
      <c r="AF488" s="25">
        <f t="shared" si="161"/>
        <v>1.643655489809336E-4</v>
      </c>
      <c r="AG488" s="26">
        <f>(H488-$H$2)/SUM($AF$2:AF487)</f>
        <v>198.77669071203462</v>
      </c>
      <c r="AH488" s="35">
        <f>(H488-H483)/SUM(AF483:AF487)</f>
        <v>0</v>
      </c>
      <c r="AI488" s="28">
        <f>(H488-H478)/SUM(AF478:AF487)</f>
        <v>2878.8524240809797</v>
      </c>
      <c r="AJ488" s="29">
        <f>AJ487+(AVERAGE($AE$3:AE488)/(AJ487*AJ487))</f>
        <v>61.353466044820365</v>
      </c>
      <c r="AK488" s="30">
        <f>AK487+(AVERAGE($AG$3:AG488)/(AK487*AK487))</f>
        <v>55.156884664570917</v>
      </c>
      <c r="AL488" s="36">
        <f>AL487+(AVERAGE($AH$3:AH488)/(AL487*AL487))</f>
        <v>68.513555213874184</v>
      </c>
      <c r="AM488" s="37">
        <f>AM487+(AVERAGE($AI$3:AI488)/(AM487*AM487))</f>
        <v>68.706492662430236</v>
      </c>
      <c r="AN488" s="38">
        <f t="shared" si="162"/>
        <v>78.026387751703808</v>
      </c>
      <c r="AO488" s="39">
        <f t="shared" si="172"/>
        <v>78.173921727515093</v>
      </c>
      <c r="AP488" s="39">
        <f t="shared" si="172"/>
        <v>76.687574135361047</v>
      </c>
      <c r="AQ488" s="36">
        <f t="shared" si="168"/>
        <v>77.389617646783535</v>
      </c>
      <c r="AR488" s="40">
        <f t="shared" si="171"/>
        <v>75.414587716878643</v>
      </c>
      <c r="AS488" s="41">
        <f t="shared" si="171"/>
        <v>74.525938544773567</v>
      </c>
      <c r="AT488" s="20">
        <f>POWER((AO488-H488),2)</f>
        <v>3.0248767301834428E-2</v>
      </c>
      <c r="AU488" s="20">
        <f>POWER((AP488-H488),2)</f>
        <v>1.7224616501733048</v>
      </c>
      <c r="AV488" s="29">
        <f t="shared" si="164"/>
        <v>64.078420031743491</v>
      </c>
      <c r="AW488" s="30">
        <f t="shared" si="167"/>
        <v>50.239203585768678</v>
      </c>
      <c r="AX488" s="36">
        <f t="shared" si="165"/>
        <v>67.441996248689705</v>
      </c>
      <c r="AY488" s="37">
        <f t="shared" si="166"/>
        <v>64.349586396280273</v>
      </c>
    </row>
    <row r="489" spans="1:51" thickTop="1" thickBot="1">
      <c r="A489" s="4">
        <v>488</v>
      </c>
      <c r="B489" s="4">
        <v>1314010152</v>
      </c>
      <c r="C489" s="5">
        <f t="shared" si="156"/>
        <v>0.92409867172675519</v>
      </c>
      <c r="D489" s="2">
        <f t="shared" si="157"/>
        <v>40777.450833333336</v>
      </c>
      <c r="E489" s="4" t="s">
        <v>1367</v>
      </c>
      <c r="F489" s="4" t="s">
        <v>1368</v>
      </c>
      <c r="G489" s="4">
        <v>78</v>
      </c>
      <c r="H489" s="4">
        <v>78</v>
      </c>
      <c r="I489" s="5">
        <f t="shared" si="158"/>
        <v>1</v>
      </c>
      <c r="J489" s="4">
        <v>468</v>
      </c>
      <c r="K489" s="4">
        <v>468</v>
      </c>
      <c r="L489" s="5">
        <f t="shared" si="159"/>
        <v>0.95388349514563109</v>
      </c>
      <c r="M489" s="5">
        <f t="shared" si="154"/>
        <v>6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f>N489+P489+T489</f>
        <v>0</v>
      </c>
      <c r="X489" s="4">
        <f>O489+Q489+U489</f>
        <v>0</v>
      </c>
      <c r="Y489" s="60">
        <f>(N489+V489)/G489</f>
        <v>0</v>
      </c>
      <c r="Z489" s="62">
        <f>IF(AA489=0,0,(N489+V489)/ABS(AA489))</f>
        <v>0</v>
      </c>
      <c r="AA489" s="3">
        <f t="shared" si="160"/>
        <v>0</v>
      </c>
      <c r="AB489" s="3">
        <f t="shared" si="155"/>
        <v>0</v>
      </c>
      <c r="AC489" s="3">
        <f>N489+O489+P489+Q489+T489+U489</f>
        <v>0</v>
      </c>
      <c r="AD489" s="3">
        <f>AA489/G489</f>
        <v>0</v>
      </c>
      <c r="AE489" s="24">
        <f>(AA489)*(G489*G489)</f>
        <v>0</v>
      </c>
      <c r="AF489" s="25">
        <f t="shared" si="161"/>
        <v>1.643655489809336E-4</v>
      </c>
      <c r="AG489" s="26">
        <f>(H489-$H$2)/SUM($AF$2:AF488)</f>
        <v>198.6702814765911</v>
      </c>
      <c r="AH489" s="35">
        <f>(H489-H484)/SUM(AF484:AF488)</f>
        <v>0</v>
      </c>
      <c r="AI489" s="28">
        <f>(H489-H479)/SUM(AF479:AF488)</f>
        <v>2917.9764197641971</v>
      </c>
      <c r="AJ489" s="29">
        <f>AJ488+(AVERAGE($AE$3:AE489)/(AJ488*AJ488))</f>
        <v>61.420864453714685</v>
      </c>
      <c r="AK489" s="30">
        <f>AK488+(AVERAGE($AG$3:AG489)/(AK488*AK488))</f>
        <v>55.204715549067643</v>
      </c>
      <c r="AL489" s="36">
        <f>AL488+(AVERAGE($AH$3:AH489)/(AL488*AL488))</f>
        <v>68.580137042324338</v>
      </c>
      <c r="AM489" s="37">
        <f>AM488+(AVERAGE($AI$3:AI489)/(AM488*AM488))</f>
        <v>68.771180997520631</v>
      </c>
      <c r="AN489" s="38">
        <f t="shared" si="162"/>
        <v>78.026387751703808</v>
      </c>
      <c r="AO489" s="39">
        <f t="shared" si="172"/>
        <v>78.173921727515093</v>
      </c>
      <c r="AP489" s="39">
        <f t="shared" si="172"/>
        <v>77.183745593484957</v>
      </c>
      <c r="AQ489" s="36">
        <f t="shared" si="168"/>
        <v>77.779457810805027</v>
      </c>
      <c r="AR489" s="40">
        <f t="shared" si="171"/>
        <v>75.908226744251195</v>
      </c>
      <c r="AS489" s="41">
        <f t="shared" si="171"/>
        <v>74.927507232266422</v>
      </c>
      <c r="AT489" s="20">
        <f>POWER((AO489-H489),2)</f>
        <v>3.0248767301834428E-2</v>
      </c>
      <c r="AU489" s="20">
        <f>POWER((AP489-H489),2)</f>
        <v>0.66627125615522476</v>
      </c>
      <c r="AV489" s="29">
        <f t="shared" si="164"/>
        <v>64.121116421917094</v>
      </c>
      <c r="AW489" s="30">
        <f t="shared" si="167"/>
        <v>50.271732028674364</v>
      </c>
      <c r="AX489" s="36">
        <f t="shared" si="165"/>
        <v>67.487100128987507</v>
      </c>
      <c r="AY489" s="37">
        <f t="shared" si="166"/>
        <v>64.392477536127458</v>
      </c>
    </row>
    <row r="490" spans="1:51" thickTop="1" thickBot="1">
      <c r="A490" s="4">
        <v>489</v>
      </c>
      <c r="B490" s="4">
        <v>1314010681</v>
      </c>
      <c r="C490" s="5">
        <f t="shared" si="156"/>
        <v>0.92599620493358636</v>
      </c>
      <c r="D490" s="2">
        <f t="shared" si="157"/>
        <v>40777.456956018519</v>
      </c>
      <c r="E490" s="4" t="s">
        <v>1368</v>
      </c>
      <c r="F490" s="4" t="s">
        <v>1369</v>
      </c>
      <c r="G490" s="4">
        <v>78</v>
      </c>
      <c r="H490" s="4">
        <v>78</v>
      </c>
      <c r="I490" s="5">
        <f t="shared" si="158"/>
        <v>1</v>
      </c>
      <c r="J490" s="4">
        <v>468</v>
      </c>
      <c r="K490" s="4">
        <v>468</v>
      </c>
      <c r="L490" s="5">
        <f t="shared" si="159"/>
        <v>0.95388349514563109</v>
      </c>
      <c r="M490" s="5">
        <f t="shared" si="154"/>
        <v>6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f>N490+P490+T490</f>
        <v>0</v>
      </c>
      <c r="X490" s="4">
        <f>O490+Q490+U490</f>
        <v>0</v>
      </c>
      <c r="Y490" s="60">
        <f>(N490+V490)/G490</f>
        <v>0</v>
      </c>
      <c r="Z490" s="62">
        <f>IF(AA490=0,0,(N490+V490)/ABS(AA490))</f>
        <v>0</v>
      </c>
      <c r="AA490" s="3">
        <f t="shared" si="160"/>
        <v>0</v>
      </c>
      <c r="AB490" s="3">
        <f t="shared" si="155"/>
        <v>0</v>
      </c>
      <c r="AC490" s="3">
        <f>N490+O490+P490+Q490+T490+U490</f>
        <v>0</v>
      </c>
      <c r="AD490" s="3">
        <f>AA490/G490</f>
        <v>0</v>
      </c>
      <c r="AE490" s="24">
        <f>(AA490)*(G490*G490)</f>
        <v>0</v>
      </c>
      <c r="AF490" s="25">
        <f t="shared" si="161"/>
        <v>1.643655489809336E-4</v>
      </c>
      <c r="AG490" s="26">
        <f>(H490-$H$2)/SUM($AF$2:AF489)</f>
        <v>198.56398610628133</v>
      </c>
      <c r="AH490" s="35">
        <f>(H490-H485)/SUM(AF485:AF489)</f>
        <v>0</v>
      </c>
      <c r="AI490" s="28">
        <f>(H490-H480)/SUM(AF480:AF489)</f>
        <v>2958.1784671532841</v>
      </c>
      <c r="AJ490" s="29">
        <f>AJ489+(AVERAGE($AE$3:AE490)/(AJ489*AJ489))</f>
        <v>61.487977219820955</v>
      </c>
      <c r="AK490" s="30">
        <f>AK489+(AVERAGE($AG$3:AG490)/(AK489*AK489))</f>
        <v>55.252499255606416</v>
      </c>
      <c r="AL490" s="36">
        <f>AL489+(AVERAGE($AH$3:AH490)/(AL489*AL489))</f>
        <v>68.646453476661875</v>
      </c>
      <c r="AM490" s="37">
        <f>AM489+(AVERAGE($AI$3:AI490)/(AM489*AM489))</f>
        <v>68.836897100625322</v>
      </c>
      <c r="AN490" s="38">
        <f t="shared" si="162"/>
        <v>78.026387751703808</v>
      </c>
      <c r="AO490" s="39">
        <f t="shared" si="172"/>
        <v>78.173921727515093</v>
      </c>
      <c r="AP490" s="39">
        <f t="shared" si="172"/>
        <v>77.68030666652291</v>
      </c>
      <c r="AQ490" s="36">
        <f t="shared" si="168"/>
        <v>77.975051365672954</v>
      </c>
      <c r="AR490" s="40">
        <f t="shared" si="171"/>
        <v>76.395466276777469</v>
      </c>
      <c r="AS490" s="41">
        <f t="shared" si="171"/>
        <v>75.37747474667664</v>
      </c>
      <c r="AT490" s="20">
        <f>POWER((AO490-H490),2)</f>
        <v>3.0248767301834428E-2</v>
      </c>
      <c r="AU490" s="20">
        <f>POWER((AP490-H490),2)</f>
        <v>0.10220382746969413</v>
      </c>
      <c r="AV490" s="29">
        <f t="shared" si="164"/>
        <v>64.16375597044788</v>
      </c>
      <c r="AW490" s="30">
        <f t="shared" si="167"/>
        <v>50.304218389987383</v>
      </c>
      <c r="AX490" s="36">
        <f t="shared" si="165"/>
        <v>67.532143740576217</v>
      </c>
      <c r="AY490" s="37">
        <f t="shared" si="166"/>
        <v>64.435311556346321</v>
      </c>
    </row>
    <row r="491" spans="1:51" thickTop="1" thickBot="1">
      <c r="A491" s="4">
        <v>490</v>
      </c>
      <c r="B491" s="4">
        <v>1314879088</v>
      </c>
      <c r="C491" s="5">
        <f t="shared" si="156"/>
        <v>0.92789373814041742</v>
      </c>
      <c r="D491" s="2">
        <f t="shared" si="157"/>
        <v>40787.507962962962</v>
      </c>
      <c r="E491" s="4" t="s">
        <v>1369</v>
      </c>
      <c r="F491" s="4" t="s">
        <v>1370</v>
      </c>
      <c r="G491" s="4">
        <v>78</v>
      </c>
      <c r="H491" s="4">
        <v>78</v>
      </c>
      <c r="I491" s="5">
        <f t="shared" si="158"/>
        <v>1</v>
      </c>
      <c r="J491" s="4">
        <v>468</v>
      </c>
      <c r="K491" s="4">
        <v>468</v>
      </c>
      <c r="L491" s="5">
        <f t="shared" si="159"/>
        <v>0.95388349514563109</v>
      </c>
      <c r="M491" s="5">
        <f t="shared" si="154"/>
        <v>6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f>N491+P491+T491</f>
        <v>0</v>
      </c>
      <c r="X491" s="4">
        <f>O491+Q491+U491</f>
        <v>0</v>
      </c>
      <c r="Y491" s="60">
        <f>(N491+V491)/G491</f>
        <v>0</v>
      </c>
      <c r="Z491" s="62">
        <f>IF(AA491=0,0,(N491+V491)/ABS(AA491))</f>
        <v>0</v>
      </c>
      <c r="AA491" s="3">
        <f t="shared" si="160"/>
        <v>0</v>
      </c>
      <c r="AB491" s="3">
        <f t="shared" si="155"/>
        <v>0</v>
      </c>
      <c r="AC491" s="3">
        <f>N491+O491+P491+Q491+T491+U491</f>
        <v>0</v>
      </c>
      <c r="AD491" s="3">
        <f>AA491/G491</f>
        <v>0</v>
      </c>
      <c r="AE491" s="24">
        <f>(AA491)*(G491*G491)</f>
        <v>0</v>
      </c>
      <c r="AF491" s="25">
        <f t="shared" si="161"/>
        <v>1.643655489809336E-4</v>
      </c>
      <c r="AG491" s="26">
        <f>(H491-$H$2)/SUM($AF$2:AF490)</f>
        <v>198.45780441843786</v>
      </c>
      <c r="AH491" s="35">
        <f>(H491-H486)/SUM(AF486:AF490)</f>
        <v>0</v>
      </c>
      <c r="AI491" s="28">
        <f>(H491-H481)/SUM(AF481:AF490)</f>
        <v>2999.5037468776013</v>
      </c>
      <c r="AJ491" s="29">
        <f>AJ490+(AVERAGE($AE$3:AE491)/(AJ490*AJ490))</f>
        <v>61.554806616198547</v>
      </c>
      <c r="AK491" s="30">
        <f>AK490+(AVERAGE($AG$3:AG491)/(AK490*AK490))</f>
        <v>55.300235740547102</v>
      </c>
      <c r="AL491" s="36">
        <f>AL490+(AVERAGE($AH$3:AH491)/(AL490*AL490))</f>
        <v>68.712506487357416</v>
      </c>
      <c r="AM491" s="37">
        <f>AM490+(AVERAGE($AI$3:AI491)/(AM490*AM490))</f>
        <v>68.903648145594786</v>
      </c>
      <c r="AN491" s="38">
        <f t="shared" si="162"/>
        <v>78.026387751703808</v>
      </c>
      <c r="AO491" s="39">
        <f t="shared" si="172"/>
        <v>78.173921727515093</v>
      </c>
      <c r="AP491" s="39">
        <f t="shared" si="172"/>
        <v>78.177388104436773</v>
      </c>
      <c r="AQ491" s="36">
        <f t="shared" si="168"/>
        <v>77.975051365672954</v>
      </c>
      <c r="AR491" s="40">
        <f t="shared" si="171"/>
        <v>76.876510538454255</v>
      </c>
      <c r="AS491" s="41">
        <f t="shared" si="171"/>
        <v>75.874877885730726</v>
      </c>
      <c r="AT491" s="20">
        <f>POWER((AO491-H491),2)</f>
        <v>3.0248767301834428E-2</v>
      </c>
      <c r="AU491" s="20">
        <f>POWER((AP491-H491),2)</f>
        <v>3.1466539595671368E-2</v>
      </c>
      <c r="AV491" s="29">
        <f t="shared" si="164"/>
        <v>64.206338866217038</v>
      </c>
      <c r="AW491" s="30">
        <f t="shared" si="167"/>
        <v>50.336662805597669</v>
      </c>
      <c r="AX491" s="36">
        <f t="shared" si="165"/>
        <v>67.577127284464112</v>
      </c>
      <c r="AY491" s="37">
        <f t="shared" si="166"/>
        <v>64.478088646803897</v>
      </c>
    </row>
    <row r="492" spans="1:51" thickTop="1" thickBot="1">
      <c r="A492" s="4">
        <v>491</v>
      </c>
      <c r="B492" s="4">
        <v>1317048722</v>
      </c>
      <c r="C492" s="5">
        <f t="shared" si="156"/>
        <v>0.92979127134724859</v>
      </c>
      <c r="D492" s="2">
        <f t="shared" si="157"/>
        <v>40812.619467592594</v>
      </c>
      <c r="E492" s="4" t="s">
        <v>1370</v>
      </c>
      <c r="F492" s="4" t="s">
        <v>1371</v>
      </c>
      <c r="G492" s="4">
        <v>78</v>
      </c>
      <c r="H492" s="4">
        <v>78</v>
      </c>
      <c r="I492" s="5">
        <f t="shared" si="158"/>
        <v>1</v>
      </c>
      <c r="J492" s="4">
        <v>468</v>
      </c>
      <c r="K492" s="4">
        <v>468</v>
      </c>
      <c r="L492" s="5">
        <f t="shared" si="159"/>
        <v>0.95388349514563109</v>
      </c>
      <c r="M492" s="5">
        <f t="shared" si="154"/>
        <v>6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f>N492+P492+T492</f>
        <v>0</v>
      </c>
      <c r="X492" s="4">
        <f>O492+Q492+U492</f>
        <v>0</v>
      </c>
      <c r="Y492" s="60">
        <f>(N492+V492)/G492</f>
        <v>0</v>
      </c>
      <c r="Z492" s="62">
        <f>IF(AA492=0,0,(N492+V492)/ABS(AA492))</f>
        <v>0</v>
      </c>
      <c r="AA492" s="3">
        <f t="shared" si="160"/>
        <v>0</v>
      </c>
      <c r="AB492" s="3">
        <f t="shared" si="155"/>
        <v>0</v>
      </c>
      <c r="AC492" s="3">
        <f>N492+O492+P492+Q492+T492+U492</f>
        <v>0</v>
      </c>
      <c r="AD492" s="3">
        <f>AA492/G492</f>
        <v>0</v>
      </c>
      <c r="AE492" s="24">
        <f>(AA492)*(G492*G492)</f>
        <v>0</v>
      </c>
      <c r="AF492" s="25">
        <f t="shared" si="161"/>
        <v>1.643655489809336E-4</v>
      </c>
      <c r="AG492" s="26">
        <f>(H492-$H$2)/SUM($AF$2:AF491)</f>
        <v>198.35173623078376</v>
      </c>
      <c r="AH492" s="35">
        <f>(H492-H487)/SUM(AF487:AF491)</f>
        <v>0</v>
      </c>
      <c r="AI492" s="28">
        <f>(H492-H482)/SUM(AF482:AF491)</f>
        <v>0</v>
      </c>
      <c r="AJ492" s="29">
        <f>AJ491+(AVERAGE($AE$3:AE492)/(AJ491*AJ491))</f>
        <v>61.621354888887836</v>
      </c>
      <c r="AK492" s="30">
        <f>AK491+(AVERAGE($AG$3:AG492)/(AK491*AK491))</f>
        <v>55.347924962132737</v>
      </c>
      <c r="AL492" s="36">
        <f>AL491+(AVERAGE($AH$3:AH492)/(AL491*AL491))</f>
        <v>68.778298023174074</v>
      </c>
      <c r="AM492" s="37">
        <f>AM491+(AVERAGE($AI$3:AI492)/(AM491*AM491))</f>
        <v>68.970133959019535</v>
      </c>
      <c r="AN492" s="38">
        <f t="shared" si="162"/>
        <v>78.026387751703808</v>
      </c>
      <c r="AO492" s="39">
        <f t="shared" si="172"/>
        <v>78.173921727515093</v>
      </c>
      <c r="AP492" s="39">
        <f t="shared" si="172"/>
        <v>78.177388104436773</v>
      </c>
      <c r="AQ492" s="36">
        <f t="shared" si="168"/>
        <v>77.975051365672954</v>
      </c>
      <c r="AR492" s="40">
        <f t="shared" ref="AR492:AS507" si="173">AR491+(AVERAGE(AH483:AH492)/(AR491*AR491))</f>
        <v>77.261384260536403</v>
      </c>
      <c r="AS492" s="41">
        <f t="shared" si="173"/>
        <v>76.31949806834794</v>
      </c>
      <c r="AT492" s="20">
        <f>POWER((AO492-H492),2)</f>
        <v>3.0248767301834428E-2</v>
      </c>
      <c r="AU492" s="20">
        <f>POWER((AP492-H492),2)</f>
        <v>3.1466539595671368E-2</v>
      </c>
      <c r="AV492" s="29">
        <f t="shared" si="164"/>
        <v>64.248865297103279</v>
      </c>
      <c r="AW492" s="30">
        <f t="shared" si="167"/>
        <v>50.369065410694226</v>
      </c>
      <c r="AX492" s="36">
        <f t="shared" si="165"/>
        <v>67.622050960588709</v>
      </c>
      <c r="AY492" s="37">
        <f t="shared" si="166"/>
        <v>64.520808996359179</v>
      </c>
    </row>
    <row r="493" spans="1:51" thickTop="1" thickBot="1">
      <c r="A493" s="4">
        <v>492</v>
      </c>
      <c r="B493" s="4">
        <v>1317129206</v>
      </c>
      <c r="C493" s="5">
        <f t="shared" si="156"/>
        <v>0.93168880455407965</v>
      </c>
      <c r="D493" s="2">
        <f t="shared" si="157"/>
        <v>40813.550995370373</v>
      </c>
      <c r="E493" s="4" t="s">
        <v>1371</v>
      </c>
      <c r="F493" s="4" t="s">
        <v>1372</v>
      </c>
      <c r="G493" s="4">
        <v>78</v>
      </c>
      <c r="H493" s="4">
        <v>78</v>
      </c>
      <c r="I493" s="5">
        <f t="shared" si="158"/>
        <v>1</v>
      </c>
      <c r="J493" s="4">
        <v>468</v>
      </c>
      <c r="K493" s="4">
        <v>468</v>
      </c>
      <c r="L493" s="5">
        <f t="shared" si="159"/>
        <v>0.95388349514563109</v>
      </c>
      <c r="M493" s="5">
        <f t="shared" si="154"/>
        <v>6</v>
      </c>
      <c r="N493" s="4">
        <v>0</v>
      </c>
      <c r="O493" s="4">
        <v>0</v>
      </c>
      <c r="P493" s="4">
        <v>0</v>
      </c>
      <c r="Q493" s="4">
        <v>0</v>
      </c>
      <c r="R493" s="4">
        <v>1</v>
      </c>
      <c r="S493" s="4">
        <v>0</v>
      </c>
      <c r="T493" s="4">
        <v>0</v>
      </c>
      <c r="U493" s="4">
        <v>0</v>
      </c>
      <c r="V493" s="4">
        <v>1</v>
      </c>
      <c r="W493" s="4">
        <f>N493+P493+T493</f>
        <v>0</v>
      </c>
      <c r="X493" s="4">
        <f>O493+Q493+U493</f>
        <v>0</v>
      </c>
      <c r="Y493" s="60">
        <f>(N493+V493)/G493</f>
        <v>1.282051282051282E-2</v>
      </c>
      <c r="Z493" s="62">
        <f>IF(AA493=0,0,(N493+V493)/ABS(AA493))</f>
        <v>0</v>
      </c>
      <c r="AA493" s="3">
        <f t="shared" si="160"/>
        <v>0</v>
      </c>
      <c r="AB493" s="3">
        <f t="shared" si="155"/>
        <v>0</v>
      </c>
      <c r="AC493" s="3">
        <f>N493+O493+P493+Q493+T493+U493</f>
        <v>0</v>
      </c>
      <c r="AD493" s="3">
        <f>AA493/G493</f>
        <v>0</v>
      </c>
      <c r="AE493" s="24">
        <f>(AA493)*(G493*G493)</f>
        <v>0</v>
      </c>
      <c r="AF493" s="25">
        <f t="shared" si="161"/>
        <v>1.643655489809336E-4</v>
      </c>
      <c r="AG493" s="26">
        <f>(H493-$H$2)/SUM($AF$2:AF492)</f>
        <v>198.24578136143154</v>
      </c>
      <c r="AH493" s="35">
        <f>(H493-H488)/SUM(AF488:AF492)</f>
        <v>0</v>
      </c>
      <c r="AI493" s="28">
        <f>(H493-H483)/SUM(AF483:AF492)</f>
        <v>0</v>
      </c>
      <c r="AJ493" s="29">
        <f>AJ492+(AVERAGE($AE$3:AE493)/(AJ492*AJ492))</f>
        <v>61.687624257341845</v>
      </c>
      <c r="AK493" s="30">
        <f>AK492+(AVERAGE($AG$3:AG493)/(AK492*AK492))</f>
        <v>55.395566880460713</v>
      </c>
      <c r="AL493" s="36">
        <f>AL492+(AVERAGE($AH$3:AH493)/(AL492*AL492))</f>
        <v>68.843830011487427</v>
      </c>
      <c r="AM493" s="37">
        <f>AM492+(AVERAGE($AI$3:AI493)/(AM492*AM492))</f>
        <v>69.036356504217864</v>
      </c>
      <c r="AN493" s="38">
        <f t="shared" si="162"/>
        <v>78.026387751703808</v>
      </c>
      <c r="AO493" s="39">
        <f t="shared" si="172"/>
        <v>78.173921727515093</v>
      </c>
      <c r="AP493" s="39">
        <f t="shared" si="172"/>
        <v>78.177388104436773</v>
      </c>
      <c r="AQ493" s="36">
        <f t="shared" si="168"/>
        <v>77.975051365672954</v>
      </c>
      <c r="AR493" s="40">
        <f t="shared" si="173"/>
        <v>77.550887868570115</v>
      </c>
      <c r="AS493" s="41">
        <f t="shared" si="173"/>
        <v>76.712632901771656</v>
      </c>
      <c r="AT493" s="20">
        <f>POWER((AO493-H493),2)</f>
        <v>3.0248767301834428E-2</v>
      </c>
      <c r="AU493" s="20">
        <f>POWER((AP493-H493),2)</f>
        <v>3.1466539595671368E-2</v>
      </c>
      <c r="AV493" s="29">
        <f t="shared" si="164"/>
        <v>64.291335449990157</v>
      </c>
      <c r="AW493" s="30">
        <f t="shared" si="167"/>
        <v>50.401426339770119</v>
      </c>
      <c r="AX493" s="36">
        <f t="shared" si="165"/>
        <v>67.666914967824567</v>
      </c>
      <c r="AY493" s="37">
        <f t="shared" si="166"/>
        <v>64.563472792870471</v>
      </c>
    </row>
    <row r="494" spans="1:51" thickTop="1" thickBot="1">
      <c r="A494" s="4">
        <v>493</v>
      </c>
      <c r="B494" s="4">
        <v>1317220974</v>
      </c>
      <c r="C494" s="5">
        <f t="shared" si="156"/>
        <v>0.93358633776091082</v>
      </c>
      <c r="D494" s="2">
        <f t="shared" si="157"/>
        <v>40814.613125000003</v>
      </c>
      <c r="E494" s="4" t="s">
        <v>1372</v>
      </c>
      <c r="F494" s="4" t="s">
        <v>1373</v>
      </c>
      <c r="G494" s="4">
        <v>78</v>
      </c>
      <c r="H494" s="4">
        <v>72</v>
      </c>
      <c r="I494" s="5">
        <f t="shared" si="158"/>
        <v>0.90163934426229508</v>
      </c>
      <c r="J494" s="4">
        <v>468</v>
      </c>
      <c r="K494" s="4">
        <v>462</v>
      </c>
      <c r="L494" s="5">
        <f t="shared" si="159"/>
        <v>0.93932038834951459</v>
      </c>
      <c r="M494" s="5">
        <f t="shared" si="154"/>
        <v>6.416666666666667</v>
      </c>
      <c r="N494" s="4">
        <v>0</v>
      </c>
      <c r="O494" s="4">
        <v>6</v>
      </c>
      <c r="P494" s="4">
        <v>24</v>
      </c>
      <c r="Q494" s="4">
        <v>0</v>
      </c>
      <c r="R494" s="4">
        <v>0</v>
      </c>
      <c r="S494" s="4">
        <v>0</v>
      </c>
      <c r="T494" s="4">
        <v>0</v>
      </c>
      <c r="U494" s="4">
        <v>30</v>
      </c>
      <c r="V494" s="4">
        <v>6</v>
      </c>
      <c r="W494" s="4">
        <f>N494+P494+T494</f>
        <v>24</v>
      </c>
      <c r="X494" s="4">
        <f>O494+Q494+U494</f>
        <v>36</v>
      </c>
      <c r="Y494" s="60">
        <f>(N494+V494)/G494</f>
        <v>7.6923076923076927E-2</v>
      </c>
      <c r="Z494" s="62">
        <f>IF(AA494=0,0,(N494+V494)/ABS(AA494))</f>
        <v>1</v>
      </c>
      <c r="AA494" s="3">
        <f t="shared" si="160"/>
        <v>-6</v>
      </c>
      <c r="AB494" s="3">
        <f t="shared" si="155"/>
        <v>-6</v>
      </c>
      <c r="AC494" s="3">
        <f>N494+O494+P494+Q494+T494+U494</f>
        <v>60</v>
      </c>
      <c r="AD494" s="3">
        <f>AA494/G494</f>
        <v>-7.6923076923076927E-2</v>
      </c>
      <c r="AE494" s="24">
        <f>(AA494)*(G494*G494)</f>
        <v>-36504</v>
      </c>
      <c r="AF494" s="25">
        <f t="shared" si="161"/>
        <v>1.9290123456790122E-4</v>
      </c>
      <c r="AG494" s="26">
        <f>(H494-$H$2)/SUM($AF$2:AF493)</f>
        <v>178.65076523915613</v>
      </c>
      <c r="AH494" s="35">
        <f>(H494-H489)/SUM(AF489:AF493)</f>
        <v>-7300.7999999999993</v>
      </c>
      <c r="AI494" s="28">
        <f>(H494-H484)/SUM(AF484:AF493)</f>
        <v>-3650.3999999999992</v>
      </c>
      <c r="AJ494" s="29">
        <f>AJ493+(AVERAGE($AE$3:AE494)/(AJ493*AJ493))</f>
        <v>61.734119399838349</v>
      </c>
      <c r="AK494" s="30">
        <f>AK493+(AVERAGE($AG$3:AG494)/(AK493*AK493))</f>
        <v>55.443148548878852</v>
      </c>
      <c r="AL494" s="36">
        <f>AL493+(AVERAGE($AH$3:AH494)/(AL493*AL493))</f>
        <v>68.905973414587962</v>
      </c>
      <c r="AM494" s="37">
        <f>AM493+(AVERAGE($AI$3:AI494)/(AM493*AM493))</f>
        <v>69.100760970242831</v>
      </c>
      <c r="AN494" s="38">
        <f t="shared" si="162"/>
        <v>72.030445346642011</v>
      </c>
      <c r="AO494" s="39">
        <f t="shared" si="172"/>
        <v>76.97925531967114</v>
      </c>
      <c r="AP494" s="39">
        <f t="shared" si="172"/>
        <v>77.580107870719559</v>
      </c>
      <c r="AQ494" s="36">
        <f t="shared" si="168"/>
        <v>77.734897761923264</v>
      </c>
      <c r="AR494" s="40">
        <f t="shared" si="173"/>
        <v>77.623604194268282</v>
      </c>
      <c r="AS494" s="41">
        <f t="shared" si="173"/>
        <v>76.993288108074282</v>
      </c>
      <c r="AT494" s="20">
        <f>POWER((AO494-H494),2)</f>
        <v>24.792983538473344</v>
      </c>
      <c r="AU494" s="20">
        <f>POWER((AP494-H494),2)</f>
        <v>31.137603848866366</v>
      </c>
      <c r="AV494" s="29">
        <f t="shared" si="164"/>
        <v>64.333749510773274</v>
      </c>
      <c r="AW494" s="30">
        <f t="shared" si="167"/>
        <v>50.433745726627365</v>
      </c>
      <c r="AX494" s="36">
        <f t="shared" si="165"/>
        <v>67.711719503991077</v>
      </c>
      <c r="AY494" s="37">
        <f t="shared" si="166"/>
        <v>64.606080223202667</v>
      </c>
    </row>
    <row r="495" spans="1:51" thickTop="1" thickBot="1">
      <c r="A495" s="4">
        <v>494</v>
      </c>
      <c r="B495" s="4">
        <v>1317377177</v>
      </c>
      <c r="C495" s="5">
        <f t="shared" si="156"/>
        <v>0.93548387096774188</v>
      </c>
      <c r="D495" s="2">
        <f t="shared" si="157"/>
        <v>40816.421030092592</v>
      </c>
      <c r="E495" s="4" t="s">
        <v>1373</v>
      </c>
      <c r="F495" s="4" t="s">
        <v>1374</v>
      </c>
      <c r="G495" s="4">
        <v>72</v>
      </c>
      <c r="H495" s="4">
        <v>73</v>
      </c>
      <c r="I495" s="5">
        <f t="shared" si="158"/>
        <v>0.91803278688524592</v>
      </c>
      <c r="J495" s="4">
        <v>462</v>
      </c>
      <c r="K495" s="4">
        <v>470</v>
      </c>
      <c r="L495" s="5">
        <f t="shared" si="159"/>
        <v>0.95873786407766992</v>
      </c>
      <c r="M495" s="5">
        <f t="shared" si="154"/>
        <v>6.4383561643835616</v>
      </c>
      <c r="N495" s="4">
        <v>1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8</v>
      </c>
      <c r="U495" s="4">
        <v>0</v>
      </c>
      <c r="V495" s="4">
        <v>0</v>
      </c>
      <c r="W495" s="4">
        <f>N495+P495+T495</f>
        <v>9</v>
      </c>
      <c r="X495" s="4">
        <f>O495+Q495+U495</f>
        <v>0</v>
      </c>
      <c r="Y495" s="60">
        <f>(N495+V495)/G495</f>
        <v>1.3888888888888888E-2</v>
      </c>
      <c r="Z495" s="62">
        <f>IF(AA495=0,0,(N495+V495)/ABS(AA495))</f>
        <v>1</v>
      </c>
      <c r="AA495" s="3">
        <f t="shared" si="160"/>
        <v>1</v>
      </c>
      <c r="AB495" s="3">
        <f t="shared" si="155"/>
        <v>8</v>
      </c>
      <c r="AC495" s="3">
        <f>N495+O495+P495+Q495+T495+U495</f>
        <v>9</v>
      </c>
      <c r="AD495" s="3">
        <f>AA495/G495</f>
        <v>1.3888888888888888E-2</v>
      </c>
      <c r="AE495" s="24">
        <f>(AA495)*(G495*G495)</f>
        <v>5184</v>
      </c>
      <c r="AF495" s="25">
        <f t="shared" si="161"/>
        <v>1.8765246762994934E-4</v>
      </c>
      <c r="AG495" s="26">
        <f>(H495-$H$2)/SUM($AF$2:AF494)</f>
        <v>181.78505791344941</v>
      </c>
      <c r="AH495" s="35">
        <f>(H495-H490)/SUM(AF490:AF494)</f>
        <v>-5879.8389261744969</v>
      </c>
      <c r="AI495" s="28">
        <f>(H495-H485)/SUM(AF485:AF494)</f>
        <v>-2990.0887372013649</v>
      </c>
      <c r="AJ495" s="29">
        <f>AJ494+(AVERAGE($AE$3:AE495)/(AJ494*AJ494))</f>
        <v>61.783209465056999</v>
      </c>
      <c r="AK495" s="30">
        <f>AK494+(AVERAGE($AG$3:AG495)/(AK494*AK494))</f>
        <v>55.49067218780781</v>
      </c>
      <c r="AL495" s="36">
        <f>AL494+(AVERAGE($AH$3:AH495)/(AL494*AL494))</f>
        <v>68.965367040920484</v>
      </c>
      <c r="AM495" s="37">
        <f>AM494+(AVERAGE($AI$3:AI495)/(AM494*AM494))</f>
        <v>69.163644844853863</v>
      </c>
      <c r="AN495" s="38">
        <f t="shared" si="162"/>
        <v>73.029600178677882</v>
      </c>
      <c r="AO495" s="39">
        <f t="shared" si="172"/>
        <v>75.987012378430606</v>
      </c>
      <c r="AP495" s="39">
        <f t="shared" si="172"/>
        <v>77.083305889780576</v>
      </c>
      <c r="AQ495" s="36">
        <f t="shared" si="168"/>
        <v>77.29864881132788</v>
      </c>
      <c r="AR495" s="40">
        <f t="shared" si="173"/>
        <v>77.503043681372574</v>
      </c>
      <c r="AS495" s="41">
        <f t="shared" si="173"/>
        <v>77.174774555953405</v>
      </c>
      <c r="AT495" s="20">
        <f>POWER((AO495-H495),2)</f>
        <v>8.9222429488976651</v>
      </c>
      <c r="AU495" s="20">
        <f>POWER((AP495-H495),2)</f>
        <v>16.673386989516739</v>
      </c>
      <c r="AV495" s="29">
        <f t="shared" si="164"/>
        <v>64.376107664367467</v>
      </c>
      <c r="AW495" s="30">
        <f t="shared" si="167"/>
        <v>50.466023704381826</v>
      </c>
      <c r="AX495" s="36">
        <f t="shared" si="165"/>
        <v>67.756464765860116</v>
      </c>
      <c r="AY495" s="37">
        <f t="shared" si="166"/>
        <v>64.64863147323446</v>
      </c>
    </row>
    <row r="496" spans="1:51" thickTop="1" thickBot="1">
      <c r="A496" s="4">
        <v>495</v>
      </c>
      <c r="B496" s="4">
        <v>1321632376</v>
      </c>
      <c r="C496" s="5">
        <f t="shared" si="156"/>
        <v>0.93738140417457305</v>
      </c>
      <c r="D496" s="2">
        <f t="shared" si="157"/>
        <v>40865.671018518522</v>
      </c>
      <c r="E496" s="4" t="s">
        <v>1374</v>
      </c>
      <c r="F496" s="4" t="s">
        <v>1375</v>
      </c>
      <c r="G496" s="4">
        <v>73</v>
      </c>
      <c r="H496" s="4">
        <v>73</v>
      </c>
      <c r="I496" s="5">
        <f t="shared" si="158"/>
        <v>0.91803278688524592</v>
      </c>
      <c r="J496" s="4">
        <v>470</v>
      </c>
      <c r="K496" s="4">
        <v>470</v>
      </c>
      <c r="L496" s="5">
        <f t="shared" si="159"/>
        <v>0.95873786407766992</v>
      </c>
      <c r="M496" s="5">
        <f t="shared" si="154"/>
        <v>6.4383561643835616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f>N496+P496+T496</f>
        <v>0</v>
      </c>
      <c r="X496" s="4">
        <f>O496+Q496+U496</f>
        <v>0</v>
      </c>
      <c r="Y496" s="60">
        <f>(N496+V496)/G496</f>
        <v>0</v>
      </c>
      <c r="Z496" s="62">
        <f>IF(AA496=0,0,(N496+V496)/ABS(AA496))</f>
        <v>0</v>
      </c>
      <c r="AA496" s="3">
        <f t="shared" si="160"/>
        <v>0</v>
      </c>
      <c r="AB496" s="3">
        <f t="shared" si="155"/>
        <v>0</v>
      </c>
      <c r="AC496" s="3">
        <f>N496+O496+P496+Q496+T496+U496</f>
        <v>0</v>
      </c>
      <c r="AD496" s="3">
        <f>AA496/G496</f>
        <v>0</v>
      </c>
      <c r="AE496" s="24">
        <f>(AA496)*(G496*G496)</f>
        <v>0</v>
      </c>
      <c r="AF496" s="25">
        <f t="shared" si="161"/>
        <v>1.8765246762994934E-4</v>
      </c>
      <c r="AG496" s="26">
        <f>(H496-$H$2)/SUM($AF$2:AF495)</f>
        <v>181.67439091055061</v>
      </c>
      <c r="AH496" s="35">
        <f>(H496-H491)/SUM(AF491:AF495)</f>
        <v>-5723.1133770142133</v>
      </c>
      <c r="AI496" s="28">
        <f>(H496-H486)/SUM(AF486:AF495)</f>
        <v>-2949.0207025148106</v>
      </c>
      <c r="AJ496" s="29">
        <f>AJ495+(AVERAGE($AE$3:AE496)/(AJ495*AJ495))</f>
        <v>61.83212233715016</v>
      </c>
      <c r="AK496" s="30">
        <f>AK495+(AVERAGE($AG$3:AG496)/(AK495*AK495))</f>
        <v>55.538137857344751</v>
      </c>
      <c r="AL496" s="36">
        <f>AL495+(AVERAGE($AH$3:AH496)/(AL495*AL495))</f>
        <v>69.022102578213136</v>
      </c>
      <c r="AM496" s="37">
        <f>AM495+(AVERAGE($AI$3:AI496)/(AM495*AM495))</f>
        <v>69.225039414873024</v>
      </c>
      <c r="AN496" s="38">
        <f t="shared" si="162"/>
        <v>73.029600178677882</v>
      </c>
      <c r="AO496" s="39">
        <f t="shared" si="172"/>
        <v>74.995829912806599</v>
      </c>
      <c r="AP496" s="39">
        <f t="shared" si="172"/>
        <v>76.586991168331025</v>
      </c>
      <c r="AQ496" s="36">
        <f t="shared" si="168"/>
        <v>76.665895817307486</v>
      </c>
      <c r="AR496" s="40">
        <f t="shared" si="173"/>
        <v>77.188333711509841</v>
      </c>
      <c r="AS496" s="41">
        <f t="shared" si="173"/>
        <v>77.258821077756124</v>
      </c>
      <c r="AT496" s="20">
        <f>POWER((AO496-H496),2)</f>
        <v>3.9833370408535957</v>
      </c>
      <c r="AU496" s="20">
        <f>POWER((AP496-H496),2)</f>
        <v>12.866505641684771</v>
      </c>
      <c r="AV496" s="29">
        <f t="shared" si="164"/>
        <v>64.41841009471392</v>
      </c>
      <c r="AW496" s="30">
        <f t="shared" si="167"/>
        <v>50.498260405468024</v>
      </c>
      <c r="AX496" s="36">
        <f t="shared" si="165"/>
        <v>67.801150949163684</v>
      </c>
      <c r="AY496" s="37">
        <f t="shared" si="166"/>
        <v>64.691126727865466</v>
      </c>
    </row>
    <row r="497" spans="1:51" thickTop="1" thickBot="1">
      <c r="A497" s="4">
        <v>496</v>
      </c>
      <c r="B497" s="4">
        <v>1323363652</v>
      </c>
      <c r="C497" s="5">
        <f t="shared" si="156"/>
        <v>0.93927893738140422</v>
      </c>
      <c r="D497" s="2">
        <f t="shared" si="157"/>
        <v>40885.708935185183</v>
      </c>
      <c r="E497" s="4" t="s">
        <v>1375</v>
      </c>
      <c r="F497" s="4" t="s">
        <v>1376</v>
      </c>
      <c r="G497" s="4">
        <v>73</v>
      </c>
      <c r="H497" s="4">
        <v>73</v>
      </c>
      <c r="I497" s="5">
        <f t="shared" si="158"/>
        <v>0.91803278688524592</v>
      </c>
      <c r="J497" s="4">
        <v>470</v>
      </c>
      <c r="K497" s="4">
        <v>470</v>
      </c>
      <c r="L497" s="5">
        <f t="shared" si="159"/>
        <v>0.95873786407766992</v>
      </c>
      <c r="M497" s="5">
        <f t="shared" si="154"/>
        <v>6.4383561643835616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f>N497+P497+T497</f>
        <v>0</v>
      </c>
      <c r="X497" s="4">
        <f>O497+Q497+U497</f>
        <v>0</v>
      </c>
      <c r="Y497" s="60">
        <f>(N497+V497)/G497</f>
        <v>0</v>
      </c>
      <c r="Z497" s="62">
        <f>IF(AA497=0,0,(N497+V497)/ABS(AA497))</f>
        <v>0</v>
      </c>
      <c r="AA497" s="3">
        <f t="shared" si="160"/>
        <v>0</v>
      </c>
      <c r="AB497" s="3">
        <f t="shared" si="155"/>
        <v>0</v>
      </c>
      <c r="AC497" s="3">
        <f>N497+O497+P497+Q497+T497+U497</f>
        <v>0</v>
      </c>
      <c r="AD497" s="3">
        <f>AA497/G497</f>
        <v>0</v>
      </c>
      <c r="AE497" s="24">
        <f>(AA497)*(G497*G497)</f>
        <v>0</v>
      </c>
      <c r="AF497" s="25">
        <f t="shared" si="161"/>
        <v>1.8765246762994934E-4</v>
      </c>
      <c r="AG497" s="26">
        <f>(H497-$H$2)/SUM($AF$2:AF496)</f>
        <v>181.56385856926124</v>
      </c>
      <c r="AH497" s="35">
        <f>(H497-H492)/SUM(AF492:AF496)</f>
        <v>-5574.5258665877018</v>
      </c>
      <c r="AI497" s="28">
        <f>(H497-H487)/SUM(AF487:AF496)</f>
        <v>-2909.0654993971534</v>
      </c>
      <c r="AJ497" s="29">
        <f>AJ496+(AVERAGE($AE$3:AE497)/(AJ496*AJ496))</f>
        <v>61.880859196282714</v>
      </c>
      <c r="AK497" s="30">
        <f>AK496+(AVERAGE($AG$3:AG497)/(AK496*AK496))</f>
        <v>55.585545618428192</v>
      </c>
      <c r="AL497" s="36">
        <f>AL496+(AVERAGE($AH$3:AH497)/(AL496*AL496))</f>
        <v>69.076266567640928</v>
      </c>
      <c r="AM497" s="37">
        <f>AM496+(AVERAGE($AI$3:AI497)/(AM496*AM496))</f>
        <v>69.284974952929318</v>
      </c>
      <c r="AN497" s="38">
        <f t="shared" si="162"/>
        <v>73.029600178677882</v>
      </c>
      <c r="AO497" s="39">
        <f t="shared" si="172"/>
        <v>74.004692878401215</v>
      </c>
      <c r="AP497" s="39">
        <f t="shared" si="172"/>
        <v>76.091034785570002</v>
      </c>
      <c r="AQ497" s="36">
        <f t="shared" si="168"/>
        <v>75.832969791889269</v>
      </c>
      <c r="AR497" s="40">
        <f t="shared" si="173"/>
        <v>76.777489157786789</v>
      </c>
      <c r="AS497" s="41">
        <f t="shared" si="173"/>
        <v>77.246355452419976</v>
      </c>
      <c r="AT497" s="20">
        <f>POWER((AO497-H497),2)</f>
        <v>1.0094077799101191</v>
      </c>
      <c r="AU497" s="20">
        <f>POWER((AP497-H497),2)</f>
        <v>9.5544960456037913</v>
      </c>
      <c r="AV497" s="29">
        <f t="shared" si="164"/>
        <v>64.460656984787164</v>
      </c>
      <c r="AW497" s="30">
        <f t="shared" si="167"/>
        <v>50.530455961643931</v>
      </c>
      <c r="AX497" s="36">
        <f t="shared" si="165"/>
        <v>67.84577824860142</v>
      </c>
      <c r="AY497" s="37">
        <f t="shared" si="166"/>
        <v>64.733566171023341</v>
      </c>
    </row>
    <row r="498" spans="1:51" thickTop="1" thickBot="1">
      <c r="A498" s="4">
        <v>497</v>
      </c>
      <c r="B498" s="4">
        <v>1324303578</v>
      </c>
      <c r="C498" s="5">
        <f t="shared" si="156"/>
        <v>0.94117647058823528</v>
      </c>
      <c r="D498" s="2">
        <f t="shared" si="157"/>
        <v>40896.587708333333</v>
      </c>
      <c r="E498" s="4" t="s">
        <v>1376</v>
      </c>
      <c r="F498" s="4" t="s">
        <v>1377</v>
      </c>
      <c r="G498" s="4">
        <v>73</v>
      </c>
      <c r="H498" s="4">
        <v>73</v>
      </c>
      <c r="I498" s="5">
        <f t="shared" si="158"/>
        <v>0.91803278688524592</v>
      </c>
      <c r="J498" s="4">
        <v>470</v>
      </c>
      <c r="K498" s="4">
        <v>470</v>
      </c>
      <c r="L498" s="5">
        <f t="shared" si="159"/>
        <v>0.95873786407766992</v>
      </c>
      <c r="M498" s="5">
        <f t="shared" si="154"/>
        <v>6.4383561643835616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f>N498+P498+T498</f>
        <v>0</v>
      </c>
      <c r="X498" s="4">
        <f>O498+Q498+U498</f>
        <v>0</v>
      </c>
      <c r="Y498" s="60">
        <f>(N498+V498)/G498</f>
        <v>0</v>
      </c>
      <c r="Z498" s="62">
        <f>IF(AA498=0,0,(N498+V498)/ABS(AA498))</f>
        <v>0</v>
      </c>
      <c r="AA498" s="3">
        <f t="shared" si="160"/>
        <v>0</v>
      </c>
      <c r="AB498" s="3">
        <f t="shared" si="155"/>
        <v>0</v>
      </c>
      <c r="AC498" s="3">
        <f>N498+O498+P498+Q498+T498+U498</f>
        <v>0</v>
      </c>
      <c r="AD498" s="3">
        <f>AA498/G498</f>
        <v>0</v>
      </c>
      <c r="AE498" s="24">
        <f>(AA498)*(G498*G498)</f>
        <v>0</v>
      </c>
      <c r="AF498" s="25">
        <f t="shared" si="161"/>
        <v>1.8765246762994934E-4</v>
      </c>
      <c r="AG498" s="26">
        <f>(H498-$H$2)/SUM($AF$2:AF497)</f>
        <v>181.45346064394269</v>
      </c>
      <c r="AH498" s="35">
        <f>(H498-H493)/SUM(AF493:AF497)</f>
        <v>-5433.4585785560239</v>
      </c>
      <c r="AI498" s="28">
        <f>(H498-H488)/SUM(AF488:AF497)</f>
        <v>-2870.1785004447852</v>
      </c>
      <c r="AJ498" s="29">
        <f>AJ497+(AVERAGE($AE$3:AE498)/(AJ497*AJ497))</f>
        <v>61.929421211062284</v>
      </c>
      <c r="AK498" s="30">
        <f>AK497+(AVERAGE($AG$3:AG498)/(AK497*AK497))</f>
        <v>55.632895532820577</v>
      </c>
      <c r="AL498" s="36">
        <f>AL497+(AVERAGE($AH$3:AH498)/(AL497*AL497))</f>
        <v>69.127940802546306</v>
      </c>
      <c r="AM498" s="37">
        <f>AM497+(AVERAGE($AI$3:AI498)/(AM497*AM497))</f>
        <v>69.343480761846195</v>
      </c>
      <c r="AN498" s="38">
        <f t="shared" si="162"/>
        <v>73.029600178677882</v>
      </c>
      <c r="AO498" s="39">
        <f t="shared" si="172"/>
        <v>73.0125874193389</v>
      </c>
      <c r="AP498" s="39">
        <f t="shared" si="172"/>
        <v>75.595308524239755</v>
      </c>
      <c r="AQ498" s="36">
        <f t="shared" si="168"/>
        <v>74.792677220955738</v>
      </c>
      <c r="AR498" s="40">
        <f t="shared" si="173"/>
        <v>76.270061869059731</v>
      </c>
      <c r="AS498" s="41">
        <f t="shared" si="173"/>
        <v>77.137538703211376</v>
      </c>
      <c r="AT498" s="20">
        <f>POWER((AO498-H498),2)</f>
        <v>1.5844312561330134E-4</v>
      </c>
      <c r="AU498" s="20">
        <f>POWER((AP498-H498),2)</f>
        <v>6.735626335991534</v>
      </c>
      <c r="AV498" s="29">
        <f t="shared" si="164"/>
        <v>64.502848516602072</v>
      </c>
      <c r="AW498" s="30">
        <f t="shared" si="167"/>
        <v>50.562610503995728</v>
      </c>
      <c r="AX498" s="36">
        <f t="shared" si="165"/>
        <v>67.890346857848115</v>
      </c>
      <c r="AY498" s="37">
        <f t="shared" si="166"/>
        <v>64.775949985670763</v>
      </c>
    </row>
    <row r="499" spans="1:51" thickTop="1" thickBot="1">
      <c r="A499" s="4">
        <v>498</v>
      </c>
      <c r="B499" s="4">
        <v>1324303716</v>
      </c>
      <c r="C499" s="5">
        <f t="shared" si="156"/>
        <v>0.94307400379506645</v>
      </c>
      <c r="D499" s="2">
        <f t="shared" si="157"/>
        <v>40896.589305555557</v>
      </c>
      <c r="E499" s="4" t="s">
        <v>1377</v>
      </c>
      <c r="F499" s="4" t="s">
        <v>1378</v>
      </c>
      <c r="G499" s="4">
        <v>73</v>
      </c>
      <c r="H499" s="4">
        <v>73</v>
      </c>
      <c r="I499" s="5">
        <f t="shared" si="158"/>
        <v>0.91803278688524592</v>
      </c>
      <c r="J499" s="4">
        <v>470</v>
      </c>
      <c r="K499" s="4">
        <v>470</v>
      </c>
      <c r="L499" s="5">
        <f t="shared" si="159"/>
        <v>0.95873786407766992</v>
      </c>
      <c r="M499" s="5">
        <f t="shared" si="154"/>
        <v>6.4383561643835616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f>N499+P499+T499</f>
        <v>0</v>
      </c>
      <c r="X499" s="4">
        <f>O499+Q499+U499</f>
        <v>0</v>
      </c>
      <c r="Y499" s="60">
        <f>(N499+V499)/G499</f>
        <v>0</v>
      </c>
      <c r="Z499" s="62">
        <f>IF(AA499=0,0,(N499+V499)/ABS(AA499))</f>
        <v>0</v>
      </c>
      <c r="AA499" s="3">
        <f t="shared" si="160"/>
        <v>0</v>
      </c>
      <c r="AB499" s="3">
        <f t="shared" si="155"/>
        <v>0</v>
      </c>
      <c r="AC499" s="3">
        <f>N499+O499+P499+Q499+T499+U499</f>
        <v>0</v>
      </c>
      <c r="AD499" s="3">
        <f>AA499/G499</f>
        <v>0</v>
      </c>
      <c r="AE499" s="24">
        <f>(AA499)*(G499*G499)</f>
        <v>0</v>
      </c>
      <c r="AF499" s="25">
        <f t="shared" si="161"/>
        <v>1.8765246762994934E-4</v>
      </c>
      <c r="AG499" s="26">
        <f>(H499-$H$2)/SUM($AF$2:AF498)</f>
        <v>181.34319688955347</v>
      </c>
      <c r="AH499" s="35">
        <f>(H499-H494)/SUM(AF494:AF498)</f>
        <v>1059.8709380395164</v>
      </c>
      <c r="AI499" s="28">
        <f>(H499-H489)/SUM(AF489:AF498)</f>
        <v>-2832.3174330081847</v>
      </c>
      <c r="AJ499" s="29">
        <f>AJ498+(AVERAGE($AE$3:AE499)/(AJ498*AJ498))</f>
        <v>61.977809538689606</v>
      </c>
      <c r="AK499" s="30">
        <f>AK498+(AVERAGE($AG$3:AG499)/(AK498*AK498))</f>
        <v>55.680187663091175</v>
      </c>
      <c r="AL499" s="36">
        <f>AL498+(AVERAGE($AH$3:AH499)/(AL498*AL498))</f>
        <v>69.179880256213892</v>
      </c>
      <c r="AM499" s="37">
        <f>AM498+(AVERAGE($AI$3:AI499)/(AM498*AM498))</f>
        <v>69.400585216567094</v>
      </c>
      <c r="AN499" s="38">
        <f t="shared" si="162"/>
        <v>73.029600178677882</v>
      </c>
      <c r="AO499" s="39">
        <f t="shared" si="172"/>
        <v>73.211406245499759</v>
      </c>
      <c r="AP499" s="39">
        <f t="shared" si="172"/>
        <v>75.09968462767452</v>
      </c>
      <c r="AQ499" s="36">
        <f t="shared" si="168"/>
        <v>74.022163121057432</v>
      </c>
      <c r="AR499" s="40">
        <f t="shared" si="173"/>
        <v>75.774080108039357</v>
      </c>
      <c r="AS499" s="41">
        <f t="shared" si="173"/>
        <v>76.931774377453664</v>
      </c>
      <c r="AT499" s="20">
        <f>POWER((AO499-H499),2)</f>
        <v>4.4692600636304536E-2</v>
      </c>
      <c r="AU499" s="20">
        <f>POWER((AP499-H499),2)</f>
        <v>4.408675535692689</v>
      </c>
      <c r="AV499" s="29">
        <f t="shared" si="164"/>
        <v>64.544984871220791</v>
      </c>
      <c r="AW499" s="30">
        <f t="shared" si="167"/>
        <v>50.594724162942491</v>
      </c>
      <c r="AX499" s="36">
        <f t="shared" si="165"/>
        <v>67.934856969561082</v>
      </c>
      <c r="AY499" s="37">
        <f t="shared" si="166"/>
        <v>64.818278353812389</v>
      </c>
    </row>
    <row r="500" spans="1:51" thickTop="1" thickBot="1">
      <c r="A500" s="4">
        <v>499</v>
      </c>
      <c r="B500" s="4">
        <v>1324395896</v>
      </c>
      <c r="C500" s="5">
        <f t="shared" si="156"/>
        <v>0.94497153700189751</v>
      </c>
      <c r="D500" s="2">
        <f t="shared" si="157"/>
        <v>40897.656203703707</v>
      </c>
      <c r="E500" s="4" t="s">
        <v>1378</v>
      </c>
      <c r="F500" s="4" t="s">
        <v>1379</v>
      </c>
      <c r="G500" s="4">
        <v>73</v>
      </c>
      <c r="H500" s="4">
        <v>73</v>
      </c>
      <c r="I500" s="5">
        <f t="shared" si="158"/>
        <v>0.91803278688524592</v>
      </c>
      <c r="J500" s="4">
        <v>470</v>
      </c>
      <c r="K500" s="4">
        <v>470</v>
      </c>
      <c r="L500" s="5">
        <f t="shared" si="159"/>
        <v>0.95873786407766992</v>
      </c>
      <c r="M500" s="5">
        <f t="shared" si="154"/>
        <v>6.4383561643835616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f>N500+P500+T500</f>
        <v>0</v>
      </c>
      <c r="X500" s="4">
        <f>O500+Q500+U500</f>
        <v>0</v>
      </c>
      <c r="Y500" s="60">
        <f>(N500+V500)/G500</f>
        <v>0</v>
      </c>
      <c r="Z500" s="62">
        <f>IF(AA500=0,0,(N500+V500)/ABS(AA500))</f>
        <v>0</v>
      </c>
      <c r="AA500" s="3">
        <f t="shared" si="160"/>
        <v>0</v>
      </c>
      <c r="AB500" s="3">
        <f t="shared" si="155"/>
        <v>0</v>
      </c>
      <c r="AC500" s="3">
        <f>N500+O500+P500+Q500+T500+U500</f>
        <v>0</v>
      </c>
      <c r="AD500" s="3">
        <f>AA500/G500</f>
        <v>0</v>
      </c>
      <c r="AE500" s="24">
        <f>(AA500)*(G500*G500)</f>
        <v>0</v>
      </c>
      <c r="AF500" s="25">
        <f t="shared" si="161"/>
        <v>1.8765246762994934E-4</v>
      </c>
      <c r="AG500" s="26">
        <f>(H500-$H$2)/SUM($AF$2:AF499)</f>
        <v>181.23306706164732</v>
      </c>
      <c r="AH500" s="35">
        <f>(H500-H495)/SUM(AF495:AF499)</f>
        <v>0</v>
      </c>
      <c r="AI500" s="28">
        <f>(H500-H490)/SUM(AF490:AF499)</f>
        <v>-2795.4422259039343</v>
      </c>
      <c r="AJ500" s="29">
        <f>AJ499+(AVERAGE($AE$3:AE500)/(AJ499*AJ499))</f>
        <v>62.026025325106474</v>
      </c>
      <c r="AK500" s="30">
        <f>AK499+(AVERAGE($AG$3:AG500)/(AK499*AK499))</f>
        <v>55.727422072599225</v>
      </c>
      <c r="AL500" s="36">
        <f>AL499+(AVERAGE($AH$3:AH500)/(AL499*AL499))</f>
        <v>69.231637608535266</v>
      </c>
      <c r="AM500" s="37">
        <f>AM499+(AVERAGE($AI$3:AI500)/(AM499*AM499))</f>
        <v>69.456315803784221</v>
      </c>
      <c r="AN500" s="38">
        <f t="shared" si="162"/>
        <v>73.029600178677882</v>
      </c>
      <c r="AO500" s="39">
        <f t="shared" ref="AO500:AP515" si="174">AO499+(AH500/(AO499*AO499))</f>
        <v>73.211406245499759</v>
      </c>
      <c r="AP500" s="39">
        <f t="shared" si="174"/>
        <v>74.604035558928658</v>
      </c>
      <c r="AQ500" s="36">
        <f t="shared" si="168"/>
        <v>73.450145444525546</v>
      </c>
      <c r="AR500" s="40">
        <f t="shared" si="173"/>
        <v>75.271584166954923</v>
      </c>
      <c r="AS500" s="41">
        <f t="shared" si="173"/>
        <v>76.62769368622557</v>
      </c>
      <c r="AT500" s="20">
        <f>POWER((AO500-H500),2)</f>
        <v>4.4692600636304536E-2</v>
      </c>
      <c r="AU500" s="20">
        <f>POWER((AP500-H500),2)</f>
        <v>2.5729300743075711</v>
      </c>
      <c r="AV500" s="29">
        <f t="shared" si="164"/>
        <v>64.587066228759539</v>
      </c>
      <c r="AW500" s="30">
        <f t="shared" si="167"/>
        <v>50.62679706824084</v>
      </c>
      <c r="AX500" s="36">
        <f t="shared" si="165"/>
        <v>67.979308775387494</v>
      </c>
      <c r="AY500" s="37">
        <f t="shared" si="166"/>
        <v>64.860551456501739</v>
      </c>
    </row>
    <row r="501" spans="1:51" thickTop="1" thickBot="1">
      <c r="A501" s="4">
        <v>500</v>
      </c>
      <c r="B501" s="4">
        <v>1324553749</v>
      </c>
      <c r="C501" s="5">
        <f t="shared" si="156"/>
        <v>0.94686907020872868</v>
      </c>
      <c r="D501" s="2">
        <f t="shared" si="157"/>
        <v>40899.483206018514</v>
      </c>
      <c r="E501" s="4" t="s">
        <v>1379</v>
      </c>
      <c r="F501" s="4" t="s">
        <v>1380</v>
      </c>
      <c r="G501" s="4">
        <v>73</v>
      </c>
      <c r="H501" s="4">
        <v>73</v>
      </c>
      <c r="I501" s="5">
        <f t="shared" si="158"/>
        <v>0.91803278688524592</v>
      </c>
      <c r="J501" s="4">
        <v>470</v>
      </c>
      <c r="K501" s="4">
        <v>470</v>
      </c>
      <c r="L501" s="5">
        <f t="shared" si="159"/>
        <v>0.95873786407766992</v>
      </c>
      <c r="M501" s="5">
        <f t="shared" si="154"/>
        <v>6.4383561643835616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f>N501+P501+T501</f>
        <v>0</v>
      </c>
      <c r="X501" s="4">
        <f>O501+Q501+U501</f>
        <v>0</v>
      </c>
      <c r="Y501" s="60">
        <f>(N501+V501)/G501</f>
        <v>0</v>
      </c>
      <c r="Z501" s="62">
        <f>IF(AA501=0,0,(N501+V501)/ABS(AA501))</f>
        <v>0</v>
      </c>
      <c r="AA501" s="3">
        <f t="shared" si="160"/>
        <v>0</v>
      </c>
      <c r="AB501" s="3">
        <f t="shared" si="155"/>
        <v>0</v>
      </c>
      <c r="AC501" s="3">
        <f>N501+O501+P501+Q501+T501+U501</f>
        <v>0</v>
      </c>
      <c r="AD501" s="3">
        <f>AA501/G501</f>
        <v>0</v>
      </c>
      <c r="AE501" s="24">
        <f>(AA501)*(G501*G501)</f>
        <v>0</v>
      </c>
      <c r="AF501" s="25">
        <f t="shared" si="161"/>
        <v>1.8765246762994934E-4</v>
      </c>
      <c r="AG501" s="26">
        <f>(H501-$H$2)/SUM($AF$2:AF500)</f>
        <v>181.12307091637146</v>
      </c>
      <c r="AH501" s="35">
        <f>(H501-H496)/SUM(AF496:AF500)</f>
        <v>0</v>
      </c>
      <c r="AI501" s="28">
        <f>(H501-H491)/SUM(AF491:AF500)</f>
        <v>-2759.5148679471899</v>
      </c>
      <c r="AJ501" s="29">
        <f>AJ500+(AVERAGE($AE$3:AE501)/(AJ500*AJ500))</f>
        <v>62.07406970514127</v>
      </c>
      <c r="AK501" s="30">
        <f>AK500+(AVERAGE($AG$3:AG501)/(AK500*AK500))</f>
        <v>55.774598825477362</v>
      </c>
      <c r="AL501" s="36">
        <f>AL500+(AVERAGE($AH$3:AH501)/(AL500*AL500))</f>
        <v>69.28321403539735</v>
      </c>
      <c r="AM501" s="37">
        <f>AM500+(AVERAGE($AI$3:AI501)/(AM500*AM500))</f>
        <v>69.51069915942243</v>
      </c>
      <c r="AN501" s="38">
        <f t="shared" si="162"/>
        <v>73.029600178677882</v>
      </c>
      <c r="AO501" s="39">
        <f t="shared" si="174"/>
        <v>73.211406245499759</v>
      </c>
      <c r="AP501" s="39">
        <f t="shared" si="174"/>
        <v>74.108233760788693</v>
      </c>
      <c r="AQ501" s="36">
        <f t="shared" si="168"/>
        <v>73.081350119344862</v>
      </c>
      <c r="AR501" s="40">
        <f t="shared" si="173"/>
        <v>74.762356734907925</v>
      </c>
      <c r="AS501" s="41">
        <f t="shared" si="173"/>
        <v>76.223115634345945</v>
      </c>
      <c r="AT501" s="20">
        <f>POWER((AO501-H501),2)</f>
        <v>4.4692600636304536E-2</v>
      </c>
      <c r="AU501" s="20">
        <f>POWER((AP501-H501),2)</f>
        <v>1.2281820685518494</v>
      </c>
      <c r="AV501" s="29">
        <f t="shared" si="164"/>
        <v>64.629092768395424</v>
      </c>
      <c r="AW501" s="30">
        <f t="shared" si="167"/>
        <v>50.658829348989592</v>
      </c>
      <c r="AX501" s="36">
        <f t="shared" si="165"/>
        <v>68.023702465971667</v>
      </c>
      <c r="AY501" s="37">
        <f t="shared" si="166"/>
        <v>64.902769473848025</v>
      </c>
    </row>
    <row r="502" spans="1:51" thickTop="1" thickBot="1">
      <c r="A502" s="4">
        <v>501</v>
      </c>
      <c r="B502" s="4">
        <v>1325585808</v>
      </c>
      <c r="C502" s="5">
        <f t="shared" si="156"/>
        <v>0.94876660341555974</v>
      </c>
      <c r="D502" s="2">
        <f t="shared" si="157"/>
        <v>40911.42833333333</v>
      </c>
      <c r="E502" s="4" t="s">
        <v>1380</v>
      </c>
      <c r="F502" s="4" t="s">
        <v>1381</v>
      </c>
      <c r="G502" s="4">
        <v>73</v>
      </c>
      <c r="H502" s="4">
        <v>73</v>
      </c>
      <c r="I502" s="5">
        <f t="shared" si="158"/>
        <v>0.91803278688524592</v>
      </c>
      <c r="J502" s="4">
        <v>470</v>
      </c>
      <c r="K502" s="4">
        <v>470</v>
      </c>
      <c r="L502" s="5">
        <f t="shared" si="159"/>
        <v>0.95873786407766992</v>
      </c>
      <c r="M502" s="5">
        <f t="shared" si="154"/>
        <v>6.4383561643835616</v>
      </c>
      <c r="N502" s="4">
        <v>0</v>
      </c>
      <c r="O502" s="4">
        <v>0</v>
      </c>
      <c r="P502" s="4">
        <v>0</v>
      </c>
      <c r="Q502" s="4">
        <v>0</v>
      </c>
      <c r="R502" s="4">
        <v>6</v>
      </c>
      <c r="S502" s="4">
        <v>0</v>
      </c>
      <c r="T502" s="4">
        <v>0</v>
      </c>
      <c r="U502" s="4">
        <v>0</v>
      </c>
      <c r="V502" s="4">
        <v>6</v>
      </c>
      <c r="W502" s="4">
        <f>N502+P502+T502</f>
        <v>0</v>
      </c>
      <c r="X502" s="4">
        <f>O502+Q502+U502</f>
        <v>0</v>
      </c>
      <c r="Y502" s="60">
        <f>(N502+V502)/G502</f>
        <v>8.2191780821917804E-2</v>
      </c>
      <c r="Z502" s="62">
        <f>IF(AA502=0,0,(N502+V502)/ABS(AA502))</f>
        <v>0</v>
      </c>
      <c r="AA502" s="3">
        <f t="shared" si="160"/>
        <v>0</v>
      </c>
      <c r="AB502" s="3">
        <f t="shared" si="155"/>
        <v>0</v>
      </c>
      <c r="AC502" s="3">
        <f>N502+O502+P502+Q502+T502+U502</f>
        <v>0</v>
      </c>
      <c r="AD502" s="3">
        <f>AA502/G502</f>
        <v>0</v>
      </c>
      <c r="AE502" s="24">
        <f>(AA502)*(G502*G502)</f>
        <v>0</v>
      </c>
      <c r="AF502" s="25">
        <f t="shared" si="161"/>
        <v>1.8765246762994934E-4</v>
      </c>
      <c r="AG502" s="26">
        <f>(H502-$H$2)/SUM($AF$2:AF501)</f>
        <v>181.01320821046474</v>
      </c>
      <c r="AH502" s="35">
        <f>(H502-H497)/SUM(AF497:AF501)</f>
        <v>0</v>
      </c>
      <c r="AI502" s="28">
        <f>(H502-H492)/SUM(AF492:AF501)</f>
        <v>-2724.4992772546771</v>
      </c>
      <c r="AJ502" s="29">
        <f>AJ501+(AVERAGE($AE$3:AE502)/(AJ501*AJ501))</f>
        <v>62.12194380265214</v>
      </c>
      <c r="AK502" s="30">
        <f>AK501+(AVERAGE($AG$3:AG502)/(AK501*AK501))</f>
        <v>55.821717986615326</v>
      </c>
      <c r="AL502" s="36">
        <f>AL501+(AVERAGE($AH$3:AH502)/(AL501*AL501))</f>
        <v>69.334610701545301</v>
      </c>
      <c r="AM502" s="37">
        <f>AM501+(AVERAGE($AI$3:AI502)/(AM501*AM501))</f>
        <v>69.563761104118598</v>
      </c>
      <c r="AN502" s="38">
        <f t="shared" si="162"/>
        <v>73.029600178677882</v>
      </c>
      <c r="AO502" s="39">
        <f t="shared" si="174"/>
        <v>73.211406245499759</v>
      </c>
      <c r="AP502" s="39">
        <f t="shared" si="174"/>
        <v>73.61215141548071</v>
      </c>
      <c r="AQ502" s="36">
        <f t="shared" si="168"/>
        <v>72.917572442941335</v>
      </c>
      <c r="AR502" s="40">
        <f t="shared" si="173"/>
        <v>74.246168695562005</v>
      </c>
      <c r="AS502" s="41">
        <f t="shared" si="173"/>
        <v>75.76733776421986</v>
      </c>
      <c r="AT502" s="20">
        <f>POWER((AO502-H502),2)</f>
        <v>4.4692600636304536E-2</v>
      </c>
      <c r="AU502" s="20">
        <f>POWER((AP502-H502),2)</f>
        <v>0.37472935547503705</v>
      </c>
      <c r="AV502" s="29">
        <f t="shared" si="164"/>
        <v>64.671064668373148</v>
      </c>
      <c r="AW502" s="30">
        <f t="shared" si="167"/>
        <v>50.690821133634316</v>
      </c>
      <c r="AX502" s="36">
        <f t="shared" si="165"/>
        <v>68.068038230962273</v>
      </c>
      <c r="AY502" s="37">
        <f t="shared" si="166"/>
        <v>64.944932585022912</v>
      </c>
    </row>
    <row r="503" spans="1:51" thickTop="1" thickBot="1">
      <c r="A503" s="4">
        <v>502</v>
      </c>
      <c r="B503" s="4">
        <v>1325848218</v>
      </c>
      <c r="C503" s="5">
        <f t="shared" si="156"/>
        <v>0.95066413662239091</v>
      </c>
      <c r="D503" s="2">
        <f t="shared" si="157"/>
        <v>40914.465486111112</v>
      </c>
      <c r="E503" s="4" t="s">
        <v>1381</v>
      </c>
      <c r="F503" s="4" t="s">
        <v>1382</v>
      </c>
      <c r="G503" s="4">
        <v>73</v>
      </c>
      <c r="H503" s="4">
        <v>73</v>
      </c>
      <c r="I503" s="5">
        <f t="shared" si="158"/>
        <v>0.91803278688524592</v>
      </c>
      <c r="J503" s="4">
        <v>470</v>
      </c>
      <c r="K503" s="4">
        <v>470</v>
      </c>
      <c r="L503" s="5">
        <f t="shared" si="159"/>
        <v>0.95873786407766992</v>
      </c>
      <c r="M503" s="5">
        <f t="shared" si="154"/>
        <v>6.4383561643835616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f>N503+P503+T503</f>
        <v>0</v>
      </c>
      <c r="X503" s="4">
        <f>O503+Q503+U503</f>
        <v>0</v>
      </c>
      <c r="Y503" s="60">
        <f>(N503+V503)/G503</f>
        <v>0</v>
      </c>
      <c r="Z503" s="62">
        <f>IF(AA503=0,0,(N503+V503)/ABS(AA503))</f>
        <v>0</v>
      </c>
      <c r="AA503" s="3">
        <f t="shared" si="160"/>
        <v>0</v>
      </c>
      <c r="AB503" s="3">
        <f t="shared" si="155"/>
        <v>0</v>
      </c>
      <c r="AC503" s="3">
        <f>N503+O503+P503+Q503+T503+U503</f>
        <v>0</v>
      </c>
      <c r="AD503" s="3">
        <f>AA503/G503</f>
        <v>0</v>
      </c>
      <c r="AE503" s="24">
        <f>(AA503)*(G503*G503)</f>
        <v>0</v>
      </c>
      <c r="AF503" s="25">
        <f t="shared" si="161"/>
        <v>1.8765246762994934E-4</v>
      </c>
      <c r="AG503" s="26">
        <f>(H503-$H$2)/SUM($AF$2:AF502)</f>
        <v>180.90347870125586</v>
      </c>
      <c r="AH503" s="35">
        <f>(H503-H498)/SUM(AF498:AF502)</f>
        <v>0</v>
      </c>
      <c r="AI503" s="28">
        <f>(H503-H493)/SUM(AF493:AF502)</f>
        <v>-2690.3611803735162</v>
      </c>
      <c r="AJ503" s="29">
        <f>AJ502+(AVERAGE($AE$3:AE503)/(AJ502*AJ502))</f>
        <v>62.169648730667859</v>
      </c>
      <c r="AK503" s="30">
        <f>AK502+(AVERAGE($AG$3:AG503)/(AK502*AK502))</f>
        <v>55.868779621643924</v>
      </c>
      <c r="AL503" s="36">
        <f>AL502+(AVERAGE($AH$3:AH503)/(AL502*AL502))</f>
        <v>69.385828760722575</v>
      </c>
      <c r="AM503" s="37">
        <f>AM502+(AVERAGE($AI$3:AI503)/(AM502*AM502))</f>
        <v>69.615526676825951</v>
      </c>
      <c r="AN503" s="38">
        <f t="shared" si="162"/>
        <v>73.029600178677882</v>
      </c>
      <c r="AO503" s="39">
        <f t="shared" si="174"/>
        <v>73.211406245499759</v>
      </c>
      <c r="AP503" s="39">
        <f t="shared" si="174"/>
        <v>73.115660202879738</v>
      </c>
      <c r="AQ503" s="36">
        <f t="shared" si="168"/>
        <v>72.957439903747641</v>
      </c>
      <c r="AR503" s="40">
        <f t="shared" si="173"/>
        <v>73.722778228706801</v>
      </c>
      <c r="AS503" s="41">
        <f t="shared" si="173"/>
        <v>75.259195169729281</v>
      </c>
      <c r="AT503" s="20">
        <f>POWER((AO503-H503),2)</f>
        <v>4.4692600636304536E-2</v>
      </c>
      <c r="AU503" s="20">
        <f>POWER((AP503-H503),2)</f>
        <v>1.3377282530182152E-2</v>
      </c>
      <c r="AV503" s="29">
        <f t="shared" si="164"/>
        <v>64.712982106011665</v>
      </c>
      <c r="AW503" s="30">
        <f t="shared" si="167"/>
        <v>50.722772549971857</v>
      </c>
      <c r="AX503" s="36">
        <f t="shared" si="165"/>
        <v>68.112316259019451</v>
      </c>
      <c r="AY503" s="37">
        <f t="shared" si="166"/>
        <v>64.987040968267195</v>
      </c>
    </row>
    <row r="504" spans="1:51" thickTop="1" thickBot="1">
      <c r="A504" s="4">
        <v>503</v>
      </c>
      <c r="B504" s="4">
        <v>1326149522</v>
      </c>
      <c r="C504" s="5">
        <f t="shared" si="156"/>
        <v>0.95256166982922197</v>
      </c>
      <c r="D504" s="2">
        <f t="shared" si="157"/>
        <v>40917.952800925923</v>
      </c>
      <c r="E504" s="4" t="s">
        <v>1382</v>
      </c>
      <c r="F504" s="4" t="s">
        <v>1383</v>
      </c>
      <c r="G504" s="4">
        <v>73</v>
      </c>
      <c r="H504" s="4">
        <v>73</v>
      </c>
      <c r="I504" s="5">
        <f t="shared" si="158"/>
        <v>0.91803278688524592</v>
      </c>
      <c r="J504" s="4">
        <v>470</v>
      </c>
      <c r="K504" s="4">
        <v>470</v>
      </c>
      <c r="L504" s="5">
        <f t="shared" si="159"/>
        <v>0.95873786407766992</v>
      </c>
      <c r="M504" s="5">
        <f t="shared" si="154"/>
        <v>6.4383561643835616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f>N504+P504+T504</f>
        <v>0</v>
      </c>
      <c r="X504" s="4">
        <f>O504+Q504+U504</f>
        <v>0</v>
      </c>
      <c r="Y504" s="60">
        <f>(N504+V504)/G504</f>
        <v>0</v>
      </c>
      <c r="Z504" s="62">
        <f>IF(AA504=0,0,(N504+V504)/ABS(AA504))</f>
        <v>0</v>
      </c>
      <c r="AA504" s="3">
        <f t="shared" si="160"/>
        <v>0</v>
      </c>
      <c r="AB504" s="3">
        <f t="shared" si="155"/>
        <v>0</v>
      </c>
      <c r="AC504" s="3">
        <f>N504+O504+P504+Q504+T504+U504</f>
        <v>0</v>
      </c>
      <c r="AD504" s="3">
        <f>AA504/G504</f>
        <v>0</v>
      </c>
      <c r="AE504" s="24">
        <f>(AA504)*(G504*G504)</f>
        <v>0</v>
      </c>
      <c r="AF504" s="25">
        <f t="shared" si="161"/>
        <v>1.8765246762994934E-4</v>
      </c>
      <c r="AG504" s="26">
        <f>(H504-$H$2)/SUM($AF$2:AF503)</f>
        <v>180.79388214666159</v>
      </c>
      <c r="AH504" s="35">
        <f>(H504-H499)/SUM(AF499:AF503)</f>
        <v>0</v>
      </c>
      <c r="AI504" s="28">
        <f>(H504-H494)/SUM(AF494:AF503)</f>
        <v>531.41360007694539</v>
      </c>
      <c r="AJ504" s="29">
        <f>AJ503+(AVERAGE($AE$3:AE504)/(AJ503*AJ503))</f>
        <v>62.217185591526437</v>
      </c>
      <c r="AK504" s="30">
        <f>AK503+(AVERAGE($AG$3:AG504)/(AK503*AK503))</f>
        <v>55.915783796919264</v>
      </c>
      <c r="AL504" s="36">
        <f>AL503+(AVERAGE($AH$3:AH504)/(AL503*AL503))</f>
        <v>69.436869355808739</v>
      </c>
      <c r="AM504" s="37">
        <f>AM503+(AVERAGE($AI$3:AI504)/(AM503*AM503))</f>
        <v>69.667330760048529</v>
      </c>
      <c r="AN504" s="38">
        <f t="shared" si="162"/>
        <v>73.029600178677882</v>
      </c>
      <c r="AO504" s="39">
        <f t="shared" si="174"/>
        <v>73.211406245499759</v>
      </c>
      <c r="AP504" s="39">
        <f t="shared" si="174"/>
        <v>73.215066032253304</v>
      </c>
      <c r="AQ504" s="36">
        <f t="shared" si="168"/>
        <v>72.957439903747641</v>
      </c>
      <c r="AR504" s="40">
        <f t="shared" si="173"/>
        <v>73.326257982845277</v>
      </c>
      <c r="AS504" s="41">
        <f t="shared" si="173"/>
        <v>74.817999706264786</v>
      </c>
      <c r="AT504" s="20">
        <f>POWER((AO504-H504),2)</f>
        <v>4.4692600636304536E-2</v>
      </c>
      <c r="AU504" s="20">
        <f>POWER((AP504-H504),2)</f>
        <v>4.6253398229179295E-2</v>
      </c>
      <c r="AV504" s="29">
        <f t="shared" si="164"/>
        <v>64.754845257710798</v>
      </c>
      <c r="AW504" s="30">
        <f t="shared" si="167"/>
        <v>50.754683725154869</v>
      </c>
      <c r="AX504" s="36">
        <f t="shared" si="165"/>
        <v>68.156536737821895</v>
      </c>
      <c r="AY504" s="37">
        <f t="shared" si="166"/>
        <v>65.029094800897468</v>
      </c>
    </row>
    <row r="505" spans="1:51" thickTop="1" thickBot="1">
      <c r="A505" s="4">
        <v>504</v>
      </c>
      <c r="B505" s="4">
        <v>1330430428</v>
      </c>
      <c r="C505" s="5">
        <f t="shared" si="156"/>
        <v>0.95445920303605314</v>
      </c>
      <c r="D505" s="2">
        <f t="shared" si="157"/>
        <v>40967.500324074077</v>
      </c>
      <c r="E505" s="4" t="s">
        <v>1383</v>
      </c>
      <c r="F505" s="4" t="s">
        <v>1384</v>
      </c>
      <c r="G505" s="4">
        <v>73</v>
      </c>
      <c r="H505" s="4">
        <v>73</v>
      </c>
      <c r="I505" s="5">
        <f t="shared" si="158"/>
        <v>0.91803278688524592</v>
      </c>
      <c r="J505" s="4">
        <v>470</v>
      </c>
      <c r="K505" s="4">
        <v>470</v>
      </c>
      <c r="L505" s="5">
        <f t="shared" si="159"/>
        <v>0.95873786407766992</v>
      </c>
      <c r="M505" s="5">
        <f t="shared" si="154"/>
        <v>6.4383561643835616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f>N505+P505+T505</f>
        <v>0</v>
      </c>
      <c r="X505" s="4">
        <f>O505+Q505+U505</f>
        <v>0</v>
      </c>
      <c r="Y505" s="60">
        <f>(N505+V505)/G505</f>
        <v>0</v>
      </c>
      <c r="Z505" s="62">
        <f>IF(AA505=0,0,(N505+V505)/ABS(AA505))</f>
        <v>0</v>
      </c>
      <c r="AA505" s="3">
        <f t="shared" si="160"/>
        <v>0</v>
      </c>
      <c r="AB505" s="3">
        <f t="shared" si="155"/>
        <v>0</v>
      </c>
      <c r="AC505" s="3">
        <f>N505+O505+P505+Q505+T505+U505</f>
        <v>0</v>
      </c>
      <c r="AD505" s="3">
        <f>AA505/G505</f>
        <v>0</v>
      </c>
      <c r="AE505" s="24">
        <f>(AA505)*(G505*G505)</f>
        <v>0</v>
      </c>
      <c r="AF505" s="25">
        <f t="shared" si="161"/>
        <v>1.8765246762994934E-4</v>
      </c>
      <c r="AG505" s="26">
        <f>(H505-$H$2)/SUM($AF$2:AF504)</f>
        <v>180.68441830518501</v>
      </c>
      <c r="AH505" s="35">
        <f>(H505-H500)/SUM(AF500:AF504)</f>
        <v>0</v>
      </c>
      <c r="AI505" s="28">
        <f>(H505-H495)/SUM(AF495:AF504)</f>
        <v>0</v>
      </c>
      <c r="AJ505" s="29">
        <f>AJ504+(AVERAGE($AE$3:AE505)/(AJ504*AJ504))</f>
        <v>62.264555477011491</v>
      </c>
      <c r="AK505" s="30">
        <f>AK504+(AVERAGE($AG$3:AG505)/(AK504*AK504))</f>
        <v>55.962730579507237</v>
      </c>
      <c r="AL505" s="36">
        <f>AL504+(AVERAGE($AH$3:AH505)/(AL504*AL504))</f>
        <v>69.487733618955176</v>
      </c>
      <c r="AM505" s="37">
        <f>AM504+(AVERAGE($AI$3:AI505)/(AM504*AM504))</f>
        <v>69.718954992574865</v>
      </c>
      <c r="AN505" s="38">
        <f t="shared" si="162"/>
        <v>73.029600178677882</v>
      </c>
      <c r="AO505" s="39">
        <f t="shared" si="174"/>
        <v>73.211406245499759</v>
      </c>
      <c r="AP505" s="39">
        <f t="shared" si="174"/>
        <v>73.215066032253304</v>
      </c>
      <c r="AQ505" s="36">
        <f t="shared" si="168"/>
        <v>72.957439903747641</v>
      </c>
      <c r="AR505" s="40">
        <f t="shared" si="173"/>
        <v>73.034794632112522</v>
      </c>
      <c r="AS505" s="41">
        <f t="shared" si="173"/>
        <v>74.425001580555943</v>
      </c>
      <c r="AT505" s="20">
        <f>POWER((AO505-H505),2)</f>
        <v>4.4692600636304536E-2</v>
      </c>
      <c r="AU505" s="20">
        <f>POWER((AP505-H505),2)</f>
        <v>4.6253398229179295E-2</v>
      </c>
      <c r="AV505" s="29">
        <f t="shared" si="164"/>
        <v>64.796654298957762</v>
      </c>
      <c r="AW505" s="30">
        <f t="shared" si="167"/>
        <v>50.786554785696239</v>
      </c>
      <c r="AX505" s="36">
        <f t="shared" si="165"/>
        <v>68.200699854073846</v>
      </c>
      <c r="AY505" s="37">
        <f t="shared" si="166"/>
        <v>65.071094259312687</v>
      </c>
    </row>
    <row r="506" spans="1:51" thickTop="1" thickBot="1">
      <c r="A506" s="4">
        <v>505</v>
      </c>
      <c r="B506" s="4">
        <v>1330679659</v>
      </c>
      <c r="C506" s="5">
        <f t="shared" si="156"/>
        <v>0.9563567362428842</v>
      </c>
      <c r="D506" s="2">
        <f t="shared" si="157"/>
        <v>40970.384942129633</v>
      </c>
      <c r="E506" s="4" t="s">
        <v>1384</v>
      </c>
      <c r="F506" s="4" t="s">
        <v>1385</v>
      </c>
      <c r="G506" s="4">
        <v>73</v>
      </c>
      <c r="H506" s="4">
        <v>74</v>
      </c>
      <c r="I506" s="5">
        <f t="shared" si="158"/>
        <v>0.93442622950819676</v>
      </c>
      <c r="J506" s="4">
        <v>470</v>
      </c>
      <c r="K506" s="4">
        <v>476</v>
      </c>
      <c r="L506" s="5">
        <f t="shared" si="159"/>
        <v>0.97330097087378642</v>
      </c>
      <c r="M506" s="5">
        <f t="shared" si="154"/>
        <v>6.4324324324324325</v>
      </c>
      <c r="N506" s="4">
        <v>1</v>
      </c>
      <c r="O506" s="4">
        <v>0</v>
      </c>
      <c r="P506" s="4">
        <v>0</v>
      </c>
      <c r="Q506" s="4">
        <v>0</v>
      </c>
      <c r="R506" s="4">
        <v>2</v>
      </c>
      <c r="S506" s="4">
        <v>0</v>
      </c>
      <c r="T506" s="4">
        <v>6</v>
      </c>
      <c r="U506" s="4">
        <v>0</v>
      </c>
      <c r="V506" s="4">
        <v>2</v>
      </c>
      <c r="W506" s="4">
        <f>N506+P506+T506</f>
        <v>7</v>
      </c>
      <c r="X506" s="4">
        <f>O506+Q506+U506</f>
        <v>0</v>
      </c>
      <c r="Y506" s="60">
        <f>(N506+V506)/G506</f>
        <v>4.1095890410958902E-2</v>
      </c>
      <c r="Z506" s="62">
        <f>IF(AA506=0,0,(N506+V506)/ABS(AA506))</f>
        <v>3</v>
      </c>
      <c r="AA506" s="3">
        <f t="shared" si="160"/>
        <v>1</v>
      </c>
      <c r="AB506" s="3">
        <f t="shared" si="155"/>
        <v>6</v>
      </c>
      <c r="AC506" s="3">
        <f>N506+O506+P506+Q506+T506+U506</f>
        <v>7</v>
      </c>
      <c r="AD506" s="3">
        <f>AA506/G506</f>
        <v>1.3698630136986301E-2</v>
      </c>
      <c r="AE506" s="24">
        <f>(AA506)*(G506*G506)</f>
        <v>5329</v>
      </c>
      <c r="AF506" s="25">
        <f t="shared" si="161"/>
        <v>1.8261504747991235E-4</v>
      </c>
      <c r="AG506" s="26">
        <f>(H506-$H$2)/SUM($AF$2:AF505)</f>
        <v>183.79964205976927</v>
      </c>
      <c r="AH506" s="35">
        <f>(H506-H501)/SUM(AF501:AF505)</f>
        <v>1065.8</v>
      </c>
      <c r="AI506" s="28">
        <f>(H506-H496)/SUM(AF496:AF505)</f>
        <v>532.90000000000009</v>
      </c>
      <c r="AJ506" s="29">
        <f>AJ505+(AVERAGE($AE$3:AE506)/(AJ505*AJ505))</f>
        <v>62.314486771547905</v>
      </c>
      <c r="AK506" s="30">
        <f>AK505+(AVERAGE($AG$3:AG506)/(AK505*AK505))</f>
        <v>56.009622080041758</v>
      </c>
      <c r="AL506" s="36">
        <f>AL505+(AVERAGE($AH$3:AH506)/(AL505*AL505))</f>
        <v>69.538860626109752</v>
      </c>
      <c r="AM506" s="37">
        <f>AM505+(AVERAGE($AI$3:AI506)/(AM505*AM505))</f>
        <v>69.770618051586112</v>
      </c>
      <c r="AN506" s="38">
        <f t="shared" si="162"/>
        <v>74.028789707858664</v>
      </c>
      <c r="AO506" s="39">
        <f t="shared" si="174"/>
        <v>73.410252867759539</v>
      </c>
      <c r="AP506" s="39">
        <f t="shared" si="174"/>
        <v>73.314479403925574</v>
      </c>
      <c r="AQ506" s="36">
        <f t="shared" si="168"/>
        <v>72.997486585769522</v>
      </c>
      <c r="AR506" s="40">
        <f t="shared" si="173"/>
        <v>72.868274604966729</v>
      </c>
      <c r="AS506" s="41">
        <f t="shared" si="173"/>
        <v>74.090703059711387</v>
      </c>
      <c r="AT506" s="20">
        <f>POWER((AO506-H506),2)</f>
        <v>0.3478016799858481</v>
      </c>
      <c r="AU506" s="20">
        <f>POWER((AP506-H506),2)</f>
        <v>0.46993848764223595</v>
      </c>
      <c r="AV506" s="29">
        <f t="shared" si="164"/>
        <v>64.838409404333646</v>
      </c>
      <c r="AW506" s="30">
        <f t="shared" si="167"/>
        <v>50.81838585747353</v>
      </c>
      <c r="AX506" s="36">
        <f t="shared" si="165"/>
        <v>68.244805793512057</v>
      </c>
      <c r="AY506" s="37">
        <f t="shared" si="166"/>
        <v>65.113039519000665</v>
      </c>
    </row>
    <row r="507" spans="1:51" thickTop="1" thickBot="1">
      <c r="A507" s="4">
        <v>506</v>
      </c>
      <c r="B507" s="4">
        <v>1330686978</v>
      </c>
      <c r="C507" s="5">
        <f t="shared" si="156"/>
        <v>0.95825426944971537</v>
      </c>
      <c r="D507" s="2">
        <f t="shared" si="157"/>
        <v>40970.469652777778</v>
      </c>
      <c r="E507" s="4" t="s">
        <v>1385</v>
      </c>
      <c r="F507" s="4" t="s">
        <v>1386</v>
      </c>
      <c r="G507" s="4">
        <v>74</v>
      </c>
      <c r="H507" s="4">
        <v>74</v>
      </c>
      <c r="I507" s="5">
        <f t="shared" si="158"/>
        <v>0.93442622950819676</v>
      </c>
      <c r="J507" s="4">
        <v>476</v>
      </c>
      <c r="K507" s="4">
        <v>476</v>
      </c>
      <c r="L507" s="5">
        <f t="shared" si="159"/>
        <v>0.97330097087378642</v>
      </c>
      <c r="M507" s="5">
        <f t="shared" si="154"/>
        <v>6.4324324324324325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f>N507+P507+T507</f>
        <v>0</v>
      </c>
      <c r="X507" s="4">
        <f>O507+Q507+U507</f>
        <v>0</v>
      </c>
      <c r="Y507" s="60">
        <f>(N507+V507)/G507</f>
        <v>0</v>
      </c>
      <c r="Z507" s="62">
        <f>IF(AA507=0,0,(N507+V507)/ABS(AA507))</f>
        <v>0</v>
      </c>
      <c r="AA507" s="3">
        <f t="shared" si="160"/>
        <v>0</v>
      </c>
      <c r="AB507" s="3">
        <f t="shared" si="155"/>
        <v>0</v>
      </c>
      <c r="AC507" s="3">
        <f>N507+O507+P507+Q507+T507+U507</f>
        <v>0</v>
      </c>
      <c r="AD507" s="3">
        <f>AA507/G507</f>
        <v>0</v>
      </c>
      <c r="AE507" s="24">
        <f>(AA507)*(G507*G507)</f>
        <v>0</v>
      </c>
      <c r="AF507" s="25">
        <f t="shared" si="161"/>
        <v>1.8261504747991235E-4</v>
      </c>
      <c r="AG507" s="26">
        <f>(H507-$H$2)/SUM($AF$2:AF506)</f>
        <v>183.6914749146552</v>
      </c>
      <c r="AH507" s="35">
        <f>(H507-H502)/SUM(AF502:AF506)</f>
        <v>1071.5530422648992</v>
      </c>
      <c r="AI507" s="28">
        <f>(H507-H497)/SUM(AF497:AF506)</f>
        <v>534.33438924798133</v>
      </c>
      <c r="AJ507" s="29">
        <f>AJ506+(AVERAGE($AE$3:AE507)/(AJ506*AJ506))</f>
        <v>62.364239364876319</v>
      </c>
      <c r="AK507" s="30">
        <f>AK506+(AVERAGE($AG$3:AG507)/(AK506*AK506))</f>
        <v>56.056458349282487</v>
      </c>
      <c r="AL507" s="36">
        <f>AL506+(AVERAGE($AH$3:AH507)/(AL506*AL506))</f>
        <v>69.59025018851473</v>
      </c>
      <c r="AM507" s="37">
        <f>AM506+(AVERAGE($AI$3:AI507)/(AM506*AM506))</f>
        <v>69.822319835870474</v>
      </c>
      <c r="AN507" s="38">
        <f t="shared" si="162"/>
        <v>74.028789707858664</v>
      </c>
      <c r="AO507" s="39">
        <f t="shared" si="174"/>
        <v>73.609091255737027</v>
      </c>
      <c r="AP507" s="39">
        <f t="shared" si="174"/>
        <v>73.413890214682027</v>
      </c>
      <c r="AQ507" s="36">
        <f t="shared" si="168"/>
        <v>73.077708024291411</v>
      </c>
      <c r="AR507" s="40">
        <f t="shared" si="173"/>
        <v>72.826159257334012</v>
      </c>
      <c r="AS507" s="41">
        <f t="shared" si="173"/>
        <v>73.816108807936942</v>
      </c>
      <c r="AT507" s="20">
        <f>POWER((AO507-H507),2)</f>
        <v>0.15280964634125413</v>
      </c>
      <c r="AU507" s="20">
        <f>POWER((AP507-H507),2)</f>
        <v>0.34352468044548023</v>
      </c>
      <c r="AV507" s="29">
        <f t="shared" si="164"/>
        <v>64.880110747519851</v>
      </c>
      <c r="AW507" s="30">
        <f t="shared" si="167"/>
        <v>50.850177065733341</v>
      </c>
      <c r="AX507" s="36">
        <f t="shared" si="165"/>
        <v>68.288854740912683</v>
      </c>
      <c r="AY507" s="37">
        <f t="shared" si="166"/>
        <v>65.154930754544594</v>
      </c>
    </row>
    <row r="508" spans="1:51" thickTop="1" thickBot="1">
      <c r="A508" s="4">
        <v>507</v>
      </c>
      <c r="B508" s="4">
        <v>1332949372</v>
      </c>
      <c r="C508" s="5">
        <f t="shared" si="156"/>
        <v>0.96015180265654654</v>
      </c>
      <c r="D508" s="2">
        <f t="shared" si="157"/>
        <v>40996.654768518521</v>
      </c>
      <c r="E508" s="4" t="s">
        <v>1386</v>
      </c>
      <c r="F508" s="4" t="s">
        <v>1387</v>
      </c>
      <c r="G508" s="4">
        <v>74</v>
      </c>
      <c r="H508" s="4">
        <v>74</v>
      </c>
      <c r="I508" s="5">
        <f t="shared" si="158"/>
        <v>0.93442622950819676</v>
      </c>
      <c r="J508" s="4">
        <v>476</v>
      </c>
      <c r="K508" s="4">
        <v>476</v>
      </c>
      <c r="L508" s="5">
        <f t="shared" si="159"/>
        <v>0.97330097087378642</v>
      </c>
      <c r="M508" s="5">
        <f t="shared" si="154"/>
        <v>6.4324324324324325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f>N508+P508+T508</f>
        <v>0</v>
      </c>
      <c r="X508" s="4">
        <f>O508+Q508+U508</f>
        <v>0</v>
      </c>
      <c r="Y508" s="60">
        <f>(N508+V508)/G508</f>
        <v>0</v>
      </c>
      <c r="Z508" s="62">
        <f>IF(AA508=0,0,(N508+V508)/ABS(AA508))</f>
        <v>0</v>
      </c>
      <c r="AA508" s="3">
        <f t="shared" si="160"/>
        <v>0</v>
      </c>
      <c r="AB508" s="3">
        <f t="shared" si="155"/>
        <v>0</v>
      </c>
      <c r="AC508" s="3">
        <f>N508+O508+P508+Q508+T508+U508</f>
        <v>0</v>
      </c>
      <c r="AD508" s="3">
        <f>AA508/G508</f>
        <v>0</v>
      </c>
      <c r="AE508" s="24">
        <f>(AA508)*(G508*G508)</f>
        <v>0</v>
      </c>
      <c r="AF508" s="25">
        <f t="shared" si="161"/>
        <v>1.8261504747991235E-4</v>
      </c>
      <c r="AG508" s="26">
        <f>(H508-$H$2)/SUM($AF$2:AF507)</f>
        <v>183.58343500863265</v>
      </c>
      <c r="AH508" s="35">
        <f>(H508-H503)/SUM(AF503:AF507)</f>
        <v>1077.3685298678283</v>
      </c>
      <c r="AI508" s="28">
        <f>(H508-H498)/SUM(AF498:AF507)</f>
        <v>535.77652113244972</v>
      </c>
      <c r="AJ508" s="29">
        <f>AJ507+(AVERAGE($AE$3:AE508)/(AJ507*AJ507))</f>
        <v>62.413814438716336</v>
      </c>
      <c r="AK508" s="30">
        <f>AK507+(AVERAGE($AG$3:AG508)/(AK507*AK507))</f>
        <v>56.103239438820346</v>
      </c>
      <c r="AL508" s="36">
        <f>AL507+(AVERAGE($AH$3:AH508)/(AL507*AL507))</f>
        <v>69.641902130309148</v>
      </c>
      <c r="AM508" s="37">
        <f>AM507+(AVERAGE($AI$3:AI508)/(AM507*AM507))</f>
        <v>69.87406024681367</v>
      </c>
      <c r="AN508" s="38">
        <f t="shared" si="162"/>
        <v>74.028789707858664</v>
      </c>
      <c r="AO508" s="39">
        <f t="shared" si="174"/>
        <v>73.807930165508154</v>
      </c>
      <c r="AP508" s="39">
        <f t="shared" si="174"/>
        <v>73.513299557315946</v>
      </c>
      <c r="AQ508" s="36">
        <f t="shared" si="168"/>
        <v>73.198101658540381</v>
      </c>
      <c r="AR508" s="40">
        <f t="shared" ref="AR508:AS523" si="175">AR507+(AVERAGE(AH499:AH508)/(AR507*AR507))</f>
        <v>72.906756448618978</v>
      </c>
      <c r="AS508" s="41">
        <f t="shared" si="175"/>
        <v>73.60197593276456</v>
      </c>
      <c r="AT508" s="20">
        <f>POWER((AO508-H508),2)</f>
        <v>3.6890821321725248E-2</v>
      </c>
      <c r="AU508" s="20">
        <f>POWER((AP508-H508),2)</f>
        <v>0.23687732090885391</v>
      </c>
      <c r="AV508" s="29">
        <f t="shared" si="164"/>
        <v>64.92175850130441</v>
      </c>
      <c r="AW508" s="30">
        <f t="shared" si="167"/>
        <v>50.88192853509566</v>
      </c>
      <c r="AX508" s="36">
        <f t="shared" si="165"/>
        <v>68.332846880098046</v>
      </c>
      <c r="AY508" s="37">
        <f t="shared" si="166"/>
        <v>65.19676813962937</v>
      </c>
    </row>
    <row r="509" spans="1:51" thickTop="1" thickBot="1">
      <c r="A509" s="4">
        <v>508</v>
      </c>
      <c r="B509" s="4">
        <v>1334240451</v>
      </c>
      <c r="C509" s="5">
        <f t="shared" si="156"/>
        <v>0.9620493358633776</v>
      </c>
      <c r="D509" s="2">
        <f t="shared" si="157"/>
        <v>41011.597812499997</v>
      </c>
      <c r="E509" s="4" t="s">
        <v>1387</v>
      </c>
      <c r="F509" s="4" t="s">
        <v>1388</v>
      </c>
      <c r="G509" s="4">
        <v>74</v>
      </c>
      <c r="H509" s="4">
        <v>74</v>
      </c>
      <c r="I509" s="5">
        <f t="shared" si="158"/>
        <v>0.93442622950819676</v>
      </c>
      <c r="J509" s="4">
        <v>476</v>
      </c>
      <c r="K509" s="4">
        <v>476</v>
      </c>
      <c r="L509" s="5">
        <f t="shared" si="159"/>
        <v>0.97330097087378642</v>
      </c>
      <c r="M509" s="5">
        <f t="shared" si="154"/>
        <v>6.4324324324324325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f>N509+P509+T509</f>
        <v>0</v>
      </c>
      <c r="X509" s="4">
        <f>O509+Q509+U509</f>
        <v>0</v>
      </c>
      <c r="Y509" s="60">
        <f>(N509+V509)/G509</f>
        <v>0</v>
      </c>
      <c r="Z509" s="62">
        <f>IF(AA509=0,0,(N509+V509)/ABS(AA509))</f>
        <v>0</v>
      </c>
      <c r="AA509" s="3">
        <f t="shared" si="160"/>
        <v>0</v>
      </c>
      <c r="AB509" s="3">
        <f t="shared" si="155"/>
        <v>0</v>
      </c>
      <c r="AC509" s="3">
        <f>N509+O509+P509+Q509+T509+U509</f>
        <v>0</v>
      </c>
      <c r="AD509" s="3">
        <f>AA509/G509</f>
        <v>0</v>
      </c>
      <c r="AE509" s="24">
        <f>(AA509)*(G509*G509)</f>
        <v>0</v>
      </c>
      <c r="AF509" s="25">
        <f t="shared" si="161"/>
        <v>1.8261504747991235E-4</v>
      </c>
      <c r="AG509" s="26">
        <f>(H509-$H$2)/SUM($AF$2:AF508)</f>
        <v>183.4755221173229</v>
      </c>
      <c r="AH509" s="35">
        <f>(H509-H504)/SUM(AF504:AF508)</f>
        <v>1083.2474850588367</v>
      </c>
      <c r="AI509" s="28">
        <f>(H509-H499)/SUM(AF499:AF508)</f>
        <v>537.22645851359573</v>
      </c>
      <c r="AJ509" s="29">
        <f>AJ508+(AVERAGE($AE$3:AE509)/(AJ508*AJ508))</f>
        <v>62.463213163281289</v>
      </c>
      <c r="AK509" s="30">
        <f>AK508+(AVERAGE($AG$3:AG509)/(AK508*AK508))</f>
        <v>56.149965401061237</v>
      </c>
      <c r="AL509" s="36">
        <f>AL508+(AVERAGE($AH$3:AH509)/(AL508*AL508))</f>
        <v>69.693816288690115</v>
      </c>
      <c r="AM509" s="37">
        <f>AM508+(AVERAGE($AI$3:AI509)/(AM508*AM508))</f>
        <v>69.925839188388096</v>
      </c>
      <c r="AN509" s="38">
        <f t="shared" si="162"/>
        <v>74.028789707858664</v>
      </c>
      <c r="AO509" s="39">
        <f t="shared" si="174"/>
        <v>74.006778352994985</v>
      </c>
      <c r="AP509" s="39">
        <f t="shared" si="174"/>
        <v>73.612708524492135</v>
      </c>
      <c r="AQ509" s="36">
        <f t="shared" si="168"/>
        <v>73.358534636149159</v>
      </c>
      <c r="AR509" s="40">
        <f t="shared" si="175"/>
        <v>72.987615330175998</v>
      </c>
      <c r="AS509" s="41">
        <f t="shared" si="175"/>
        <v>73.448795531946658</v>
      </c>
      <c r="AT509" s="20">
        <f>POWER((AO509-H509),2)</f>
        <v>4.5946069324621724E-5</v>
      </c>
      <c r="AU509" s="20">
        <f>POWER((AP509-H509),2)</f>
        <v>0.14999468700105947</v>
      </c>
      <c r="AV509" s="29">
        <f t="shared" si="164"/>
        <v>64.96335283758836</v>
      </c>
      <c r="AW509" s="30">
        <f t="shared" si="167"/>
        <v>50.913640389558161</v>
      </c>
      <c r="AX509" s="36">
        <f t="shared" si="165"/>
        <v>68.376782393943458</v>
      </c>
      <c r="AY509" s="37">
        <f t="shared" si="166"/>
        <v>65.238551847047987</v>
      </c>
    </row>
    <row r="510" spans="1:51" thickTop="1" thickBot="1">
      <c r="A510" s="4">
        <v>509</v>
      </c>
      <c r="B510" s="4">
        <v>1337696614</v>
      </c>
      <c r="C510" s="5">
        <f t="shared" si="156"/>
        <v>0.96394686907020877</v>
      </c>
      <c r="D510" s="2">
        <f t="shared" si="157"/>
        <v>41051.599699074075</v>
      </c>
      <c r="E510" s="4" t="s">
        <v>1388</v>
      </c>
      <c r="F510" s="4" t="s">
        <v>1389</v>
      </c>
      <c r="G510" s="4">
        <v>74</v>
      </c>
      <c r="H510" s="4">
        <v>74</v>
      </c>
      <c r="I510" s="5">
        <f t="shared" si="158"/>
        <v>0.93442622950819676</v>
      </c>
      <c r="J510" s="4">
        <v>476</v>
      </c>
      <c r="K510" s="4">
        <v>476</v>
      </c>
      <c r="L510" s="5">
        <f t="shared" si="159"/>
        <v>0.97330097087378642</v>
      </c>
      <c r="M510" s="5">
        <f t="shared" si="154"/>
        <v>6.4324324324324325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f>N510+P510+T510</f>
        <v>0</v>
      </c>
      <c r="X510" s="4">
        <f>O510+Q510+U510</f>
        <v>0</v>
      </c>
      <c r="Y510" s="60">
        <f>(N510+V510)/G510</f>
        <v>0</v>
      </c>
      <c r="Z510" s="62">
        <f>IF(AA510=0,0,(N510+V510)/ABS(AA510))</f>
        <v>0</v>
      </c>
      <c r="AA510" s="3">
        <f t="shared" si="160"/>
        <v>0</v>
      </c>
      <c r="AB510" s="3">
        <f t="shared" si="155"/>
        <v>0</v>
      </c>
      <c r="AC510" s="3">
        <f>N510+O510+P510+Q510+T510+U510</f>
        <v>0</v>
      </c>
      <c r="AD510" s="3">
        <f>AA510/G510</f>
        <v>0</v>
      </c>
      <c r="AE510" s="24">
        <f>(AA510)*(G510*G510)</f>
        <v>0</v>
      </c>
      <c r="AF510" s="25">
        <f t="shared" si="161"/>
        <v>1.8261504747991235E-4</v>
      </c>
      <c r="AG510" s="26">
        <f>(H510-$H$2)/SUM($AF$2:AF509)</f>
        <v>183.36773601687446</v>
      </c>
      <c r="AH510" s="35">
        <f>(H510-H505)/SUM(AF505:AF509)</f>
        <v>1089.1909525231413</v>
      </c>
      <c r="AI510" s="28">
        <f>(H510-H500)/SUM(AF500:AF509)</f>
        <v>538.68426493391428</v>
      </c>
      <c r="AJ510" s="29">
        <f>AJ509+(AVERAGE($AE$3:AE510)/(AJ509*AJ509))</f>
        <v>62.512436697427255</v>
      </c>
      <c r="AK510" s="30">
        <f>AK509+(AVERAGE($AG$3:AG510)/(AK509*AK509))</f>
        <v>56.196636289210019</v>
      </c>
      <c r="AL510" s="36">
        <f>AL509+(AVERAGE($AH$3:AH510)/(AL509*AL509))</f>
        <v>69.745992514077543</v>
      </c>
      <c r="AM510" s="37">
        <f>AM509+(AVERAGE($AI$3:AI510)/(AM509*AM509))</f>
        <v>69.977656567142176</v>
      </c>
      <c r="AN510" s="38">
        <f t="shared" si="162"/>
        <v>74.028789707858664</v>
      </c>
      <c r="AO510" s="39">
        <f t="shared" si="174"/>
        <v>74.205644576796558</v>
      </c>
      <c r="AP510" s="39">
        <f t="shared" si="174"/>
        <v>73.712118208835108</v>
      </c>
      <c r="AQ510" s="36">
        <f t="shared" si="168"/>
        <v>73.558745931608868</v>
      </c>
      <c r="AR510" s="40">
        <f t="shared" si="175"/>
        <v>73.088741026757305</v>
      </c>
      <c r="AS510" s="41">
        <f t="shared" si="175"/>
        <v>73.356778986679004</v>
      </c>
      <c r="AT510" s="20">
        <f>POWER((AO510-H510),2)</f>
        <v>4.2289691965835631E-2</v>
      </c>
      <c r="AU510" s="20">
        <f>POWER((AP510-H510),2)</f>
        <v>8.287592568430667E-2</v>
      </c>
      <c r="AV510" s="29">
        <f t="shared" si="164"/>
        <v>65.004893927391947</v>
      </c>
      <c r="AW510" s="30">
        <f t="shared" si="167"/>
        <v>50.945312752500477</v>
      </c>
      <c r="AX510" s="36">
        <f t="shared" si="165"/>
        <v>68.420661464383898</v>
      </c>
      <c r="AY510" s="37">
        <f t="shared" si="166"/>
        <v>65.280282048707818</v>
      </c>
    </row>
    <row r="511" spans="1:51" thickTop="1" thickBot="1">
      <c r="A511" s="4">
        <v>510</v>
      </c>
      <c r="B511" s="4">
        <v>1338548383</v>
      </c>
      <c r="C511" s="5">
        <f t="shared" si="156"/>
        <v>0.96584440227703983</v>
      </c>
      <c r="D511" s="2">
        <f t="shared" si="157"/>
        <v>41061.458136574074</v>
      </c>
      <c r="E511" s="4" t="s">
        <v>1389</v>
      </c>
      <c r="F511" s="4" t="s">
        <v>1390</v>
      </c>
      <c r="G511" s="4">
        <v>74</v>
      </c>
      <c r="H511" s="4">
        <v>75</v>
      </c>
      <c r="I511" s="5">
        <f t="shared" si="158"/>
        <v>0.95081967213114749</v>
      </c>
      <c r="J511" s="4">
        <v>476</v>
      </c>
      <c r="K511" s="4">
        <v>481</v>
      </c>
      <c r="L511" s="5">
        <f t="shared" si="159"/>
        <v>0.9854368932038835</v>
      </c>
      <c r="M511" s="5">
        <f t="shared" si="154"/>
        <v>6.4133333333333331</v>
      </c>
      <c r="N511" s="4">
        <v>1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5</v>
      </c>
      <c r="U511" s="4">
        <v>0</v>
      </c>
      <c r="V511" s="4">
        <v>0</v>
      </c>
      <c r="W511" s="4">
        <f>N511+P511+T511</f>
        <v>6</v>
      </c>
      <c r="X511" s="4">
        <f>O511+Q511+U511</f>
        <v>0</v>
      </c>
      <c r="Y511" s="60">
        <f>(N511+V511)/G511</f>
        <v>1.3513513513513514E-2</v>
      </c>
      <c r="Z511" s="62">
        <f>IF(AA511=0,0,(N511+V511)/ABS(AA511))</f>
        <v>1</v>
      </c>
      <c r="AA511" s="3">
        <f t="shared" si="160"/>
        <v>1</v>
      </c>
      <c r="AB511" s="3">
        <f t="shared" si="155"/>
        <v>5</v>
      </c>
      <c r="AC511" s="3">
        <f>N511+O511+P511+Q511+T511+U511</f>
        <v>6</v>
      </c>
      <c r="AD511" s="3">
        <f>AA511/G511</f>
        <v>1.3513513513513514E-2</v>
      </c>
      <c r="AE511" s="24">
        <f>(AA511)*(G511*G511)</f>
        <v>5476</v>
      </c>
      <c r="AF511" s="25">
        <f t="shared" si="161"/>
        <v>1.7777777777777779E-4</v>
      </c>
      <c r="AG511" s="26">
        <f>(H511-$H$2)/SUM($AF$2:AF510)</f>
        <v>186.47516554508377</v>
      </c>
      <c r="AH511" s="35">
        <f>(H511-H506)/SUM(AF506:AF510)</f>
        <v>1095.2</v>
      </c>
      <c r="AI511" s="28">
        <f>(H511-H501)/SUM(AF501:AF510)</f>
        <v>1080.3000092549748</v>
      </c>
      <c r="AJ511" s="29">
        <f>AJ510+(AVERAGE($AE$3:AE511)/(AJ510*AJ510))</f>
        <v>62.564239230575318</v>
      </c>
      <c r="AK511" s="30">
        <f>AK510+(AVERAGE($AG$3:AG511)/(AK510*AK510))</f>
        <v>56.243254157367979</v>
      </c>
      <c r="AL511" s="36">
        <f>AL510+(AVERAGE($AH$3:AH511)/(AL510*AL510))</f>
        <v>69.798430670282187</v>
      </c>
      <c r="AM511" s="37">
        <f>AM510+(AVERAGE($AI$3:AI511)/(AM510*AM510))</f>
        <v>70.029729001621334</v>
      </c>
      <c r="AN511" s="38">
        <f t="shared" si="162"/>
        <v>75.028012061490784</v>
      </c>
      <c r="AO511" s="39">
        <f t="shared" si="174"/>
        <v>74.404537601020394</v>
      </c>
      <c r="AP511" s="39">
        <f t="shared" si="174"/>
        <v>73.910941197199236</v>
      </c>
      <c r="AQ511" s="36">
        <f t="shared" si="168"/>
        <v>73.758955542509256</v>
      </c>
      <c r="AR511" s="40">
        <f t="shared" si="175"/>
        <v>73.210088904260573</v>
      </c>
      <c r="AS511" s="41">
        <f t="shared" si="175"/>
        <v>73.335887333181276</v>
      </c>
      <c r="AT511" s="20">
        <f>POWER((AO511-H511),2)</f>
        <v>0.35457546859854772</v>
      </c>
      <c r="AU511" s="20">
        <f>POWER((AP511-H511),2)</f>
        <v>1.1860490759578337</v>
      </c>
      <c r="AV511" s="29">
        <f t="shared" si="164"/>
        <v>65.04638194086084</v>
      </c>
      <c r="AW511" s="30">
        <f t="shared" si="167"/>
        <v>50.976945746688422</v>
      </c>
      <c r="AX511" s="36">
        <f t="shared" si="165"/>
        <v>68.464484272420606</v>
      </c>
      <c r="AY511" s="37">
        <f t="shared" si="166"/>
        <v>65.321958915636841</v>
      </c>
    </row>
    <row r="512" spans="1:51" thickTop="1" thickBot="1">
      <c r="A512" s="4">
        <v>511</v>
      </c>
      <c r="B512" s="4">
        <v>1338977700</v>
      </c>
      <c r="C512" s="5">
        <f t="shared" si="156"/>
        <v>0.967741935483871</v>
      </c>
      <c r="D512" s="2">
        <f t="shared" si="157"/>
        <v>41066.427083333336</v>
      </c>
      <c r="E512" s="4" t="s">
        <v>1390</v>
      </c>
      <c r="F512" s="4" t="s">
        <v>1391</v>
      </c>
      <c r="G512" s="4">
        <v>75</v>
      </c>
      <c r="H512" s="4">
        <v>75</v>
      </c>
      <c r="I512" s="5">
        <f t="shared" si="158"/>
        <v>0.95081967213114749</v>
      </c>
      <c r="J512" s="4">
        <v>481</v>
      </c>
      <c r="K512" s="4">
        <v>483</v>
      </c>
      <c r="L512" s="5">
        <f t="shared" si="159"/>
        <v>0.99029126213592233</v>
      </c>
      <c r="M512" s="5">
        <f t="shared" si="154"/>
        <v>6.44</v>
      </c>
      <c r="N512" s="4">
        <v>1</v>
      </c>
      <c r="O512" s="4">
        <v>1</v>
      </c>
      <c r="P512" s="4">
        <v>5</v>
      </c>
      <c r="Q512" s="4">
        <v>2</v>
      </c>
      <c r="R512" s="4">
        <v>1</v>
      </c>
      <c r="S512" s="4">
        <v>0</v>
      </c>
      <c r="T512" s="4">
        <v>4</v>
      </c>
      <c r="U512" s="4">
        <v>5</v>
      </c>
      <c r="V512" s="4">
        <v>2</v>
      </c>
      <c r="W512" s="4">
        <f>N512+P512+T512</f>
        <v>10</v>
      </c>
      <c r="X512" s="4">
        <f>O512+Q512+U512</f>
        <v>8</v>
      </c>
      <c r="Y512" s="60">
        <f>(N512+V512)/G512</f>
        <v>0.04</v>
      </c>
      <c r="Z512" s="62">
        <f>IF(AA512=0,0,(N512+V512)/ABS(AA512))</f>
        <v>0</v>
      </c>
      <c r="AA512" s="3">
        <f t="shared" si="160"/>
        <v>0</v>
      </c>
      <c r="AB512" s="3">
        <f t="shared" si="155"/>
        <v>2</v>
      </c>
      <c r="AC512" s="3">
        <f>N512+O512+P512+Q512+T512+U512</f>
        <v>18</v>
      </c>
      <c r="AD512" s="3">
        <f>AA512/G512</f>
        <v>0</v>
      </c>
      <c r="AE512" s="24">
        <f>(AA512)*(G512*G512)</f>
        <v>0</v>
      </c>
      <c r="AF512" s="25">
        <f t="shared" si="161"/>
        <v>1.7777777777777779E-4</v>
      </c>
      <c r="AG512" s="26">
        <f>(H512-$H$2)/SUM($AF$2:AF511)</f>
        <v>186.36864256125537</v>
      </c>
      <c r="AH512" s="35">
        <f>(H512-H507)/SUM(AF507:AF511)</f>
        <v>1101.03302830998</v>
      </c>
      <c r="AI512" s="28">
        <f>(H512-H502)/SUM(AF502:AF511)</f>
        <v>1086.0930271982347</v>
      </c>
      <c r="AJ512" s="29">
        <f>AJ511+(AVERAGE($AE$3:AE512)/(AJ511*AJ511))</f>
        <v>62.615854609870141</v>
      </c>
      <c r="AK512" s="30">
        <f>AK511+(AVERAGE($AG$3:AG512)/(AK511*AK511))</f>
        <v>56.289819043146331</v>
      </c>
      <c r="AL512" s="36">
        <f>AL511+(AVERAGE($AH$3:AH512)/(AL511*AL511))</f>
        <v>69.851130537000586</v>
      </c>
      <c r="AM512" s="37">
        <f>AM511+(AVERAGE($AI$3:AI512)/(AM511*AM511))</f>
        <v>70.08205631635856</v>
      </c>
      <c r="AN512" s="38">
        <f t="shared" si="162"/>
        <v>75.028012061490784</v>
      </c>
      <c r="AO512" s="39">
        <f t="shared" si="174"/>
        <v>74.60342235977393</v>
      </c>
      <c r="AP512" s="39">
        <f t="shared" si="174"/>
        <v>74.109756386063538</v>
      </c>
      <c r="AQ512" s="36">
        <f t="shared" si="168"/>
        <v>73.959163486416671</v>
      </c>
      <c r="AR512" s="40">
        <f t="shared" si="175"/>
        <v>73.351577584949496</v>
      </c>
      <c r="AS512" s="41">
        <f t="shared" si="175"/>
        <v>73.385836960947444</v>
      </c>
      <c r="AT512" s="20">
        <f>POWER((AO512-H512),2)</f>
        <v>0.1572738247272783</v>
      </c>
      <c r="AU512" s="20">
        <f>POWER((AP512-H512),2)</f>
        <v>0.79253369215465319</v>
      </c>
      <c r="AV512" s="29">
        <f t="shared" si="164"/>
        <v>65.087817047272239</v>
      </c>
      <c r="AW512" s="30">
        <f t="shared" si="167"/>
        <v>51.008539494278182</v>
      </c>
      <c r="AX512" s="36">
        <f t="shared" si="165"/>
        <v>68.508250998127721</v>
      </c>
      <c r="AY512" s="37">
        <f t="shared" si="166"/>
        <v>65.363582617989792</v>
      </c>
    </row>
    <row r="513" spans="1:51" thickTop="1" thickBot="1">
      <c r="A513" s="4">
        <v>512</v>
      </c>
      <c r="B513" s="4">
        <v>1339077627</v>
      </c>
      <c r="C513" s="5">
        <f t="shared" si="156"/>
        <v>0.96963946869070206</v>
      </c>
      <c r="D513" s="2">
        <f t="shared" si="157"/>
        <v>41067.583645833336</v>
      </c>
      <c r="E513" s="4" t="s">
        <v>1391</v>
      </c>
      <c r="F513" s="4" t="s">
        <v>1392</v>
      </c>
      <c r="G513" s="4">
        <v>75</v>
      </c>
      <c r="H513" s="4">
        <v>75</v>
      </c>
      <c r="I513" s="5">
        <f t="shared" si="158"/>
        <v>0.95081967213114749</v>
      </c>
      <c r="J513" s="4">
        <v>483</v>
      </c>
      <c r="K513" s="4">
        <v>483</v>
      </c>
      <c r="L513" s="5">
        <f t="shared" si="159"/>
        <v>0.99029126213592233</v>
      </c>
      <c r="M513" s="5">
        <f t="shared" si="154"/>
        <v>6.44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f>N513+P513+T513</f>
        <v>0</v>
      </c>
      <c r="X513" s="4">
        <f>O513+Q513+U513</f>
        <v>0</v>
      </c>
      <c r="Y513" s="60">
        <f>(N513+V513)/G513</f>
        <v>0</v>
      </c>
      <c r="Z513" s="62">
        <f>IF(AA513=0,0,(N513+V513)/ABS(AA513))</f>
        <v>0</v>
      </c>
      <c r="AA513" s="3">
        <f t="shared" si="160"/>
        <v>0</v>
      </c>
      <c r="AB513" s="3">
        <f t="shared" si="155"/>
        <v>0</v>
      </c>
      <c r="AC513" s="3">
        <f>N513+O513+P513+Q513+T513+U513</f>
        <v>0</v>
      </c>
      <c r="AD513" s="3">
        <f>AA513/G513</f>
        <v>0</v>
      </c>
      <c r="AE513" s="24">
        <f>(AA513)*(G513*G513)</f>
        <v>0</v>
      </c>
      <c r="AF513" s="25">
        <f t="shared" si="161"/>
        <v>1.7777777777777779E-4</v>
      </c>
      <c r="AG513" s="26">
        <f>(H513-$H$2)/SUM($AF$2:AF512)</f>
        <v>186.26224120936385</v>
      </c>
      <c r="AH513" s="35">
        <f>(H513-H508)/SUM(AF508:AF512)</f>
        <v>1106.9285226578502</v>
      </c>
      <c r="AI513" s="28">
        <f>(H513-H503)/SUM(AF503:AF512)</f>
        <v>1091.9485092430079</v>
      </c>
      <c r="AJ513" s="29">
        <f>AJ512+(AVERAGE($AE$3:AE513)/(AJ512*AJ512))</f>
        <v>62.667284087147493</v>
      </c>
      <c r="AK513" s="30">
        <f>AK512+(AVERAGE($AG$3:AG513)/(AK512*AK512))</f>
        <v>56.336330985068102</v>
      </c>
      <c r="AL513" s="36">
        <f>AL512+(AVERAGE($AH$3:AH513)/(AL512*AL512))</f>
        <v>69.904091906695612</v>
      </c>
      <c r="AM513" s="37">
        <f>AM512+(AVERAGE($AI$3:AI513)/(AM512*AM512))</f>
        <v>70.134638348607155</v>
      </c>
      <c r="AN513" s="38">
        <f t="shared" si="162"/>
        <v>75.028012061490784</v>
      </c>
      <c r="AO513" s="39">
        <f t="shared" si="174"/>
        <v>74.802307381307671</v>
      </c>
      <c r="AP513" s="39">
        <f t="shared" si="174"/>
        <v>74.308572411921162</v>
      </c>
      <c r="AQ513" s="36">
        <f t="shared" si="168"/>
        <v>74.159369781422228</v>
      </c>
      <c r="AR513" s="40">
        <f t="shared" si="175"/>
        <v>73.51309409762591</v>
      </c>
      <c r="AS513" s="41">
        <f t="shared" si="175"/>
        <v>73.505950219164774</v>
      </c>
      <c r="AT513" s="20">
        <f>POWER((AO513-H513),2)</f>
        <v>3.9082371485430728E-2</v>
      </c>
      <c r="AU513" s="20">
        <f>POWER((AP513-H513),2)</f>
        <v>0.47807210955651941</v>
      </c>
      <c r="AV513" s="29">
        <f t="shared" si="164"/>
        <v>65.129199415041015</v>
      </c>
      <c r="AW513" s="30">
        <f t="shared" si="167"/>
        <v>51.040094116820484</v>
      </c>
      <c r="AX513" s="36">
        <f t="shared" si="165"/>
        <v>68.551961820658761</v>
      </c>
      <c r="AY513" s="37">
        <f t="shared" si="166"/>
        <v>65.4051533250543</v>
      </c>
    </row>
    <row r="514" spans="1:51" thickTop="1" thickBot="1">
      <c r="A514" s="4">
        <v>513</v>
      </c>
      <c r="B514" s="4">
        <v>1339154049</v>
      </c>
      <c r="C514" s="5">
        <f t="shared" si="156"/>
        <v>0.97153700189753323</v>
      </c>
      <c r="D514" s="2">
        <f t="shared" si="157"/>
        <v>41068.468159722222</v>
      </c>
      <c r="E514" s="4" t="s">
        <v>1392</v>
      </c>
      <c r="F514" s="4" t="s">
        <v>1393</v>
      </c>
      <c r="G514" s="4">
        <v>75</v>
      </c>
      <c r="H514" s="4">
        <v>75</v>
      </c>
      <c r="I514" s="5">
        <f t="shared" si="158"/>
        <v>0.95081967213114749</v>
      </c>
      <c r="J514" s="4">
        <v>483</v>
      </c>
      <c r="K514" s="4">
        <v>483</v>
      </c>
      <c r="L514" s="5">
        <f t="shared" si="159"/>
        <v>0.99029126213592233</v>
      </c>
      <c r="M514" s="5">
        <f t="shared" ref="M514:M529" si="176">K514/H514</f>
        <v>6.44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f>N514+P514+T514</f>
        <v>0</v>
      </c>
      <c r="X514" s="4">
        <f>O514+Q514+U514</f>
        <v>0</v>
      </c>
      <c r="Y514" s="60">
        <f>(N514+V514)/G514</f>
        <v>0</v>
      </c>
      <c r="Z514" s="62">
        <f>IF(AA514=0,0,(N514+V514)/ABS(AA514))</f>
        <v>0</v>
      </c>
      <c r="AA514" s="3">
        <f t="shared" si="160"/>
        <v>0</v>
      </c>
      <c r="AB514" s="3">
        <f t="shared" ref="AB514:AB529" si="177">K514-J514</f>
        <v>0</v>
      </c>
      <c r="AC514" s="3">
        <f>N514+O514+P514+Q514+T514+U514</f>
        <v>0</v>
      </c>
      <c r="AD514" s="3">
        <f>AA514/G514</f>
        <v>0</v>
      </c>
      <c r="AE514" s="24">
        <f>(AA514)*(G514*G514)</f>
        <v>0</v>
      </c>
      <c r="AF514" s="25">
        <f t="shared" si="161"/>
        <v>1.7777777777777779E-4</v>
      </c>
      <c r="AG514" s="26">
        <f>(H514-$H$2)/SUM($AF$2:AF513)</f>
        <v>186.15596128120225</v>
      </c>
      <c r="AH514" s="35">
        <f>(H514-H509)/SUM(AF509:AF513)</f>
        <v>1112.8874918707997</v>
      </c>
      <c r="AI514" s="28">
        <f>(H514-H504)/SUM(AF504:AF513)</f>
        <v>1097.8674711587232</v>
      </c>
      <c r="AJ514" s="29">
        <f>AJ513+(AVERAGE($AE$3:AE514)/(AJ513*AJ513))</f>
        <v>62.718528901889243</v>
      </c>
      <c r="AK514" s="30">
        <f>AK513+(AVERAGE($AG$3:AG514)/(AK513*AK513))</f>
        <v>56.382790022551447</v>
      </c>
      <c r="AL514" s="36">
        <f>AL513+(AVERAGE($AH$3:AH514)/(AL513*AL513))</f>
        <v>69.957314584750819</v>
      </c>
      <c r="AM514" s="37">
        <f>AM513+(AVERAGE($AI$3:AI514)/(AM513*AM513))</f>
        <v>70.187474948495023</v>
      </c>
      <c r="AN514" s="38">
        <f t="shared" si="162"/>
        <v>75.028012061490784</v>
      </c>
      <c r="AO514" s="39">
        <f t="shared" si="174"/>
        <v>75.00120119364891</v>
      </c>
      <c r="AP514" s="39">
        <f t="shared" si="174"/>
        <v>74.507397911218405</v>
      </c>
      <c r="AQ514" s="36">
        <f t="shared" si="168"/>
        <v>74.359574445636895</v>
      </c>
      <c r="AR514" s="40">
        <f t="shared" si="175"/>
        <v>73.694494756295342</v>
      </c>
      <c r="AS514" s="41">
        <f t="shared" si="175"/>
        <v>73.636155073177079</v>
      </c>
      <c r="AT514" s="20">
        <f>POWER((AO514-H514),2)</f>
        <v>1.4428661821823166E-6</v>
      </c>
      <c r="AU514" s="20">
        <f>POWER((AP514-H514),2)</f>
        <v>0.24265681787199056</v>
      </c>
      <c r="AV514" s="29">
        <f t="shared" si="164"/>
        <v>65.170529211725665</v>
      </c>
      <c r="AW514" s="30">
        <f t="shared" si="167"/>
        <v>51.071609735264694</v>
      </c>
      <c r="AX514" s="36">
        <f t="shared" si="165"/>
        <v>68.5956169182531</v>
      </c>
      <c r="AY514" s="37">
        <f t="shared" si="166"/>
        <v>65.446671205256976</v>
      </c>
    </row>
    <row r="515" spans="1:51" thickTop="1" thickBot="1">
      <c r="A515" s="4">
        <v>514</v>
      </c>
      <c r="B515" s="4">
        <v>1339663522</v>
      </c>
      <c r="C515" s="5">
        <f t="shared" ref="C515:C529" si="178">(A515-1)/(LARGE(A:A,1)-1)</f>
        <v>0.97343453510436428</v>
      </c>
      <c r="D515" s="2">
        <f t="shared" ref="D515:D529" si="179">(B515/86400)+25569</f>
        <v>41074.364837962959</v>
      </c>
      <c r="E515" s="4" t="s">
        <v>1393</v>
      </c>
      <c r="F515" s="4" t="s">
        <v>1394</v>
      </c>
      <c r="G515" s="4">
        <v>75</v>
      </c>
      <c r="H515" s="4">
        <v>75</v>
      </c>
      <c r="I515" s="5">
        <f t="shared" ref="I515:I529" si="180">(H515-SMALL(H:H,1))/(LARGE(H:H,1)-SMALL(H:H,1))</f>
        <v>0.95081967213114749</v>
      </c>
      <c r="J515" s="4">
        <v>483</v>
      </c>
      <c r="K515" s="4">
        <v>484</v>
      </c>
      <c r="L515" s="5">
        <f t="shared" ref="L515:L529" si="181">(K515-SMALL(K:K,1))/(LARGE(K:K,1)-SMALL(K:K,1))</f>
        <v>0.99271844660194175</v>
      </c>
      <c r="M515" s="5">
        <f t="shared" si="176"/>
        <v>6.4533333333333331</v>
      </c>
      <c r="N515" s="4">
        <v>0</v>
      </c>
      <c r="O515" s="4">
        <v>0</v>
      </c>
      <c r="P515" s="4">
        <v>1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1</v>
      </c>
      <c r="W515" s="4">
        <f>N515+P515+T515</f>
        <v>1</v>
      </c>
      <c r="X515" s="4">
        <f>O515+Q515+U515</f>
        <v>0</v>
      </c>
      <c r="Y515" s="60">
        <f>(N515+V515)/G515</f>
        <v>1.3333333333333334E-2</v>
      </c>
      <c r="Z515" s="62">
        <f>IF(AA515=0,0,(N515+V515)/ABS(AA515))</f>
        <v>0</v>
      </c>
      <c r="AA515" s="3">
        <f t="shared" ref="AA515:AA529" si="182">H515-G515</f>
        <v>0</v>
      </c>
      <c r="AB515" s="3">
        <f t="shared" si="177"/>
        <v>1</v>
      </c>
      <c r="AC515" s="3">
        <f>N515+O515+P515+Q515+T515+U515</f>
        <v>1</v>
      </c>
      <c r="AD515" s="3">
        <f>AA515/G515</f>
        <v>0</v>
      </c>
      <c r="AE515" s="24">
        <f>(AA515)*(G515*G515)</f>
        <v>0</v>
      </c>
      <c r="AF515" s="25">
        <f t="shared" ref="AF515:AF529" si="183">1/(H515*H515)</f>
        <v>1.7777777777777779E-4</v>
      </c>
      <c r="AG515" s="26">
        <f>(H515-$H$2)/SUM($AF$2:AF514)</f>
        <v>186.04980256903852</v>
      </c>
      <c r="AH515" s="35">
        <f>(H515-H510)/SUM(AF510:AF514)</f>
        <v>1118.910966617022</v>
      </c>
      <c r="AI515" s="28">
        <f>(H515-H505)/SUM(AF505:AF514)</f>
        <v>1103.8509508589609</v>
      </c>
      <c r="AJ515" s="29">
        <f>AJ514+(AVERAGE($AE$3:AE515)/(AJ514*AJ514))</f>
        <v>62.769590281385803</v>
      </c>
      <c r="AK515" s="30">
        <f>AK514+(AVERAGE($AG$3:AG515)/(AK514*AK514))</f>
        <v>56.429196195893205</v>
      </c>
      <c r="AL515" s="36">
        <f>AL514+(AVERAGE($AH$3:AH515)/(AL514*AL514))</f>
        <v>70.01079838962788</v>
      </c>
      <c r="AM515" s="37">
        <f>AM514+(AVERAGE($AI$3:AI515)/(AM514*AM514))</f>
        <v>70.240565979182094</v>
      </c>
      <c r="AN515" s="38">
        <f t="shared" si="162"/>
        <v>75.028012061490784</v>
      </c>
      <c r="AO515" s="39">
        <f t="shared" si="174"/>
        <v>75.200112327286504</v>
      </c>
      <c r="AP515" s="39">
        <f t="shared" si="174"/>
        <v>74.706241523109</v>
      </c>
      <c r="AQ515" s="36">
        <f t="shared" si="168"/>
        <v>74.559777496681377</v>
      </c>
      <c r="AR515" s="40">
        <f t="shared" si="175"/>
        <v>73.895606232159906</v>
      </c>
      <c r="AS515" s="41">
        <f t="shared" si="175"/>
        <v>73.786257550311859</v>
      </c>
      <c r="AT515" s="20">
        <f>POWER((AO515-H515),2)</f>
        <v>4.0044943532021059E-2</v>
      </c>
      <c r="AU515" s="20">
        <f>POWER((AP515-H515),2)</f>
        <v>8.6294042745320168E-2</v>
      </c>
      <c r="AV515" s="29">
        <f t="shared" si="164"/>
        <v>65.211806604034379</v>
      </c>
      <c r="AW515" s="30">
        <f t="shared" si="167"/>
        <v>51.103086469962918</v>
      </c>
      <c r="AX515" s="36">
        <f t="shared" si="165"/>
        <v>68.639216468242381</v>
      </c>
      <c r="AY515" s="37">
        <f t="shared" si="166"/>
        <v>65.488136426169405</v>
      </c>
    </row>
    <row r="516" spans="1:51" thickTop="1" thickBot="1">
      <c r="A516" s="4">
        <v>515</v>
      </c>
      <c r="B516" s="4">
        <v>1340642120</v>
      </c>
      <c r="C516" s="5">
        <f t="shared" si="178"/>
        <v>0.97533206831119545</v>
      </c>
      <c r="D516" s="2">
        <f t="shared" si="179"/>
        <v>41085.691203703704</v>
      </c>
      <c r="E516" s="4" t="s">
        <v>1394</v>
      </c>
      <c r="F516" s="4" t="s">
        <v>1395</v>
      </c>
      <c r="G516" s="4">
        <v>75</v>
      </c>
      <c r="H516" s="4">
        <v>75</v>
      </c>
      <c r="I516" s="5">
        <f t="shared" si="180"/>
        <v>0.95081967213114749</v>
      </c>
      <c r="J516" s="4">
        <v>484</v>
      </c>
      <c r="K516" s="4">
        <v>484</v>
      </c>
      <c r="L516" s="5">
        <f t="shared" si="181"/>
        <v>0.99271844660194175</v>
      </c>
      <c r="M516" s="5">
        <f t="shared" si="176"/>
        <v>6.4533333333333331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f>N516+P516+T516</f>
        <v>0</v>
      </c>
      <c r="X516" s="4">
        <f>O516+Q516+U516</f>
        <v>0</v>
      </c>
      <c r="Y516" s="60">
        <f>(N516+V516)/G516</f>
        <v>0</v>
      </c>
      <c r="Z516" s="62">
        <f>IF(AA516=0,0,(N516+V516)/ABS(AA516))</f>
        <v>0</v>
      </c>
      <c r="AA516" s="3">
        <f t="shared" si="182"/>
        <v>0</v>
      </c>
      <c r="AB516" s="3">
        <f t="shared" si="177"/>
        <v>0</v>
      </c>
      <c r="AC516" s="3">
        <f>N516+O516+P516+Q516+T516+U516</f>
        <v>0</v>
      </c>
      <c r="AD516" s="3">
        <f>AA516/G516</f>
        <v>0</v>
      </c>
      <c r="AE516" s="24">
        <f>(AA516)*(G516*G516)</f>
        <v>0</v>
      </c>
      <c r="AF516" s="25">
        <f t="shared" si="183"/>
        <v>1.7777777777777779E-4</v>
      </c>
      <c r="AG516" s="26">
        <f>(H516-$H$2)/SUM($AF$2:AF515)</f>
        <v>185.94376486561418</v>
      </c>
      <c r="AH516" s="35">
        <f>(H516-H511)/SUM(AF511:AF515)</f>
        <v>0</v>
      </c>
      <c r="AI516" s="28">
        <f>(H516-H506)/SUM(AF506:AF515)</f>
        <v>554.95000450409873</v>
      </c>
      <c r="AJ516" s="29">
        <f>AJ515+(AVERAGE($AE$3:AE516)/(AJ515*AJ515))</f>
        <v>62.820469440895884</v>
      </c>
      <c r="AK516" s="30">
        <f>AK515+(AVERAGE($AG$3:AG516)/(AK515*AK515))</f>
        <v>56.475549546252758</v>
      </c>
      <c r="AL516" s="36">
        <f>AL515+(AVERAGE($AH$3:AH516)/(AL515*AL515))</f>
        <v>70.06409661408135</v>
      </c>
      <c r="AM516" s="37">
        <f>AM515+(AVERAGE($AI$3:AI516)/(AM515*AM515))</f>
        <v>70.293692483053007</v>
      </c>
      <c r="AN516" s="38">
        <f t="shared" ref="AN516:AN529" si="184">AN515+(AE516/(AN515*AN515))</f>
        <v>75.028012061490784</v>
      </c>
      <c r="AO516" s="39">
        <f t="shared" ref="AO516:AP529" si="185">AO515+(AH516/(AO515*AO515))</f>
        <v>75.200112327286504</v>
      </c>
      <c r="AP516" s="39">
        <f t="shared" si="185"/>
        <v>74.805676707659131</v>
      </c>
      <c r="AQ516" s="36">
        <f t="shared" si="168"/>
        <v>74.719505213593436</v>
      </c>
      <c r="AR516" s="40">
        <f t="shared" si="175"/>
        <v>74.076106380483779</v>
      </c>
      <c r="AS516" s="41">
        <f t="shared" si="175"/>
        <v>73.936154947880638</v>
      </c>
      <c r="AT516" s="20">
        <f>POWER((AO516-H516),2)</f>
        <v>4.0044943532021059E-2</v>
      </c>
      <c r="AU516" s="20">
        <f>POWER((AP516-H516),2)</f>
        <v>3.7761541946194702E-2</v>
      </c>
      <c r="AV516" s="29">
        <f t="shared" ref="AV516:AV529" si="186">AV515+(AVERAGE($AE$3:$AE$85)/(AV515*AV515))</f>
        <v>65.253031757830882</v>
      </c>
      <c r="AW516" s="30">
        <f t="shared" si="167"/>
        <v>51.134524440674042</v>
      </c>
      <c r="AX516" s="36">
        <f t="shared" ref="AX516:AX529" si="187">AX515+(AVERAGE($AH$3:$AH$85)/(AX515*AX515))</f>
        <v>68.682760647056824</v>
      </c>
      <c r="AY516" s="37">
        <f t="shared" ref="AY516:AY529" si="188">AY515+(AVERAGE($AI$3:$AI$85)/(AY515*AY515))</f>
        <v>65.529549154514086</v>
      </c>
    </row>
    <row r="517" spans="1:51" thickTop="1" thickBot="1">
      <c r="A517" s="4">
        <v>516</v>
      </c>
      <c r="B517" s="4">
        <v>1341480577</v>
      </c>
      <c r="C517" s="5">
        <f t="shared" si="178"/>
        <v>0.97722960151802651</v>
      </c>
      <c r="D517" s="2">
        <f t="shared" si="179"/>
        <v>41095.395567129628</v>
      </c>
      <c r="E517" s="4" t="s">
        <v>1395</v>
      </c>
      <c r="F517" s="4" t="s">
        <v>1396</v>
      </c>
      <c r="G517" s="4">
        <v>75</v>
      </c>
      <c r="H517" s="4">
        <v>75</v>
      </c>
      <c r="I517" s="5">
        <f t="shared" si="180"/>
        <v>0.95081967213114749</v>
      </c>
      <c r="J517" s="4">
        <v>484</v>
      </c>
      <c r="K517" s="4">
        <v>484</v>
      </c>
      <c r="L517" s="5">
        <f t="shared" si="181"/>
        <v>0.99271844660194175</v>
      </c>
      <c r="M517" s="5">
        <f t="shared" si="176"/>
        <v>6.4533333333333331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f>N517+P517+T517</f>
        <v>0</v>
      </c>
      <c r="X517" s="4">
        <f>O517+Q517+U517</f>
        <v>0</v>
      </c>
      <c r="Y517" s="60">
        <f>(N517+V517)/G517</f>
        <v>0</v>
      </c>
      <c r="Z517" s="62">
        <f>IF(AA517=0,0,(N517+V517)/ABS(AA517))</f>
        <v>0</v>
      </c>
      <c r="AA517" s="3">
        <f t="shared" si="182"/>
        <v>0</v>
      </c>
      <c r="AB517" s="3">
        <f t="shared" si="177"/>
        <v>0</v>
      </c>
      <c r="AC517" s="3">
        <f>N517+O517+P517+Q517+T517+U517</f>
        <v>0</v>
      </c>
      <c r="AD517" s="3">
        <f>AA517/G517</f>
        <v>0</v>
      </c>
      <c r="AE517" s="24">
        <f>(AA517)*(G517*G517)</f>
        <v>0</v>
      </c>
      <c r="AF517" s="25">
        <f t="shared" si="183"/>
        <v>1.7777777777777779E-4</v>
      </c>
      <c r="AG517" s="26">
        <f>(H517-$H$2)/SUM($AF$2:AF516)</f>
        <v>185.83784796414298</v>
      </c>
      <c r="AH517" s="35">
        <f>(H517-H512)/SUM(AF512:AF516)</f>
        <v>0</v>
      </c>
      <c r="AI517" s="28">
        <f>(H517-H507)/SUM(AF507:AF516)</f>
        <v>556.44374593539987</v>
      </c>
      <c r="AJ517" s="29">
        <f>AJ516+(AVERAGE($AE$3:AE517)/(AJ516*AJ516))</f>
        <v>62.871167583803647</v>
      </c>
      <c r="AK517" s="30">
        <f>AK516+(AVERAGE($AG$3:AG517)/(AK516*AK516))</f>
        <v>56.521850115636092</v>
      </c>
      <c r="AL517" s="36">
        <f>AL516+(AVERAGE($AH$3:AH517)/(AL516*AL516))</f>
        <v>70.117210446445043</v>
      </c>
      <c r="AM517" s="37">
        <f>AM516+(AVERAGE($AI$3:AI517)/(AM516*AM516))</f>
        <v>70.346854377108897</v>
      </c>
      <c r="AN517" s="38">
        <f t="shared" si="184"/>
        <v>75.028012061490784</v>
      </c>
      <c r="AO517" s="39">
        <f t="shared" si="185"/>
        <v>75.200112327286504</v>
      </c>
      <c r="AP517" s="39">
        <f t="shared" si="185"/>
        <v>74.905114655645008</v>
      </c>
      <c r="AQ517" s="36">
        <f t="shared" si="168"/>
        <v>74.839108448928343</v>
      </c>
      <c r="AR517" s="40">
        <f t="shared" si="175"/>
        <v>74.236199973818003</v>
      </c>
      <c r="AS517" s="41">
        <f t="shared" si="175"/>
        <v>74.085849608412616</v>
      </c>
      <c r="AT517" s="20">
        <f>POWER((AO517-H517),2)</f>
        <v>4.0044943532021059E-2</v>
      </c>
      <c r="AU517" s="20">
        <f>POWER((AP517-H517),2)</f>
        <v>9.0032285733654474E-3</v>
      </c>
      <c r="AV517" s="29">
        <f t="shared" si="186"/>
        <v>65.294204838140345</v>
      </c>
      <c r="AW517" s="30">
        <f t="shared" ref="AW517:AW529" si="189">AW516+(AVERAGE($AG$3:$AG$85)/(AW516*AW516))</f>
        <v>51.165923766567744</v>
      </c>
      <c r="AX517" s="36">
        <f t="shared" si="187"/>
        <v>68.726249630231536</v>
      </c>
      <c r="AY517" s="37">
        <f t="shared" si="188"/>
        <v>65.570909556170363</v>
      </c>
    </row>
    <row r="518" spans="1:51" thickTop="1" thickBot="1">
      <c r="A518" s="4">
        <v>517</v>
      </c>
      <c r="B518" s="4">
        <v>1344506938</v>
      </c>
      <c r="C518" s="5">
        <f t="shared" si="178"/>
        <v>0.97912713472485768</v>
      </c>
      <c r="D518" s="2">
        <f t="shared" si="179"/>
        <v>41130.422893518517</v>
      </c>
      <c r="E518" s="4" t="s">
        <v>1396</v>
      </c>
      <c r="F518" s="4" t="s">
        <v>1397</v>
      </c>
      <c r="G518" s="4">
        <v>75</v>
      </c>
      <c r="H518" s="4">
        <v>75</v>
      </c>
      <c r="I518" s="5">
        <f t="shared" si="180"/>
        <v>0.95081967213114749</v>
      </c>
      <c r="J518" s="4">
        <v>484</v>
      </c>
      <c r="K518" s="4">
        <v>484</v>
      </c>
      <c r="L518" s="5">
        <f t="shared" si="181"/>
        <v>0.99271844660194175</v>
      </c>
      <c r="M518" s="5">
        <f t="shared" si="176"/>
        <v>6.4533333333333331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f>N518+P518+T518</f>
        <v>0</v>
      </c>
      <c r="X518" s="4">
        <f>O518+Q518+U518</f>
        <v>0</v>
      </c>
      <c r="Y518" s="60">
        <f>(N518+V518)/G518</f>
        <v>0</v>
      </c>
      <c r="Z518" s="62">
        <f>IF(AA518=0,0,(N518+V518)/ABS(AA518))</f>
        <v>0</v>
      </c>
      <c r="AA518" s="3">
        <f t="shared" si="182"/>
        <v>0</v>
      </c>
      <c r="AB518" s="3">
        <f t="shared" si="177"/>
        <v>0</v>
      </c>
      <c r="AC518" s="3">
        <f>N518+O518+P518+Q518+T518+U518</f>
        <v>0</v>
      </c>
      <c r="AD518" s="3">
        <f>AA518/G518</f>
        <v>0</v>
      </c>
      <c r="AE518" s="24">
        <f>(AA518)*(G518*G518)</f>
        <v>0</v>
      </c>
      <c r="AF518" s="25">
        <f t="shared" si="183"/>
        <v>1.7777777777777779E-4</v>
      </c>
      <c r="AG518" s="26">
        <f>(H518-$H$2)/SUM($AF$2:AF517)</f>
        <v>185.73205165830959</v>
      </c>
      <c r="AH518" s="35">
        <f>(H518-H513)/SUM(AF513:AF517)</f>
        <v>0</v>
      </c>
      <c r="AI518" s="28">
        <f>(H518-H508)/SUM(AF508:AF517)</f>
        <v>557.94555038310352</v>
      </c>
      <c r="AJ518" s="29">
        <f>AJ517+(AVERAGE($AE$3:AE518)/(AJ517*AJ517))</f>
        <v>62.921685901773252</v>
      </c>
      <c r="AK518" s="30">
        <f>AK517+(AVERAGE($AG$3:AG518)/(AK517*AK517))</f>
        <v>56.568097946880101</v>
      </c>
      <c r="AL518" s="36">
        <f>AL517+(AVERAGE($AH$3:AH518)/(AL517*AL517))</f>
        <v>70.170141063863042</v>
      </c>
      <c r="AM518" s="37">
        <f>AM517+(AVERAGE($AI$3:AI518)/(AM517*AM517))</f>
        <v>70.400051580857024</v>
      </c>
      <c r="AN518" s="38">
        <f t="shared" si="184"/>
        <v>75.028012061490784</v>
      </c>
      <c r="AO518" s="39">
        <f t="shared" si="185"/>
        <v>75.200112327286504</v>
      </c>
      <c r="AP518" s="39">
        <f t="shared" si="185"/>
        <v>75.004556431673507</v>
      </c>
      <c r="AQ518" s="36">
        <f t="shared" si="168"/>
        <v>74.918802840369921</v>
      </c>
      <c r="AR518" s="40">
        <f t="shared" si="175"/>
        <v>74.376054441706685</v>
      </c>
      <c r="AS518" s="41">
        <f t="shared" si="175"/>
        <v>74.235343849125343</v>
      </c>
      <c r="AT518" s="20">
        <f>POWER((AO518-H518),2)</f>
        <v>4.0044943532021059E-2</v>
      </c>
      <c r="AU518" s="20">
        <f>POWER((AP518-H518),2)</f>
        <v>2.0761069595335269E-5</v>
      </c>
      <c r="AV518" s="29">
        <f t="shared" si="186"/>
        <v>65.33532600915521</v>
      </c>
      <c r="AW518" s="30">
        <f t="shared" si="189"/>
        <v>51.19728456622849</v>
      </c>
      <c r="AX518" s="36">
        <f t="shared" si="187"/>
        <v>68.769683592412775</v>
      </c>
      <c r="AY518" s="37">
        <f t="shared" si="188"/>
        <v>65.612217796180261</v>
      </c>
    </row>
    <row r="519" spans="1:51" thickTop="1" thickBot="1">
      <c r="A519" s="4">
        <v>518</v>
      </c>
      <c r="B519" s="4">
        <v>1344507033</v>
      </c>
      <c r="C519" s="5">
        <f t="shared" si="178"/>
        <v>0.98102466793168885</v>
      </c>
      <c r="D519" s="2">
        <f t="shared" si="179"/>
        <v>41130.423993055556</v>
      </c>
      <c r="E519" s="4" t="s">
        <v>1397</v>
      </c>
      <c r="F519" s="4" t="s">
        <v>1398</v>
      </c>
      <c r="G519" s="4">
        <v>75</v>
      </c>
      <c r="H519" s="4">
        <v>75</v>
      </c>
      <c r="I519" s="5">
        <f t="shared" si="180"/>
        <v>0.95081967213114749</v>
      </c>
      <c r="J519" s="4">
        <v>484</v>
      </c>
      <c r="K519" s="4">
        <v>484</v>
      </c>
      <c r="L519" s="5">
        <f t="shared" si="181"/>
        <v>0.99271844660194175</v>
      </c>
      <c r="M519" s="5">
        <f t="shared" si="176"/>
        <v>6.4533333333333331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f>N519+P519+T519</f>
        <v>0</v>
      </c>
      <c r="X519" s="4">
        <f>O519+Q519+U519</f>
        <v>0</v>
      </c>
      <c r="Y519" s="60">
        <f>(N519+V519)/G519</f>
        <v>0</v>
      </c>
      <c r="Z519" s="62">
        <f>IF(AA519=0,0,(N519+V519)/ABS(AA519))</f>
        <v>0</v>
      </c>
      <c r="AA519" s="3">
        <f t="shared" si="182"/>
        <v>0</v>
      </c>
      <c r="AB519" s="3">
        <f t="shared" si="177"/>
        <v>0</v>
      </c>
      <c r="AC519" s="3">
        <f>N519+O519+P519+Q519+T519+U519</f>
        <v>0</v>
      </c>
      <c r="AD519" s="3">
        <f>AA519/G519</f>
        <v>0</v>
      </c>
      <c r="AE519" s="24">
        <f>(AA519)*(G519*G519)</f>
        <v>0</v>
      </c>
      <c r="AF519" s="25">
        <f t="shared" si="183"/>
        <v>1.7777777777777779E-4</v>
      </c>
      <c r="AG519" s="26">
        <f>(H519-$H$2)/SUM($AF$2:AF518)</f>
        <v>185.62637574226821</v>
      </c>
      <c r="AH519" s="35">
        <f>(H519-H514)/SUM(AF514:AF518)</f>
        <v>0</v>
      </c>
      <c r="AI519" s="28">
        <f>(H519-H509)/SUM(AF509:AF518)</f>
        <v>559.45548330851102</v>
      </c>
      <c r="AJ519" s="29">
        <f>AJ518+(AVERAGE($AE$3:AE519)/(AJ518*AJ518))</f>
        <v>62.97202557490089</v>
      </c>
      <c r="AK519" s="30">
        <f>AK518+(AVERAGE($AG$3:AG519)/(AK518*AK518))</f>
        <v>56.614293083637179</v>
      </c>
      <c r="AL519" s="36">
        <f>AL518+(AVERAGE($AH$3:AH519)/(AL518*AL518))</f>
        <v>70.222889632429769</v>
      </c>
      <c r="AM519" s="37">
        <f>AM518+(AVERAGE($AI$3:AI519)/(AM518*AM518))</f>
        <v>70.453284016300572</v>
      </c>
      <c r="AN519" s="38">
        <f t="shared" si="184"/>
        <v>75.028012061490784</v>
      </c>
      <c r="AO519" s="39">
        <f t="shared" si="185"/>
        <v>75.200112327286504</v>
      </c>
      <c r="AP519" s="39">
        <f t="shared" si="185"/>
        <v>75.104003100642586</v>
      </c>
      <c r="AQ519" s="36">
        <f t="shared" si="168"/>
        <v>74.958672623023929</v>
      </c>
      <c r="AR519" s="40">
        <f t="shared" si="175"/>
        <v>74.495801250817735</v>
      </c>
      <c r="AS519" s="41">
        <f t="shared" si="175"/>
        <v>74.384639962384227</v>
      </c>
      <c r="AT519" s="20">
        <f>POWER((AO519-H519),2)</f>
        <v>4.0044943532021059E-2</v>
      </c>
      <c r="AU519" s="20">
        <f>POWER((AP519-H519),2)</f>
        <v>1.0816644943271942E-2</v>
      </c>
      <c r="AV519" s="29">
        <f t="shared" si="186"/>
        <v>65.376395434240948</v>
      </c>
      <c r="AW519" s="30">
        <f t="shared" si="189"/>
        <v>51.228606957659451</v>
      </c>
      <c r="AX519" s="36">
        <f t="shared" si="187"/>
        <v>68.813062707364068</v>
      </c>
      <c r="AY519" s="37">
        <f t="shared" si="188"/>
        <v>65.653474038754311</v>
      </c>
    </row>
    <row r="520" spans="1:51" thickTop="1" thickBot="1">
      <c r="A520" s="4">
        <v>519</v>
      </c>
      <c r="B520" s="4">
        <v>1351169612</v>
      </c>
      <c r="C520" s="5">
        <f t="shared" si="178"/>
        <v>0.98292220113851991</v>
      </c>
      <c r="D520" s="2">
        <f t="shared" si="179"/>
        <v>41207.537175925929</v>
      </c>
      <c r="E520" s="4" t="s">
        <v>1398</v>
      </c>
      <c r="F520" s="4" t="s">
        <v>1399</v>
      </c>
      <c r="G520" s="4">
        <v>75</v>
      </c>
      <c r="H520" s="4">
        <v>75</v>
      </c>
      <c r="I520" s="5">
        <f t="shared" si="180"/>
        <v>0.95081967213114749</v>
      </c>
      <c r="J520" s="4">
        <v>484</v>
      </c>
      <c r="K520" s="4">
        <v>484</v>
      </c>
      <c r="L520" s="5">
        <f t="shared" si="181"/>
        <v>0.99271844660194175</v>
      </c>
      <c r="M520" s="5">
        <f t="shared" si="176"/>
        <v>6.4533333333333331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f>N520+P520+T520</f>
        <v>0</v>
      </c>
      <c r="X520" s="4">
        <f>O520+Q520+U520</f>
        <v>0</v>
      </c>
      <c r="Y520" s="60">
        <f>(N520+V520)/G520</f>
        <v>0</v>
      </c>
      <c r="Z520" s="62">
        <f>IF(AA520=0,0,(N520+V520)/ABS(AA520))</f>
        <v>0</v>
      </c>
      <c r="AA520" s="3">
        <f t="shared" si="182"/>
        <v>0</v>
      </c>
      <c r="AB520" s="3">
        <f t="shared" si="177"/>
        <v>0</v>
      </c>
      <c r="AC520" s="3">
        <f>N520+O520+P520+Q520+T520+U520</f>
        <v>0</v>
      </c>
      <c r="AD520" s="3">
        <f>AA520/G520</f>
        <v>0</v>
      </c>
      <c r="AE520" s="24">
        <f>(AA520)*(G520*G520)</f>
        <v>0</v>
      </c>
      <c r="AF520" s="25">
        <f t="shared" si="183"/>
        <v>1.7777777777777779E-4</v>
      </c>
      <c r="AG520" s="26">
        <f>(H520-$H$2)/SUM($AF$2:AF519)</f>
        <v>185.52082001064119</v>
      </c>
      <c r="AH520" s="35">
        <f>(H520-H515)/SUM(AF515:AF519)</f>
        <v>0</v>
      </c>
      <c r="AI520" s="28">
        <f>(H520-H510)/SUM(AF510:AF519)</f>
        <v>560.97361088346167</v>
      </c>
      <c r="AJ520" s="29">
        <f>AJ519+(AVERAGE($AE$3:AE520)/(AJ519*AJ519))</f>
        <v>63.022187771864353</v>
      </c>
      <c r="AK520" s="30">
        <f>AK519+(AVERAGE($AG$3:AG520)/(AK519*AK519))</f>
        <v>56.660435570359986</v>
      </c>
      <c r="AL520" s="36">
        <f>AL519+(AVERAGE($AH$3:AH520)/(AL519*AL519))</f>
        <v>70.27545730732777</v>
      </c>
      <c r="AM520" s="37">
        <f>AM519+(AVERAGE($AI$3:AI520)/(AM519*AM519))</f>
        <v>70.506551607928714</v>
      </c>
      <c r="AN520" s="38">
        <f t="shared" si="184"/>
        <v>75.028012061490784</v>
      </c>
      <c r="AO520" s="39">
        <f t="shared" si="185"/>
        <v>75.200112327286504</v>
      </c>
      <c r="AP520" s="39">
        <f t="shared" si="185"/>
        <v>75.203455727824917</v>
      </c>
      <c r="AQ520" s="36">
        <f t="shared" ref="AQ520:AQ529" si="190">AQ519+(AVERAGE(AH516:AH520)/(AQ519*AQ519))</f>
        <v>74.958672623023929</v>
      </c>
      <c r="AR520" s="40">
        <f t="shared" si="175"/>
        <v>74.595537009610069</v>
      </c>
      <c r="AS520" s="41">
        <f t="shared" si="175"/>
        <v>74.533740216152523</v>
      </c>
      <c r="AT520" s="20">
        <f>POWER((AO520-H520),2)</f>
        <v>4.0044943532021059E-2</v>
      </c>
      <c r="AU520" s="20">
        <f>POWER((AP520-H520),2)</f>
        <v>4.1394233184766593E-2</v>
      </c>
      <c r="AV520" s="29">
        <f t="shared" si="186"/>
        <v>65.417413275941755</v>
      </c>
      <c r="AW520" s="30">
        <f t="shared" si="189"/>
        <v>51.259891058286442</v>
      </c>
      <c r="AX520" s="36">
        <f t="shared" si="187"/>
        <v>68.856387147972384</v>
      </c>
      <c r="AY520" s="37">
        <f t="shared" si="188"/>
        <v>65.694678447277269</v>
      </c>
    </row>
    <row r="521" spans="1:51" thickTop="1" thickBot="1">
      <c r="A521" s="4">
        <v>520</v>
      </c>
      <c r="B521" s="4">
        <v>1351510749</v>
      </c>
      <c r="C521" s="5">
        <f t="shared" si="178"/>
        <v>0.98481973434535108</v>
      </c>
      <c r="D521" s="2">
        <f t="shared" si="179"/>
        <v>41211.485520833332</v>
      </c>
      <c r="E521" s="4" t="s">
        <v>1399</v>
      </c>
      <c r="F521" s="4" t="s">
        <v>1400</v>
      </c>
      <c r="G521" s="4">
        <v>75</v>
      </c>
      <c r="H521" s="4">
        <v>75</v>
      </c>
      <c r="I521" s="5">
        <f t="shared" si="180"/>
        <v>0.95081967213114749</v>
      </c>
      <c r="J521" s="4">
        <v>484</v>
      </c>
      <c r="K521" s="4">
        <v>485</v>
      </c>
      <c r="L521" s="5">
        <f t="shared" si="181"/>
        <v>0.99514563106796117</v>
      </c>
      <c r="M521" s="5">
        <f t="shared" si="176"/>
        <v>6.4666666666666668</v>
      </c>
      <c r="N521" s="4">
        <v>0</v>
      </c>
      <c r="O521" s="4">
        <v>0</v>
      </c>
      <c r="P521" s="4">
        <v>2</v>
      </c>
      <c r="Q521" s="4">
        <v>1</v>
      </c>
      <c r="R521" s="4">
        <v>0</v>
      </c>
      <c r="S521" s="4">
        <v>1</v>
      </c>
      <c r="T521" s="4">
        <v>0</v>
      </c>
      <c r="U521" s="4">
        <v>0</v>
      </c>
      <c r="V521" s="4">
        <v>1</v>
      </c>
      <c r="W521" s="4">
        <f>N521+P521+T521</f>
        <v>2</v>
      </c>
      <c r="X521" s="4">
        <f>O521+Q521+U521</f>
        <v>1</v>
      </c>
      <c r="Y521" s="60">
        <f>(N521+V521)/G521</f>
        <v>1.3333333333333334E-2</v>
      </c>
      <c r="Z521" s="62">
        <f>IF(AA521=0,0,(N521+V521)/ABS(AA521))</f>
        <v>0</v>
      </c>
      <c r="AA521" s="3">
        <f t="shared" si="182"/>
        <v>0</v>
      </c>
      <c r="AB521" s="3">
        <f t="shared" si="177"/>
        <v>1</v>
      </c>
      <c r="AC521" s="3">
        <f>N521+O521+P521+Q521+T521+U521</f>
        <v>3</v>
      </c>
      <c r="AD521" s="3">
        <f>AA521/G521</f>
        <v>0</v>
      </c>
      <c r="AE521" s="24">
        <f>(AA521)*(G521*G521)</f>
        <v>0</v>
      </c>
      <c r="AF521" s="25">
        <f t="shared" si="183"/>
        <v>1.7777777777777779E-4</v>
      </c>
      <c r="AG521" s="26">
        <f>(H521-$H$2)/SUM($AF$2:AF520)</f>
        <v>185.41538425851789</v>
      </c>
      <c r="AH521" s="35">
        <f>(H521-H516)/SUM(AF516:AF520)</f>
        <v>0</v>
      </c>
      <c r="AI521" s="28">
        <f>(H521-H511)/SUM(AF511:AF520)</f>
        <v>0</v>
      </c>
      <c r="AJ521" s="29">
        <f>AJ520+(AVERAGE($AE$3:AE521)/(AJ520*AJ520))</f>
        <v>63.072173650070162</v>
      </c>
      <c r="AK521" s="30">
        <f>AK520+(AVERAGE($AG$3:AG521)/(AK520*AK520))</f>
        <v>56.706525452286492</v>
      </c>
      <c r="AL521" s="36">
        <f>AL520+(AVERAGE($AH$3:AH521)/(AL520*AL520))</f>
        <v>70.327845232963398</v>
      </c>
      <c r="AM521" s="37">
        <f>AM520+(AVERAGE($AI$3:AI521)/(AM520*AM520))</f>
        <v>70.559636262764585</v>
      </c>
      <c r="AN521" s="38">
        <f t="shared" si="184"/>
        <v>75.028012061490784</v>
      </c>
      <c r="AO521" s="39">
        <f t="shared" si="185"/>
        <v>75.200112327286504</v>
      </c>
      <c r="AP521" s="39">
        <f t="shared" si="185"/>
        <v>75.203455727824917</v>
      </c>
      <c r="AQ521" s="36">
        <f t="shared" si="190"/>
        <v>74.958672623023929</v>
      </c>
      <c r="AR521" s="40">
        <f t="shared" si="175"/>
        <v>74.67532431635091</v>
      </c>
      <c r="AS521" s="41">
        <f t="shared" si="175"/>
        <v>74.662798164246908</v>
      </c>
      <c r="AT521" s="20">
        <f>POWER((AO521-H521),2)</f>
        <v>4.0044943532021059E-2</v>
      </c>
      <c r="AU521" s="20">
        <f>POWER((AP521-H521),2)</f>
        <v>4.1394233184766593E-2</v>
      </c>
      <c r="AV521" s="29">
        <f t="shared" si="186"/>
        <v>65.458379695986253</v>
      </c>
      <c r="AW521" s="30">
        <f t="shared" si="189"/>
        <v>51.291136984961781</v>
      </c>
      <c r="AX521" s="36">
        <f t="shared" si="187"/>
        <v>68.89965708625418</v>
      </c>
      <c r="AY521" s="37">
        <f t="shared" si="188"/>
        <v>65.735831184313838</v>
      </c>
    </row>
    <row r="522" spans="1:51" thickTop="1" thickBot="1">
      <c r="A522" s="4">
        <v>521</v>
      </c>
      <c r="B522" s="4">
        <v>1351515509</v>
      </c>
      <c r="C522" s="5">
        <f t="shared" si="178"/>
        <v>0.98671726755218214</v>
      </c>
      <c r="D522" s="2">
        <f t="shared" si="179"/>
        <v>41211.540613425925</v>
      </c>
      <c r="E522" s="4" t="s">
        <v>1400</v>
      </c>
      <c r="F522" s="4" t="s">
        <v>1401</v>
      </c>
      <c r="G522" s="4">
        <v>75</v>
      </c>
      <c r="H522" s="4">
        <v>75</v>
      </c>
      <c r="I522" s="5">
        <f t="shared" si="180"/>
        <v>0.95081967213114749</v>
      </c>
      <c r="J522" s="4">
        <v>485</v>
      </c>
      <c r="K522" s="4">
        <v>485</v>
      </c>
      <c r="L522" s="5">
        <f t="shared" si="181"/>
        <v>0.99514563106796117</v>
      </c>
      <c r="M522" s="5">
        <f t="shared" si="176"/>
        <v>6.4666666666666668</v>
      </c>
      <c r="N522" s="4">
        <v>0</v>
      </c>
      <c r="O522" s="4">
        <v>0</v>
      </c>
      <c r="P522" s="4">
        <v>0</v>
      </c>
      <c r="Q522" s="4">
        <v>0</v>
      </c>
      <c r="R522" s="4">
        <v>7</v>
      </c>
      <c r="S522" s="4">
        <v>0</v>
      </c>
      <c r="T522" s="4">
        <v>0</v>
      </c>
      <c r="U522" s="4">
        <v>0</v>
      </c>
      <c r="V522" s="4">
        <v>3</v>
      </c>
      <c r="W522" s="4">
        <f>N522+P522+T522</f>
        <v>0</v>
      </c>
      <c r="X522" s="4">
        <f>O522+Q522+U522</f>
        <v>0</v>
      </c>
      <c r="Y522" s="60">
        <f>(N522+V522)/G522</f>
        <v>0.04</v>
      </c>
      <c r="Z522" s="62">
        <f>IF(AA522=0,0,(N522+V522)/ABS(AA522))</f>
        <v>0</v>
      </c>
      <c r="AA522" s="3">
        <f t="shared" si="182"/>
        <v>0</v>
      </c>
      <c r="AB522" s="3">
        <f t="shared" si="177"/>
        <v>0</v>
      </c>
      <c r="AC522" s="3">
        <f>N522+O522+P522+Q522+T522+U522</f>
        <v>0</v>
      </c>
      <c r="AD522" s="3">
        <f>AA522/G522</f>
        <v>0</v>
      </c>
      <c r="AE522" s="24">
        <f>(AA522)*(G522*G522)</f>
        <v>0</v>
      </c>
      <c r="AF522" s="25">
        <f t="shared" si="183"/>
        <v>1.7777777777777779E-4</v>
      </c>
      <c r="AG522" s="26">
        <f>(H522-$H$2)/SUM($AF$2:AF521)</f>
        <v>185.31006828145314</v>
      </c>
      <c r="AH522" s="35">
        <f>(H522-H517)/SUM(AF517:AF521)</f>
        <v>0</v>
      </c>
      <c r="AI522" s="28">
        <f>(H522-H512)/SUM(AF512:AF521)</f>
        <v>0</v>
      </c>
      <c r="AJ522" s="29">
        <f>AJ521+(AVERAGE($AE$3:AE522)/(AJ521*AJ521))</f>
        <v>63.121984355798332</v>
      </c>
      <c r="AK522" s="30">
        <f>AK521+(AVERAGE($AG$3:AG522)/(AK521*AK521))</f>
        <v>56.752562775425226</v>
      </c>
      <c r="AL522" s="36">
        <f>AL521+(AVERAGE($AH$3:AH522)/(AL521*AL521))</f>
        <v>70.380054543100414</v>
      </c>
      <c r="AM522" s="37">
        <f>AM521+(AVERAGE($AI$3:AI522)/(AM521*AM521))</f>
        <v>70.612539140175841</v>
      </c>
      <c r="AN522" s="38">
        <f t="shared" si="184"/>
        <v>75.028012061490784</v>
      </c>
      <c r="AO522" s="39">
        <f t="shared" si="185"/>
        <v>75.200112327286504</v>
      </c>
      <c r="AP522" s="39">
        <f t="shared" si="185"/>
        <v>75.203455727824917</v>
      </c>
      <c r="AQ522" s="36">
        <f t="shared" si="190"/>
        <v>74.958672623023929</v>
      </c>
      <c r="AR522" s="40">
        <f t="shared" si="175"/>
        <v>74.7351967169907</v>
      </c>
      <c r="AS522" s="41">
        <f t="shared" si="175"/>
        <v>74.771927213394719</v>
      </c>
      <c r="AT522" s="20">
        <f>POWER((AO522-H522),2)</f>
        <v>4.0044943532021059E-2</v>
      </c>
      <c r="AU522" s="20">
        <f>POWER((AP522-H522),2)</f>
        <v>4.1394233184766593E-2</v>
      </c>
      <c r="AV522" s="29">
        <f t="shared" si="186"/>
        <v>65.499294855293087</v>
      </c>
      <c r="AW522" s="30">
        <f t="shared" si="189"/>
        <v>51.322344853968147</v>
      </c>
      <c r="AX522" s="36">
        <f t="shared" si="187"/>
        <v>68.942872693361437</v>
      </c>
      <c r="AY522" s="37">
        <f t="shared" si="188"/>
        <v>65.776932411614325</v>
      </c>
    </row>
    <row r="523" spans="1:51" thickTop="1" thickBot="1">
      <c r="A523" s="4">
        <v>522</v>
      </c>
      <c r="B523" s="4">
        <v>1352108367</v>
      </c>
      <c r="C523" s="5">
        <f t="shared" si="178"/>
        <v>0.98861480075901331</v>
      </c>
      <c r="D523" s="2">
        <f t="shared" si="179"/>
        <v>41218.402395833335</v>
      </c>
      <c r="E523" s="4" t="s">
        <v>1401</v>
      </c>
      <c r="F523" s="4" t="s">
        <v>1402</v>
      </c>
      <c r="G523" s="4">
        <v>75</v>
      </c>
      <c r="H523" s="4">
        <v>75</v>
      </c>
      <c r="I523" s="5">
        <f t="shared" si="180"/>
        <v>0.95081967213114749</v>
      </c>
      <c r="J523" s="4">
        <v>485</v>
      </c>
      <c r="K523" s="4">
        <v>485</v>
      </c>
      <c r="L523" s="5">
        <f t="shared" si="181"/>
        <v>0.99514563106796117</v>
      </c>
      <c r="M523" s="5">
        <f t="shared" si="176"/>
        <v>6.4666666666666668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f>N523+P523+T523</f>
        <v>0</v>
      </c>
      <c r="X523" s="4">
        <f>O523+Q523+U523</f>
        <v>0</v>
      </c>
      <c r="Y523" s="60">
        <f>(N523+V523)/G523</f>
        <v>0</v>
      </c>
      <c r="Z523" s="62">
        <f>IF(AA523=0,0,(N523+V523)/ABS(AA523))</f>
        <v>0</v>
      </c>
      <c r="AA523" s="3">
        <f t="shared" si="182"/>
        <v>0</v>
      </c>
      <c r="AB523" s="3">
        <f t="shared" si="177"/>
        <v>0</v>
      </c>
      <c r="AC523" s="3">
        <f>N523+O523+P523+Q523+T523+U523</f>
        <v>0</v>
      </c>
      <c r="AD523" s="3">
        <f>AA523/G523</f>
        <v>0</v>
      </c>
      <c r="AE523" s="24">
        <f>(AA523)*(G523*G523)</f>
        <v>0</v>
      </c>
      <c r="AF523" s="25">
        <f t="shared" si="183"/>
        <v>1.7777777777777779E-4</v>
      </c>
      <c r="AG523" s="26">
        <f>(H523-$H$2)/SUM($AF$2:AF522)</f>
        <v>185.20487187546601</v>
      </c>
      <c r="AH523" s="35">
        <f>(H523-H518)/SUM(AF518:AF522)</f>
        <v>0</v>
      </c>
      <c r="AI523" s="28">
        <f>(H523-H513)/SUM(AF513:AF522)</f>
        <v>0</v>
      </c>
      <c r="AJ523" s="29">
        <f>AJ522+(AVERAGE($AE$3:AE523)/(AJ522*AJ522))</f>
        <v>63.171621024344788</v>
      </c>
      <c r="AK523" s="30">
        <f>AK522+(AVERAGE($AG$3:AG523)/(AK522*AK522))</f>
        <v>56.798547586540778</v>
      </c>
      <c r="AL523" s="36">
        <f>AL522+(AVERAGE($AH$3:AH523)/(AL522*AL522))</f>
        <v>70.432086360991406</v>
      </c>
      <c r="AM523" s="37">
        <f>AM522+(AVERAGE($AI$3:AI523)/(AM522*AM522))</f>
        <v>70.665261388725753</v>
      </c>
      <c r="AN523" s="38">
        <f t="shared" si="184"/>
        <v>75.028012061490784</v>
      </c>
      <c r="AO523" s="39">
        <f t="shared" si="185"/>
        <v>75.200112327286504</v>
      </c>
      <c r="AP523" s="39">
        <f t="shared" si="185"/>
        <v>75.203455727824917</v>
      </c>
      <c r="AQ523" s="36">
        <f t="shared" si="190"/>
        <v>74.958672623023929</v>
      </c>
      <c r="AR523" s="40">
        <f t="shared" si="175"/>
        <v>74.775154796735052</v>
      </c>
      <c r="AS523" s="41">
        <f t="shared" si="175"/>
        <v>74.861206925131512</v>
      </c>
      <c r="AT523" s="20">
        <f>POWER((AO523-H523),2)</f>
        <v>4.0044943532021059E-2</v>
      </c>
      <c r="AU523" s="20">
        <f>POWER((AP523-H523),2)</f>
        <v>4.1394233184766593E-2</v>
      </c>
      <c r="AV523" s="29">
        <f t="shared" si="186"/>
        <v>65.540158913976498</v>
      </c>
      <c r="AW523" s="30">
        <f t="shared" si="189"/>
        <v>51.353514781022369</v>
      </c>
      <c r="AX523" s="36">
        <f t="shared" si="187"/>
        <v>68.986034139587588</v>
      </c>
      <c r="AY523" s="37">
        <f t="shared" si="188"/>
        <v>65.817982290120199</v>
      </c>
    </row>
    <row r="524" spans="1:51" thickTop="1" thickBot="1">
      <c r="A524" s="4">
        <v>523</v>
      </c>
      <c r="B524" s="4">
        <v>1352114754</v>
      </c>
      <c r="C524" s="5">
        <f t="shared" si="178"/>
        <v>0.99051233396584437</v>
      </c>
      <c r="D524" s="2">
        <f t="shared" si="179"/>
        <v>41218.476319444446</v>
      </c>
      <c r="E524" s="4" t="s">
        <v>1402</v>
      </c>
      <c r="F524" s="4" t="s">
        <v>1403</v>
      </c>
      <c r="G524" s="4">
        <v>75</v>
      </c>
      <c r="H524" s="4">
        <v>75</v>
      </c>
      <c r="I524" s="5">
        <f t="shared" si="180"/>
        <v>0.95081967213114749</v>
      </c>
      <c r="J524" s="4">
        <v>485</v>
      </c>
      <c r="K524" s="4">
        <v>486</v>
      </c>
      <c r="L524" s="5">
        <f t="shared" si="181"/>
        <v>0.99757281553398058</v>
      </c>
      <c r="M524" s="5">
        <f t="shared" si="176"/>
        <v>6.48</v>
      </c>
      <c r="N524" s="4">
        <v>0</v>
      </c>
      <c r="O524" s="4">
        <v>0</v>
      </c>
      <c r="P524" s="4">
        <v>1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1</v>
      </c>
      <c r="W524" s="4">
        <f>N524+P524+T524</f>
        <v>1</v>
      </c>
      <c r="X524" s="4">
        <f>O524+Q524+U524</f>
        <v>0</v>
      </c>
      <c r="Y524" s="60">
        <f>(N524+V524)/G524</f>
        <v>1.3333333333333334E-2</v>
      </c>
      <c r="Z524" s="62">
        <f>IF(AA524=0,0,(N524+V524)/ABS(AA524))</f>
        <v>0</v>
      </c>
      <c r="AA524" s="3">
        <f t="shared" si="182"/>
        <v>0</v>
      </c>
      <c r="AB524" s="3">
        <f t="shared" si="177"/>
        <v>1</v>
      </c>
      <c r="AC524" s="3">
        <f>N524+O524+P524+Q524+T524+U524</f>
        <v>1</v>
      </c>
      <c r="AD524" s="3">
        <f>AA524/G524</f>
        <v>0</v>
      </c>
      <c r="AE524" s="24">
        <f>(AA524)*(G524*G524)</f>
        <v>0</v>
      </c>
      <c r="AF524" s="25">
        <f t="shared" si="183"/>
        <v>1.7777777777777779E-4</v>
      </c>
      <c r="AG524" s="26">
        <f>(H524-$H$2)/SUM($AF$2:AF523)</f>
        <v>185.0997948370385</v>
      </c>
      <c r="AH524" s="35">
        <f>(H524-H519)/SUM(AF519:AF523)</f>
        <v>0</v>
      </c>
      <c r="AI524" s="28">
        <f>(H524-H514)/SUM(AF514:AF523)</f>
        <v>0</v>
      </c>
      <c r="AJ524" s="29">
        <f>AJ523+(AVERAGE($AE$3:AE524)/(AJ523*AJ523))</f>
        <v>63.221084780161505</v>
      </c>
      <c r="AK524" s="30">
        <f>AK523+(AVERAGE($AG$3:AG524)/(AK523*AK523))</f>
        <v>56.844479933139475</v>
      </c>
      <c r="AL524" s="36">
        <f>AL523+(AVERAGE($AH$3:AH524)/(AL523*AL523))</f>
        <v>70.483941799507306</v>
      </c>
      <c r="AM524" s="37">
        <f>AM523+(AVERAGE($AI$3:AI524)/(AM523*AM523))</f>
        <v>70.717804146307003</v>
      </c>
      <c r="AN524" s="38">
        <f t="shared" si="184"/>
        <v>75.028012061490784</v>
      </c>
      <c r="AO524" s="39">
        <f t="shared" si="185"/>
        <v>75.200112327286504</v>
      </c>
      <c r="AP524" s="39">
        <f t="shared" si="185"/>
        <v>75.203455727824917</v>
      </c>
      <c r="AQ524" s="36">
        <f t="shared" si="190"/>
        <v>74.958672623023929</v>
      </c>
      <c r="AR524" s="40">
        <f t="shared" ref="AR524:AS529" si="191">AR523+(AVERAGE(AH515:AH524)/(AR523*AR523))</f>
        <v>74.795166354134835</v>
      </c>
      <c r="AS524" s="41">
        <f t="shared" si="191"/>
        <v>74.93068373066761</v>
      </c>
      <c r="AT524" s="20">
        <f>POWER((AO524-H524),2)</f>
        <v>4.0044943532021059E-2</v>
      </c>
      <c r="AU524" s="20">
        <f>POWER((AP524-H524),2)</f>
        <v>4.1394233184766593E-2</v>
      </c>
      <c r="AV524" s="29">
        <f t="shared" si="186"/>
        <v>65.580972031351848</v>
      </c>
      <c r="AW524" s="30">
        <f t="shared" si="189"/>
        <v>51.384646881279245</v>
      </c>
      <c r="AX524" s="36">
        <f t="shared" si="187"/>
        <v>69.029141594373471</v>
      </c>
      <c r="AY524" s="37">
        <f t="shared" si="188"/>
        <v>65.858980979969701</v>
      </c>
    </row>
    <row r="525" spans="1:51" thickTop="1" thickBot="1">
      <c r="A525" s="4">
        <v>524</v>
      </c>
      <c r="B525" s="4">
        <v>1352127812</v>
      </c>
      <c r="C525" s="5">
        <f t="shared" si="178"/>
        <v>0.99240986717267554</v>
      </c>
      <c r="D525" s="2">
        <f t="shared" si="179"/>
        <v>41218.627453703702</v>
      </c>
      <c r="E525" s="4" t="s">
        <v>1403</v>
      </c>
      <c r="F525" s="4" t="s">
        <v>1404</v>
      </c>
      <c r="G525" s="4">
        <v>75</v>
      </c>
      <c r="H525" s="4">
        <v>75</v>
      </c>
      <c r="I525" s="5">
        <f t="shared" si="180"/>
        <v>0.95081967213114749</v>
      </c>
      <c r="J525" s="4">
        <v>486</v>
      </c>
      <c r="K525" s="4">
        <v>486</v>
      </c>
      <c r="L525" s="5">
        <f t="shared" si="181"/>
        <v>0.99757281553398058</v>
      </c>
      <c r="M525" s="5">
        <f t="shared" si="176"/>
        <v>6.48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f>N525+P525+T525</f>
        <v>0</v>
      </c>
      <c r="X525" s="4">
        <f>O525+Q525+U525</f>
        <v>0</v>
      </c>
      <c r="Y525" s="60">
        <f>(N525+V525)/G525</f>
        <v>0</v>
      </c>
      <c r="Z525" s="62">
        <f>IF(AA525=0,0,(N525+V525)/ABS(AA525))</f>
        <v>0</v>
      </c>
      <c r="AA525" s="3">
        <f t="shared" si="182"/>
        <v>0</v>
      </c>
      <c r="AB525" s="3">
        <f t="shared" si="177"/>
        <v>0</v>
      </c>
      <c r="AC525" s="3">
        <f>N525+O525+P525+Q525+T525+U525</f>
        <v>0</v>
      </c>
      <c r="AD525" s="3">
        <f>AA525/G525</f>
        <v>0</v>
      </c>
      <c r="AE525" s="24">
        <f>(AA525)*(G525*G525)</f>
        <v>0</v>
      </c>
      <c r="AF525" s="25">
        <f t="shared" si="183"/>
        <v>1.7777777777777779E-4</v>
      </c>
      <c r="AG525" s="26">
        <f>(H525-$H$2)/SUM($AF$2:AF524)</f>
        <v>184.99483696311427</v>
      </c>
      <c r="AH525" s="35">
        <f>(H525-H520)/SUM(AF520:AF524)</f>
        <v>0</v>
      </c>
      <c r="AI525" s="28">
        <f>(H525-H515)/SUM(AF515:AF524)</f>
        <v>0</v>
      </c>
      <c r="AJ525" s="29">
        <f>AJ524+(AVERAGE($AE$3:AE525)/(AJ524*AJ524))</f>
        <v>63.270376736994393</v>
      </c>
      <c r="AK525" s="30">
        <f>AK524+(AVERAGE($AG$3:AG525)/(AK524*AK524))</f>
        <v>56.890359863455338</v>
      </c>
      <c r="AL525" s="36">
        <f>AL524+(AVERAGE($AH$3:AH525)/(AL524*AL524))</f>
        <v>70.535621961264809</v>
      </c>
      <c r="AM525" s="37">
        <f>AM524+(AVERAGE($AI$3:AI525)/(AM524*AM524))</f>
        <v>70.770168540273417</v>
      </c>
      <c r="AN525" s="38">
        <f t="shared" si="184"/>
        <v>75.028012061490784</v>
      </c>
      <c r="AO525" s="39">
        <f t="shared" si="185"/>
        <v>75.200112327286504</v>
      </c>
      <c r="AP525" s="39">
        <f t="shared" si="185"/>
        <v>75.203455727824917</v>
      </c>
      <c r="AQ525" s="36">
        <f t="shared" si="190"/>
        <v>74.958672623023929</v>
      </c>
      <c r="AR525" s="40">
        <f t="shared" si="191"/>
        <v>74.795166354134835</v>
      </c>
      <c r="AS525" s="41">
        <f t="shared" si="191"/>
        <v>74.980371415201532</v>
      </c>
      <c r="AT525" s="20">
        <f>POWER((AO525-H525),2)</f>
        <v>4.0044943532021059E-2</v>
      </c>
      <c r="AU525" s="20">
        <f>POWER((AP525-H525),2)</f>
        <v>4.1394233184766593E-2</v>
      </c>
      <c r="AV525" s="29">
        <f t="shared" si="186"/>
        <v>65.621734365941094</v>
      </c>
      <c r="AW525" s="30">
        <f t="shared" si="189"/>
        <v>51.41574126933525</v>
      </c>
      <c r="AX525" s="36">
        <f t="shared" si="187"/>
        <v>69.072195226313156</v>
      </c>
      <c r="AY525" s="37">
        <f t="shared" si="188"/>
        <v>65.899928640503305</v>
      </c>
    </row>
    <row r="526" spans="1:51" thickTop="1" thickBot="1">
      <c r="A526" s="4">
        <v>525</v>
      </c>
      <c r="B526" s="4">
        <v>1358336782</v>
      </c>
      <c r="C526" s="5">
        <f t="shared" si="178"/>
        <v>0.9943074003795066</v>
      </c>
      <c r="D526" s="2">
        <f t="shared" si="179"/>
        <v>41290.490532407406</v>
      </c>
      <c r="E526" s="4" t="s">
        <v>1404</v>
      </c>
      <c r="F526" s="4" t="s">
        <v>1405</v>
      </c>
      <c r="G526" s="4">
        <v>75</v>
      </c>
      <c r="H526" s="4">
        <v>75</v>
      </c>
      <c r="I526" s="5">
        <f t="shared" si="180"/>
        <v>0.95081967213114749</v>
      </c>
      <c r="J526" s="4">
        <v>486</v>
      </c>
      <c r="K526" s="4">
        <v>487</v>
      </c>
      <c r="L526" s="5">
        <f t="shared" si="181"/>
        <v>1</v>
      </c>
      <c r="M526" s="5">
        <f t="shared" si="176"/>
        <v>6.4933333333333332</v>
      </c>
      <c r="N526" s="4">
        <v>0</v>
      </c>
      <c r="O526" s="4">
        <v>0</v>
      </c>
      <c r="P526" s="4">
        <v>1</v>
      </c>
      <c r="Q526" s="4">
        <v>0</v>
      </c>
      <c r="R526" s="4">
        <v>0</v>
      </c>
      <c r="S526" s="4">
        <v>0</v>
      </c>
      <c r="T526" s="4">
        <v>0</v>
      </c>
      <c r="U526" s="4">
        <v>0</v>
      </c>
      <c r="V526" s="4">
        <v>1</v>
      </c>
      <c r="W526" s="4">
        <f>N526+P526+T526</f>
        <v>1</v>
      </c>
      <c r="X526" s="4">
        <f>O526+Q526+U526</f>
        <v>0</v>
      </c>
      <c r="Y526" s="60">
        <f>(N526+V526)/G526</f>
        <v>1.3333333333333334E-2</v>
      </c>
      <c r="Z526" s="62">
        <f>IF(AA526=0,0,(N526+V526)/ABS(AA526))</f>
        <v>0</v>
      </c>
      <c r="AA526" s="3">
        <f t="shared" si="182"/>
        <v>0</v>
      </c>
      <c r="AB526" s="3">
        <f t="shared" si="177"/>
        <v>1</v>
      </c>
      <c r="AC526" s="3">
        <f>N526+O526+P526+Q526+T526+U526</f>
        <v>1</v>
      </c>
      <c r="AD526" s="3">
        <f>AA526/G526</f>
        <v>0</v>
      </c>
      <c r="AE526" s="24">
        <f>(AA526)*(G526*G526)</f>
        <v>0</v>
      </c>
      <c r="AF526" s="25">
        <f t="shared" si="183"/>
        <v>1.7777777777777779E-4</v>
      </c>
      <c r="AG526" s="26">
        <f>(H526-$H$2)/SUM($AF$2:AF525)</f>
        <v>184.88999805109719</v>
      </c>
      <c r="AH526" s="35">
        <f>(H526-H521)/SUM(AF521:AF525)</f>
        <v>0</v>
      </c>
      <c r="AI526" s="28">
        <f>(H526-H516)/SUM(AF516:AF525)</f>
        <v>0</v>
      </c>
      <c r="AJ526" s="29">
        <f>AJ525+(AVERAGE($AE$3:AE526)/(AJ525*AJ525))</f>
        <v>63.319497998019003</v>
      </c>
      <c r="AK526" s="30">
        <f>AK525+(AVERAGE($AG$3:AG526)/(AK525*AK525))</f>
        <v>56.936187426436184</v>
      </c>
      <c r="AL526" s="36">
        <f>AL525+(AVERAGE($AH$3:AH526)/(AL525*AL525))</f>
        <v>70.587127938751877</v>
      </c>
      <c r="AM526" s="37">
        <f>AM525+(AVERAGE($AI$3:AI526)/(AM525*AM525))</f>
        <v>70.82235568756964</v>
      </c>
      <c r="AN526" s="38">
        <f t="shared" si="184"/>
        <v>75.028012061490784</v>
      </c>
      <c r="AO526" s="39">
        <f t="shared" si="185"/>
        <v>75.200112327286504</v>
      </c>
      <c r="AP526" s="39">
        <f t="shared" si="185"/>
        <v>75.203455727824917</v>
      </c>
      <c r="AQ526" s="36">
        <f t="shared" si="190"/>
        <v>74.958672623023929</v>
      </c>
      <c r="AR526" s="40">
        <f t="shared" si="191"/>
        <v>74.795166354134835</v>
      </c>
      <c r="AS526" s="41">
        <f t="shared" si="191"/>
        <v>75.020122323974562</v>
      </c>
      <c r="AT526" s="20">
        <f>POWER((AO526-H526),2)</f>
        <v>4.0044943532021059E-2</v>
      </c>
      <c r="AU526" s="20">
        <f>POWER((AP526-H526),2)</f>
        <v>4.1394233184766593E-2</v>
      </c>
      <c r="AV526" s="29">
        <f t="shared" si="186"/>
        <v>65.662446075478201</v>
      </c>
      <c r="AW526" s="30">
        <f t="shared" si="189"/>
        <v>51.446798059232272</v>
      </c>
      <c r="AX526" s="36">
        <f t="shared" si="187"/>
        <v>69.115195203159786</v>
      </c>
      <c r="AY526" s="37">
        <f t="shared" si="188"/>
        <v>65.940825430269172</v>
      </c>
    </row>
    <row r="527" spans="1:51" thickTop="1" thickBot="1">
      <c r="A527" s="4">
        <v>526</v>
      </c>
      <c r="B527" s="4">
        <v>1359736223</v>
      </c>
      <c r="C527" s="5">
        <f t="shared" si="178"/>
        <v>0.99620493358633777</v>
      </c>
      <c r="D527" s="2">
        <f t="shared" si="179"/>
        <v>41306.6877662037</v>
      </c>
      <c r="E527" s="4" t="s">
        <v>1405</v>
      </c>
      <c r="F527" s="4" t="s">
        <v>1406</v>
      </c>
      <c r="G527" s="4">
        <v>75</v>
      </c>
      <c r="H527" s="4">
        <v>75</v>
      </c>
      <c r="I527" s="5">
        <f t="shared" si="180"/>
        <v>0.95081967213114749</v>
      </c>
      <c r="J527" s="4">
        <v>487</v>
      </c>
      <c r="K527" s="4">
        <v>487</v>
      </c>
      <c r="L527" s="5">
        <f t="shared" si="181"/>
        <v>1</v>
      </c>
      <c r="M527" s="5">
        <f t="shared" si="176"/>
        <v>6.4933333333333332</v>
      </c>
      <c r="N527" s="4">
        <v>0</v>
      </c>
      <c r="O527" s="4">
        <v>0</v>
      </c>
      <c r="P527" s="4">
        <v>0</v>
      </c>
      <c r="Q527" s="4">
        <v>0</v>
      </c>
      <c r="R527" s="4">
        <v>1</v>
      </c>
      <c r="S527" s="4">
        <v>0</v>
      </c>
      <c r="T527" s="4">
        <v>0</v>
      </c>
      <c r="U527" s="4">
        <v>0</v>
      </c>
      <c r="V527" s="4">
        <v>1</v>
      </c>
      <c r="W527" s="4">
        <f>N527+P527+T527</f>
        <v>0</v>
      </c>
      <c r="X527" s="4">
        <f>O527+Q527+U527</f>
        <v>0</v>
      </c>
      <c r="Y527" s="60">
        <f>(N527+V527)/G527</f>
        <v>1.3333333333333334E-2</v>
      </c>
      <c r="Z527" s="62">
        <f>IF(AA527=0,0,(N527+V527)/ABS(AA527))</f>
        <v>0</v>
      </c>
      <c r="AA527" s="3">
        <f t="shared" si="182"/>
        <v>0</v>
      </c>
      <c r="AB527" s="3">
        <f t="shared" si="177"/>
        <v>0</v>
      </c>
      <c r="AC527" s="3">
        <f>N527+O527+P527+Q527+T527+U527</f>
        <v>0</v>
      </c>
      <c r="AD527" s="3">
        <f>AA527/G527</f>
        <v>0</v>
      </c>
      <c r="AE527" s="24">
        <f>(AA527)*(G527*G527)</f>
        <v>0</v>
      </c>
      <c r="AF527" s="25">
        <f t="shared" si="183"/>
        <v>1.7777777777777779E-4</v>
      </c>
      <c r="AG527" s="26">
        <f>(H527-$H$2)/SUM($AF$2:AF526)</f>
        <v>184.78527789885018</v>
      </c>
      <c r="AH527" s="35">
        <f>(H527-H522)/SUM(AF522:AF526)</f>
        <v>0</v>
      </c>
      <c r="AI527" s="28">
        <f>(H527-H517)/SUM(AF517:AF526)</f>
        <v>0</v>
      </c>
      <c r="AJ527" s="29">
        <f>AJ526+(AVERAGE($AE$3:AE527)/(AJ526*AJ526))</f>
        <v>63.368449655974068</v>
      </c>
      <c r="AK527" s="30">
        <f>AK526+(AVERAGE($AG$3:AG527)/(AK526*AK526))</f>
        <v>56.981962671730017</v>
      </c>
      <c r="AL527" s="36">
        <f>AL526+(AVERAGE($AH$3:AH527)/(AL526*AL526))</f>
        <v>70.638460814451321</v>
      </c>
      <c r="AM527" s="37">
        <f>AM526+(AVERAGE($AI$3:AI527)/(AM526*AM526))</f>
        <v>70.874366694858864</v>
      </c>
      <c r="AN527" s="38">
        <f t="shared" si="184"/>
        <v>75.028012061490784</v>
      </c>
      <c r="AO527" s="39">
        <f t="shared" si="185"/>
        <v>75.200112327286504</v>
      </c>
      <c r="AP527" s="39">
        <f t="shared" si="185"/>
        <v>75.203455727824917</v>
      </c>
      <c r="AQ527" s="36">
        <f t="shared" si="190"/>
        <v>74.958672623023929</v>
      </c>
      <c r="AR527" s="40">
        <f t="shared" si="191"/>
        <v>74.795166354134835</v>
      </c>
      <c r="AS527" s="41">
        <f t="shared" si="191"/>
        <v>75.049944091066763</v>
      </c>
      <c r="AT527" s="20">
        <f>POWER((AO527-H527),2)</f>
        <v>4.0044943532021059E-2</v>
      </c>
      <c r="AU527" s="20">
        <f>POWER((AP527-H527),2)</f>
        <v>4.1394233184766593E-2</v>
      </c>
      <c r="AV527" s="29">
        <f t="shared" si="186"/>
        <v>65.703107316914512</v>
      </c>
      <c r="AW527" s="30">
        <f t="shared" si="189"/>
        <v>51.477817364461288</v>
      </c>
      <c r="AX527" s="36">
        <f t="shared" si="187"/>
        <v>69.15814169183129</v>
      </c>
      <c r="AY527" s="37">
        <f t="shared" si="188"/>
        <v>65.981671507028594</v>
      </c>
    </row>
    <row r="528" spans="1:51" thickTop="1" thickBot="1">
      <c r="A528" s="4">
        <v>527</v>
      </c>
      <c r="B528" s="4">
        <v>1359737080</v>
      </c>
      <c r="C528" s="5">
        <f t="shared" si="178"/>
        <v>0.99810246679316883</v>
      </c>
      <c r="D528" s="2">
        <f t="shared" si="179"/>
        <v>41306.697685185187</v>
      </c>
      <c r="E528" s="4" t="s">
        <v>1406</v>
      </c>
      <c r="F528" s="4" t="s">
        <v>1407</v>
      </c>
      <c r="G528" s="4">
        <v>75</v>
      </c>
      <c r="H528" s="4">
        <v>75</v>
      </c>
      <c r="I528" s="5">
        <f t="shared" si="180"/>
        <v>0.95081967213114749</v>
      </c>
      <c r="J528" s="4">
        <v>487</v>
      </c>
      <c r="K528" s="4">
        <v>486</v>
      </c>
      <c r="L528" s="5">
        <f t="shared" si="181"/>
        <v>0.99757281553398058</v>
      </c>
      <c r="M528" s="5">
        <f t="shared" si="176"/>
        <v>6.48</v>
      </c>
      <c r="N528" s="4">
        <v>0</v>
      </c>
      <c r="O528" s="4">
        <v>0</v>
      </c>
      <c r="P528" s="4">
        <v>0</v>
      </c>
      <c r="Q528" s="4">
        <v>1</v>
      </c>
      <c r="R528" s="4">
        <v>0</v>
      </c>
      <c r="S528" s="4">
        <v>0</v>
      </c>
      <c r="T528" s="4">
        <v>0</v>
      </c>
      <c r="U528" s="4">
        <v>0</v>
      </c>
      <c r="V528" s="4">
        <v>1</v>
      </c>
      <c r="W528" s="4">
        <f>N528+P528+T528</f>
        <v>0</v>
      </c>
      <c r="X528" s="4">
        <f>O528+Q528+U528</f>
        <v>1</v>
      </c>
      <c r="Y528" s="60">
        <f>(N528+V528)/G528</f>
        <v>1.3333333333333334E-2</v>
      </c>
      <c r="Z528" s="62">
        <f>IF(AA528=0,0,(N528+V528)/ABS(AA528))</f>
        <v>0</v>
      </c>
      <c r="AA528" s="3">
        <f t="shared" si="182"/>
        <v>0</v>
      </c>
      <c r="AB528" s="3">
        <f t="shared" si="177"/>
        <v>-1</v>
      </c>
      <c r="AC528" s="3">
        <f>N528+O528+P528+Q528+T528+U528</f>
        <v>1</v>
      </c>
      <c r="AD528" s="3">
        <f>AA528/G528</f>
        <v>0</v>
      </c>
      <c r="AE528" s="24">
        <f>(AA528)*(G528*G528)</f>
        <v>0</v>
      </c>
      <c r="AF528" s="25">
        <f t="shared" si="183"/>
        <v>1.7777777777777779E-4</v>
      </c>
      <c r="AG528" s="26">
        <f>(H528-$H$2)/SUM($AF$2:AF527)</f>
        <v>184.68067630469383</v>
      </c>
      <c r="AH528" s="35">
        <f>(H528-H523)/SUM(AF523:AF527)</f>
        <v>0</v>
      </c>
      <c r="AI528" s="28">
        <f>(H528-H518)/SUM(AF518:AF527)</f>
        <v>0</v>
      </c>
      <c r="AJ528" s="29">
        <f>AJ527+(AVERAGE($AE$3:AE528)/(AJ527*AJ527))</f>
        <v>63.417232793292897</v>
      </c>
      <c r="AK528" s="30">
        <f>AK527+(AVERAGE($AG$3:AG528)/(AK527*AK527))</f>
        <v>57.027685649671554</v>
      </c>
      <c r="AL528" s="36">
        <f>AL527+(AVERAGE($AH$3:AH528)/(AL527*AL527))</f>
        <v>70.689621660962501</v>
      </c>
      <c r="AM528" s="37">
        <f>AM527+(AVERAGE($AI$3:AI528)/(AM527*AM527))</f>
        <v>70.926202658648521</v>
      </c>
      <c r="AN528" s="38">
        <f t="shared" si="184"/>
        <v>75.028012061490784</v>
      </c>
      <c r="AO528" s="39">
        <f t="shared" si="185"/>
        <v>75.200112327286504</v>
      </c>
      <c r="AP528" s="39">
        <f t="shared" si="185"/>
        <v>75.203455727824917</v>
      </c>
      <c r="AQ528" s="36">
        <f t="shared" si="190"/>
        <v>74.958672623023929</v>
      </c>
      <c r="AR528" s="40">
        <f t="shared" si="191"/>
        <v>74.795166354134835</v>
      </c>
      <c r="AS528" s="41">
        <f t="shared" si="191"/>
        <v>75.06983632837219</v>
      </c>
      <c r="AT528" s="20">
        <f>POWER((AO528-H528),2)</f>
        <v>4.0044943532021059E-2</v>
      </c>
      <c r="AU528" s="20">
        <f>POWER((AP528-H528),2)</f>
        <v>4.1394233184766593E-2</v>
      </c>
      <c r="AV528" s="29">
        <f t="shared" si="186"/>
        <v>65.743718246424095</v>
      </c>
      <c r="AW528" s="30">
        <f t="shared" si="189"/>
        <v>51.508799297966036</v>
      </c>
      <c r="AX528" s="36">
        <f t="shared" si="187"/>
        <v>69.201034858416136</v>
      </c>
      <c r="AY528" s="37">
        <f t="shared" si="188"/>
        <v>66.022467027761323</v>
      </c>
    </row>
    <row r="529" spans="1:51" thickTop="1" thickBot="1">
      <c r="A529" s="4">
        <v>528</v>
      </c>
      <c r="B529" s="4">
        <v>1359980809</v>
      </c>
      <c r="C529" s="5">
        <f t="shared" si="178"/>
        <v>1</v>
      </c>
      <c r="D529" s="2">
        <f t="shared" si="179"/>
        <v>41309.518622685187</v>
      </c>
      <c r="E529" s="4" t="s">
        <v>1407</v>
      </c>
      <c r="F529" s="4" t="s">
        <v>1408</v>
      </c>
      <c r="G529" s="4">
        <v>75</v>
      </c>
      <c r="H529" s="4">
        <v>75</v>
      </c>
      <c r="I529" s="5">
        <f t="shared" si="180"/>
        <v>0.95081967213114749</v>
      </c>
      <c r="J529" s="4">
        <v>486</v>
      </c>
      <c r="K529" s="4">
        <v>486</v>
      </c>
      <c r="L529" s="5">
        <f t="shared" si="181"/>
        <v>0.99757281553398058</v>
      </c>
      <c r="M529" s="5">
        <f t="shared" si="176"/>
        <v>6.48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f>N529+P529+T529</f>
        <v>0</v>
      </c>
      <c r="X529" s="4">
        <f>O529+Q529+U529</f>
        <v>0</v>
      </c>
      <c r="Y529" s="60">
        <f>(N529+V529)/G529</f>
        <v>0</v>
      </c>
      <c r="Z529" s="62">
        <f>IF(AA529=0,0,(N529+V529)/ABS(AA529))</f>
        <v>0</v>
      </c>
      <c r="AA529" s="3">
        <f t="shared" si="182"/>
        <v>0</v>
      </c>
      <c r="AB529" s="3">
        <f t="shared" si="177"/>
        <v>0</v>
      </c>
      <c r="AC529" s="3">
        <f>N529+O529+P529+Q529+T529+U529</f>
        <v>0</v>
      </c>
      <c r="AD529" s="3">
        <f>AA529/G529</f>
        <v>0</v>
      </c>
      <c r="AE529" s="24">
        <f>(AA529)*(G529*G529)</f>
        <v>0</v>
      </c>
      <c r="AF529" s="25">
        <f t="shared" si="183"/>
        <v>1.7777777777777779E-4</v>
      </c>
      <c r="AG529" s="26">
        <f>(H529-$H$2)/SUM($AF$2:AF528)</f>
        <v>184.57619306740514</v>
      </c>
      <c r="AH529" s="35">
        <f>(H529-H524)/SUM(AF524:AF528)</f>
        <v>0</v>
      </c>
      <c r="AI529" s="28">
        <f>(H529-H519)/SUM(AF519:AF528)</f>
        <v>0</v>
      </c>
      <c r="AJ529" s="29">
        <f>AJ528+(AVERAGE($AE$3:AE529)/(AJ528*AJ528))</f>
        <v>63.465848482232758</v>
      </c>
      <c r="AK529" s="30">
        <f>AK528+(AVERAGE($AG$3:AG529)/(AK528*AK528))</f>
        <v>57.073356411269017</v>
      </c>
      <c r="AL529" s="36">
        <f>AL528+(AVERAGE($AH$3:AH529)/(AL528*AL528))</f>
        <v>70.740611541121112</v>
      </c>
      <c r="AM529" s="37">
        <f>AM528+(AVERAGE($AI$3:AI529)/(AM528*AM528))</f>
        <v>70.977864665414117</v>
      </c>
      <c r="AN529" s="38">
        <f t="shared" si="184"/>
        <v>75.028012061490784</v>
      </c>
      <c r="AO529" s="39">
        <f t="shared" si="185"/>
        <v>75.200112327286504</v>
      </c>
      <c r="AP529" s="39">
        <f t="shared" si="185"/>
        <v>75.203455727824917</v>
      </c>
      <c r="AQ529" s="36">
        <f t="shared" si="190"/>
        <v>74.958672623023929</v>
      </c>
      <c r="AR529" s="40">
        <f t="shared" si="191"/>
        <v>74.795166354134835</v>
      </c>
      <c r="AS529" s="41">
        <f t="shared" si="191"/>
        <v>75.079790645988354</v>
      </c>
      <c r="AT529" s="20">
        <f>POWER((AO529-H529),2)</f>
        <v>4.0044943532021059E-2</v>
      </c>
      <c r="AU529" s="20">
        <f>POWER((AP529-H529),2)</f>
        <v>4.1394233184766593E-2</v>
      </c>
      <c r="AV529" s="29">
        <f t="shared" si="186"/>
        <v>65.784279019409027</v>
      </c>
      <c r="AW529" s="30">
        <f t="shared" si="189"/>
        <v>51.53974397214661</v>
      </c>
      <c r="AX529" s="36">
        <f t="shared" si="187"/>
        <v>69.243874868178949</v>
      </c>
      <c r="AY529" s="37">
        <f t="shared" si="188"/>
        <v>66.0632121486709</v>
      </c>
    </row>
    <row r="530" spans="1:51" thickTop="1" thickBot="1">
      <c r="AT530" s="43">
        <f>SUM(AT2:AT529)</f>
        <v>1032.8864950948439</v>
      </c>
      <c r="AU530" s="43">
        <f>SUM(AU2:AU529)</f>
        <v>1802.5283496979296</v>
      </c>
    </row>
    <row r="532" spans="1:51" thickTop="1" thickBot="1">
      <c r="L532" s="4">
        <f>PEARSON(H2:H529,K2:K529)</f>
        <v>0.98675616617472384</v>
      </c>
    </row>
  </sheetData>
  <dataConsolidate/>
  <conditionalFormatting sqref="J1:K1048576">
    <cfRule type="cellIs" dxfId="1" priority="3" operator="equal">
      <formula>$P$2-$Q$2+$T$2-$U$2</formula>
    </cfRule>
  </conditionalFormatting>
  <conditionalFormatting sqref="J2:K2">
    <cfRule type="cellIs" dxfId="0" priority="4" operator="equal">
      <formula>$P$2-$Q$2+$T$2-$U$2</formula>
    </cfRule>
  </conditionalFormatting>
  <pageMargins left="0.7" right="0.7" top="0.75" bottom="0.75" header="0.3" footer="0.3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6"/>
  <dimension ref="U49:AL80"/>
  <sheetViews>
    <sheetView topLeftCell="A16" zoomScale="70" zoomScaleNormal="70" workbookViewId="0">
      <selection activeCell="S59" sqref="S59"/>
    </sheetView>
  </sheetViews>
  <sheetFormatPr defaultRowHeight="15"/>
  <sheetData>
    <row r="49" spans="21:38">
      <c r="AL49" s="64">
        <f>LN(200)</f>
        <v>5.2983173665480363</v>
      </c>
    </row>
    <row r="51" spans="21:38"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</row>
    <row r="52" spans="21:38"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</row>
    <row r="53" spans="21:38"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</row>
    <row r="54" spans="21:38"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</row>
    <row r="55" spans="21:38"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</row>
    <row r="56" spans="21:38"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6"/>
      <c r="AJ56" s="66"/>
    </row>
    <row r="57" spans="21:38"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</row>
    <row r="58" spans="21:38"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</row>
    <row r="59" spans="21:38"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</row>
    <row r="60" spans="21:38"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</row>
    <row r="61" spans="21:38"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</row>
    <row r="62" spans="21:38"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</row>
    <row r="63" spans="21:38"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</row>
    <row r="64" spans="21:38"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</row>
    <row r="65" spans="21:36"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</row>
    <row r="66" spans="21:36"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</row>
    <row r="67" spans="21:36"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</row>
    <row r="68" spans="21:36"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  <c r="AG68" s="66"/>
      <c r="AH68" s="66"/>
      <c r="AI68" s="66"/>
      <c r="AJ68" s="66"/>
    </row>
    <row r="69" spans="21:36"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</row>
    <row r="70" spans="21:36"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</row>
    <row r="71" spans="21:36"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</row>
    <row r="72" spans="21:36"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</row>
    <row r="73" spans="21:36"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</row>
    <row r="74" spans="21:36"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</row>
    <row r="75" spans="21:36"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</row>
    <row r="76" spans="21:36"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</row>
    <row r="77" spans="21:36"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</row>
    <row r="78" spans="21:36"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</row>
    <row r="79" spans="21:36"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</row>
    <row r="80" spans="21:36"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"/>
  <dimension ref="A1:AY325"/>
  <sheetViews>
    <sheetView zoomScale="85" zoomScaleNormal="85" workbookViewId="0">
      <pane ySplit="1" topLeftCell="A280" activePane="bottomLeft" state="frozen"/>
      <selection pane="bottomLeft" activeCell="V7" sqref="V7"/>
    </sheetView>
  </sheetViews>
  <sheetFormatPr defaultRowHeight="16.5" thickTop="1" thickBottom="1"/>
  <cols>
    <col min="1" max="1" width="4.5703125" style="4" bestFit="1" customWidth="1"/>
    <col min="2" max="2" width="11.28515625" style="4" hidden="1" customWidth="1"/>
    <col min="3" max="3" width="12.28515625" style="4" bestFit="1" customWidth="1"/>
    <col min="4" max="4" width="10.28515625" bestFit="1" customWidth="1"/>
    <col min="5" max="6" width="14.7109375" hidden="1" customWidth="1"/>
    <col min="7" max="7" width="6.140625" style="4" bestFit="1" customWidth="1"/>
    <col min="8" max="8" width="7" style="4" bestFit="1" customWidth="1"/>
    <col min="9" max="9" width="12.28515625" style="4" bestFit="1" customWidth="1"/>
    <col min="10" max="10" width="6.42578125" style="4" bestFit="1" customWidth="1"/>
    <col min="11" max="11" width="6.140625" style="4" bestFit="1" customWidth="1"/>
    <col min="12" max="12" width="12.28515625" style="4" bestFit="1" customWidth="1"/>
    <col min="13" max="13" width="12.28515625" style="4" customWidth="1"/>
    <col min="14" max="14" width="4.7109375" style="4" bestFit="1" customWidth="1"/>
    <col min="15" max="15" width="5" style="4" bestFit="1" customWidth="1"/>
    <col min="16" max="16" width="5.140625" style="4" bestFit="1" customWidth="1"/>
    <col min="17" max="17" width="5.5703125" style="4" bestFit="1" customWidth="1"/>
    <col min="18" max="18" width="9" style="4" bestFit="1" customWidth="1"/>
    <col min="19" max="19" width="6.7109375" style="4" bestFit="1" customWidth="1"/>
    <col min="20" max="20" width="8.5703125" style="4" bestFit="1" customWidth="1"/>
    <col min="21" max="21" width="8.85546875" style="4" bestFit="1" customWidth="1"/>
    <col min="22" max="22" width="8.5703125" style="4" bestFit="1" customWidth="1"/>
    <col min="23" max="23" width="10.5703125" style="4" bestFit="1" customWidth="1"/>
    <col min="24" max="24" width="10" style="4" bestFit="1" customWidth="1"/>
    <col min="25" max="25" width="10.85546875" style="60" bestFit="1" customWidth="1"/>
    <col min="26" max="26" width="10.85546875" style="60" customWidth="1"/>
    <col min="27" max="27" width="8.85546875" style="4" bestFit="1" customWidth="1"/>
    <col min="28" max="28" width="9" bestFit="1" customWidth="1"/>
    <col min="29" max="29" width="8.7109375" bestFit="1" customWidth="1"/>
    <col min="30" max="30" width="12.85546875" bestFit="1" customWidth="1"/>
    <col min="31" max="31" width="9.42578125" style="24" bestFit="1" customWidth="1"/>
    <col min="32" max="32" width="11.140625" style="25" bestFit="1" customWidth="1"/>
    <col min="33" max="33" width="10.7109375" style="26" bestFit="1" customWidth="1"/>
    <col min="34" max="34" width="9.42578125" style="27" bestFit="1" customWidth="1"/>
    <col min="35" max="35" width="9.42578125" style="28" bestFit="1" customWidth="1"/>
    <col min="36" max="36" width="10.5703125" style="29" bestFit="1" customWidth="1"/>
    <col min="37" max="37" width="11" style="30" bestFit="1" customWidth="1"/>
    <col min="38" max="38" width="11.5703125" style="17" bestFit="1" customWidth="1"/>
    <col min="39" max="39" width="11.85546875" style="23" bestFit="1" customWidth="1"/>
    <col min="40" max="40" width="12.85546875" style="31" bestFit="1" customWidth="1"/>
    <col min="41" max="41" width="13.42578125" style="32" bestFit="1" customWidth="1"/>
    <col min="42" max="42" width="14.42578125" style="42" bestFit="1" customWidth="1"/>
    <col min="43" max="43" width="13.42578125" style="5" bestFit="1" customWidth="1"/>
    <col min="44" max="44" width="14.42578125" style="33" bestFit="1" customWidth="1"/>
    <col min="45" max="45" width="14.42578125" style="34" bestFit="1" customWidth="1"/>
    <col min="46" max="46" width="11.7109375" style="20" bestFit="1" customWidth="1"/>
    <col min="47" max="47" width="13.42578125" style="20" bestFit="1" customWidth="1"/>
    <col min="48" max="48" width="12.140625" style="21" bestFit="1" customWidth="1"/>
    <col min="49" max="49" width="11.5703125" style="22" bestFit="1" customWidth="1"/>
    <col min="50" max="50" width="13.140625" style="17" bestFit="1" customWidth="1"/>
    <col min="51" max="51" width="13.42578125" style="23" bestFit="1" customWidth="1"/>
  </cols>
  <sheetData>
    <row r="1" spans="1:51" thickTop="1" thickBot="1">
      <c r="A1" s="4" t="s">
        <v>1457</v>
      </c>
      <c r="B1" s="4" t="s">
        <v>0</v>
      </c>
      <c r="C1" s="4" t="s">
        <v>1579</v>
      </c>
      <c r="D1" s="2" t="s">
        <v>0</v>
      </c>
      <c r="E1" t="s">
        <v>1</v>
      </c>
      <c r="F1" t="s">
        <v>2</v>
      </c>
      <c r="G1" s="4" t="s">
        <v>3</v>
      </c>
      <c r="H1" s="4" t="s">
        <v>4</v>
      </c>
      <c r="I1" s="5" t="s">
        <v>1581</v>
      </c>
      <c r="J1" s="4" t="s">
        <v>5</v>
      </c>
      <c r="K1" s="4" t="s">
        <v>6</v>
      </c>
      <c r="L1" s="5" t="s">
        <v>1580</v>
      </c>
      <c r="M1" s="5" t="s">
        <v>1583</v>
      </c>
      <c r="N1" s="4" t="s">
        <v>7</v>
      </c>
      <c r="O1" s="4" t="s">
        <v>8</v>
      </c>
      <c r="P1" s="4" t="s">
        <v>9</v>
      </c>
      <c r="Q1" s="4" t="s">
        <v>10</v>
      </c>
      <c r="R1" s="4" t="s">
        <v>11</v>
      </c>
      <c r="S1" s="4" t="s">
        <v>12</v>
      </c>
      <c r="T1" s="4" t="s">
        <v>13</v>
      </c>
      <c r="U1" s="4" t="s">
        <v>14</v>
      </c>
      <c r="V1" s="4" t="s">
        <v>15</v>
      </c>
      <c r="W1" s="4" t="s">
        <v>1472</v>
      </c>
      <c r="X1" s="4" t="s">
        <v>1473</v>
      </c>
      <c r="Y1" s="60" t="s">
        <v>1584</v>
      </c>
      <c r="Z1" s="60" t="s">
        <v>1409</v>
      </c>
      <c r="AA1" s="3" t="s">
        <v>1458</v>
      </c>
      <c r="AB1" s="3" t="s">
        <v>1459</v>
      </c>
      <c r="AC1" s="3" t="s">
        <v>1460</v>
      </c>
      <c r="AD1" s="3" t="s">
        <v>1462</v>
      </c>
      <c r="AE1" s="8" t="s">
        <v>1474</v>
      </c>
      <c r="AF1" s="9" t="s">
        <v>1475</v>
      </c>
      <c r="AG1" s="10" t="s">
        <v>1476</v>
      </c>
      <c r="AH1" s="11" t="s">
        <v>1477</v>
      </c>
      <c r="AI1" s="12" t="s">
        <v>1478</v>
      </c>
      <c r="AJ1" s="13" t="s">
        <v>1479</v>
      </c>
      <c r="AK1" s="14" t="s">
        <v>1480</v>
      </c>
      <c r="AL1" s="11" t="s">
        <v>1481</v>
      </c>
      <c r="AM1" s="12" t="s">
        <v>1482</v>
      </c>
      <c r="AN1" s="15" t="s">
        <v>1483</v>
      </c>
      <c r="AO1" s="16" t="s">
        <v>1484</v>
      </c>
      <c r="AP1" s="16" t="s">
        <v>1485</v>
      </c>
      <c r="AQ1" s="17" t="s">
        <v>1486</v>
      </c>
      <c r="AR1" s="18" t="s">
        <v>1487</v>
      </c>
      <c r="AS1" s="19" t="s">
        <v>1487</v>
      </c>
      <c r="AT1" s="20" t="s">
        <v>1488</v>
      </c>
      <c r="AU1" s="20" t="s">
        <v>1489</v>
      </c>
      <c r="AV1" s="21" t="s">
        <v>1490</v>
      </c>
      <c r="AW1" s="22" t="s">
        <v>1491</v>
      </c>
      <c r="AX1" s="17" t="s">
        <v>1492</v>
      </c>
      <c r="AY1" s="23" t="s">
        <v>1493</v>
      </c>
    </row>
    <row r="2" spans="1:51" thickTop="1" thickBot="1">
      <c r="A2" s="4">
        <v>1</v>
      </c>
      <c r="B2" s="4">
        <v>1051916137</v>
      </c>
      <c r="C2" s="5">
        <f>(A2-1)/(LARGE(A:A,1)-1)</f>
        <v>0</v>
      </c>
      <c r="D2" s="2">
        <f>(B2/86400)+25569</f>
        <v>37743.955289351856</v>
      </c>
      <c r="E2" t="s">
        <v>557</v>
      </c>
      <c r="F2" t="s">
        <v>558</v>
      </c>
      <c r="G2" s="4">
        <v>17</v>
      </c>
      <c r="H2" s="4">
        <v>17</v>
      </c>
      <c r="I2" s="5">
        <f>(H2-SMALL(H:H,1))/(LARGE(H:H,1)-SMALL(H:H,1))</f>
        <v>2.6315789473684209E-2</v>
      </c>
      <c r="J2" s="4">
        <v>100</v>
      </c>
      <c r="K2" s="4">
        <v>100</v>
      </c>
      <c r="L2" s="5">
        <f>(K2-SMALL(K:K,1))/(LARGE(K:K,1)-SMALL(K:K,1))</f>
        <v>0.29735463188351308</v>
      </c>
      <c r="M2" s="5">
        <f>K2/H2</f>
        <v>5.882352941176471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f>N2+P2+T2</f>
        <v>0</v>
      </c>
      <c r="X2" s="4">
        <f>O2+Q2+U2</f>
        <v>0</v>
      </c>
      <c r="Y2" s="60">
        <f>(N2+V2)/G2</f>
        <v>0</v>
      </c>
      <c r="Z2" s="62">
        <f>IF(AA2=0,0,(N2+V2)/ABS(AA2))</f>
        <v>0</v>
      </c>
      <c r="AA2" s="3">
        <f>H2-G2</f>
        <v>0</v>
      </c>
      <c r="AB2" s="3">
        <f>K2-J2</f>
        <v>0</v>
      </c>
      <c r="AC2" s="3">
        <f>N2+O2+P2+Q2+T2+U2</f>
        <v>0</v>
      </c>
      <c r="AD2" s="3">
        <f>AA2/G2</f>
        <v>0</v>
      </c>
      <c r="AF2" s="25">
        <f>1/(H2*H2)</f>
        <v>3.4602076124567475E-3</v>
      </c>
      <c r="AJ2" s="29">
        <f>G2</f>
        <v>17</v>
      </c>
      <c r="AK2" s="30">
        <f>G2</f>
        <v>17</v>
      </c>
      <c r="AL2" s="17">
        <f>G2</f>
        <v>17</v>
      </c>
      <c r="AM2" s="23">
        <f>G2</f>
        <v>17</v>
      </c>
      <c r="AN2" s="31">
        <f>G2</f>
        <v>17</v>
      </c>
      <c r="AO2" s="32">
        <f>G2</f>
        <v>17</v>
      </c>
      <c r="AP2" s="32">
        <f>G2</f>
        <v>17</v>
      </c>
      <c r="AQ2" s="17">
        <f>G2</f>
        <v>17</v>
      </c>
      <c r="AR2" s="33">
        <f>G2</f>
        <v>17</v>
      </c>
      <c r="AS2" s="34">
        <f>H2</f>
        <v>17</v>
      </c>
      <c r="AT2" s="20">
        <f>POWER((AO2-H2),2)</f>
        <v>0</v>
      </c>
      <c r="AU2" s="20">
        <f>POWER((AP2-H2),2)</f>
        <v>0</v>
      </c>
      <c r="AV2" s="21">
        <f>G2</f>
        <v>17</v>
      </c>
      <c r="AW2" s="22">
        <f>G2</f>
        <v>17</v>
      </c>
      <c r="AX2" s="17">
        <f>G2</f>
        <v>17</v>
      </c>
      <c r="AY2" s="23">
        <f>G2</f>
        <v>17</v>
      </c>
    </row>
    <row r="3" spans="1:51" thickTop="1" thickBot="1">
      <c r="A3" s="4">
        <v>2</v>
      </c>
      <c r="B3" s="4">
        <v>1052261929</v>
      </c>
      <c r="C3" s="5">
        <f t="shared" ref="C3:C66" si="0">(A3-1)/(LARGE(A:A,1)-1)</f>
        <v>3.1152647975077881E-3</v>
      </c>
      <c r="D3" s="2">
        <f t="shared" ref="D3:D66" si="1">(B3/86400)+25569</f>
        <v>37747.957511574074</v>
      </c>
      <c r="E3" t="s">
        <v>558</v>
      </c>
      <c r="F3" t="s">
        <v>559</v>
      </c>
      <c r="G3" s="4">
        <v>17</v>
      </c>
      <c r="H3" s="4">
        <v>16</v>
      </c>
      <c r="I3" s="5">
        <f t="shared" ref="I3:I66" si="2">(H3-SMALL(H:H,1))/(LARGE(H:H,1)-SMALL(H:H,1))</f>
        <v>0</v>
      </c>
      <c r="J3" s="4">
        <v>100</v>
      </c>
      <c r="K3" s="4">
        <v>98</v>
      </c>
      <c r="L3" s="5">
        <f t="shared" ref="L3:L66" si="3">(K3-SMALL(K:K,1))/(LARGE(K:K,1)-SMALL(K:K,1))</f>
        <v>0.29134911591670554</v>
      </c>
      <c r="M3" s="5">
        <f t="shared" ref="M3:M66" si="4">K3/H3</f>
        <v>6.125</v>
      </c>
      <c r="N3" s="4">
        <v>0</v>
      </c>
      <c r="O3" s="4">
        <v>1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2</v>
      </c>
      <c r="V3" s="4">
        <v>0</v>
      </c>
      <c r="W3" s="4">
        <f>N3+P3+T3</f>
        <v>0</v>
      </c>
      <c r="X3" s="4">
        <f>O3+Q3+U3</f>
        <v>3</v>
      </c>
      <c r="Y3" s="60">
        <f>(N3+V3)/G3</f>
        <v>0</v>
      </c>
      <c r="Z3" s="62">
        <f>IF(AA3=0,0,(N3+V3)/ABS(AA3))</f>
        <v>0</v>
      </c>
      <c r="AA3" s="3">
        <f t="shared" ref="AA3:AA66" si="5">H3-G3</f>
        <v>-1</v>
      </c>
      <c r="AB3" s="3">
        <f t="shared" ref="AB3:AB66" si="6">K3-J3</f>
        <v>-2</v>
      </c>
      <c r="AC3" s="3">
        <f>N3+O3+P3+Q3+T3+U3</f>
        <v>3</v>
      </c>
      <c r="AD3" s="3">
        <f>AA3/G3</f>
        <v>-5.8823529411764705E-2</v>
      </c>
      <c r="AE3" s="24">
        <f>(AA3)*(G3*G3)</f>
        <v>-289</v>
      </c>
      <c r="AF3" s="25">
        <f t="shared" ref="AF3:AF66" si="7">1/(H3*H3)</f>
        <v>3.90625E-3</v>
      </c>
      <c r="AG3" s="26">
        <f>(H3-$H$2)/SUM($AF$2:AF2)</f>
        <v>-289</v>
      </c>
      <c r="AH3" s="35">
        <f>(H3-$H$2)/SUM($AF$2:AF2)</f>
        <v>-289</v>
      </c>
      <c r="AI3" s="28">
        <f>(H3-$H$2)/SUM($AF$2:AF2)</f>
        <v>-289</v>
      </c>
      <c r="AJ3" s="29">
        <f>AJ2+(AVERAGE(AE3:AE3)/(AJ2*AJ2))</f>
        <v>16</v>
      </c>
      <c r="AK3" s="30">
        <f>AK2+(AVERAGE($AG$3:AG3)/(AK2*AK2))</f>
        <v>16</v>
      </c>
      <c r="AL3" s="36">
        <f>AL2+(AVERAGE($AH$3:AH3)/(AL2*AL2))</f>
        <v>16</v>
      </c>
      <c r="AM3" s="37">
        <f>AM2+(AVERAGE($AI$3:AI3)/(AM2*AM2))</f>
        <v>16</v>
      </c>
      <c r="AN3" s="38">
        <f>AN2+(AE3/(AN2*AN2))</f>
        <v>16</v>
      </c>
      <c r="AO3" s="39">
        <f>AO2+(AH3/(AO2*AO2))</f>
        <v>16</v>
      </c>
      <c r="AP3" s="39">
        <f>AP2+(AI3/(AP2*AP2))</f>
        <v>16</v>
      </c>
      <c r="AQ3" s="36">
        <f>AQ2+(AVERAGE($AH$3:AH3)/(AQ2*AQ2))</f>
        <v>16</v>
      </c>
      <c r="AR3" s="40">
        <f>AR2+(AVERAGE($AH$3:AH3)/(AR2*AR2))</f>
        <v>16</v>
      </c>
      <c r="AS3" s="41">
        <f>AS2+(AVERAGE($AI$3:AI3)/(AS2*AS2))</f>
        <v>16</v>
      </c>
      <c r="AT3" s="20">
        <f>POWER((AO3-H3),2)</f>
        <v>0</v>
      </c>
      <c r="AU3" s="20">
        <f>POWER((AP3-H3),2)</f>
        <v>0</v>
      </c>
      <c r="AV3" s="29">
        <f>AV2+(AVERAGE($AE$3:$AE$85)/(AV2*AV2))</f>
        <v>17.118772668528788</v>
      </c>
      <c r="AW3" s="30">
        <f>AW2+(AVERAGE($AG$3:$AG$85)/(AW2*AW2))</f>
        <v>17.287674027897797</v>
      </c>
      <c r="AX3" s="36">
        <f>AX2+(AVERAGE($AH$3:$AH$85)/(AX2*AX2))</f>
        <v>17.130989542904715</v>
      </c>
      <c r="AY3" s="37">
        <f>AY2+(AVERAGE($AI$3:$AI$85)/(AY2*AY2))</f>
        <v>17.136911854701086</v>
      </c>
    </row>
    <row r="4" spans="1:51" thickTop="1" thickBot="1">
      <c r="A4" s="4">
        <v>3</v>
      </c>
      <c r="B4" s="4">
        <v>1061464838</v>
      </c>
      <c r="C4" s="5">
        <f t="shared" si="0"/>
        <v>6.2305295950155761E-3</v>
      </c>
      <c r="D4" s="2">
        <f t="shared" si="1"/>
        <v>37854.472662037035</v>
      </c>
      <c r="E4" t="s">
        <v>559</v>
      </c>
      <c r="F4" t="s">
        <v>560</v>
      </c>
      <c r="G4" s="4">
        <v>16</v>
      </c>
      <c r="H4" s="4">
        <v>17</v>
      </c>
      <c r="I4" s="5">
        <f t="shared" si="2"/>
        <v>2.6315789473684209E-2</v>
      </c>
      <c r="J4" s="4">
        <v>98</v>
      </c>
      <c r="K4" s="4">
        <v>101</v>
      </c>
      <c r="L4" s="5">
        <f t="shared" si="3"/>
        <v>0.3003573898669169</v>
      </c>
      <c r="M4" s="5">
        <f t="shared" si="4"/>
        <v>5.9411764705882355</v>
      </c>
      <c r="N4" s="4">
        <v>1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3</v>
      </c>
      <c r="U4" s="4">
        <v>0</v>
      </c>
      <c r="V4" s="4">
        <v>0</v>
      </c>
      <c r="W4" s="4">
        <f>N4+P4+T4</f>
        <v>4</v>
      </c>
      <c r="X4" s="4">
        <f>O4+Q4+U4</f>
        <v>0</v>
      </c>
      <c r="Y4" s="60">
        <f>(N4+V4)/G4</f>
        <v>6.25E-2</v>
      </c>
      <c r="Z4" s="62">
        <f>IF(AA4=0,0,(N4+V4)/ABS(AA4))</f>
        <v>1</v>
      </c>
      <c r="AA4" s="3">
        <f t="shared" si="5"/>
        <v>1</v>
      </c>
      <c r="AB4" s="3">
        <f t="shared" si="6"/>
        <v>3</v>
      </c>
      <c r="AC4" s="3">
        <f>N4+O4+P4+Q4+T4+U4</f>
        <v>4</v>
      </c>
      <c r="AD4" s="3">
        <f>AA4/G4</f>
        <v>6.25E-2</v>
      </c>
      <c r="AE4" s="24">
        <f>(AA4)*(G4*G4)</f>
        <v>256</v>
      </c>
      <c r="AF4" s="25">
        <f t="shared" si="7"/>
        <v>3.4602076124567475E-3</v>
      </c>
      <c r="AG4" s="26">
        <f>(H4-$H$2)/SUM($AF$2:AF3)</f>
        <v>0</v>
      </c>
      <c r="AH4" s="35">
        <f>(H4-$H$2)/SUM($AF$2:AF3)</f>
        <v>0</v>
      </c>
      <c r="AI4" s="28">
        <f>(H4-$H$2)/SUM($AF$2:AF3)</f>
        <v>0</v>
      </c>
      <c r="AJ4" s="29">
        <f>AJ3+(AVERAGE($AE$3:AE4)/(AJ3*AJ3))</f>
        <v>15.935546875</v>
      </c>
      <c r="AK4" s="30">
        <f>AK3+(AVERAGE($AG$3:AG4)/(AK3*AK3))</f>
        <v>15.435546875</v>
      </c>
      <c r="AL4" s="36">
        <f>AL3+(AVERAGE($AH$3:AH4)/(AL3*AL3))</f>
        <v>15.435546875</v>
      </c>
      <c r="AM4" s="37">
        <f>AM3+(AVERAGE($AI$3:AI4)/(AM3*AM3))</f>
        <v>15.435546875</v>
      </c>
      <c r="AN4" s="38">
        <f t="shared" ref="AN4:AN67" si="8">AN3+(AE4/(AN3*AN3))</f>
        <v>17</v>
      </c>
      <c r="AO4" s="39">
        <f t="shared" ref="AO4:AP19" si="9">AO3+(AH4/(AO3*AO3))</f>
        <v>16</v>
      </c>
      <c r="AP4" s="39">
        <f t="shared" si="9"/>
        <v>16</v>
      </c>
      <c r="AQ4" s="36">
        <f>AQ3+(AVERAGE($AH$3:AH4)/(AQ3*AQ3))</f>
        <v>15.435546875</v>
      </c>
      <c r="AR4" s="40">
        <f>AR3+(AVERAGE($AH$3:AH4)/(AR3*AR3))</f>
        <v>15.435546875</v>
      </c>
      <c r="AS4" s="41">
        <f>AS3+(AVERAGE($AI$3:AI4)/(AS3*AS3))</f>
        <v>15.435546875</v>
      </c>
      <c r="AT4" s="20">
        <f>POWER((AO4-H4),2)</f>
        <v>1</v>
      </c>
      <c r="AU4" s="20">
        <f>POWER((AP4-H4),2)</f>
        <v>1</v>
      </c>
      <c r="AV4" s="29">
        <f t="shared" ref="AV4:AV67" si="10">AV3+(AVERAGE($AE$3:$AE$85)/(AV3*AV3))</f>
        <v>17.235902928576291</v>
      </c>
      <c r="AW4" s="30">
        <f>AW3+(AVERAGE($AG$3:$AG$85)/(AW3*AW3))</f>
        <v>17.565853684682118</v>
      </c>
      <c r="AX4" s="36">
        <f t="shared" ref="AX4:AX67" si="11">AX3+(AVERAGE($AH$3:$AH$85)/(AX3*AX3))</f>
        <v>17.259983560533431</v>
      </c>
      <c r="AY4" s="37">
        <f t="shared" ref="AY4:AY67" si="12">AY3+(AVERAGE($AI$3:$AI$85)/(AY3*AY3))</f>
        <v>17.271644789767379</v>
      </c>
    </row>
    <row r="5" spans="1:51" thickTop="1" thickBot="1">
      <c r="A5" s="4">
        <v>4</v>
      </c>
      <c r="B5" s="4">
        <v>1062942985</v>
      </c>
      <c r="C5" s="5">
        <f t="shared" si="0"/>
        <v>9.3457943925233638E-3</v>
      </c>
      <c r="D5" s="2">
        <f t="shared" si="1"/>
        <v>37871.58084490741</v>
      </c>
      <c r="E5" t="s">
        <v>560</v>
      </c>
      <c r="F5" t="s">
        <v>561</v>
      </c>
      <c r="G5" s="4">
        <v>17</v>
      </c>
      <c r="H5" s="4">
        <v>17</v>
      </c>
      <c r="I5" s="5">
        <f t="shared" si="2"/>
        <v>2.6315789473684209E-2</v>
      </c>
      <c r="J5" s="4">
        <v>101</v>
      </c>
      <c r="K5" s="4">
        <v>103</v>
      </c>
      <c r="L5" s="5">
        <f t="shared" si="3"/>
        <v>0.30636290583372444</v>
      </c>
      <c r="M5" s="5">
        <f t="shared" si="4"/>
        <v>6.0588235294117645</v>
      </c>
      <c r="N5" s="4">
        <v>0</v>
      </c>
      <c r="O5" s="4">
        <v>0</v>
      </c>
      <c r="P5" s="4">
        <v>2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1</v>
      </c>
      <c r="W5" s="4">
        <f>N5+P5+T5</f>
        <v>2</v>
      </c>
      <c r="X5" s="4">
        <f>O5+Q5+U5</f>
        <v>0</v>
      </c>
      <c r="Y5" s="60">
        <f>(N5+V5)/G5</f>
        <v>5.8823529411764705E-2</v>
      </c>
      <c r="Z5" s="62">
        <f>IF(AA5=0,0,(N5+V5)/ABS(AA5))</f>
        <v>0</v>
      </c>
      <c r="AA5" s="3">
        <f t="shared" si="5"/>
        <v>0</v>
      </c>
      <c r="AB5" s="3">
        <f t="shared" si="6"/>
        <v>2</v>
      </c>
      <c r="AC5" s="3">
        <f>N5+O5+P5+Q5+T5+U5</f>
        <v>2</v>
      </c>
      <c r="AD5" s="3">
        <f>AA5/G5</f>
        <v>0</v>
      </c>
      <c r="AE5" s="24">
        <f>(AA5)*(G5*G5)</f>
        <v>0</v>
      </c>
      <c r="AF5" s="25">
        <f t="shared" si="7"/>
        <v>3.4602076124567475E-3</v>
      </c>
      <c r="AG5" s="26">
        <f>(H5-$H$2)/SUM($AF$2:AF4)</f>
        <v>0</v>
      </c>
      <c r="AH5" s="35">
        <f>(H5-$H$2)/SUM($AF$2:AF4)</f>
        <v>0</v>
      </c>
      <c r="AI5" s="28">
        <f>(H5-$H$2)/SUM($AF$2:AF4)</f>
        <v>0</v>
      </c>
      <c r="AJ5" s="29">
        <f>AJ4+(AVERAGE($AE$3:AE5)/(AJ4*AJ4))</f>
        <v>15.892229838122285</v>
      </c>
      <c r="AK5" s="30">
        <f>AK4+(AVERAGE($AG$3:AG5)/(AK4*AK4))</f>
        <v>15.03122005873176</v>
      </c>
      <c r="AL5" s="36">
        <f>AL4+(AVERAGE($AH$3:AH5)/(AL4*AL4))</f>
        <v>15.03122005873176</v>
      </c>
      <c r="AM5" s="37">
        <f>AM4+(AVERAGE($AI$3:AI5)/(AM4*AM4))</f>
        <v>15.03122005873176</v>
      </c>
      <c r="AN5" s="38">
        <f t="shared" si="8"/>
        <v>17</v>
      </c>
      <c r="AO5" s="39">
        <f t="shared" si="9"/>
        <v>16</v>
      </c>
      <c r="AP5" s="39">
        <f t="shared" si="9"/>
        <v>16</v>
      </c>
      <c r="AQ5" s="36">
        <f>AQ4+(AVERAGE($AH$3:AH5)/(AQ4*AQ4))</f>
        <v>15.03122005873176</v>
      </c>
      <c r="AR5" s="40">
        <f>AR4+(AVERAGE($AH$3:AH5)/(AR4*AR4))</f>
        <v>15.03122005873176</v>
      </c>
      <c r="AS5" s="41">
        <f>AS4+(AVERAGE($AI$3:AI5)/(AS4*AS4))</f>
        <v>15.03122005873176</v>
      </c>
      <c r="AT5" s="20">
        <f>POWER((AO5-H5),2)</f>
        <v>1</v>
      </c>
      <c r="AU5" s="20">
        <f>POWER((AP5-H5),2)</f>
        <v>1</v>
      </c>
      <c r="AV5" s="29">
        <f t="shared" si="10"/>
        <v>17.351446630497254</v>
      </c>
      <c r="AW5" s="30">
        <f t="shared" ref="AW5:AW68" si="13">AW4+(AVERAGE($AG$3:$AG$85)/(AW4*AW4))</f>
        <v>17.835292385067365</v>
      </c>
      <c r="AX5" s="36">
        <f t="shared" si="11"/>
        <v>17.387056686604087</v>
      </c>
      <c r="AY5" s="37">
        <f t="shared" si="12"/>
        <v>17.404283869843006</v>
      </c>
    </row>
    <row r="6" spans="1:51" thickTop="1" thickBot="1">
      <c r="A6" s="4">
        <v>5</v>
      </c>
      <c r="B6" s="4">
        <v>1064149810</v>
      </c>
      <c r="C6" s="5">
        <f t="shared" si="0"/>
        <v>1.2461059190031152E-2</v>
      </c>
      <c r="D6" s="2">
        <f t="shared" si="1"/>
        <v>37885.548726851848</v>
      </c>
      <c r="E6" t="s">
        <v>561</v>
      </c>
      <c r="F6" t="s">
        <v>562</v>
      </c>
      <c r="G6" s="4">
        <v>17</v>
      </c>
      <c r="H6" s="4">
        <v>17</v>
      </c>
      <c r="I6" s="5">
        <f t="shared" si="2"/>
        <v>2.6315789473684209E-2</v>
      </c>
      <c r="J6" s="4">
        <v>103</v>
      </c>
      <c r="K6" s="4">
        <v>103</v>
      </c>
      <c r="L6" s="5">
        <f t="shared" si="3"/>
        <v>0.30636290583372444</v>
      </c>
      <c r="M6" s="5">
        <f t="shared" si="4"/>
        <v>6.0588235294117645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f>N6+P6+T6</f>
        <v>0</v>
      </c>
      <c r="X6" s="4">
        <f>O6+Q6+U6</f>
        <v>0</v>
      </c>
      <c r="Y6" s="60">
        <f>(N6+V6)/G6</f>
        <v>0</v>
      </c>
      <c r="Z6" s="62">
        <f>IF(AA6=0,0,(N6+V6)/ABS(AA6))</f>
        <v>0</v>
      </c>
      <c r="AA6" s="3">
        <f t="shared" si="5"/>
        <v>0</v>
      </c>
      <c r="AB6" s="3">
        <f t="shared" si="6"/>
        <v>0</v>
      </c>
      <c r="AC6" s="3">
        <f>N6+O6+P6+Q6+T6+U6</f>
        <v>0</v>
      </c>
      <c r="AD6" s="3">
        <f>AA6/G6</f>
        <v>0</v>
      </c>
      <c r="AE6" s="24">
        <f>(AA6)*(G6*G6)</f>
        <v>0</v>
      </c>
      <c r="AF6" s="25">
        <f t="shared" si="7"/>
        <v>3.4602076124567475E-3</v>
      </c>
      <c r="AG6" s="26">
        <f>(H6-$H$2)/SUM($AF$2:AF5)</f>
        <v>0</v>
      </c>
      <c r="AH6" s="35">
        <f>(H6-$H$2)/SUM($AF$2:AF5)</f>
        <v>0</v>
      </c>
      <c r="AI6" s="28">
        <f>(H6-$H$2)/SUM($AF$2:AF5)</f>
        <v>0</v>
      </c>
      <c r="AJ6" s="29">
        <f>AJ5+(AVERAGE($AE$3:AE6)/(AJ5*AJ5))</f>
        <v>15.859564716924085</v>
      </c>
      <c r="AK6" s="30">
        <f>AK5+(AVERAGE($AG$3:AG6)/(AK5*AK5))</f>
        <v>14.711441467078577</v>
      </c>
      <c r="AL6" s="36">
        <f>AL5+(AVERAGE($AH$3:AH6)/(AL5*AL5))</f>
        <v>14.711441467078577</v>
      </c>
      <c r="AM6" s="37">
        <f>AM5+(AVERAGE($AI$3:AI6)/(AM5*AM5))</f>
        <v>14.711441467078577</v>
      </c>
      <c r="AN6" s="38">
        <f t="shared" si="8"/>
        <v>17</v>
      </c>
      <c r="AO6" s="39">
        <f t="shared" si="9"/>
        <v>16</v>
      </c>
      <c r="AP6" s="39">
        <f t="shared" si="9"/>
        <v>16</v>
      </c>
      <c r="AQ6" s="36">
        <f>AQ5+(AVERAGE($AH$3:AH6)/(AQ5*AQ5))</f>
        <v>14.711441467078577</v>
      </c>
      <c r="AR6" s="40">
        <f>AR5+(AVERAGE($AH$3:AH6)/(AR5*AR5))</f>
        <v>14.711441467078577</v>
      </c>
      <c r="AS6" s="41">
        <f>AS5+(AVERAGE($AI$3:AI6)/(AS5*AS5))</f>
        <v>14.711441467078577</v>
      </c>
      <c r="AT6" s="20">
        <f>POWER((AO6-H6),2)</f>
        <v>1</v>
      </c>
      <c r="AU6" s="20">
        <f>POWER((AP6-H6),2)</f>
        <v>1</v>
      </c>
      <c r="AV6" s="29">
        <f t="shared" si="10"/>
        <v>17.465456639326764</v>
      </c>
      <c r="AW6" s="30">
        <f t="shared" si="13"/>
        <v>18.096651728327465</v>
      </c>
      <c r="AX6" s="36">
        <f t="shared" si="11"/>
        <v>17.512279174875605</v>
      </c>
      <c r="AY6" s="37">
        <f t="shared" si="12"/>
        <v>17.534908953069642</v>
      </c>
    </row>
    <row r="7" spans="1:51" thickTop="1" thickBot="1">
      <c r="A7" s="4">
        <v>6</v>
      </c>
      <c r="B7" s="4">
        <v>1068305548</v>
      </c>
      <c r="C7" s="5">
        <f t="shared" si="0"/>
        <v>1.5576323987538941E-2</v>
      </c>
      <c r="D7" s="2">
        <f t="shared" si="1"/>
        <v>37933.647546296299</v>
      </c>
      <c r="E7" t="s">
        <v>562</v>
      </c>
      <c r="F7" t="s">
        <v>563</v>
      </c>
      <c r="G7" s="4">
        <v>17</v>
      </c>
      <c r="H7" s="4">
        <v>18</v>
      </c>
      <c r="I7" s="5">
        <f t="shared" si="2"/>
        <v>5.2631578947368418E-2</v>
      </c>
      <c r="J7" s="4">
        <v>103</v>
      </c>
      <c r="K7" s="4">
        <v>106</v>
      </c>
      <c r="L7" s="5">
        <f t="shared" si="3"/>
        <v>0.31537117978393581</v>
      </c>
      <c r="M7" s="5">
        <f t="shared" si="4"/>
        <v>5.8888888888888893</v>
      </c>
      <c r="N7" s="4">
        <v>1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3</v>
      </c>
      <c r="U7" s="4">
        <v>0</v>
      </c>
      <c r="V7" s="4">
        <v>0</v>
      </c>
      <c r="W7" s="4">
        <f>N7+P7+T7</f>
        <v>4</v>
      </c>
      <c r="X7" s="4">
        <f>O7+Q7+U7</f>
        <v>0</v>
      </c>
      <c r="Y7" s="60">
        <f>(N7+V7)/G7</f>
        <v>5.8823529411764705E-2</v>
      </c>
      <c r="Z7" s="62">
        <f>IF(AA7=0,0,(N7+V7)/ABS(AA7))</f>
        <v>1</v>
      </c>
      <c r="AA7" s="3">
        <f t="shared" si="5"/>
        <v>1</v>
      </c>
      <c r="AB7" s="3">
        <f t="shared" si="6"/>
        <v>3</v>
      </c>
      <c r="AC7" s="3">
        <f>N7+O7+P7+Q7+T7+U7</f>
        <v>4</v>
      </c>
      <c r="AD7" s="3">
        <f>AA7/G7</f>
        <v>5.8823529411764705E-2</v>
      </c>
      <c r="AE7" s="24">
        <f>(AA7)*(G7*G7)</f>
        <v>289</v>
      </c>
      <c r="AF7" s="25">
        <f t="shared" si="7"/>
        <v>3.0864197530864196E-3</v>
      </c>
      <c r="AG7" s="26">
        <f>(H7-$H$2)/SUM($AF$2:AF6)</f>
        <v>56.347296268088343</v>
      </c>
      <c r="AH7" s="35">
        <f>(H7-H2)/SUM(AF2:AF6)</f>
        <v>56.347296268088343</v>
      </c>
      <c r="AI7" s="28">
        <f>(H7-$H$2)/SUM($AF$2:AF6)</f>
        <v>56.347296268088343</v>
      </c>
      <c r="AJ7" s="29">
        <f>AJ6+(AVERAGE($AE$3:AE7)/(AJ6*AJ6))</f>
        <v>16.063122369549806</v>
      </c>
      <c r="AK7" s="30">
        <f>AK6+(AVERAGE($AG$3:AG7)/(AK6*AK6))</f>
        <v>14.496446821838779</v>
      </c>
      <c r="AL7" s="36">
        <f>AL6+(AVERAGE($AH$3:AH7)/(AL6*AL6))</f>
        <v>14.496446821838779</v>
      </c>
      <c r="AM7" s="37">
        <f>AM6+(AVERAGE($AI$3:AI7)/(AM6*AM6))</f>
        <v>14.496446821838779</v>
      </c>
      <c r="AN7" s="38">
        <f t="shared" si="8"/>
        <v>18</v>
      </c>
      <c r="AO7" s="39">
        <f t="shared" si="9"/>
        <v>16.220106626047219</v>
      </c>
      <c r="AP7" s="39">
        <f t="shared" si="9"/>
        <v>16.220106626047219</v>
      </c>
      <c r="AQ7" s="36">
        <f>AQ6+(AVERAGE(AH3:AH7)/(AQ6*AQ6))</f>
        <v>14.496446821838779</v>
      </c>
      <c r="AR7" s="40">
        <f>AR6+(AVERAGE($AH$3:AH7)/(AR6*AR6))</f>
        <v>14.496446821838779</v>
      </c>
      <c r="AS7" s="41">
        <f>AS6+(AVERAGE($AI$3:AI7)/(AS6*AS6))</f>
        <v>14.496446821838779</v>
      </c>
      <c r="AT7" s="20">
        <f>POWER((AO7-H7),2)</f>
        <v>3.1680204226410149</v>
      </c>
      <c r="AU7" s="20">
        <f>POWER((AP7-H7),2)</f>
        <v>3.1680204226410149</v>
      </c>
      <c r="AV7" s="29">
        <f t="shared" si="10"/>
        <v>17.577983050256762</v>
      </c>
      <c r="AW7" s="30">
        <f t="shared" si="13"/>
        <v>18.350516266912525</v>
      </c>
      <c r="AX7" s="36">
        <f t="shared" si="11"/>
        <v>17.63571724563381</v>
      </c>
      <c r="AY7" s="37">
        <f t="shared" si="12"/>
        <v>17.663595120283119</v>
      </c>
    </row>
    <row r="8" spans="1:51" thickTop="1" thickBot="1">
      <c r="A8" s="4">
        <v>7</v>
      </c>
      <c r="B8" s="4">
        <v>1071351152</v>
      </c>
      <c r="C8" s="5">
        <f t="shared" si="0"/>
        <v>1.8691588785046728E-2</v>
      </c>
      <c r="D8" s="2">
        <f t="shared" si="1"/>
        <v>37968.897592592592</v>
      </c>
      <c r="E8" t="s">
        <v>563</v>
      </c>
      <c r="F8" t="s">
        <v>564</v>
      </c>
      <c r="G8" s="4">
        <v>18</v>
      </c>
      <c r="H8" s="4">
        <v>19</v>
      </c>
      <c r="I8" s="5">
        <f t="shared" si="2"/>
        <v>7.8947368421052627E-2</v>
      </c>
      <c r="J8" s="4">
        <v>106</v>
      </c>
      <c r="K8" s="4">
        <v>107</v>
      </c>
      <c r="L8" s="5">
        <f t="shared" si="3"/>
        <v>0.31837393776733963</v>
      </c>
      <c r="M8" s="5">
        <f t="shared" si="4"/>
        <v>5.6315789473684212</v>
      </c>
      <c r="N8" s="4">
        <v>1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1</v>
      </c>
      <c r="U8" s="4">
        <v>0</v>
      </c>
      <c r="V8" s="4">
        <v>0</v>
      </c>
      <c r="W8" s="4">
        <f>N8+P8+T8</f>
        <v>2</v>
      </c>
      <c r="X8" s="4">
        <f>O8+Q8+U8</f>
        <v>0</v>
      </c>
      <c r="Y8" s="60">
        <f>(N8+V8)/G8</f>
        <v>5.5555555555555552E-2</v>
      </c>
      <c r="Z8" s="62">
        <f>IF(AA8=0,0,(N8+V8)/ABS(AA8))</f>
        <v>1</v>
      </c>
      <c r="AA8" s="3">
        <f t="shared" si="5"/>
        <v>1</v>
      </c>
      <c r="AB8" s="3">
        <f t="shared" si="6"/>
        <v>1</v>
      </c>
      <c r="AC8" s="3">
        <f>N8+O8+P8+Q8+T8+U8</f>
        <v>2</v>
      </c>
      <c r="AD8" s="3">
        <f>AA8/G8</f>
        <v>5.5555555555555552E-2</v>
      </c>
      <c r="AE8" s="24">
        <f>(AA8)*(G8*G8)</f>
        <v>324</v>
      </c>
      <c r="AF8" s="25">
        <f t="shared" si="7"/>
        <v>2.7700831024930748E-3</v>
      </c>
      <c r="AG8" s="26">
        <f>(H8-$H$2)/SUM($AF$2:AF7)</f>
        <v>95.999231071133934</v>
      </c>
      <c r="AH8" s="35">
        <f>(H8-H3)/SUM(AF3:AF7)</f>
        <v>172.67883933802696</v>
      </c>
      <c r="AI8" s="28">
        <f>(H8-$H$2)/SUM($AF$2:AF7)</f>
        <v>95.999231071133934</v>
      </c>
      <c r="AJ8" s="29">
        <f>AJ7+(AVERAGE($AE$3:AE8)/(AJ7*AJ7))</f>
        <v>16.437764666521463</v>
      </c>
      <c r="AK8" s="30">
        <f>AK7+(AVERAGE($AG$3:AG8)/(AK7*AK7))</f>
        <v>14.388067535060982</v>
      </c>
      <c r="AL8" s="36">
        <f>AL7+(AVERAGE($AH$3:AH8)/(AL7*AL7))</f>
        <v>14.44888180558447</v>
      </c>
      <c r="AM8" s="37">
        <f>AM7+(AVERAGE($AI$3:AI8)/(AM7*AM7))</f>
        <v>14.388067535060982</v>
      </c>
      <c r="AN8" s="38">
        <f t="shared" si="8"/>
        <v>19</v>
      </c>
      <c r="AO8" s="39">
        <f t="shared" si="9"/>
        <v>16.876450915910088</v>
      </c>
      <c r="AP8" s="39">
        <f t="shared" si="9"/>
        <v>16.584995267795748</v>
      </c>
      <c r="AQ8" s="36">
        <f t="shared" ref="AQ8:AQ71" si="14">AQ7+(AVERAGE(AH4:AH8)/(AQ7*AQ7))</f>
        <v>14.714414404342142</v>
      </c>
      <c r="AR8" s="40">
        <f>AR7+(AVERAGE($AH$3:AH8)/(AR7*AR7))</f>
        <v>14.44888180558447</v>
      </c>
      <c r="AS8" s="41">
        <f>AS7+(AVERAGE($AI$3:AI8)/(AS7*AS7))</f>
        <v>14.388067535060982</v>
      </c>
      <c r="AT8" s="20">
        <f>POWER((AO8-H8),2)</f>
        <v>4.5094607125391066</v>
      </c>
      <c r="AU8" s="20">
        <f>POWER((AP8-H8),2)</f>
        <v>5.8322478565689329</v>
      </c>
      <c r="AV8" s="29">
        <f t="shared" si="10"/>
        <v>17.689073384674121</v>
      </c>
      <c r="AW8" s="30">
        <f t="shared" si="13"/>
        <v>18.597405370521216</v>
      </c>
      <c r="AX8" s="36">
        <f t="shared" si="11"/>
        <v>17.757433397979206</v>
      </c>
      <c r="AY8" s="37">
        <f t="shared" si="12"/>
        <v>17.790413060103024</v>
      </c>
    </row>
    <row r="9" spans="1:51" thickTop="1" thickBot="1">
      <c r="A9" s="4">
        <v>8</v>
      </c>
      <c r="B9" s="4">
        <v>1074318579</v>
      </c>
      <c r="C9" s="5">
        <f t="shared" si="0"/>
        <v>2.1806853582554516E-2</v>
      </c>
      <c r="D9" s="2">
        <f t="shared" si="1"/>
        <v>38003.242812500001</v>
      </c>
      <c r="E9" t="s">
        <v>564</v>
      </c>
      <c r="F9" t="s">
        <v>565</v>
      </c>
      <c r="G9" s="4">
        <v>19</v>
      </c>
      <c r="H9" s="4">
        <v>19</v>
      </c>
      <c r="I9" s="5">
        <f t="shared" si="2"/>
        <v>7.8947368421052627E-2</v>
      </c>
      <c r="J9" s="4">
        <v>107</v>
      </c>
      <c r="K9" s="4">
        <v>110</v>
      </c>
      <c r="L9" s="5">
        <f t="shared" si="3"/>
        <v>0.327382211717551</v>
      </c>
      <c r="M9" s="5">
        <f t="shared" si="4"/>
        <v>5.7894736842105265</v>
      </c>
      <c r="N9" s="4">
        <v>0</v>
      </c>
      <c r="O9" s="4">
        <v>0</v>
      </c>
      <c r="P9" s="4">
        <v>3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1</v>
      </c>
      <c r="W9" s="4">
        <f>N9+P9+T9</f>
        <v>3</v>
      </c>
      <c r="X9" s="4">
        <f>O9+Q9+U9</f>
        <v>0</v>
      </c>
      <c r="Y9" s="60">
        <f>(N9+V9)/G9</f>
        <v>5.2631578947368418E-2</v>
      </c>
      <c r="Z9" s="62">
        <f>IF(AA9=0,0,(N9+V9)/ABS(AA9))</f>
        <v>0</v>
      </c>
      <c r="AA9" s="3">
        <f t="shared" si="5"/>
        <v>0</v>
      </c>
      <c r="AB9" s="3">
        <f t="shared" si="6"/>
        <v>3</v>
      </c>
      <c r="AC9" s="3">
        <f>N9+O9+P9+Q9+T9+U9</f>
        <v>3</v>
      </c>
      <c r="AD9" s="3">
        <f>AA9/G9</f>
        <v>0</v>
      </c>
      <c r="AE9" s="24">
        <f>(AA9)*(G9*G9)</f>
        <v>0</v>
      </c>
      <c r="AF9" s="25">
        <f t="shared" si="7"/>
        <v>2.7700831024930748E-3</v>
      </c>
      <c r="AG9" s="26">
        <f>(H9-$H$2)/SUM($AF$2:AF8)</f>
        <v>84.732897294534638</v>
      </c>
      <c r="AH9" s="35">
        <f>(H9-H4)/SUM(AF4:AF8)</f>
        <v>123.17450993610358</v>
      </c>
      <c r="AI9" s="28">
        <f>(H9-$H$2)/SUM($AF$2:AF8)</f>
        <v>84.732897294534638</v>
      </c>
      <c r="AJ9" s="29">
        <f>AJ8+(AVERAGE($AE$3:AE9)/(AJ8*AJ8))</f>
        <v>16.744415702695989</v>
      </c>
      <c r="AK9" s="30">
        <f>AK8+(AVERAGE($AG$3:AG9)/(AK8*AK8))</f>
        <v>14.352238383742119</v>
      </c>
      <c r="AL9" s="36">
        <f>AL8+(AVERAGE($AH$3:AH9)/(AL8*AL8))</f>
        <v>14.492128707100683</v>
      </c>
      <c r="AM9" s="37">
        <f>AM8+(AVERAGE($AI$3:AI9)/(AM8*AM8))</f>
        <v>14.352238383742119</v>
      </c>
      <c r="AN9" s="38">
        <f t="shared" si="8"/>
        <v>19</v>
      </c>
      <c r="AO9" s="39">
        <f t="shared" si="9"/>
        <v>17.308923520456432</v>
      </c>
      <c r="AP9" s="39">
        <f t="shared" si="9"/>
        <v>16.893045366817137</v>
      </c>
      <c r="AQ9" s="36">
        <f t="shared" si="14"/>
        <v>15.03975194348978</v>
      </c>
      <c r="AR9" s="40">
        <f>AR8+(AVERAGE($AH$3:AH9)/(AR8*AR8))</f>
        <v>14.492128707100683</v>
      </c>
      <c r="AS9" s="41">
        <f>AS8+(AVERAGE($AI$3:AI9)/(AS8*AS8))</f>
        <v>14.352238383742119</v>
      </c>
      <c r="AT9" s="20">
        <f>POWER((AO9-H9),2)</f>
        <v>2.8597396596654683</v>
      </c>
      <c r="AU9" s="20">
        <f>POWER((AP9-H9),2)</f>
        <v>4.4392578262907314</v>
      </c>
      <c r="AV9" s="29">
        <f t="shared" si="10"/>
        <v>17.798772768851499</v>
      </c>
      <c r="AW9" s="30">
        <f t="shared" si="13"/>
        <v>18.837782852689283</v>
      </c>
      <c r="AX9" s="36">
        <f t="shared" si="11"/>
        <v>17.877486691935069</v>
      </c>
      <c r="AY9" s="37">
        <f t="shared" si="12"/>
        <v>17.915429415307308</v>
      </c>
    </row>
    <row r="10" spans="1:51" thickTop="1" thickBot="1">
      <c r="A10" s="4">
        <v>9</v>
      </c>
      <c r="B10" s="4">
        <v>1076762245</v>
      </c>
      <c r="C10" s="5">
        <f t="shared" si="0"/>
        <v>2.4922118380062305E-2</v>
      </c>
      <c r="D10" s="2">
        <f t="shared" si="1"/>
        <v>38031.525983796295</v>
      </c>
      <c r="E10" t="s">
        <v>565</v>
      </c>
      <c r="F10" t="s">
        <v>566</v>
      </c>
      <c r="G10" s="4">
        <v>19</v>
      </c>
      <c r="H10" s="4">
        <v>19</v>
      </c>
      <c r="I10" s="5">
        <f t="shared" si="2"/>
        <v>7.8947368421052627E-2</v>
      </c>
      <c r="J10" s="4">
        <v>110</v>
      </c>
      <c r="K10" s="4">
        <v>111</v>
      </c>
      <c r="L10" s="5">
        <f t="shared" si="3"/>
        <v>0.33038496970095477</v>
      </c>
      <c r="M10" s="5">
        <f t="shared" si="4"/>
        <v>5.8421052631578947</v>
      </c>
      <c r="N10" s="4">
        <v>0</v>
      </c>
      <c r="O10" s="4">
        <v>0</v>
      </c>
      <c r="P10" s="4">
        <v>1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1</v>
      </c>
      <c r="W10" s="4">
        <f>N10+P10+T10</f>
        <v>1</v>
      </c>
      <c r="X10" s="4">
        <f>O10+Q10+U10</f>
        <v>0</v>
      </c>
      <c r="Y10" s="60">
        <f>(N10+V10)/G10</f>
        <v>5.2631578947368418E-2</v>
      </c>
      <c r="Z10" s="62">
        <f>IF(AA10=0,0,(N10+V10)/ABS(AA10))</f>
        <v>0</v>
      </c>
      <c r="AA10" s="3">
        <f t="shared" si="5"/>
        <v>0</v>
      </c>
      <c r="AB10" s="3">
        <f t="shared" si="6"/>
        <v>1</v>
      </c>
      <c r="AC10" s="3">
        <f>N10+O10+P10+Q10+T10+U10</f>
        <v>1</v>
      </c>
      <c r="AD10" s="3">
        <f>AA10/G10</f>
        <v>0</v>
      </c>
      <c r="AE10" s="24">
        <f>(AA10)*(G10*G10)</f>
        <v>0</v>
      </c>
      <c r="AF10" s="25">
        <f t="shared" si="7"/>
        <v>2.7700831024930748E-3</v>
      </c>
      <c r="AG10" s="26">
        <f>(H10-$H$2)/SUM($AF$2:AF9)</f>
        <v>75.83321822107186</v>
      </c>
      <c r="AH10" s="35">
        <f>(H10-H5)/SUM(AF5:AF9)</f>
        <v>128.64217198289725</v>
      </c>
      <c r="AI10" s="28">
        <f>(H10-$H$2)/SUM($AF$2:AF9)</f>
        <v>75.83321822107186</v>
      </c>
      <c r="AJ10" s="29">
        <f>AJ9+(AVERAGE($AE$3:AE10)/(AJ9*AJ9))</f>
        <v>17.002997536918013</v>
      </c>
      <c r="AK10" s="30">
        <f>AK9+(AVERAGE($AG$3:AG10)/(AK9*AK9))</f>
        <v>14.366749416154866</v>
      </c>
      <c r="AL10" s="36">
        <f>AL9+(AVERAGE($AH$3:AH10)/(AL9*AL9))</f>
        <v>14.606309010396989</v>
      </c>
      <c r="AM10" s="37">
        <f>AM9+(AVERAGE($AI$3:AI10)/(AM9*AM9))</f>
        <v>14.366749416154866</v>
      </c>
      <c r="AN10" s="38">
        <f t="shared" si="8"/>
        <v>19</v>
      </c>
      <c r="AO10" s="39">
        <f t="shared" si="9"/>
        <v>17.73830493862522</v>
      </c>
      <c r="AP10" s="39">
        <f t="shared" si="9"/>
        <v>17.158777204107022</v>
      </c>
      <c r="AQ10" s="36">
        <f t="shared" si="14"/>
        <v>15.464911340340354</v>
      </c>
      <c r="AR10" s="40">
        <f>AR9+(AVERAGE($AH$3:AH10)/(AR9*AR9))</f>
        <v>14.606309010396989</v>
      </c>
      <c r="AS10" s="41">
        <f>AS9+(AVERAGE($AI$3:AI10)/(AS9*AS9))</f>
        <v>14.366749416154866</v>
      </c>
      <c r="AT10" s="20">
        <f>POWER((AO10-H10),2)</f>
        <v>1.5918744278975108</v>
      </c>
      <c r="AU10" s="20">
        <f>POWER((AP10-H10),2)</f>
        <v>3.390101384115956</v>
      </c>
      <c r="AV10" s="29">
        <f t="shared" si="10"/>
        <v>17.907124097122182</v>
      </c>
      <c r="AW10" s="30">
        <f t="shared" si="13"/>
        <v>19.072064853434263</v>
      </c>
      <c r="AX10" s="36">
        <f t="shared" si="11"/>
        <v>17.995933003849604</v>
      </c>
      <c r="AY10" s="37">
        <f t="shared" si="12"/>
        <v>18.038707095124003</v>
      </c>
    </row>
    <row r="11" spans="1:51" thickTop="1" thickBot="1">
      <c r="A11" s="4">
        <v>10</v>
      </c>
      <c r="B11" s="4">
        <v>1077352290</v>
      </c>
      <c r="C11" s="5">
        <f t="shared" si="0"/>
        <v>2.8037383177570093E-2</v>
      </c>
      <c r="D11" s="2">
        <f t="shared" si="1"/>
        <v>38038.355208333334</v>
      </c>
      <c r="E11" t="s">
        <v>566</v>
      </c>
      <c r="F11" t="s">
        <v>567</v>
      </c>
      <c r="G11" s="4">
        <v>19</v>
      </c>
      <c r="H11" s="4">
        <v>19</v>
      </c>
      <c r="I11" s="5">
        <f t="shared" si="2"/>
        <v>7.8947368421052627E-2</v>
      </c>
      <c r="J11" s="4">
        <v>111</v>
      </c>
      <c r="K11" s="4">
        <v>111</v>
      </c>
      <c r="L11" s="5">
        <f t="shared" si="3"/>
        <v>0.33038496970095477</v>
      </c>
      <c r="M11" s="5">
        <f t="shared" si="4"/>
        <v>5.8421052631578947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f>N11+P11+T11</f>
        <v>0</v>
      </c>
      <c r="X11" s="4">
        <f>O11+Q11+U11</f>
        <v>0</v>
      </c>
      <c r="Y11" s="60">
        <f>(N11+V11)/G11</f>
        <v>0</v>
      </c>
      <c r="Z11" s="62">
        <f>IF(AA11=0,0,(N11+V11)/ABS(AA11))</f>
        <v>0</v>
      </c>
      <c r="AA11" s="3">
        <f t="shared" si="5"/>
        <v>0</v>
      </c>
      <c r="AB11" s="3">
        <f t="shared" si="6"/>
        <v>0</v>
      </c>
      <c r="AC11" s="3">
        <f>N11+O11+P11+Q11+T11+U11</f>
        <v>0</v>
      </c>
      <c r="AD11" s="3">
        <f>AA11/G11</f>
        <v>0</v>
      </c>
      <c r="AE11" s="24">
        <f>(AA11)*(G11*G11)</f>
        <v>0</v>
      </c>
      <c r="AF11" s="25">
        <f t="shared" si="7"/>
        <v>2.7700831024930748E-3</v>
      </c>
      <c r="AG11" s="26">
        <f>(H11-$H$2)/SUM($AF$2:AF10)</f>
        <v>68.625349640985675</v>
      </c>
      <c r="AH11" s="35">
        <f>(H11-H6)/SUM(AF6:AF10)</f>
        <v>134.61779645998317</v>
      </c>
      <c r="AI11" s="28">
        <f>(H11-$H$2)/SUM($AF$2:AF10)</f>
        <v>68.625349640985675</v>
      </c>
      <c r="AJ11" s="29">
        <f>AJ10+(AVERAGE($AE$3:AE11)/(AJ10*AJ10))</f>
        <v>17.225910076814962</v>
      </c>
      <c r="AK11" s="30">
        <f>AK10+(AVERAGE($AG$3:AG11)/(AK10*AK10))</f>
        <v>14.416564461562517</v>
      </c>
      <c r="AL11" s="36">
        <f>AL10+(AVERAGE($AH$3:AH11)/(AL10*AL10))</f>
        <v>14.77633186950559</v>
      </c>
      <c r="AM11" s="37">
        <f>AM10+(AVERAGE($AI$3:AI11)/(AM10*AM10))</f>
        <v>14.416564461562517</v>
      </c>
      <c r="AN11" s="38">
        <f t="shared" si="8"/>
        <v>19</v>
      </c>
      <c r="AO11" s="39">
        <f t="shared" si="9"/>
        <v>18.166141843977591</v>
      </c>
      <c r="AP11" s="39">
        <f t="shared" si="9"/>
        <v>17.391860902052368</v>
      </c>
      <c r="AQ11" s="36">
        <f t="shared" si="14"/>
        <v>15.979589088691181</v>
      </c>
      <c r="AR11" s="40">
        <f>AR10+(AVERAGE($AH$3:AH11)/(AR10*AR10))</f>
        <v>14.77633186950559</v>
      </c>
      <c r="AS11" s="41">
        <f>AS10+(AVERAGE($AI$3:AI11)/(AS10*AS10))</f>
        <v>14.416564461562517</v>
      </c>
      <c r="AT11" s="20">
        <f>POWER((AO11-H11),2)</f>
        <v>0.69531942436509142</v>
      </c>
      <c r="AU11" s="20">
        <f>POWER((AP11-H11),2)</f>
        <v>2.5861113583478228</v>
      </c>
      <c r="AV11" s="29">
        <f t="shared" si="10"/>
        <v>18.01416818114669</v>
      </c>
      <c r="AW11" s="30">
        <f t="shared" si="13"/>
        <v>19.300626348008031</v>
      </c>
      <c r="AX11" s="36">
        <f t="shared" si="11"/>
        <v>18.112825258104362</v>
      </c>
      <c r="AY11" s="37">
        <f t="shared" si="12"/>
        <v>18.160305557433013</v>
      </c>
    </row>
    <row r="12" spans="1:51" thickTop="1" thickBot="1">
      <c r="A12" s="4">
        <v>11</v>
      </c>
      <c r="B12" s="4">
        <v>1078962234</v>
      </c>
      <c r="C12" s="5">
        <f t="shared" si="0"/>
        <v>3.1152647975077882E-2</v>
      </c>
      <c r="D12" s="2">
        <f t="shared" si="1"/>
        <v>38056.988819444443</v>
      </c>
      <c r="E12" t="s">
        <v>567</v>
      </c>
      <c r="F12" t="s">
        <v>568</v>
      </c>
      <c r="G12" s="4">
        <v>19</v>
      </c>
      <c r="H12" s="4">
        <v>19</v>
      </c>
      <c r="I12" s="5">
        <f t="shared" si="2"/>
        <v>7.8947368421052627E-2</v>
      </c>
      <c r="J12" s="4">
        <v>111</v>
      </c>
      <c r="K12" s="4">
        <v>111</v>
      </c>
      <c r="L12" s="5">
        <f t="shared" si="3"/>
        <v>0.33038496970095477</v>
      </c>
      <c r="M12" s="5">
        <f t="shared" si="4"/>
        <v>5.8421052631578947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f>N12+P12+T12</f>
        <v>0</v>
      </c>
      <c r="X12" s="4">
        <f>O12+Q12+U12</f>
        <v>0</v>
      </c>
      <c r="Y12" s="60">
        <f>(N12+V12)/G12</f>
        <v>0</v>
      </c>
      <c r="Z12" s="62">
        <f>IF(AA12=0,0,(N12+V12)/ABS(AA12))</f>
        <v>0</v>
      </c>
      <c r="AA12" s="3">
        <f t="shared" si="5"/>
        <v>0</v>
      </c>
      <c r="AB12" s="3">
        <f t="shared" si="6"/>
        <v>0</v>
      </c>
      <c r="AC12" s="3">
        <f>N12+O12+P12+Q12+T12+U12</f>
        <v>0</v>
      </c>
      <c r="AD12" s="3">
        <f>AA12/G12</f>
        <v>0</v>
      </c>
      <c r="AE12" s="24">
        <f>(AA12)*(G12*G12)</f>
        <v>0</v>
      </c>
      <c r="AF12" s="25">
        <f t="shared" si="7"/>
        <v>2.7700831024930748E-3</v>
      </c>
      <c r="AG12" s="26">
        <f>(H12-$H$2)/SUM($AF$2:AF11)</f>
        <v>62.668750076494057</v>
      </c>
      <c r="AH12" s="35">
        <f>(H12-H7)/SUM(AF7:AF11)</f>
        <v>70.587809293904655</v>
      </c>
      <c r="AI12" s="28">
        <f>(H12-$H$2)/SUM($AF$2:AF11)</f>
        <v>62.668750076494057</v>
      </c>
      <c r="AJ12" s="29">
        <f>AJ11+(AVERAGE($AE$3:AE12)/(AJ11*AJ11))</f>
        <v>17.421372663610988</v>
      </c>
      <c r="AK12" s="30">
        <f>AK11+(AVERAGE($AG$3:AG12)/(AK11*AK11))</f>
        <v>14.491241489947814</v>
      </c>
      <c r="AL12" s="36">
        <f>AL11+(AVERAGE($AH$3:AH12)/(AL11*AL11))</f>
        <v>14.958180570271246</v>
      </c>
      <c r="AM12" s="37">
        <f>AM11+(AVERAGE($AI$3:AI12)/(AM11*AM11))</f>
        <v>14.491241489947814</v>
      </c>
      <c r="AN12" s="38">
        <f t="shared" si="8"/>
        <v>19</v>
      </c>
      <c r="AO12" s="39">
        <f t="shared" si="9"/>
        <v>18.380038651130992</v>
      </c>
      <c r="AP12" s="39">
        <f t="shared" si="9"/>
        <v>17.599046196147722</v>
      </c>
      <c r="AQ12" s="36">
        <f t="shared" si="14"/>
        <v>16.472800653722281</v>
      </c>
      <c r="AR12" s="40">
        <f t="shared" ref="AR12:AS27" si="15">AR11+(AVERAGE(AH3:AH12)/(AR11*AR11))</f>
        <v>14.958180570271246</v>
      </c>
      <c r="AS12" s="41">
        <f t="shared" si="15"/>
        <v>14.491241489947814</v>
      </c>
      <c r="AT12" s="20">
        <f>POWER((AO12-H12),2)</f>
        <v>0.38435207409148026</v>
      </c>
      <c r="AU12" s="20">
        <f>POWER((AP12-H12),2)</f>
        <v>1.9626715605281682</v>
      </c>
      <c r="AV12" s="29">
        <f t="shared" si="10"/>
        <v>18.119943886686293</v>
      </c>
      <c r="AW12" s="30">
        <f t="shared" si="13"/>
        <v>19.523806562616393</v>
      </c>
      <c r="AX12" s="36">
        <f t="shared" si="11"/>
        <v>18.228213637748919</v>
      </c>
      <c r="AY12" s="37">
        <f t="shared" si="12"/>
        <v>18.280281064331181</v>
      </c>
    </row>
    <row r="13" spans="1:51" thickTop="1" thickBot="1">
      <c r="A13" s="4">
        <v>12</v>
      </c>
      <c r="B13" s="4">
        <v>1078995973</v>
      </c>
      <c r="C13" s="5">
        <f t="shared" si="0"/>
        <v>3.4267912772585667E-2</v>
      </c>
      <c r="D13" s="2">
        <f t="shared" si="1"/>
        <v>38057.379317129627</v>
      </c>
      <c r="E13" t="s">
        <v>568</v>
      </c>
      <c r="F13" t="s">
        <v>569</v>
      </c>
      <c r="G13" s="4">
        <v>19</v>
      </c>
      <c r="H13" s="4">
        <v>19</v>
      </c>
      <c r="I13" s="5">
        <f t="shared" si="2"/>
        <v>7.8947368421052627E-2</v>
      </c>
      <c r="J13" s="4">
        <v>111</v>
      </c>
      <c r="K13" s="4">
        <v>110</v>
      </c>
      <c r="L13" s="5">
        <f t="shared" si="3"/>
        <v>0.327382211717551</v>
      </c>
      <c r="M13" s="5">
        <f t="shared" si="4"/>
        <v>5.7894736842105265</v>
      </c>
      <c r="N13" s="4">
        <v>0</v>
      </c>
      <c r="O13" s="4">
        <v>0</v>
      </c>
      <c r="P13" s="4">
        <v>0</v>
      </c>
      <c r="Q13" s="4">
        <v>1</v>
      </c>
      <c r="R13" s="4">
        <v>2</v>
      </c>
      <c r="S13" s="4">
        <v>0</v>
      </c>
      <c r="T13" s="4">
        <v>0</v>
      </c>
      <c r="U13" s="4">
        <v>0</v>
      </c>
      <c r="V13" s="4">
        <v>3</v>
      </c>
      <c r="W13" s="4">
        <f>N13+P13+T13</f>
        <v>0</v>
      </c>
      <c r="X13" s="4">
        <f>O13+Q13+U13</f>
        <v>1</v>
      </c>
      <c r="Y13" s="60">
        <f>(N13+V13)/G13</f>
        <v>0.15789473684210525</v>
      </c>
      <c r="Z13" s="62">
        <f>IF(AA13=0,0,(N13+V13)/ABS(AA13))</f>
        <v>0</v>
      </c>
      <c r="AA13" s="3">
        <f t="shared" si="5"/>
        <v>0</v>
      </c>
      <c r="AB13" s="3">
        <f t="shared" si="6"/>
        <v>-1</v>
      </c>
      <c r="AC13" s="3">
        <f>N13+O13+P13+Q13+T13+U13</f>
        <v>1</v>
      </c>
      <c r="AD13" s="3">
        <f>AA13/G13</f>
        <v>0</v>
      </c>
      <c r="AE13" s="24">
        <f>(AA13)*(G13*G13)</f>
        <v>0</v>
      </c>
      <c r="AF13" s="25">
        <f t="shared" si="7"/>
        <v>2.7700831024930748E-3</v>
      </c>
      <c r="AG13" s="26">
        <f>(H13-$H$2)/SUM($AF$2:AF12)</f>
        <v>57.663616081075979</v>
      </c>
      <c r="AH13" s="35">
        <f>(H13-H8)/SUM(AF8:AF12)</f>
        <v>0</v>
      </c>
      <c r="AI13" s="28">
        <f>(H13-H3)/SUM(AF3:AF12)</f>
        <v>96.080836719045806</v>
      </c>
      <c r="AJ13" s="29">
        <f>AJ12+(AVERAGE($AE$3:AE13)/(AJ12*AJ12))</f>
        <v>17.595100962263558</v>
      </c>
      <c r="AK13" s="30">
        <f>AK12+(AVERAGE($AG$3:AG13)/(AK12*AK12))</f>
        <v>14.583394880592273</v>
      </c>
      <c r="AL13" s="36">
        <f>AL12+(AVERAGE($AH$3:AH13)/(AL12*AL12))</f>
        <v>15.119502440205293</v>
      </c>
      <c r="AM13" s="37">
        <f>AM12+(AVERAGE($AI$3:AI13)/(AM12*AM12))</f>
        <v>14.600026022491601</v>
      </c>
      <c r="AN13" s="38">
        <f t="shared" si="8"/>
        <v>19</v>
      </c>
      <c r="AO13" s="39">
        <f t="shared" si="9"/>
        <v>18.380038651130992</v>
      </c>
      <c r="AP13" s="39">
        <f t="shared" si="9"/>
        <v>17.909258139136554</v>
      </c>
      <c r="AQ13" s="36">
        <f t="shared" si="14"/>
        <v>16.809647503306223</v>
      </c>
      <c r="AR13" s="40">
        <f t="shared" si="15"/>
        <v>15.264798274364214</v>
      </c>
      <c r="AS13" s="41">
        <f t="shared" si="15"/>
        <v>14.748526092354307</v>
      </c>
      <c r="AT13" s="20">
        <f>POWER((AO13-H13),2)</f>
        <v>0.38435207409148026</v>
      </c>
      <c r="AU13" s="20">
        <f>POWER((AP13-H13),2)</f>
        <v>1.1897178070398526</v>
      </c>
      <c r="AV13" s="29">
        <f t="shared" si="10"/>
        <v>18.224488259131981</v>
      </c>
      <c r="AW13" s="30">
        <f t="shared" si="13"/>
        <v>19.741913512665171</v>
      </c>
      <c r="AX13" s="36">
        <f t="shared" si="11"/>
        <v>18.342145776347127</v>
      </c>
      <c r="AY13" s="37">
        <f t="shared" si="12"/>
        <v>18.398686914056508</v>
      </c>
    </row>
    <row r="14" spans="1:51" thickTop="1" thickBot="1">
      <c r="A14" s="4">
        <v>13</v>
      </c>
      <c r="B14" s="4">
        <v>1080114745</v>
      </c>
      <c r="C14" s="5">
        <f t="shared" si="0"/>
        <v>3.7383177570093455E-2</v>
      </c>
      <c r="D14" s="2">
        <f t="shared" si="1"/>
        <v>38070.328067129631</v>
      </c>
      <c r="E14" t="s">
        <v>569</v>
      </c>
      <c r="F14" t="s">
        <v>570</v>
      </c>
      <c r="G14" s="4">
        <v>19</v>
      </c>
      <c r="H14" s="4">
        <v>19</v>
      </c>
      <c r="I14" s="5">
        <f t="shared" si="2"/>
        <v>7.8947368421052627E-2</v>
      </c>
      <c r="J14" s="4">
        <v>110</v>
      </c>
      <c r="K14" s="4">
        <v>110</v>
      </c>
      <c r="L14" s="5">
        <f t="shared" si="3"/>
        <v>0.327382211717551</v>
      </c>
      <c r="M14" s="5">
        <f t="shared" si="4"/>
        <v>5.7894736842105265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f>N14+P14+T14</f>
        <v>0</v>
      </c>
      <c r="X14" s="4">
        <f>O14+Q14+U14</f>
        <v>0</v>
      </c>
      <c r="Y14" s="60">
        <f>(N14+V14)/G14</f>
        <v>0</v>
      </c>
      <c r="Z14" s="62">
        <f>IF(AA14=0,0,(N14+V14)/ABS(AA14))</f>
        <v>0</v>
      </c>
      <c r="AA14" s="3">
        <f t="shared" si="5"/>
        <v>0</v>
      </c>
      <c r="AB14" s="3">
        <f t="shared" si="6"/>
        <v>0</v>
      </c>
      <c r="AC14" s="3">
        <f>N14+O14+P14+Q14+T14+U14</f>
        <v>0</v>
      </c>
      <c r="AD14" s="3">
        <f>AA14/G14</f>
        <v>0</v>
      </c>
      <c r="AE14" s="24">
        <f>(AA14)*(G14*G14)</f>
        <v>0</v>
      </c>
      <c r="AF14" s="25">
        <f t="shared" si="7"/>
        <v>2.7700831024930748E-3</v>
      </c>
      <c r="AG14" s="26">
        <f>(H14-$H$2)/SUM($AF$2:AF13)</f>
        <v>53.39883759075849</v>
      </c>
      <c r="AH14" s="35">
        <f>(H14-H9)/SUM(AF9:AF13)</f>
        <v>0</v>
      </c>
      <c r="AI14" s="28">
        <f>(H14-H4)/SUM(AF4:AF13)</f>
        <v>66.472696666886236</v>
      </c>
      <c r="AJ14" s="29">
        <f>AJ13+(AVERAGE($AE$3:AE14)/(AJ13*AJ13))</f>
        <v>17.7512226441008</v>
      </c>
      <c r="AK14" s="30">
        <f>AK13+(AVERAGE($AG$3:AG14)/(AK13*AK13))</f>
        <v>14.687728052344296</v>
      </c>
      <c r="AL14" s="36">
        <f>AL13+(AVERAGE($AH$3:AH14)/(AL13*AL13))</f>
        <v>15.264241994460047</v>
      </c>
      <c r="AM14" s="37">
        <f>AM13+(AVERAGE($AI$3:AI14)/(AM13*AM13))</f>
        <v>14.724251621115995</v>
      </c>
      <c r="AN14" s="38">
        <f t="shared" si="8"/>
        <v>19</v>
      </c>
      <c r="AO14" s="39">
        <f t="shared" si="9"/>
        <v>18.380038651130992</v>
      </c>
      <c r="AP14" s="39">
        <f t="shared" si="9"/>
        <v>18.116505068678538</v>
      </c>
      <c r="AQ14" s="36">
        <f t="shared" si="14"/>
        <v>17.045946170741484</v>
      </c>
      <c r="AR14" s="40">
        <f t="shared" si="15"/>
        <v>15.559221883206702</v>
      </c>
      <c r="AS14" s="41">
        <f t="shared" si="15"/>
        <v>15.027471938408157</v>
      </c>
      <c r="AT14" s="20">
        <f>POWER((AO14-H14),2)</f>
        <v>0.38435207409148026</v>
      </c>
      <c r="AU14" s="20">
        <f>POWER((AP14-H14),2)</f>
        <v>0.78056329367071398</v>
      </c>
      <c r="AV14" s="29">
        <f t="shared" si="10"/>
        <v>18.327836638893103</v>
      </c>
      <c r="AW14" s="30">
        <f t="shared" si="13"/>
        <v>19.955227830686113</v>
      </c>
      <c r="AX14" s="36">
        <f t="shared" si="11"/>
        <v>18.454666933033973</v>
      </c>
      <c r="AY14" s="37">
        <f t="shared" si="12"/>
        <v>18.515573651878199</v>
      </c>
    </row>
    <row r="15" spans="1:51" thickTop="1" thickBot="1">
      <c r="A15" s="4">
        <v>14</v>
      </c>
      <c r="B15" s="4">
        <v>1082255315</v>
      </c>
      <c r="C15" s="5">
        <f t="shared" si="0"/>
        <v>4.0498442367601244E-2</v>
      </c>
      <c r="D15" s="2">
        <f t="shared" si="1"/>
        <v>38095.103182870371</v>
      </c>
      <c r="E15" t="s">
        <v>570</v>
      </c>
      <c r="F15" t="s">
        <v>571</v>
      </c>
      <c r="G15" s="4">
        <v>19</v>
      </c>
      <c r="H15" s="4">
        <v>19</v>
      </c>
      <c r="I15" s="5">
        <f t="shared" si="2"/>
        <v>7.8947368421052627E-2</v>
      </c>
      <c r="J15" s="4">
        <v>110</v>
      </c>
      <c r="K15" s="4">
        <v>111</v>
      </c>
      <c r="L15" s="5">
        <f t="shared" si="3"/>
        <v>0.33038496970095477</v>
      </c>
      <c r="M15" s="5">
        <f t="shared" si="4"/>
        <v>5.8421052631578947</v>
      </c>
      <c r="N15" s="4">
        <v>0</v>
      </c>
      <c r="O15" s="4">
        <v>0</v>
      </c>
      <c r="P15" s="4">
        <v>1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1</v>
      </c>
      <c r="W15" s="4">
        <f>N15+P15+T15</f>
        <v>1</v>
      </c>
      <c r="X15" s="4">
        <f>O15+Q15+U15</f>
        <v>0</v>
      </c>
      <c r="Y15" s="60">
        <f>(N15+V15)/G15</f>
        <v>5.2631578947368418E-2</v>
      </c>
      <c r="Z15" s="62">
        <f>IF(AA15=0,0,(N15+V15)/ABS(AA15))</f>
        <v>0</v>
      </c>
      <c r="AA15" s="3">
        <f t="shared" si="5"/>
        <v>0</v>
      </c>
      <c r="AB15" s="3">
        <f t="shared" si="6"/>
        <v>1</v>
      </c>
      <c r="AC15" s="3">
        <f>N15+O15+P15+Q15+T15+U15</f>
        <v>1</v>
      </c>
      <c r="AD15" s="3">
        <f>AA15/G15</f>
        <v>0</v>
      </c>
      <c r="AE15" s="24">
        <f>(AA15)*(G15*G15)</f>
        <v>0</v>
      </c>
      <c r="AF15" s="25">
        <f t="shared" si="7"/>
        <v>2.7700831024930748E-3</v>
      </c>
      <c r="AG15" s="26">
        <f>(H15-$H$2)/SUM($AF$2:AF14)</f>
        <v>49.721458005171414</v>
      </c>
      <c r="AH15" s="35">
        <f>(H15-H10)/SUM(AF10:AF14)</f>
        <v>0</v>
      </c>
      <c r="AI15" s="28">
        <f>(H15-H5)/SUM(AF5:AF14)</f>
        <v>68.033188790682175</v>
      </c>
      <c r="AJ15" s="29">
        <f>AJ14+(AVERAGE($AE$3:AE15)/(AJ14*AJ14))</f>
        <v>17.892811182609307</v>
      </c>
      <c r="AK15" s="30">
        <f>AK14+(AVERAGE($AG$3:AG15)/(AK14*AK14))</f>
        <v>14.800401514727415</v>
      </c>
      <c r="AL15" s="36">
        <f>AL14+(AVERAGE($AH$3:AH15)/(AL14*AL14))</f>
        <v>15.395325980257624</v>
      </c>
      <c r="AM15" s="37">
        <f>AM14+(AVERAGE($AI$3:AI15)/(AM14*AM14))</f>
        <v>14.861133214912201</v>
      </c>
      <c r="AN15" s="38">
        <f t="shared" si="8"/>
        <v>19</v>
      </c>
      <c r="AO15" s="39">
        <f t="shared" si="9"/>
        <v>18.380038651130992</v>
      </c>
      <c r="AP15" s="39">
        <f t="shared" si="9"/>
        <v>18.323792031180105</v>
      </c>
      <c r="AQ15" s="36">
        <f t="shared" si="14"/>
        <v>17.187192441721166</v>
      </c>
      <c r="AR15" s="40">
        <f t="shared" si="15"/>
        <v>15.842608295026416</v>
      </c>
      <c r="AS15" s="41">
        <f t="shared" si="15"/>
        <v>15.326284614212586</v>
      </c>
      <c r="AT15" s="20">
        <f>POWER((AO15-H15),2)</f>
        <v>0.38435207409148026</v>
      </c>
      <c r="AU15" s="20">
        <f>POWER((AP15-H15),2)</f>
        <v>0.45725721709552836</v>
      </c>
      <c r="AV15" s="29">
        <f t="shared" si="10"/>
        <v>18.430022767624376</v>
      </c>
      <c r="AW15" s="30">
        <f t="shared" si="13"/>
        <v>20.164006014798805</v>
      </c>
      <c r="AX15" s="36">
        <f t="shared" si="11"/>
        <v>18.565820152536176</v>
      </c>
      <c r="AY15" s="37">
        <f t="shared" si="12"/>
        <v>18.630989262227374</v>
      </c>
    </row>
    <row r="16" spans="1:51" thickTop="1" thickBot="1">
      <c r="A16" s="4">
        <v>15</v>
      </c>
      <c r="B16" s="4">
        <v>1084066234</v>
      </c>
      <c r="C16" s="5">
        <f t="shared" si="0"/>
        <v>4.3613707165109032E-2</v>
      </c>
      <c r="D16" s="2">
        <f t="shared" si="1"/>
        <v>38116.062893518516</v>
      </c>
      <c r="E16" t="s">
        <v>571</v>
      </c>
      <c r="F16" t="s">
        <v>572</v>
      </c>
      <c r="G16" s="4">
        <v>19</v>
      </c>
      <c r="H16" s="4">
        <v>20</v>
      </c>
      <c r="I16" s="5">
        <f t="shared" si="2"/>
        <v>0.10526315789473684</v>
      </c>
      <c r="J16" s="4">
        <v>111</v>
      </c>
      <c r="K16" s="4">
        <v>115</v>
      </c>
      <c r="L16" s="5">
        <f t="shared" si="3"/>
        <v>0.34239600163456996</v>
      </c>
      <c r="M16" s="5">
        <f t="shared" si="4"/>
        <v>5.75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4</v>
      </c>
      <c r="U16" s="4">
        <v>0</v>
      </c>
      <c r="V16" s="4">
        <v>0</v>
      </c>
      <c r="W16" s="4">
        <f>N16+P16+T16</f>
        <v>5</v>
      </c>
      <c r="X16" s="4">
        <f>O16+Q16+U16</f>
        <v>0</v>
      </c>
      <c r="Y16" s="60">
        <f>(N16+V16)/G16</f>
        <v>5.2631578947368418E-2</v>
      </c>
      <c r="Z16" s="62">
        <f>IF(AA16=0,0,(N16+V16)/ABS(AA16))</f>
        <v>1</v>
      </c>
      <c r="AA16" s="3">
        <f t="shared" si="5"/>
        <v>1</v>
      </c>
      <c r="AB16" s="3">
        <f t="shared" si="6"/>
        <v>4</v>
      </c>
      <c r="AC16" s="3">
        <f>N16+O16+P16+Q16+T16+U16</f>
        <v>5</v>
      </c>
      <c r="AD16" s="3">
        <f>AA16/G16</f>
        <v>5.2631578947368418E-2</v>
      </c>
      <c r="AE16" s="24">
        <f>(AA16)*(G16*G16)</f>
        <v>361</v>
      </c>
      <c r="AF16" s="25">
        <f t="shared" si="7"/>
        <v>2.5000000000000001E-3</v>
      </c>
      <c r="AG16" s="26">
        <f>(H16-$H$2)/SUM($AF$2:AF15)</f>
        <v>69.776910387840729</v>
      </c>
      <c r="AH16" s="35">
        <f>(H16-H11)/SUM(AF11:AF15)</f>
        <v>72.2</v>
      </c>
      <c r="AI16" s="28">
        <f>(H16-H6)/SUM(AF6:AF15)</f>
        <v>104.5030642603266</v>
      </c>
      <c r="AJ16" s="29">
        <f>AJ15+(AVERAGE($AE$3:AE16)/(AJ15*AJ15))</f>
        <v>18.102755647829735</v>
      </c>
      <c r="AK16" s="30">
        <f>AK15+(AVERAGE($AG$3:AG16)/(AK15*AK15))</f>
        <v>14.926192836020405</v>
      </c>
      <c r="AL16" s="36">
        <f>AL15+(AVERAGE($AH$3:AH16)/(AL15*AL15))</f>
        <v>15.53674147856465</v>
      </c>
      <c r="AM16" s="37">
        <f>AM15+(AVERAGE($AI$3:AI16)/(AM15*AM15))</f>
        <v>15.01970537003308</v>
      </c>
      <c r="AN16" s="38">
        <f t="shared" si="8"/>
        <v>20</v>
      </c>
      <c r="AO16" s="39">
        <f t="shared" si="9"/>
        <v>18.593758253218766</v>
      </c>
      <c r="AP16" s="39">
        <f t="shared" si="9"/>
        <v>18.635034116936126</v>
      </c>
      <c r="AQ16" s="36">
        <f t="shared" si="14"/>
        <v>17.283866788615306</v>
      </c>
      <c r="AR16" s="40">
        <f t="shared" si="15"/>
        <v>16.144713457627191</v>
      </c>
      <c r="AS16" s="41">
        <f t="shared" si="15"/>
        <v>15.658048393244753</v>
      </c>
      <c r="AT16" s="20">
        <f>POWER((AO16-H16),2)</f>
        <v>1.9775158503903356</v>
      </c>
      <c r="AU16" s="20">
        <f>POWER((AP16-H16),2)</f>
        <v>1.8631318619283419</v>
      </c>
      <c r="AV16" s="29">
        <f t="shared" si="10"/>
        <v>18.531078886160596</v>
      </c>
      <c r="AW16" s="30">
        <f t="shared" si="13"/>
        <v>20.368483201056886</v>
      </c>
      <c r="AX16" s="36">
        <f t="shared" si="11"/>
        <v>18.675646411698068</v>
      </c>
      <c r="AY16" s="37">
        <f t="shared" si="12"/>
        <v>18.744979344058905</v>
      </c>
    </row>
    <row r="17" spans="1:51" thickTop="1" thickBot="1">
      <c r="A17" s="4">
        <v>16</v>
      </c>
      <c r="B17" s="4">
        <v>1084079575</v>
      </c>
      <c r="C17" s="5">
        <f t="shared" si="0"/>
        <v>4.6728971962616821E-2</v>
      </c>
      <c r="D17" s="2">
        <f t="shared" si="1"/>
        <v>38116.217303240745</v>
      </c>
      <c r="E17" t="s">
        <v>572</v>
      </c>
      <c r="F17" t="s">
        <v>573</v>
      </c>
      <c r="G17" s="4">
        <v>20</v>
      </c>
      <c r="H17" s="4">
        <v>21</v>
      </c>
      <c r="I17" s="5">
        <f t="shared" si="2"/>
        <v>0.13157894736842105</v>
      </c>
      <c r="J17" s="4">
        <v>115</v>
      </c>
      <c r="K17" s="4">
        <v>118</v>
      </c>
      <c r="L17" s="5">
        <f t="shared" si="3"/>
        <v>0.35140427558478132</v>
      </c>
      <c r="M17" s="5">
        <f t="shared" si="4"/>
        <v>5.6190476190476186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3</v>
      </c>
      <c r="U17" s="4">
        <v>0</v>
      </c>
      <c r="V17" s="4">
        <v>0</v>
      </c>
      <c r="W17" s="4">
        <f>N17+P17+T17</f>
        <v>4</v>
      </c>
      <c r="X17" s="4">
        <f>O17+Q17+U17</f>
        <v>0</v>
      </c>
      <c r="Y17" s="60">
        <f>(N17+V17)/G17</f>
        <v>0.05</v>
      </c>
      <c r="Z17" s="62">
        <f>IF(AA17=0,0,(N17+V17)/ABS(AA17))</f>
        <v>1</v>
      </c>
      <c r="AA17" s="3">
        <f t="shared" si="5"/>
        <v>1</v>
      </c>
      <c r="AB17" s="3">
        <f t="shared" si="6"/>
        <v>3</v>
      </c>
      <c r="AC17" s="3">
        <f>N17+O17+P17+Q17+T17+U17</f>
        <v>4</v>
      </c>
      <c r="AD17" s="3">
        <f>AA17/G17</f>
        <v>0.05</v>
      </c>
      <c r="AE17" s="24">
        <f>(AA17)*(G17*G17)</f>
        <v>400</v>
      </c>
      <c r="AF17" s="25">
        <f t="shared" si="7"/>
        <v>2.2675736961451248E-3</v>
      </c>
      <c r="AG17" s="26">
        <f>(H17-$H$2)/SUM($AF$2:AF16)</f>
        <v>87.923363314619493</v>
      </c>
      <c r="AH17" s="35">
        <f>(H17-H12)/SUM(AF12:AF16)</f>
        <v>147.27180010198879</v>
      </c>
      <c r="AI17" s="28">
        <f>(H17-H7)/SUM(AF7:AF16)</f>
        <v>108.11946718596417</v>
      </c>
      <c r="AJ17" s="29">
        <f>AJ16+(AVERAGE($AE$3:AE17)/(AJ16*AJ16))</f>
        <v>18.375558018568132</v>
      </c>
      <c r="AK17" s="30">
        <f>AK16+(AVERAGE($AG$3:AG17)/(AK16*AK16))</f>
        <v>15.067937171429651</v>
      </c>
      <c r="AL17" s="36">
        <f>AL16+(AVERAGE($AH$3:AH17)/(AL16*AL16))</f>
        <v>15.707010715292766</v>
      </c>
      <c r="AM17" s="37">
        <f>AM16+(AVERAGE($AI$3:AI17)/(AM16*AM16))</f>
        <v>15.196548872602186</v>
      </c>
      <c r="AN17" s="38">
        <f t="shared" si="8"/>
        <v>21</v>
      </c>
      <c r="AO17" s="39">
        <f t="shared" si="9"/>
        <v>19.019734354984298</v>
      </c>
      <c r="AP17" s="39">
        <f t="shared" si="9"/>
        <v>18.946380276026435</v>
      </c>
      <c r="AQ17" s="36">
        <f t="shared" si="14"/>
        <v>17.430802344572502</v>
      </c>
      <c r="AR17" s="40">
        <f t="shared" si="15"/>
        <v>16.470501737732977</v>
      </c>
      <c r="AS17" s="41">
        <f t="shared" si="15"/>
        <v>15.997018706008204</v>
      </c>
      <c r="AT17" s="20">
        <f>POWER((AO17-H17),2)</f>
        <v>3.9214520248294558</v>
      </c>
      <c r="AU17" s="20">
        <f>POWER((AP17-H17),2)</f>
        <v>4.217353970693261</v>
      </c>
      <c r="AV17" s="29">
        <f t="shared" si="10"/>
        <v>18.631035824932887</v>
      </c>
      <c r="AW17" s="30">
        <f t="shared" si="13"/>
        <v>20.568875541973494</v>
      </c>
      <c r="AX17" s="36">
        <f t="shared" si="11"/>
        <v>18.784184753871475</v>
      </c>
      <c r="AY17" s="37">
        <f t="shared" si="12"/>
        <v>18.85758727119077</v>
      </c>
    </row>
    <row r="18" spans="1:51" thickTop="1" thickBot="1">
      <c r="A18" s="4">
        <v>17</v>
      </c>
      <c r="B18" s="4">
        <v>1084580979</v>
      </c>
      <c r="C18" s="5">
        <f t="shared" si="0"/>
        <v>4.9844236760124609E-2</v>
      </c>
      <c r="D18" s="2">
        <f t="shared" si="1"/>
        <v>38122.020590277782</v>
      </c>
      <c r="E18" t="s">
        <v>573</v>
      </c>
      <c r="F18" t="s">
        <v>574</v>
      </c>
      <c r="G18" s="4">
        <v>21</v>
      </c>
      <c r="H18" s="4">
        <v>22</v>
      </c>
      <c r="I18" s="5">
        <f t="shared" si="2"/>
        <v>0.15789473684210525</v>
      </c>
      <c r="J18" s="4">
        <v>118</v>
      </c>
      <c r="K18" s="4">
        <v>122</v>
      </c>
      <c r="L18" s="5">
        <f t="shared" si="3"/>
        <v>0.36341530751839646</v>
      </c>
      <c r="M18" s="5">
        <f t="shared" si="4"/>
        <v>5.5454545454545459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4</v>
      </c>
      <c r="U18" s="4">
        <v>0</v>
      </c>
      <c r="V18" s="4">
        <v>0</v>
      </c>
      <c r="W18" s="4">
        <f>N18+P18+T18</f>
        <v>5</v>
      </c>
      <c r="X18" s="4">
        <f>O18+Q18+U18</f>
        <v>0</v>
      </c>
      <c r="Y18" s="60">
        <f>(N18+V18)/G18</f>
        <v>4.7619047619047616E-2</v>
      </c>
      <c r="Z18" s="62">
        <f>IF(AA18=0,0,(N18+V18)/ABS(AA18))</f>
        <v>1</v>
      </c>
      <c r="AA18" s="3">
        <f t="shared" si="5"/>
        <v>1</v>
      </c>
      <c r="AB18" s="3">
        <f t="shared" si="6"/>
        <v>4</v>
      </c>
      <c r="AC18" s="3">
        <f>N18+O18+P18+Q18+T18+U18</f>
        <v>5</v>
      </c>
      <c r="AD18" s="3">
        <f>AA18/G18</f>
        <v>4.7619047619047616E-2</v>
      </c>
      <c r="AE18" s="24">
        <f>(AA18)*(G18*G18)</f>
        <v>441</v>
      </c>
      <c r="AF18" s="25">
        <f t="shared" si="7"/>
        <v>2.0661157024793389E-3</v>
      </c>
      <c r="AG18" s="26">
        <f>(H18-$H$2)/SUM($AF$2:AF17)</f>
        <v>104.68630611244124</v>
      </c>
      <c r="AH18" s="35">
        <f>(H18-H13)/SUM(AF13:AF17)</f>
        <v>229.39597815084275</v>
      </c>
      <c r="AI18" s="28">
        <f>(H18-H8)/SUM(AF8:AF17)</f>
        <v>111.40721284860457</v>
      </c>
      <c r="AJ18" s="29">
        <f>AJ17+(AVERAGE($AE$3:AE18)/(AJ17*AJ17))</f>
        <v>18.705400541980438</v>
      </c>
      <c r="AK18" s="30">
        <f>AK17+(AVERAGE($AG$3:AG18)/(AK17*AK17))</f>
        <v>15.227152033905725</v>
      </c>
      <c r="AL18" s="36">
        <f>AL17+(AVERAGE($AH$3:AH18)/(AL17*AL17))</f>
        <v>15.921309782292973</v>
      </c>
      <c r="AM18" s="37">
        <f>AM17+(AVERAGE($AI$3:AI18)/(AM17*AM17))</f>
        <v>15.388654581171867</v>
      </c>
      <c r="AN18" s="38">
        <f t="shared" si="8"/>
        <v>22</v>
      </c>
      <c r="AO18" s="39">
        <f t="shared" si="9"/>
        <v>19.653862319392971</v>
      </c>
      <c r="AP18" s="39">
        <f t="shared" si="9"/>
        <v>19.256736750356161</v>
      </c>
      <c r="AQ18" s="36">
        <f t="shared" si="14"/>
        <v>17.726272533626112</v>
      </c>
      <c r="AR18" s="40">
        <f t="shared" si="15"/>
        <v>16.804436659742002</v>
      </c>
      <c r="AS18" s="41">
        <f t="shared" si="15"/>
        <v>16.327796916701228</v>
      </c>
      <c r="AT18" s="20">
        <f>POWER((AO18-H18),2)</f>
        <v>5.50436201636413</v>
      </c>
      <c r="AU18" s="20">
        <f>POWER((AP18-H18),2)</f>
        <v>7.5254932568464739</v>
      </c>
      <c r="AV18" s="29">
        <f t="shared" si="10"/>
        <v>18.729923087556639</v>
      </c>
      <c r="AW18" s="30">
        <f t="shared" si="13"/>
        <v>20.765382257259173</v>
      </c>
      <c r="AX18" s="36">
        <f t="shared" si="11"/>
        <v>18.891472412370074</v>
      </c>
      <c r="AY18" s="37">
        <f t="shared" si="12"/>
        <v>18.968854339157001</v>
      </c>
    </row>
    <row r="19" spans="1:51" thickTop="1" thickBot="1">
      <c r="A19" s="4">
        <v>18</v>
      </c>
      <c r="B19" s="4">
        <v>1085004284</v>
      </c>
      <c r="C19" s="5">
        <f t="shared" si="0"/>
        <v>5.2959501557632398E-2</v>
      </c>
      <c r="D19" s="2">
        <f t="shared" si="1"/>
        <v>38126.919953703706</v>
      </c>
      <c r="E19" t="s">
        <v>574</v>
      </c>
      <c r="F19" t="s">
        <v>575</v>
      </c>
      <c r="G19" s="4">
        <v>22</v>
      </c>
      <c r="H19" s="4">
        <v>22</v>
      </c>
      <c r="I19" s="5">
        <f t="shared" si="2"/>
        <v>0.15789473684210525</v>
      </c>
      <c r="J19" s="4">
        <v>122</v>
      </c>
      <c r="K19" s="4">
        <v>122</v>
      </c>
      <c r="L19" s="5">
        <f t="shared" si="3"/>
        <v>0.36341530751839646</v>
      </c>
      <c r="M19" s="5">
        <f t="shared" si="4"/>
        <v>5.5454545454545459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f>N19+P19+T19</f>
        <v>0</v>
      </c>
      <c r="X19" s="4">
        <f>O19+Q19+U19</f>
        <v>0</v>
      </c>
      <c r="Y19" s="60">
        <f>(N19+V19)/G19</f>
        <v>0</v>
      </c>
      <c r="Z19" s="62">
        <f>IF(AA19=0,0,(N19+V19)/ABS(AA19))</f>
        <v>0</v>
      </c>
      <c r="AA19" s="3">
        <f t="shared" si="5"/>
        <v>0</v>
      </c>
      <c r="AB19" s="3">
        <f t="shared" si="6"/>
        <v>0</v>
      </c>
      <c r="AC19" s="3">
        <f>N19+O19+P19+Q19+T19+U19</f>
        <v>0</v>
      </c>
      <c r="AD19" s="3">
        <f>AA19/G19</f>
        <v>0</v>
      </c>
      <c r="AE19" s="24">
        <f>(AA19)*(G19*G19)</f>
        <v>0</v>
      </c>
      <c r="AF19" s="25">
        <f t="shared" si="7"/>
        <v>2.0661157024793389E-3</v>
      </c>
      <c r="AG19" s="26">
        <f>(H19-$H$2)/SUM($AF$2:AF18)</f>
        <v>100.34548061624605</v>
      </c>
      <c r="AH19" s="35">
        <f>(H19-H14)/SUM(AF14:AF18)</f>
        <v>242.44666303723628</v>
      </c>
      <c r="AI19" s="28">
        <f>(H19-H9)/SUM(AF9:AF18)</f>
        <v>114.39784109617985</v>
      </c>
      <c r="AJ19" s="29">
        <f>AJ18+(AVERAGE($AE$3:AE19)/(AJ18*AJ18))</f>
        <v>19.004988776592473</v>
      </c>
      <c r="AK19" s="30">
        <f>AK18+(AVERAGE($AG$3:AG19)/(AK18*AK18))</f>
        <v>15.399341307798316</v>
      </c>
      <c r="AL19" s="36">
        <f>AL18+(AVERAGE($AH$3:AH19)/(AL18*AL18))</f>
        <v>16.173871317392404</v>
      </c>
      <c r="AM19" s="37">
        <f>AM18+(AVERAGE($AI$3:AI19)/(AM18*AM18))</f>
        <v>15.593390234033823</v>
      </c>
      <c r="AN19" s="38">
        <f t="shared" si="8"/>
        <v>22</v>
      </c>
      <c r="AO19" s="39">
        <f t="shared" si="9"/>
        <v>20.281516451399426</v>
      </c>
      <c r="AP19" s="39">
        <f t="shared" si="9"/>
        <v>19.565234813515666</v>
      </c>
      <c r="AQ19" s="36">
        <f t="shared" si="14"/>
        <v>18.166290876037376</v>
      </c>
      <c r="AR19" s="40">
        <f t="shared" si="15"/>
        <v>17.167468465878084</v>
      </c>
      <c r="AS19" s="41">
        <f t="shared" si="15"/>
        <v>16.656435942177897</v>
      </c>
      <c r="AT19" s="20">
        <f>POWER((AO19-H19),2)</f>
        <v>2.9531857068108209</v>
      </c>
      <c r="AU19" s="20">
        <f>POWER((AP19-H19),2)</f>
        <v>5.9280815133160951</v>
      </c>
      <c r="AV19" s="29">
        <f t="shared" si="10"/>
        <v>18.827768928207934</v>
      </c>
      <c r="AW19" s="30">
        <f t="shared" si="13"/>
        <v>20.958187410136873</v>
      </c>
      <c r="AX19" s="36">
        <f t="shared" si="11"/>
        <v>18.997544924051244</v>
      </c>
      <c r="AY19" s="37">
        <f t="shared" si="12"/>
        <v>19.078819899928661</v>
      </c>
    </row>
    <row r="20" spans="1:51" thickTop="1" thickBot="1">
      <c r="A20" s="4">
        <v>19</v>
      </c>
      <c r="B20" s="4">
        <v>1087209624</v>
      </c>
      <c r="C20" s="5">
        <f t="shared" si="0"/>
        <v>5.6074766355140186E-2</v>
      </c>
      <c r="D20" s="2">
        <f t="shared" si="1"/>
        <v>38152.444722222222</v>
      </c>
      <c r="E20" t="s">
        <v>575</v>
      </c>
      <c r="F20" t="s">
        <v>576</v>
      </c>
      <c r="G20" s="4">
        <v>22</v>
      </c>
      <c r="H20" s="4">
        <v>22</v>
      </c>
      <c r="I20" s="5">
        <f t="shared" si="2"/>
        <v>0.15789473684210525</v>
      </c>
      <c r="J20" s="4">
        <v>122</v>
      </c>
      <c r="K20" s="4">
        <v>123</v>
      </c>
      <c r="L20" s="5">
        <f t="shared" si="3"/>
        <v>0.36641806550180028</v>
      </c>
      <c r="M20" s="5">
        <f t="shared" si="4"/>
        <v>5.5909090909090908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1</v>
      </c>
      <c r="W20" s="4">
        <f>N20+P20+T20</f>
        <v>1</v>
      </c>
      <c r="X20" s="4">
        <f>O20+Q20+U20</f>
        <v>0</v>
      </c>
      <c r="Y20" s="60">
        <f>(N20+V20)/G20</f>
        <v>4.5454545454545456E-2</v>
      </c>
      <c r="Z20" s="62">
        <f>IF(AA20=0,0,(N20+V20)/ABS(AA20))</f>
        <v>0</v>
      </c>
      <c r="AA20" s="3">
        <f t="shared" si="5"/>
        <v>0</v>
      </c>
      <c r="AB20" s="3">
        <f t="shared" si="6"/>
        <v>1</v>
      </c>
      <c r="AC20" s="3">
        <f>N20+O20+P20+Q20+T20+U20</f>
        <v>1</v>
      </c>
      <c r="AD20" s="3">
        <f>AA20/G20</f>
        <v>0</v>
      </c>
      <c r="AE20" s="24">
        <f>(AA20)*(G20*G20)</f>
        <v>0</v>
      </c>
      <c r="AF20" s="25">
        <f t="shared" si="7"/>
        <v>2.0661157024793389E-3</v>
      </c>
      <c r="AG20" s="26">
        <f>(H20-$H$2)/SUM($AF$2:AF19)</f>
        <v>96.350307907763479</v>
      </c>
      <c r="AH20" s="35">
        <f>(H20-H15)/SUM(AF15:AF19)</f>
        <v>257.07187144049453</v>
      </c>
      <c r="AI20" s="28">
        <f>(H20-H10)/SUM(AF10:AF19)</f>
        <v>117.55345991873234</v>
      </c>
      <c r="AJ20" s="29">
        <f>AJ19+(AVERAGE($AE$3:AE20)/(AJ19*AJ19))</f>
        <v>19.279083048517766</v>
      </c>
      <c r="AK20" s="30">
        <f>AK19+(AVERAGE($AG$3:AG20)/(AK19*AK19))</f>
        <v>15.5809203941234</v>
      </c>
      <c r="AL20" s="36">
        <f>AL19+(AVERAGE($AH$3:AH20)/(AL19*AL19))</f>
        <v>16.459605477284867</v>
      </c>
      <c r="AM20" s="37">
        <f>AM19+(AVERAGE($AI$3:AI20)/(AM19*AM19))</f>
        <v>15.808565987108629</v>
      </c>
      <c r="AN20" s="38">
        <f t="shared" si="8"/>
        <v>22</v>
      </c>
      <c r="AO20" s="39">
        <f t="shared" ref="AO20:AP35" si="16">AO19+(AH20/(AO19*AO19))</f>
        <v>20.906478594533645</v>
      </c>
      <c r="AP20" s="39">
        <f t="shared" si="16"/>
        <v>19.872324539679571</v>
      </c>
      <c r="AQ20" s="36">
        <f t="shared" si="14"/>
        <v>18.741045859661352</v>
      </c>
      <c r="AR20" s="40">
        <f t="shared" si="15"/>
        <v>17.558885469734122</v>
      </c>
      <c r="AS20" s="41">
        <f t="shared" si="15"/>
        <v>16.987272253128708</v>
      </c>
      <c r="AT20" s="20">
        <f>POWER((AO20-H20),2)</f>
        <v>1.1957890642131117</v>
      </c>
      <c r="AU20" s="20">
        <f>POWER((AP20-H20),2)</f>
        <v>4.5270028644497486</v>
      </c>
      <c r="AV20" s="29">
        <f t="shared" si="10"/>
        <v>18.924600423340635</v>
      </c>
      <c r="AW20" s="30">
        <f t="shared" si="13"/>
        <v>21.147461452650067</v>
      </c>
      <c r="AX20" s="36">
        <f t="shared" si="11"/>
        <v>19.102436233968877</v>
      </c>
      <c r="AY20" s="37">
        <f t="shared" si="12"/>
        <v>19.187521485699868</v>
      </c>
    </row>
    <row r="21" spans="1:51" thickTop="1" thickBot="1">
      <c r="A21" s="4">
        <v>20</v>
      </c>
      <c r="B21" s="4">
        <v>1087312730</v>
      </c>
      <c r="C21" s="5">
        <f t="shared" si="0"/>
        <v>5.9190031152647975E-2</v>
      </c>
      <c r="D21" s="2">
        <f t="shared" si="1"/>
        <v>38153.638078703705</v>
      </c>
      <c r="E21" t="s">
        <v>576</v>
      </c>
      <c r="F21" t="s">
        <v>577</v>
      </c>
      <c r="G21" s="4">
        <v>22</v>
      </c>
      <c r="H21" s="4">
        <v>23</v>
      </c>
      <c r="I21" s="5">
        <f t="shared" si="2"/>
        <v>0.18421052631578946</v>
      </c>
      <c r="J21" s="4">
        <v>123</v>
      </c>
      <c r="K21" s="4">
        <v>125</v>
      </c>
      <c r="L21" s="5">
        <f t="shared" si="3"/>
        <v>0.37242358146860782</v>
      </c>
      <c r="M21" s="5">
        <f t="shared" si="4"/>
        <v>5.4347826086956523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f>N21+P21+T21</f>
        <v>3</v>
      </c>
      <c r="X21" s="4">
        <f>O21+Q21+U21</f>
        <v>0</v>
      </c>
      <c r="Y21" s="60">
        <f>(N21+V21)/G21</f>
        <v>4.5454545454545456E-2</v>
      </c>
      <c r="Z21" s="62">
        <f>IF(AA21=0,0,(N21+V21)/ABS(AA21))</f>
        <v>1</v>
      </c>
      <c r="AA21" s="3">
        <f t="shared" si="5"/>
        <v>1</v>
      </c>
      <c r="AB21" s="3">
        <f t="shared" si="6"/>
        <v>2</v>
      </c>
      <c r="AC21" s="3">
        <f>N21+O21+P21+Q21+T21+U21</f>
        <v>3</v>
      </c>
      <c r="AD21" s="3">
        <f>AA21/G21</f>
        <v>4.5454545454545456E-2</v>
      </c>
      <c r="AE21" s="24">
        <f>(AA21)*(G21*G21)</f>
        <v>484</v>
      </c>
      <c r="AF21" s="25">
        <f t="shared" si="7"/>
        <v>1.890359168241966E-3</v>
      </c>
      <c r="AG21" s="26">
        <f>(H21-$H$2)/SUM($AF$2:AF20)</f>
        <v>111.19329979011857</v>
      </c>
      <c r="AH21" s="35">
        <f>(H21-H16)/SUM(AF16:AF20)</f>
        <v>273.57483732873055</v>
      </c>
      <c r="AI21" s="28">
        <f>(H21-H11)/SUM(AF11:AF20)</f>
        <v>161.18414696907672</v>
      </c>
      <c r="AJ21" s="29">
        <f>AJ20+(AVERAGE($AE$3:AE21)/(AJ20*AJ20))</f>
        <v>19.599956330415758</v>
      </c>
      <c r="AK21" s="30">
        <f>AK20+(AVERAGE($AG$3:AG21)/(AK20*AK20))</f>
        <v>15.773063332686165</v>
      </c>
      <c r="AL21" s="36">
        <f>AL20+(AVERAGE($AH$3:AH21)/(AL20*AL20))</f>
        <v>16.774131782434193</v>
      </c>
      <c r="AM21" s="37">
        <f>AM20+(AVERAGE($AI$3:AI21)/(AM20*AM20))</f>
        <v>16.040850727331481</v>
      </c>
      <c r="AN21" s="38">
        <f t="shared" si="8"/>
        <v>23</v>
      </c>
      <c r="AO21" s="39">
        <f t="shared" si="16"/>
        <v>21.532392173374856</v>
      </c>
      <c r="AP21" s="39">
        <f t="shared" si="16"/>
        <v>20.280479409840254</v>
      </c>
      <c r="AQ21" s="36">
        <f t="shared" si="14"/>
        <v>19.395757373897194</v>
      </c>
      <c r="AR21" s="40">
        <f t="shared" si="15"/>
        <v>17.978116200527687</v>
      </c>
      <c r="AS21" s="41">
        <f t="shared" si="15"/>
        <v>17.337422893636703</v>
      </c>
      <c r="AT21" s="20">
        <f>POWER((AO21-H21),2)</f>
        <v>2.1538727327713798</v>
      </c>
      <c r="AU21" s="20">
        <f>POWER((AP21-H21),2)</f>
        <v>7.3957922403028142</v>
      </c>
      <c r="AV21" s="29">
        <f t="shared" si="10"/>
        <v>19.020443538239473</v>
      </c>
      <c r="AW21" s="30">
        <f t="shared" si="13"/>
        <v>21.333362575508481</v>
      </c>
      <c r="AX21" s="36">
        <f t="shared" si="11"/>
        <v>19.206178791936136</v>
      </c>
      <c r="AY21" s="37">
        <f t="shared" si="12"/>
        <v>19.294994922799269</v>
      </c>
    </row>
    <row r="22" spans="1:51" thickTop="1" thickBot="1">
      <c r="A22" s="4">
        <v>21</v>
      </c>
      <c r="B22" s="4">
        <v>1087849379</v>
      </c>
      <c r="C22" s="5">
        <f t="shared" si="0"/>
        <v>6.2305295950155763E-2</v>
      </c>
      <c r="D22" s="2">
        <f t="shared" si="1"/>
        <v>38159.849293981482</v>
      </c>
      <c r="E22" t="s">
        <v>577</v>
      </c>
      <c r="F22" t="s">
        <v>578</v>
      </c>
      <c r="G22" s="4">
        <v>23</v>
      </c>
      <c r="H22" s="4">
        <v>23</v>
      </c>
      <c r="I22" s="5">
        <f t="shared" si="2"/>
        <v>0.18421052631578946</v>
      </c>
      <c r="J22" s="4">
        <v>125</v>
      </c>
      <c r="K22" s="4">
        <v>125</v>
      </c>
      <c r="L22" s="5">
        <f t="shared" si="3"/>
        <v>0.37242358146860782</v>
      </c>
      <c r="M22" s="5">
        <f t="shared" si="4"/>
        <v>5.4347826086956523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f>N22+P22+T22</f>
        <v>0</v>
      </c>
      <c r="X22" s="4">
        <f>O22+Q22+U22</f>
        <v>0</v>
      </c>
      <c r="Y22" s="60">
        <f>(N22+V22)/G22</f>
        <v>0</v>
      </c>
      <c r="Z22" s="62">
        <f>IF(AA22=0,0,(N22+V22)/ABS(AA22))</f>
        <v>0</v>
      </c>
      <c r="AA22" s="3">
        <f t="shared" si="5"/>
        <v>0</v>
      </c>
      <c r="AB22" s="3">
        <f t="shared" si="6"/>
        <v>0</v>
      </c>
      <c r="AC22" s="3">
        <f>N22+O22+P22+Q22+T22+U22</f>
        <v>0</v>
      </c>
      <c r="AD22" s="3">
        <f>AA22/G22</f>
        <v>0</v>
      </c>
      <c r="AE22" s="24">
        <f>(AA22)*(G22*G22)</f>
        <v>0</v>
      </c>
      <c r="AF22" s="25">
        <f t="shared" si="7"/>
        <v>1.890359168241966E-3</v>
      </c>
      <c r="AG22" s="26">
        <f>(H22-$H$2)/SUM($AF$2:AF21)</f>
        <v>107.42976176055878</v>
      </c>
      <c r="AH22" s="35">
        <f>(H22-H17)/SUM(AF17:AF21)</f>
        <v>193.1195376564869</v>
      </c>
      <c r="AI22" s="28">
        <f>(H22-H12)/SUM(AF12:AF21)</f>
        <v>167.10802415139574</v>
      </c>
      <c r="AJ22" s="29">
        <f>AJ21+(AVERAGE($AE$3:AE22)/(AJ21*AJ21))</f>
        <v>19.894886840816511</v>
      </c>
      <c r="AK22" s="30">
        <f>AK21+(AVERAGE($AG$3:AG22)/(AK21*AK21))</f>
        <v>15.972769505315888</v>
      </c>
      <c r="AL22" s="36">
        <f>AL21+(AVERAGE($AH$3:AH22)/(AL21*AL21))</f>
        <v>17.096148960784703</v>
      </c>
      <c r="AM22" s="37">
        <f>AM21+(AVERAGE($AI$3:AI22)/(AM21*AM21))</f>
        <v>16.28764878219625</v>
      </c>
      <c r="AN22" s="38">
        <f t="shared" si="8"/>
        <v>23</v>
      </c>
      <c r="AO22" s="39">
        <f t="shared" si="16"/>
        <v>21.948917727497911</v>
      </c>
      <c r="AP22" s="39">
        <f t="shared" si="16"/>
        <v>20.686773841345552</v>
      </c>
      <c r="AQ22" s="36">
        <f t="shared" si="14"/>
        <v>20.031389215520356</v>
      </c>
      <c r="AR22" s="40">
        <f t="shared" si="15"/>
        <v>18.415933419208251</v>
      </c>
      <c r="AS22" s="41">
        <f t="shared" si="15"/>
        <v>17.708318103636952</v>
      </c>
      <c r="AT22" s="20">
        <f>POWER((AO22-H22),2)</f>
        <v>1.1047739435681565</v>
      </c>
      <c r="AU22" s="20">
        <f>POWER((AP22-H22),2)</f>
        <v>5.3510152610832131</v>
      </c>
      <c r="AV22" s="29">
        <f t="shared" si="10"/>
        <v>19.115323188854141</v>
      </c>
      <c r="AW22" s="30">
        <f t="shared" si="13"/>
        <v>21.516037891743956</v>
      </c>
      <c r="AX22" s="36">
        <f t="shared" si="11"/>
        <v>19.308803641745921</v>
      </c>
      <c r="AY22" s="37">
        <f t="shared" si="12"/>
        <v>19.401274436668253</v>
      </c>
    </row>
    <row r="23" spans="1:51" thickTop="1" thickBot="1">
      <c r="A23" s="4">
        <v>22</v>
      </c>
      <c r="B23" s="4">
        <v>1090140523</v>
      </c>
      <c r="C23" s="5">
        <f t="shared" si="0"/>
        <v>6.5420560747663545E-2</v>
      </c>
      <c r="D23" s="2">
        <f t="shared" si="1"/>
        <v>38186.367164351854</v>
      </c>
      <c r="E23" t="s">
        <v>578</v>
      </c>
      <c r="F23" t="s">
        <v>579</v>
      </c>
      <c r="G23" s="4">
        <v>23</v>
      </c>
      <c r="H23" s="4">
        <v>23</v>
      </c>
      <c r="I23" s="5">
        <f t="shared" si="2"/>
        <v>0.18421052631578946</v>
      </c>
      <c r="J23" s="4">
        <v>125</v>
      </c>
      <c r="K23" s="4">
        <v>125</v>
      </c>
      <c r="L23" s="5">
        <f t="shared" si="3"/>
        <v>0.37242358146860782</v>
      </c>
      <c r="M23" s="5">
        <f t="shared" si="4"/>
        <v>5.4347826086956523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f>N23+P23+T23</f>
        <v>0</v>
      </c>
      <c r="X23" s="4">
        <f>O23+Q23+U23</f>
        <v>0</v>
      </c>
      <c r="Y23" s="60">
        <f>(N23+V23)/G23</f>
        <v>0</v>
      </c>
      <c r="Z23" s="62">
        <f>IF(AA23=0,0,(N23+V23)/ABS(AA23))</f>
        <v>0</v>
      </c>
      <c r="AA23" s="3">
        <f t="shared" si="5"/>
        <v>0</v>
      </c>
      <c r="AB23" s="3">
        <f t="shared" si="6"/>
        <v>0</v>
      </c>
      <c r="AC23" s="3">
        <f>N23+O23+P23+Q23+T23+U23</f>
        <v>0</v>
      </c>
      <c r="AD23" s="3">
        <f>AA23/G23</f>
        <v>0</v>
      </c>
      <c r="AE23" s="24">
        <f>(AA23)*(G23*G23)</f>
        <v>0</v>
      </c>
      <c r="AF23" s="25">
        <f t="shared" si="7"/>
        <v>1.890359168241966E-3</v>
      </c>
      <c r="AG23" s="26">
        <f>(H23-$H$2)/SUM($AF$2:AF22)</f>
        <v>103.91265045547379</v>
      </c>
      <c r="AH23" s="35">
        <f>(H23-H18)/SUM(AF18:AF22)</f>
        <v>100.20978473581212</v>
      </c>
      <c r="AI23" s="28">
        <f>(H23-H13)/SUM(AF13:AF22)</f>
        <v>173.48394641800323</v>
      </c>
      <c r="AJ23" s="29">
        <f>AJ22+(AVERAGE($AE$3:AE23)/(AJ22*AJ22))</f>
        <v>20.167506809906584</v>
      </c>
      <c r="AK23" s="30">
        <f>AK22+(AVERAGE($AG$3:AG23)/(AK22*AK22))</f>
        <v>16.177634525312637</v>
      </c>
      <c r="AL23" s="36">
        <f>AL22+(AVERAGE($AH$3:AH23)/(AL22*AL22))</f>
        <v>17.407714184906087</v>
      </c>
      <c r="AM23" s="37">
        <f>AM22+(AVERAGE($AI$3:AI23)/(AM22*AM22))</f>
        <v>16.546765798026282</v>
      </c>
      <c r="AN23" s="38">
        <f t="shared" si="8"/>
        <v>23</v>
      </c>
      <c r="AO23" s="39">
        <f t="shared" si="16"/>
        <v>22.156927580927462</v>
      </c>
      <c r="AP23" s="39">
        <f t="shared" si="16"/>
        <v>21.092164521236555</v>
      </c>
      <c r="AQ23" s="36">
        <f t="shared" si="14"/>
        <v>20.562930786031274</v>
      </c>
      <c r="AR23" s="40">
        <f t="shared" si="15"/>
        <v>18.862728538462576</v>
      </c>
      <c r="AS23" s="41">
        <f t="shared" si="15"/>
        <v>18.088522780213076</v>
      </c>
      <c r="AT23" s="20">
        <f>POWER((AO23-H23),2)</f>
        <v>0.71077110380082087</v>
      </c>
      <c r="AU23" s="20">
        <f>POWER((AP23-H23),2)</f>
        <v>3.6398362140285445</v>
      </c>
      <c r="AV23" s="29">
        <f t="shared" si="10"/>
        <v>19.209263299314994</v>
      </c>
      <c r="AW23" s="30">
        <f t="shared" si="13"/>
        <v>21.695624478418154</v>
      </c>
      <c r="AX23" s="36">
        <f t="shared" si="11"/>
        <v>19.410340503716675</v>
      </c>
      <c r="AY23" s="37">
        <f t="shared" si="12"/>
        <v>19.506392748743348</v>
      </c>
    </row>
    <row r="24" spans="1:51" thickTop="1" thickBot="1">
      <c r="A24" s="4">
        <v>23</v>
      </c>
      <c r="B24" s="4">
        <v>1090183528</v>
      </c>
      <c r="C24" s="5">
        <f t="shared" si="0"/>
        <v>6.8535825545171333E-2</v>
      </c>
      <c r="D24" s="2">
        <f t="shared" si="1"/>
        <v>38186.864907407406</v>
      </c>
      <c r="E24" t="s">
        <v>579</v>
      </c>
      <c r="F24" t="s">
        <v>580</v>
      </c>
      <c r="G24" s="4">
        <v>23</v>
      </c>
      <c r="H24" s="4">
        <v>24</v>
      </c>
      <c r="I24" s="5">
        <f t="shared" si="2"/>
        <v>0.21052631578947367</v>
      </c>
      <c r="J24" s="4">
        <v>125</v>
      </c>
      <c r="K24" s="4">
        <v>130</v>
      </c>
      <c r="L24" s="5">
        <f t="shared" si="3"/>
        <v>0.38743737138562678</v>
      </c>
      <c r="M24" s="5">
        <f t="shared" si="4"/>
        <v>5.416666666666667</v>
      </c>
      <c r="N24" s="4">
        <v>1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5</v>
      </c>
      <c r="U24" s="4">
        <v>0</v>
      </c>
      <c r="V24" s="4">
        <v>0</v>
      </c>
      <c r="W24" s="4">
        <f>N24+P24+T24</f>
        <v>6</v>
      </c>
      <c r="X24" s="4">
        <f>O24+Q24+U24</f>
        <v>0</v>
      </c>
      <c r="Y24" s="60">
        <f>(N24+V24)/G24</f>
        <v>4.3478260869565216E-2</v>
      </c>
      <c r="Z24" s="62">
        <f>IF(AA24=0,0,(N24+V24)/ABS(AA24))</f>
        <v>1</v>
      </c>
      <c r="AA24" s="3">
        <f t="shared" si="5"/>
        <v>1</v>
      </c>
      <c r="AB24" s="3">
        <f t="shared" si="6"/>
        <v>5</v>
      </c>
      <c r="AC24" s="3">
        <f>N24+O24+P24+Q24+T24+U24</f>
        <v>6</v>
      </c>
      <c r="AD24" s="3">
        <f>AA24/G24</f>
        <v>4.3478260869565216E-2</v>
      </c>
      <c r="AE24" s="24">
        <f>(AA24)*(G24*G24)</f>
        <v>529</v>
      </c>
      <c r="AF24" s="25">
        <f t="shared" si="7"/>
        <v>1.736111111111111E-3</v>
      </c>
      <c r="AG24" s="26">
        <f>(H24-$H$2)/SUM($AF$2:AF23)</f>
        <v>117.38828506706918</v>
      </c>
      <c r="AH24" s="35">
        <f>(H24-H19)/SUM(AF19:AF23)</f>
        <v>204.01274900398406</v>
      </c>
      <c r="AI24" s="28">
        <f>(H24-H14)/SUM(AF14:AF23)</f>
        <v>225.45713619081036</v>
      </c>
      <c r="AJ24" s="29">
        <f>AJ23+(AVERAGE($AE$3:AE24)/(AJ23*AJ23))</f>
        <v>20.479866301205607</v>
      </c>
      <c r="AK24" s="30">
        <f>AK23+(AVERAGE($AG$3:AG24)/(AK23*AK23))</f>
        <v>16.388653977871847</v>
      </c>
      <c r="AL24" s="36">
        <f>AL23+(AVERAGE($AH$3:AH24)/(AL23*AL23))</f>
        <v>17.725168806702264</v>
      </c>
      <c r="AM24" s="37">
        <f>AM23+(AVERAGE($AI$3:AI24)/(AM23*AM23))</f>
        <v>16.823848514129118</v>
      </c>
      <c r="AN24" s="38">
        <f t="shared" si="8"/>
        <v>24</v>
      </c>
      <c r="AO24" s="39">
        <f t="shared" si="16"/>
        <v>22.572491880913422</v>
      </c>
      <c r="AP24" s="39">
        <f t="shared" si="16"/>
        <v>21.59894711010655</v>
      </c>
      <c r="AQ24" s="36">
        <f t="shared" si="14"/>
        <v>21.049168166335647</v>
      </c>
      <c r="AR24" s="40">
        <f t="shared" si="15"/>
        <v>19.345946921290587</v>
      </c>
      <c r="AS24" s="41">
        <f t="shared" si="15"/>
        <v>18.501502473347355</v>
      </c>
      <c r="AT24" s="20">
        <f>POWER((AO24-H24),2)</f>
        <v>2.0377794300581007</v>
      </c>
      <c r="AU24" s="20">
        <f>POWER((AP24-H24),2)</f>
        <v>5.7650549800656856</v>
      </c>
      <c r="AV24" s="29">
        <f t="shared" si="10"/>
        <v>19.302286855491452</v>
      </c>
      <c r="AW24" s="30">
        <f t="shared" si="13"/>
        <v>21.872250296563298</v>
      </c>
      <c r="AX24" s="36">
        <f t="shared" si="11"/>
        <v>19.510817851160862</v>
      </c>
      <c r="AY24" s="37">
        <f t="shared" si="12"/>
        <v>19.610381165989295</v>
      </c>
    </row>
    <row r="25" spans="1:51" thickTop="1" thickBot="1">
      <c r="A25" s="4">
        <v>24</v>
      </c>
      <c r="B25" s="4">
        <v>1090257671</v>
      </c>
      <c r="C25" s="5">
        <f t="shared" si="0"/>
        <v>7.1651090342679122E-2</v>
      </c>
      <c r="D25" s="2">
        <f t="shared" si="1"/>
        <v>38187.723043981481</v>
      </c>
      <c r="E25" t="s">
        <v>580</v>
      </c>
      <c r="F25" t="s">
        <v>581</v>
      </c>
      <c r="G25" s="4">
        <v>24</v>
      </c>
      <c r="H25" s="4">
        <v>24</v>
      </c>
      <c r="I25" s="5">
        <f t="shared" si="2"/>
        <v>0.21052631578947367</v>
      </c>
      <c r="J25" s="4">
        <v>130</v>
      </c>
      <c r="K25" s="4">
        <v>131</v>
      </c>
      <c r="L25" s="5">
        <f t="shared" si="3"/>
        <v>0.39044012936903055</v>
      </c>
      <c r="M25" s="5">
        <f t="shared" si="4"/>
        <v>5.458333333333333</v>
      </c>
      <c r="N25" s="4">
        <v>0</v>
      </c>
      <c r="O25" s="4">
        <v>0</v>
      </c>
      <c r="P25" s="4">
        <v>1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1</v>
      </c>
      <c r="W25" s="4">
        <f>N25+P25+T25</f>
        <v>1</v>
      </c>
      <c r="X25" s="4">
        <f>O25+Q25+U25</f>
        <v>0</v>
      </c>
      <c r="Y25" s="60">
        <f>(N25+V25)/G25</f>
        <v>4.1666666666666664E-2</v>
      </c>
      <c r="Z25" s="62">
        <f>IF(AA25=0,0,(N25+V25)/ABS(AA25))</f>
        <v>0</v>
      </c>
      <c r="AA25" s="3">
        <f t="shared" si="5"/>
        <v>0</v>
      </c>
      <c r="AB25" s="3">
        <f t="shared" si="6"/>
        <v>1</v>
      </c>
      <c r="AC25" s="3">
        <f>N25+O25+P25+Q25+T25+U25</f>
        <v>1</v>
      </c>
      <c r="AD25" s="3">
        <f>AA25/G25</f>
        <v>0</v>
      </c>
      <c r="AE25" s="24">
        <f>(AA25)*(G25*G25)</f>
        <v>0</v>
      </c>
      <c r="AF25" s="25">
        <f t="shared" si="7"/>
        <v>1.736111111111111E-3</v>
      </c>
      <c r="AG25" s="26">
        <f>(H25-$H$2)/SUM($AF$2:AF24)</f>
        <v>114.06731134171805</v>
      </c>
      <c r="AH25" s="35">
        <f>(H25-H20)/SUM(AF20:AF24)</f>
        <v>211.11957694983582</v>
      </c>
      <c r="AI25" s="28">
        <f>(H25-H15)/SUM(AF15:AF24)</f>
        <v>236.48273527367735</v>
      </c>
      <c r="AJ25" s="29">
        <f>AJ24+(AVERAGE($AE$3:AE25)/(AJ24*AJ24))</f>
        <v>20.769600487848589</v>
      </c>
      <c r="AK25" s="30">
        <f>AK24+(AVERAGE($AG$3:AG25)/(AK24*AK24))</f>
        <v>16.603799145077488</v>
      </c>
      <c r="AL25" s="36">
        <f>AL24+(AVERAGE($AH$3:AH25)/(AL24*AL24))</f>
        <v>18.047257681325028</v>
      </c>
      <c r="AM25" s="37">
        <f>AM24+(AVERAGE($AI$3:AI25)/(AM24*AM24))</f>
        <v>17.11655224174077</v>
      </c>
      <c r="AN25" s="38">
        <f t="shared" si="8"/>
        <v>24</v>
      </c>
      <c r="AO25" s="39">
        <f t="shared" si="16"/>
        <v>22.986843934860747</v>
      </c>
      <c r="AP25" s="39">
        <f t="shared" si="16"/>
        <v>22.105861101051378</v>
      </c>
      <c r="AQ25" s="36">
        <f t="shared" si="14"/>
        <v>21.492457971571824</v>
      </c>
      <c r="AR25" s="40">
        <f t="shared" si="15"/>
        <v>19.861736370591981</v>
      </c>
      <c r="AS25" s="41">
        <f t="shared" si="15"/>
        <v>18.945461632054005</v>
      </c>
      <c r="AT25" s="20">
        <f>POWER((AO25-H25),2)</f>
        <v>1.0264852123284534</v>
      </c>
      <c r="AU25" s="20">
        <f>POWER((AP25-H25),2)</f>
        <v>3.5877621685102983</v>
      </c>
      <c r="AV25" s="29">
        <f t="shared" si="10"/>
        <v>19.394415954919207</v>
      </c>
      <c r="AW25" s="30">
        <f t="shared" si="13"/>
        <v>22.046035006240412</v>
      </c>
      <c r="AX25" s="36">
        <f t="shared" si="11"/>
        <v>19.61026298131144</v>
      </c>
      <c r="AY25" s="37">
        <f t="shared" si="12"/>
        <v>19.713269663749543</v>
      </c>
    </row>
    <row r="26" spans="1:51" thickTop="1" thickBot="1">
      <c r="A26" s="4">
        <v>25</v>
      </c>
      <c r="B26" s="4">
        <v>1091851160</v>
      </c>
      <c r="C26" s="5">
        <f t="shared" si="0"/>
        <v>7.476635514018691E-2</v>
      </c>
      <c r="D26" s="2">
        <f t="shared" si="1"/>
        <v>38206.166203703702</v>
      </c>
      <c r="E26" t="s">
        <v>581</v>
      </c>
      <c r="F26" t="s">
        <v>582</v>
      </c>
      <c r="G26" s="4">
        <v>24</v>
      </c>
      <c r="H26" s="4">
        <v>24</v>
      </c>
      <c r="I26" s="5">
        <f t="shared" si="2"/>
        <v>0.21052631578947367</v>
      </c>
      <c r="J26" s="4">
        <v>131</v>
      </c>
      <c r="K26" s="4">
        <v>132</v>
      </c>
      <c r="L26" s="5">
        <f t="shared" si="3"/>
        <v>0.39344288735243438</v>
      </c>
      <c r="M26" s="5">
        <f t="shared" si="4"/>
        <v>5.5</v>
      </c>
      <c r="N26" s="4">
        <v>0</v>
      </c>
      <c r="O26" s="4">
        <v>0</v>
      </c>
      <c r="P26" s="4">
        <v>1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1</v>
      </c>
      <c r="W26" s="4">
        <f>N26+P26+T26</f>
        <v>1</v>
      </c>
      <c r="X26" s="4">
        <f>O26+Q26+U26</f>
        <v>0</v>
      </c>
      <c r="Y26" s="60">
        <f>(N26+V26)/G26</f>
        <v>4.1666666666666664E-2</v>
      </c>
      <c r="Z26" s="62">
        <f>IF(AA26=0,0,(N26+V26)/ABS(AA26))</f>
        <v>0</v>
      </c>
      <c r="AA26" s="3">
        <f t="shared" si="5"/>
        <v>0</v>
      </c>
      <c r="AB26" s="3">
        <f t="shared" si="6"/>
        <v>1</v>
      </c>
      <c r="AC26" s="3">
        <f>N26+O26+P26+Q26+T26+U26</f>
        <v>1</v>
      </c>
      <c r="AD26" s="3">
        <f>AA26/G26</f>
        <v>0</v>
      </c>
      <c r="AE26" s="24">
        <f>(AA26)*(G26*G26)</f>
        <v>0</v>
      </c>
      <c r="AF26" s="25">
        <f t="shared" si="7"/>
        <v>1.736111111111111E-3</v>
      </c>
      <c r="AG26" s="26">
        <f>(H26-$H$2)/SUM($AF$2:AF25)</f>
        <v>110.929072007992</v>
      </c>
      <c r="AH26" s="35">
        <f>(H26-H21)/SUM(AF21:AF25)</f>
        <v>109.36970567121321</v>
      </c>
      <c r="AI26" s="28">
        <f>(H26-H16)/SUM(AF16:AF25)</f>
        <v>198.9137268611139</v>
      </c>
      <c r="AJ26" s="29">
        <f>AJ25+(AVERAGE($AE$3:AE26)/(AJ25*AJ25))</f>
        <v>21.039569728483187</v>
      </c>
      <c r="AK26" s="30">
        <f>AK25+(AVERAGE($AG$3:AG26)/(AK25*AK25))</f>
        <v>16.82143694075608</v>
      </c>
      <c r="AL26" s="36">
        <f>AL25+(AVERAGE($AH$3:AH26)/(AL25*AL25))</f>
        <v>18.358998376711249</v>
      </c>
      <c r="AM26" s="37">
        <f>AM25+(AVERAGE($AI$3:AI26)/(AM25*AM25))</f>
        <v>17.415837512472642</v>
      </c>
      <c r="AN26" s="38">
        <f t="shared" si="8"/>
        <v>24</v>
      </c>
      <c r="AO26" s="39">
        <f t="shared" si="16"/>
        <v>23.193828684707725</v>
      </c>
      <c r="AP26" s="39">
        <f t="shared" si="16"/>
        <v>22.512913089582369</v>
      </c>
      <c r="AQ26" s="36">
        <f t="shared" si="14"/>
        <v>21.846554427385204</v>
      </c>
      <c r="AR26" s="40">
        <f t="shared" si="15"/>
        <v>20.360506840880255</v>
      </c>
      <c r="AS26" s="41">
        <f t="shared" si="15"/>
        <v>19.395160842048895</v>
      </c>
      <c r="AT26" s="20">
        <f>POWER((AO26-H26),2)</f>
        <v>0.64991218960007657</v>
      </c>
      <c r="AU26" s="20">
        <f>POWER((AP26-H26),2)</f>
        <v>2.2114274791354545</v>
      </c>
      <c r="AV26" s="29">
        <f t="shared" si="10"/>
        <v>19.485671853391135</v>
      </c>
      <c r="AW26" s="30">
        <f t="shared" si="13"/>
        <v>22.217090690907845</v>
      </c>
      <c r="AX26" s="36">
        <f t="shared" si="11"/>
        <v>19.708702081187045</v>
      </c>
      <c r="AY26" s="37">
        <f t="shared" si="12"/>
        <v>19.81508696251084</v>
      </c>
    </row>
    <row r="27" spans="1:51" thickTop="1" thickBot="1">
      <c r="A27" s="4">
        <v>26</v>
      </c>
      <c r="B27" s="4">
        <v>1091851395</v>
      </c>
      <c r="C27" s="5">
        <f t="shared" si="0"/>
        <v>7.7881619937694699E-2</v>
      </c>
      <c r="D27" s="2">
        <f t="shared" si="1"/>
        <v>38206.168923611112</v>
      </c>
      <c r="E27" t="s">
        <v>582</v>
      </c>
      <c r="F27" t="s">
        <v>583</v>
      </c>
      <c r="G27" s="4">
        <v>24</v>
      </c>
      <c r="H27" s="4">
        <v>24</v>
      </c>
      <c r="I27" s="5">
        <f t="shared" si="2"/>
        <v>0.21052631578947367</v>
      </c>
      <c r="J27" s="4">
        <v>132</v>
      </c>
      <c r="K27" s="4">
        <v>132</v>
      </c>
      <c r="L27" s="5">
        <f t="shared" si="3"/>
        <v>0.39344288735243438</v>
      </c>
      <c r="M27" s="5">
        <f t="shared" si="4"/>
        <v>5.5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1</v>
      </c>
      <c r="T27" s="4">
        <v>0</v>
      </c>
      <c r="U27" s="4">
        <v>0</v>
      </c>
      <c r="V27" s="4">
        <v>1</v>
      </c>
      <c r="W27" s="4">
        <f>N27+P27+T27</f>
        <v>0</v>
      </c>
      <c r="X27" s="4">
        <f>O27+Q27+U27</f>
        <v>0</v>
      </c>
      <c r="Y27" s="60">
        <f>(N27+V27)/G27</f>
        <v>4.1666666666666664E-2</v>
      </c>
      <c r="Z27" s="62">
        <f>IF(AA27=0,0,(N27+V27)/ABS(AA27))</f>
        <v>0</v>
      </c>
      <c r="AA27" s="3">
        <f t="shared" si="5"/>
        <v>0</v>
      </c>
      <c r="AB27" s="3">
        <f t="shared" si="6"/>
        <v>0</v>
      </c>
      <c r="AC27" s="3">
        <f>N27+O27+P27+Q27+T27+U27</f>
        <v>0</v>
      </c>
      <c r="AD27" s="3">
        <f>AA27/G27</f>
        <v>0</v>
      </c>
      <c r="AE27" s="24">
        <f>(AA27)*(G27*G27)</f>
        <v>0</v>
      </c>
      <c r="AF27" s="25">
        <f t="shared" si="7"/>
        <v>1.736111111111111E-3</v>
      </c>
      <c r="AG27" s="26">
        <f>(H27-$H$2)/SUM($AF$2:AF26)</f>
        <v>107.95888864190553</v>
      </c>
      <c r="AH27" s="35">
        <f>(H27-H22)/SUM(AF22:AF26)</f>
        <v>111.24644030668127</v>
      </c>
      <c r="AI27" s="28">
        <f>(H27-H17)/SUM(AF17:AF26)</f>
        <v>155.07617318600316</v>
      </c>
      <c r="AJ27" s="29">
        <f>AJ26+(AVERAGE($AE$3:AE27)/(AJ26*AJ26))</f>
        <v>21.292131779396634</v>
      </c>
      <c r="AK27" s="30">
        <f>AK26+(AVERAGE($AG$3:AG27)/(AK26*AK26))</f>
        <v>17.040259140265469</v>
      </c>
      <c r="AL27" s="36">
        <f>AL26+(AVERAGE($AH$3:AH27)/(AL26*AL26))</f>
        <v>18.661394583585654</v>
      </c>
      <c r="AM27" s="37">
        <f>AM26+(AVERAGE($AI$3:AI27)/(AM26*AM26))</f>
        <v>17.71381252125413</v>
      </c>
      <c r="AN27" s="38">
        <f t="shared" si="8"/>
        <v>24</v>
      </c>
      <c r="AO27" s="39">
        <f t="shared" si="16"/>
        <v>23.400624255720512</v>
      </c>
      <c r="AP27" s="39">
        <f t="shared" si="16"/>
        <v>22.818885089962702</v>
      </c>
      <c r="AQ27" s="36">
        <f t="shared" si="14"/>
        <v>22.15495649105139</v>
      </c>
      <c r="AR27" s="40">
        <f t="shared" si="15"/>
        <v>20.82644967805988</v>
      </c>
      <c r="AS27" s="41">
        <f t="shared" si="15"/>
        <v>19.83673098463677</v>
      </c>
      <c r="AT27" s="20">
        <f>POWER((AO27-H27),2)</f>
        <v>0.35925128283059021</v>
      </c>
      <c r="AU27" s="20">
        <f>POWER((AP27-H27),2)</f>
        <v>1.3950324307124145</v>
      </c>
      <c r="AV27" s="29">
        <f t="shared" si="10"/>
        <v>19.576075008479034</v>
      </c>
      <c r="AW27" s="30">
        <f t="shared" si="13"/>
        <v>22.385522503083621</v>
      </c>
      <c r="AX27" s="36">
        <f t="shared" si="11"/>
        <v>19.806160288828192</v>
      </c>
      <c r="AY27" s="37">
        <f t="shared" si="12"/>
        <v>19.915860599116815</v>
      </c>
    </row>
    <row r="28" spans="1:51" thickTop="1" thickBot="1">
      <c r="A28" s="4">
        <v>27</v>
      </c>
      <c r="B28" s="4">
        <v>1092029891</v>
      </c>
      <c r="C28" s="5">
        <f t="shared" si="0"/>
        <v>8.0996884735202487E-2</v>
      </c>
      <c r="D28" s="2">
        <f t="shared" si="1"/>
        <v>38208.234849537039</v>
      </c>
      <c r="E28" t="s">
        <v>583</v>
      </c>
      <c r="F28" t="s">
        <v>584</v>
      </c>
      <c r="G28" s="4">
        <v>24</v>
      </c>
      <c r="H28" s="4">
        <v>24</v>
      </c>
      <c r="I28" s="5">
        <f t="shared" si="2"/>
        <v>0.21052631578947367</v>
      </c>
      <c r="J28" s="4">
        <v>132</v>
      </c>
      <c r="K28" s="4">
        <v>133</v>
      </c>
      <c r="L28" s="5">
        <f t="shared" si="3"/>
        <v>0.39644564533583815</v>
      </c>
      <c r="M28" s="5">
        <f t="shared" si="4"/>
        <v>5.541666666666667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1</v>
      </c>
      <c r="W28" s="4">
        <f>N28+P28+T28</f>
        <v>1</v>
      </c>
      <c r="X28" s="4">
        <f>O28+Q28+U28</f>
        <v>0</v>
      </c>
      <c r="Y28" s="60">
        <f>(N28+V28)/G28</f>
        <v>4.1666666666666664E-2</v>
      </c>
      <c r="Z28" s="62">
        <f>IF(AA28=0,0,(N28+V28)/ABS(AA28))</f>
        <v>0</v>
      </c>
      <c r="AA28" s="3">
        <f t="shared" si="5"/>
        <v>0</v>
      </c>
      <c r="AB28" s="3">
        <f t="shared" si="6"/>
        <v>1</v>
      </c>
      <c r="AC28" s="3">
        <f>N28+O28+P28+Q28+T28+U28</f>
        <v>1</v>
      </c>
      <c r="AD28" s="3">
        <f>AA28/G28</f>
        <v>0</v>
      </c>
      <c r="AE28" s="24">
        <f>(AA28)*(G28*G28)</f>
        <v>0</v>
      </c>
      <c r="AF28" s="25">
        <f t="shared" si="7"/>
        <v>1.736111111111111E-3</v>
      </c>
      <c r="AG28" s="26">
        <f>(H28-$H$2)/SUM($AF$2:AF27)</f>
        <v>105.14361391326716</v>
      </c>
      <c r="AH28" s="35">
        <f>(H28-H23)/SUM(AF23:AF27)</f>
        <v>113.18870728083209</v>
      </c>
      <c r="AI28" s="28">
        <f>(H28-H18)/SUM(AF18:AF27)</f>
        <v>106.30455617514255</v>
      </c>
      <c r="AJ28" s="29">
        <f>AJ27+(AVERAGE($AE$3:AE28)/(AJ27*AJ27))</f>
        <v>21.529252864355435</v>
      </c>
      <c r="AK28" s="30">
        <f>AK27+(AVERAGE($AG$3:AG28)/(AK27*AK27))</f>
        <v>17.259222935612492</v>
      </c>
      <c r="AL28" s="36">
        <f>AL27+(AVERAGE($AH$3:AH28)/(AL27*AL27))</f>
        <v>18.95531407667789</v>
      </c>
      <c r="AM28" s="37">
        <f>AM27+(AVERAGE($AI$3:AI28)/(AM27*AM27))</f>
        <v>18.003799054388587</v>
      </c>
      <c r="AN28" s="38">
        <f t="shared" si="8"/>
        <v>24</v>
      </c>
      <c r="AO28" s="39">
        <f t="shared" si="16"/>
        <v>23.607327938088712</v>
      </c>
      <c r="AP28" s="39">
        <f t="shared" si="16"/>
        <v>23.023041507326091</v>
      </c>
      <c r="AQ28" s="36">
        <f t="shared" si="14"/>
        <v>22.460120690946358</v>
      </c>
      <c r="AR28" s="40">
        <f t="shared" ref="AR28:AS43" si="17">AR27+(AVERAGE(AH19:AH28)/(AR27*AR27))</f>
        <v>21.244985128361421</v>
      </c>
      <c r="AS28" s="41">
        <f t="shared" si="17"/>
        <v>20.257564279828255</v>
      </c>
      <c r="AT28" s="20">
        <f>POWER((AO28-H28),2)</f>
        <v>0.15419134820566222</v>
      </c>
      <c r="AU28" s="20">
        <f>POWER((AP28-H28),2)</f>
        <v>0.95444789640767547</v>
      </c>
      <c r="AV28" s="29">
        <f t="shared" si="10"/>
        <v>19.665645120228444</v>
      </c>
      <c r="AW28" s="30">
        <f t="shared" si="13"/>
        <v>22.551429241462721</v>
      </c>
      <c r="AX28" s="36">
        <f t="shared" si="11"/>
        <v>19.902661750294023</v>
      </c>
      <c r="AY28" s="37">
        <f t="shared" si="12"/>
        <v>20.015616992910953</v>
      </c>
    </row>
    <row r="29" spans="1:51" thickTop="1" thickBot="1">
      <c r="A29" s="4">
        <v>28</v>
      </c>
      <c r="B29" s="4">
        <v>1093335106</v>
      </c>
      <c r="C29" s="5">
        <f t="shared" si="0"/>
        <v>8.4112149532710276E-2</v>
      </c>
      <c r="D29" s="2">
        <f t="shared" si="1"/>
        <v>38223.341504629629</v>
      </c>
      <c r="E29" t="s">
        <v>584</v>
      </c>
      <c r="F29" t="s">
        <v>585</v>
      </c>
      <c r="G29" s="4">
        <v>24</v>
      </c>
      <c r="H29" s="4">
        <v>25</v>
      </c>
      <c r="I29" s="5">
        <f t="shared" si="2"/>
        <v>0.23684210526315788</v>
      </c>
      <c r="J29" s="4">
        <v>133</v>
      </c>
      <c r="K29" s="4">
        <v>140</v>
      </c>
      <c r="L29" s="5">
        <f t="shared" si="3"/>
        <v>0.4174649512196647</v>
      </c>
      <c r="M29" s="5">
        <f t="shared" si="4"/>
        <v>5.6</v>
      </c>
      <c r="N29" s="4">
        <v>1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7</v>
      </c>
      <c r="U29" s="4">
        <v>0</v>
      </c>
      <c r="V29" s="4">
        <v>0</v>
      </c>
      <c r="W29" s="4">
        <f>N29+P29+T29</f>
        <v>8</v>
      </c>
      <c r="X29" s="4">
        <f>O29+Q29+U29</f>
        <v>0</v>
      </c>
      <c r="Y29" s="60">
        <f>(N29+V29)/G29</f>
        <v>4.1666666666666664E-2</v>
      </c>
      <c r="Z29" s="62">
        <f>IF(AA29=0,0,(N29+V29)/ABS(AA29))</f>
        <v>1</v>
      </c>
      <c r="AA29" s="3">
        <f t="shared" si="5"/>
        <v>1</v>
      </c>
      <c r="AB29" s="3">
        <f t="shared" si="6"/>
        <v>7</v>
      </c>
      <c r="AC29" s="3">
        <f>N29+O29+P29+Q29+T29+U29</f>
        <v>8</v>
      </c>
      <c r="AD29" s="3">
        <f>AA29/G29</f>
        <v>4.1666666666666664E-2</v>
      </c>
      <c r="AE29" s="24">
        <f>(AA29)*(G29*G29)</f>
        <v>576</v>
      </c>
      <c r="AF29" s="25">
        <f t="shared" si="7"/>
        <v>1.6000000000000001E-3</v>
      </c>
      <c r="AG29" s="26">
        <f>(H29-$H$2)/SUM($AF$2:AF28)</f>
        <v>117.11021374335409</v>
      </c>
      <c r="AH29" s="35">
        <f>(H29-H24)/SUM(AF24:AF28)</f>
        <v>115.19999999999999</v>
      </c>
      <c r="AI29" s="28">
        <f>(H29-H19)/SUM(AF19:AF28)</f>
        <v>162.30372201882651</v>
      </c>
      <c r="AJ29" s="29">
        <f>AJ28+(AVERAGE($AE$3:AE29)/(AJ28*AJ28))</f>
        <v>21.798615325228312</v>
      </c>
      <c r="AK29" s="30">
        <f>AK28+(AVERAGE($AG$3:AG29)/(AK28*AK28))</f>
        <v>17.479321695960056</v>
      </c>
      <c r="AL29" s="36">
        <f>AL28+(AVERAGE($AH$3:AH29)/(AL28*AL28))</f>
        <v>19.241513135843636</v>
      </c>
      <c r="AM29" s="37">
        <f>AM28+(AVERAGE($AI$3:AI29)/(AM28*AM28))</f>
        <v>18.292667580389512</v>
      </c>
      <c r="AN29" s="38">
        <f t="shared" si="8"/>
        <v>25</v>
      </c>
      <c r="AO29" s="39">
        <f t="shared" si="16"/>
        <v>23.8140366653918</v>
      </c>
      <c r="AP29" s="39">
        <f t="shared" si="16"/>
        <v>23.329240026768272</v>
      </c>
      <c r="AQ29" s="36">
        <f t="shared" si="14"/>
        <v>22.721837508093103</v>
      </c>
      <c r="AR29" s="40">
        <f t="shared" si="17"/>
        <v>21.618999857563455</v>
      </c>
      <c r="AS29" s="41">
        <f t="shared" si="17"/>
        <v>20.67276815696248</v>
      </c>
      <c r="AT29" s="20">
        <f>POWER((AO29-H29),2)</f>
        <v>1.4065090310350012</v>
      </c>
      <c r="AU29" s="20">
        <f>POWER((AP29-H29),2)</f>
        <v>2.7914388881532859</v>
      </c>
      <c r="AV29" s="29">
        <f t="shared" si="10"/>
        <v>19.754401169246684</v>
      </c>
      <c r="AW29" s="30">
        <f t="shared" si="13"/>
        <v>22.714903868139881</v>
      </c>
      <c r="AX29" s="36">
        <f t="shared" si="11"/>
        <v>19.99822967277106</v>
      </c>
      <c r="AY29" s="37">
        <f t="shared" si="12"/>
        <v>20.114381507241163</v>
      </c>
    </row>
    <row r="30" spans="1:51" thickTop="1" thickBot="1">
      <c r="A30" s="4">
        <v>29</v>
      </c>
      <c r="B30" s="4">
        <v>1093380067</v>
      </c>
      <c r="C30" s="5">
        <f t="shared" si="0"/>
        <v>8.7227414330218064E-2</v>
      </c>
      <c r="D30" s="2">
        <f t="shared" si="1"/>
        <v>38223.861886574072</v>
      </c>
      <c r="E30" t="s">
        <v>585</v>
      </c>
      <c r="F30" t="s">
        <v>586</v>
      </c>
      <c r="G30" s="4">
        <v>25</v>
      </c>
      <c r="H30" s="4">
        <v>26</v>
      </c>
      <c r="I30" s="5">
        <f t="shared" si="2"/>
        <v>0.26315789473684209</v>
      </c>
      <c r="J30" s="4">
        <v>140</v>
      </c>
      <c r="K30" s="4">
        <v>141</v>
      </c>
      <c r="L30" s="5">
        <f t="shared" si="3"/>
        <v>0.42046770920306847</v>
      </c>
      <c r="M30" s="5">
        <f t="shared" si="4"/>
        <v>5.4230769230769234</v>
      </c>
      <c r="N30" s="4">
        <v>1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2</v>
      </c>
      <c r="U30" s="4">
        <v>0</v>
      </c>
      <c r="V30" s="4">
        <v>1</v>
      </c>
      <c r="W30" s="4">
        <f>N30+P30+T30</f>
        <v>3</v>
      </c>
      <c r="X30" s="4">
        <f>O30+Q30+U30</f>
        <v>1</v>
      </c>
      <c r="Y30" s="60">
        <f>(N30+V30)/G30</f>
        <v>0.08</v>
      </c>
      <c r="Z30" s="62">
        <f>IF(AA30=0,0,(N30+V30)/ABS(AA30))</f>
        <v>2</v>
      </c>
      <c r="AA30" s="3">
        <f t="shared" si="5"/>
        <v>1</v>
      </c>
      <c r="AB30" s="3">
        <f t="shared" si="6"/>
        <v>1</v>
      </c>
      <c r="AC30" s="3">
        <f>N30+O30+P30+Q30+T30+U30</f>
        <v>4</v>
      </c>
      <c r="AD30" s="3">
        <f>AA30/G30</f>
        <v>0.04</v>
      </c>
      <c r="AE30" s="24">
        <f>(AA30)*(G30*G30)</f>
        <v>625</v>
      </c>
      <c r="AF30" s="25">
        <f t="shared" si="7"/>
        <v>1.4792899408284023E-3</v>
      </c>
      <c r="AG30" s="26">
        <f>(H30-$H$2)/SUM($AF$2:AF29)</f>
        <v>128.73378230883768</v>
      </c>
      <c r="AH30" s="35">
        <f>(H30-H25)/SUM(AF25:AF29)</f>
        <v>234.07022106631987</v>
      </c>
      <c r="AI30" s="28">
        <f>(H30-H20)/SUM(AF20:AF29)</f>
        <v>222.0033175436005</v>
      </c>
      <c r="AJ30" s="29">
        <f>AJ29+(AVERAGE($AE$3:AE30)/(AJ29*AJ29))</f>
        <v>22.098952874809445</v>
      </c>
      <c r="AK30" s="30">
        <f>AK29+(AVERAGE($AG$3:AG30)/(AK29*AK29))</f>
        <v>17.701296682425212</v>
      </c>
      <c r="AL30" s="36">
        <f>AL29+(AVERAGE($AH$3:AH30)/(AL29*AL29))</f>
        <v>19.531921309529036</v>
      </c>
      <c r="AM30" s="37">
        <f>AM29+(AVERAGE($AI$3:AI30)/(AM29*AM29))</f>
        <v>18.586185828009437</v>
      </c>
      <c r="AN30" s="38">
        <f t="shared" si="8"/>
        <v>26</v>
      </c>
      <c r="AO30" s="39">
        <f t="shared" si="16"/>
        <v>24.226780057803825</v>
      </c>
      <c r="AP30" s="39">
        <f t="shared" si="16"/>
        <v>23.737144324904051</v>
      </c>
      <c r="AQ30" s="36">
        <f t="shared" si="14"/>
        <v>22.986450726051547</v>
      </c>
      <c r="AR30" s="40">
        <f t="shared" si="17"/>
        <v>21.975264020709954</v>
      </c>
      <c r="AS30" s="41">
        <f t="shared" si="17"/>
        <v>21.095901659930878</v>
      </c>
      <c r="AT30" s="20">
        <f>POWER((AO30-H30),2)</f>
        <v>3.1443089634022043</v>
      </c>
      <c r="AU30" s="20">
        <f>POWER((AP30-H30),2)</f>
        <v>5.1205158063139429</v>
      </c>
      <c r="AV30" s="29">
        <f t="shared" si="10"/>
        <v>19.842361452384196</v>
      </c>
      <c r="AW30" s="30">
        <f t="shared" si="13"/>
        <v>22.876033973330756</v>
      </c>
      <c r="AX30" s="36">
        <f t="shared" si="11"/>
        <v>20.092886374111647</v>
      </c>
      <c r="AY30" s="37">
        <f t="shared" si="12"/>
        <v>20.212178506715397</v>
      </c>
    </row>
    <row r="31" spans="1:51" thickTop="1" thickBot="1">
      <c r="A31" s="4">
        <v>30</v>
      </c>
      <c r="B31" s="4">
        <v>1094899587</v>
      </c>
      <c r="C31" s="5">
        <f t="shared" si="0"/>
        <v>9.0342679127725853E-2</v>
      </c>
      <c r="D31" s="2">
        <f t="shared" si="1"/>
        <v>38241.448923611111</v>
      </c>
      <c r="E31" t="s">
        <v>586</v>
      </c>
      <c r="F31" t="s">
        <v>587</v>
      </c>
      <c r="G31" s="4">
        <v>26</v>
      </c>
      <c r="H31" s="4">
        <v>26</v>
      </c>
      <c r="I31" s="5">
        <f t="shared" si="2"/>
        <v>0.26315789473684209</v>
      </c>
      <c r="J31" s="4">
        <v>141</v>
      </c>
      <c r="K31" s="4">
        <v>141</v>
      </c>
      <c r="L31" s="5">
        <f t="shared" si="3"/>
        <v>0.42046770920306847</v>
      </c>
      <c r="M31" s="5">
        <f t="shared" si="4"/>
        <v>5.4230769230769234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5</v>
      </c>
      <c r="T31" s="4">
        <v>0</v>
      </c>
      <c r="U31" s="4">
        <v>0</v>
      </c>
      <c r="V31" s="4">
        <v>5</v>
      </c>
      <c r="W31" s="4">
        <f>N31+P31+T31</f>
        <v>0</v>
      </c>
      <c r="X31" s="4">
        <f>O31+Q31+U31</f>
        <v>0</v>
      </c>
      <c r="Y31" s="60">
        <f>(N31+V31)/G31</f>
        <v>0.19230769230769232</v>
      </c>
      <c r="Z31" s="62">
        <f>IF(AA31=0,0,(N31+V31)/ABS(AA31))</f>
        <v>0</v>
      </c>
      <c r="AA31" s="3">
        <f t="shared" si="5"/>
        <v>0</v>
      </c>
      <c r="AB31" s="3">
        <f t="shared" si="6"/>
        <v>0</v>
      </c>
      <c r="AC31" s="3">
        <f>N31+O31+P31+Q31+T31+U31</f>
        <v>0</v>
      </c>
      <c r="AD31" s="3">
        <f>AA31/G31</f>
        <v>0</v>
      </c>
      <c r="AE31" s="24">
        <f>(AA31)*(G31*G31)</f>
        <v>0</v>
      </c>
      <c r="AF31" s="25">
        <f t="shared" si="7"/>
        <v>1.4792899408284023E-3</v>
      </c>
      <c r="AG31" s="26">
        <f>(H31-$H$2)/SUM($AF$2:AF30)</f>
        <v>126.06629529133016</v>
      </c>
      <c r="AH31" s="35">
        <f>(H31-H26)/SUM(AF26:AF30)</f>
        <v>241.32371053054328</v>
      </c>
      <c r="AI31" s="28">
        <f>(H31-H21)/SUM(AF21:AF30)</f>
        <v>172.10792565654637</v>
      </c>
      <c r="AJ31" s="29">
        <f>AJ30+(AVERAGE($AE$3:AE31)/(AJ30*AJ30))</f>
        <v>22.381105496561478</v>
      </c>
      <c r="AK31" s="30">
        <f>AK30+(AVERAGE($AG$3:AG31)/(AK30*AK30))</f>
        <v>17.924149534424352</v>
      </c>
      <c r="AL31" s="36">
        <f>AL30+(AVERAGE($AH$3:AH31)/(AL30*AL30))</f>
        <v>19.825852210995073</v>
      </c>
      <c r="AM31" s="37">
        <f>AM30+(AVERAGE($AI$3:AI31)/(AM30*AM30))</f>
        <v>18.877882434516092</v>
      </c>
      <c r="AN31" s="38">
        <f t="shared" si="8"/>
        <v>26</v>
      </c>
      <c r="AO31" s="39">
        <f t="shared" si="16"/>
        <v>24.63793792171667</v>
      </c>
      <c r="AP31" s="39">
        <f t="shared" si="16"/>
        <v>24.042596997595375</v>
      </c>
      <c r="AQ31" s="36">
        <f t="shared" si="14"/>
        <v>23.294953634861766</v>
      </c>
      <c r="AR31" s="40">
        <f t="shared" si="17"/>
        <v>22.313391807891318</v>
      </c>
      <c r="AS31" s="41">
        <f t="shared" si="17"/>
        <v>21.504685871181039</v>
      </c>
      <c r="AT31" s="20">
        <f>POWER((AO31-H31),2)</f>
        <v>1.855213105097504</v>
      </c>
      <c r="AU31" s="20">
        <f>POWER((AP31-H31),2)</f>
        <v>3.8314265138226409</v>
      </c>
      <c r="AV31" s="29">
        <f t="shared" si="10"/>
        <v>19.929543616191626</v>
      </c>
      <c r="AW31" s="30">
        <f t="shared" si="13"/>
        <v>23.03490219393257</v>
      </c>
      <c r="AX31" s="36">
        <f t="shared" si="11"/>
        <v>20.18665332908963</v>
      </c>
      <c r="AY31" s="37">
        <f t="shared" si="12"/>
        <v>20.309031410559836</v>
      </c>
    </row>
    <row r="32" spans="1:51" thickTop="1" thickBot="1">
      <c r="A32" s="4">
        <v>31</v>
      </c>
      <c r="B32" s="4">
        <v>1096197454</v>
      </c>
      <c r="C32" s="5">
        <f t="shared" si="0"/>
        <v>9.3457943925233641E-2</v>
      </c>
      <c r="D32" s="2">
        <f t="shared" si="1"/>
        <v>38256.470532407409</v>
      </c>
      <c r="E32" t="s">
        <v>587</v>
      </c>
      <c r="F32" t="s">
        <v>588</v>
      </c>
      <c r="G32" s="4">
        <v>26</v>
      </c>
      <c r="H32" s="4">
        <v>26</v>
      </c>
      <c r="I32" s="5">
        <f t="shared" si="2"/>
        <v>0.26315789473684209</v>
      </c>
      <c r="J32" s="4">
        <v>141</v>
      </c>
      <c r="K32" s="4">
        <v>142</v>
      </c>
      <c r="L32" s="5">
        <f t="shared" si="3"/>
        <v>0.42347046718647224</v>
      </c>
      <c r="M32" s="5">
        <f t="shared" si="4"/>
        <v>5.4615384615384617</v>
      </c>
      <c r="N32" s="4">
        <v>0</v>
      </c>
      <c r="O32" s="4">
        <v>0</v>
      </c>
      <c r="P32" s="4">
        <v>1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f>N32+P32+T32</f>
        <v>1</v>
      </c>
      <c r="X32" s="4">
        <f>O32+Q32+U32</f>
        <v>0</v>
      </c>
      <c r="Y32" s="60">
        <f>(N32+V32)/G32</f>
        <v>3.8461538461538464E-2</v>
      </c>
      <c r="Z32" s="62">
        <f>IF(AA32=0,0,(N32+V32)/ABS(AA32))</f>
        <v>0</v>
      </c>
      <c r="AA32" s="3">
        <f t="shared" si="5"/>
        <v>0</v>
      </c>
      <c r="AB32" s="3">
        <f t="shared" si="6"/>
        <v>1</v>
      </c>
      <c r="AC32" s="3">
        <f>N32+O32+P32+Q32+T32+U32</f>
        <v>1</v>
      </c>
      <c r="AD32" s="3">
        <f>AA32/G32</f>
        <v>0</v>
      </c>
      <c r="AE32" s="24">
        <f>(AA32)*(G32*G32)</f>
        <v>0</v>
      </c>
      <c r="AF32" s="25">
        <f t="shared" si="7"/>
        <v>1.4792899408284023E-3</v>
      </c>
      <c r="AG32" s="26">
        <f>(H32-$H$2)/SUM($AF$2:AF31)</f>
        <v>123.50710992151677</v>
      </c>
      <c r="AH32" s="35">
        <f>(H32-H27)/SUM(AF27:AF31)</f>
        <v>249.04112617019447</v>
      </c>
      <c r="AI32" s="28">
        <f>(H32-H22)/SUM(AF22:AF31)</f>
        <v>176.26473410931504</v>
      </c>
      <c r="AJ32" s="29">
        <f>AJ31+(AVERAGE($AE$3:AE32)/(AJ31*AJ31))</f>
        <v>22.647019467913708</v>
      </c>
      <c r="AK32" s="30">
        <f>AK31+(AVERAGE($AG$3:AG32)/(AK31*AK31))</f>
        <v>18.147064731039602</v>
      </c>
      <c r="AL32" s="36">
        <f>AL31+(AVERAGE($AH$3:AH32)/(AL31*AL31))</f>
        <v>20.122742575624279</v>
      </c>
      <c r="AM32" s="37">
        <f>AM31+(AVERAGE($AI$3:AI32)/(AM31*AM31))</f>
        <v>19.167696018350565</v>
      </c>
      <c r="AN32" s="38">
        <f t="shared" si="8"/>
        <v>26</v>
      </c>
      <c r="AO32" s="39">
        <f t="shared" si="16"/>
        <v>25.048200928217263</v>
      </c>
      <c r="AP32" s="39">
        <f t="shared" si="16"/>
        <v>24.347528768895291</v>
      </c>
      <c r="AQ32" s="36">
        <f t="shared" si="14"/>
        <v>23.646124821841038</v>
      </c>
      <c r="AR32" s="40">
        <f t="shared" si="17"/>
        <v>22.65258131914355</v>
      </c>
      <c r="AS32" s="41">
        <f t="shared" si="17"/>
        <v>21.900056610907864</v>
      </c>
      <c r="AT32" s="20">
        <f>POWER((AO32-H32),2)</f>
        <v>0.90592147304648041</v>
      </c>
      <c r="AU32" s="20">
        <f>POWER((AP32-H32),2)</f>
        <v>2.7306611696287124</v>
      </c>
      <c r="AV32" s="29">
        <f t="shared" si="10"/>
        <v>20.015964688318821</v>
      </c>
      <c r="AW32" s="30">
        <f t="shared" si="13"/>
        <v>23.191586591382304</v>
      </c>
      <c r="AX32" s="36">
        <f t="shared" si="11"/>
        <v>20.27955121263393</v>
      </c>
      <c r="AY32" s="37">
        <f t="shared" si="12"/>
        <v>20.404962742397448</v>
      </c>
    </row>
    <row r="33" spans="1:51" thickTop="1" thickBot="1">
      <c r="A33" s="4">
        <v>32</v>
      </c>
      <c r="B33" s="4">
        <v>1096209792</v>
      </c>
      <c r="C33" s="5">
        <f t="shared" si="0"/>
        <v>9.657320872274143E-2</v>
      </c>
      <c r="D33" s="2">
        <f t="shared" si="1"/>
        <v>38256.613333333335</v>
      </c>
      <c r="E33" t="s">
        <v>588</v>
      </c>
      <c r="F33" t="s">
        <v>589</v>
      </c>
      <c r="G33" s="4">
        <v>26</v>
      </c>
      <c r="H33" s="4">
        <v>26</v>
      </c>
      <c r="I33" s="5">
        <f t="shared" si="2"/>
        <v>0.26315789473684209</v>
      </c>
      <c r="J33" s="4">
        <v>142</v>
      </c>
      <c r="K33" s="4">
        <v>141</v>
      </c>
      <c r="L33" s="5">
        <f t="shared" si="3"/>
        <v>0.42046770920306847</v>
      </c>
      <c r="M33" s="5">
        <f t="shared" si="4"/>
        <v>5.4230769230769234</v>
      </c>
      <c r="N33" s="4">
        <v>0</v>
      </c>
      <c r="O33" s="4">
        <v>0</v>
      </c>
      <c r="P33" s="4">
        <v>1</v>
      </c>
      <c r="Q33" s="4">
        <v>2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f>N33+P33+T33</f>
        <v>1</v>
      </c>
      <c r="X33" s="4">
        <f>O33+Q33+U33</f>
        <v>2</v>
      </c>
      <c r="Y33" s="60">
        <f>(N33+V33)/G33</f>
        <v>3.8461538461538464E-2</v>
      </c>
      <c r="Z33" s="62">
        <f>IF(AA33=0,0,(N33+V33)/ABS(AA33))</f>
        <v>0</v>
      </c>
      <c r="AA33" s="3">
        <f t="shared" si="5"/>
        <v>0</v>
      </c>
      <c r="AB33" s="3">
        <f t="shared" si="6"/>
        <v>-1</v>
      </c>
      <c r="AC33" s="3">
        <f>N33+O33+P33+Q33+T33+U33</f>
        <v>3</v>
      </c>
      <c r="AD33" s="3">
        <f>AA33/G33</f>
        <v>0</v>
      </c>
      <c r="AE33" s="24">
        <f>(AA33)*(G33*G33)</f>
        <v>0</v>
      </c>
      <c r="AF33" s="25">
        <f t="shared" si="7"/>
        <v>1.4792899408284023E-3</v>
      </c>
      <c r="AG33" s="26">
        <f>(H33-$H$2)/SUM($AF$2:AF32)</f>
        <v>121.04976175726176</v>
      </c>
      <c r="AH33" s="35">
        <f>(H33-H28)/SUM(AF28:AF32)</f>
        <v>257.26844676923861</v>
      </c>
      <c r="AI33" s="28">
        <f>(H33-H23)/SUM(AF23:AF32)</f>
        <v>180.62730548644754</v>
      </c>
      <c r="AJ33" s="29">
        <f>AJ32+(AVERAGE($AE$3:AE33)/(AJ32*AJ32))</f>
        <v>22.898347932974144</v>
      </c>
      <c r="AK33" s="30">
        <f>AK32+(AVERAGE($AG$3:AG33)/(AK32*AK32))</f>
        <v>18.369379228813138</v>
      </c>
      <c r="AL33" s="36">
        <f>AL32+(AVERAGE($AH$3:AH33)/(AL32*AL32))</f>
        <v>20.42213547200808</v>
      </c>
      <c r="AM33" s="37">
        <f>AM32+(AVERAGE($AI$3:AI33)/(AM32*AM32))</f>
        <v>19.455602920115847</v>
      </c>
      <c r="AN33" s="38">
        <f t="shared" si="8"/>
        <v>26</v>
      </c>
      <c r="AO33" s="39">
        <f t="shared" si="16"/>
        <v>25.458247747784608</v>
      </c>
      <c r="AP33" s="39">
        <f t="shared" si="16"/>
        <v>24.652229592445224</v>
      </c>
      <c r="AQ33" s="36">
        <f t="shared" si="14"/>
        <v>24.038479164761693</v>
      </c>
      <c r="AR33" s="40">
        <f t="shared" si="17"/>
        <v>23.012296542404613</v>
      </c>
      <c r="AS33" s="41">
        <f t="shared" si="17"/>
        <v>22.282770032831689</v>
      </c>
      <c r="AT33" s="20">
        <f>POWER((AO33-H33),2)</f>
        <v>0.29349550278045011</v>
      </c>
      <c r="AU33" s="20">
        <f>POWER((AP33-H33),2)</f>
        <v>1.8164850714803678</v>
      </c>
      <c r="AV33" s="29">
        <f t="shared" si="10"/>
        <v>20.101641107007659</v>
      </c>
      <c r="AW33" s="30">
        <f t="shared" si="13"/>
        <v>23.346160993525984</v>
      </c>
      <c r="AX33" s="36">
        <f t="shared" si="11"/>
        <v>20.371599940276656</v>
      </c>
      <c r="AY33" s="37">
        <f t="shared" si="12"/>
        <v>20.499994176734599</v>
      </c>
    </row>
    <row r="34" spans="1:51" thickTop="1" thickBot="1">
      <c r="A34" s="4">
        <v>33</v>
      </c>
      <c r="B34" s="4">
        <v>1096228184</v>
      </c>
      <c r="C34" s="5">
        <f t="shared" si="0"/>
        <v>9.9688473520249218E-2</v>
      </c>
      <c r="D34" s="2">
        <f t="shared" si="1"/>
        <v>38256.826203703706</v>
      </c>
      <c r="E34" t="s">
        <v>589</v>
      </c>
      <c r="F34" t="s">
        <v>590</v>
      </c>
      <c r="G34" s="4">
        <v>26</v>
      </c>
      <c r="H34" s="4">
        <v>26</v>
      </c>
      <c r="I34" s="5">
        <f t="shared" si="2"/>
        <v>0.26315789473684209</v>
      </c>
      <c r="J34" s="4">
        <v>141</v>
      </c>
      <c r="K34" s="4">
        <v>142</v>
      </c>
      <c r="L34" s="5">
        <f t="shared" si="3"/>
        <v>0.42347046718647224</v>
      </c>
      <c r="M34" s="5">
        <f t="shared" si="4"/>
        <v>5.4615384615384617</v>
      </c>
      <c r="N34" s="4">
        <v>0</v>
      </c>
      <c r="O34" s="4">
        <v>0</v>
      </c>
      <c r="P34" s="4">
        <v>2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1</v>
      </c>
      <c r="W34" s="4">
        <f>N34+P34+T34</f>
        <v>2</v>
      </c>
      <c r="X34" s="4">
        <f>O34+Q34+U34</f>
        <v>1</v>
      </c>
      <c r="Y34" s="60">
        <f>(N34+V34)/G34</f>
        <v>3.8461538461538464E-2</v>
      </c>
      <c r="Z34" s="62">
        <f>IF(AA34=0,0,(N34+V34)/ABS(AA34))</f>
        <v>0</v>
      </c>
      <c r="AA34" s="3">
        <f t="shared" si="5"/>
        <v>0</v>
      </c>
      <c r="AB34" s="3">
        <f t="shared" si="6"/>
        <v>1</v>
      </c>
      <c r="AC34" s="3">
        <f>N34+O34+P34+Q34+T34+U34</f>
        <v>3</v>
      </c>
      <c r="AD34" s="3">
        <f>AA34/G34</f>
        <v>0</v>
      </c>
      <c r="AE34" s="24">
        <f>(AA34)*(G34*G34)</f>
        <v>0</v>
      </c>
      <c r="AF34" s="25">
        <f t="shared" si="7"/>
        <v>1.4792899408284023E-3</v>
      </c>
      <c r="AG34" s="26">
        <f>(H34-$H$2)/SUM($AF$2:AF33)</f>
        <v>118.68829079665821</v>
      </c>
      <c r="AH34" s="35">
        <f>(H34-H29)/SUM(AF29:AF33)</f>
        <v>133.02896725440806</v>
      </c>
      <c r="AI34" s="28">
        <f>(H34-H24)/SUM(AF24:AF33)</f>
        <v>123.47420365328587</v>
      </c>
      <c r="AJ34" s="29">
        <f>AJ33+(AVERAGE($AE$3:AE34)/(AJ33*AJ33))</f>
        <v>23.136507044319277</v>
      </c>
      <c r="AK34" s="30">
        <f>AK33+(AVERAGE($AG$3:AG34)/(AK33*AK33))</f>
        <v>18.590556805333435</v>
      </c>
      <c r="AL34" s="36">
        <f>AL33+(AVERAGE($AH$3:AH34)/(AL33*AL33))</f>
        <v>20.713698346494727</v>
      </c>
      <c r="AM34" s="37">
        <f>AM33+(AVERAGE($AI$3:AI34)/(AM33*AM33))</f>
        <v>19.736512928517111</v>
      </c>
      <c r="AN34" s="38">
        <f t="shared" si="8"/>
        <v>26</v>
      </c>
      <c r="AO34" s="39">
        <f t="shared" si="16"/>
        <v>25.663500600780306</v>
      </c>
      <c r="AP34" s="39">
        <f t="shared" si="16"/>
        <v>24.855401578671096</v>
      </c>
      <c r="AQ34" s="36">
        <f t="shared" si="14"/>
        <v>24.424300884227204</v>
      </c>
      <c r="AR34" s="40">
        <f t="shared" si="17"/>
        <v>23.3474497808294</v>
      </c>
      <c r="AS34" s="41">
        <f t="shared" si="17"/>
        <v>22.631910445021941</v>
      </c>
      <c r="AT34" s="20">
        <f>POWER((AO34-H34),2)</f>
        <v>0.11323184567521474</v>
      </c>
      <c r="AU34" s="20">
        <f>POWER((AP34-H34),2)</f>
        <v>1.3101055461086202</v>
      </c>
      <c r="AV34" s="29">
        <f t="shared" si="10"/>
        <v>20.186588748817492</v>
      </c>
      <c r="AW34" s="30">
        <f t="shared" si="13"/>
        <v>23.498695304582689</v>
      </c>
      <c r="AX34" s="36">
        <f t="shared" si="11"/>
        <v>20.462818706030873</v>
      </c>
      <c r="AY34" s="37">
        <f t="shared" si="12"/>
        <v>20.594146582416606</v>
      </c>
    </row>
    <row r="35" spans="1:51" thickTop="1" thickBot="1">
      <c r="A35" s="4">
        <v>34</v>
      </c>
      <c r="B35" s="4">
        <v>1096755960</v>
      </c>
      <c r="C35" s="5">
        <f t="shared" si="0"/>
        <v>0.10280373831775701</v>
      </c>
      <c r="D35" s="2">
        <f t="shared" si="1"/>
        <v>38262.93472222222</v>
      </c>
      <c r="E35" t="s">
        <v>590</v>
      </c>
      <c r="F35" t="s">
        <v>591</v>
      </c>
      <c r="G35" s="4">
        <v>26</v>
      </c>
      <c r="H35" s="4">
        <v>28</v>
      </c>
      <c r="I35" s="5">
        <f t="shared" si="2"/>
        <v>0.31578947368421051</v>
      </c>
      <c r="J35" s="4">
        <v>142</v>
      </c>
      <c r="K35" s="4">
        <v>147</v>
      </c>
      <c r="L35" s="5">
        <f t="shared" si="3"/>
        <v>0.4384842571034912</v>
      </c>
      <c r="M35" s="5">
        <f t="shared" si="4"/>
        <v>5.25</v>
      </c>
      <c r="N35" s="4">
        <v>2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5</v>
      </c>
      <c r="U35" s="4">
        <v>0</v>
      </c>
      <c r="V35" s="4">
        <v>0</v>
      </c>
      <c r="W35" s="4">
        <f>N35+P35+T35</f>
        <v>7</v>
      </c>
      <c r="X35" s="4">
        <f>O35+Q35+U35</f>
        <v>0</v>
      </c>
      <c r="Y35" s="60">
        <f>(N35+V35)/G35</f>
        <v>7.6923076923076927E-2</v>
      </c>
      <c r="Z35" s="62">
        <f>IF(AA35=0,0,(N35+V35)/ABS(AA35))</f>
        <v>1</v>
      </c>
      <c r="AA35" s="3">
        <f t="shared" si="5"/>
        <v>2</v>
      </c>
      <c r="AB35" s="3">
        <f t="shared" si="6"/>
        <v>5</v>
      </c>
      <c r="AC35" s="3">
        <f>N35+O35+P35+Q35+T35+U35</f>
        <v>7</v>
      </c>
      <c r="AD35" s="3">
        <f>AA35/G35</f>
        <v>7.6923076923076927E-2</v>
      </c>
      <c r="AE35" s="24">
        <f>(AA35)*(G35*G35)</f>
        <v>1352</v>
      </c>
      <c r="AF35" s="25">
        <f t="shared" si="7"/>
        <v>1.2755102040816326E-3</v>
      </c>
      <c r="AG35" s="26">
        <f>(H35-$H$2)/SUM($AF$2:AF34)</f>
        <v>142.2876805970522</v>
      </c>
      <c r="AH35" s="35">
        <f>(H35-H30)/SUM(AF30:AF34)</f>
        <v>270.40000000000003</v>
      </c>
      <c r="AI35" s="28">
        <f>(H35-H25)/SUM(AF25:AF34)</f>
        <v>250.92695320072087</v>
      </c>
      <c r="AJ35" s="29">
        <f>AJ34+(AVERAGE($AE$3:AE35)/(AJ34*AJ34))</f>
        <v>23.439255454946455</v>
      </c>
      <c r="AK35" s="30">
        <f>AK34+(AVERAGE($AG$3:AG35)/(AK34*AK34))</f>
        <v>18.812434838225229</v>
      </c>
      <c r="AL35" s="36">
        <f>AL34+(AVERAGE($AH$3:AH35)/(AL34*AL34))</f>
        <v>21.007620277526378</v>
      </c>
      <c r="AM35" s="37">
        <f>AM34+(AVERAGE($AI$3:AI35)/(AM34*AM34))</f>
        <v>20.020732190077208</v>
      </c>
      <c r="AN35" s="38">
        <f t="shared" si="8"/>
        <v>28</v>
      </c>
      <c r="AO35" s="39">
        <f t="shared" si="16"/>
        <v>26.074058957312943</v>
      </c>
      <c r="AP35" s="39">
        <f t="shared" si="16"/>
        <v>25.261569616441431</v>
      </c>
      <c r="AQ35" s="36">
        <f t="shared" si="14"/>
        <v>24.810209543989242</v>
      </c>
      <c r="AR35" s="40">
        <f t="shared" si="17"/>
        <v>23.683924894933298</v>
      </c>
      <c r="AS35" s="41">
        <f t="shared" si="17"/>
        <v>22.973181650745353</v>
      </c>
      <c r="AT35" s="20">
        <f>POWER((AO35-H35),2)</f>
        <v>3.7092488999065099</v>
      </c>
      <c r="AU35" s="20">
        <f>POWER((AP35-H35),2)</f>
        <v>7.499000965596732</v>
      </c>
      <c r="AV35" s="29">
        <f t="shared" si="10"/>
        <v>20.270822954710269</v>
      </c>
      <c r="AW35" s="30">
        <f t="shared" si="13"/>
        <v>23.649255786752029</v>
      </c>
      <c r="AX35" s="36">
        <f t="shared" si="11"/>
        <v>20.553226017893842</v>
      </c>
      <c r="AY35" s="37">
        <f t="shared" si="12"/>
        <v>20.687440063289078</v>
      </c>
    </row>
    <row r="36" spans="1:51" thickTop="1" thickBot="1">
      <c r="A36" s="4">
        <v>35</v>
      </c>
      <c r="B36" s="4">
        <v>1098609713</v>
      </c>
      <c r="C36" s="5">
        <f t="shared" si="0"/>
        <v>0.1059190031152648</v>
      </c>
      <c r="D36" s="2">
        <f t="shared" si="1"/>
        <v>38284.390196759261</v>
      </c>
      <c r="E36" t="s">
        <v>591</v>
      </c>
      <c r="F36" t="s">
        <v>592</v>
      </c>
      <c r="G36" s="4">
        <v>28</v>
      </c>
      <c r="H36" s="4">
        <v>28</v>
      </c>
      <c r="I36" s="5">
        <f t="shared" si="2"/>
        <v>0.31578947368421051</v>
      </c>
      <c r="J36" s="4">
        <v>147</v>
      </c>
      <c r="K36" s="4">
        <v>147</v>
      </c>
      <c r="L36" s="5">
        <f t="shared" si="3"/>
        <v>0.4384842571034912</v>
      </c>
      <c r="M36" s="5">
        <f t="shared" si="4"/>
        <v>5.25</v>
      </c>
      <c r="N36" s="4">
        <v>0</v>
      </c>
      <c r="O36" s="4">
        <v>0</v>
      </c>
      <c r="P36" s="4">
        <v>4</v>
      </c>
      <c r="Q36" s="4">
        <v>4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f>N36+P36+T36</f>
        <v>4</v>
      </c>
      <c r="X36" s="4">
        <f>O36+Q36+U36</f>
        <v>4</v>
      </c>
      <c r="Y36" s="60">
        <f>(N36+V36)/G36</f>
        <v>7.1428571428571425E-2</v>
      </c>
      <c r="Z36" s="62">
        <f>IF(AA36=0,0,(N36+V36)/ABS(AA36))</f>
        <v>0</v>
      </c>
      <c r="AA36" s="3">
        <f t="shared" si="5"/>
        <v>0</v>
      </c>
      <c r="AB36" s="3">
        <f t="shared" si="6"/>
        <v>0</v>
      </c>
      <c r="AC36" s="3">
        <f>N36+O36+P36+Q36+T36+U36</f>
        <v>8</v>
      </c>
      <c r="AD36" s="3">
        <f>AA36/G36</f>
        <v>0</v>
      </c>
      <c r="AE36" s="24">
        <f>(AA36)*(G36*G36)</f>
        <v>0</v>
      </c>
      <c r="AF36" s="25">
        <f t="shared" si="7"/>
        <v>1.2755102040816326E-3</v>
      </c>
      <c r="AG36" s="26">
        <f>(H36-$H$2)/SUM($AF$2:AF35)</f>
        <v>139.97817573166887</v>
      </c>
      <c r="AH36" s="35">
        <f>(H36-H31)/SUM(AF31:AF35)</f>
        <v>278.06086044071355</v>
      </c>
      <c r="AI36" s="28">
        <f>(H36-H26)/SUM(AF26:AF35)</f>
        <v>258.39303801183593</v>
      </c>
      <c r="AJ36" s="29">
        <f>AJ35+(AVERAGE($AE$3:AE36)/(AJ35*AJ35))</f>
        <v>23.725557768205409</v>
      </c>
      <c r="AK36" s="30">
        <f>AK35+(AVERAGE($AG$3:AG36)/(AK35*AK35))</f>
        <v>19.03437017046992</v>
      </c>
      <c r="AL36" s="36">
        <f>AL35+(AVERAGE($AH$3:AH36)/(AL35*AL35))</f>
        <v>21.303501904260241</v>
      </c>
      <c r="AM36" s="37">
        <f>AM35+(AVERAGE($AI$3:AI36)/(AM35*AM35))</f>
        <v>20.307775465921715</v>
      </c>
      <c r="AN36" s="38">
        <f t="shared" si="8"/>
        <v>28</v>
      </c>
      <c r="AO36" s="39">
        <f t="shared" ref="AO36:AP51" si="18">AO35+(AH36/(AO35*AO35))</f>
        <v>26.483058267876849</v>
      </c>
      <c r="AP36" s="39">
        <f t="shared" si="18"/>
        <v>25.666481147344161</v>
      </c>
      <c r="AQ36" s="36">
        <f t="shared" si="14"/>
        <v>25.196142826116137</v>
      </c>
      <c r="AR36" s="40">
        <f t="shared" si="17"/>
        <v>24.040980954581002</v>
      </c>
      <c r="AS36" s="41">
        <f t="shared" si="17"/>
        <v>23.315658855959438</v>
      </c>
      <c r="AT36" s="20">
        <f>POWER((AO36-H36),2)</f>
        <v>2.3011122186567845</v>
      </c>
      <c r="AU36" s="20">
        <f>POWER((AP36-H36),2)</f>
        <v>5.445310235700223</v>
      </c>
      <c r="AV36" s="29">
        <f t="shared" si="10"/>
        <v>20.354358554611796</v>
      </c>
      <c r="AW36" s="30">
        <f t="shared" si="13"/>
        <v>23.797905316557891</v>
      </c>
      <c r="AX36" s="36">
        <f t="shared" si="11"/>
        <v>20.64283973115424</v>
      </c>
      <c r="AY36" s="37">
        <f t="shared" si="12"/>
        <v>20.779893996280439</v>
      </c>
    </row>
    <row r="37" spans="1:51" thickTop="1" thickBot="1">
      <c r="A37" s="4">
        <v>36</v>
      </c>
      <c r="B37" s="4">
        <v>1098611473</v>
      </c>
      <c r="C37" s="5">
        <f t="shared" si="0"/>
        <v>0.10903426791277258</v>
      </c>
      <c r="D37" s="2">
        <f t="shared" si="1"/>
        <v>38284.410567129627</v>
      </c>
      <c r="E37" t="s">
        <v>592</v>
      </c>
      <c r="F37" t="s">
        <v>593</v>
      </c>
      <c r="G37" s="4">
        <v>28</v>
      </c>
      <c r="H37" s="4">
        <v>28</v>
      </c>
      <c r="I37" s="5">
        <f t="shared" si="2"/>
        <v>0.31578947368421051</v>
      </c>
      <c r="J37" s="4">
        <v>147</v>
      </c>
      <c r="K37" s="4">
        <v>147</v>
      </c>
      <c r="L37" s="5">
        <f t="shared" si="3"/>
        <v>0.4384842571034912</v>
      </c>
      <c r="M37" s="5">
        <f t="shared" si="4"/>
        <v>5.25</v>
      </c>
      <c r="N37" s="4">
        <v>0</v>
      </c>
      <c r="O37" s="4">
        <v>0</v>
      </c>
      <c r="P37" s="4">
        <v>3</v>
      </c>
      <c r="Q37" s="4">
        <v>3</v>
      </c>
      <c r="R37" s="4">
        <v>0</v>
      </c>
      <c r="S37" s="4">
        <v>0</v>
      </c>
      <c r="T37" s="4">
        <v>0</v>
      </c>
      <c r="U37" s="4">
        <v>0</v>
      </c>
      <c r="V37" s="4">
        <v>2</v>
      </c>
      <c r="W37" s="4">
        <f>N37+P37+T37</f>
        <v>3</v>
      </c>
      <c r="X37" s="4">
        <f>O37+Q37+U37</f>
        <v>3</v>
      </c>
      <c r="Y37" s="60">
        <f>(N37+V37)/G37</f>
        <v>7.1428571428571425E-2</v>
      </c>
      <c r="Z37" s="62">
        <f>IF(AA37=0,0,(N37+V37)/ABS(AA37))</f>
        <v>0</v>
      </c>
      <c r="AA37" s="3">
        <f t="shared" si="5"/>
        <v>0</v>
      </c>
      <c r="AB37" s="3">
        <f t="shared" si="6"/>
        <v>0</v>
      </c>
      <c r="AC37" s="3">
        <f>N37+O37+P37+Q37+T37+U37</f>
        <v>6</v>
      </c>
      <c r="AD37" s="3">
        <f>AA37/G37</f>
        <v>0</v>
      </c>
      <c r="AE37" s="24">
        <f>(AA37)*(G37*G37)</f>
        <v>0</v>
      </c>
      <c r="AF37" s="25">
        <f t="shared" si="7"/>
        <v>1.2755102040816326E-3</v>
      </c>
      <c r="AG37" s="26">
        <f>(H37-$H$2)/SUM($AF$2:AF36)</f>
        <v>137.74244564559638</v>
      </c>
      <c r="AH37" s="35">
        <f>(H37-H32)/SUM(AF32:AF36)</f>
        <v>286.16846652267822</v>
      </c>
      <c r="AI37" s="28">
        <f>(H37-H27)/SUM(AF27:AF36)</f>
        <v>266.31703971756718</v>
      </c>
      <c r="AJ37" s="29">
        <f>AJ36+(AVERAGE($AE$3:AE37)/(AJ36*AJ36))</f>
        <v>23.997008171980937</v>
      </c>
      <c r="AK37" s="30">
        <f>AK36+(AVERAGE($AG$3:AG37)/(AK36*AK36))</f>
        <v>19.255828589573497</v>
      </c>
      <c r="AL37" s="36">
        <f>AL36+(AVERAGE($AH$3:AH37)/(AL36*AL36))</f>
        <v>21.601016841746045</v>
      </c>
      <c r="AM37" s="37">
        <f>AM36+(AVERAGE($AI$3:AI37)/(AM36*AM36))</f>
        <v>20.597240963825715</v>
      </c>
      <c r="AN37" s="38">
        <f t="shared" si="8"/>
        <v>28</v>
      </c>
      <c r="AO37" s="39">
        <f t="shared" si="18"/>
        <v>26.891082075357378</v>
      </c>
      <c r="AP37" s="39">
        <f t="shared" si="18"/>
        <v>26.070746285962546</v>
      </c>
      <c r="AQ37" s="36">
        <f t="shared" si="14"/>
        <v>25.582040346803925</v>
      </c>
      <c r="AR37" s="40">
        <f t="shared" si="17"/>
        <v>24.41777476022218</v>
      </c>
      <c r="AS37" s="41">
        <f t="shared" si="17"/>
        <v>23.668611834051852</v>
      </c>
      <c r="AT37" s="20">
        <f>POWER((AO37-H37),2)</f>
        <v>1.2296989635936997</v>
      </c>
      <c r="AU37" s="20">
        <f>POWER((AP37-H37),2)</f>
        <v>3.7220198931273107</v>
      </c>
      <c r="AV37" s="29">
        <f t="shared" si="10"/>
        <v>20.437209890555984</v>
      </c>
      <c r="AW37" s="30">
        <f t="shared" si="13"/>
        <v>23.944703618631642</v>
      </c>
      <c r="AX37" s="36">
        <f t="shared" si="11"/>
        <v>20.731677079666255</v>
      </c>
      <c r="AY37" s="37">
        <f t="shared" si="12"/>
        <v>20.871527067101699</v>
      </c>
    </row>
    <row r="38" spans="1:51" thickTop="1" thickBot="1">
      <c r="A38" s="4">
        <v>37</v>
      </c>
      <c r="B38" s="4">
        <v>1098652794</v>
      </c>
      <c r="C38" s="5">
        <f t="shared" si="0"/>
        <v>0.11214953271028037</v>
      </c>
      <c r="D38" s="2">
        <f t="shared" si="1"/>
        <v>38284.888819444444</v>
      </c>
      <c r="E38" t="s">
        <v>593</v>
      </c>
      <c r="F38" t="s">
        <v>594</v>
      </c>
      <c r="G38" s="4">
        <v>28</v>
      </c>
      <c r="H38" s="4">
        <v>28</v>
      </c>
      <c r="I38" s="5">
        <f t="shared" si="2"/>
        <v>0.31578947368421051</v>
      </c>
      <c r="J38" s="4">
        <v>147</v>
      </c>
      <c r="K38" s="4">
        <v>147</v>
      </c>
      <c r="L38" s="5">
        <f t="shared" si="3"/>
        <v>0.4384842571034912</v>
      </c>
      <c r="M38" s="5">
        <f t="shared" si="4"/>
        <v>5.25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f>N38+P38+T38</f>
        <v>0</v>
      </c>
      <c r="X38" s="4">
        <f>O38+Q38+U38</f>
        <v>0</v>
      </c>
      <c r="Y38" s="60">
        <f>(N38+V38)/G38</f>
        <v>0</v>
      </c>
      <c r="Z38" s="62">
        <f>IF(AA38=0,0,(N38+V38)/ABS(AA38))</f>
        <v>0</v>
      </c>
      <c r="AA38" s="3">
        <f t="shared" si="5"/>
        <v>0</v>
      </c>
      <c r="AB38" s="3">
        <f t="shared" si="6"/>
        <v>0</v>
      </c>
      <c r="AC38" s="3">
        <f>N38+O38+P38+Q38+T38+U38</f>
        <v>0</v>
      </c>
      <c r="AD38" s="3">
        <f>AA38/G38</f>
        <v>0</v>
      </c>
      <c r="AE38" s="24">
        <f>(AA38)*(G38*G38)</f>
        <v>0</v>
      </c>
      <c r="AF38" s="25">
        <f t="shared" si="7"/>
        <v>1.2755102040816326E-3</v>
      </c>
      <c r="AG38" s="26">
        <f>(H38-$H$2)/SUM($AF$2:AF37)</f>
        <v>135.57701092183785</v>
      </c>
      <c r="AH38" s="35">
        <f>(H38-H33)/SUM(AF33:AF37)</f>
        <v>294.76307007786431</v>
      </c>
      <c r="AI38" s="28">
        <f>(H38-H28)/SUM(AF28:AF37)</f>
        <v>274.74241919005522</v>
      </c>
      <c r="AJ38" s="29">
        <f>AJ37+(AVERAGE($AE$3:AE38)/(AJ37*AJ37))</f>
        <v>24.254981436225997</v>
      </c>
      <c r="AK38" s="30">
        <f>AK37+(AVERAGE($AG$3:AG38)/(AK37*AK37))</f>
        <v>19.476368293781942</v>
      </c>
      <c r="AL38" s="36">
        <f>AL37+(AVERAGE($AH$3:AH38)/(AL37*AL37))</f>
        <v>21.89990231779916</v>
      </c>
      <c r="AM38" s="37">
        <f>AM37+(AVERAGE($AI$3:AI38)/(AM37*AM37))</f>
        <v>20.888800191143066</v>
      </c>
      <c r="AN38" s="38">
        <f t="shared" si="8"/>
        <v>28</v>
      </c>
      <c r="AO38" s="39">
        <f t="shared" si="18"/>
        <v>27.298703042202671</v>
      </c>
      <c r="AP38" s="39">
        <f t="shared" si="18"/>
        <v>26.474967211011787</v>
      </c>
      <c r="AQ38" s="36">
        <f t="shared" si="14"/>
        <v>25.967841900391182</v>
      </c>
      <c r="AR38" s="40">
        <f t="shared" si="17"/>
        <v>24.813483442141596</v>
      </c>
      <c r="AS38" s="41">
        <f t="shared" si="17"/>
        <v>24.041183913287679</v>
      </c>
      <c r="AT38" s="20">
        <f>POWER((AO38-H38),2)</f>
        <v>0.49181742301578824</v>
      </c>
      <c r="AU38" s="20">
        <f>POWER((AP38-H38),2)</f>
        <v>2.3257250074891673</v>
      </c>
      <c r="AV38" s="29">
        <f t="shared" si="10"/>
        <v>20.519390838510194</v>
      </c>
      <c r="AW38" s="30">
        <f t="shared" si="13"/>
        <v>24.08970747930362</v>
      </c>
      <c r="AX38" s="36">
        <f t="shared" si="11"/>
        <v>20.819754705239433</v>
      </c>
      <c r="AY38" s="37">
        <f t="shared" si="12"/>
        <v>20.962357303742259</v>
      </c>
    </row>
    <row r="39" spans="1:51" thickTop="1" thickBot="1">
      <c r="A39" s="4">
        <v>38</v>
      </c>
      <c r="B39" s="4">
        <v>1098656452</v>
      </c>
      <c r="C39" s="5">
        <f t="shared" si="0"/>
        <v>0.11526479750778816</v>
      </c>
      <c r="D39" s="2">
        <f t="shared" si="1"/>
        <v>38284.931157407409</v>
      </c>
      <c r="E39" t="s">
        <v>594</v>
      </c>
      <c r="F39" t="s">
        <v>595</v>
      </c>
      <c r="G39" s="4">
        <v>28</v>
      </c>
      <c r="H39" s="4">
        <v>28</v>
      </c>
      <c r="I39" s="5">
        <f t="shared" si="2"/>
        <v>0.31578947368421051</v>
      </c>
      <c r="J39" s="4">
        <v>147</v>
      </c>
      <c r="K39" s="4">
        <v>148</v>
      </c>
      <c r="L39" s="5">
        <f t="shared" si="3"/>
        <v>0.44148701508689503</v>
      </c>
      <c r="M39" s="5">
        <f t="shared" si="4"/>
        <v>5.2857142857142856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f>N39+P39+T39</f>
        <v>1</v>
      </c>
      <c r="X39" s="4">
        <f>O39+Q39+U39</f>
        <v>0</v>
      </c>
      <c r="Y39" s="60">
        <f>(N39+V39)/G39</f>
        <v>3.5714285714285712E-2</v>
      </c>
      <c r="Z39" s="62">
        <f>IF(AA39=0,0,(N39+V39)/ABS(AA39))</f>
        <v>0</v>
      </c>
      <c r="AA39" s="3">
        <f t="shared" si="5"/>
        <v>0</v>
      </c>
      <c r="AB39" s="3">
        <f t="shared" si="6"/>
        <v>1</v>
      </c>
      <c r="AC39" s="3">
        <f>N39+O39+P39+Q39+T39+U39</f>
        <v>1</v>
      </c>
      <c r="AD39" s="3">
        <f>AA39/G39</f>
        <v>0</v>
      </c>
      <c r="AE39" s="24">
        <f>(AA39)*(G39*G39)</f>
        <v>0</v>
      </c>
      <c r="AF39" s="25">
        <f t="shared" si="7"/>
        <v>1.2755102040816326E-3</v>
      </c>
      <c r="AG39" s="26">
        <f>(H39-$H$2)/SUM($AF$2:AF38)</f>
        <v>133.47860755514768</v>
      </c>
      <c r="AH39" s="35">
        <f>(H39-H34)/SUM(AF34:AF38)</f>
        <v>303.88990825688074</v>
      </c>
      <c r="AI39" s="28">
        <f>(H39-H29)/SUM(AF29:AF38)</f>
        <v>212.78873760595326</v>
      </c>
      <c r="AJ39" s="29">
        <f>AJ38+(AVERAGE($AE$3:AE39)/(AJ38*AJ38))</f>
        <v>24.500671606544532</v>
      </c>
      <c r="AK39" s="30">
        <f>AK38+(AVERAGE($AG$3:AG39)/(AK38*AK38))</f>
        <v>19.69562572034183</v>
      </c>
      <c r="AL39" s="36">
        <f>AL38+(AVERAGE($AH$3:AH39)/(AL38*AL38))</f>
        <v>22.199951194831335</v>
      </c>
      <c r="AM39" s="37">
        <f>AM38+(AVERAGE($AI$3:AI39)/(AM38*AM38))</f>
        <v>21.177795832402083</v>
      </c>
      <c r="AN39" s="38">
        <f t="shared" si="8"/>
        <v>28</v>
      </c>
      <c r="AO39" s="39">
        <f t="shared" si="18"/>
        <v>27.706488983892619</v>
      </c>
      <c r="AP39" s="39">
        <f t="shared" si="18"/>
        <v>26.778550440230756</v>
      </c>
      <c r="AQ39" s="36">
        <f t="shared" si="14"/>
        <v>26.392940836620461</v>
      </c>
      <c r="AR39" s="40">
        <f t="shared" si="17"/>
        <v>25.227317727561335</v>
      </c>
      <c r="AS39" s="41">
        <f t="shared" si="17"/>
        <v>24.411032547032232</v>
      </c>
      <c r="AT39" s="20">
        <f>POWER((AO39-H39),2)</f>
        <v>8.6148716576387174E-2</v>
      </c>
      <c r="AU39" s="20">
        <f>POWER((AP39-H39),2)</f>
        <v>1.4919390270604802</v>
      </c>
      <c r="AV39" s="29">
        <f t="shared" si="10"/>
        <v>20.600914828971916</v>
      </c>
      <c r="AW39" s="30">
        <f t="shared" si="13"/>
        <v>24.23297094208424</v>
      </c>
      <c r="AX39" s="36">
        <f t="shared" si="11"/>
        <v>20.907088685280442</v>
      </c>
      <c r="AY39" s="37">
        <f t="shared" si="12"/>
        <v>21.052402107924934</v>
      </c>
    </row>
    <row r="40" spans="1:51" thickTop="1" thickBot="1">
      <c r="A40" s="4">
        <v>39</v>
      </c>
      <c r="B40" s="4">
        <v>1101906913</v>
      </c>
      <c r="C40" s="5">
        <f t="shared" si="0"/>
        <v>0.11838006230529595</v>
      </c>
      <c r="D40" s="2">
        <f t="shared" si="1"/>
        <v>38322.552233796298</v>
      </c>
      <c r="E40" t="s">
        <v>595</v>
      </c>
      <c r="F40" t="s">
        <v>596</v>
      </c>
      <c r="G40" s="4">
        <v>28</v>
      </c>
      <c r="H40" s="4">
        <v>28</v>
      </c>
      <c r="I40" s="5">
        <f t="shared" si="2"/>
        <v>0.31578947368421051</v>
      </c>
      <c r="J40" s="4">
        <v>148</v>
      </c>
      <c r="K40" s="4">
        <v>148</v>
      </c>
      <c r="L40" s="5">
        <f t="shared" si="3"/>
        <v>0.44148701508689503</v>
      </c>
      <c r="M40" s="5">
        <f t="shared" si="4"/>
        <v>5.2857142857142856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f>N40+P40+T40</f>
        <v>0</v>
      </c>
      <c r="X40" s="4">
        <f>O40+Q40+U40</f>
        <v>0</v>
      </c>
      <c r="Y40" s="60">
        <f>(N40+V40)/G40</f>
        <v>0</v>
      </c>
      <c r="Z40" s="62">
        <f>IF(AA40=0,0,(N40+V40)/ABS(AA40))</f>
        <v>0</v>
      </c>
      <c r="AA40" s="3">
        <f t="shared" si="5"/>
        <v>0</v>
      </c>
      <c r="AB40" s="3">
        <f t="shared" si="6"/>
        <v>0</v>
      </c>
      <c r="AC40" s="3">
        <f>N40+O40+P40+Q40+T40+U40</f>
        <v>0</v>
      </c>
      <c r="AD40" s="3">
        <f>AA40/G40</f>
        <v>0</v>
      </c>
      <c r="AE40" s="24">
        <f>(AA40)*(G40*G40)</f>
        <v>0</v>
      </c>
      <c r="AF40" s="25">
        <f t="shared" si="7"/>
        <v>1.2755102040816326E-3</v>
      </c>
      <c r="AG40" s="26">
        <f>(H40-$H$2)/SUM($AF$2:AF39)</f>
        <v>131.44417053585644</v>
      </c>
      <c r="AH40" s="35">
        <f>(H40-H35)/SUM(AF35:AF39)</f>
        <v>0</v>
      </c>
      <c r="AI40" s="28">
        <f>(H40-H30)/SUM(AF30:AF39)</f>
        <v>145.20109589041098</v>
      </c>
      <c r="AJ40" s="29">
        <f>AJ39+(AVERAGE($AE$3:AE40)/(AJ39*AJ39))</f>
        <v>24.735122462890669</v>
      </c>
      <c r="AK40" s="30">
        <f>AK39+(AVERAGE($AG$3:AG40)/(AK39*AK39))</f>
        <v>19.913303449794228</v>
      </c>
      <c r="AL40" s="36">
        <f>AL39+(AVERAGE($AH$3:AH40)/(AL39*AL39))</f>
        <v>22.48426009102274</v>
      </c>
      <c r="AM40" s="37">
        <f>AM39+(AVERAGE($AI$3:AI40)/(AM39*AM39))</f>
        <v>21.460078633817989</v>
      </c>
      <c r="AN40" s="38">
        <f t="shared" si="8"/>
        <v>28</v>
      </c>
      <c r="AO40" s="39">
        <f t="shared" si="18"/>
        <v>27.706488983892619</v>
      </c>
      <c r="AP40" s="39">
        <f t="shared" si="18"/>
        <v>26.98103679655372</v>
      </c>
      <c r="AQ40" s="36">
        <f t="shared" si="14"/>
        <v>26.726820671031692</v>
      </c>
      <c r="AR40" s="40">
        <f t="shared" si="17"/>
        <v>25.590906777023438</v>
      </c>
      <c r="AS40" s="41">
        <f t="shared" si="17"/>
        <v>24.756870540901307</v>
      </c>
      <c r="AT40" s="20">
        <f>POWER((AO40-H40),2)</f>
        <v>8.6148716576387174E-2</v>
      </c>
      <c r="AU40" s="20">
        <f>POWER((AP40-H40),2)</f>
        <v>1.0382860099775044</v>
      </c>
      <c r="AV40" s="29">
        <f t="shared" si="10"/>
        <v>20.681794866419811</v>
      </c>
      <c r="AW40" s="30">
        <f t="shared" si="13"/>
        <v>24.374545486867952</v>
      </c>
      <c r="AX40" s="36">
        <f t="shared" si="11"/>
        <v>20.993694558811548</v>
      </c>
      <c r="AY40" s="37">
        <f t="shared" si="12"/>
        <v>21.141678284669339</v>
      </c>
    </row>
    <row r="41" spans="1:51" thickTop="1" thickBot="1">
      <c r="A41" s="4">
        <v>40</v>
      </c>
      <c r="B41" s="4">
        <v>1103341631</v>
      </c>
      <c r="C41" s="5">
        <f t="shared" si="0"/>
        <v>0.12149532710280374</v>
      </c>
      <c r="D41" s="2">
        <f t="shared" si="1"/>
        <v>38339.157766203702</v>
      </c>
      <c r="E41" t="s">
        <v>596</v>
      </c>
      <c r="F41" t="s">
        <v>597</v>
      </c>
      <c r="G41" s="4">
        <v>28</v>
      </c>
      <c r="H41" s="4">
        <v>27</v>
      </c>
      <c r="I41" s="5">
        <f t="shared" si="2"/>
        <v>0.28947368421052633</v>
      </c>
      <c r="J41" s="4">
        <v>148</v>
      </c>
      <c r="K41" s="4">
        <v>148</v>
      </c>
      <c r="L41" s="5">
        <f t="shared" si="3"/>
        <v>0.44148701508689503</v>
      </c>
      <c r="M41" s="5">
        <f t="shared" si="4"/>
        <v>5.4814814814814818</v>
      </c>
      <c r="N41" s="4">
        <v>0</v>
      </c>
      <c r="O41" s="4">
        <v>1</v>
      </c>
      <c r="P41" s="4">
        <v>2</v>
      </c>
      <c r="Q41" s="4">
        <v>0</v>
      </c>
      <c r="R41" s="4">
        <v>0</v>
      </c>
      <c r="S41" s="4">
        <v>0</v>
      </c>
      <c r="T41" s="4">
        <v>0</v>
      </c>
      <c r="U41" s="4">
        <v>2</v>
      </c>
      <c r="V41" s="4">
        <v>2</v>
      </c>
      <c r="W41" s="4">
        <f>N41+P41+T41</f>
        <v>2</v>
      </c>
      <c r="X41" s="4">
        <f>O41+Q41+U41</f>
        <v>3</v>
      </c>
      <c r="Y41" s="60">
        <f>(N41+V41)/G41</f>
        <v>7.1428571428571425E-2</v>
      </c>
      <c r="Z41" s="62">
        <f>IF(AA41=0,0,(N41+V41)/ABS(AA41))</f>
        <v>2</v>
      </c>
      <c r="AA41" s="3">
        <f t="shared" si="5"/>
        <v>-1</v>
      </c>
      <c r="AB41" s="3">
        <f t="shared" si="6"/>
        <v>0</v>
      </c>
      <c r="AC41" s="3">
        <f>N41+O41+P41+Q41+T41+U41</f>
        <v>5</v>
      </c>
      <c r="AD41" s="3">
        <f>AA41/G41</f>
        <v>-3.5714285714285712E-2</v>
      </c>
      <c r="AE41" s="24">
        <f>(AA41)*(G41*G41)</f>
        <v>-784</v>
      </c>
      <c r="AF41" s="25">
        <f t="shared" si="7"/>
        <v>1.3717421124828531E-3</v>
      </c>
      <c r="AG41" s="26">
        <f>(H41-$H$2)/SUM($AF$2:AF40)</f>
        <v>117.70074446583375</v>
      </c>
      <c r="AH41" s="35">
        <f>(H41-H36)/SUM(AF36:AF40)</f>
        <v>-156.80000000000001</v>
      </c>
      <c r="AI41" s="28">
        <f>(H41-H31)/SUM(AF31:AF40)</f>
        <v>73.690767519466078</v>
      </c>
      <c r="AJ41" s="29">
        <f>AJ40+(AVERAGE($AE$3:AE41)/(AJ40*AJ40))</f>
        <v>24.92639512349492</v>
      </c>
      <c r="AK41" s="30">
        <f>AK40+(AVERAGE($AG$3:AG41)/(AK40*AK40))</f>
        <v>20.128398838687417</v>
      </c>
      <c r="AL41" s="36">
        <f>AL40+(AVERAGE($AH$3:AH41)/(AL40*AL40))</f>
        <v>22.746364735670674</v>
      </c>
      <c r="AM41" s="37">
        <f>AM40+(AVERAGE($AI$3:AI41)/(AM40*AM40))</f>
        <v>21.732038056728317</v>
      </c>
      <c r="AN41" s="38">
        <f t="shared" si="8"/>
        <v>27</v>
      </c>
      <c r="AO41" s="39">
        <f t="shared" si="18"/>
        <v>27.502229105521618</v>
      </c>
      <c r="AP41" s="39">
        <f t="shared" si="18"/>
        <v>27.082263667264449</v>
      </c>
      <c r="AQ41" s="36">
        <f t="shared" si="14"/>
        <v>26.930656051599179</v>
      </c>
      <c r="AR41" s="40">
        <f t="shared" si="17"/>
        <v>25.883445623693028</v>
      </c>
      <c r="AS41" s="41">
        <f t="shared" si="17"/>
        <v>25.077056190232874</v>
      </c>
      <c r="AT41" s="20">
        <f>POWER((AO41-H41),2)</f>
        <v>0.25223407443304441</v>
      </c>
      <c r="AU41" s="20">
        <f>POWER((AP41-H41),2)</f>
        <v>6.7673109517960147E-3</v>
      </c>
      <c r="AV41" s="29">
        <f t="shared" si="10"/>
        <v>20.762043547695654</v>
      </c>
      <c r="AW41" s="30">
        <f t="shared" si="13"/>
        <v>24.514480194478569</v>
      </c>
      <c r="AX41" s="36">
        <f t="shared" si="11"/>
        <v>21.07958735098018</v>
      </c>
      <c r="AY41" s="37">
        <f t="shared" si="12"/>
        <v>21.230202070100116</v>
      </c>
    </row>
    <row r="42" spans="1:51" thickTop="1" thickBot="1">
      <c r="A42" s="4">
        <v>41</v>
      </c>
      <c r="B42" s="4">
        <v>1103443250</v>
      </c>
      <c r="C42" s="5">
        <f t="shared" si="0"/>
        <v>0.12461059190031153</v>
      </c>
      <c r="D42" s="2">
        <f t="shared" si="1"/>
        <v>38340.333912037036</v>
      </c>
      <c r="E42" t="s">
        <v>597</v>
      </c>
      <c r="F42" t="s">
        <v>598</v>
      </c>
      <c r="G42" s="4">
        <v>27</v>
      </c>
      <c r="H42" s="4">
        <v>28</v>
      </c>
      <c r="I42" s="5">
        <f t="shared" si="2"/>
        <v>0.31578947368421051</v>
      </c>
      <c r="J42" s="4">
        <v>148</v>
      </c>
      <c r="K42" s="4">
        <v>142</v>
      </c>
      <c r="L42" s="5">
        <f t="shared" si="3"/>
        <v>0.42347046718647224</v>
      </c>
      <c r="M42" s="5">
        <f t="shared" si="4"/>
        <v>5.0714285714285712</v>
      </c>
      <c r="N42" s="4">
        <v>3</v>
      </c>
      <c r="O42" s="4">
        <v>2</v>
      </c>
      <c r="P42" s="4">
        <v>0</v>
      </c>
      <c r="Q42" s="4">
        <v>0</v>
      </c>
      <c r="R42" s="4">
        <v>0</v>
      </c>
      <c r="S42" s="4">
        <v>0</v>
      </c>
      <c r="T42" s="4">
        <v>21</v>
      </c>
      <c r="U42" s="4">
        <v>27</v>
      </c>
      <c r="V42" s="4">
        <v>0</v>
      </c>
      <c r="W42" s="4">
        <f>N42+P42+T42</f>
        <v>24</v>
      </c>
      <c r="X42" s="4">
        <f>O42+Q42+U42</f>
        <v>29</v>
      </c>
      <c r="Y42" s="60">
        <f>(N42+V42)/G42</f>
        <v>0.1111111111111111</v>
      </c>
      <c r="Z42" s="62">
        <f>IF(AA42=0,0,(N42+V42)/ABS(AA42))</f>
        <v>3</v>
      </c>
      <c r="AA42" s="3">
        <f t="shared" si="5"/>
        <v>1</v>
      </c>
      <c r="AB42" s="3">
        <f t="shared" si="6"/>
        <v>-6</v>
      </c>
      <c r="AC42" s="3">
        <f>N42+O42+P42+Q42+T42+U42</f>
        <v>53</v>
      </c>
      <c r="AD42" s="3">
        <f>AA42/G42</f>
        <v>3.7037037037037035E-2</v>
      </c>
      <c r="AE42" s="24">
        <f>(AA42)*(G42*G42)</f>
        <v>729</v>
      </c>
      <c r="AF42" s="25">
        <f t="shared" si="7"/>
        <v>1.2755102040816326E-3</v>
      </c>
      <c r="AG42" s="26">
        <f>(H42-$H$2)/SUM($AF$2:AF41)</f>
        <v>127.41366078761338</v>
      </c>
      <c r="AH42" s="35">
        <f>(H42-H37)/SUM(AF37:AF41)</f>
        <v>0</v>
      </c>
      <c r="AI42" s="28">
        <f>(H42-H32)/SUM(AF32:AF41)</f>
        <v>148.55890626706267</v>
      </c>
      <c r="AJ42" s="29">
        <f>AJ41+(AVERAGE($AE$3:AE42)/(AJ41*AJ41))</f>
        <v>25.13936734089198</v>
      </c>
      <c r="AK42" s="30">
        <f>AK41+(AVERAGE($AG$3:AG42)/(AK41*AK41))</f>
        <v>20.34152071062109</v>
      </c>
      <c r="AL42" s="36">
        <f>AL41+(AVERAGE($AH$3:AH42)/(AL41*AL41))</f>
        <v>22.996061282349029</v>
      </c>
      <c r="AM42" s="37">
        <f>AM41+(AVERAGE($AI$3:AI42)/(AM41*AM41))</f>
        <v>21.998467366078611</v>
      </c>
      <c r="AN42" s="38">
        <f t="shared" si="8"/>
        <v>28</v>
      </c>
      <c r="AO42" s="39">
        <f t="shared" si="18"/>
        <v>27.502229105521618</v>
      </c>
      <c r="AP42" s="39">
        <f t="shared" si="18"/>
        <v>27.284812045113217</v>
      </c>
      <c r="AQ42" s="36">
        <f t="shared" si="14"/>
        <v>27.052502792061823</v>
      </c>
      <c r="AR42" s="40">
        <f t="shared" si="17"/>
        <v>26.132236258707817</v>
      </c>
      <c r="AS42" s="41">
        <f t="shared" si="17"/>
        <v>25.384711999308493</v>
      </c>
      <c r="AT42" s="20">
        <f>POWER((AO42-H42),2)</f>
        <v>0.24777586338980859</v>
      </c>
      <c r="AU42" s="20">
        <f>POWER((AP42-H42),2)</f>
        <v>0.51149381081513945</v>
      </c>
      <c r="AV42" s="29">
        <f t="shared" si="10"/>
        <v>20.841673079387757</v>
      </c>
      <c r="AW42" s="30">
        <f t="shared" si="13"/>
        <v>24.652821897988321</v>
      </c>
      <c r="AX42" s="36">
        <f t="shared" si="11"/>
        <v>21.164781596164609</v>
      </c>
      <c r="AY42" s="37">
        <f t="shared" si="12"/>
        <v>21.317989157625032</v>
      </c>
    </row>
    <row r="43" spans="1:51" thickTop="1" thickBot="1">
      <c r="A43" s="4">
        <v>42</v>
      </c>
      <c r="B43" s="4">
        <v>1105710439</v>
      </c>
      <c r="C43" s="5">
        <f t="shared" si="0"/>
        <v>0.1277258566978193</v>
      </c>
      <c r="D43" s="2">
        <f t="shared" si="1"/>
        <v>38366.574525462966</v>
      </c>
      <c r="E43" t="s">
        <v>598</v>
      </c>
      <c r="F43" t="s">
        <v>599</v>
      </c>
      <c r="G43" s="4">
        <v>28</v>
      </c>
      <c r="H43" s="4">
        <v>28</v>
      </c>
      <c r="I43" s="5">
        <f t="shared" si="2"/>
        <v>0.31578947368421051</v>
      </c>
      <c r="J43" s="4">
        <v>142</v>
      </c>
      <c r="K43" s="4">
        <v>143</v>
      </c>
      <c r="L43" s="5">
        <f t="shared" si="3"/>
        <v>0.42647322516987607</v>
      </c>
      <c r="M43" s="5">
        <f t="shared" si="4"/>
        <v>5.1071428571428568</v>
      </c>
      <c r="N43" s="4">
        <v>0</v>
      </c>
      <c r="O43" s="4">
        <v>0</v>
      </c>
      <c r="P43" s="4">
        <v>1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1</v>
      </c>
      <c r="W43" s="4">
        <f>N43+P43+T43</f>
        <v>1</v>
      </c>
      <c r="X43" s="4">
        <f>O43+Q43+U43</f>
        <v>0</v>
      </c>
      <c r="Y43" s="60">
        <f>(N43+V43)/G43</f>
        <v>3.5714285714285712E-2</v>
      </c>
      <c r="Z43" s="62">
        <f>IF(AA43=0,0,(N43+V43)/ABS(AA43))</f>
        <v>0</v>
      </c>
      <c r="AA43" s="3">
        <f t="shared" si="5"/>
        <v>0</v>
      </c>
      <c r="AB43" s="3">
        <f t="shared" si="6"/>
        <v>1</v>
      </c>
      <c r="AC43" s="3">
        <f>N43+O43+P43+Q43+T43+U43</f>
        <v>1</v>
      </c>
      <c r="AD43" s="3">
        <f>AA43/G43</f>
        <v>0</v>
      </c>
      <c r="AE43" s="24">
        <f>(AA43)*(G43*G43)</f>
        <v>0</v>
      </c>
      <c r="AF43" s="25">
        <f t="shared" si="7"/>
        <v>1.2755102040816326E-3</v>
      </c>
      <c r="AG43" s="26">
        <f>(H43-$H$2)/SUM($AF$2:AF42)</f>
        <v>125.55861866704244</v>
      </c>
      <c r="AH43" s="35">
        <f>(H43-H38)/SUM(AF38:AF42)</f>
        <v>0</v>
      </c>
      <c r="AI43" s="28">
        <f>(H43-H33)/SUM(AF33:AF42)</f>
        <v>150.84215071630419</v>
      </c>
      <c r="AJ43" s="29">
        <f>AJ42+(AVERAGE($AE$3:AE43)/(AJ42*AJ42))</f>
        <v>25.343639579939929</v>
      </c>
      <c r="AK43" s="30">
        <f>AK42+(AVERAGE($AG$3:AG43)/(AK42*AK42))</f>
        <v>20.552511493113709</v>
      </c>
      <c r="AL43" s="36">
        <f>AL42+(AVERAGE($AH$3:AH43)/(AL42*AL42))</f>
        <v>23.234406121961758</v>
      </c>
      <c r="AM43" s="37">
        <f>AM42+(AVERAGE($AI$3:AI43)/(AM42*AM42))</f>
        <v>22.259742796421492</v>
      </c>
      <c r="AN43" s="38">
        <f t="shared" si="8"/>
        <v>28</v>
      </c>
      <c r="AO43" s="39">
        <f t="shared" si="18"/>
        <v>27.502229105521618</v>
      </c>
      <c r="AP43" s="39">
        <f t="shared" si="18"/>
        <v>27.487431332264332</v>
      </c>
      <c r="AQ43" s="36">
        <f t="shared" si="14"/>
        <v>27.092700192821408</v>
      </c>
      <c r="AR43" s="40">
        <f t="shared" si="17"/>
        <v>26.33863897177844</v>
      </c>
      <c r="AS43" s="41">
        <f t="shared" si="17"/>
        <v>25.680333318977883</v>
      </c>
      <c r="AT43" s="20">
        <f>POWER((AO43-H43),2)</f>
        <v>0.24777586338980859</v>
      </c>
      <c r="AU43" s="20">
        <f>POWER((AP43-H43),2)</f>
        <v>0.26272663914431715</v>
      </c>
      <c r="AV43" s="29">
        <f t="shared" si="10"/>
        <v>20.920695294280971</v>
      </c>
      <c r="AW43" s="30">
        <f t="shared" si="13"/>
        <v>24.78961532208093</v>
      </c>
      <c r="AX43" s="36">
        <f t="shared" si="11"/>
        <v>21.249291359772283</v>
      </c>
      <c r="AY43" s="37">
        <f t="shared" si="12"/>
        <v>21.40505472259763</v>
      </c>
    </row>
    <row r="44" spans="1:51" thickTop="1" thickBot="1">
      <c r="A44" s="4">
        <v>43</v>
      </c>
      <c r="B44" s="4">
        <v>1108724158</v>
      </c>
      <c r="C44" s="5">
        <f t="shared" si="0"/>
        <v>0.13084112149532709</v>
      </c>
      <c r="D44" s="2">
        <f t="shared" si="1"/>
        <v>38401.45553240741</v>
      </c>
      <c r="E44" t="s">
        <v>599</v>
      </c>
      <c r="F44" t="s">
        <v>600</v>
      </c>
      <c r="G44" s="4">
        <v>28</v>
      </c>
      <c r="H44" s="4">
        <v>28</v>
      </c>
      <c r="I44" s="5">
        <f t="shared" si="2"/>
        <v>0.31578947368421051</v>
      </c>
      <c r="J44" s="4">
        <v>143</v>
      </c>
      <c r="K44" s="4">
        <v>143</v>
      </c>
      <c r="L44" s="5">
        <f t="shared" si="3"/>
        <v>0.42647322516987607</v>
      </c>
      <c r="M44" s="5">
        <f t="shared" si="4"/>
        <v>5.1071428571428568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f>N44+P44+T44</f>
        <v>0</v>
      </c>
      <c r="X44" s="4">
        <f>O44+Q44+U44</f>
        <v>0</v>
      </c>
      <c r="Y44" s="60">
        <f>(N44+V44)/G44</f>
        <v>0</v>
      </c>
      <c r="Z44" s="62">
        <f>IF(AA44=0,0,(N44+V44)/ABS(AA44))</f>
        <v>0</v>
      </c>
      <c r="AA44" s="3">
        <f t="shared" si="5"/>
        <v>0</v>
      </c>
      <c r="AB44" s="3">
        <f t="shared" si="6"/>
        <v>0</v>
      </c>
      <c r="AC44" s="3">
        <f>N44+O44+P44+Q44+T44+U44</f>
        <v>0</v>
      </c>
      <c r="AD44" s="3">
        <f>AA44/G44</f>
        <v>0</v>
      </c>
      <c r="AE44" s="24">
        <f>(AA44)*(G44*G44)</f>
        <v>0</v>
      </c>
      <c r="AF44" s="25">
        <f t="shared" si="7"/>
        <v>1.2755102040816326E-3</v>
      </c>
      <c r="AG44" s="26">
        <f>(H44-$H$2)/SUM($AF$2:AF43)</f>
        <v>123.75681729526335</v>
      </c>
      <c r="AH44" s="35">
        <f>(H44-H39)/SUM(AF39:AF43)</f>
        <v>0</v>
      </c>
      <c r="AI44" s="28">
        <f>(H44-H34)/SUM(AF34:AF43)</f>
        <v>153.19667435376073</v>
      </c>
      <c r="AJ44" s="29">
        <f>AJ43+(AVERAGE($AE$3:AE44)/(AJ43*AJ43))</f>
        <v>25.539846642600612</v>
      </c>
      <c r="AK44" s="30">
        <f>AK43+(AVERAGE($AG$3:AG44)/(AK43*AK43))</f>
        <v>20.761247236082696</v>
      </c>
      <c r="AL44" s="36">
        <f>AL43+(AVERAGE($AH$3:AH44)/(AL43*AL43))</f>
        <v>23.462326985636942</v>
      </c>
      <c r="AM44" s="37">
        <f>AM43+(AVERAGE($AI$3:AI44)/(AM43*AM43))</f>
        <v>22.516206465791711</v>
      </c>
      <c r="AN44" s="38">
        <f t="shared" si="8"/>
        <v>28</v>
      </c>
      <c r="AO44" s="39">
        <f t="shared" si="18"/>
        <v>27.502229105521618</v>
      </c>
      <c r="AP44" s="39">
        <f t="shared" si="18"/>
        <v>27.690190744080304</v>
      </c>
      <c r="AQ44" s="36">
        <f t="shared" si="14"/>
        <v>27.049976235579841</v>
      </c>
      <c r="AR44" s="40">
        <f t="shared" ref="AR44:AS59" si="19">AR43+(AVERAGE(AH35:AH44)/(AR43*AR43))</f>
        <v>26.522643342968241</v>
      </c>
      <c r="AS44" s="41">
        <f t="shared" si="19"/>
        <v>25.973694632807636</v>
      </c>
      <c r="AT44" s="20">
        <f>POWER((AO44-H44),2)</f>
        <v>0.24777586338980859</v>
      </c>
      <c r="AU44" s="20">
        <f>POWER((AP44-H44),2)</f>
        <v>9.5981775053515475E-2</v>
      </c>
      <c r="AV44" s="29">
        <f t="shared" si="10"/>
        <v>20.999121666933547</v>
      </c>
      <c r="AW44" s="30">
        <f t="shared" si="13"/>
        <v>24.924903211587775</v>
      </c>
      <c r="AX44" s="36">
        <f t="shared" si="11"/>
        <v>21.333130258819619</v>
      </c>
      <c r="AY44" s="37">
        <f t="shared" si="12"/>
        <v>21.491413445569727</v>
      </c>
    </row>
    <row r="45" spans="1:51" thickTop="1" thickBot="1">
      <c r="A45" s="4">
        <v>44</v>
      </c>
      <c r="B45" s="4">
        <v>1109000038</v>
      </c>
      <c r="C45" s="5">
        <f t="shared" si="0"/>
        <v>0.13395638629283488</v>
      </c>
      <c r="D45" s="2">
        <f t="shared" si="1"/>
        <v>38404.648587962962</v>
      </c>
      <c r="E45" t="s">
        <v>600</v>
      </c>
      <c r="F45" t="s">
        <v>601</v>
      </c>
      <c r="G45" s="4">
        <v>28</v>
      </c>
      <c r="H45" s="4">
        <v>28</v>
      </c>
      <c r="I45" s="5">
        <f t="shared" si="2"/>
        <v>0.31578947368421051</v>
      </c>
      <c r="J45" s="4">
        <v>143</v>
      </c>
      <c r="K45" s="4">
        <v>142</v>
      </c>
      <c r="L45" s="5">
        <f t="shared" si="3"/>
        <v>0.42347046718647224</v>
      </c>
      <c r="M45" s="5">
        <f t="shared" si="4"/>
        <v>5.0714285714285712</v>
      </c>
      <c r="N45" s="4">
        <v>0</v>
      </c>
      <c r="O45" s="4">
        <v>0</v>
      </c>
      <c r="P45" s="4">
        <v>0</v>
      </c>
      <c r="Q45" s="4">
        <v>1</v>
      </c>
      <c r="R45" s="4">
        <v>0</v>
      </c>
      <c r="S45" s="4">
        <v>0</v>
      </c>
      <c r="T45" s="4">
        <v>0</v>
      </c>
      <c r="U45" s="4">
        <v>0</v>
      </c>
      <c r="V45" s="4">
        <v>1</v>
      </c>
      <c r="W45" s="4">
        <f>N45+P45+T45</f>
        <v>0</v>
      </c>
      <c r="X45" s="4">
        <f>O45+Q45+U45</f>
        <v>1</v>
      </c>
      <c r="Y45" s="60">
        <f>(N45+V45)/G45</f>
        <v>3.5714285714285712E-2</v>
      </c>
      <c r="Z45" s="62">
        <f>IF(AA45=0,0,(N45+V45)/ABS(AA45))</f>
        <v>0</v>
      </c>
      <c r="AA45" s="3">
        <f t="shared" si="5"/>
        <v>0</v>
      </c>
      <c r="AB45" s="3">
        <f t="shared" si="6"/>
        <v>-1</v>
      </c>
      <c r="AC45" s="3">
        <f>N45+O45+P45+Q45+T45+U45</f>
        <v>1</v>
      </c>
      <c r="AD45" s="3">
        <f>AA45/G45</f>
        <v>0</v>
      </c>
      <c r="AE45" s="24">
        <f>(AA45)*(G45*G45)</f>
        <v>0</v>
      </c>
      <c r="AF45" s="25">
        <f t="shared" si="7"/>
        <v>1.2755102040816326E-3</v>
      </c>
      <c r="AG45" s="26">
        <f>(H45-$H$2)/SUM($AF$2:AF44)</f>
        <v>122.00599703963252</v>
      </c>
      <c r="AH45" s="35">
        <f>(H45-H40)/SUM(AF40:AF44)</f>
        <v>0</v>
      </c>
      <c r="AI45" s="28">
        <f>(H45-H35)/SUM(AF35:AF44)</f>
        <v>0</v>
      </c>
      <c r="AJ45" s="29">
        <f>AJ44+(AVERAGE($AE$3:AE45)/(AJ44*AJ44))</f>
        <v>25.728557491425047</v>
      </c>
      <c r="AK45" s="30">
        <f>AK44+(AVERAGE($AG$3:AG45)/(AK44*AK44))</f>
        <v>20.967632305622814</v>
      </c>
      <c r="AL45" s="36">
        <f>AL44+(AVERAGE($AH$3:AH45)/(AL44*AL44))</f>
        <v>23.680643155311305</v>
      </c>
      <c r="AM45" s="37">
        <f>AM44+(AVERAGE($AI$3:AI45)/(AM44*AM44))</f>
        <v>22.761031895609651</v>
      </c>
      <c r="AN45" s="38">
        <f t="shared" si="8"/>
        <v>28</v>
      </c>
      <c r="AO45" s="39">
        <f t="shared" si="18"/>
        <v>27.502229105521618</v>
      </c>
      <c r="AP45" s="39">
        <f t="shared" si="18"/>
        <v>27.690190744080304</v>
      </c>
      <c r="AQ45" s="36">
        <f t="shared" si="14"/>
        <v>27.007117211452002</v>
      </c>
      <c r="AR45" s="40">
        <f t="shared" si="19"/>
        <v>26.665664372610049</v>
      </c>
      <c r="AS45" s="41">
        <f t="shared" si="19"/>
        <v>26.223272002471695</v>
      </c>
      <c r="AT45" s="20">
        <f>POWER((AO45-H45),2)</f>
        <v>0.24777586338980859</v>
      </c>
      <c r="AU45" s="20">
        <f>POWER((AP45-H45),2)</f>
        <v>9.5981775053515475E-2</v>
      </c>
      <c r="AV45" s="29">
        <f t="shared" si="10"/>
        <v>21.076963328436467</v>
      </c>
      <c r="AW45" s="30">
        <f t="shared" si="13"/>
        <v>25.058726450202748</v>
      </c>
      <c r="AX45" s="36">
        <f t="shared" si="11"/>
        <v>21.416311481375047</v>
      </c>
      <c r="AY45" s="37">
        <f t="shared" si="12"/>
        <v>21.57707953423056</v>
      </c>
    </row>
    <row r="46" spans="1:51" thickTop="1" thickBot="1">
      <c r="A46" s="4">
        <v>45</v>
      </c>
      <c r="B46" s="4">
        <v>1110614806</v>
      </c>
      <c r="C46" s="5">
        <f t="shared" si="0"/>
        <v>0.13707165109034267</v>
      </c>
      <c r="D46" s="2">
        <f t="shared" si="1"/>
        <v>38423.33803240741</v>
      </c>
      <c r="E46" t="s">
        <v>601</v>
      </c>
      <c r="F46" t="s">
        <v>602</v>
      </c>
      <c r="G46" s="4">
        <v>28</v>
      </c>
      <c r="H46" s="4">
        <v>28</v>
      </c>
      <c r="I46" s="5">
        <f t="shared" si="2"/>
        <v>0.31578947368421051</v>
      </c>
      <c r="J46" s="4">
        <v>142</v>
      </c>
      <c r="K46" s="4">
        <v>143</v>
      </c>
      <c r="L46" s="5">
        <f t="shared" si="3"/>
        <v>0.42647322516987607</v>
      </c>
      <c r="M46" s="5">
        <f t="shared" si="4"/>
        <v>5.1071428571428568</v>
      </c>
      <c r="N46" s="4">
        <v>0</v>
      </c>
      <c r="O46" s="4">
        <v>0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1</v>
      </c>
      <c r="W46" s="4">
        <f>N46+P46+T46</f>
        <v>1</v>
      </c>
      <c r="X46" s="4">
        <f>O46+Q46+U46</f>
        <v>0</v>
      </c>
      <c r="Y46" s="60">
        <f>(N46+V46)/G46</f>
        <v>3.5714285714285712E-2</v>
      </c>
      <c r="Z46" s="62">
        <f>IF(AA46=0,0,(N46+V46)/ABS(AA46))</f>
        <v>0</v>
      </c>
      <c r="AA46" s="3">
        <f t="shared" si="5"/>
        <v>0</v>
      </c>
      <c r="AB46" s="3">
        <f t="shared" si="6"/>
        <v>1</v>
      </c>
      <c r="AC46" s="3">
        <f>N46+O46+P46+Q46+T46+U46</f>
        <v>1</v>
      </c>
      <c r="AD46" s="3">
        <f>AA46/G46</f>
        <v>0</v>
      </c>
      <c r="AE46" s="24">
        <f>(AA46)*(G46*G46)</f>
        <v>0</v>
      </c>
      <c r="AF46" s="25">
        <f t="shared" si="7"/>
        <v>1.2755102040816326E-3</v>
      </c>
      <c r="AG46" s="26">
        <f>(H46-$H$2)/SUM($AF$2:AF45)</f>
        <v>120.30402435419492</v>
      </c>
      <c r="AH46" s="35">
        <f>(H46-H41)/SUM(AF41:AF45)</f>
        <v>154.46918918918922</v>
      </c>
      <c r="AI46" s="28">
        <f>(H46-H36)/SUM(AF36:AF45)</f>
        <v>0</v>
      </c>
      <c r="AJ46" s="29">
        <f>AJ45+(AVERAGE($AE$3:AE46)/(AJ45*AJ45))</f>
        <v>25.910284024953665</v>
      </c>
      <c r="AK46" s="30">
        <f>AK45+(AVERAGE($AG$3:AG46)/(AK45*AK45))</f>
        <v>21.17159489244991</v>
      </c>
      <c r="AL46" s="36">
        <f>AL45+(AVERAGE($AH$3:AH46)/(AL45*AL45))</f>
        <v>23.896342222311937</v>
      </c>
      <c r="AM46" s="37">
        <f>AM45+(AVERAGE($AI$3:AI46)/(AM45*AM45))</f>
        <v>22.995173642730048</v>
      </c>
      <c r="AN46" s="38">
        <f t="shared" si="8"/>
        <v>28</v>
      </c>
      <c r="AO46" s="39">
        <f t="shared" si="18"/>
        <v>27.706452775192211</v>
      </c>
      <c r="AP46" s="39">
        <f t="shared" si="18"/>
        <v>27.690190744080304</v>
      </c>
      <c r="AQ46" s="36">
        <f t="shared" si="14"/>
        <v>27.049473256744253</v>
      </c>
      <c r="AR46" s="40">
        <f t="shared" si="19"/>
        <v>26.789773947419214</v>
      </c>
      <c r="AS46" s="41">
        <f t="shared" si="19"/>
        <v>26.430545626446953</v>
      </c>
      <c r="AT46" s="20">
        <f>POWER((AO46-H46),2)</f>
        <v>8.6169973192354379E-2</v>
      </c>
      <c r="AU46" s="20">
        <f>POWER((AP46-H46),2)</f>
        <v>9.5981775053515475E-2</v>
      </c>
      <c r="AV46" s="29">
        <f t="shared" si="10"/>
        <v>21.154231080406841</v>
      </c>
      <c r="AW46" s="30">
        <f t="shared" si="13"/>
        <v>25.191124170273163</v>
      </c>
      <c r="AX46" s="36">
        <f t="shared" si="11"/>
        <v>21.498847804940699</v>
      </c>
      <c r="AY46" s="37">
        <f t="shared" si="12"/>
        <v>21.662066744121621</v>
      </c>
    </row>
    <row r="47" spans="1:51" thickTop="1" thickBot="1">
      <c r="A47" s="4">
        <v>46</v>
      </c>
      <c r="B47" s="4">
        <v>1110628262</v>
      </c>
      <c r="C47" s="5">
        <f t="shared" si="0"/>
        <v>0.14018691588785046</v>
      </c>
      <c r="D47" s="2">
        <f t="shared" si="1"/>
        <v>38423.493773148148</v>
      </c>
      <c r="E47" t="s">
        <v>602</v>
      </c>
      <c r="F47" t="s">
        <v>603</v>
      </c>
      <c r="G47" s="4">
        <v>28</v>
      </c>
      <c r="H47" s="4">
        <v>28</v>
      </c>
      <c r="I47" s="5">
        <f t="shared" si="2"/>
        <v>0.31578947368421051</v>
      </c>
      <c r="J47" s="4">
        <v>143</v>
      </c>
      <c r="K47" s="4">
        <v>144</v>
      </c>
      <c r="L47" s="5">
        <f t="shared" si="3"/>
        <v>0.42947598315327984</v>
      </c>
      <c r="M47" s="5">
        <f t="shared" si="4"/>
        <v>5.1428571428571432</v>
      </c>
      <c r="N47" s="4">
        <v>0</v>
      </c>
      <c r="O47" s="4">
        <v>0</v>
      </c>
      <c r="P47" s="4">
        <v>1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1</v>
      </c>
      <c r="W47" s="4">
        <f>N47+P47+T47</f>
        <v>1</v>
      </c>
      <c r="X47" s="4">
        <f>O47+Q47+U47</f>
        <v>0</v>
      </c>
      <c r="Y47" s="60">
        <f>(N47+V47)/G47</f>
        <v>3.5714285714285712E-2</v>
      </c>
      <c r="Z47" s="62">
        <f>IF(AA47=0,0,(N47+V47)/ABS(AA47))</f>
        <v>0</v>
      </c>
      <c r="AA47" s="3">
        <f t="shared" si="5"/>
        <v>0</v>
      </c>
      <c r="AB47" s="3">
        <f t="shared" si="6"/>
        <v>1</v>
      </c>
      <c r="AC47" s="3">
        <f>N47+O47+P47+Q47+T47+U47</f>
        <v>1</v>
      </c>
      <c r="AD47" s="3">
        <f>AA47/G47</f>
        <v>0</v>
      </c>
      <c r="AE47" s="24">
        <f>(AA47)*(G47*G47)</f>
        <v>0</v>
      </c>
      <c r="AF47" s="25">
        <f t="shared" si="7"/>
        <v>1.2755102040816326E-3</v>
      </c>
      <c r="AG47" s="26">
        <f>(H47-$H$2)/SUM($AF$2:AF46)</f>
        <v>118.64888310618879</v>
      </c>
      <c r="AH47" s="35">
        <f>(H47-H42)/SUM(AF42:AF46)</f>
        <v>0</v>
      </c>
      <c r="AI47" s="28">
        <f>(H47-H37)/SUM(AF37:AF46)</f>
        <v>0</v>
      </c>
      <c r="AJ47" s="29">
        <f>AJ46+(AVERAGE($AE$3:AE47)/(AJ46*AJ46))</f>
        <v>26.085488434718812</v>
      </c>
      <c r="AK47" s="30">
        <f>AK46+(AVERAGE($AG$3:AG47)/(AK46*AK46))</f>
        <v>21.373083210342951</v>
      </c>
      <c r="AL47" s="36">
        <f>AL46+(AVERAGE($AH$3:AH47)/(AL46*AL46))</f>
        <v>24.103457701391189</v>
      </c>
      <c r="AM47" s="37">
        <f>AM46+(AVERAGE($AI$3:AI47)/(AM46*AM46))</f>
        <v>23.2194737727412</v>
      </c>
      <c r="AN47" s="38">
        <f t="shared" si="8"/>
        <v>28</v>
      </c>
      <c r="AO47" s="39">
        <f t="shared" si="18"/>
        <v>27.706452775192211</v>
      </c>
      <c r="AP47" s="39">
        <f t="shared" si="18"/>
        <v>27.690190744080304</v>
      </c>
      <c r="AQ47" s="36">
        <f t="shared" si="14"/>
        <v>27.091696757499282</v>
      </c>
      <c r="AR47" s="40">
        <f t="shared" si="19"/>
        <v>26.872862818044329</v>
      </c>
      <c r="AS47" s="41">
        <f t="shared" si="19"/>
        <v>26.596458067993847</v>
      </c>
      <c r="AT47" s="20">
        <f>POWER((AO47-H47),2)</f>
        <v>8.6169973192354379E-2</v>
      </c>
      <c r="AU47" s="20">
        <f>POWER((AP47-H47),2)</f>
        <v>9.5981775053515475E-2</v>
      </c>
      <c r="AV47" s="29">
        <f t="shared" si="10"/>
        <v>21.230935408263132</v>
      </c>
      <c r="AW47" s="30">
        <f t="shared" si="13"/>
        <v>25.322133854469133</v>
      </c>
      <c r="AX47" s="36">
        <f t="shared" si="11"/>
        <v>21.580751613842335</v>
      </c>
      <c r="AY47" s="37">
        <f t="shared" si="12"/>
        <v>21.746388398209227</v>
      </c>
    </row>
    <row r="48" spans="1:51" thickTop="1" thickBot="1">
      <c r="A48" s="4">
        <v>47</v>
      </c>
      <c r="B48" s="4">
        <v>1111239756</v>
      </c>
      <c r="C48" s="5">
        <f t="shared" si="0"/>
        <v>0.14330218068535824</v>
      </c>
      <c r="D48" s="2">
        <f t="shared" si="1"/>
        <v>38430.571250000001</v>
      </c>
      <c r="E48" t="s">
        <v>603</v>
      </c>
      <c r="F48" t="s">
        <v>604</v>
      </c>
      <c r="G48" s="4">
        <v>28</v>
      </c>
      <c r="H48" s="4">
        <v>28</v>
      </c>
      <c r="I48" s="5">
        <f t="shared" si="2"/>
        <v>0.31578947368421051</v>
      </c>
      <c r="J48" s="4">
        <v>144</v>
      </c>
      <c r="K48" s="4">
        <v>144</v>
      </c>
      <c r="L48" s="5">
        <f t="shared" si="3"/>
        <v>0.42947598315327984</v>
      </c>
      <c r="M48" s="5">
        <f t="shared" si="4"/>
        <v>5.1428571428571432</v>
      </c>
      <c r="N48" s="4">
        <v>0</v>
      </c>
      <c r="O48" s="4">
        <v>0</v>
      </c>
      <c r="P48" s="4">
        <v>2</v>
      </c>
      <c r="Q48" s="4">
        <v>2</v>
      </c>
      <c r="R48" s="4">
        <v>1</v>
      </c>
      <c r="S48" s="4">
        <v>0</v>
      </c>
      <c r="T48" s="4">
        <v>0</v>
      </c>
      <c r="U48" s="4">
        <v>0</v>
      </c>
      <c r="V48" s="4">
        <v>1</v>
      </c>
      <c r="W48" s="4">
        <f>N48+P48+T48</f>
        <v>2</v>
      </c>
      <c r="X48" s="4">
        <f>O48+Q48+U48</f>
        <v>2</v>
      </c>
      <c r="Y48" s="60">
        <f>(N48+V48)/G48</f>
        <v>3.5714285714285712E-2</v>
      </c>
      <c r="Z48" s="62">
        <f>IF(AA48=0,0,(N48+V48)/ABS(AA48))</f>
        <v>0</v>
      </c>
      <c r="AA48" s="3">
        <f t="shared" si="5"/>
        <v>0</v>
      </c>
      <c r="AB48" s="3">
        <f t="shared" si="6"/>
        <v>0</v>
      </c>
      <c r="AC48" s="3">
        <f>N48+O48+P48+Q48+T48+U48</f>
        <v>4</v>
      </c>
      <c r="AD48" s="3">
        <f>AA48/G48</f>
        <v>0</v>
      </c>
      <c r="AE48" s="24">
        <f>(AA48)*(G48*G48)</f>
        <v>0</v>
      </c>
      <c r="AF48" s="25">
        <f t="shared" si="7"/>
        <v>1.2755102040816326E-3</v>
      </c>
      <c r="AG48" s="26">
        <f>(H48-$H$2)/SUM($AF$2:AF47)</f>
        <v>117.03866660881249</v>
      </c>
      <c r="AH48" s="35">
        <f>(H48-H43)/SUM(AF43:AF47)</f>
        <v>0</v>
      </c>
      <c r="AI48" s="28">
        <f>(H48-H38)/SUM(AF38:AF47)</f>
        <v>0</v>
      </c>
      <c r="AJ48" s="29">
        <f>AJ47+(AVERAGE($AE$3:AE48)/(AJ47*AJ47))</f>
        <v>26.254589411507137</v>
      </c>
      <c r="AK48" s="30">
        <f>AK47+(AVERAGE($AG$3:AG48)/(AK47*AK47))</f>
        <v>21.572062278348316</v>
      </c>
      <c r="AL48" s="36">
        <f>AL47+(AVERAGE($AH$3:AH48)/(AL47*AL47))</f>
        <v>24.302603616667003</v>
      </c>
      <c r="AM48" s="37">
        <f>AM47+(AVERAGE($AI$3:AI48)/(AM47*AM47))</f>
        <v>23.43467901594807</v>
      </c>
      <c r="AN48" s="38">
        <f t="shared" si="8"/>
        <v>28</v>
      </c>
      <c r="AO48" s="39">
        <f t="shared" si="18"/>
        <v>27.706452775192211</v>
      </c>
      <c r="AP48" s="39">
        <f t="shared" si="18"/>
        <v>27.690190744080304</v>
      </c>
      <c r="AQ48" s="36">
        <f t="shared" si="14"/>
        <v>27.133788746763507</v>
      </c>
      <c r="AR48" s="40">
        <f t="shared" si="19"/>
        <v>26.91462128674701</v>
      </c>
      <c r="AS48" s="41">
        <f t="shared" si="19"/>
        <v>26.721467095095221</v>
      </c>
      <c r="AT48" s="20">
        <f>POWER((AO48-H48),2)</f>
        <v>8.6169973192354379E-2</v>
      </c>
      <c r="AU48" s="20">
        <f>POWER((AP48-H48),2)</f>
        <v>9.5981775053515475E-2</v>
      </c>
      <c r="AV48" s="29">
        <f t="shared" si="10"/>
        <v>21.307086493826489</v>
      </c>
      <c r="AW48" s="30">
        <f t="shared" si="13"/>
        <v>25.451791430050161</v>
      </c>
      <c r="AX48" s="36">
        <f t="shared" si="11"/>
        <v>21.662034915691784</v>
      </c>
      <c r="AY48" s="37">
        <f t="shared" si="12"/>
        <v>21.830057405390491</v>
      </c>
    </row>
    <row r="49" spans="1:51" thickTop="1" thickBot="1">
      <c r="A49" s="4">
        <v>48</v>
      </c>
      <c r="B49" s="4">
        <v>1112006832</v>
      </c>
      <c r="C49" s="5">
        <f t="shared" si="0"/>
        <v>0.14641744548286603</v>
      </c>
      <c r="D49" s="2">
        <f t="shared" si="1"/>
        <v>38439.449444444443</v>
      </c>
      <c r="E49" t="s">
        <v>604</v>
      </c>
      <c r="F49" t="s">
        <v>605</v>
      </c>
      <c r="G49" s="4">
        <v>28</v>
      </c>
      <c r="H49" s="4">
        <v>28</v>
      </c>
      <c r="I49" s="5">
        <f t="shared" si="2"/>
        <v>0.31578947368421051</v>
      </c>
      <c r="J49" s="4">
        <v>144</v>
      </c>
      <c r="K49" s="4">
        <v>145</v>
      </c>
      <c r="L49" s="5">
        <f t="shared" si="3"/>
        <v>0.43247874113668366</v>
      </c>
      <c r="M49" s="5">
        <f t="shared" si="4"/>
        <v>5.1785714285714288</v>
      </c>
      <c r="N49" s="4">
        <v>0</v>
      </c>
      <c r="O49" s="4">
        <v>0</v>
      </c>
      <c r="P49" s="4">
        <v>1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1</v>
      </c>
      <c r="W49" s="4">
        <f>N49+P49+T49</f>
        <v>1</v>
      </c>
      <c r="X49" s="4">
        <f>O49+Q49+U49</f>
        <v>0</v>
      </c>
      <c r="Y49" s="60">
        <f>(N49+V49)/G49</f>
        <v>3.5714285714285712E-2</v>
      </c>
      <c r="Z49" s="62">
        <f>IF(AA49=0,0,(N49+V49)/ABS(AA49))</f>
        <v>0</v>
      </c>
      <c r="AA49" s="3">
        <f t="shared" si="5"/>
        <v>0</v>
      </c>
      <c r="AB49" s="3">
        <f t="shared" si="6"/>
        <v>1</v>
      </c>
      <c r="AC49" s="3">
        <f>N49+O49+P49+Q49+T49+U49</f>
        <v>1</v>
      </c>
      <c r="AD49" s="3">
        <f>AA49/G49</f>
        <v>0</v>
      </c>
      <c r="AE49" s="24">
        <f>(AA49)*(G49*G49)</f>
        <v>0</v>
      </c>
      <c r="AF49" s="25">
        <f t="shared" si="7"/>
        <v>1.2755102040816326E-3</v>
      </c>
      <c r="AG49" s="26">
        <f>(H49-$H$2)/SUM($AF$2:AF48)</f>
        <v>115.47157029405804</v>
      </c>
      <c r="AH49" s="35">
        <f>(H49-H44)/SUM(AF44:AF48)</f>
        <v>0</v>
      </c>
      <c r="AI49" s="28">
        <f>(H49-H39)/SUM(AF39:AF48)</f>
        <v>0</v>
      </c>
      <c r="AJ49" s="29">
        <f>AJ48+(AVERAGE($AE$3:AE49)/(AJ48*AJ48))</f>
        <v>26.417967411136576</v>
      </c>
      <c r="AK49" s="30">
        <f>AK48+(AVERAGE($AG$3:AG49)/(AK48*AK48))</f>
        <v>21.76851119655948</v>
      </c>
      <c r="AL49" s="36">
        <f>AL48+(AVERAGE($AH$3:AH49)/(AL48*AL48))</f>
        <v>24.494331141258296</v>
      </c>
      <c r="AM49" s="37">
        <f>AM48+(AVERAGE($AI$3:AI49)/(AM48*AM48))</f>
        <v>23.641454739499732</v>
      </c>
      <c r="AN49" s="38">
        <f t="shared" si="8"/>
        <v>28</v>
      </c>
      <c r="AO49" s="39">
        <f t="shared" si="18"/>
        <v>27.706452775192211</v>
      </c>
      <c r="AP49" s="39">
        <f t="shared" si="18"/>
        <v>27.690190744080304</v>
      </c>
      <c r="AQ49" s="36">
        <f t="shared" si="14"/>
        <v>27.175750244753438</v>
      </c>
      <c r="AR49" s="40">
        <f t="shared" si="19"/>
        <v>26.914299527914654</v>
      </c>
      <c r="AS49" s="41">
        <f t="shared" si="19"/>
        <v>26.815508409387995</v>
      </c>
      <c r="AT49" s="20">
        <f>POWER((AO49-H49),2)</f>
        <v>8.6169973192354379E-2</v>
      </c>
      <c r="AU49" s="20">
        <f>POWER((AP49-H49),2)</f>
        <v>9.5981775053515475E-2</v>
      </c>
      <c r="AV49" s="29">
        <f t="shared" si="10"/>
        <v>21.382694227289313</v>
      </c>
      <c r="AW49" s="30">
        <f t="shared" si="13"/>
        <v>25.58013135637399</v>
      </c>
      <c r="AX49" s="36">
        <f t="shared" si="11"/>
        <v>21.742709356981326</v>
      </c>
      <c r="AY49" s="37">
        <f t="shared" si="12"/>
        <v>21.913086278002453</v>
      </c>
    </row>
    <row r="50" spans="1:51" thickTop="1" thickBot="1">
      <c r="A50" s="4">
        <v>49</v>
      </c>
      <c r="B50" s="4">
        <v>1112269205</v>
      </c>
      <c r="C50" s="5">
        <f t="shared" si="0"/>
        <v>0.14953271028037382</v>
      </c>
      <c r="D50" s="2">
        <f t="shared" si="1"/>
        <v>38442.486168981479</v>
      </c>
      <c r="E50" t="s">
        <v>605</v>
      </c>
      <c r="F50" t="s">
        <v>606</v>
      </c>
      <c r="G50" s="4">
        <v>28</v>
      </c>
      <c r="H50" s="4">
        <v>28</v>
      </c>
      <c r="I50" s="5">
        <f t="shared" si="2"/>
        <v>0.31578947368421051</v>
      </c>
      <c r="J50" s="4">
        <v>145</v>
      </c>
      <c r="K50" s="4">
        <v>146</v>
      </c>
      <c r="L50" s="5">
        <f t="shared" si="3"/>
        <v>0.43548149912008743</v>
      </c>
      <c r="M50" s="5">
        <f t="shared" si="4"/>
        <v>5.2142857142857144</v>
      </c>
      <c r="N50" s="4">
        <v>0</v>
      </c>
      <c r="O50" s="4">
        <v>0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1</v>
      </c>
      <c r="W50" s="4">
        <f>N50+P50+T50</f>
        <v>1</v>
      </c>
      <c r="X50" s="4">
        <f>O50+Q50+U50</f>
        <v>0</v>
      </c>
      <c r="Y50" s="60">
        <f>(N50+V50)/G50</f>
        <v>3.5714285714285712E-2</v>
      </c>
      <c r="Z50" s="62">
        <f>IF(AA50=0,0,(N50+V50)/ABS(AA50))</f>
        <v>0</v>
      </c>
      <c r="AA50" s="3">
        <f t="shared" si="5"/>
        <v>0</v>
      </c>
      <c r="AB50" s="3">
        <f t="shared" si="6"/>
        <v>1</v>
      </c>
      <c r="AC50" s="3">
        <f>N50+O50+P50+Q50+T50+U50</f>
        <v>1</v>
      </c>
      <c r="AD50" s="3">
        <f>AA50/G50</f>
        <v>0</v>
      </c>
      <c r="AE50" s="24">
        <f>(AA50)*(G50*G50)</f>
        <v>0</v>
      </c>
      <c r="AF50" s="25">
        <f t="shared" si="7"/>
        <v>1.2755102040816326E-3</v>
      </c>
      <c r="AG50" s="26">
        <f>(H50-$H$2)/SUM($AF$2:AF49)</f>
        <v>113.94588496641219</v>
      </c>
      <c r="AH50" s="35">
        <f>(H50-H45)/SUM(AF45:AF49)</f>
        <v>0</v>
      </c>
      <c r="AI50" s="28">
        <f>(H50-H40)/SUM(AF40:AF49)</f>
        <v>0</v>
      </c>
      <c r="AJ50" s="29">
        <f>AJ49+(AVERAGE($AE$3:AE50)/(AJ49*AJ49))</f>
        <v>26.575969146313888</v>
      </c>
      <c r="AK50" s="30">
        <f>AK49+(AVERAGE($AG$3:AG50)/(AK49*AK49))</f>
        <v>21.962420839118149</v>
      </c>
      <c r="AL50" s="36">
        <f>AL49+(AVERAGE($AH$3:AH50)/(AL49*AL49))</f>
        <v>24.679136909696776</v>
      </c>
      <c r="AM50" s="37">
        <f>AM49+(AVERAGE($AI$3:AI50)/(AM49*AM49))</f>
        <v>23.840396425956207</v>
      </c>
      <c r="AN50" s="38">
        <f t="shared" si="8"/>
        <v>28</v>
      </c>
      <c r="AO50" s="39">
        <f t="shared" si="18"/>
        <v>27.706452775192211</v>
      </c>
      <c r="AP50" s="39">
        <f t="shared" si="18"/>
        <v>27.690190744080304</v>
      </c>
      <c r="AQ50" s="36">
        <f t="shared" si="14"/>
        <v>27.217582259073847</v>
      </c>
      <c r="AR50" s="40">
        <f t="shared" si="19"/>
        <v>26.913977761389038</v>
      </c>
      <c r="AS50" s="41">
        <f t="shared" si="19"/>
        <v>26.888698419735761</v>
      </c>
      <c r="AT50" s="20">
        <f>POWER((AO50-H50),2)</f>
        <v>8.6169973192354379E-2</v>
      </c>
      <c r="AU50" s="20">
        <f>POWER((AP50-H50),2)</f>
        <v>9.5981775053515475E-2</v>
      </c>
      <c r="AV50" s="29">
        <f t="shared" si="10"/>
        <v>21.457768218589269</v>
      </c>
      <c r="AW50" s="30">
        <f t="shared" si="13"/>
        <v>25.707186706227542</v>
      </c>
      <c r="AX50" s="36">
        <f t="shared" si="11"/>
        <v>21.822786237865003</v>
      </c>
      <c r="AY50" s="37">
        <f t="shared" si="12"/>
        <v>21.995487148398926</v>
      </c>
    </row>
    <row r="51" spans="1:51" thickTop="1" thickBot="1">
      <c r="A51" s="4">
        <v>50</v>
      </c>
      <c r="B51" s="4">
        <v>1113157770</v>
      </c>
      <c r="C51" s="5">
        <f t="shared" si="0"/>
        <v>0.15264797507788161</v>
      </c>
      <c r="D51" s="2">
        <f t="shared" si="1"/>
        <v>38452.770486111112</v>
      </c>
      <c r="E51" t="s">
        <v>606</v>
      </c>
      <c r="F51" t="s">
        <v>607</v>
      </c>
      <c r="G51" s="4">
        <v>28</v>
      </c>
      <c r="H51" s="4">
        <v>28</v>
      </c>
      <c r="I51" s="5">
        <f t="shared" si="2"/>
        <v>0.31578947368421051</v>
      </c>
      <c r="J51" s="4">
        <v>146</v>
      </c>
      <c r="K51" s="4">
        <v>154</v>
      </c>
      <c r="L51" s="5">
        <f t="shared" si="3"/>
        <v>0.45950356298731776</v>
      </c>
      <c r="M51" s="5">
        <f t="shared" si="4"/>
        <v>5.5</v>
      </c>
      <c r="N51" s="4">
        <v>0</v>
      </c>
      <c r="O51" s="4">
        <v>0</v>
      </c>
      <c r="P51" s="4">
        <v>8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2</v>
      </c>
      <c r="W51" s="4">
        <f>N51+P51+T51</f>
        <v>8</v>
      </c>
      <c r="X51" s="4">
        <f>O51+Q51+U51</f>
        <v>0</v>
      </c>
      <c r="Y51" s="60">
        <f>(N51+V51)/G51</f>
        <v>7.1428571428571425E-2</v>
      </c>
      <c r="Z51" s="62">
        <f>IF(AA51=0,0,(N51+V51)/ABS(AA51))</f>
        <v>0</v>
      </c>
      <c r="AA51" s="3">
        <f t="shared" si="5"/>
        <v>0</v>
      </c>
      <c r="AB51" s="3">
        <f t="shared" si="6"/>
        <v>8</v>
      </c>
      <c r="AC51" s="3">
        <f>N51+O51+P51+Q51+T51+U51</f>
        <v>8</v>
      </c>
      <c r="AD51" s="3">
        <f>AA51/G51</f>
        <v>0</v>
      </c>
      <c r="AE51" s="24">
        <f>(AA51)*(G51*G51)</f>
        <v>0</v>
      </c>
      <c r="AF51" s="25">
        <f t="shared" si="7"/>
        <v>1.2755102040816326E-3</v>
      </c>
      <c r="AG51" s="26">
        <f>(H51-$H$2)/SUM($AF$2:AF50)</f>
        <v>112.45999058440222</v>
      </c>
      <c r="AH51" s="35">
        <f>(H51-H46)/SUM(AF46:AF50)</f>
        <v>0</v>
      </c>
      <c r="AI51" s="28">
        <f>(H51-H41)/SUM(AF41:AF50)</f>
        <v>77.812933968686195</v>
      </c>
      <c r="AJ51" s="29">
        <f>AJ50+(AVERAGE($AE$3:AE51)/(AJ50*AJ50))</f>
        <v>26.728911437570137</v>
      </c>
      <c r="AK51" s="30">
        <f>AK50+(AVERAGE($AG$3:AG51)/(AK50*AK50))</f>
        <v>22.153791899915809</v>
      </c>
      <c r="AL51" s="36">
        <f>AL50+(AVERAGE($AH$3:AH51)/(AL50*AL50))</f>
        <v>24.857469991758091</v>
      </c>
      <c r="AM51" s="37">
        <f>AM50+(AVERAGE($AI$3:AI51)/(AM50*AM50))</f>
        <v>24.034833193908845</v>
      </c>
      <c r="AN51" s="38">
        <f t="shared" si="8"/>
        <v>28</v>
      </c>
      <c r="AO51" s="39">
        <f t="shared" si="18"/>
        <v>27.706452775192211</v>
      </c>
      <c r="AP51" s="39">
        <f t="shared" si="18"/>
        <v>27.791675286079116</v>
      </c>
      <c r="AQ51" s="36">
        <f t="shared" si="14"/>
        <v>27.217582259073847</v>
      </c>
      <c r="AR51" s="40">
        <f t="shared" si="19"/>
        <v>26.93530261647053</v>
      </c>
      <c r="AS51" s="41">
        <f t="shared" si="19"/>
        <v>26.962060677372293</v>
      </c>
      <c r="AT51" s="20">
        <f>POWER((AO51-H51),2)</f>
        <v>8.6169973192354379E-2</v>
      </c>
      <c r="AU51" s="20">
        <f>POWER((AP51-H51),2)</f>
        <v>4.3399186430218312E-2</v>
      </c>
      <c r="AV51" s="29">
        <f t="shared" si="10"/>
        <v>21.532317808224217</v>
      </c>
      <c r="AW51" s="30">
        <f t="shared" si="13"/>
        <v>25.832989241502151</v>
      </c>
      <c r="AX51" s="36">
        <f t="shared" si="11"/>
        <v>21.902276526177815</v>
      </c>
      <c r="AY51" s="37">
        <f t="shared" si="12"/>
        <v>22.077271784654659</v>
      </c>
    </row>
    <row r="52" spans="1:51" thickTop="1" thickBot="1">
      <c r="A52" s="4">
        <v>51</v>
      </c>
      <c r="B52" s="4">
        <v>1114121408</v>
      </c>
      <c r="C52" s="5">
        <f t="shared" si="0"/>
        <v>0.1557632398753894</v>
      </c>
      <c r="D52" s="2">
        <f t="shared" si="1"/>
        <v>38463.923703703702</v>
      </c>
      <c r="E52" t="s">
        <v>607</v>
      </c>
      <c r="F52" t="s">
        <v>608</v>
      </c>
      <c r="G52" s="4">
        <v>28</v>
      </c>
      <c r="H52" s="4">
        <v>28</v>
      </c>
      <c r="I52" s="5">
        <f t="shared" si="2"/>
        <v>0.31578947368421051</v>
      </c>
      <c r="J52" s="4">
        <v>154</v>
      </c>
      <c r="K52" s="4">
        <v>155</v>
      </c>
      <c r="L52" s="5">
        <f t="shared" si="3"/>
        <v>0.46250632097072153</v>
      </c>
      <c r="M52" s="5">
        <f t="shared" si="4"/>
        <v>5.5357142857142856</v>
      </c>
      <c r="N52" s="4">
        <v>0</v>
      </c>
      <c r="O52" s="4">
        <v>0</v>
      </c>
      <c r="P52" s="4">
        <v>1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1</v>
      </c>
      <c r="W52" s="4">
        <f>N52+P52+T52</f>
        <v>1</v>
      </c>
      <c r="X52" s="4">
        <f>O52+Q52+U52</f>
        <v>0</v>
      </c>
      <c r="Y52" s="60">
        <f>(N52+V52)/G52</f>
        <v>3.5714285714285712E-2</v>
      </c>
      <c r="Z52" s="62">
        <f>IF(AA52=0,0,(N52+V52)/ABS(AA52))</f>
        <v>0</v>
      </c>
      <c r="AA52" s="3">
        <f t="shared" si="5"/>
        <v>0</v>
      </c>
      <c r="AB52" s="3">
        <f t="shared" si="6"/>
        <v>1</v>
      </c>
      <c r="AC52" s="3">
        <f>N52+O52+P52+Q52+T52+U52</f>
        <v>1</v>
      </c>
      <c r="AD52" s="3">
        <f>AA52/G52</f>
        <v>0</v>
      </c>
      <c r="AE52" s="24">
        <f>(AA52)*(G52*G52)</f>
        <v>0</v>
      </c>
      <c r="AF52" s="25">
        <f t="shared" si="7"/>
        <v>1.2755102040816326E-3</v>
      </c>
      <c r="AG52" s="26">
        <f>(H52-$H$2)/SUM($AF$2:AF51)</f>
        <v>111.01235052242353</v>
      </c>
      <c r="AH52" s="35">
        <f>(H52-H47)/SUM(AF47:AF51)</f>
        <v>0</v>
      </c>
      <c r="AI52" s="28">
        <f>(H52-H42)/SUM(AF42:AF51)</f>
        <v>0</v>
      </c>
      <c r="AJ52" s="29">
        <f>AJ51+(AVERAGE($AE$3:AE52)/(AJ51*AJ51))</f>
        <v>26.877084530249572</v>
      </c>
      <c r="AK52" s="30">
        <f>AK51+(AVERAGE($AG$3:AG52)/(AK51*AK51))</f>
        <v>22.34263323654033</v>
      </c>
      <c r="AL52" s="36">
        <f>AL51+(AVERAGE($AH$3:AH52)/(AL51*AL51))</f>
        <v>25.029737780082382</v>
      </c>
      <c r="AM52" s="37">
        <f>AM51+(AVERAGE($AI$3:AI52)/(AM51*AM51))</f>
        <v>24.222310709492845</v>
      </c>
      <c r="AN52" s="38">
        <f t="shared" si="8"/>
        <v>28</v>
      </c>
      <c r="AO52" s="39">
        <f t="shared" ref="AO52:AP67" si="20">AO51+(AH52/(AO51*AO51))</f>
        <v>27.706452775192211</v>
      </c>
      <c r="AP52" s="39">
        <f t="shared" si="20"/>
        <v>27.791675286079116</v>
      </c>
      <c r="AQ52" s="36">
        <f t="shared" si="14"/>
        <v>27.217582259073847</v>
      </c>
      <c r="AR52" s="40">
        <f t="shared" si="19"/>
        <v>26.956593718864209</v>
      </c>
      <c r="AS52" s="41">
        <f t="shared" si="19"/>
        <v>27.014588407257595</v>
      </c>
      <c r="AT52" s="20">
        <f>POWER((AO52-H52),2)</f>
        <v>8.6169973192354379E-2</v>
      </c>
      <c r="AU52" s="20">
        <f>POWER((AP52-H52),2)</f>
        <v>4.3399186430218312E-2</v>
      </c>
      <c r="AV52" s="29">
        <f t="shared" si="10"/>
        <v>21.606352077541139</v>
      </c>
      <c r="AW52" s="30">
        <f t="shared" si="13"/>
        <v>25.957569483684001</v>
      </c>
      <c r="AX52" s="36">
        <f t="shared" si="11"/>
        <v>21.98119087073999</v>
      </c>
      <c r="AY52" s="37">
        <f t="shared" si="12"/>
        <v>22.158451605452033</v>
      </c>
    </row>
    <row r="53" spans="1:51" thickTop="1" thickBot="1">
      <c r="A53" s="4">
        <v>52</v>
      </c>
      <c r="B53" s="4">
        <v>1114545475</v>
      </c>
      <c r="C53" s="5">
        <f t="shared" si="0"/>
        <v>0.15887850467289719</v>
      </c>
      <c r="D53" s="2">
        <f t="shared" si="1"/>
        <v>38468.831886574073</v>
      </c>
      <c r="E53" t="s">
        <v>608</v>
      </c>
      <c r="F53" t="s">
        <v>609</v>
      </c>
      <c r="G53" s="4">
        <v>28</v>
      </c>
      <c r="H53" s="4">
        <v>28</v>
      </c>
      <c r="I53" s="5">
        <f t="shared" si="2"/>
        <v>0.31578947368421051</v>
      </c>
      <c r="J53" s="4">
        <v>155</v>
      </c>
      <c r="K53" s="4">
        <v>158</v>
      </c>
      <c r="L53" s="5">
        <f t="shared" si="3"/>
        <v>0.47151459492093289</v>
      </c>
      <c r="M53" s="5">
        <f t="shared" si="4"/>
        <v>5.6428571428571432</v>
      </c>
      <c r="N53" s="4">
        <v>0</v>
      </c>
      <c r="O53" s="4">
        <v>0</v>
      </c>
      <c r="P53" s="4">
        <v>3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1</v>
      </c>
      <c r="W53" s="4">
        <f>N53+P53+T53</f>
        <v>3</v>
      </c>
      <c r="X53" s="4">
        <f>O53+Q53+U53</f>
        <v>0</v>
      </c>
      <c r="Y53" s="60">
        <f>(N53+V53)/G53</f>
        <v>3.5714285714285712E-2</v>
      </c>
      <c r="Z53" s="62">
        <f>IF(AA53=0,0,(N53+V53)/ABS(AA53))</f>
        <v>0</v>
      </c>
      <c r="AA53" s="3">
        <f t="shared" si="5"/>
        <v>0</v>
      </c>
      <c r="AB53" s="3">
        <f t="shared" si="6"/>
        <v>3</v>
      </c>
      <c r="AC53" s="3">
        <f>N53+O53+P53+Q53+T53+U53</f>
        <v>3</v>
      </c>
      <c r="AD53" s="3">
        <f>AA53/G53</f>
        <v>0</v>
      </c>
      <c r="AE53" s="24">
        <f>(AA53)*(G53*G53)</f>
        <v>0</v>
      </c>
      <c r="AF53" s="25">
        <f t="shared" si="7"/>
        <v>1.2755102040816326E-3</v>
      </c>
      <c r="AG53" s="26">
        <f>(H53-$H$2)/SUM($AF$2:AF52)</f>
        <v>109.60150627012247</v>
      </c>
      <c r="AH53" s="35">
        <f>(H53-H48)/SUM(AF48:AF52)</f>
        <v>0</v>
      </c>
      <c r="AI53" s="28">
        <f>(H53-H43)/SUM(AF43:AF52)</f>
        <v>0</v>
      </c>
      <c r="AJ53" s="29">
        <f>AJ52+(AVERAGE($AE$3:AE53)/(AJ52*AJ52))</f>
        <v>27.020754964188342</v>
      </c>
      <c r="AK53" s="30">
        <f>AK52+(AVERAGE($AG$3:AG53)/(AK52*AK52))</f>
        <v>22.528960466539793</v>
      </c>
      <c r="AL53" s="36">
        <f>AL52+(AVERAGE($AH$3:AH53)/(AL52*AL52))</f>
        <v>25.196310989777007</v>
      </c>
      <c r="AM53" s="37">
        <f>AM52+(AVERAGE($AI$3:AI53)/(AM52*AM52))</f>
        <v>24.403278007190004</v>
      </c>
      <c r="AN53" s="38">
        <f t="shared" si="8"/>
        <v>28</v>
      </c>
      <c r="AO53" s="39">
        <f t="shared" si="20"/>
        <v>27.706452775192211</v>
      </c>
      <c r="AP53" s="39">
        <f t="shared" si="20"/>
        <v>27.791675286079116</v>
      </c>
      <c r="AQ53" s="36">
        <f t="shared" si="14"/>
        <v>27.217582259073847</v>
      </c>
      <c r="AR53" s="40">
        <f t="shared" si="19"/>
        <v>26.977851201875058</v>
      </c>
      <c r="AS53" s="41">
        <f t="shared" si="19"/>
        <v>27.046242752423112</v>
      </c>
      <c r="AT53" s="20">
        <f>POWER((AO53-H53),2)</f>
        <v>8.6169973192354379E-2</v>
      </c>
      <c r="AU53" s="20">
        <f>POWER((AP53-H53),2)</f>
        <v>4.3399186430218312E-2</v>
      </c>
      <c r="AV53" s="29">
        <f t="shared" si="10"/>
        <v>21.679879858529805</v>
      </c>
      <c r="AW53" s="30">
        <f t="shared" si="13"/>
        <v>26.08095677958525</v>
      </c>
      <c r="AX53" s="36">
        <f t="shared" si="11"/>
        <v>22.059539613990207</v>
      </c>
      <c r="AY53" s="37">
        <f t="shared" si="12"/>
        <v>22.239037694201411</v>
      </c>
    </row>
    <row r="54" spans="1:51" thickTop="1" thickBot="1">
      <c r="A54" s="4">
        <v>53</v>
      </c>
      <c r="B54" s="4">
        <v>1114934845</v>
      </c>
      <c r="C54" s="5">
        <f t="shared" si="0"/>
        <v>0.16199376947040497</v>
      </c>
      <c r="D54" s="2">
        <f t="shared" si="1"/>
        <v>38473.338483796295</v>
      </c>
      <c r="E54" t="s">
        <v>609</v>
      </c>
      <c r="F54" t="s">
        <v>610</v>
      </c>
      <c r="G54" s="4">
        <v>28</v>
      </c>
      <c r="H54" s="4">
        <v>28</v>
      </c>
      <c r="I54" s="5">
        <f t="shared" si="2"/>
        <v>0.31578947368421051</v>
      </c>
      <c r="J54" s="4">
        <v>158</v>
      </c>
      <c r="K54" s="4">
        <v>159</v>
      </c>
      <c r="L54" s="5">
        <f t="shared" si="3"/>
        <v>0.47451735290433672</v>
      </c>
      <c r="M54" s="5">
        <f t="shared" si="4"/>
        <v>5.6785714285714288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f>N54+P54+T54</f>
        <v>1</v>
      </c>
      <c r="X54" s="4">
        <f>O54+Q54+U54</f>
        <v>0</v>
      </c>
      <c r="Y54" s="60">
        <f>(N54+V54)/G54</f>
        <v>3.5714285714285712E-2</v>
      </c>
      <c r="Z54" s="62">
        <f>IF(AA54=0,0,(N54+V54)/ABS(AA54))</f>
        <v>0</v>
      </c>
      <c r="AA54" s="3">
        <f t="shared" si="5"/>
        <v>0</v>
      </c>
      <c r="AB54" s="3">
        <f t="shared" si="6"/>
        <v>1</v>
      </c>
      <c r="AC54" s="3">
        <f>N54+O54+P54+Q54+T54+U54</f>
        <v>1</v>
      </c>
      <c r="AD54" s="3">
        <f>AA54/G54</f>
        <v>0</v>
      </c>
      <c r="AE54" s="24">
        <f>(AA54)*(G54*G54)</f>
        <v>0</v>
      </c>
      <c r="AF54" s="25">
        <f t="shared" si="7"/>
        <v>1.2755102040816326E-3</v>
      </c>
      <c r="AG54" s="26">
        <f>(H54-$H$2)/SUM($AF$2:AF53)</f>
        <v>108.22607253089637</v>
      </c>
      <c r="AH54" s="35">
        <f>(H54-H49)/SUM(AF49:AF53)</f>
        <v>0</v>
      </c>
      <c r="AI54" s="28">
        <f>(H54-H44)/SUM(AF44:AF53)</f>
        <v>0</v>
      </c>
      <c r="AJ54" s="29">
        <f>AJ53+(AVERAGE($AE$3:AE54)/(AJ53*AJ53))</f>
        <v>27.160168066699157</v>
      </c>
      <c r="AK54" s="30">
        <f>AK53+(AVERAGE($AG$3:AG54)/(AK53*AK53))</f>
        <v>22.712794777278624</v>
      </c>
      <c r="AL54" s="36">
        <f>AL53+(AVERAGE($AH$3:AH54)/(AL53*AL53))</f>
        <v>25.35752792698856</v>
      </c>
      <c r="AM54" s="37">
        <f>AM53+(AVERAGE($AI$3:AI54)/(AM53*AM53))</f>
        <v>24.578142543316797</v>
      </c>
      <c r="AN54" s="38">
        <f t="shared" si="8"/>
        <v>28</v>
      </c>
      <c r="AO54" s="39">
        <f t="shared" si="20"/>
        <v>27.706452775192211</v>
      </c>
      <c r="AP54" s="39">
        <f t="shared" si="20"/>
        <v>27.791675286079116</v>
      </c>
      <c r="AQ54" s="36">
        <f t="shared" si="14"/>
        <v>27.217582259073847</v>
      </c>
      <c r="AR54" s="40">
        <f t="shared" si="19"/>
        <v>26.999075197967432</v>
      </c>
      <c r="AS54" s="41">
        <f t="shared" si="19"/>
        <v>27.056880211625614</v>
      </c>
      <c r="AT54" s="20">
        <f>POWER((AO54-H54),2)</f>
        <v>8.6169973192354379E-2</v>
      </c>
      <c r="AU54" s="20">
        <f>POWER((AP54-H54),2)</f>
        <v>4.3399186430218312E-2</v>
      </c>
      <c r="AV54" s="29">
        <f t="shared" si="10"/>
        <v>21.75290974314985</v>
      </c>
      <c r="AW54" s="30">
        <f t="shared" si="13"/>
        <v>26.203179362700798</v>
      </c>
      <c r="AX54" s="36">
        <f t="shared" si="11"/>
        <v>22.137332803988393</v>
      </c>
      <c r="AY54" s="37">
        <f t="shared" si="12"/>
        <v>22.319040812442559</v>
      </c>
    </row>
    <row r="55" spans="1:51" thickTop="1" thickBot="1">
      <c r="A55" s="4">
        <v>54</v>
      </c>
      <c r="B55" s="4">
        <v>1115021258</v>
      </c>
      <c r="C55" s="5">
        <f t="shared" si="0"/>
        <v>0.16510903426791276</v>
      </c>
      <c r="D55" s="2">
        <f t="shared" si="1"/>
        <v>38474.338634259257</v>
      </c>
      <c r="E55" t="s">
        <v>610</v>
      </c>
      <c r="F55" t="s">
        <v>611</v>
      </c>
      <c r="G55" s="4">
        <v>28</v>
      </c>
      <c r="H55" s="4">
        <v>28</v>
      </c>
      <c r="I55" s="5">
        <f t="shared" si="2"/>
        <v>0.31578947368421051</v>
      </c>
      <c r="J55" s="4">
        <v>159</v>
      </c>
      <c r="K55" s="4">
        <v>158</v>
      </c>
      <c r="L55" s="5">
        <f t="shared" si="3"/>
        <v>0.47151459492093289</v>
      </c>
      <c r="M55" s="5">
        <f t="shared" si="4"/>
        <v>5.6428571428571432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f>N55+P55+T55</f>
        <v>0</v>
      </c>
      <c r="X55" s="4">
        <f>O55+Q55+U55</f>
        <v>1</v>
      </c>
      <c r="Y55" s="60">
        <f>(N55+V55)/G55</f>
        <v>3.5714285714285712E-2</v>
      </c>
      <c r="Z55" s="62">
        <f>IF(AA55=0,0,(N55+V55)/ABS(AA55))</f>
        <v>0</v>
      </c>
      <c r="AA55" s="3">
        <f t="shared" si="5"/>
        <v>0</v>
      </c>
      <c r="AB55" s="3">
        <f t="shared" si="6"/>
        <v>-1</v>
      </c>
      <c r="AC55" s="3">
        <f>N55+O55+P55+Q55+T55+U55</f>
        <v>1</v>
      </c>
      <c r="AD55" s="3">
        <f>AA55/G55</f>
        <v>0</v>
      </c>
      <c r="AE55" s="24">
        <f>(AA55)*(G55*G55)</f>
        <v>0</v>
      </c>
      <c r="AF55" s="25">
        <f t="shared" si="7"/>
        <v>1.2755102040816326E-3</v>
      </c>
      <c r="AG55" s="26">
        <f>(H55-$H$2)/SUM($AF$2:AF54)</f>
        <v>106.88473268488526</v>
      </c>
      <c r="AH55" s="35">
        <f>(H55-H50)/SUM(AF50:AF54)</f>
        <v>0</v>
      </c>
      <c r="AI55" s="28">
        <f>(H55-H45)/SUM(AF45:AF54)</f>
        <v>0</v>
      </c>
      <c r="AJ55" s="29">
        <f>AJ54+(AVERAGE($AE$3:AE55)/(AJ54*AJ54))</f>
        <v>27.295550126767822</v>
      </c>
      <c r="AK55" s="30">
        <f>AK54+(AVERAGE($AG$3:AG55)/(AK54*AK54))</f>
        <v>22.894161916732784</v>
      </c>
      <c r="AL55" s="36">
        <f>AL54+(AVERAGE($AH$3:AH55)/(AL54*AL54))</f>
        <v>25.5136981517878</v>
      </c>
      <c r="AM55" s="37">
        <f>AM54+(AVERAGE($AI$3:AI55)/(AM54*AM54))</f>
        <v>24.747275184919818</v>
      </c>
      <c r="AN55" s="38">
        <f t="shared" si="8"/>
        <v>28</v>
      </c>
      <c r="AO55" s="39">
        <f t="shared" si="20"/>
        <v>27.706452775192211</v>
      </c>
      <c r="AP55" s="39">
        <f t="shared" si="20"/>
        <v>27.791675286079116</v>
      </c>
      <c r="AQ55" s="36">
        <f t="shared" si="14"/>
        <v>27.217582259073847</v>
      </c>
      <c r="AR55" s="40">
        <f t="shared" si="19"/>
        <v>27.020265838772332</v>
      </c>
      <c r="AS55" s="41">
        <f t="shared" si="19"/>
        <v>27.067509308201402</v>
      </c>
      <c r="AT55" s="20">
        <f>POWER((AO55-H55),2)</f>
        <v>8.6169973192354379E-2</v>
      </c>
      <c r="AU55" s="20">
        <f>POWER((AP55-H55),2)</f>
        <v>4.3399186430218312E-2</v>
      </c>
      <c r="AV55" s="29">
        <f t="shared" si="10"/>
        <v>21.825450092218006</v>
      </c>
      <c r="AW55" s="30">
        <f t="shared" si="13"/>
        <v>26.324264410539463</v>
      </c>
      <c r="AX55" s="36">
        <f t="shared" si="11"/>
        <v>22.214580205825946</v>
      </c>
      <c r="AY55" s="37">
        <f t="shared" si="12"/>
        <v>22.398471412571148</v>
      </c>
    </row>
    <row r="56" spans="1:51" thickTop="1" thickBot="1">
      <c r="A56" s="4">
        <v>55</v>
      </c>
      <c r="B56" s="4">
        <v>1115022216</v>
      </c>
      <c r="C56" s="5">
        <f t="shared" si="0"/>
        <v>0.16822429906542055</v>
      </c>
      <c r="D56" s="2">
        <f t="shared" si="1"/>
        <v>38474.349722222221</v>
      </c>
      <c r="E56" t="s">
        <v>611</v>
      </c>
      <c r="F56" t="s">
        <v>612</v>
      </c>
      <c r="G56" s="4">
        <v>28</v>
      </c>
      <c r="H56" s="4">
        <v>27</v>
      </c>
      <c r="I56" s="5">
        <f t="shared" si="2"/>
        <v>0.28947368421052633</v>
      </c>
      <c r="J56" s="4">
        <v>158</v>
      </c>
      <c r="K56" s="4">
        <v>156</v>
      </c>
      <c r="L56" s="5">
        <f t="shared" si="3"/>
        <v>0.4655090789541253</v>
      </c>
      <c r="M56" s="5">
        <f t="shared" si="4"/>
        <v>5.7777777777777777</v>
      </c>
      <c r="N56" s="4">
        <v>0</v>
      </c>
      <c r="O56" s="4">
        <v>1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2</v>
      </c>
      <c r="V56" s="4">
        <v>0</v>
      </c>
      <c r="W56" s="4">
        <f>N56+P56+T56</f>
        <v>0</v>
      </c>
      <c r="X56" s="4">
        <f>O56+Q56+U56</f>
        <v>3</v>
      </c>
      <c r="Y56" s="60">
        <f>(N56+V56)/G56</f>
        <v>0</v>
      </c>
      <c r="Z56" s="62">
        <f>IF(AA56=0,0,(N56+V56)/ABS(AA56))</f>
        <v>0</v>
      </c>
      <c r="AA56" s="3">
        <f t="shared" si="5"/>
        <v>-1</v>
      </c>
      <c r="AB56" s="3">
        <f t="shared" si="6"/>
        <v>-2</v>
      </c>
      <c r="AC56" s="3">
        <f>N56+O56+P56+Q56+T56+U56</f>
        <v>3</v>
      </c>
      <c r="AD56" s="3">
        <f>AA56/G56</f>
        <v>-3.5714285714285712E-2</v>
      </c>
      <c r="AE56" s="24">
        <f>(AA56)*(G56*G56)</f>
        <v>-784</v>
      </c>
      <c r="AF56" s="25">
        <f t="shared" si="7"/>
        <v>1.3717421124828531E-3</v>
      </c>
      <c r="AG56" s="26">
        <f>(H56-$H$2)/SUM($AF$2:AF55)</f>
        <v>95.978395077472229</v>
      </c>
      <c r="AH56" s="35">
        <f>(H56-H51)/SUM(AF51:AF55)</f>
        <v>-156.80000000000001</v>
      </c>
      <c r="AI56" s="28">
        <f>(H56-H46)/SUM(AF46:AF55)</f>
        <v>-78.400000000000006</v>
      </c>
      <c r="AJ56" s="29">
        <f>AJ55+(AVERAGE($AE$3:AE56)/(AJ55*AJ55))</f>
        <v>27.407623584741437</v>
      </c>
      <c r="AK56" s="30">
        <f>AK55+(AVERAGE($AG$3:AG56)/(AK55*AK55))</f>
        <v>23.072752235781373</v>
      </c>
      <c r="AL56" s="36">
        <f>AL55+(AVERAGE($AH$3:AH56)/(AL55*AL55))</f>
        <v>25.660644910965907</v>
      </c>
      <c r="AM56" s="37">
        <f>AM55+(AVERAGE($AI$3:AI56)/(AM55*AM55))</f>
        <v>24.908643817228644</v>
      </c>
      <c r="AN56" s="38">
        <f t="shared" si="8"/>
        <v>27</v>
      </c>
      <c r="AO56" s="39">
        <f t="shared" si="20"/>
        <v>27.502192362939109</v>
      </c>
      <c r="AP56" s="39">
        <f t="shared" si="20"/>
        <v>27.690170479287264</v>
      </c>
      <c r="AQ56" s="36">
        <f t="shared" si="14"/>
        <v>27.175249461907232</v>
      </c>
      <c r="AR56" s="40">
        <f t="shared" si="19"/>
        <v>26.998789174741507</v>
      </c>
      <c r="AS56" s="41">
        <f t="shared" si="19"/>
        <v>27.067429179083391</v>
      </c>
      <c r="AT56" s="20">
        <f>POWER((AO56-H56),2)</f>
        <v>0.25219716939436576</v>
      </c>
      <c r="AU56" s="20">
        <f>POWER((AP56-H56),2)</f>
        <v>0.47633529047961209</v>
      </c>
      <c r="AV56" s="29">
        <f t="shared" si="10"/>
        <v>21.897509043880422</v>
      </c>
      <c r="AW56" s="30">
        <f t="shared" si="13"/>
        <v>26.444238098246132</v>
      </c>
      <c r="AX56" s="36">
        <f t="shared" si="11"/>
        <v>22.291291312478574</v>
      </c>
      <c r="AY56" s="37">
        <f t="shared" si="12"/>
        <v>22.47733964993116</v>
      </c>
    </row>
    <row r="57" spans="1:51" thickTop="1" thickBot="1">
      <c r="A57" s="4">
        <v>56</v>
      </c>
      <c r="B57" s="4">
        <v>1115023217</v>
      </c>
      <c r="C57" s="5">
        <f t="shared" si="0"/>
        <v>0.17133956386292834</v>
      </c>
      <c r="D57" s="2">
        <f t="shared" si="1"/>
        <v>38474.361307870371</v>
      </c>
      <c r="E57" t="s">
        <v>612</v>
      </c>
      <c r="F57" t="s">
        <v>613</v>
      </c>
      <c r="G57" s="4">
        <v>27</v>
      </c>
      <c r="H57" s="4">
        <v>27</v>
      </c>
      <c r="I57" s="5">
        <f t="shared" si="2"/>
        <v>0.28947368421052633</v>
      </c>
      <c r="J57" s="4">
        <v>156</v>
      </c>
      <c r="K57" s="4">
        <v>156</v>
      </c>
      <c r="L57" s="5">
        <f t="shared" si="3"/>
        <v>0.4655090789541253</v>
      </c>
      <c r="M57" s="5">
        <f t="shared" si="4"/>
        <v>5.7777777777777777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f>N57+P57+T57</f>
        <v>0</v>
      </c>
      <c r="X57" s="4">
        <f>O57+Q57+U57</f>
        <v>0</v>
      </c>
      <c r="Y57" s="60">
        <f>(N57+V57)/G57</f>
        <v>0</v>
      </c>
      <c r="Z57" s="62">
        <f>IF(AA57=0,0,(N57+V57)/ABS(AA57))</f>
        <v>0</v>
      </c>
      <c r="AA57" s="3">
        <f t="shared" si="5"/>
        <v>0</v>
      </c>
      <c r="AB57" s="3">
        <f t="shared" si="6"/>
        <v>0</v>
      </c>
      <c r="AC57" s="3">
        <f>N57+O57+P57+Q57+T57+U57</f>
        <v>0</v>
      </c>
      <c r="AD57" s="3">
        <f>AA57/G57</f>
        <v>0</v>
      </c>
      <c r="AE57" s="24">
        <f>(AA57)*(G57*G57)</f>
        <v>0</v>
      </c>
      <c r="AF57" s="25">
        <f t="shared" si="7"/>
        <v>1.3717421124828531E-3</v>
      </c>
      <c r="AG57" s="26">
        <f>(H57-$H$2)/SUM($AF$2:AF56)</f>
        <v>94.731186944858848</v>
      </c>
      <c r="AH57" s="35">
        <f>(H57-H52)/SUM(AF52:AF56)</f>
        <v>-154.46918918918919</v>
      </c>
      <c r="AI57" s="28">
        <f>(H57-H47)/SUM(AF47:AF56)</f>
        <v>-77.812933968686181</v>
      </c>
      <c r="AJ57" s="29">
        <f>AJ56+(AVERAGE($AE$3:AE57)/(AJ56*AJ56))</f>
        <v>27.516761281364335</v>
      </c>
      <c r="AK57" s="30">
        <f>AK56+(AVERAGE($AG$3:AG57)/(AK56*AK56))</f>
        <v>23.248626966689134</v>
      </c>
      <c r="AL57" s="36">
        <f>AL56+(AVERAGE($AH$3:AH57)/(AL56*AL56))</f>
        <v>25.79900700286418</v>
      </c>
      <c r="AM57" s="37">
        <f>AM56+(AVERAGE($AI$3:AI57)/(AM56*AM56))</f>
        <v>25.062752027713266</v>
      </c>
      <c r="AN57" s="38">
        <f t="shared" si="8"/>
        <v>27</v>
      </c>
      <c r="AO57" s="39">
        <f t="shared" si="20"/>
        <v>27.297968147587653</v>
      </c>
      <c r="AP57" s="39">
        <f t="shared" si="20"/>
        <v>27.588685788747366</v>
      </c>
      <c r="AQ57" s="36">
        <f t="shared" si="14"/>
        <v>27.090951116376289</v>
      </c>
      <c r="AR57" s="40">
        <f t="shared" si="19"/>
        <v>26.956087239345429</v>
      </c>
      <c r="AS57" s="41">
        <f t="shared" si="19"/>
        <v>27.056728236239287</v>
      </c>
      <c r="AT57" s="20">
        <f>POWER((AO57-H57),2)</f>
        <v>8.8785016976817496E-2</v>
      </c>
      <c r="AU57" s="20">
        <f>POWER((AP57-H57),2)</f>
        <v>0.34655095787310841</v>
      </c>
      <c r="AV57" s="29">
        <f t="shared" si="10"/>
        <v>21.9690945216934</v>
      </c>
      <c r="AW57" s="30">
        <f t="shared" si="13"/>
        <v>26.563125648802451</v>
      </c>
      <c r="AX57" s="36">
        <f t="shared" si="11"/>
        <v>22.367475355134438</v>
      </c>
      <c r="AY57" s="37">
        <f t="shared" si="12"/>
        <v>22.555655394311223</v>
      </c>
    </row>
    <row r="58" spans="1:51" thickTop="1" thickBot="1">
      <c r="A58" s="4">
        <v>57</v>
      </c>
      <c r="B58" s="4">
        <v>1115028902</v>
      </c>
      <c r="C58" s="5">
        <f t="shared" si="0"/>
        <v>0.17445482866043613</v>
      </c>
      <c r="D58" s="2">
        <f t="shared" si="1"/>
        <v>38474.427106481482</v>
      </c>
      <c r="E58" t="s">
        <v>613</v>
      </c>
      <c r="F58" t="s">
        <v>614</v>
      </c>
      <c r="G58" s="4">
        <v>27</v>
      </c>
      <c r="H58" s="4">
        <v>27</v>
      </c>
      <c r="I58" s="5">
        <f t="shared" si="2"/>
        <v>0.28947368421052633</v>
      </c>
      <c r="J58" s="4">
        <v>156</v>
      </c>
      <c r="K58" s="4">
        <v>156</v>
      </c>
      <c r="L58" s="5">
        <f t="shared" si="3"/>
        <v>0.4655090789541253</v>
      </c>
      <c r="M58" s="5">
        <f t="shared" si="4"/>
        <v>5.7777777777777777</v>
      </c>
      <c r="N58" s="4">
        <v>0</v>
      </c>
      <c r="O58" s="4">
        <v>0</v>
      </c>
      <c r="P58" s="4">
        <v>0</v>
      </c>
      <c r="Q58" s="4">
        <v>0</v>
      </c>
      <c r="R58" s="4">
        <v>6</v>
      </c>
      <c r="S58" s="4">
        <v>0</v>
      </c>
      <c r="T58" s="4">
        <v>0</v>
      </c>
      <c r="U58" s="4">
        <v>0</v>
      </c>
      <c r="V58" s="4">
        <v>6</v>
      </c>
      <c r="W58" s="4">
        <f>N58+P58+T58</f>
        <v>0</v>
      </c>
      <c r="X58" s="4">
        <f>O58+Q58+U58</f>
        <v>0</v>
      </c>
      <c r="Y58" s="60">
        <f>(N58+V58)/G58</f>
        <v>0.22222222222222221</v>
      </c>
      <c r="Z58" s="62">
        <f>IF(AA58=0,0,(N58+V58)/ABS(AA58))</f>
        <v>0</v>
      </c>
      <c r="AA58" s="3">
        <f t="shared" si="5"/>
        <v>0</v>
      </c>
      <c r="AB58" s="3">
        <f t="shared" si="6"/>
        <v>0</v>
      </c>
      <c r="AC58" s="3">
        <f>N58+O58+P58+Q58+T58+U58</f>
        <v>0</v>
      </c>
      <c r="AD58" s="3">
        <f>AA58/G58</f>
        <v>0</v>
      </c>
      <c r="AE58" s="24">
        <f>(AA58)*(G58*G58)</f>
        <v>0</v>
      </c>
      <c r="AF58" s="25">
        <f t="shared" si="7"/>
        <v>1.3717421124828531E-3</v>
      </c>
      <c r="AG58" s="26">
        <f>(H58-$H$2)/SUM($AF$2:AF57)</f>
        <v>93.515977135211813</v>
      </c>
      <c r="AH58" s="35">
        <f>(H58-H53)/SUM(AF53:AF57)</f>
        <v>-152.20665778961384</v>
      </c>
      <c r="AI58" s="28">
        <f>(H58-H48)/SUM(AF48:AF57)</f>
        <v>-77.234594594594597</v>
      </c>
      <c r="AJ58" s="29">
        <f>AJ57+(AVERAGE($AE$3:AE58)/(AJ57*AJ57))</f>
        <v>27.623101506625293</v>
      </c>
      <c r="AK58" s="30">
        <f>AK57+(AVERAGE($AG$3:AG58)/(AK57*AK57))</f>
        <v>23.421847118946886</v>
      </c>
      <c r="AL58" s="36">
        <f>AL57+(AVERAGE($AH$3:AH58)/(AL57*AL57))</f>
        <v>25.929361093354085</v>
      </c>
      <c r="AM58" s="37">
        <f>AM57+(AVERAGE($AI$3:AI58)/(AM57*AM57))</f>
        <v>25.210057014733501</v>
      </c>
      <c r="AN58" s="38">
        <f t="shared" si="8"/>
        <v>27</v>
      </c>
      <c r="AO58" s="39">
        <f t="shared" si="20"/>
        <v>27.093713002829489</v>
      </c>
      <c r="AP58" s="39">
        <f t="shared" si="20"/>
        <v>27.48721294177529</v>
      </c>
      <c r="AQ58" s="36">
        <f t="shared" si="14"/>
        <v>26.964649590562196</v>
      </c>
      <c r="AR58" s="40">
        <f t="shared" si="19"/>
        <v>26.892302997126595</v>
      </c>
      <c r="AS58" s="41">
        <f t="shared" si="19"/>
        <v>27.035468612218121</v>
      </c>
      <c r="AT58" s="20">
        <f>POWER((AO58-H58),2)</f>
        <v>8.7821268993197761E-3</v>
      </c>
      <c r="AU58" s="20">
        <f>POWER((AP58-H58),2)</f>
        <v>0.23737645063333229</v>
      </c>
      <c r="AV58" s="29">
        <f t="shared" si="10"/>
        <v>22.040214242334287</v>
      </c>
      <c r="AW58" s="30">
        <f t="shared" si="13"/>
        <v>26.680951380067821</v>
      </c>
      <c r="AX58" s="36">
        <f t="shared" si="11"/>
        <v>22.443141313028168</v>
      </c>
      <c r="AY58" s="37">
        <f t="shared" si="12"/>
        <v>22.633428240880164</v>
      </c>
    </row>
    <row r="59" spans="1:51" thickTop="1" thickBot="1">
      <c r="A59" s="4">
        <v>58</v>
      </c>
      <c r="B59" s="4">
        <v>1115105420</v>
      </c>
      <c r="C59" s="5">
        <f t="shared" si="0"/>
        <v>0.17757009345794392</v>
      </c>
      <c r="D59" s="2">
        <f t="shared" si="1"/>
        <v>38475.312731481477</v>
      </c>
      <c r="E59" t="s">
        <v>614</v>
      </c>
      <c r="F59" t="s">
        <v>615</v>
      </c>
      <c r="G59" s="4">
        <v>27</v>
      </c>
      <c r="H59" s="4">
        <v>27</v>
      </c>
      <c r="I59" s="5">
        <f t="shared" si="2"/>
        <v>0.28947368421052633</v>
      </c>
      <c r="J59" s="4">
        <v>156</v>
      </c>
      <c r="K59" s="4">
        <v>156</v>
      </c>
      <c r="L59" s="5">
        <f t="shared" si="3"/>
        <v>0.4655090789541253</v>
      </c>
      <c r="M59" s="5">
        <f t="shared" si="4"/>
        <v>5.7777777777777777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f>N59+P59+T59</f>
        <v>0</v>
      </c>
      <c r="X59" s="4">
        <f>O59+Q59+U59</f>
        <v>0</v>
      </c>
      <c r="Y59" s="60">
        <f>(N59+V59)/G59</f>
        <v>0</v>
      </c>
      <c r="Z59" s="62">
        <f>IF(AA59=0,0,(N59+V59)/ABS(AA59))</f>
        <v>0</v>
      </c>
      <c r="AA59" s="3">
        <f t="shared" si="5"/>
        <v>0</v>
      </c>
      <c r="AB59" s="3">
        <f t="shared" si="6"/>
        <v>0</v>
      </c>
      <c r="AC59" s="3">
        <f>N59+O59+P59+Q59+T59+U59</f>
        <v>0</v>
      </c>
      <c r="AD59" s="3">
        <f>AA59/G59</f>
        <v>0</v>
      </c>
      <c r="AE59" s="24">
        <f>(AA59)*(G59*G59)</f>
        <v>0</v>
      </c>
      <c r="AF59" s="25">
        <f t="shared" si="7"/>
        <v>1.3717421124828531E-3</v>
      </c>
      <c r="AG59" s="26">
        <f>(H59-$H$2)/SUM($AF$2:AF58)</f>
        <v>92.331549823530608</v>
      </c>
      <c r="AH59" s="35">
        <f>(H59-H54)/SUM(AF54:AF58)</f>
        <v>-150.00944881889765</v>
      </c>
      <c r="AI59" s="28">
        <f>(H59-H49)/SUM(AF49:AF58)</f>
        <v>-76.664788732394371</v>
      </c>
      <c r="AJ59" s="29">
        <f>AJ58+(AVERAGE($AE$3:AE59)/(AJ58*AJ58))</f>
        <v>27.726773273671153</v>
      </c>
      <c r="AK59" s="30">
        <f>AK58+(AVERAGE($AG$3:AG59)/(AK58*AK58))</f>
        <v>23.592473215688081</v>
      </c>
      <c r="AL59" s="36">
        <f>AL58+(AVERAGE($AH$3:AH59)/(AL58*AL58))</f>
        <v>26.052229493982203</v>
      </c>
      <c r="AM59" s="37">
        <f>AM58+(AVERAGE($AI$3:AI59)/(AM58*AM58))</f>
        <v>25.350975127191006</v>
      </c>
      <c r="AN59" s="38">
        <f t="shared" si="8"/>
        <v>27</v>
      </c>
      <c r="AO59" s="39">
        <f t="shared" si="20"/>
        <v>26.88935974622089</v>
      </c>
      <c r="AP59" s="39">
        <f t="shared" si="20"/>
        <v>27.385743673304958</v>
      </c>
      <c r="AQ59" s="36">
        <f t="shared" si="14"/>
        <v>26.795899275764679</v>
      </c>
      <c r="AR59" s="40">
        <f t="shared" si="19"/>
        <v>26.807473251205082</v>
      </c>
      <c r="AS59" s="41">
        <f t="shared" si="19"/>
        <v>27.003686683190903</v>
      </c>
      <c r="AT59" s="20">
        <f>POWER((AO59-H59),2)</f>
        <v>1.2241265756305819E-2</v>
      </c>
      <c r="AU59" s="20">
        <f>POWER((AP59-H59),2)</f>
        <v>0.14879818149480231</v>
      </c>
      <c r="AV59" s="29">
        <f t="shared" si="10"/>
        <v>22.110875722962927</v>
      </c>
      <c r="AW59" s="30">
        <f t="shared" si="13"/>
        <v>26.797738748899125</v>
      </c>
      <c r="AX59" s="36">
        <f t="shared" si="11"/>
        <v>22.518297922809126</v>
      </c>
      <c r="AY59" s="37">
        <f t="shared" si="12"/>
        <v>22.710667520594694</v>
      </c>
    </row>
    <row r="60" spans="1:51" thickTop="1" thickBot="1">
      <c r="A60" s="4">
        <v>59</v>
      </c>
      <c r="B60" s="4">
        <v>1116137928</v>
      </c>
      <c r="C60" s="5">
        <f t="shared" si="0"/>
        <v>0.18068535825545171</v>
      </c>
      <c r="D60" s="2">
        <f t="shared" si="1"/>
        <v>38487.263055555552</v>
      </c>
      <c r="E60" t="s">
        <v>615</v>
      </c>
      <c r="F60" t="s">
        <v>616</v>
      </c>
      <c r="G60" s="4">
        <v>27</v>
      </c>
      <c r="H60" s="4">
        <v>27</v>
      </c>
      <c r="I60" s="5">
        <f t="shared" si="2"/>
        <v>0.28947368421052633</v>
      </c>
      <c r="J60" s="4">
        <v>156</v>
      </c>
      <c r="K60" s="4">
        <v>156</v>
      </c>
      <c r="L60" s="5">
        <f t="shared" si="3"/>
        <v>0.4655090789541253</v>
      </c>
      <c r="M60" s="5">
        <f t="shared" si="4"/>
        <v>5.7777777777777777</v>
      </c>
      <c r="N60" s="4">
        <v>1</v>
      </c>
      <c r="O60" s="4">
        <v>1</v>
      </c>
      <c r="P60" s="4">
        <v>0</v>
      </c>
      <c r="Q60" s="4">
        <v>0</v>
      </c>
      <c r="R60" s="4">
        <v>0</v>
      </c>
      <c r="S60" s="4">
        <v>0</v>
      </c>
      <c r="T60" s="4">
        <v>4</v>
      </c>
      <c r="U60" s="4">
        <v>4</v>
      </c>
      <c r="V60" s="4">
        <v>0</v>
      </c>
      <c r="W60" s="4">
        <f>N60+P60+T60</f>
        <v>5</v>
      </c>
      <c r="X60" s="4">
        <f>O60+Q60+U60</f>
        <v>5</v>
      </c>
      <c r="Y60" s="60">
        <f>(N60+V60)/G60</f>
        <v>3.7037037037037035E-2</v>
      </c>
      <c r="Z60" s="62">
        <f>IF(AA60=0,0,(N60+V60)/ABS(AA60))</f>
        <v>0</v>
      </c>
      <c r="AA60" s="3">
        <f t="shared" si="5"/>
        <v>0</v>
      </c>
      <c r="AB60" s="3">
        <f t="shared" si="6"/>
        <v>0</v>
      </c>
      <c r="AC60" s="3">
        <f>N60+O60+P60+Q60+T60+U60</f>
        <v>10</v>
      </c>
      <c r="AD60" s="3">
        <f>AA60/G60</f>
        <v>0</v>
      </c>
      <c r="AE60" s="24">
        <f>(AA60)*(G60*G60)</f>
        <v>0</v>
      </c>
      <c r="AF60" s="25">
        <f t="shared" si="7"/>
        <v>1.3717421124828531E-3</v>
      </c>
      <c r="AG60" s="26">
        <f>(H60-$H$2)/SUM($AF$2:AF59)</f>
        <v>91.176750010588194</v>
      </c>
      <c r="AH60" s="35">
        <f>(H60-H55)/SUM(AF55:AF59)</f>
        <v>-147.87477360931436</v>
      </c>
      <c r="AI60" s="28">
        <f>(H60-H50)/SUM(AF50:AF59)</f>
        <v>-76.103328894806936</v>
      </c>
      <c r="AJ60" s="29">
        <f>AJ59+(AVERAGE($AE$3:AE60)/(AJ59*AJ59))</f>
        <v>27.827897119876472</v>
      </c>
      <c r="AK60" s="30">
        <f>AK59+(AVERAGE($AG$3:AG60)/(AK59*AK59))</f>
        <v>23.760565082147615</v>
      </c>
      <c r="AL60" s="36">
        <f>AL59+(AVERAGE($AH$3:AH60)/(AL59*AL59))</f>
        <v>26.168086750782042</v>
      </c>
      <c r="AM60" s="37">
        <f>AM59+(AVERAGE($AI$3:AI60)/(AM59*AM59))</f>
        <v>25.485886594452097</v>
      </c>
      <c r="AN60" s="38">
        <f t="shared" si="8"/>
        <v>27</v>
      </c>
      <c r="AO60" s="39">
        <f t="shared" si="20"/>
        <v>26.684840977360622</v>
      </c>
      <c r="AP60" s="39">
        <f t="shared" si="20"/>
        <v>27.284269720961134</v>
      </c>
      <c r="AQ60" s="36">
        <f t="shared" si="14"/>
        <v>26.583827233690155</v>
      </c>
      <c r="AR60" s="40">
        <f t="shared" ref="AR60:AS75" si="21">AR59+(AVERAGE(AH51:AH60)/(AR59*AR59))</f>
        <v>26.701528771310908</v>
      </c>
      <c r="AS60" s="41">
        <f t="shared" si="21"/>
        <v>26.961393334974385</v>
      </c>
      <c r="AT60" s="20">
        <f>POWER((AO60-H60),2)</f>
        <v>9.9325209551007904E-2</v>
      </c>
      <c r="AU60" s="20">
        <f>POWER((AP60-H60),2)</f>
        <v>8.0809274255321251E-2</v>
      </c>
      <c r="AV60" s="29">
        <f t="shared" si="10"/>
        <v>22.18108628825269</v>
      </c>
      <c r="AW60" s="30">
        <f t="shared" si="13"/>
        <v>26.913510392566774</v>
      </c>
      <c r="AX60" s="36">
        <f t="shared" si="11"/>
        <v>22.592953687470484</v>
      </c>
      <c r="AY60" s="37">
        <f t="shared" si="12"/>
        <v>22.787382310109862</v>
      </c>
    </row>
    <row r="61" spans="1:51" thickTop="1" thickBot="1">
      <c r="A61" s="4">
        <v>60</v>
      </c>
      <c r="B61" s="4">
        <v>1116661577</v>
      </c>
      <c r="C61" s="5">
        <f t="shared" si="0"/>
        <v>0.18380062305295949</v>
      </c>
      <c r="D61" s="2">
        <f t="shared" si="1"/>
        <v>38493.323807870373</v>
      </c>
      <c r="E61" t="s">
        <v>616</v>
      </c>
      <c r="F61" t="s">
        <v>617</v>
      </c>
      <c r="G61" s="4">
        <v>27</v>
      </c>
      <c r="H61" s="4">
        <v>27</v>
      </c>
      <c r="I61" s="5">
        <f t="shared" si="2"/>
        <v>0.28947368421052633</v>
      </c>
      <c r="J61" s="4">
        <v>156</v>
      </c>
      <c r="K61" s="4">
        <v>157</v>
      </c>
      <c r="L61" s="5">
        <f t="shared" si="3"/>
        <v>0.46851183693752912</v>
      </c>
      <c r="M61" s="5">
        <f t="shared" si="4"/>
        <v>5.8148148148148149</v>
      </c>
      <c r="N61" s="4">
        <v>0</v>
      </c>
      <c r="O61" s="4">
        <v>0</v>
      </c>
      <c r="P61" s="4">
        <v>3</v>
      </c>
      <c r="Q61" s="4">
        <v>2</v>
      </c>
      <c r="R61" s="4">
        <v>0</v>
      </c>
      <c r="S61" s="4">
        <v>0</v>
      </c>
      <c r="T61" s="4">
        <v>0</v>
      </c>
      <c r="U61" s="4">
        <v>0</v>
      </c>
      <c r="V61" s="4">
        <v>2</v>
      </c>
      <c r="W61" s="4">
        <f>N61+P61+T61</f>
        <v>3</v>
      </c>
      <c r="X61" s="4">
        <f>O61+Q61+U61</f>
        <v>2</v>
      </c>
      <c r="Y61" s="60">
        <f>(N61+V61)/G61</f>
        <v>7.407407407407407E-2</v>
      </c>
      <c r="Z61" s="62">
        <f>IF(AA61=0,0,(N61+V61)/ABS(AA61))</f>
        <v>0</v>
      </c>
      <c r="AA61" s="3">
        <f t="shared" si="5"/>
        <v>0</v>
      </c>
      <c r="AB61" s="3">
        <f t="shared" si="6"/>
        <v>1</v>
      </c>
      <c r="AC61" s="3">
        <f>N61+O61+P61+Q61+T61+U61</f>
        <v>5</v>
      </c>
      <c r="AD61" s="3">
        <f>AA61/G61</f>
        <v>0</v>
      </c>
      <c r="AE61" s="24">
        <f>(AA61)*(G61*G61)</f>
        <v>0</v>
      </c>
      <c r="AF61" s="25">
        <f t="shared" si="7"/>
        <v>1.3717421124828531E-3</v>
      </c>
      <c r="AG61" s="26">
        <f>(H61-$H$2)/SUM($AF$2:AF60)</f>
        <v>90.05047976614766</v>
      </c>
      <c r="AH61" s="35">
        <f>(H61-H56)/SUM(AF56:AF60)</f>
        <v>0</v>
      </c>
      <c r="AI61" s="28">
        <f>(H61-H51)/SUM(AF51:AF60)</f>
        <v>-75.550033046926643</v>
      </c>
      <c r="AJ61" s="29">
        <f>AJ60+(AVERAGE($AE$3:AE61)/(AJ60*AJ60))</f>
        <v>27.926585823809443</v>
      </c>
      <c r="AK61" s="30">
        <f>AK60+(AVERAGE($AG$3:AG61)/(AK60*AK60))</f>
        <v>23.926181677436229</v>
      </c>
      <c r="AL61" s="36">
        <f>AL60+(AVERAGE($AH$3:AH61)/(AL60*AL60))</f>
        <v>26.28097404716484</v>
      </c>
      <c r="AM61" s="37">
        <f>AM60+(AVERAGE($AI$3:AI61)/(AM60*AM60))</f>
        <v>25.615139585789606</v>
      </c>
      <c r="AN61" s="38">
        <f t="shared" si="8"/>
        <v>27</v>
      </c>
      <c r="AO61" s="39">
        <f t="shared" si="20"/>
        <v>26.684840977360622</v>
      </c>
      <c r="AP61" s="39">
        <f t="shared" si="20"/>
        <v>27.182782820133653</v>
      </c>
      <c r="AQ61" s="36">
        <f t="shared" si="14"/>
        <v>26.412733366339424</v>
      </c>
      <c r="AR61" s="40">
        <f t="shared" si="21"/>
        <v>26.594741905178562</v>
      </c>
      <c r="AS61" s="41">
        <f t="shared" si="21"/>
        <v>26.897869459429568</v>
      </c>
      <c r="AT61" s="20">
        <f>POWER((AO61-H61),2)</f>
        <v>9.9325209551007904E-2</v>
      </c>
      <c r="AU61" s="20">
        <f>POWER((AP61-H61),2)</f>
        <v>3.3409559336011342E-2</v>
      </c>
      <c r="AV61" s="29">
        <f t="shared" si="10"/>
        <v>22.25085307710895</v>
      </c>
      <c r="AW61" s="30">
        <f t="shared" si="13"/>
        <v>27.028288167665764</v>
      </c>
      <c r="AX61" s="36">
        <f t="shared" si="11"/>
        <v>22.66711688486388</v>
      </c>
      <c r="AY61" s="37">
        <f t="shared" si="12"/>
        <v>22.863581441220845</v>
      </c>
    </row>
    <row r="62" spans="1:51" thickTop="1" thickBot="1">
      <c r="A62" s="4">
        <v>61</v>
      </c>
      <c r="B62" s="4">
        <v>1117103016</v>
      </c>
      <c r="C62" s="5">
        <f t="shared" si="0"/>
        <v>0.18691588785046728</v>
      </c>
      <c r="D62" s="2">
        <f t="shared" si="1"/>
        <v>38498.433055555557</v>
      </c>
      <c r="E62" t="s">
        <v>617</v>
      </c>
      <c r="F62" t="s">
        <v>618</v>
      </c>
      <c r="G62" s="4">
        <v>27</v>
      </c>
      <c r="H62" s="4">
        <v>28</v>
      </c>
      <c r="I62" s="5">
        <f t="shared" si="2"/>
        <v>0.31578947368421051</v>
      </c>
      <c r="J62" s="4">
        <v>157</v>
      </c>
      <c r="K62" s="4">
        <v>160</v>
      </c>
      <c r="L62" s="5">
        <f t="shared" si="3"/>
        <v>0.47752011088774049</v>
      </c>
      <c r="M62" s="5">
        <f t="shared" si="4"/>
        <v>5.7142857142857144</v>
      </c>
      <c r="N62" s="4">
        <v>1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3</v>
      </c>
      <c r="U62" s="4">
        <v>0</v>
      </c>
      <c r="V62" s="4">
        <v>0</v>
      </c>
      <c r="W62" s="4">
        <f>N62+P62+T62</f>
        <v>4</v>
      </c>
      <c r="X62" s="4">
        <f>O62+Q62+U62</f>
        <v>0</v>
      </c>
      <c r="Y62" s="60">
        <f>(N62+V62)/G62</f>
        <v>3.7037037037037035E-2</v>
      </c>
      <c r="Z62" s="62">
        <f>IF(AA62=0,0,(N62+V62)/ABS(AA62))</f>
        <v>1</v>
      </c>
      <c r="AA62" s="3">
        <f t="shared" si="5"/>
        <v>1</v>
      </c>
      <c r="AB62" s="3">
        <f t="shared" si="6"/>
        <v>3</v>
      </c>
      <c r="AC62" s="3">
        <f>N62+O62+P62+Q62+T62+U62</f>
        <v>4</v>
      </c>
      <c r="AD62" s="3">
        <f>AA62/G62</f>
        <v>3.7037037037037035E-2</v>
      </c>
      <c r="AE62" s="24">
        <f>(AA62)*(G62*G62)</f>
        <v>729</v>
      </c>
      <c r="AF62" s="25">
        <f t="shared" si="7"/>
        <v>1.2755102040816326E-3</v>
      </c>
      <c r="AG62" s="26">
        <f>(H62-$H$2)/SUM($AF$2:AF61)</f>
        <v>97.846864221939541</v>
      </c>
      <c r="AH62" s="35">
        <f>(H62-H57)/SUM(AF57:AF61)</f>
        <v>145.80000000000001</v>
      </c>
      <c r="AI62" s="28">
        <f>(H62-H52)/SUM(AF52:AF61)</f>
        <v>0</v>
      </c>
      <c r="AJ62" s="29">
        <f>AJ61+(AVERAGE($AE$3:AE62)/(AJ61*AJ61))</f>
        <v>28.038524084759434</v>
      </c>
      <c r="AK62" s="30">
        <f>AK61+(AVERAGE($AG$3:AG62)/(AK61*AK61))</f>
        <v>24.089639936370848</v>
      </c>
      <c r="AL62" s="36">
        <f>AL61+(AVERAGE($AH$3:AH62)/(AL61*AL61))</f>
        <v>26.39454653069334</v>
      </c>
      <c r="AM62" s="37">
        <f>AM61+(AVERAGE($AI$3:AI62)/(AM61*AM61))</f>
        <v>25.74095892587653</v>
      </c>
      <c r="AN62" s="38">
        <f t="shared" si="8"/>
        <v>28</v>
      </c>
      <c r="AO62" s="39">
        <f t="shared" si="20"/>
        <v>26.889593040184511</v>
      </c>
      <c r="AP62" s="39">
        <f t="shared" si="20"/>
        <v>27.182782820133653</v>
      </c>
      <c r="AQ62" s="36">
        <f t="shared" si="14"/>
        <v>26.32549807060753</v>
      </c>
      <c r="AR62" s="40">
        <f t="shared" si="21"/>
        <v>26.50770992195843</v>
      </c>
      <c r="AS62" s="41">
        <f t="shared" si="21"/>
        <v>26.834045184793869</v>
      </c>
      <c r="AT62" s="20">
        <f>POWER((AO62-H62),2)</f>
        <v>1.2330036164066762</v>
      </c>
      <c r="AU62" s="20">
        <f>POWER((AP62-H62),2)</f>
        <v>0.66784391906870533</v>
      </c>
      <c r="AV62" s="29">
        <f t="shared" si="10"/>
        <v>22.320183049091735</v>
      </c>
      <c r="AW62" s="30">
        <f t="shared" si="13"/>
        <v>27.142093186703537</v>
      </c>
      <c r="AX62" s="36">
        <f t="shared" si="11"/>
        <v>22.740795575822766</v>
      </c>
      <c r="AY62" s="37">
        <f t="shared" si="12"/>
        <v>22.939273509862733</v>
      </c>
    </row>
    <row r="63" spans="1:51" thickTop="1" thickBot="1">
      <c r="A63" s="4">
        <v>62</v>
      </c>
      <c r="B63" s="4">
        <v>1117445641</v>
      </c>
      <c r="C63" s="5">
        <f t="shared" si="0"/>
        <v>0.19003115264797507</v>
      </c>
      <c r="D63" s="2">
        <f t="shared" si="1"/>
        <v>38502.398622685185</v>
      </c>
      <c r="E63" t="s">
        <v>618</v>
      </c>
      <c r="F63" t="s">
        <v>619</v>
      </c>
      <c r="G63" s="4">
        <v>28</v>
      </c>
      <c r="H63" s="4">
        <v>26</v>
      </c>
      <c r="I63" s="5">
        <f t="shared" si="2"/>
        <v>0.26315789473684209</v>
      </c>
      <c r="J63" s="4">
        <v>160</v>
      </c>
      <c r="K63" s="4">
        <v>156</v>
      </c>
      <c r="L63" s="5">
        <f t="shared" si="3"/>
        <v>0.4655090789541253</v>
      </c>
      <c r="M63" s="5">
        <f t="shared" si="4"/>
        <v>6</v>
      </c>
      <c r="N63" s="4">
        <v>0</v>
      </c>
      <c r="O63" s="4">
        <v>2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4</v>
      </c>
      <c r="V63" s="4">
        <v>0</v>
      </c>
      <c r="W63" s="4">
        <f>N63+P63+T63</f>
        <v>0</v>
      </c>
      <c r="X63" s="4">
        <f>O63+Q63+U63</f>
        <v>6</v>
      </c>
      <c r="Y63" s="60">
        <f>(N63+V63)/G63</f>
        <v>0</v>
      </c>
      <c r="Z63" s="62">
        <f>IF(AA63=0,0,(N63+V63)/ABS(AA63))</f>
        <v>0</v>
      </c>
      <c r="AA63" s="3">
        <f t="shared" si="5"/>
        <v>-2</v>
      </c>
      <c r="AB63" s="3">
        <f t="shared" si="6"/>
        <v>-4</v>
      </c>
      <c r="AC63" s="3">
        <f>N63+O63+P63+Q63+T63+U63</f>
        <v>6</v>
      </c>
      <c r="AD63" s="3">
        <f>AA63/G63</f>
        <v>-7.1428571428571425E-2</v>
      </c>
      <c r="AE63" s="24">
        <f>(AA63)*(G63*G63)</f>
        <v>-1568</v>
      </c>
      <c r="AF63" s="25">
        <f t="shared" si="7"/>
        <v>1.4792899408284023E-3</v>
      </c>
      <c r="AG63" s="26">
        <f>(H63-$H$2)/SUM($AF$2:AF62)</f>
        <v>79.158403569562722</v>
      </c>
      <c r="AH63" s="35">
        <f>(H63-H58)/SUM(AF58:AF62)</f>
        <v>-147.87477360931439</v>
      </c>
      <c r="AI63" s="28">
        <f>(H63-H53)/SUM(AF53:AF62)</f>
        <v>-150.00944881889765</v>
      </c>
      <c r="AJ63" s="29">
        <f>AJ62+(AVERAGE($AE$3:AE63)/(AJ62*AJ62))</f>
        <v>28.115053065815331</v>
      </c>
      <c r="AK63" s="30">
        <f>AK62+(AVERAGE($AG$3:AG63)/(AK62*AK62))</f>
        <v>24.250480233330368</v>
      </c>
      <c r="AL63" s="36">
        <f>AL62+(AVERAGE($AH$3:AH63)/(AL62*AL62))</f>
        <v>26.501818231988974</v>
      </c>
      <c r="AM63" s="37">
        <f>AM62+(AVERAGE($AI$3:AI63)/(AM62*AM62))</f>
        <v>25.859797375079953</v>
      </c>
      <c r="AN63" s="38">
        <f t="shared" si="8"/>
        <v>26</v>
      </c>
      <c r="AO63" s="39">
        <f t="shared" si="20"/>
        <v>26.685077820116312</v>
      </c>
      <c r="AP63" s="39">
        <f t="shared" si="20"/>
        <v>26.979766577957111</v>
      </c>
      <c r="AQ63" s="36">
        <f t="shared" si="14"/>
        <v>26.238933796075241</v>
      </c>
      <c r="AR63" s="40">
        <f t="shared" si="21"/>
        <v>26.399060465404268</v>
      </c>
      <c r="AS63" s="41">
        <f t="shared" si="21"/>
        <v>26.749084202853844</v>
      </c>
      <c r="AT63" s="20">
        <f>POWER((AO63-H63),2)</f>
        <v>0.46933161961531844</v>
      </c>
      <c r="AU63" s="20">
        <f>POWER((AP63-H63),2)</f>
        <v>0.95994254728178807</v>
      </c>
      <c r="AV63" s="29">
        <f t="shared" si="10"/>
        <v>22.389082990558215</v>
      </c>
      <c r="AW63" s="30">
        <f t="shared" si="13"/>
        <v>27.254945852531041</v>
      </c>
      <c r="AX63" s="36">
        <f t="shared" si="11"/>
        <v>22.813997611916118</v>
      </c>
      <c r="AY63" s="37">
        <f t="shared" si="12"/>
        <v>23.014466884693206</v>
      </c>
    </row>
    <row r="64" spans="1:51" thickTop="1" thickBot="1">
      <c r="A64" s="4">
        <v>63</v>
      </c>
      <c r="B64" s="4">
        <v>1117524091</v>
      </c>
      <c r="C64" s="5">
        <f t="shared" si="0"/>
        <v>0.19314641744548286</v>
      </c>
      <c r="D64" s="2">
        <f t="shared" si="1"/>
        <v>38503.306608796294</v>
      </c>
      <c r="E64" t="s">
        <v>619</v>
      </c>
      <c r="F64" t="s">
        <v>620</v>
      </c>
      <c r="G64" s="4">
        <v>26</v>
      </c>
      <c r="H64" s="4">
        <v>25</v>
      </c>
      <c r="I64" s="5">
        <f t="shared" si="2"/>
        <v>0.23684210526315788</v>
      </c>
      <c r="J64" s="4">
        <v>156</v>
      </c>
      <c r="K64" s="4">
        <v>154</v>
      </c>
      <c r="L64" s="5">
        <f t="shared" si="3"/>
        <v>0.45950356298731776</v>
      </c>
      <c r="M64" s="5">
        <f t="shared" si="4"/>
        <v>6.16</v>
      </c>
      <c r="N64" s="4">
        <v>0</v>
      </c>
      <c r="O64" s="4">
        <v>1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2</v>
      </c>
      <c r="V64" s="4">
        <v>0</v>
      </c>
      <c r="W64" s="4">
        <f>N64+P64+T64</f>
        <v>0</v>
      </c>
      <c r="X64" s="4">
        <f>O64+Q64+U64</f>
        <v>3</v>
      </c>
      <c r="Y64" s="60">
        <f>(N64+V64)/G64</f>
        <v>0</v>
      </c>
      <c r="Z64" s="62">
        <f>IF(AA64=0,0,(N64+V64)/ABS(AA64))</f>
        <v>0</v>
      </c>
      <c r="AA64" s="3">
        <f t="shared" si="5"/>
        <v>-1</v>
      </c>
      <c r="AB64" s="3">
        <f t="shared" si="6"/>
        <v>-2</v>
      </c>
      <c r="AC64" s="3">
        <f>N64+O64+P64+Q64+T64+U64</f>
        <v>3</v>
      </c>
      <c r="AD64" s="3">
        <f>AA64/G64</f>
        <v>-3.8461538461538464E-2</v>
      </c>
      <c r="AE64" s="24">
        <f>(AA64)*(G64*G64)</f>
        <v>-676</v>
      </c>
      <c r="AF64" s="25">
        <f t="shared" si="7"/>
        <v>1.6000000000000001E-3</v>
      </c>
      <c r="AG64" s="26">
        <f>(H64-$H$2)/SUM($AF$2:AF63)</f>
        <v>69.45929643091047</v>
      </c>
      <c r="AH64" s="35">
        <f>(H64-H59)/SUM(AF59:AF63)</f>
        <v>-291.11969293506519</v>
      </c>
      <c r="AI64" s="28">
        <f>(H64-H54)/SUM(AF54:AF63)</f>
        <v>-221.62673207578339</v>
      </c>
      <c r="AJ64" s="29">
        <f>AJ63+(AVERAGE($AE$3:AE64)/(AJ63*AJ63))</f>
        <v>28.176144777205941</v>
      </c>
      <c r="AK64" s="30">
        <f>AK63+(AVERAGE($AG$3:AG64)/(AK63*AK63))</f>
        <v>24.40853918510691</v>
      </c>
      <c r="AL64" s="36">
        <f>AL63+(AVERAGE($AH$3:AH64)/(AL63*AL63))</f>
        <v>26.599821652862715</v>
      </c>
      <c r="AM64" s="37">
        <f>AM63+(AVERAGE($AI$3:AI64)/(AM63*AM63))</f>
        <v>25.970301519123048</v>
      </c>
      <c r="AN64" s="38">
        <f t="shared" si="8"/>
        <v>25</v>
      </c>
      <c r="AO64" s="39">
        <f t="shared" si="20"/>
        <v>26.276255463638147</v>
      </c>
      <c r="AP64" s="39">
        <f t="shared" si="20"/>
        <v>26.675295694866016</v>
      </c>
      <c r="AQ64" s="36">
        <f t="shared" si="14"/>
        <v>26.110805692085052</v>
      </c>
      <c r="AR64" s="40">
        <f t="shared" si="21"/>
        <v>26.247741939256063</v>
      </c>
      <c r="AS64" s="41">
        <f t="shared" si="21"/>
        <v>26.632608154043723</v>
      </c>
      <c r="AT64" s="20">
        <f>POWER((AO64-H64),2)</f>
        <v>1.6288280084662226</v>
      </c>
      <c r="AU64" s="20">
        <f>POWER((AP64-H64),2)</f>
        <v>2.8066156652366061</v>
      </c>
      <c r="AV64" s="29">
        <f t="shared" si="10"/>
        <v>22.457559520539725</v>
      </c>
      <c r="AW64" s="30">
        <f t="shared" si="13"/>
        <v>27.366865890769567</v>
      </c>
      <c r="AX64" s="36">
        <f t="shared" si="11"/>
        <v>22.886730642852722</v>
      </c>
      <c r="AY64" s="37">
        <f t="shared" si="12"/>
        <v>23.089169715281351</v>
      </c>
    </row>
    <row r="65" spans="1:51" thickTop="1" thickBot="1">
      <c r="A65" s="4">
        <v>64</v>
      </c>
      <c r="B65" s="4">
        <v>1117970392</v>
      </c>
      <c r="C65" s="5">
        <f t="shared" si="0"/>
        <v>0.19626168224299065</v>
      </c>
      <c r="D65" s="2">
        <f t="shared" si="1"/>
        <v>38508.472129629634</v>
      </c>
      <c r="E65" t="s">
        <v>620</v>
      </c>
      <c r="F65" t="s">
        <v>621</v>
      </c>
      <c r="G65" s="4">
        <v>25</v>
      </c>
      <c r="H65" s="4">
        <v>25</v>
      </c>
      <c r="I65" s="5">
        <f t="shared" si="2"/>
        <v>0.23684210526315788</v>
      </c>
      <c r="J65" s="4">
        <v>154</v>
      </c>
      <c r="K65" s="4">
        <v>154</v>
      </c>
      <c r="L65" s="5">
        <f t="shared" si="3"/>
        <v>0.45950356298731776</v>
      </c>
      <c r="M65" s="5">
        <f t="shared" si="4"/>
        <v>6.16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f>N65+P65+T65</f>
        <v>0</v>
      </c>
      <c r="X65" s="4">
        <f>O65+Q65+U65</f>
        <v>0</v>
      </c>
      <c r="Y65" s="60">
        <f>(N65+V65)/G65</f>
        <v>0</v>
      </c>
      <c r="Z65" s="62">
        <f>IF(AA65=0,0,(N65+V65)/ABS(AA65))</f>
        <v>0</v>
      </c>
      <c r="AA65" s="3">
        <f t="shared" si="5"/>
        <v>0</v>
      </c>
      <c r="AB65" s="3">
        <f t="shared" si="6"/>
        <v>0</v>
      </c>
      <c r="AC65" s="3">
        <f>N65+O65+P65+Q65+T65+U65</f>
        <v>0</v>
      </c>
      <c r="AD65" s="3">
        <f>AA65/G65</f>
        <v>0</v>
      </c>
      <c r="AE65" s="24">
        <f>(AA65)*(G65*G65)</f>
        <v>0</v>
      </c>
      <c r="AF65" s="25">
        <f t="shared" si="7"/>
        <v>1.6000000000000001E-3</v>
      </c>
      <c r="AG65" s="26">
        <f>(H65-$H$2)/SUM($AF$2:AF64)</f>
        <v>68.507598512342753</v>
      </c>
      <c r="AH65" s="35">
        <f>(H65-H60)/SUM(AF60:AF64)</f>
        <v>-281.75822435175434</v>
      </c>
      <c r="AI65" s="28">
        <f>(H65-H55)/SUM(AF55:AF64)</f>
        <v>-216.4383010393837</v>
      </c>
      <c r="AJ65" s="29">
        <f>AJ64+(AVERAGE($AE$3:AE65)/(AJ64*AJ64))</f>
        <v>28.236006347655515</v>
      </c>
      <c r="AK65" s="30">
        <f>AK64+(AVERAGE($AG$3:AG65)/(AK64*AK64))</f>
        <v>24.56390645712726</v>
      </c>
      <c r="AL65" s="36">
        <f>AL64+(AVERAGE($AH$3:AH65)/(AL64*AL64))</f>
        <v>26.689239180074736</v>
      </c>
      <c r="AM65" s="37">
        <f>AM64+(AVERAGE($AI$3:AI65)/(AM64*AM64))</f>
        <v>26.073034357406577</v>
      </c>
      <c r="AN65" s="38">
        <f t="shared" si="8"/>
        <v>25</v>
      </c>
      <c r="AO65" s="39">
        <f t="shared" si="20"/>
        <v>25.868171385468493</v>
      </c>
      <c r="AP65" s="39">
        <f t="shared" si="20"/>
        <v>26.371126217403713</v>
      </c>
      <c r="AQ65" s="36">
        <f t="shared" si="14"/>
        <v>25.942142016365047</v>
      </c>
      <c r="AR65" s="40">
        <f t="shared" si="21"/>
        <v>26.05377655979369</v>
      </c>
      <c r="AS65" s="41">
        <f t="shared" si="21"/>
        <v>26.484596543671721</v>
      </c>
      <c r="AT65" s="20">
        <f>POWER((AO65-H65),2)</f>
        <v>0.75372155454628254</v>
      </c>
      <c r="AU65" s="20">
        <f>POWER((AP65-H65),2)</f>
        <v>1.8799871040518144</v>
      </c>
      <c r="AV65" s="29">
        <f t="shared" si="10"/>
        <v>22.52561909636718</v>
      </c>
      <c r="AW65" s="30">
        <f t="shared" si="13"/>
        <v>27.477872380373405</v>
      </c>
      <c r="AX65" s="36">
        <f t="shared" si="11"/>
        <v>22.959002123554992</v>
      </c>
      <c r="AY65" s="37">
        <f t="shared" si="12"/>
        <v>23.163389939924368</v>
      </c>
    </row>
    <row r="66" spans="1:51" thickTop="1" thickBot="1">
      <c r="A66" s="4">
        <v>65</v>
      </c>
      <c r="B66" s="4">
        <v>1118310550</v>
      </c>
      <c r="C66" s="5">
        <f t="shared" si="0"/>
        <v>0.19937694704049844</v>
      </c>
      <c r="D66" s="2">
        <f t="shared" si="1"/>
        <v>38512.409143518518</v>
      </c>
      <c r="E66" t="s">
        <v>621</v>
      </c>
      <c r="F66" t="s">
        <v>622</v>
      </c>
      <c r="G66" s="4">
        <v>25</v>
      </c>
      <c r="H66" s="4">
        <v>23</v>
      </c>
      <c r="I66" s="5">
        <f t="shared" si="2"/>
        <v>0.18421052631578946</v>
      </c>
      <c r="J66" s="4">
        <v>154</v>
      </c>
      <c r="K66" s="4">
        <v>148</v>
      </c>
      <c r="L66" s="5">
        <f t="shared" si="3"/>
        <v>0.44148701508689503</v>
      </c>
      <c r="M66" s="5">
        <f t="shared" si="4"/>
        <v>6.4347826086956523</v>
      </c>
      <c r="N66" s="4">
        <v>0</v>
      </c>
      <c r="O66" s="4">
        <v>2</v>
      </c>
      <c r="P66" s="4">
        <v>0</v>
      </c>
      <c r="Q66" s="4">
        <v>0</v>
      </c>
      <c r="R66" s="4">
        <v>1</v>
      </c>
      <c r="S66" s="4">
        <v>0</v>
      </c>
      <c r="T66" s="4">
        <v>0</v>
      </c>
      <c r="U66" s="4">
        <v>6</v>
      </c>
      <c r="V66" s="4">
        <v>1</v>
      </c>
      <c r="W66" s="4">
        <f>N66+P66+T66</f>
        <v>0</v>
      </c>
      <c r="X66" s="4">
        <f>O66+Q66+U66</f>
        <v>8</v>
      </c>
      <c r="Y66" s="60">
        <f>(N66+V66)/G66</f>
        <v>0.04</v>
      </c>
      <c r="Z66" s="62">
        <f>IF(AA66=0,0,(N66+V66)/ABS(AA66))</f>
        <v>0.5</v>
      </c>
      <c r="AA66" s="3">
        <f t="shared" si="5"/>
        <v>-2</v>
      </c>
      <c r="AB66" s="3">
        <f t="shared" si="6"/>
        <v>-6</v>
      </c>
      <c r="AC66" s="3">
        <f>N66+O66+P66+Q66+T66+U66</f>
        <v>8</v>
      </c>
      <c r="AD66" s="3">
        <f>AA66/G66</f>
        <v>-0.08</v>
      </c>
      <c r="AE66" s="24">
        <f>(AA66)*(G66*G66)</f>
        <v>-1250</v>
      </c>
      <c r="AF66" s="25">
        <f t="shared" si="7"/>
        <v>1.890359168241966E-3</v>
      </c>
      <c r="AG66" s="26">
        <f>(H66-$H$2)/SUM($AF$2:AF65)</f>
        <v>50.68622063360209</v>
      </c>
      <c r="AH66" s="35">
        <f>(H66-H61)/SUM(AF61:AF65)</f>
        <v>-545.96013500963272</v>
      </c>
      <c r="AI66" s="28">
        <f>(H66-H56)/SUM(AF56:AF65)</f>
        <v>-281.98298971553891</v>
      </c>
      <c r="AJ66" s="29">
        <f>AJ65+(AVERAGE($AE$3:AE66)/(AJ65*AJ65))</f>
        <v>28.270185395883026</v>
      </c>
      <c r="AK66" s="30">
        <f>AK65+(AVERAGE($AG$3:AG66)/(AK65*AK65))</f>
        <v>24.716230087926945</v>
      </c>
      <c r="AL66" s="36">
        <f>AL65+(AVERAGE($AH$3:AH66)/(AL65*AL65))</f>
        <v>26.764694842010268</v>
      </c>
      <c r="AM66" s="37">
        <f>AM65+(AVERAGE($AI$3:AI66)/(AM65*AM65))</f>
        <v>26.166885374836259</v>
      </c>
      <c r="AN66" s="38">
        <f t="shared" si="8"/>
        <v>23</v>
      </c>
      <c r="AO66" s="39">
        <f t="shared" si="20"/>
        <v>25.052285400120898</v>
      </c>
      <c r="AP66" s="39">
        <f t="shared" si="20"/>
        <v>25.965649841584767</v>
      </c>
      <c r="AQ66" s="36">
        <f t="shared" si="14"/>
        <v>25.609030099749297</v>
      </c>
      <c r="AR66" s="40">
        <f t="shared" si="21"/>
        <v>25.799581694849795</v>
      </c>
      <c r="AS66" s="41">
        <f t="shared" si="21"/>
        <v>26.305902124576551</v>
      </c>
      <c r="AT66" s="20">
        <f>POWER((AO66-H66),2)</f>
        <v>4.2118753635493933</v>
      </c>
      <c r="AU66" s="20">
        <f>POWER((AP66-H66),2)</f>
        <v>8.7950789828917539</v>
      </c>
      <c r="AV66" s="29">
        <f t="shared" si="10"/>
        <v>22.593268019057795</v>
      </c>
      <c r="AW66" s="30">
        <f t="shared" si="13"/>
        <v>27.587983782456909</v>
      </c>
      <c r="AX66" s="36">
        <f t="shared" si="11"/>
        <v>23.030819320920081</v>
      </c>
      <c r="AY66" s="37">
        <f t="shared" si="12"/>
        <v>23.237135293112505</v>
      </c>
    </row>
    <row r="67" spans="1:51" thickTop="1" thickBot="1">
      <c r="A67" s="4">
        <v>66</v>
      </c>
      <c r="B67" s="4">
        <v>1118584358</v>
      </c>
      <c r="C67" s="5">
        <f t="shared" ref="C67:C130" si="22">(A67-1)/(LARGE(A:A,1)-1)</f>
        <v>0.20249221183800623</v>
      </c>
      <c r="D67" s="2">
        <f t="shared" ref="D67:D130" si="23">(B67/86400)+25569</f>
        <v>38515.578217592592</v>
      </c>
      <c r="E67" t="s">
        <v>622</v>
      </c>
      <c r="F67" t="s">
        <v>623</v>
      </c>
      <c r="G67" s="4">
        <v>23</v>
      </c>
      <c r="H67" s="4">
        <v>23</v>
      </c>
      <c r="I67" s="5">
        <f t="shared" ref="I67:I130" si="24">(H67-SMALL(H:H,1))/(LARGE(H:H,1)-SMALL(H:H,1))</f>
        <v>0.18421052631578946</v>
      </c>
      <c r="J67" s="4">
        <v>148</v>
      </c>
      <c r="K67" s="4">
        <v>148</v>
      </c>
      <c r="L67" s="5">
        <f t="shared" ref="L67:L130" si="25">(K67-SMALL(K:K,1))/(LARGE(K:K,1)-SMALL(K:K,1))</f>
        <v>0.44148701508689503</v>
      </c>
      <c r="M67" s="5">
        <f t="shared" ref="M67:M130" si="26">K67/H67</f>
        <v>6.4347826086956523</v>
      </c>
      <c r="N67" s="4">
        <v>0</v>
      </c>
      <c r="O67" s="4">
        <v>0</v>
      </c>
      <c r="P67" s="4">
        <v>0</v>
      </c>
      <c r="Q67" s="4">
        <v>0</v>
      </c>
      <c r="R67" s="4">
        <v>1</v>
      </c>
      <c r="S67" s="4">
        <v>0</v>
      </c>
      <c r="T67" s="4">
        <v>0</v>
      </c>
      <c r="U67" s="4">
        <v>0</v>
      </c>
      <c r="V67" s="4">
        <v>1</v>
      </c>
      <c r="W67" s="4">
        <f>N67+P67+T67</f>
        <v>0</v>
      </c>
      <c r="X67" s="4">
        <f>O67+Q67+U67</f>
        <v>0</v>
      </c>
      <c r="Y67" s="60">
        <f>(N67+V67)/G67</f>
        <v>4.3478260869565216E-2</v>
      </c>
      <c r="Z67" s="62">
        <f>IF(AA67=0,0,(N67+V67)/ABS(AA67))</f>
        <v>0</v>
      </c>
      <c r="AA67" s="3">
        <f t="shared" ref="AA67:AA130" si="27">H67-G67</f>
        <v>0</v>
      </c>
      <c r="AB67" s="3">
        <f t="shared" ref="AB67:AB130" si="28">K67-J67</f>
        <v>0</v>
      </c>
      <c r="AC67" s="3">
        <f>N67+O67+P67+Q67+T67+U67</f>
        <v>0</v>
      </c>
      <c r="AD67" s="3">
        <f>AA67/G67</f>
        <v>0</v>
      </c>
      <c r="AE67" s="24">
        <f>(AA67)*(G67*G67)</f>
        <v>0</v>
      </c>
      <c r="AF67" s="25">
        <f t="shared" ref="AF67:AF130" si="29">1/(H67*H67)</f>
        <v>1.890359168241966E-3</v>
      </c>
      <c r="AG67" s="26">
        <f>(H67-$H$2)/SUM($AF$2:AF66)</f>
        <v>49.889525145625775</v>
      </c>
      <c r="AH67" s="35">
        <f>(H67-H62)/SUM(AF62:AF66)</f>
        <v>-637.33568693981272</v>
      </c>
      <c r="AI67" s="28">
        <f>(H67-H57)/SUM(AF57:AF66)</f>
        <v>-272.03722787610383</v>
      </c>
      <c r="AJ67" s="29">
        <f>AJ66+(AVERAGE($AE$3:AE67)/(AJ66*AJ66))</f>
        <v>28.303757287374481</v>
      </c>
      <c r="AK67" s="30">
        <f>AK66+(AVERAGE($AG$3:AG67)/(AK66*AK66))</f>
        <v>24.865623759648379</v>
      </c>
      <c r="AL67" s="36">
        <f>AL66+(AVERAGE($AH$3:AH67)/(AL66*AL66))</f>
        <v>26.824883636736637</v>
      </c>
      <c r="AM67" s="37">
        <f>AM66+(AVERAGE($AI$3:AI67)/(AM66*AM66))</f>
        <v>26.252518469972291</v>
      </c>
      <c r="AN67" s="38">
        <f t="shared" si="8"/>
        <v>23</v>
      </c>
      <c r="AO67" s="39">
        <f t="shared" si="20"/>
        <v>24.036800346159108</v>
      </c>
      <c r="AP67" s="39">
        <f t="shared" si="20"/>
        <v>25.562162468422652</v>
      </c>
      <c r="AQ67" s="36">
        <f t="shared" si="14"/>
        <v>25.028370321404964</v>
      </c>
      <c r="AR67" s="40">
        <f t="shared" si="21"/>
        <v>25.467809114462909</v>
      </c>
      <c r="AS67" s="41">
        <f t="shared" si="21"/>
        <v>26.096704664046911</v>
      </c>
      <c r="AT67" s="20">
        <f>POWER((AO67-H67),2)</f>
        <v>1.0749549577956461</v>
      </c>
      <c r="AU67" s="20">
        <f>POWER((AP67-H67),2)</f>
        <v>6.5646765145936596</v>
      </c>
      <c r="AV67" s="29">
        <f t="shared" si="10"/>
        <v>22.660512438475351</v>
      </c>
      <c r="AW67" s="30">
        <f t="shared" si="13"/>
        <v>27.697217967504336</v>
      </c>
      <c r="AX67" s="36">
        <f t="shared" si="11"/>
        <v>23.102189320284904</v>
      </c>
      <c r="AY67" s="37">
        <f t="shared" si="12"/>
        <v>23.310413312661293</v>
      </c>
    </row>
    <row r="68" spans="1:51" thickTop="1" thickBot="1">
      <c r="A68" s="4">
        <v>67</v>
      </c>
      <c r="B68" s="4">
        <v>1119140509</v>
      </c>
      <c r="C68" s="5">
        <f t="shared" si="22"/>
        <v>0.20560747663551401</v>
      </c>
      <c r="D68" s="2">
        <f t="shared" si="23"/>
        <v>38522.015150462961</v>
      </c>
      <c r="E68" t="s">
        <v>623</v>
      </c>
      <c r="F68" t="s">
        <v>624</v>
      </c>
      <c r="G68" s="4">
        <v>23</v>
      </c>
      <c r="H68" s="4">
        <v>23</v>
      </c>
      <c r="I68" s="5">
        <f t="shared" si="24"/>
        <v>0.18421052631578946</v>
      </c>
      <c r="J68" s="4">
        <v>148</v>
      </c>
      <c r="K68" s="4">
        <v>151</v>
      </c>
      <c r="L68" s="5">
        <f t="shared" si="25"/>
        <v>0.45049528903710639</v>
      </c>
      <c r="M68" s="5">
        <f t="shared" si="26"/>
        <v>6.5652173913043477</v>
      </c>
      <c r="N68" s="4">
        <v>0</v>
      </c>
      <c r="O68" s="4">
        <v>0</v>
      </c>
      <c r="P68" s="4">
        <v>3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1</v>
      </c>
      <c r="W68" s="4">
        <f>N68+P68+T68</f>
        <v>3</v>
      </c>
      <c r="X68" s="4">
        <f>O68+Q68+U68</f>
        <v>0</v>
      </c>
      <c r="Y68" s="60">
        <f>(N68+V68)/G68</f>
        <v>4.3478260869565216E-2</v>
      </c>
      <c r="Z68" s="62">
        <f>IF(AA68=0,0,(N68+V68)/ABS(AA68))</f>
        <v>0</v>
      </c>
      <c r="AA68" s="3">
        <f t="shared" si="27"/>
        <v>0</v>
      </c>
      <c r="AB68" s="3">
        <f t="shared" si="28"/>
        <v>3</v>
      </c>
      <c r="AC68" s="3">
        <f>N68+O68+P68+Q68+T68+U68</f>
        <v>3</v>
      </c>
      <c r="AD68" s="3">
        <f>AA68/G68</f>
        <v>0</v>
      </c>
      <c r="AE68" s="24">
        <f>(AA68)*(G68*G68)</f>
        <v>0</v>
      </c>
      <c r="AF68" s="25">
        <f t="shared" si="29"/>
        <v>1.890359168241966E-3</v>
      </c>
      <c r="AG68" s="26">
        <f>(H68-$H$2)/SUM($AF$2:AF67)</f>
        <v>49.11748730132539</v>
      </c>
      <c r="AH68" s="35">
        <f>(H68-H63)/SUM(AF63:AF67)</f>
        <v>-354.60958212597308</v>
      </c>
      <c r="AI68" s="28">
        <f>(H68-H58)/SUM(AF58:AF67)</f>
        <v>-262.76915316436606</v>
      </c>
      <c r="AJ68" s="29">
        <f>AJ67+(AVERAGE($AE$3:AE68)/(AJ67*AJ67))</f>
        <v>28.336742125893515</v>
      </c>
      <c r="AK68" s="30">
        <f>AK67+(AVERAGE($AG$3:AG68)/(AK67*AK67))</f>
        <v>25.012194905585808</v>
      </c>
      <c r="AL68" s="36">
        <f>AL67+(AVERAGE($AH$3:AH68)/(AL67*AL67))</f>
        <v>26.876428034867523</v>
      </c>
      <c r="AM68" s="37">
        <f>AM67+(AVERAGE($AI$3:AI68)/(AM67*AM67))</f>
        <v>26.330527986980314</v>
      </c>
      <c r="AN68" s="38">
        <f t="shared" ref="AN68:AN131" si="30">AN67+(AE68/(AN67*AN67))</f>
        <v>23</v>
      </c>
      <c r="AO68" s="39">
        <f t="shared" ref="AO68:AP83" si="31">AO67+(AH68/(AO67*AO67))</f>
        <v>23.423042362419064</v>
      </c>
      <c r="AP68" s="39">
        <f t="shared" si="31"/>
        <v>25.160020684805659</v>
      </c>
      <c r="AQ68" s="36">
        <f t="shared" si="14"/>
        <v>24.354450073167197</v>
      </c>
      <c r="AR68" s="40">
        <f t="shared" si="21"/>
        <v>25.096130460865776</v>
      </c>
      <c r="AS68" s="41">
        <f t="shared" si="21"/>
        <v>25.856896897522969</v>
      </c>
      <c r="AT68" s="20">
        <f>POWER((AO68-H68),2)</f>
        <v>0.17896484040110289</v>
      </c>
      <c r="AU68" s="20">
        <f>POWER((AP68-H68),2)</f>
        <v>4.665689358788307</v>
      </c>
      <c r="AV68" s="29">
        <f t="shared" ref="AV68:AV131" si="32">AV67+(AVERAGE($AE$3:$AE$85)/(AV67*AV67))</f>
        <v>22.727358358275428</v>
      </c>
      <c r="AW68" s="30">
        <f t="shared" si="13"/>
        <v>27.805592241071398</v>
      </c>
      <c r="AX68" s="36">
        <f t="shared" ref="AX68:AX131" si="33">AX67+(AVERAGE($AH$3:$AH$85)/(AX67*AX67))</f>
        <v>23.173119031610685</v>
      </c>
      <c r="AY68" s="37">
        <f t="shared" ref="AY68:AY131" si="34">AY67+(AVERAGE($AI$3:$AI$85)/(AY67*AY67))</f>
        <v>23.383231346528891</v>
      </c>
    </row>
    <row r="69" spans="1:51" thickTop="1" thickBot="1">
      <c r="A69" s="4">
        <v>68</v>
      </c>
      <c r="B69" s="4">
        <v>1119143181</v>
      </c>
      <c r="C69" s="5">
        <f t="shared" si="22"/>
        <v>0.2087227414330218</v>
      </c>
      <c r="D69" s="2">
        <f t="shared" si="23"/>
        <v>38522.046076388891</v>
      </c>
      <c r="E69" t="s">
        <v>624</v>
      </c>
      <c r="F69" t="s">
        <v>625</v>
      </c>
      <c r="G69" s="4">
        <v>23</v>
      </c>
      <c r="H69" s="4">
        <v>23</v>
      </c>
      <c r="I69" s="5">
        <f t="shared" si="24"/>
        <v>0.18421052631578946</v>
      </c>
      <c r="J69" s="4">
        <v>151</v>
      </c>
      <c r="K69" s="4">
        <v>151</v>
      </c>
      <c r="L69" s="5">
        <f t="shared" si="25"/>
        <v>0.45049528903710639</v>
      </c>
      <c r="M69" s="5">
        <f t="shared" si="26"/>
        <v>6.5652173913043477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f>N69+P69+T69</f>
        <v>0</v>
      </c>
      <c r="X69" s="4">
        <f>O69+Q69+U69</f>
        <v>0</v>
      </c>
      <c r="Y69" s="60">
        <f>(N69+V69)/G69</f>
        <v>0</v>
      </c>
      <c r="Z69" s="62">
        <f>IF(AA69=0,0,(N69+V69)/ABS(AA69))</f>
        <v>0</v>
      </c>
      <c r="AA69" s="3">
        <f t="shared" si="27"/>
        <v>0</v>
      </c>
      <c r="AB69" s="3">
        <f t="shared" si="28"/>
        <v>0</v>
      </c>
      <c r="AC69" s="3">
        <f>N69+O69+P69+Q69+T69+U69</f>
        <v>0</v>
      </c>
      <c r="AD69" s="3">
        <f>AA69/G69</f>
        <v>0</v>
      </c>
      <c r="AE69" s="24">
        <f>(AA69)*(G69*G69)</f>
        <v>0</v>
      </c>
      <c r="AF69" s="25">
        <f t="shared" si="29"/>
        <v>1.890359168241966E-3</v>
      </c>
      <c r="AG69" s="26">
        <f>(H69-$H$2)/SUM($AF$2:AF68)</f>
        <v>48.368979818026709</v>
      </c>
      <c r="AH69" s="35">
        <f>(H69-H64)/SUM(AF64:AF68)</f>
        <v>-225.45175588135015</v>
      </c>
      <c r="AI69" s="28">
        <f>(H69-H59)/SUM(AF59:AF68)</f>
        <v>-254.11178296528519</v>
      </c>
      <c r="AJ69" s="29">
        <f>AJ68+(AVERAGE($AE$3:AE69)/(AJ68*AJ68))</f>
        <v>28.36915905281543</v>
      </c>
      <c r="AK69" s="30">
        <f>AK68+(AVERAGE($AG$3:AG69)/(AK68*AK68))</f>
        <v>25.1560451634145</v>
      </c>
      <c r="AL69" s="36">
        <f>AL68+(AVERAGE($AH$3:AH69)/(AL68*AL68))</f>
        <v>26.922350155847042</v>
      </c>
      <c r="AM69" s="37">
        <f>AM68+(AVERAGE($AI$3:AI69)/(AM68*AM68))</f>
        <v>26.40144797006694</v>
      </c>
      <c r="AN69" s="38">
        <f t="shared" si="30"/>
        <v>23</v>
      </c>
      <c r="AO69" s="39">
        <f t="shared" si="31"/>
        <v>23.012113151367849</v>
      </c>
      <c r="AP69" s="39">
        <f t="shared" si="31"/>
        <v>24.758597163956487</v>
      </c>
      <c r="AQ69" s="36">
        <f t="shared" si="14"/>
        <v>23.664859753720073</v>
      </c>
      <c r="AR69" s="40">
        <f t="shared" si="21"/>
        <v>24.701382541530947</v>
      </c>
      <c r="AS69" s="41">
        <f t="shared" si="21"/>
        <v>25.58607943537076</v>
      </c>
      <c r="AT69" s="20">
        <f>POWER((AO69-H69),2)</f>
        <v>1.4672843606042656E-4</v>
      </c>
      <c r="AU69" s="20">
        <f>POWER((AP69-H69),2)</f>
        <v>3.0926639850758009</v>
      </c>
      <c r="AV69" s="29">
        <f t="shared" si="32"/>
        <v>22.793811640646428</v>
      </c>
      <c r="AW69" s="30">
        <f t="shared" ref="AW69:AW132" si="35">AW68+(AVERAGE($AG$3:$AG$85)/(AW68*AW68))</f>
        <v>27.913123368078882</v>
      </c>
      <c r="AX69" s="36">
        <f t="shared" si="33"/>
        <v>23.243615195401688</v>
      </c>
      <c r="AY69" s="37">
        <f t="shared" si="34"/>
        <v>23.455596559335312</v>
      </c>
    </row>
    <row r="70" spans="1:51" thickTop="1" thickBot="1">
      <c r="A70" s="4">
        <v>69</v>
      </c>
      <c r="B70" s="4">
        <v>1119300071</v>
      </c>
      <c r="C70" s="5">
        <f t="shared" si="22"/>
        <v>0.21183800623052959</v>
      </c>
      <c r="D70" s="2">
        <f t="shared" si="23"/>
        <v>38523.861932870372</v>
      </c>
      <c r="E70" t="s">
        <v>625</v>
      </c>
      <c r="F70" t="s">
        <v>626</v>
      </c>
      <c r="G70" s="4">
        <v>23</v>
      </c>
      <c r="H70" s="4">
        <v>23</v>
      </c>
      <c r="I70" s="5">
        <f t="shared" si="24"/>
        <v>0.18421052631578946</v>
      </c>
      <c r="J70" s="4">
        <v>151</v>
      </c>
      <c r="K70" s="4">
        <v>152</v>
      </c>
      <c r="L70" s="5">
        <f t="shared" si="25"/>
        <v>0.45349804702051016</v>
      </c>
      <c r="M70" s="5">
        <f t="shared" si="26"/>
        <v>6.6086956521739131</v>
      </c>
      <c r="N70" s="4">
        <v>0</v>
      </c>
      <c r="O70" s="4">
        <v>0</v>
      </c>
      <c r="P70" s="4">
        <v>1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1</v>
      </c>
      <c r="W70" s="4">
        <f>N70+P70+T70</f>
        <v>1</v>
      </c>
      <c r="X70" s="4">
        <f>O70+Q70+U70</f>
        <v>0</v>
      </c>
      <c r="Y70" s="60">
        <f>(N70+V70)/G70</f>
        <v>4.3478260869565216E-2</v>
      </c>
      <c r="Z70" s="62">
        <f>IF(AA70=0,0,(N70+V70)/ABS(AA70))</f>
        <v>0</v>
      </c>
      <c r="AA70" s="3">
        <f t="shared" si="27"/>
        <v>0</v>
      </c>
      <c r="AB70" s="3">
        <f t="shared" si="28"/>
        <v>1</v>
      </c>
      <c r="AC70" s="3">
        <f>N70+O70+P70+Q70+T70+U70</f>
        <v>1</v>
      </c>
      <c r="AD70" s="3">
        <f>AA70/G70</f>
        <v>0</v>
      </c>
      <c r="AE70" s="24">
        <f>(AA70)*(G70*G70)</f>
        <v>0</v>
      </c>
      <c r="AF70" s="25">
        <f t="shared" si="29"/>
        <v>1.890359168241966E-3</v>
      </c>
      <c r="AG70" s="26">
        <f>(H70-$H$2)/SUM($AF$2:AF69)</f>
        <v>47.642943096816474</v>
      </c>
      <c r="AH70" s="35">
        <f>(H70-H65)/SUM(AF65:AF69)</f>
        <v>-218.30637173984815</v>
      </c>
      <c r="AI70" s="28">
        <f>(H70-H60)/SUM(AF60:AF69)</f>
        <v>-246.00668052423447</v>
      </c>
      <c r="AJ70" s="29">
        <f>AJ69+(AVERAGE($AE$3:AE70)/(AJ69*AJ69))</f>
        <v>28.401026306929747</v>
      </c>
      <c r="AK70" s="30">
        <f>AK69+(AVERAGE($AG$3:AG70)/(AK69*AK69))</f>
        <v>25.297270787619006</v>
      </c>
      <c r="AL70" s="36">
        <f>AL69+(AVERAGE($AH$3:AH70)/(AL69*AL69))</f>
        <v>26.96301346204374</v>
      </c>
      <c r="AM70" s="37">
        <f>AM69+(AVERAGE($AI$3:AI70)/(AM69*AM69))</f>
        <v>26.465759925921098</v>
      </c>
      <c r="AN70" s="38">
        <f t="shared" si="30"/>
        <v>23</v>
      </c>
      <c r="AO70" s="39">
        <f t="shared" si="31"/>
        <v>22.599870037297961</v>
      </c>
      <c r="AP70" s="39">
        <f t="shared" si="31"/>
        <v>24.357273439941252</v>
      </c>
      <c r="AQ70" s="36">
        <f t="shared" si="14"/>
        <v>22.957155114103674</v>
      </c>
      <c r="AR70" s="40">
        <f t="shared" si="21"/>
        <v>24.282373863808687</v>
      </c>
      <c r="AS70" s="41">
        <f t="shared" si="21"/>
        <v>25.283545252073832</v>
      </c>
      <c r="AT70" s="20">
        <f>POWER((AO70-H70),2)</f>
        <v>0.16010398705193488</v>
      </c>
      <c r="AU70" s="20">
        <f>POWER((AP70-H70),2)</f>
        <v>1.8421911907699606</v>
      </c>
      <c r="AV70" s="29">
        <f t="shared" si="32"/>
        <v>22.859878010856534</v>
      </c>
      <c r="AW70" s="30">
        <f t="shared" si="35"/>
        <v>28.019827595791025</v>
      </c>
      <c r="AX70" s="36">
        <f t="shared" si="33"/>
        <v>23.313684388371872</v>
      </c>
      <c r="AY70" s="37">
        <f t="shared" si="34"/>
        <v>23.52751593859918</v>
      </c>
    </row>
    <row r="71" spans="1:51" thickTop="1" thickBot="1">
      <c r="A71" s="4">
        <v>70</v>
      </c>
      <c r="B71" s="4">
        <v>1119690049</v>
      </c>
      <c r="C71" s="5">
        <f t="shared" si="22"/>
        <v>0.21495327102803738</v>
      </c>
      <c r="D71" s="2">
        <f t="shared" si="23"/>
        <v>38528.375567129631</v>
      </c>
      <c r="E71" t="s">
        <v>626</v>
      </c>
      <c r="F71" t="s">
        <v>627</v>
      </c>
      <c r="G71" s="4">
        <v>23</v>
      </c>
      <c r="H71" s="4">
        <v>23</v>
      </c>
      <c r="I71" s="5">
        <f t="shared" si="24"/>
        <v>0.18421052631578946</v>
      </c>
      <c r="J71" s="4">
        <v>152</v>
      </c>
      <c r="K71" s="4">
        <v>152</v>
      </c>
      <c r="L71" s="5">
        <f t="shared" si="25"/>
        <v>0.45349804702051016</v>
      </c>
      <c r="M71" s="5">
        <f t="shared" si="26"/>
        <v>6.6086956521739131</v>
      </c>
      <c r="N71" s="4">
        <v>0</v>
      </c>
      <c r="O71" s="4">
        <v>0</v>
      </c>
      <c r="P71" s="4">
        <v>0</v>
      </c>
      <c r="Q71" s="4">
        <v>0</v>
      </c>
      <c r="R71" s="4">
        <v>2</v>
      </c>
      <c r="S71" s="4">
        <v>0</v>
      </c>
      <c r="T71" s="4">
        <v>0</v>
      </c>
      <c r="U71" s="4">
        <v>0</v>
      </c>
      <c r="V71" s="4">
        <v>2</v>
      </c>
      <c r="W71" s="4">
        <f>N71+P71+T71</f>
        <v>0</v>
      </c>
      <c r="X71" s="4">
        <f>O71+Q71+U71</f>
        <v>0</v>
      </c>
      <c r="Y71" s="60">
        <f>(N71+V71)/G71</f>
        <v>8.6956521739130432E-2</v>
      </c>
      <c r="Z71" s="62">
        <f>IF(AA71=0,0,(N71+V71)/ABS(AA71))</f>
        <v>0</v>
      </c>
      <c r="AA71" s="3">
        <f t="shared" si="27"/>
        <v>0</v>
      </c>
      <c r="AB71" s="3">
        <f t="shared" si="28"/>
        <v>0</v>
      </c>
      <c r="AC71" s="3">
        <f>N71+O71+P71+Q71+T71+U71</f>
        <v>0</v>
      </c>
      <c r="AD71" s="3">
        <f>AA71/G71</f>
        <v>0</v>
      </c>
      <c r="AE71" s="24">
        <f>(AA71)*(G71*G71)</f>
        <v>0</v>
      </c>
      <c r="AF71" s="25">
        <f t="shared" si="29"/>
        <v>1.890359168241966E-3</v>
      </c>
      <c r="AG71" s="26">
        <f>(H71-$H$2)/SUM($AF$2:AF70)</f>
        <v>46.938380217869813</v>
      </c>
      <c r="AH71" s="35">
        <f>(H71-H66)/SUM(AF66:AF70)</f>
        <v>0</v>
      </c>
      <c r="AI71" s="28">
        <f>(H71-H61)/SUM(AF61:AF70)</f>
        <v>-238.40263418777545</v>
      </c>
      <c r="AJ71" s="29">
        <f>AJ70+(AVERAGE($AE$3:AE71)/(AJ70*AJ70))</f>
        <v>28.432361279700046</v>
      </c>
      <c r="AK71" s="30">
        <f>AK70+(AVERAGE($AG$3:AG71)/(AK70*AK70))</f>
        <v>25.435963025501824</v>
      </c>
      <c r="AL71" s="36">
        <f>AL70+(AVERAGE($AH$3:AH71)/(AL70*AL70))</f>
        <v>27.002966663813378</v>
      </c>
      <c r="AM71" s="37">
        <f>AM70+(AVERAGE($AI$3:AI71)/(AM70*AM70))</f>
        <v>26.523899374872833</v>
      </c>
      <c r="AN71" s="38">
        <f t="shared" si="30"/>
        <v>23</v>
      </c>
      <c r="AO71" s="39">
        <f t="shared" si="31"/>
        <v>22.599870037297961</v>
      </c>
      <c r="AP71" s="39">
        <f t="shared" si="31"/>
        <v>23.955432939060692</v>
      </c>
      <c r="AQ71" s="36">
        <f t="shared" si="14"/>
        <v>22.412328158623119</v>
      </c>
      <c r="AR71" s="40">
        <f t="shared" si="21"/>
        <v>23.848779870231098</v>
      </c>
      <c r="AS71" s="41">
        <f t="shared" si="21"/>
        <v>24.94825244562626</v>
      </c>
      <c r="AT71" s="20">
        <f>POWER((AO71-H71),2)</f>
        <v>0.16010398705193488</v>
      </c>
      <c r="AU71" s="20">
        <f>POWER((AP71-H71),2)</f>
        <v>0.91285210104215275</v>
      </c>
      <c r="AV71" s="29">
        <f t="shared" si="32"/>
        <v>22.925563061616153</v>
      </c>
      <c r="AW71" s="30">
        <f t="shared" si="35"/>
        <v>28.125720675564114</v>
      </c>
      <c r="AX71" s="36">
        <f t="shared" si="33"/>
        <v>23.383333028872404</v>
      </c>
      <c r="AY71" s="37">
        <f t="shared" si="34"/>
        <v>23.598996300706805</v>
      </c>
    </row>
    <row r="72" spans="1:51" thickTop="1" thickBot="1">
      <c r="A72" s="4">
        <v>71</v>
      </c>
      <c r="B72" s="4">
        <v>1119707238</v>
      </c>
      <c r="C72" s="5">
        <f t="shared" si="22"/>
        <v>0.21806853582554517</v>
      </c>
      <c r="D72" s="2">
        <f t="shared" si="23"/>
        <v>38528.574513888889</v>
      </c>
      <c r="E72" t="s">
        <v>627</v>
      </c>
      <c r="F72" t="s">
        <v>628</v>
      </c>
      <c r="G72" s="4">
        <v>23</v>
      </c>
      <c r="H72" s="4">
        <v>24</v>
      </c>
      <c r="I72" s="5">
        <f t="shared" si="24"/>
        <v>0.21052631578947367</v>
      </c>
      <c r="J72" s="4">
        <v>152</v>
      </c>
      <c r="K72" s="4">
        <v>154</v>
      </c>
      <c r="L72" s="5">
        <f t="shared" si="25"/>
        <v>0.45950356298731776</v>
      </c>
      <c r="M72" s="5">
        <f t="shared" si="26"/>
        <v>6.416666666666667</v>
      </c>
      <c r="N72" s="4">
        <v>1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2</v>
      </c>
      <c r="U72" s="4">
        <v>0</v>
      </c>
      <c r="V72" s="4">
        <v>0</v>
      </c>
      <c r="W72" s="4">
        <f>N72+P72+T72</f>
        <v>3</v>
      </c>
      <c r="X72" s="4">
        <f>O72+Q72+U72</f>
        <v>0</v>
      </c>
      <c r="Y72" s="60">
        <f>(N72+V72)/G72</f>
        <v>4.3478260869565216E-2</v>
      </c>
      <c r="Z72" s="62">
        <f>IF(AA72=0,0,(N72+V72)/ABS(AA72))</f>
        <v>1</v>
      </c>
      <c r="AA72" s="3">
        <f t="shared" si="27"/>
        <v>1</v>
      </c>
      <c r="AB72" s="3">
        <f t="shared" si="28"/>
        <v>2</v>
      </c>
      <c r="AC72" s="3">
        <f>N72+O72+P72+Q72+T72+U72</f>
        <v>3</v>
      </c>
      <c r="AD72" s="3">
        <f>AA72/G72</f>
        <v>4.3478260869565216E-2</v>
      </c>
      <c r="AE72" s="24">
        <f>(AA72)*(G72*G72)</f>
        <v>529</v>
      </c>
      <c r="AF72" s="25">
        <f t="shared" si="29"/>
        <v>1.736111111111111E-3</v>
      </c>
      <c r="AG72" s="26">
        <f>(H72-$H$2)/SUM($AF$2:AF71)</f>
        <v>53.963411102268566</v>
      </c>
      <c r="AH72" s="35">
        <f>(H72-H67)/SUM(AF67:AF71)</f>
        <v>105.8</v>
      </c>
      <c r="AI72" s="28">
        <f>(H72-H62)/SUM(AF62:AF71)</f>
        <v>-231.25457424749729</v>
      </c>
      <c r="AJ72" s="29">
        <f>AJ71+(AVERAGE($AE$3:AE72)/(AJ71*AJ71))</f>
        <v>28.472528847727361</v>
      </c>
      <c r="AK72" s="30">
        <f>AK71+(AVERAGE($AG$3:AG72)/(AK71*AK71))</f>
        <v>25.572378679180794</v>
      </c>
      <c r="AL72" s="36">
        <f>AL71+(AVERAGE($AH$3:AH72)/(AL71*AL71))</f>
        <v>27.04430548706706</v>
      </c>
      <c r="AM72" s="37">
        <f>AM71+(AVERAGE($AI$3:AI72)/(AM71*AM71))</f>
        <v>26.576261411485465</v>
      </c>
      <c r="AN72" s="38">
        <f t="shared" si="30"/>
        <v>24</v>
      </c>
      <c r="AO72" s="39">
        <f t="shared" si="31"/>
        <v>22.807014717440147</v>
      </c>
      <c r="AP72" s="39">
        <f t="shared" si="31"/>
        <v>23.552454060789128</v>
      </c>
      <c r="AQ72" s="36">
        <f t="shared" ref="AQ72:AQ135" si="36">AQ71+(AVERAGE(AH68:AH72)/(AQ71*AQ71))</f>
        <v>22.136576400952944</v>
      </c>
      <c r="AR72" s="40">
        <f t="shared" si="21"/>
        <v>23.392243442634722</v>
      </c>
      <c r="AS72" s="41">
        <f t="shared" si="21"/>
        <v>24.56673233770654</v>
      </c>
      <c r="AT72" s="20">
        <f>POWER((AO72-H72),2)</f>
        <v>1.4232138844044124</v>
      </c>
      <c r="AU72" s="20">
        <f>POWER((AP72-H72),2)</f>
        <v>0.20029736770414197</v>
      </c>
      <c r="AV72" s="29">
        <f t="shared" si="32"/>
        <v>22.990872257264893</v>
      </c>
      <c r="AW72" s="30">
        <f t="shared" si="35"/>
        <v>28.230817883444445</v>
      </c>
      <c r="AX72" s="36">
        <f t="shared" si="33"/>
        <v>23.452567382092163</v>
      </c>
      <c r="AY72" s="37">
        <f t="shared" si="34"/>
        <v>23.670044296627335</v>
      </c>
    </row>
    <row r="73" spans="1:51" thickTop="1" thickBot="1">
      <c r="A73" s="4">
        <v>72</v>
      </c>
      <c r="B73" s="4">
        <v>1120532909</v>
      </c>
      <c r="C73" s="5">
        <f t="shared" si="22"/>
        <v>0.22118380062305296</v>
      </c>
      <c r="D73" s="2">
        <f t="shared" si="23"/>
        <v>38538.130891203706</v>
      </c>
      <c r="E73" t="s">
        <v>628</v>
      </c>
      <c r="F73" t="s">
        <v>629</v>
      </c>
      <c r="G73" s="4">
        <v>24</v>
      </c>
      <c r="H73" s="4">
        <v>24</v>
      </c>
      <c r="I73" s="5">
        <f t="shared" si="24"/>
        <v>0.21052631578947367</v>
      </c>
      <c r="J73" s="4">
        <v>154</v>
      </c>
      <c r="K73" s="4">
        <v>155</v>
      </c>
      <c r="L73" s="5">
        <f t="shared" si="25"/>
        <v>0.46250632097072153</v>
      </c>
      <c r="M73" s="5">
        <f t="shared" si="26"/>
        <v>6.458333333333333</v>
      </c>
      <c r="N73" s="4">
        <v>0</v>
      </c>
      <c r="O73" s="4">
        <v>0</v>
      </c>
      <c r="P73" s="4">
        <v>1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1</v>
      </c>
      <c r="W73" s="4">
        <f>N73+P73+T73</f>
        <v>1</v>
      </c>
      <c r="X73" s="4">
        <f>O73+Q73+U73</f>
        <v>0</v>
      </c>
      <c r="Y73" s="60">
        <f>(N73+V73)/G73</f>
        <v>4.1666666666666664E-2</v>
      </c>
      <c r="Z73" s="62">
        <f>IF(AA73=0,0,(N73+V73)/ABS(AA73))</f>
        <v>0</v>
      </c>
      <c r="AA73" s="3">
        <f t="shared" si="27"/>
        <v>0</v>
      </c>
      <c r="AB73" s="3">
        <f t="shared" si="28"/>
        <v>1</v>
      </c>
      <c r="AC73" s="3">
        <f>N73+O73+P73+Q73+T73+U73</f>
        <v>1</v>
      </c>
      <c r="AD73" s="3">
        <f>AA73/G73</f>
        <v>0</v>
      </c>
      <c r="AE73" s="24">
        <f>(AA73)*(G73*G73)</f>
        <v>0</v>
      </c>
      <c r="AF73" s="25">
        <f t="shared" si="29"/>
        <v>1.736111111111111E-3</v>
      </c>
      <c r="AG73" s="26">
        <f>(H73-$H$2)/SUM($AF$2:AF72)</f>
        <v>53.250715112412202</v>
      </c>
      <c r="AH73" s="35">
        <f>(H73-H68)/SUM(AF68:AF72)</f>
        <v>107.55524179315213</v>
      </c>
      <c r="AI73" s="28">
        <f>(H73-H63)/SUM(AF63:AF72)</f>
        <v>-112.62811127193474</v>
      </c>
      <c r="AJ73" s="29">
        <f>AJ72+(AVERAGE($AE$3:AE73)/(AJ72*AJ72))</f>
        <v>28.512019017764004</v>
      </c>
      <c r="AK73" s="30">
        <f>AK72+(AVERAGE($AG$3:AG73)/(AK72*AK72))</f>
        <v>25.706588793378305</v>
      </c>
      <c r="AL73" s="36">
        <f>AL72+(AVERAGE($AH$3:AH73)/(AL72*AL72))</f>
        <v>27.087008768639983</v>
      </c>
      <c r="AM73" s="37">
        <f>AM72+(AVERAGE($AI$3:AI73)/(AM72*AM72))</f>
        <v>26.625436774825356</v>
      </c>
      <c r="AN73" s="38">
        <f t="shared" si="30"/>
        <v>24</v>
      </c>
      <c r="AO73" s="39">
        <f t="shared" si="31"/>
        <v>23.013788129983482</v>
      </c>
      <c r="AP73" s="39">
        <f t="shared" si="31"/>
        <v>23.349417396151278</v>
      </c>
      <c r="AQ73" s="36">
        <f t="shared" si="36"/>
        <v>22.042539783090131</v>
      </c>
      <c r="AR73" s="40">
        <f t="shared" si="21"/>
        <v>22.964392782043813</v>
      </c>
      <c r="AS73" s="41">
        <f t="shared" si="21"/>
        <v>24.179464080096302</v>
      </c>
      <c r="AT73" s="20">
        <f>POWER((AO73-H73),2)</f>
        <v>0.97261385256147803</v>
      </c>
      <c r="AU73" s="20">
        <f>POWER((AP73-H73),2)</f>
        <v>0.42325772443058329</v>
      </c>
      <c r="AV73" s="29">
        <f t="shared" si="32"/>
        <v>23.055810937791549</v>
      </c>
      <c r="AW73" s="30">
        <f t="shared" si="35"/>
        <v>28.335134039688704</v>
      </c>
      <c r="AX73" s="36">
        <f t="shared" si="33"/>
        <v>23.521393565042704</v>
      </c>
      <c r="AY73" s="37">
        <f t="shared" si="34"/>
        <v>23.740666417387068</v>
      </c>
    </row>
    <row r="74" spans="1:51" thickTop="1" thickBot="1">
      <c r="A74" s="4">
        <v>73</v>
      </c>
      <c r="B74" s="4">
        <v>1120748213</v>
      </c>
      <c r="C74" s="5">
        <f t="shared" si="22"/>
        <v>0.22429906542056074</v>
      </c>
      <c r="D74" s="2">
        <f t="shared" si="23"/>
        <v>38540.622835648144</v>
      </c>
      <c r="E74" t="s">
        <v>629</v>
      </c>
      <c r="F74" t="s">
        <v>630</v>
      </c>
      <c r="G74" s="4">
        <v>24</v>
      </c>
      <c r="H74" s="4">
        <v>24</v>
      </c>
      <c r="I74" s="5">
        <f t="shared" si="24"/>
        <v>0.21052631578947367</v>
      </c>
      <c r="J74" s="4">
        <v>155</v>
      </c>
      <c r="K74" s="4">
        <v>155</v>
      </c>
      <c r="L74" s="5">
        <f t="shared" si="25"/>
        <v>0.46250632097072153</v>
      </c>
      <c r="M74" s="5">
        <f t="shared" si="26"/>
        <v>6.458333333333333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f>N74+P74+T74</f>
        <v>0</v>
      </c>
      <c r="X74" s="4">
        <f>O74+Q74+U74</f>
        <v>0</v>
      </c>
      <c r="Y74" s="60">
        <f>(N74+V74)/G74</f>
        <v>0</v>
      </c>
      <c r="Z74" s="62">
        <f>IF(AA74=0,0,(N74+V74)/ABS(AA74))</f>
        <v>0</v>
      </c>
      <c r="AA74" s="3">
        <f t="shared" si="27"/>
        <v>0</v>
      </c>
      <c r="AB74" s="3">
        <f t="shared" si="28"/>
        <v>0</v>
      </c>
      <c r="AC74" s="3">
        <f>N74+O74+P74+Q74+T74+U74</f>
        <v>0</v>
      </c>
      <c r="AD74" s="3">
        <f>AA74/G74</f>
        <v>0</v>
      </c>
      <c r="AE74" s="24">
        <f>(AA74)*(G74*G74)</f>
        <v>0</v>
      </c>
      <c r="AF74" s="25">
        <f t="shared" si="29"/>
        <v>1.736111111111111E-3</v>
      </c>
      <c r="AG74" s="26">
        <f>(H74-$H$2)/SUM($AF$2:AF73)</f>
        <v>52.556598922800262</v>
      </c>
      <c r="AH74" s="35">
        <f>(H74-H69)/SUM(AF69:AF73)</f>
        <v>109.36970567121321</v>
      </c>
      <c r="AI74" s="28">
        <f>(H74-H64)/SUM(AF64:AF73)</f>
        <v>-55.511216798643282</v>
      </c>
      <c r="AJ74" s="29">
        <f>AJ73+(AVERAGE($AE$3:AE74)/(AJ73*AJ73))</f>
        <v>28.550852916626877</v>
      </c>
      <c r="AK74" s="30">
        <f>AK73+(AVERAGE($AG$3:AG74)/(AK73*AK73))</f>
        <v>25.838661170899282</v>
      </c>
      <c r="AL74" s="36">
        <f>AL73+(AVERAGE($AH$3:AH74)/(AL73*AL73))</f>
        <v>27.13105662214442</v>
      </c>
      <c r="AM74" s="37">
        <f>AM73+(AVERAGE($AI$3:AI74)/(AM73*AM73))</f>
        <v>26.672662624359734</v>
      </c>
      <c r="AN74" s="38">
        <f t="shared" si="30"/>
        <v>24</v>
      </c>
      <c r="AO74" s="39">
        <f t="shared" si="31"/>
        <v>23.220288494322066</v>
      </c>
      <c r="AP74" s="39">
        <f t="shared" si="31"/>
        <v>23.247598437811249</v>
      </c>
      <c r="AQ74" s="36">
        <f t="shared" si="36"/>
        <v>22.085521572716786</v>
      </c>
      <c r="AR74" s="40">
        <f t="shared" si="21"/>
        <v>22.596392832736868</v>
      </c>
      <c r="AS74" s="41">
        <f t="shared" si="21"/>
        <v>23.808104167024599</v>
      </c>
      <c r="AT74" s="20">
        <f>POWER((AO74-H74),2)</f>
        <v>0.60795003208655096</v>
      </c>
      <c r="AU74" s="20">
        <f>POWER((AP74-H74),2)</f>
        <v>0.56610811078407353</v>
      </c>
      <c r="AV74" s="29">
        <f t="shared" si="32"/>
        <v>23.120384322695131</v>
      </c>
      <c r="AW74" s="30">
        <f t="shared" si="35"/>
        <v>28.438683527274573</v>
      </c>
      <c r="AX74" s="36">
        <f t="shared" si="33"/>
        <v>23.589817551338395</v>
      </c>
      <c r="AY74" s="37">
        <f t="shared" si="34"/>
        <v>23.810868999315083</v>
      </c>
    </row>
    <row r="75" spans="1:51" thickTop="1" thickBot="1">
      <c r="A75" s="4">
        <v>74</v>
      </c>
      <c r="B75" s="4">
        <v>1122097645</v>
      </c>
      <c r="C75" s="5">
        <f t="shared" si="22"/>
        <v>0.22741433021806853</v>
      </c>
      <c r="D75" s="2">
        <f t="shared" si="23"/>
        <v>38556.241261574076</v>
      </c>
      <c r="E75" t="s">
        <v>630</v>
      </c>
      <c r="F75" t="s">
        <v>631</v>
      </c>
      <c r="G75" s="4">
        <v>24</v>
      </c>
      <c r="H75" s="4">
        <v>25</v>
      </c>
      <c r="I75" s="5">
        <f t="shared" si="24"/>
        <v>0.23684210526315788</v>
      </c>
      <c r="J75" s="4">
        <v>155</v>
      </c>
      <c r="K75" s="4">
        <v>160</v>
      </c>
      <c r="L75" s="5">
        <f t="shared" si="25"/>
        <v>0.47752011088774049</v>
      </c>
      <c r="M75" s="5">
        <f t="shared" si="26"/>
        <v>6.4</v>
      </c>
      <c r="N75" s="4">
        <v>1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5</v>
      </c>
      <c r="U75" s="4">
        <v>0</v>
      </c>
      <c r="V75" s="4">
        <v>0</v>
      </c>
      <c r="W75" s="4">
        <f>N75+P75+T75</f>
        <v>6</v>
      </c>
      <c r="X75" s="4">
        <f>O75+Q75+U75</f>
        <v>0</v>
      </c>
      <c r="Y75" s="60">
        <f>(N75+V75)/G75</f>
        <v>4.1666666666666664E-2</v>
      </c>
      <c r="Z75" s="62">
        <f>IF(AA75=0,0,(N75+V75)/ABS(AA75))</f>
        <v>1</v>
      </c>
      <c r="AA75" s="3">
        <f t="shared" si="27"/>
        <v>1</v>
      </c>
      <c r="AB75" s="3">
        <f t="shared" si="28"/>
        <v>5</v>
      </c>
      <c r="AC75" s="3">
        <f>N75+O75+P75+Q75+T75+U75</f>
        <v>6</v>
      </c>
      <c r="AD75" s="3">
        <f>AA75/G75</f>
        <v>4.1666666666666664E-2</v>
      </c>
      <c r="AE75" s="24">
        <f>(AA75)*(G75*G75)</f>
        <v>576</v>
      </c>
      <c r="AF75" s="25">
        <f t="shared" si="29"/>
        <v>1.6000000000000001E-3</v>
      </c>
      <c r="AG75" s="26">
        <f>(H75-$H$2)/SUM($AF$2:AF74)</f>
        <v>59.291823230000716</v>
      </c>
      <c r="AH75" s="35">
        <f>(H75-H70)/SUM(AF70:AF74)</f>
        <v>222.49288061336253</v>
      </c>
      <c r="AI75" s="28">
        <f>(H75-H65)/SUM(AF65:AF74)</f>
        <v>0</v>
      </c>
      <c r="AJ75" s="29">
        <f>AJ74+(AVERAGE($AE$3:AE75)/(AJ74*AJ74))</f>
        <v>28.598730411196893</v>
      </c>
      <c r="AK75" s="30">
        <f>AK74+(AVERAGE($AG$3:AG75)/(AK74*AK74))</f>
        <v>25.968812635820573</v>
      </c>
      <c r="AL75" s="36">
        <f>AL74+(AVERAGE($AH$3:AH75)/(AL74*AL74))</f>
        <v>27.178500696139061</v>
      </c>
      <c r="AM75" s="37">
        <f>AM74+(AVERAGE($AI$3:AI75)/(AM74*AM74))</f>
        <v>26.719076747876453</v>
      </c>
      <c r="AN75" s="38">
        <f t="shared" si="30"/>
        <v>25</v>
      </c>
      <c r="AO75" s="39">
        <f t="shared" si="31"/>
        <v>23.63293758881651</v>
      </c>
      <c r="AP75" s="39">
        <f t="shared" si="31"/>
        <v>23.247598437811249</v>
      </c>
      <c r="AQ75" s="36">
        <f t="shared" si="36"/>
        <v>22.309076745830087</v>
      </c>
      <c r="AR75" s="40">
        <f t="shared" si="21"/>
        <v>22.315066113095806</v>
      </c>
      <c r="AS75" s="41">
        <f t="shared" si="21"/>
        <v>23.463253193781856</v>
      </c>
      <c r="AT75" s="20">
        <f>POWER((AO75-H75),2)</f>
        <v>1.8688596360708167</v>
      </c>
      <c r="AU75" s="20">
        <f>POWER((AP75-H75),2)</f>
        <v>3.0709112351615766</v>
      </c>
      <c r="AV75" s="29">
        <f t="shared" si="32"/>
        <v>23.184597514694506</v>
      </c>
      <c r="AW75" s="30">
        <f t="shared" si="35"/>
        <v>28.541480309464294</v>
      </c>
      <c r="AX75" s="36">
        <f t="shared" si="33"/>
        <v>23.657845175781905</v>
      </c>
      <c r="AY75" s="37">
        <f t="shared" si="34"/>
        <v>23.88065822907172</v>
      </c>
    </row>
    <row r="76" spans="1:51" thickTop="1" thickBot="1">
      <c r="A76" s="4">
        <v>75</v>
      </c>
      <c r="B76" s="4">
        <v>1122100226</v>
      </c>
      <c r="C76" s="5">
        <f t="shared" si="22"/>
        <v>0.23052959501557632</v>
      </c>
      <c r="D76" s="2">
        <f t="shared" si="23"/>
        <v>38556.271134259259</v>
      </c>
      <c r="E76" t="s">
        <v>631</v>
      </c>
      <c r="F76" t="s">
        <v>632</v>
      </c>
      <c r="G76" s="4">
        <v>25</v>
      </c>
      <c r="H76" s="4">
        <v>25</v>
      </c>
      <c r="I76" s="5">
        <f t="shared" si="24"/>
        <v>0.23684210526315788</v>
      </c>
      <c r="J76" s="4">
        <v>160</v>
      </c>
      <c r="K76" s="4">
        <v>161</v>
      </c>
      <c r="L76" s="5">
        <f t="shared" si="25"/>
        <v>0.48052286887114426</v>
      </c>
      <c r="M76" s="5">
        <f t="shared" si="26"/>
        <v>6.44</v>
      </c>
      <c r="N76" s="4">
        <v>0</v>
      </c>
      <c r="O76" s="4">
        <v>0</v>
      </c>
      <c r="P76" s="4">
        <v>1</v>
      </c>
      <c r="Q76" s="4">
        <v>0</v>
      </c>
      <c r="R76" s="4">
        <v>1</v>
      </c>
      <c r="S76" s="4">
        <v>0</v>
      </c>
      <c r="T76" s="4">
        <v>0</v>
      </c>
      <c r="U76" s="4">
        <v>0</v>
      </c>
      <c r="V76" s="4">
        <v>1</v>
      </c>
      <c r="W76" s="4">
        <f>N76+P76+T76</f>
        <v>1</v>
      </c>
      <c r="X76" s="4">
        <f>O76+Q76+U76</f>
        <v>0</v>
      </c>
      <c r="Y76" s="60">
        <f>(N76+V76)/G76</f>
        <v>0.04</v>
      </c>
      <c r="Z76" s="62">
        <f>IF(AA76=0,0,(N76+V76)/ABS(AA76))</f>
        <v>0</v>
      </c>
      <c r="AA76" s="3">
        <f t="shared" si="27"/>
        <v>0</v>
      </c>
      <c r="AB76" s="3">
        <f t="shared" si="28"/>
        <v>1</v>
      </c>
      <c r="AC76" s="3">
        <f>N76+O76+P76+Q76+T76+U76</f>
        <v>1</v>
      </c>
      <c r="AD76" s="3">
        <f>AA76/G76</f>
        <v>0</v>
      </c>
      <c r="AE76" s="24">
        <f>(AA76)*(G76*G76)</f>
        <v>0</v>
      </c>
      <c r="AF76" s="25">
        <f t="shared" si="29"/>
        <v>1.6000000000000001E-3</v>
      </c>
      <c r="AG76" s="26">
        <f>(H76-$H$2)/SUM($AF$2:AF75)</f>
        <v>58.596959121590139</v>
      </c>
      <c r="AH76" s="35">
        <f>(H76-H71)/SUM(AF71:AF75)</f>
        <v>229.91961144020297</v>
      </c>
      <c r="AI76" s="28">
        <f>(H76-H66)/SUM(AF66:AF75)</f>
        <v>110.18987270361821</v>
      </c>
      <c r="AJ76" s="29">
        <f>AJ75+(AVERAGE($AE$3:AE76)/(AJ75*AJ75))</f>
        <v>28.645802906613927</v>
      </c>
      <c r="AK76" s="30">
        <f>AK75+(AVERAGE($AG$3:AG76)/(AK75*AK75))</f>
        <v>26.097095748077205</v>
      </c>
      <c r="AL76" s="36">
        <f>AL75+(AVERAGE($AH$3:AH76)/(AL75*AL75))</f>
        <v>27.229346606595051</v>
      </c>
      <c r="AM76" s="37">
        <f>AM75+(AVERAGE($AI$3:AI76)/(AM75*AM75))</f>
        <v>26.766790490504444</v>
      </c>
      <c r="AN76" s="38">
        <f t="shared" si="30"/>
        <v>25</v>
      </c>
      <c r="AO76" s="39">
        <f t="shared" si="31"/>
        <v>24.044599419188934</v>
      </c>
      <c r="AP76" s="39">
        <f t="shared" si="31"/>
        <v>23.451483538822806</v>
      </c>
      <c r="AQ76" s="36">
        <f t="shared" si="36"/>
        <v>22.620567754212615</v>
      </c>
      <c r="AR76" s="40">
        <f t="shared" ref="AR76:AS91" si="37">AR75+(AVERAGE(AH67:AH76)/(AR75*AR75))</f>
        <v>22.182412271198899</v>
      </c>
      <c r="AS76" s="41">
        <f t="shared" si="37"/>
        <v>23.179427094005849</v>
      </c>
      <c r="AT76" s="20">
        <f>POWER((AO76-H76),2)</f>
        <v>0.91279026981412215</v>
      </c>
      <c r="AU76" s="20">
        <f>POWER((AP76-H76),2)</f>
        <v>2.3979032305367389</v>
      </c>
      <c r="AV76" s="29">
        <f t="shared" si="32"/>
        <v>23.248455503293812</v>
      </c>
      <c r="AW76" s="30">
        <f t="shared" si="35"/>
        <v>28.643537946479448</v>
      </c>
      <c r="AX76" s="36">
        <f t="shared" si="33"/>
        <v>23.725482138764548</v>
      </c>
      <c r="AY76" s="37">
        <f t="shared" si="34"/>
        <v>23.950040148470734</v>
      </c>
    </row>
    <row r="77" spans="1:51" thickTop="1" thickBot="1">
      <c r="A77" s="4">
        <v>76</v>
      </c>
      <c r="B77" s="4">
        <v>1123940266</v>
      </c>
      <c r="C77" s="5">
        <f t="shared" si="22"/>
        <v>0.23364485981308411</v>
      </c>
      <c r="D77" s="2">
        <f t="shared" si="23"/>
        <v>38577.567893518521</v>
      </c>
      <c r="E77" t="s">
        <v>632</v>
      </c>
      <c r="F77" t="s">
        <v>633</v>
      </c>
      <c r="G77" s="4">
        <v>25</v>
      </c>
      <c r="H77" s="4">
        <v>25</v>
      </c>
      <c r="I77" s="5">
        <f t="shared" si="24"/>
        <v>0.23684210526315788</v>
      </c>
      <c r="J77" s="4">
        <v>161</v>
      </c>
      <c r="K77" s="4">
        <v>161</v>
      </c>
      <c r="L77" s="5">
        <f t="shared" si="25"/>
        <v>0.48052286887114426</v>
      </c>
      <c r="M77" s="5">
        <f t="shared" si="26"/>
        <v>6.44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f>N77+P77+T77</f>
        <v>0</v>
      </c>
      <c r="X77" s="4">
        <f>O77+Q77+U77</f>
        <v>0</v>
      </c>
      <c r="Y77" s="60">
        <f>(N77+V77)/G77</f>
        <v>0</v>
      </c>
      <c r="Z77" s="62">
        <f>IF(AA77=0,0,(N77+V77)/ABS(AA77))</f>
        <v>0</v>
      </c>
      <c r="AA77" s="3">
        <f t="shared" si="27"/>
        <v>0</v>
      </c>
      <c r="AB77" s="3">
        <f t="shared" si="28"/>
        <v>0</v>
      </c>
      <c r="AC77" s="3">
        <f>N77+O77+P77+Q77+T77+U77</f>
        <v>0</v>
      </c>
      <c r="AD77" s="3">
        <f>AA77/G77</f>
        <v>0</v>
      </c>
      <c r="AE77" s="24">
        <f>(AA77)*(G77*G77)</f>
        <v>0</v>
      </c>
      <c r="AF77" s="25">
        <f t="shared" si="29"/>
        <v>1.6000000000000001E-3</v>
      </c>
      <c r="AG77" s="26">
        <f>(H77-$H$2)/SUM($AF$2:AF76)</f>
        <v>57.918193122629532</v>
      </c>
      <c r="AH77" s="35">
        <f>(H77-H72)/SUM(AF72:AF76)</f>
        <v>118.92963330029733</v>
      </c>
      <c r="AI77" s="28">
        <f>(H77-H67)/SUM(AF67:AF76)</f>
        <v>111.98127294906067</v>
      </c>
      <c r="AJ77" s="29">
        <f>AJ76+(AVERAGE($AE$3:AE77)/(AJ76*AJ76))</f>
        <v>28.692095252227201</v>
      </c>
      <c r="AK77" s="30">
        <f>AK76+(AVERAGE($AG$3:AG77)/(AK76*AK76))</f>
        <v>26.223560999757332</v>
      </c>
      <c r="AL77" s="36">
        <f>AL76+(AVERAGE($AH$3:AH77)/(AL76*AL76))</f>
        <v>27.281466109387164</v>
      </c>
      <c r="AM77" s="37">
        <f>AM76+(AVERAGE($AI$3:AI77)/(AM76*AM76))</f>
        <v>26.81578433152924</v>
      </c>
      <c r="AN77" s="38">
        <f t="shared" si="30"/>
        <v>25</v>
      </c>
      <c r="AO77" s="39">
        <f t="shared" si="31"/>
        <v>24.250309221811779</v>
      </c>
      <c r="AP77" s="39">
        <f t="shared" si="31"/>
        <v>23.655096189330639</v>
      </c>
      <c r="AQ77" s="36">
        <f t="shared" si="36"/>
        <v>22.928671075000103</v>
      </c>
      <c r="AR77" s="40">
        <f t="shared" si="37"/>
        <v>22.201861012614117</v>
      </c>
      <c r="AS77" s="41">
        <f t="shared" si="37"/>
        <v>22.960081464756474</v>
      </c>
      <c r="AT77" s="20">
        <f>POWER((AO77-H77),2)</f>
        <v>0.56203626290045994</v>
      </c>
      <c r="AU77" s="20">
        <f>POWER((AP77-H77),2)</f>
        <v>1.8087662599529695</v>
      </c>
      <c r="AV77" s="29">
        <f t="shared" si="32"/>
        <v>23.311963168210376</v>
      </c>
      <c r="AW77" s="30">
        <f t="shared" si="35"/>
        <v>28.744869611340985</v>
      </c>
      <c r="AX77" s="36">
        <f t="shared" si="33"/>
        <v>23.792734010490534</v>
      </c>
      <c r="AY77" s="37">
        <f t="shared" si="34"/>
        <v>24.019020659105315</v>
      </c>
    </row>
    <row r="78" spans="1:51" thickTop="1" thickBot="1">
      <c r="A78" s="4">
        <v>77</v>
      </c>
      <c r="B78" s="4">
        <v>1124268228</v>
      </c>
      <c r="C78" s="5">
        <f t="shared" si="22"/>
        <v>0.2367601246105919</v>
      </c>
      <c r="D78" s="2">
        <f t="shared" si="23"/>
        <v>38581.363750000004</v>
      </c>
      <c r="E78" t="s">
        <v>633</v>
      </c>
      <c r="F78" t="s">
        <v>634</v>
      </c>
      <c r="G78" s="4">
        <v>25</v>
      </c>
      <c r="H78" s="4">
        <v>25</v>
      </c>
      <c r="I78" s="5">
        <f t="shared" si="24"/>
        <v>0.23684210526315788</v>
      </c>
      <c r="J78" s="4">
        <v>161</v>
      </c>
      <c r="K78" s="4">
        <v>161</v>
      </c>
      <c r="L78" s="5">
        <f t="shared" si="25"/>
        <v>0.48052286887114426</v>
      </c>
      <c r="M78" s="5">
        <f t="shared" si="26"/>
        <v>6.44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f>N78+P78+T78</f>
        <v>0</v>
      </c>
      <c r="X78" s="4">
        <f>O78+Q78+U78</f>
        <v>0</v>
      </c>
      <c r="Y78" s="60">
        <f>(N78+V78)/G78</f>
        <v>0</v>
      </c>
      <c r="Z78" s="62">
        <f>IF(AA78=0,0,(N78+V78)/ABS(AA78))</f>
        <v>0</v>
      </c>
      <c r="AA78" s="3">
        <f t="shared" si="27"/>
        <v>0</v>
      </c>
      <c r="AB78" s="3">
        <f t="shared" si="28"/>
        <v>0</v>
      </c>
      <c r="AC78" s="3">
        <f>N78+O78+P78+Q78+T78+U78</f>
        <v>0</v>
      </c>
      <c r="AD78" s="3">
        <f>AA78/G78</f>
        <v>0</v>
      </c>
      <c r="AE78" s="24">
        <f>(AA78)*(G78*G78)</f>
        <v>0</v>
      </c>
      <c r="AF78" s="25">
        <f t="shared" si="29"/>
        <v>1.6000000000000001E-3</v>
      </c>
      <c r="AG78" s="26">
        <f>(H78-$H$2)/SUM($AF$2:AF77)</f>
        <v>57.254972215033312</v>
      </c>
      <c r="AH78" s="35">
        <f>(H78-H73)/SUM(AF73:AF77)</f>
        <v>120.88650100738751</v>
      </c>
      <c r="AI78" s="28">
        <f>(H78-H68)/SUM(AF68:AF77)</f>
        <v>113.83188278974184</v>
      </c>
      <c r="AJ78" s="29">
        <f>AJ77+(AVERAGE($AE$3:AE78)/(AJ77*AJ77))</f>
        <v>28.737631194630222</v>
      </c>
      <c r="AK78" s="30">
        <f>AK77+(AVERAGE($AG$3:AG78)/(AK77*AK77))</f>
        <v>26.348256919174172</v>
      </c>
      <c r="AL78" s="36">
        <f>AL77+(AVERAGE($AH$3:AH78)/(AL77*AL77))</f>
        <v>27.33484061476338</v>
      </c>
      <c r="AM78" s="37">
        <f>AM77+(AVERAGE($AI$3:AI78)/(AM77*AM77))</f>
        <v>26.866039909474466</v>
      </c>
      <c r="AN78" s="38">
        <f t="shared" si="30"/>
        <v>25</v>
      </c>
      <c r="AO78" s="39">
        <f t="shared" si="31"/>
        <v>24.455871416507904</v>
      </c>
      <c r="AP78" s="39">
        <f t="shared" si="31"/>
        <v>23.858525947320075</v>
      </c>
      <c r="AQ78" s="36">
        <f t="shared" si="36"/>
        <v>23.233621352024503</v>
      </c>
      <c r="AR78" s="40">
        <f t="shared" si="37"/>
        <v>22.317740343087575</v>
      </c>
      <c r="AS78" s="41">
        <f t="shared" si="37"/>
        <v>22.807963730644406</v>
      </c>
      <c r="AT78" s="20">
        <f>POWER((AO78-H78),2)</f>
        <v>0.29607591537311506</v>
      </c>
      <c r="AU78" s="20">
        <f>POWER((AP78-H78),2)</f>
        <v>1.3029630129415322</v>
      </c>
      <c r="AV78" s="29">
        <f t="shared" si="32"/>
        <v>23.375125282671558</v>
      </c>
      <c r="AW78" s="30">
        <f t="shared" si="35"/>
        <v>28.845488104924776</v>
      </c>
      <c r="AX78" s="36">
        <f t="shared" si="33"/>
        <v>23.859606235033564</v>
      </c>
      <c r="AY78" s="37">
        <f t="shared" si="34"/>
        <v>24.087605526787577</v>
      </c>
    </row>
    <row r="79" spans="1:51" thickTop="1" thickBot="1">
      <c r="A79" s="4">
        <v>78</v>
      </c>
      <c r="B79" s="4">
        <v>1126629230</v>
      </c>
      <c r="C79" s="5">
        <f t="shared" si="22"/>
        <v>0.23987538940809969</v>
      </c>
      <c r="D79" s="2">
        <f t="shared" si="23"/>
        <v>38608.690162037034</v>
      </c>
      <c r="E79" t="s">
        <v>634</v>
      </c>
      <c r="F79" t="s">
        <v>635</v>
      </c>
      <c r="G79" s="4">
        <v>25</v>
      </c>
      <c r="H79" s="4">
        <v>25</v>
      </c>
      <c r="I79" s="5">
        <f t="shared" si="24"/>
        <v>0.23684210526315788</v>
      </c>
      <c r="J79" s="4">
        <v>161</v>
      </c>
      <c r="K79" s="4">
        <v>161</v>
      </c>
      <c r="L79" s="5">
        <f t="shared" si="25"/>
        <v>0.48052286887114426</v>
      </c>
      <c r="M79" s="5">
        <f t="shared" si="26"/>
        <v>6.44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f>N79+P79+T79</f>
        <v>0</v>
      </c>
      <c r="X79" s="4">
        <f>O79+Q79+U79</f>
        <v>0</v>
      </c>
      <c r="Y79" s="60">
        <f>(N79+V79)/G79</f>
        <v>0</v>
      </c>
      <c r="Z79" s="62">
        <f>IF(AA79=0,0,(N79+V79)/ABS(AA79))</f>
        <v>0</v>
      </c>
      <c r="AA79" s="3">
        <f t="shared" si="27"/>
        <v>0</v>
      </c>
      <c r="AB79" s="3">
        <f t="shared" si="28"/>
        <v>0</v>
      </c>
      <c r="AC79" s="3">
        <f>N79+O79+P79+Q79+T79+U79</f>
        <v>0</v>
      </c>
      <c r="AD79" s="3">
        <f>AA79/G79</f>
        <v>0</v>
      </c>
      <c r="AE79" s="24">
        <f>(AA79)*(G79*G79)</f>
        <v>0</v>
      </c>
      <c r="AF79" s="25">
        <f t="shared" si="29"/>
        <v>1.6000000000000001E-3</v>
      </c>
      <c r="AG79" s="26">
        <f>(H79-$H$2)/SUM($AF$2:AF78)</f>
        <v>56.606768424369299</v>
      </c>
      <c r="AH79" s="35">
        <f>(H79-H74)/SUM(AF74:AF78)</f>
        <v>122.90884260839877</v>
      </c>
      <c r="AI79" s="28">
        <f>(H79-H69)/SUM(AF69:AF78)</f>
        <v>115.74468705812849</v>
      </c>
      <c r="AJ79" s="29">
        <f>AJ78+(AVERAGE($AE$3:AE79)/(AJ78*AJ78))</f>
        <v>28.78243344102551</v>
      </c>
      <c r="AK79" s="30">
        <f>AK78+(AVERAGE($AG$3:AG79)/(AK78*AK78))</f>
        <v>26.471230168692699</v>
      </c>
      <c r="AL79" s="36">
        <f>AL78+(AVERAGE($AH$3:AH79)/(AL78*AL78))</f>
        <v>27.389452698159044</v>
      </c>
      <c r="AM79" s="37">
        <f>AM78+(AVERAGE($AI$3:AI79)/(AM78*AM78))</f>
        <v>26.917540003281811</v>
      </c>
      <c r="AN79" s="38">
        <f t="shared" si="30"/>
        <v>25</v>
      </c>
      <c r="AO79" s="39">
        <f t="shared" si="31"/>
        <v>24.661373791073622</v>
      </c>
      <c r="AP79" s="39">
        <f t="shared" si="31"/>
        <v>24.061861747347422</v>
      </c>
      <c r="AQ79" s="36">
        <f t="shared" si="36"/>
        <v>23.535635325934603</v>
      </c>
      <c r="AR79" s="40">
        <f t="shared" si="37"/>
        <v>22.502359924799375</v>
      </c>
      <c r="AS79" s="41">
        <f t="shared" si="37"/>
        <v>22.724908591112889</v>
      </c>
      <c r="AT79" s="20">
        <f>POWER((AO79-H79),2)</f>
        <v>0.11466770937185106</v>
      </c>
      <c r="AU79" s="20">
        <f>POWER((AP79-H79),2)</f>
        <v>0.88010338109003294</v>
      </c>
      <c r="AV79" s="29">
        <f t="shared" si="32"/>
        <v>23.437946516586528</v>
      </c>
      <c r="AW79" s="30">
        <f t="shared" si="35"/>
        <v>28.945405870279352</v>
      </c>
      <c r="AX79" s="36">
        <f t="shared" si="33"/>
        <v>23.926104134233821</v>
      </c>
      <c r="AY79" s="37">
        <f t="shared" si="34"/>
        <v>24.155800385810579</v>
      </c>
    </row>
    <row r="80" spans="1:51" thickTop="1" thickBot="1">
      <c r="A80" s="4">
        <v>79</v>
      </c>
      <c r="B80" s="4">
        <v>1129264679</v>
      </c>
      <c r="C80" s="5">
        <f t="shared" si="22"/>
        <v>0.24299065420560748</v>
      </c>
      <c r="D80" s="2">
        <f t="shared" si="23"/>
        <v>38639.193043981482</v>
      </c>
      <c r="E80" t="s">
        <v>635</v>
      </c>
      <c r="F80" t="s">
        <v>636</v>
      </c>
      <c r="G80" s="4">
        <v>25</v>
      </c>
      <c r="H80" s="4">
        <v>25</v>
      </c>
      <c r="I80" s="5">
        <f t="shared" si="24"/>
        <v>0.23684210526315788</v>
      </c>
      <c r="J80" s="4">
        <v>161</v>
      </c>
      <c r="K80" s="4">
        <v>161</v>
      </c>
      <c r="L80" s="5">
        <f t="shared" si="25"/>
        <v>0.48052286887114426</v>
      </c>
      <c r="M80" s="5">
        <f t="shared" si="26"/>
        <v>6.44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f>N80+P80+T80</f>
        <v>0</v>
      </c>
      <c r="X80" s="4">
        <f>O80+Q80+U80</f>
        <v>0</v>
      </c>
      <c r="Y80" s="60">
        <f>(N80+V80)/G80</f>
        <v>0</v>
      </c>
      <c r="Z80" s="62">
        <f>IF(AA80=0,0,(N80+V80)/ABS(AA80))</f>
        <v>0</v>
      </c>
      <c r="AA80" s="3">
        <f t="shared" si="27"/>
        <v>0</v>
      </c>
      <c r="AB80" s="3">
        <f t="shared" si="28"/>
        <v>0</v>
      </c>
      <c r="AC80" s="3">
        <f>N80+O80+P80+Q80+T80+U80</f>
        <v>0</v>
      </c>
      <c r="AD80" s="3">
        <f>AA80/G80</f>
        <v>0</v>
      </c>
      <c r="AE80" s="24">
        <f>(AA80)*(G80*G80)</f>
        <v>0</v>
      </c>
      <c r="AF80" s="25">
        <f t="shared" si="29"/>
        <v>1.6000000000000001E-3</v>
      </c>
      <c r="AG80" s="26">
        <f>(H80-$H$2)/SUM($AF$2:AF79)</f>
        <v>55.973077418088302</v>
      </c>
      <c r="AH80" s="35">
        <f>(H80-H75)/SUM(AF75:AF79)</f>
        <v>0</v>
      </c>
      <c r="AI80" s="28">
        <f>(H80-H70)/SUM(AF70:AF79)</f>
        <v>117.72287464127253</v>
      </c>
      <c r="AJ80" s="29">
        <f>AJ79+(AVERAGE($AE$3:AE80)/(AJ79*AJ79))</f>
        <v>28.826523718143314</v>
      </c>
      <c r="AK80" s="30">
        <f>AK79+(AVERAGE($AG$3:AG80)/(AK79*AK79))</f>
        <v>26.592525636734489</v>
      </c>
      <c r="AL80" s="36">
        <f>AL79+(AVERAGE($AH$3:AH80)/(AL79*AL79))</f>
        <v>27.443149849988661</v>
      </c>
      <c r="AM80" s="37">
        <f>AM79+(AVERAGE($AI$3:AI80)/(AM79*AM79))</f>
        <v>26.970268516511702</v>
      </c>
      <c r="AN80" s="38">
        <f t="shared" si="30"/>
        <v>25</v>
      </c>
      <c r="AO80" s="39">
        <f t="shared" si="31"/>
        <v>24.661373791073622</v>
      </c>
      <c r="AP80" s="39">
        <f t="shared" si="31"/>
        <v>24.265192189106024</v>
      </c>
      <c r="AQ80" s="36">
        <f t="shared" si="36"/>
        <v>23.749614972696257</v>
      </c>
      <c r="AR80" s="40">
        <f t="shared" si="37"/>
        <v>22.72707572990327</v>
      </c>
      <c r="AS80" s="41">
        <f t="shared" si="37"/>
        <v>22.711677935481696</v>
      </c>
      <c r="AT80" s="20">
        <f>POWER((AO80-H80),2)</f>
        <v>0.11466770937185106</v>
      </c>
      <c r="AU80" s="20">
        <f>POWER((AP80-H80),2)</f>
        <v>0.53994251895079715</v>
      </c>
      <c r="AV80" s="29">
        <f t="shared" si="32"/>
        <v>23.500431439598724</v>
      </c>
      <c r="AW80" s="30">
        <f t="shared" si="35"/>
        <v>29.044635006249351</v>
      </c>
      <c r="AX80" s="36">
        <f t="shared" si="33"/>
        <v>23.992232911442915</v>
      </c>
      <c r="AY80" s="37">
        <f t="shared" si="34"/>
        <v>24.223610743041437</v>
      </c>
    </row>
    <row r="81" spans="1:51" thickTop="1" thickBot="1">
      <c r="A81" s="4">
        <v>80</v>
      </c>
      <c r="B81" s="4">
        <v>1129271263</v>
      </c>
      <c r="C81" s="5">
        <f t="shared" si="22"/>
        <v>0.24610591900311526</v>
      </c>
      <c r="D81" s="2">
        <f t="shared" si="23"/>
        <v>38639.269247685181</v>
      </c>
      <c r="E81" t="s">
        <v>636</v>
      </c>
      <c r="F81" t="s">
        <v>637</v>
      </c>
      <c r="G81" s="4">
        <v>25</v>
      </c>
      <c r="H81" s="4">
        <v>25</v>
      </c>
      <c r="I81" s="5">
        <f t="shared" si="24"/>
        <v>0.23684210526315788</v>
      </c>
      <c r="J81" s="4">
        <v>161</v>
      </c>
      <c r="K81" s="4">
        <v>161</v>
      </c>
      <c r="L81" s="5">
        <f t="shared" si="25"/>
        <v>0.48052286887114426</v>
      </c>
      <c r="M81" s="5">
        <f t="shared" si="26"/>
        <v>6.44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f>N81+P81+T81</f>
        <v>0</v>
      </c>
      <c r="X81" s="4">
        <f>O81+Q81+U81</f>
        <v>0</v>
      </c>
      <c r="Y81" s="60">
        <f>(N81+V81)/G81</f>
        <v>0</v>
      </c>
      <c r="Z81" s="62">
        <f>IF(AA81=0,0,(N81+V81)/ABS(AA81))</f>
        <v>0</v>
      </c>
      <c r="AA81" s="3">
        <f t="shared" si="27"/>
        <v>0</v>
      </c>
      <c r="AB81" s="3">
        <f t="shared" si="28"/>
        <v>0</v>
      </c>
      <c r="AC81" s="3">
        <f>N81+O81+P81+Q81+T81+U81</f>
        <v>0</v>
      </c>
      <c r="AD81" s="3">
        <f>AA81/G81</f>
        <v>0</v>
      </c>
      <c r="AE81" s="24">
        <f>(AA81)*(G81*G81)</f>
        <v>0</v>
      </c>
      <c r="AF81" s="25">
        <f t="shared" si="29"/>
        <v>1.6000000000000001E-3</v>
      </c>
      <c r="AG81" s="26">
        <f>(H81-$H$2)/SUM($AF$2:AF80)</f>
        <v>55.353417196865131</v>
      </c>
      <c r="AH81" s="35">
        <f>(H81-H76)/SUM(AF76:AF80)</f>
        <v>0</v>
      </c>
      <c r="AI81" s="28">
        <f>(H81-H71)/SUM(AF71:AF80)</f>
        <v>119.76985622145723</v>
      </c>
      <c r="AJ81" s="29">
        <f>AJ80+(AVERAGE($AE$3:AE81)/(AJ80*AJ80))</f>
        <v>28.869922827081162</v>
      </c>
      <c r="AK81" s="30">
        <f>AK80+(AVERAGE($AG$3:AG81)/(AK80*AK80))</f>
        <v>26.712186524353566</v>
      </c>
      <c r="AL81" s="36">
        <f>AL80+(AVERAGE($AH$3:AH81)/(AL80*AL80))</f>
        <v>27.495960018882744</v>
      </c>
      <c r="AM81" s="37">
        <f>AM80+(AVERAGE($AI$3:AI81)/(AM80*AM80))</f>
        <v>27.024210464527492</v>
      </c>
      <c r="AN81" s="38">
        <f t="shared" si="30"/>
        <v>25</v>
      </c>
      <c r="AO81" s="39">
        <f t="shared" si="31"/>
        <v>24.661373791073622</v>
      </c>
      <c r="AP81" s="39">
        <f t="shared" si="31"/>
        <v>24.468605822523148</v>
      </c>
      <c r="AQ81" s="36">
        <f t="shared" si="36"/>
        <v>23.87823076898183</v>
      </c>
      <c r="AR81" s="40">
        <f t="shared" si="37"/>
        <v>22.947369712673833</v>
      </c>
      <c r="AS81" s="41">
        <f t="shared" si="37"/>
        <v>22.767869313722517</v>
      </c>
      <c r="AT81" s="20">
        <f>POWER((AO81-H81),2)</f>
        <v>0.11466770937185106</v>
      </c>
      <c r="AU81" s="20">
        <f>POWER((AP81-H81),2)</f>
        <v>0.28237977185629964</v>
      </c>
      <c r="AV81" s="29">
        <f t="shared" si="32"/>
        <v>23.562584524024373</v>
      </c>
      <c r="AW81" s="30">
        <f t="shared" si="35"/>
        <v>29.143187280445115</v>
      </c>
      <c r="AX81" s="36">
        <f t="shared" si="33"/>
        <v>24.05799765512392</v>
      </c>
      <c r="AY81" s="37">
        <f t="shared" si="34"/>
        <v>24.291041981853553</v>
      </c>
    </row>
    <row r="82" spans="1:51" thickTop="1" thickBot="1">
      <c r="A82" s="4">
        <v>81</v>
      </c>
      <c r="B82" s="4">
        <v>1131827133</v>
      </c>
      <c r="C82" s="5">
        <f t="shared" si="22"/>
        <v>0.24922118380062305</v>
      </c>
      <c r="D82" s="2">
        <f t="shared" si="23"/>
        <v>38668.851076388892</v>
      </c>
      <c r="E82" t="s">
        <v>637</v>
      </c>
      <c r="F82" t="s">
        <v>638</v>
      </c>
      <c r="G82" s="4">
        <v>25</v>
      </c>
      <c r="H82" s="4">
        <v>25</v>
      </c>
      <c r="I82" s="5">
        <f t="shared" si="24"/>
        <v>0.23684210526315788</v>
      </c>
      <c r="J82" s="4">
        <v>161</v>
      </c>
      <c r="K82" s="4">
        <v>161</v>
      </c>
      <c r="L82" s="5">
        <f t="shared" si="25"/>
        <v>0.48052286887114426</v>
      </c>
      <c r="M82" s="5">
        <f t="shared" si="26"/>
        <v>6.44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f>N82+P82+T82</f>
        <v>0</v>
      </c>
      <c r="X82" s="4">
        <f>O82+Q82+U82</f>
        <v>0</v>
      </c>
      <c r="Y82" s="60">
        <f>(N82+V82)/G82</f>
        <v>0</v>
      </c>
      <c r="Z82" s="62">
        <f>IF(AA82=0,0,(N82+V82)/ABS(AA82))</f>
        <v>0</v>
      </c>
      <c r="AA82" s="3">
        <f t="shared" si="27"/>
        <v>0</v>
      </c>
      <c r="AB82" s="3">
        <f t="shared" si="28"/>
        <v>0</v>
      </c>
      <c r="AC82" s="3">
        <f>N82+O82+P82+Q82+T82+U82</f>
        <v>0</v>
      </c>
      <c r="AD82" s="3">
        <f>AA82/G82</f>
        <v>0</v>
      </c>
      <c r="AE82" s="24">
        <f>(AA82)*(G82*G82)</f>
        <v>0</v>
      </c>
      <c r="AF82" s="25">
        <f t="shared" si="29"/>
        <v>1.6000000000000001E-3</v>
      </c>
      <c r="AG82" s="26">
        <f>(H82-$H$2)/SUM($AF$2:AF81)</f>
        <v>54.747326871914289</v>
      </c>
      <c r="AH82" s="35">
        <f>(H82-H77)/SUM(AF77:AF81)</f>
        <v>0</v>
      </c>
      <c r="AI82" s="28">
        <f>(H82-H72)/SUM(AF72:AF81)</f>
        <v>60.944641950228529</v>
      </c>
      <c r="AJ82" s="29">
        <f>AJ81+(AVERAGE($AE$3:AE82)/(AJ81*AJ81))</f>
        <v>28.912650694396497</v>
      </c>
      <c r="AK82" s="30">
        <f>AK81+(AVERAGE($AG$3:AG82)/(AK81*AK81))</f>
        <v>26.830254426747416</v>
      </c>
      <c r="AL82" s="36">
        <f>AL81+(AVERAGE($AH$3:AH82)/(AL81*AL81))</f>
        <v>27.547909928884522</v>
      </c>
      <c r="AM82" s="37">
        <f>AM81+(AVERAGE($AI$3:AI82)/(AM81*AM81))</f>
        <v>27.07830883205958</v>
      </c>
      <c r="AN82" s="38">
        <f t="shared" si="30"/>
        <v>25</v>
      </c>
      <c r="AO82" s="39">
        <f t="shared" si="31"/>
        <v>24.661373791073622</v>
      </c>
      <c r="AP82" s="39">
        <f t="shared" si="31"/>
        <v>24.570398627173194</v>
      </c>
      <c r="AQ82" s="36">
        <f t="shared" si="36"/>
        <v>23.963747504125035</v>
      </c>
      <c r="AR82" s="40">
        <f t="shared" si="37"/>
        <v>23.143362521776098</v>
      </c>
      <c r="AS82" s="41">
        <f t="shared" si="37"/>
        <v>22.880151885204299</v>
      </c>
      <c r="AT82" s="20">
        <f>POWER((AO82-H82),2)</f>
        <v>0.11466770937185106</v>
      </c>
      <c r="AU82" s="20">
        <f>POWER((AP82-H82),2)</f>
        <v>0.18455733953467618</v>
      </c>
      <c r="AV82" s="29">
        <f t="shared" si="32"/>
        <v>23.624410147682223</v>
      </c>
      <c r="AW82" s="30">
        <f t="shared" si="35"/>
        <v>29.241074141596219</v>
      </c>
      <c r="AX82" s="36">
        <f t="shared" si="33"/>
        <v>24.123403342313264</v>
      </c>
      <c r="AY82" s="37">
        <f t="shared" si="34"/>
        <v>24.358099365905634</v>
      </c>
    </row>
    <row r="83" spans="1:51" thickTop="1" thickBot="1">
      <c r="A83" s="4">
        <v>82</v>
      </c>
      <c r="B83" s="4">
        <v>1133433467</v>
      </c>
      <c r="C83" s="5">
        <f t="shared" si="22"/>
        <v>0.25233644859813081</v>
      </c>
      <c r="D83" s="2">
        <f t="shared" si="23"/>
        <v>38687.44290509259</v>
      </c>
      <c r="E83" t="s">
        <v>638</v>
      </c>
      <c r="F83" t="s">
        <v>639</v>
      </c>
      <c r="G83" s="4">
        <v>25</v>
      </c>
      <c r="H83" s="4">
        <v>25</v>
      </c>
      <c r="I83" s="5">
        <f t="shared" si="24"/>
        <v>0.23684210526315788</v>
      </c>
      <c r="J83" s="4">
        <v>161</v>
      </c>
      <c r="K83" s="4">
        <v>163</v>
      </c>
      <c r="L83" s="5">
        <f t="shared" si="25"/>
        <v>0.48652838483795185</v>
      </c>
      <c r="M83" s="5">
        <f t="shared" si="26"/>
        <v>6.52</v>
      </c>
      <c r="N83" s="4">
        <v>0</v>
      </c>
      <c r="O83" s="4">
        <v>0</v>
      </c>
      <c r="P83" s="4">
        <v>2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1</v>
      </c>
      <c r="W83" s="4">
        <f>N83+P83+T83</f>
        <v>2</v>
      </c>
      <c r="X83" s="4">
        <f>O83+Q83+U83</f>
        <v>0</v>
      </c>
      <c r="Y83" s="60">
        <f>(N83+V83)/G83</f>
        <v>0.04</v>
      </c>
      <c r="Z83" s="62">
        <f>IF(AA83=0,0,(N83+V83)/ABS(AA83))</f>
        <v>0</v>
      </c>
      <c r="AA83" s="3">
        <f t="shared" si="27"/>
        <v>0</v>
      </c>
      <c r="AB83" s="3">
        <f t="shared" si="28"/>
        <v>2</v>
      </c>
      <c r="AC83" s="3">
        <f>N83+O83+P83+Q83+T83+U83</f>
        <v>2</v>
      </c>
      <c r="AD83" s="3">
        <f>AA83/G83</f>
        <v>0</v>
      </c>
      <c r="AE83" s="24">
        <f>(AA83)*(G83*G83)</f>
        <v>0</v>
      </c>
      <c r="AF83" s="25">
        <f t="shared" si="29"/>
        <v>1.6000000000000001E-3</v>
      </c>
      <c r="AG83" s="26">
        <f>(H83-$H$2)/SUM($AF$2:AF82)</f>
        <v>54.154365521762088</v>
      </c>
      <c r="AH83" s="35">
        <f>(H83-H78)/SUM(AF78:AF82)</f>
        <v>0</v>
      </c>
      <c r="AI83" s="28">
        <f>(H83-H73)/SUM(AF73:AF82)</f>
        <v>61.454421304199371</v>
      </c>
      <c r="AJ83" s="29">
        <f>AJ82+(AVERAGE($AE$3:AE83)/(AJ82*AJ82))</f>
        <v>28.954726419753598</v>
      </c>
      <c r="AK83" s="30">
        <f>AK82+(AVERAGE($AG$3:AG83)/(AK82*AK82))</f>
        <v>26.946769410040982</v>
      </c>
      <c r="AL83" s="36">
        <f>AL82+(AVERAGE($AH$3:AH83)/(AL82*AL82))</f>
        <v>27.599025148870982</v>
      </c>
      <c r="AM83" s="37">
        <f>AM82+(AVERAGE($AI$3:AI83)/(AM82*AM82))</f>
        <v>27.132560764937821</v>
      </c>
      <c r="AN83" s="38">
        <f t="shared" si="30"/>
        <v>25</v>
      </c>
      <c r="AO83" s="39">
        <f t="shared" si="31"/>
        <v>24.661373791073622</v>
      </c>
      <c r="AP83" s="39">
        <f t="shared" si="31"/>
        <v>24.672194161999709</v>
      </c>
      <c r="AQ83" s="36">
        <f t="shared" si="36"/>
        <v>24.006553406316613</v>
      </c>
      <c r="AR83" s="40">
        <f t="shared" si="37"/>
        <v>23.315969110406403</v>
      </c>
      <c r="AS83" s="41">
        <f t="shared" si="37"/>
        <v>23.024588626847883</v>
      </c>
      <c r="AT83" s="20">
        <f>POWER((AO83-H83),2)</f>
        <v>0.11466770937185106</v>
      </c>
      <c r="AU83" s="20">
        <f>POWER((AP83-H83),2)</f>
        <v>0.10745666742707306</v>
      </c>
      <c r="AV83" s="29">
        <f t="shared" si="32"/>
        <v>23.685912596619314</v>
      </c>
      <c r="AW83" s="30">
        <f t="shared" si="35"/>
        <v>29.338306731324085</v>
      </c>
      <c r="AX83" s="36">
        <f t="shared" si="33"/>
        <v>24.188454841950861</v>
      </c>
      <c r="AY83" s="37">
        <f t="shared" si="34"/>
        <v>24.42478804277464</v>
      </c>
    </row>
    <row r="84" spans="1:51" thickTop="1" thickBot="1">
      <c r="A84" s="4">
        <v>83</v>
      </c>
      <c r="B84" s="4">
        <v>1133479422</v>
      </c>
      <c r="C84" s="5">
        <f t="shared" si="22"/>
        <v>0.2554517133956386</v>
      </c>
      <c r="D84" s="2">
        <f t="shared" si="23"/>
        <v>38687.974791666667</v>
      </c>
      <c r="E84" t="s">
        <v>639</v>
      </c>
      <c r="F84" t="s">
        <v>640</v>
      </c>
      <c r="G84" s="4">
        <v>25</v>
      </c>
      <c r="H84" s="4">
        <v>25</v>
      </c>
      <c r="I84" s="5">
        <f t="shared" si="24"/>
        <v>0.23684210526315788</v>
      </c>
      <c r="J84" s="4">
        <v>163</v>
      </c>
      <c r="K84" s="4">
        <v>163</v>
      </c>
      <c r="L84" s="5">
        <f t="shared" si="25"/>
        <v>0.48652838483795185</v>
      </c>
      <c r="M84" s="5">
        <f t="shared" si="26"/>
        <v>6.52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f>N84+P84+T84</f>
        <v>0</v>
      </c>
      <c r="X84" s="4">
        <f>O84+Q84+U84</f>
        <v>0</v>
      </c>
      <c r="Y84" s="60">
        <f>(N84+V84)/G84</f>
        <v>0</v>
      </c>
      <c r="Z84" s="62">
        <f>IF(AA84=0,0,(N84+V84)/ABS(AA84))</f>
        <v>0</v>
      </c>
      <c r="AA84" s="3">
        <f t="shared" si="27"/>
        <v>0</v>
      </c>
      <c r="AB84" s="3">
        <f t="shared" si="28"/>
        <v>0</v>
      </c>
      <c r="AC84" s="3">
        <f>N84+O84+P84+Q84+T84+U84</f>
        <v>0</v>
      </c>
      <c r="AD84" s="3">
        <f>AA84/G84</f>
        <v>0</v>
      </c>
      <c r="AE84" s="24">
        <f>(AA84)*(G84*G84)</f>
        <v>0</v>
      </c>
      <c r="AF84" s="25">
        <f t="shared" si="29"/>
        <v>1.6000000000000001E-3</v>
      </c>
      <c r="AG84" s="26">
        <f>(H84-$H$2)/SUM($AF$2:AF83)</f>
        <v>53.574111122515646</v>
      </c>
      <c r="AH84" s="35">
        <f>(H84-H79)/SUM(AF79:AF83)</f>
        <v>0</v>
      </c>
      <c r="AI84" s="28">
        <f>(H84-H74)/SUM(AF74:AF83)</f>
        <v>61.972800826303995</v>
      </c>
      <c r="AJ84" s="29">
        <f>AJ83+(AVERAGE($AE$3:AE84)/(AJ83*AJ83))</f>
        <v>28.996168320398208</v>
      </c>
      <c r="AK84" s="30">
        <f>AK83+(AVERAGE($AG$3:AG84)/(AK83*AK83))</f>
        <v>27.061770083656874</v>
      </c>
      <c r="AL84" s="36">
        <f>AL83+(AVERAGE($AH$3:AH84)/(AL83*AL83))</f>
        <v>27.649330157168713</v>
      </c>
      <c r="AM84" s="37">
        <f>AM83+(AVERAGE($AI$3:AI84)/(AM83*AM83))</f>
        <v>27.186963604441885</v>
      </c>
      <c r="AN84" s="38">
        <f t="shared" si="30"/>
        <v>25</v>
      </c>
      <c r="AO84" s="39">
        <f t="shared" ref="AO84:AP99" si="38">AO83+(AH84/(AO83*AO83))</f>
        <v>24.661373791073622</v>
      </c>
      <c r="AP84" s="39">
        <f t="shared" si="38"/>
        <v>24.77400302235932</v>
      </c>
      <c r="AQ84" s="36">
        <f t="shared" si="36"/>
        <v>24.006553406316613</v>
      </c>
      <c r="AR84" s="40">
        <f t="shared" si="37"/>
        <v>23.465911322606829</v>
      </c>
      <c r="AS84" s="41">
        <f t="shared" si="37"/>
        <v>23.189380194874587</v>
      </c>
      <c r="AT84" s="20">
        <f>POWER((AO84-H84),2)</f>
        <v>0.11466770937185106</v>
      </c>
      <c r="AU84" s="20">
        <f>POWER((AP84-H84),2)</f>
        <v>5.107463390272194E-2</v>
      </c>
      <c r="AV84" s="29">
        <f t="shared" si="32"/>
        <v>23.747096067737427</v>
      </c>
      <c r="AW84" s="30">
        <f t="shared" si="35"/>
        <v>29.434895895366587</v>
      </c>
      <c r="AX84" s="36">
        <f t="shared" si="33"/>
        <v>24.253156918084528</v>
      </c>
      <c r="AY84" s="37">
        <f t="shared" si="34"/>
        <v>24.491113047449506</v>
      </c>
    </row>
    <row r="85" spans="1:51" thickTop="1" thickBot="1">
      <c r="A85" s="4">
        <v>84</v>
      </c>
      <c r="B85" s="4">
        <v>1135230066</v>
      </c>
      <c r="C85" s="5">
        <f t="shared" si="22"/>
        <v>0.25856697819314639</v>
      </c>
      <c r="D85" s="2">
        <f t="shared" si="23"/>
        <v>38708.236875000002</v>
      </c>
      <c r="E85" t="s">
        <v>640</v>
      </c>
      <c r="F85" t="s">
        <v>641</v>
      </c>
      <c r="G85" s="4">
        <v>25</v>
      </c>
      <c r="H85" s="4">
        <v>25</v>
      </c>
      <c r="I85" s="5">
        <f t="shared" si="24"/>
        <v>0.23684210526315788</v>
      </c>
      <c r="J85" s="4">
        <v>163</v>
      </c>
      <c r="K85" s="4">
        <v>164</v>
      </c>
      <c r="L85" s="5">
        <f t="shared" si="25"/>
        <v>0.48953114282135562</v>
      </c>
      <c r="M85" s="5">
        <f t="shared" si="26"/>
        <v>6.56</v>
      </c>
      <c r="N85" s="4">
        <v>0</v>
      </c>
      <c r="O85" s="4">
        <v>0</v>
      </c>
      <c r="P85" s="4">
        <v>1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1</v>
      </c>
      <c r="W85" s="4">
        <f>N85+P85+T85</f>
        <v>1</v>
      </c>
      <c r="X85" s="4">
        <f>O85+Q85+U85</f>
        <v>0</v>
      </c>
      <c r="Y85" s="60">
        <f>(N85+V85)/G85</f>
        <v>0.04</v>
      </c>
      <c r="Z85" s="62">
        <f>IF(AA85=0,0,(N85+V85)/ABS(AA85))</f>
        <v>0</v>
      </c>
      <c r="AA85" s="3">
        <f t="shared" si="27"/>
        <v>0</v>
      </c>
      <c r="AB85" s="3">
        <f t="shared" si="28"/>
        <v>1</v>
      </c>
      <c r="AC85" s="3">
        <f>N85+O85+P85+Q85+T85+U85</f>
        <v>1</v>
      </c>
      <c r="AD85" s="3">
        <f>AA85/G85</f>
        <v>0</v>
      </c>
      <c r="AE85" s="24">
        <f>(AA85)*(G85*G85)</f>
        <v>0</v>
      </c>
      <c r="AF85" s="25">
        <f t="shared" si="29"/>
        <v>1.6000000000000001E-3</v>
      </c>
      <c r="AG85" s="26">
        <f>(H85-$H$2)/SUM($AF$2:AF84)</f>
        <v>53.006159546174743</v>
      </c>
      <c r="AH85" s="35">
        <f>(H85-H80)/SUM(AF80:AF84)</f>
        <v>0</v>
      </c>
      <c r="AI85" s="28">
        <f>(H85-H75)/SUM(AF75:AF84)</f>
        <v>0</v>
      </c>
      <c r="AJ85" s="29">
        <f>AJ84+(AVERAGE($AE$3:AE85)/(AJ84*AJ84))</f>
        <v>29.03699397270848</v>
      </c>
      <c r="AK85" s="30">
        <f>AK84+(AVERAGE($AG$3:AG85)/(AK84*AK84))</f>
        <v>27.175293668562414</v>
      </c>
      <c r="AL85" s="36">
        <f>AL84+(AVERAGE($AH$3:AH85)/(AL84*AL84))</f>
        <v>27.698848401755811</v>
      </c>
      <c r="AM85" s="37">
        <f>AM84+(AVERAGE($AI$3:AI85)/(AM84*AM84))</f>
        <v>27.240496099415541</v>
      </c>
      <c r="AN85" s="38">
        <f t="shared" si="30"/>
        <v>25</v>
      </c>
      <c r="AO85" s="39">
        <f t="shared" si="38"/>
        <v>24.661373791073622</v>
      </c>
      <c r="AP85" s="39">
        <f t="shared" si="38"/>
        <v>24.77400302235932</v>
      </c>
      <c r="AQ85" s="36">
        <f t="shared" si="36"/>
        <v>24.006553406316613</v>
      </c>
      <c r="AR85" s="40">
        <f t="shared" si="37"/>
        <v>23.57353788591633</v>
      </c>
      <c r="AS85" s="41">
        <f t="shared" si="37"/>
        <v>23.351837955797844</v>
      </c>
      <c r="AT85" s="20">
        <f>POWER((AO85-H85),2)</f>
        <v>0.11466770937185106</v>
      </c>
      <c r="AU85" s="20">
        <f>POWER((AP85-H85),2)</f>
        <v>5.107463390272194E-2</v>
      </c>
      <c r="AV85" s="29">
        <f t="shared" si="32"/>
        <v>23.807964671324545</v>
      </c>
      <c r="AW85" s="30">
        <f t="shared" si="35"/>
        <v>29.530852194285291</v>
      </c>
      <c r="AX85" s="36">
        <f t="shared" si="33"/>
        <v>24.317514232954405</v>
      </c>
      <c r="AY85" s="37">
        <f t="shared" si="34"/>
        <v>24.557079305692032</v>
      </c>
    </row>
    <row r="86" spans="1:51" thickTop="1" thickBot="1">
      <c r="A86" s="4">
        <v>85</v>
      </c>
      <c r="B86" s="4">
        <v>1135232556</v>
      </c>
      <c r="C86" s="5">
        <f t="shared" si="22"/>
        <v>0.26168224299065418</v>
      </c>
      <c r="D86" s="2">
        <f t="shared" si="23"/>
        <v>38708.265694444446</v>
      </c>
      <c r="E86" t="s">
        <v>641</v>
      </c>
      <c r="F86" t="s">
        <v>642</v>
      </c>
      <c r="G86" s="4">
        <v>25</v>
      </c>
      <c r="H86" s="4">
        <v>25</v>
      </c>
      <c r="I86" s="5">
        <f t="shared" si="24"/>
        <v>0.23684210526315788</v>
      </c>
      <c r="J86" s="4">
        <v>164</v>
      </c>
      <c r="K86" s="4">
        <v>164</v>
      </c>
      <c r="L86" s="5">
        <f t="shared" si="25"/>
        <v>0.48953114282135562</v>
      </c>
      <c r="M86" s="5">
        <f t="shared" si="26"/>
        <v>6.56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f>N86+P86+T86</f>
        <v>0</v>
      </c>
      <c r="X86" s="4">
        <f>O86+Q86+U86</f>
        <v>0</v>
      </c>
      <c r="Y86" s="60">
        <f>(N86+V86)/G86</f>
        <v>0</v>
      </c>
      <c r="Z86" s="62">
        <f>IF(AA86=0,0,(N86+V86)/ABS(AA86))</f>
        <v>0</v>
      </c>
      <c r="AA86" s="3">
        <f t="shared" si="27"/>
        <v>0</v>
      </c>
      <c r="AB86" s="3">
        <f t="shared" si="28"/>
        <v>0</v>
      </c>
      <c r="AC86" s="3">
        <f>N86+O86+P86+Q86+T86+U86</f>
        <v>0</v>
      </c>
      <c r="AD86" s="3">
        <f>AA86/G86</f>
        <v>0</v>
      </c>
      <c r="AE86" s="24">
        <f>(AA86)*(G86*G86)</f>
        <v>0</v>
      </c>
      <c r="AF86" s="25">
        <f t="shared" si="29"/>
        <v>1.6000000000000001E-3</v>
      </c>
      <c r="AG86" s="26">
        <f>(H86-$H$2)/SUM($AF$2:AF85)</f>
        <v>52.450123621989988</v>
      </c>
      <c r="AH86" s="35">
        <f>(H86-H81)/SUM(AF81:AF85)</f>
        <v>0</v>
      </c>
      <c r="AI86" s="28">
        <f>(H86-H76)/SUM(AF76:AF85)</f>
        <v>0</v>
      </c>
      <c r="AJ86" s="29">
        <f>AJ85+(AVERAGE($AE$3:AE86)/(AJ85*AJ85))</f>
        <v>29.077220251048473</v>
      </c>
      <c r="AK86" s="30">
        <f>AK85+(AVERAGE($AG$3:AG86)/(AK85*AK85))</f>
        <v>27.28737606166305</v>
      </c>
      <c r="AL86" s="36">
        <f>AL85+(AVERAGE($AH$3:AH86)/(AL85*AL85))</f>
        <v>27.747602356404641</v>
      </c>
      <c r="AM86" s="37">
        <f>AM85+(AVERAGE($AI$3:AI86)/(AM85*AM85))</f>
        <v>27.293183609803258</v>
      </c>
      <c r="AN86" s="38">
        <f t="shared" si="30"/>
        <v>25</v>
      </c>
      <c r="AO86" s="39">
        <f t="shared" si="38"/>
        <v>24.661373791073622</v>
      </c>
      <c r="AP86" s="39">
        <f t="shared" si="38"/>
        <v>24.77400302235932</v>
      </c>
      <c r="AQ86" s="36">
        <f t="shared" si="36"/>
        <v>24.006553406316613</v>
      </c>
      <c r="AR86" s="40">
        <f t="shared" si="37"/>
        <v>23.63881003772622</v>
      </c>
      <c r="AS86" s="41">
        <f t="shared" si="37"/>
        <v>23.491836262711864</v>
      </c>
      <c r="AT86" s="20">
        <f>POWER((AO86-H86),2)</f>
        <v>0.11466770937185106</v>
      </c>
      <c r="AU86" s="20">
        <f>POWER((AP86-H86),2)</f>
        <v>5.107463390272194E-2</v>
      </c>
      <c r="AV86" s="29">
        <f t="shared" si="32"/>
        <v>23.868522433495468</v>
      </c>
      <c r="AW86" s="30">
        <f t="shared" si="35"/>
        <v>29.626185913684054</v>
      </c>
      <c r="AX86" s="36">
        <f t="shared" si="33"/>
        <v>24.381531349962788</v>
      </c>
      <c r="AY86" s="37">
        <f t="shared" si="34"/>
        <v>24.622691637271053</v>
      </c>
    </row>
    <row r="87" spans="1:51" thickTop="1" thickBot="1">
      <c r="A87" s="4">
        <v>86</v>
      </c>
      <c r="B87" s="4">
        <v>1135935191</v>
      </c>
      <c r="C87" s="5">
        <f t="shared" si="22"/>
        <v>0.26479750778816197</v>
      </c>
      <c r="D87" s="2">
        <f t="shared" si="23"/>
        <v>38716.398043981484</v>
      </c>
      <c r="E87" t="s">
        <v>642</v>
      </c>
      <c r="F87" t="s">
        <v>643</v>
      </c>
      <c r="G87" s="4">
        <v>25</v>
      </c>
      <c r="H87" s="4">
        <v>26</v>
      </c>
      <c r="I87" s="5">
        <f t="shared" si="24"/>
        <v>0.26315789473684209</v>
      </c>
      <c r="J87" s="4">
        <v>164</v>
      </c>
      <c r="K87" s="4">
        <v>167</v>
      </c>
      <c r="L87" s="5">
        <f t="shared" si="25"/>
        <v>0.49853941677156699</v>
      </c>
      <c r="M87" s="5">
        <f t="shared" si="26"/>
        <v>6.4230769230769234</v>
      </c>
      <c r="N87" s="4">
        <v>1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3</v>
      </c>
      <c r="U87" s="4">
        <v>0</v>
      </c>
      <c r="V87" s="4">
        <v>0</v>
      </c>
      <c r="W87" s="4">
        <f>N87+P87+T87</f>
        <v>4</v>
      </c>
      <c r="X87" s="4">
        <f>O87+Q87+U87</f>
        <v>0</v>
      </c>
      <c r="Y87" s="60">
        <f>(N87+V87)/G87</f>
        <v>0.04</v>
      </c>
      <c r="Z87" s="62">
        <f>IF(AA87=0,0,(N87+V87)/ABS(AA87))</f>
        <v>1</v>
      </c>
      <c r="AA87" s="3">
        <f t="shared" si="27"/>
        <v>1</v>
      </c>
      <c r="AB87" s="3">
        <f t="shared" si="28"/>
        <v>3</v>
      </c>
      <c r="AC87" s="3">
        <f>N87+O87+P87+Q87+T87+U87</f>
        <v>4</v>
      </c>
      <c r="AD87" s="3">
        <f>AA87/G87</f>
        <v>0.04</v>
      </c>
      <c r="AE87" s="24">
        <f>(AA87)*(G87*G87)</f>
        <v>625</v>
      </c>
      <c r="AF87" s="25">
        <f t="shared" si="29"/>
        <v>1.4792899408284023E-3</v>
      </c>
      <c r="AG87" s="26">
        <f>(H87-$H$2)/SUM($AF$2:AF86)</f>
        <v>58.393836288321793</v>
      </c>
      <c r="AH87" s="35">
        <f>(H87-H82)/SUM(AF82:AF86)</f>
        <v>125</v>
      </c>
      <c r="AI87" s="28">
        <f>(H87-H77)/SUM(AF77:AF86)</f>
        <v>62.499999999999986</v>
      </c>
      <c r="AJ87" s="29">
        <f>AJ86+(AVERAGE($AE$3:AE87)/(AJ86*AJ86))</f>
        <v>29.125560080759403</v>
      </c>
      <c r="AK87" s="30">
        <f>AK86+(AVERAGE($AG$3:AG87)/(AK86*AK86))</f>
        <v>27.398154410318739</v>
      </c>
      <c r="AL87" s="36">
        <f>AL86+(AVERAGE($AH$3:AH87)/(AL86*AL86))</f>
        <v>27.797523602975332</v>
      </c>
      <c r="AM87" s="37">
        <f>AM86+(AVERAGE($AI$3:AI87)/(AM86*AM86))</f>
        <v>27.346037516277438</v>
      </c>
      <c r="AN87" s="38">
        <f t="shared" si="30"/>
        <v>26</v>
      </c>
      <c r="AO87" s="39">
        <f t="shared" si="38"/>
        <v>24.86690391370395</v>
      </c>
      <c r="AP87" s="39">
        <f t="shared" si="38"/>
        <v>24.875835812873806</v>
      </c>
      <c r="AQ87" s="36">
        <f t="shared" si="36"/>
        <v>24.049932490796149</v>
      </c>
      <c r="AR87" s="40">
        <f t="shared" si="37"/>
        <v>23.704808559400796</v>
      </c>
      <c r="AS87" s="41">
        <f t="shared" si="37"/>
        <v>23.621204747967692</v>
      </c>
      <c r="AT87" s="20">
        <f>POWER((AO87-H87),2)</f>
        <v>1.2839067407794245</v>
      </c>
      <c r="AU87" s="20">
        <f>POWER((AP87-H87),2)</f>
        <v>1.2637451196170966</v>
      </c>
      <c r="AV87" s="29">
        <f t="shared" si="32"/>
        <v>23.928773298545543</v>
      </c>
      <c r="AW87" s="30">
        <f t="shared" si="35"/>
        <v>29.72090707396578</v>
      </c>
      <c r="AX87" s="36">
        <f t="shared" si="33"/>
        <v>24.445212736534518</v>
      </c>
      <c r="AY87" s="37">
        <f t="shared" si="34"/>
        <v>24.687954759075641</v>
      </c>
    </row>
    <row r="88" spans="1:51" thickTop="1" thickBot="1">
      <c r="A88" s="4">
        <v>87</v>
      </c>
      <c r="B88" s="4">
        <v>1138282154</v>
      </c>
      <c r="C88" s="5">
        <f t="shared" si="22"/>
        <v>0.26791277258566976</v>
      </c>
      <c r="D88" s="2">
        <f t="shared" si="23"/>
        <v>38743.561967592592</v>
      </c>
      <c r="E88" t="s">
        <v>643</v>
      </c>
      <c r="F88" t="s">
        <v>644</v>
      </c>
      <c r="G88" s="4">
        <v>26</v>
      </c>
      <c r="H88" s="4">
        <v>27</v>
      </c>
      <c r="I88" s="5">
        <f t="shared" si="24"/>
        <v>0.28947368421052633</v>
      </c>
      <c r="J88" s="4">
        <v>167</v>
      </c>
      <c r="K88" s="4">
        <v>170</v>
      </c>
      <c r="L88" s="5">
        <f t="shared" si="25"/>
        <v>0.50754769072177841</v>
      </c>
      <c r="M88" s="5">
        <f t="shared" si="26"/>
        <v>6.2962962962962967</v>
      </c>
      <c r="N88" s="4">
        <v>1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3</v>
      </c>
      <c r="U88" s="4">
        <v>0</v>
      </c>
      <c r="V88" s="4">
        <v>0</v>
      </c>
      <c r="W88" s="4">
        <f>N88+P88+T88</f>
        <v>4</v>
      </c>
      <c r="X88" s="4">
        <f>O88+Q88+U88</f>
        <v>0</v>
      </c>
      <c r="Y88" s="60">
        <f>(N88+V88)/G88</f>
        <v>3.8461538461538464E-2</v>
      </c>
      <c r="Z88" s="62">
        <f>IF(AA88=0,0,(N88+V88)/ABS(AA88))</f>
        <v>1</v>
      </c>
      <c r="AA88" s="3">
        <f t="shared" si="27"/>
        <v>1</v>
      </c>
      <c r="AB88" s="3">
        <f t="shared" si="28"/>
        <v>3</v>
      </c>
      <c r="AC88" s="3">
        <f>N88+O88+P88+Q88+T88+U88</f>
        <v>4</v>
      </c>
      <c r="AD88" s="3">
        <f>AA88/G88</f>
        <v>3.8461538461538464E-2</v>
      </c>
      <c r="AE88" s="24">
        <f>(AA88)*(G88*G88)</f>
        <v>676</v>
      </c>
      <c r="AF88" s="25">
        <f t="shared" si="29"/>
        <v>1.3717421124828531E-3</v>
      </c>
      <c r="AG88" s="26">
        <f>(H88-$H$2)/SUM($AF$2:AF87)</f>
        <v>64.26522685292143</v>
      </c>
      <c r="AH88" s="35">
        <f>(H88-H83)/SUM(AF83:AF87)</f>
        <v>253.82997897266446</v>
      </c>
      <c r="AI88" s="28">
        <f>(H88-H78)/SUM(AF78:AF87)</f>
        <v>125.95021612758977</v>
      </c>
      <c r="AJ88" s="29">
        <f>AJ87+(AVERAGE($AE$3:AE88)/(AJ87*AJ87))</f>
        <v>29.182445514570528</v>
      </c>
      <c r="AK88" s="30">
        <f>AK87+(AVERAGE($AG$3:AG88)/(AK87*AK87))</f>
        <v>27.507756515370868</v>
      </c>
      <c r="AL88" s="36">
        <f>AL87+(AVERAGE($AH$3:AH88)/(AL87*AL87))</f>
        <v>27.850507034380165</v>
      </c>
      <c r="AM88" s="37">
        <f>AM87+(AVERAGE($AI$3:AI88)/(AM87*AM87))</f>
        <v>27.400033549462432</v>
      </c>
      <c r="AN88" s="38">
        <f t="shared" si="30"/>
        <v>27</v>
      </c>
      <c r="AO88" s="39">
        <f t="shared" si="38"/>
        <v>25.277390983293316</v>
      </c>
      <c r="AP88" s="39">
        <f t="shared" si="38"/>
        <v>25.079372899422964</v>
      </c>
      <c r="AQ88" s="36">
        <f t="shared" si="36"/>
        <v>24.18092504555171</v>
      </c>
      <c r="AR88" s="40">
        <f t="shared" si="37"/>
        <v>23.794098966055142</v>
      </c>
      <c r="AS88" s="41">
        <f t="shared" si="37"/>
        <v>23.751331959342863</v>
      </c>
      <c r="AT88" s="20">
        <f>POWER((AO88-H88),2)</f>
        <v>2.9673818244391699</v>
      </c>
      <c r="AU88" s="20">
        <f>POWER((AP88-H88),2)</f>
        <v>3.6888084594709523</v>
      </c>
      <c r="AV88" s="29">
        <f t="shared" si="32"/>
        <v>23.988721131221197</v>
      </c>
      <c r="AW88" s="30">
        <f t="shared" si="35"/>
        <v>29.815025439652487</v>
      </c>
      <c r="AX88" s="36">
        <f t="shared" si="33"/>
        <v>24.508562766872778</v>
      </c>
      <c r="AY88" s="37">
        <f t="shared" si="34"/>
        <v>24.752873288112777</v>
      </c>
    </row>
    <row r="89" spans="1:51" thickTop="1" thickBot="1">
      <c r="A89" s="4">
        <v>88</v>
      </c>
      <c r="B89" s="4">
        <v>1138679048</v>
      </c>
      <c r="C89" s="5">
        <f t="shared" si="22"/>
        <v>0.27102803738317754</v>
      </c>
      <c r="D89" s="2">
        <f t="shared" si="23"/>
        <v>38748.155648148146</v>
      </c>
      <c r="E89" t="s">
        <v>644</v>
      </c>
      <c r="F89" t="s">
        <v>645</v>
      </c>
      <c r="G89" s="4">
        <v>27</v>
      </c>
      <c r="H89" s="4">
        <v>28</v>
      </c>
      <c r="I89" s="5">
        <f t="shared" si="24"/>
        <v>0.31578947368421051</v>
      </c>
      <c r="J89" s="4">
        <v>170</v>
      </c>
      <c r="K89" s="4">
        <v>173</v>
      </c>
      <c r="L89" s="5">
        <f t="shared" si="25"/>
        <v>0.51655596467198972</v>
      </c>
      <c r="M89" s="5">
        <f t="shared" si="26"/>
        <v>6.1785714285714288</v>
      </c>
      <c r="N89" s="4">
        <v>1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3</v>
      </c>
      <c r="U89" s="4">
        <v>0</v>
      </c>
      <c r="V89" s="4">
        <v>0</v>
      </c>
      <c r="W89" s="4">
        <f>N89+P89+T89</f>
        <v>4</v>
      </c>
      <c r="X89" s="4">
        <f>O89+Q89+U89</f>
        <v>0</v>
      </c>
      <c r="Y89" s="60">
        <f>(N89+V89)/G89</f>
        <v>3.7037037037037035E-2</v>
      </c>
      <c r="Z89" s="62">
        <f>IF(AA89=0,0,(N89+V89)/ABS(AA89))</f>
        <v>1</v>
      </c>
      <c r="AA89" s="3">
        <f t="shared" si="27"/>
        <v>1</v>
      </c>
      <c r="AB89" s="3">
        <f t="shared" si="28"/>
        <v>3</v>
      </c>
      <c r="AC89" s="3">
        <f>N89+O89+P89+Q89+T89+U89</f>
        <v>4</v>
      </c>
      <c r="AD89" s="3">
        <f>AA89/G89</f>
        <v>3.7037037037037035E-2</v>
      </c>
      <c r="AE89" s="24">
        <f>(AA89)*(G89*G89)</f>
        <v>729</v>
      </c>
      <c r="AF89" s="25">
        <f t="shared" si="29"/>
        <v>1.2755102040816326E-3</v>
      </c>
      <c r="AG89" s="26">
        <f>(H89-$H$2)/SUM($AF$2:AF88)</f>
        <v>70.074009875505297</v>
      </c>
      <c r="AH89" s="35">
        <f>(H89-H84)/SUM(AF84:AF88)</f>
        <v>392.10396441897581</v>
      </c>
      <c r="AI89" s="28">
        <f>(H89-H79)/SUM(AF79:AF88)</f>
        <v>191.68065018212624</v>
      </c>
      <c r="AJ89" s="29">
        <f>AJ88+(AVERAGE($AE$3:AE89)/(AJ88*AJ88))</f>
        <v>29.248297397708907</v>
      </c>
      <c r="AK89" s="30">
        <f>AK88+(AVERAGE($AG$3:AG89)/(AK88*AK88))</f>
        <v>27.616301641486107</v>
      </c>
      <c r="AL89" s="36">
        <f>AL88+(AVERAGE($AH$3:AH89)/(AL88*AL88))</f>
        <v>27.908492904080308</v>
      </c>
      <c r="AM89" s="37">
        <f>AM88+(AVERAGE($AI$3:AI89)/(AM88*AM88))</f>
        <v>27.456133430346657</v>
      </c>
      <c r="AN89" s="38">
        <f t="shared" si="30"/>
        <v>28</v>
      </c>
      <c r="AO89" s="39">
        <f t="shared" si="38"/>
        <v>25.891063595217844</v>
      </c>
      <c r="AP89" s="39">
        <f t="shared" si="38"/>
        <v>25.384123751101956</v>
      </c>
      <c r="AQ89" s="36">
        <f t="shared" si="36"/>
        <v>24.444619709466739</v>
      </c>
      <c r="AR89" s="40">
        <f t="shared" si="37"/>
        <v>23.930268089061336</v>
      </c>
      <c r="AS89" s="41">
        <f t="shared" si="37"/>
        <v>23.893498033669964</v>
      </c>
      <c r="AT89" s="20">
        <f>POWER((AO89-H89),2)</f>
        <v>4.4476127594154864</v>
      </c>
      <c r="AU89" s="20">
        <f>POWER((AP89-H89),2)</f>
        <v>6.8428085495488995</v>
      </c>
      <c r="AV89" s="29">
        <f t="shared" si="32"/>
        <v>24.048369718910838</v>
      </c>
      <c r="AW89" s="30">
        <f t="shared" si="35"/>
        <v>29.908550528292178</v>
      </c>
      <c r="AX89" s="36">
        <f t="shared" si="33"/>
        <v>24.571585724614909</v>
      </c>
      <c r="AY89" s="37">
        <f t="shared" si="34"/>
        <v>24.817451744394681</v>
      </c>
    </row>
    <row r="90" spans="1:51" thickTop="1" thickBot="1">
      <c r="A90" s="4">
        <v>89</v>
      </c>
      <c r="B90" s="4">
        <v>1139639012</v>
      </c>
      <c r="C90" s="5">
        <f t="shared" si="22"/>
        <v>0.27414330218068533</v>
      </c>
      <c r="D90" s="2">
        <f t="shared" si="23"/>
        <v>38759.266342592593</v>
      </c>
      <c r="E90" t="s">
        <v>645</v>
      </c>
      <c r="F90" t="s">
        <v>646</v>
      </c>
      <c r="G90" s="4">
        <v>28</v>
      </c>
      <c r="H90" s="4">
        <v>28</v>
      </c>
      <c r="I90" s="5">
        <f t="shared" si="24"/>
        <v>0.31578947368421051</v>
      </c>
      <c r="J90" s="4">
        <v>173</v>
      </c>
      <c r="K90" s="4">
        <v>173</v>
      </c>
      <c r="L90" s="5">
        <f t="shared" si="25"/>
        <v>0.51655596467198972</v>
      </c>
      <c r="M90" s="5">
        <f t="shared" si="26"/>
        <v>6.1785714285714288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f>N90+P90+T90</f>
        <v>0</v>
      </c>
      <c r="X90" s="4">
        <f>O90+Q90+U90</f>
        <v>0</v>
      </c>
      <c r="Y90" s="60">
        <f>(N90+V90)/G90</f>
        <v>0</v>
      </c>
      <c r="Z90" s="62">
        <f>IF(AA90=0,0,(N90+V90)/ABS(AA90))</f>
        <v>0</v>
      </c>
      <c r="AA90" s="3">
        <f t="shared" si="27"/>
        <v>0</v>
      </c>
      <c r="AB90" s="3">
        <f t="shared" si="28"/>
        <v>0</v>
      </c>
      <c r="AC90" s="3">
        <f>N90+O90+P90+Q90+T90+U90</f>
        <v>0</v>
      </c>
      <c r="AD90" s="3">
        <f>AA90/G90</f>
        <v>0</v>
      </c>
      <c r="AE90" s="24">
        <f>(AA90)*(G90*G90)</f>
        <v>0</v>
      </c>
      <c r="AF90" s="25">
        <f t="shared" si="29"/>
        <v>1.2755102040816326E-3</v>
      </c>
      <c r="AG90" s="26">
        <f>(H90-$H$2)/SUM($AF$2:AF89)</f>
        <v>69.509215182654202</v>
      </c>
      <c r="AH90" s="35">
        <f>(H90-H85)/SUM(AF85:AF89)</f>
        <v>409.47010125722448</v>
      </c>
      <c r="AI90" s="28">
        <f>(H90-H80)/SUM(AF80:AF89)</f>
        <v>195.73886592410784</v>
      </c>
      <c r="AJ90" s="29">
        <f>AJ89+(AVERAGE($AE$3:AE90)/(AJ89*AJ89))</f>
        <v>29.313108135585551</v>
      </c>
      <c r="AK90" s="30">
        <f>AK89+(AVERAGE($AG$3:AG90)/(AK89*AK89))</f>
        <v>27.723807074299099</v>
      </c>
      <c r="AL90" s="36">
        <f>AL89+(AVERAGE($AH$3:AH90)/(AL89*AL89))</f>
        <v>27.971555894066192</v>
      </c>
      <c r="AM90" s="37">
        <f>AM89+(AVERAGE($AI$3:AI90)/(AM89*AM89))</f>
        <v>27.514320032594373</v>
      </c>
      <c r="AN90" s="38">
        <f t="shared" si="30"/>
        <v>28</v>
      </c>
      <c r="AO90" s="39">
        <f t="shared" si="38"/>
        <v>26.501896484626375</v>
      </c>
      <c r="AP90" s="39">
        <f t="shared" si="38"/>
        <v>25.687899230617251</v>
      </c>
      <c r="AQ90" s="36">
        <f t="shared" si="36"/>
        <v>24.839707959704977</v>
      </c>
      <c r="AR90" s="40">
        <f t="shared" si="37"/>
        <v>24.136395411043051</v>
      </c>
      <c r="AS90" s="41">
        <f t="shared" si="37"/>
        <v>24.047642824573018</v>
      </c>
      <c r="AT90" s="20">
        <f>POWER((AO90-H90),2)</f>
        <v>2.2443141427748134</v>
      </c>
      <c r="AU90" s="20">
        <f>POWER((AP90-H90),2)</f>
        <v>5.3458099677802986</v>
      </c>
      <c r="AV90" s="29">
        <f t="shared" si="32"/>
        <v>24.107722773759502</v>
      </c>
      <c r="AW90" s="30">
        <f t="shared" si="35"/>
        <v>30.001491618974566</v>
      </c>
      <c r="AX90" s="36">
        <f t="shared" si="33"/>
        <v>24.634285805392619</v>
      </c>
      <c r="AY90" s="37">
        <f t="shared" si="34"/>
        <v>24.881694553720681</v>
      </c>
    </row>
    <row r="91" spans="1:51" thickTop="1" thickBot="1">
      <c r="A91" s="4">
        <v>90</v>
      </c>
      <c r="B91" s="4">
        <v>1140746191</v>
      </c>
      <c r="C91" s="5">
        <f t="shared" si="22"/>
        <v>0.27725856697819312</v>
      </c>
      <c r="D91" s="2">
        <f t="shared" si="23"/>
        <v>38772.080914351856</v>
      </c>
      <c r="E91" t="s">
        <v>646</v>
      </c>
      <c r="F91" t="s">
        <v>647</v>
      </c>
      <c r="G91" s="4">
        <v>28</v>
      </c>
      <c r="H91" s="4">
        <v>29</v>
      </c>
      <c r="I91" s="5">
        <f t="shared" si="24"/>
        <v>0.34210526315789475</v>
      </c>
      <c r="J91" s="4">
        <v>173</v>
      </c>
      <c r="K91" s="4">
        <v>178</v>
      </c>
      <c r="L91" s="5">
        <f t="shared" si="25"/>
        <v>0.53156975458900868</v>
      </c>
      <c r="M91" s="5">
        <f t="shared" si="26"/>
        <v>6.1379310344827589</v>
      </c>
      <c r="N91" s="4">
        <v>1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5</v>
      </c>
      <c r="U91" s="4">
        <v>0</v>
      </c>
      <c r="V91" s="4">
        <v>0</v>
      </c>
      <c r="W91" s="4">
        <f>N91+P91+T91</f>
        <v>6</v>
      </c>
      <c r="X91" s="4">
        <f>O91+Q91+U91</f>
        <v>0</v>
      </c>
      <c r="Y91" s="60">
        <f>(N91+V91)/G91</f>
        <v>3.5714285714285712E-2</v>
      </c>
      <c r="Z91" s="62">
        <f>IF(AA91=0,0,(N91+V91)/ABS(AA91))</f>
        <v>1</v>
      </c>
      <c r="AA91" s="3">
        <f t="shared" si="27"/>
        <v>1</v>
      </c>
      <c r="AB91" s="3">
        <f t="shared" si="28"/>
        <v>5</v>
      </c>
      <c r="AC91" s="3">
        <f>N91+O91+P91+Q91+T91+U91</f>
        <v>6</v>
      </c>
      <c r="AD91" s="3">
        <f>AA91/G91</f>
        <v>3.5714285714285712E-2</v>
      </c>
      <c r="AE91" s="24">
        <f>(AA91)*(G91*G91)</f>
        <v>784</v>
      </c>
      <c r="AF91" s="25">
        <f t="shared" si="29"/>
        <v>1.1890606420927466E-3</v>
      </c>
      <c r="AG91" s="26">
        <f>(H91-$H$2)/SUM($AF$2:AF90)</f>
        <v>75.221947806340623</v>
      </c>
      <c r="AH91" s="35">
        <f>(H91-H86)/SUM(AF86:AF90)</f>
        <v>571.26107266520876</v>
      </c>
      <c r="AI91" s="28">
        <f>(H91-H81)/SUM(AF81:AF90)</f>
        <v>266.63018345470095</v>
      </c>
      <c r="AJ91" s="29">
        <f>AJ90+(AVERAGE($AE$3:AE91)/(AJ90*AJ90))</f>
        <v>29.387159457345998</v>
      </c>
      <c r="AK91" s="30">
        <f>AK90+(AVERAGE($AG$3:AG91)/(AK90*AK90))</f>
        <v>27.830381428959626</v>
      </c>
      <c r="AL91" s="36">
        <f>AL90+(AVERAGE($AH$3:AH91)/(AL90*AL90))</f>
        <v>28.041833197353995</v>
      </c>
      <c r="AM91" s="37">
        <f>AM90+(AVERAGE($AI$3:AI91)/(AM90*AM90))</f>
        <v>27.575567097288779</v>
      </c>
      <c r="AN91" s="38">
        <f t="shared" si="30"/>
        <v>29</v>
      </c>
      <c r="AO91" s="39">
        <f t="shared" si="38"/>
        <v>27.315252577643907</v>
      </c>
      <c r="AP91" s="39">
        <f t="shared" si="38"/>
        <v>26.091965068062386</v>
      </c>
      <c r="AQ91" s="36">
        <f t="shared" si="36"/>
        <v>25.407498439123792</v>
      </c>
      <c r="AR91" s="40">
        <f t="shared" si="37"/>
        <v>24.437076599069297</v>
      </c>
      <c r="AS91" s="41">
        <f t="shared" si="37"/>
        <v>24.225213478184493</v>
      </c>
      <c r="AT91" s="20">
        <f>POWER((AO91-H91),2)</f>
        <v>2.8383738771354996</v>
      </c>
      <c r="AU91" s="20">
        <f>POWER((AP91-H91),2)</f>
        <v>8.456667165369403</v>
      </c>
      <c r="AV91" s="29">
        <f t="shared" si="32"/>
        <v>24.166783934710434</v>
      </c>
      <c r="AW91" s="30">
        <f t="shared" si="35"/>
        <v>30.093857760476343</v>
      </c>
      <c r="AX91" s="36">
        <f t="shared" si="33"/>
        <v>24.696667119300731</v>
      </c>
      <c r="AY91" s="37">
        <f t="shared" si="34"/>
        <v>24.945606050358275</v>
      </c>
    </row>
    <row r="92" spans="1:51" thickTop="1" thickBot="1">
      <c r="A92" s="4">
        <v>91</v>
      </c>
      <c r="B92" s="4">
        <v>1142174103</v>
      </c>
      <c r="C92" s="5">
        <f t="shared" si="22"/>
        <v>0.28037383177570091</v>
      </c>
      <c r="D92" s="2">
        <f t="shared" si="23"/>
        <v>38788.607673611114</v>
      </c>
      <c r="E92" t="s">
        <v>647</v>
      </c>
      <c r="F92" t="s">
        <v>648</v>
      </c>
      <c r="G92" s="4">
        <v>29</v>
      </c>
      <c r="H92" s="4">
        <v>29</v>
      </c>
      <c r="I92" s="5">
        <f t="shared" si="24"/>
        <v>0.34210526315789475</v>
      </c>
      <c r="J92" s="4">
        <v>178</v>
      </c>
      <c r="K92" s="4">
        <v>178</v>
      </c>
      <c r="L92" s="5">
        <f t="shared" si="25"/>
        <v>0.53156975458900868</v>
      </c>
      <c r="M92" s="5">
        <f t="shared" si="26"/>
        <v>6.1379310344827589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f>N92+P92+T92</f>
        <v>0</v>
      </c>
      <c r="X92" s="4">
        <f>O92+Q92+U92</f>
        <v>0</v>
      </c>
      <c r="Y92" s="60">
        <f>(N92+V92)/G92</f>
        <v>0</v>
      </c>
      <c r="Z92" s="62">
        <f>IF(AA92=0,0,(N92+V92)/ABS(AA92))</f>
        <v>0</v>
      </c>
      <c r="AA92" s="3">
        <f t="shared" si="27"/>
        <v>0</v>
      </c>
      <c r="AB92" s="3">
        <f t="shared" si="28"/>
        <v>0</v>
      </c>
      <c r="AC92" s="3">
        <f>N92+O92+P92+Q92+T92+U92</f>
        <v>0</v>
      </c>
      <c r="AD92" s="3">
        <f>AA92/G92</f>
        <v>0</v>
      </c>
      <c r="AE92" s="24">
        <f>(AA92)*(G92*G92)</f>
        <v>0</v>
      </c>
      <c r="AF92" s="25">
        <f t="shared" si="29"/>
        <v>1.1890606420927466E-3</v>
      </c>
      <c r="AG92" s="26">
        <f>(H92-$H$2)/SUM($AF$2:AF91)</f>
        <v>74.665420029055227</v>
      </c>
      <c r="AH92" s="35">
        <f>(H92-H87)/SUM(AF87:AF91)</f>
        <v>455.15832498403478</v>
      </c>
      <c r="AI92" s="28">
        <f>(H92-H82)/SUM(AF82:AF91)</f>
        <v>274.13946911439342</v>
      </c>
      <c r="AJ92" s="29">
        <f>AJ91+(AVERAGE($AE$3:AE92)/(AJ91*AJ91))</f>
        <v>29.460019401360967</v>
      </c>
      <c r="AK92" s="30">
        <f>AK91+(AVERAGE($AG$3:AG92)/(AK91*AK91))</f>
        <v>27.936037123324699</v>
      </c>
      <c r="AL92" s="36">
        <f>AL91+(AVERAGE($AH$3:AH92)/(AL91*AL91))</f>
        <v>28.117413164410976</v>
      </c>
      <c r="AM92" s="37">
        <f>AM91+(AVERAGE($AI$3:AI92)/(AM91*AM91))</f>
        <v>27.639870609624253</v>
      </c>
      <c r="AN92" s="38">
        <f t="shared" si="30"/>
        <v>29</v>
      </c>
      <c r="AO92" s="39">
        <f t="shared" si="38"/>
        <v>27.925283779900386</v>
      </c>
      <c r="AP92" s="39">
        <f t="shared" si="38"/>
        <v>26.494643149338913</v>
      </c>
      <c r="AQ92" s="36">
        <f t="shared" si="36"/>
        <v>26.05248412297162</v>
      </c>
      <c r="AR92" s="40">
        <f t="shared" ref="AR92:AS107" si="39">AR91+(AVERAGE(AH83:AH92)/(AR91*AR91))</f>
        <v>24.806623094792087</v>
      </c>
      <c r="AS92" s="41">
        <f t="shared" si="39"/>
        <v>24.43651848472209</v>
      </c>
      <c r="AT92" s="20">
        <f>POWER((AO92-H92),2)</f>
        <v>1.1550149537452012</v>
      </c>
      <c r="AU92" s="20">
        <f>POWER((AP92-H92),2)</f>
        <v>6.2768129491544418</v>
      </c>
      <c r="AV92" s="29">
        <f t="shared" si="32"/>
        <v>24.225556769476629</v>
      </c>
      <c r="AW92" s="30">
        <f t="shared" si="35"/>
        <v>30.185657779055386</v>
      </c>
      <c r="AX92" s="36">
        <f t="shared" si="33"/>
        <v>24.75873369327843</v>
      </c>
      <c r="AY92" s="37">
        <f t="shared" si="34"/>
        <v>25.009190479627772</v>
      </c>
    </row>
    <row r="93" spans="1:51" thickTop="1" thickBot="1">
      <c r="A93" s="4">
        <v>92</v>
      </c>
      <c r="B93" s="4">
        <v>1143522573</v>
      </c>
      <c r="C93" s="5">
        <f t="shared" si="22"/>
        <v>0.2834890965732087</v>
      </c>
      <c r="D93" s="2">
        <f t="shared" si="23"/>
        <v>38804.214965277773</v>
      </c>
      <c r="E93" t="s">
        <v>648</v>
      </c>
      <c r="F93" t="s">
        <v>649</v>
      </c>
      <c r="G93" s="4">
        <v>29</v>
      </c>
      <c r="H93" s="4">
        <v>29</v>
      </c>
      <c r="I93" s="5">
        <f t="shared" si="24"/>
        <v>0.34210526315789475</v>
      </c>
      <c r="J93" s="4">
        <v>178</v>
      </c>
      <c r="K93" s="4">
        <v>179</v>
      </c>
      <c r="L93" s="5">
        <f t="shared" si="25"/>
        <v>0.53457251257241245</v>
      </c>
      <c r="M93" s="5">
        <f t="shared" si="26"/>
        <v>6.1724137931034484</v>
      </c>
      <c r="N93" s="4">
        <v>0</v>
      </c>
      <c r="O93" s="4">
        <v>0</v>
      </c>
      <c r="P93" s="4">
        <v>1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1</v>
      </c>
      <c r="W93" s="4">
        <f>N93+P93+T93</f>
        <v>1</v>
      </c>
      <c r="X93" s="4">
        <f>O93+Q93+U93</f>
        <v>0</v>
      </c>
      <c r="Y93" s="60">
        <f>(N93+V93)/G93</f>
        <v>3.4482758620689655E-2</v>
      </c>
      <c r="Z93" s="62">
        <f>IF(AA93=0,0,(N93+V93)/ABS(AA93))</f>
        <v>0</v>
      </c>
      <c r="AA93" s="3">
        <f t="shared" si="27"/>
        <v>0</v>
      </c>
      <c r="AB93" s="3">
        <f t="shared" si="28"/>
        <v>1</v>
      </c>
      <c r="AC93" s="3">
        <f>N93+O93+P93+Q93+T93+U93</f>
        <v>1</v>
      </c>
      <c r="AD93" s="3">
        <f>AA93/G93</f>
        <v>0</v>
      </c>
      <c r="AE93" s="24">
        <f>(AA93)*(G93*G93)</f>
        <v>0</v>
      </c>
      <c r="AF93" s="25">
        <f t="shared" si="29"/>
        <v>1.1890606420927466E-3</v>
      </c>
      <c r="AG93" s="26">
        <f>(H93-$H$2)/SUM($AF$2:AF92)</f>
        <v>74.117066688230977</v>
      </c>
      <c r="AH93" s="35">
        <f>(H93-H88)/SUM(AF88:AF92)</f>
        <v>317.41578831629465</v>
      </c>
      <c r="AI93" s="28">
        <f>(H93-H83)/SUM(AF83:AF92)</f>
        <v>282.08399077086347</v>
      </c>
      <c r="AJ93" s="29">
        <f>AJ92+(AVERAGE($AE$3:AE93)/(AJ92*AJ92))</f>
        <v>29.531722696178758</v>
      </c>
      <c r="AK93" s="30">
        <f>AK92+(AVERAGE($AG$3:AG93)/(AK92*AK92))</f>
        <v>28.040786482956474</v>
      </c>
      <c r="AL93" s="36">
        <f>AL92+(AVERAGE($AH$3:AH93)/(AL92*AL92))</f>
        <v>28.196173276866915</v>
      </c>
      <c r="AM93" s="37">
        <f>AM92+(AVERAGE($AI$3:AI93)/(AM92*AM92))</f>
        <v>27.707229481659375</v>
      </c>
      <c r="AN93" s="38">
        <f t="shared" si="30"/>
        <v>29</v>
      </c>
      <c r="AO93" s="39">
        <f t="shared" si="38"/>
        <v>28.332320260457454</v>
      </c>
      <c r="AP93" s="39">
        <f t="shared" si="38"/>
        <v>26.896491592586646</v>
      </c>
      <c r="AQ93" s="36">
        <f t="shared" si="36"/>
        <v>26.684665742855977</v>
      </c>
      <c r="AR93" s="40">
        <f t="shared" si="39"/>
        <v>25.216822678961716</v>
      </c>
      <c r="AS93" s="41">
        <f t="shared" si="39"/>
        <v>24.681132439960482</v>
      </c>
      <c r="AT93" s="20">
        <f>POWER((AO93-H93),2)</f>
        <v>0.44579623459560208</v>
      </c>
      <c r="AU93" s="20">
        <f>POWER((AP93-H93),2)</f>
        <v>4.4247476200586666</v>
      </c>
      <c r="AV93" s="29">
        <f t="shared" si="32"/>
        <v>24.284044776445285</v>
      </c>
      <c r="AW93" s="30">
        <f t="shared" si="35"/>
        <v>30.276900285912095</v>
      </c>
      <c r="AX93" s="36">
        <f t="shared" si="33"/>
        <v>24.820489473406699</v>
      </c>
      <c r="AY93" s="37">
        <f t="shared" si="34"/>
        <v>25.072452000394723</v>
      </c>
    </row>
    <row r="94" spans="1:51" thickTop="1" thickBot="1">
      <c r="A94" s="4">
        <v>93</v>
      </c>
      <c r="B94" s="4">
        <v>1144530673</v>
      </c>
      <c r="C94" s="5">
        <f t="shared" si="22"/>
        <v>0.28660436137071649</v>
      </c>
      <c r="D94" s="2">
        <f t="shared" si="23"/>
        <v>38815.882789351854</v>
      </c>
      <c r="E94" t="s">
        <v>649</v>
      </c>
      <c r="F94" t="s">
        <v>650</v>
      </c>
      <c r="G94" s="4">
        <v>29</v>
      </c>
      <c r="H94" s="4">
        <v>29</v>
      </c>
      <c r="I94" s="5">
        <f t="shared" si="24"/>
        <v>0.34210526315789475</v>
      </c>
      <c r="J94" s="4">
        <v>179</v>
      </c>
      <c r="K94" s="4">
        <v>179</v>
      </c>
      <c r="L94" s="5">
        <f t="shared" si="25"/>
        <v>0.53457251257241245</v>
      </c>
      <c r="M94" s="5">
        <f t="shared" si="26"/>
        <v>6.1724137931034484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f>N94+P94+T94</f>
        <v>0</v>
      </c>
      <c r="X94" s="4">
        <f>O94+Q94+U94</f>
        <v>0</v>
      </c>
      <c r="Y94" s="60">
        <f>(N94+V94)/G94</f>
        <v>0</v>
      </c>
      <c r="Z94" s="62">
        <f>IF(AA94=0,0,(N94+V94)/ABS(AA94))</f>
        <v>0</v>
      </c>
      <c r="AA94" s="3">
        <f t="shared" si="27"/>
        <v>0</v>
      </c>
      <c r="AB94" s="3">
        <f t="shared" si="28"/>
        <v>0</v>
      </c>
      <c r="AC94" s="3">
        <f>N94+O94+P94+Q94+T94+U94</f>
        <v>0</v>
      </c>
      <c r="AD94" s="3">
        <f>AA94/G94</f>
        <v>0</v>
      </c>
      <c r="AE94" s="24">
        <f>(AA94)*(G94*G94)</f>
        <v>0</v>
      </c>
      <c r="AF94" s="25">
        <f t="shared" si="29"/>
        <v>1.1890606420927466E-3</v>
      </c>
      <c r="AG94" s="26">
        <f>(H94-$H$2)/SUM($AF$2:AF93)</f>
        <v>73.576708994292161</v>
      </c>
      <c r="AH94" s="35">
        <f>(H94-H89)/SUM(AF89:AF93)</f>
        <v>163.44670302429353</v>
      </c>
      <c r="AI94" s="28">
        <f>(H94-H84)/SUM(AF84:AF93)</f>
        <v>290.50271695264746</v>
      </c>
      <c r="AJ94" s="29">
        <f>AJ93+(AVERAGE($AE$3:AE94)/(AJ93*AJ93))</f>
        <v>29.602302617650206</v>
      </c>
      <c r="AK94" s="30">
        <f>AK93+(AVERAGE($AG$3:AG94)/(AK93*AK93))</f>
        <v>28.144641730035399</v>
      </c>
      <c r="AL94" s="36">
        <f>AL93+(AVERAGE($AH$3:AH94)/(AL93*AL93))</f>
        <v>28.275877333992167</v>
      </c>
      <c r="AM94" s="37">
        <f>AM93+(AVERAGE($AI$3:AI94)/(AM93*AM93))</f>
        <v>27.77764579960591</v>
      </c>
      <c r="AN94" s="38">
        <f t="shared" si="30"/>
        <v>29</v>
      </c>
      <c r="AO94" s="39">
        <f t="shared" si="38"/>
        <v>28.535936250358418</v>
      </c>
      <c r="AP94" s="39">
        <f t="shared" si="38"/>
        <v>27.298059438348641</v>
      </c>
      <c r="AQ94" s="36">
        <f t="shared" si="36"/>
        <v>27.223025246818409</v>
      </c>
      <c r="AR94" s="40">
        <f t="shared" si="39"/>
        <v>25.639489141680283</v>
      </c>
      <c r="AS94" s="41">
        <f t="shared" si="39"/>
        <v>24.95843738625009</v>
      </c>
      <c r="AT94" s="20">
        <f>POWER((AO94-H94),2)</f>
        <v>0.21535516373140492</v>
      </c>
      <c r="AU94" s="20">
        <f>POWER((AP94-H94),2)</f>
        <v>2.8966016753941424</v>
      </c>
      <c r="AV94" s="29">
        <f t="shared" si="32"/>
        <v>24.342251386517848</v>
      </c>
      <c r="AW94" s="30">
        <f t="shared" si="35"/>
        <v>30.367593684335013</v>
      </c>
      <c r="AX94" s="36">
        <f t="shared" si="33"/>
        <v>24.881938327125564</v>
      </c>
      <c r="AY94" s="37">
        <f t="shared" si="34"/>
        <v>25.135394687474069</v>
      </c>
    </row>
    <row r="95" spans="1:51" thickTop="1" thickBot="1">
      <c r="A95" s="4">
        <v>94</v>
      </c>
      <c r="B95" s="4">
        <v>1144767364</v>
      </c>
      <c r="C95" s="5">
        <f t="shared" si="22"/>
        <v>0.28971962616822428</v>
      </c>
      <c r="D95" s="2">
        <f t="shared" si="23"/>
        <v>38818.62226851852</v>
      </c>
      <c r="E95" t="s">
        <v>650</v>
      </c>
      <c r="F95" t="s">
        <v>651</v>
      </c>
      <c r="G95" s="4">
        <v>29</v>
      </c>
      <c r="H95" s="4">
        <v>30</v>
      </c>
      <c r="I95" s="5">
        <f t="shared" si="24"/>
        <v>0.36842105263157893</v>
      </c>
      <c r="J95" s="4">
        <v>179</v>
      </c>
      <c r="K95" s="4">
        <v>182</v>
      </c>
      <c r="L95" s="5">
        <f t="shared" si="25"/>
        <v>0.54358078652262387</v>
      </c>
      <c r="M95" s="5">
        <f t="shared" si="26"/>
        <v>6.0666666666666664</v>
      </c>
      <c r="N95" s="4">
        <v>1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3</v>
      </c>
      <c r="U95" s="4">
        <v>0</v>
      </c>
      <c r="V95" s="4">
        <v>0</v>
      </c>
      <c r="W95" s="4">
        <f>N95+P95+T95</f>
        <v>4</v>
      </c>
      <c r="X95" s="4">
        <f>O95+Q95+U95</f>
        <v>0</v>
      </c>
      <c r="Y95" s="60">
        <f>(N95+V95)/G95</f>
        <v>3.4482758620689655E-2</v>
      </c>
      <c r="Z95" s="62">
        <f>IF(AA95=0,0,(N95+V95)/ABS(AA95))</f>
        <v>1</v>
      </c>
      <c r="AA95" s="3">
        <f t="shared" si="27"/>
        <v>1</v>
      </c>
      <c r="AB95" s="3">
        <f t="shared" si="28"/>
        <v>3</v>
      </c>
      <c r="AC95" s="3">
        <f>N95+O95+P95+Q95+T95+U95</f>
        <v>4</v>
      </c>
      <c r="AD95" s="3">
        <f>AA95/G95</f>
        <v>3.4482758620689655E-2</v>
      </c>
      <c r="AE95" s="24">
        <f>(AA95)*(G95*G95)</f>
        <v>841</v>
      </c>
      <c r="AF95" s="25">
        <f t="shared" si="29"/>
        <v>1.1111111111111111E-3</v>
      </c>
      <c r="AG95" s="26">
        <f>(H95-$H$2)/SUM($AF$2:AF94)</f>
        <v>79.131187778344838</v>
      </c>
      <c r="AH95" s="35">
        <f>(H95-H90)/SUM(AF90:AF94)</f>
        <v>331.57857681669606</v>
      </c>
      <c r="AI95" s="28">
        <f>(H95-H85)/SUM(AF85:AF94)</f>
        <v>374.29926415226271</v>
      </c>
      <c r="AJ95" s="29">
        <f>AJ94+(AVERAGE($AE$3:AE95)/(AJ94*AJ94))</f>
        <v>29.682110648625006</v>
      </c>
      <c r="AK95" s="30">
        <f>AK94+(AVERAGE($AG$3:AG95)/(AK94*AK94))</f>
        <v>28.247697602231206</v>
      </c>
      <c r="AL95" s="36">
        <f>AL94+(AVERAGE($AH$3:AH95)/(AL94*AL94))</f>
        <v>28.358739824379068</v>
      </c>
      <c r="AM95" s="37">
        <f>AM94+(AVERAGE($AI$3:AI95)/(AM94*AM94))</f>
        <v>27.852168319576556</v>
      </c>
      <c r="AN95" s="38">
        <f t="shared" si="30"/>
        <v>30</v>
      </c>
      <c r="AO95" s="39">
        <f t="shared" si="38"/>
        <v>28.94313103877273</v>
      </c>
      <c r="AP95" s="39">
        <f t="shared" si="38"/>
        <v>27.800350469140991</v>
      </c>
      <c r="AQ95" s="36">
        <f t="shared" si="36"/>
        <v>27.719281508521945</v>
      </c>
      <c r="AR95" s="40">
        <f t="shared" si="39"/>
        <v>26.09877431599817</v>
      </c>
      <c r="AS95" s="41">
        <f t="shared" si="39"/>
        <v>25.289701985536507</v>
      </c>
      <c r="AT95" s="20">
        <f>POWER((AO95-H95),2)</f>
        <v>1.1169720012056086</v>
      </c>
      <c r="AU95" s="20">
        <f>POWER((AP95-H95),2)</f>
        <v>4.8384580586082588</v>
      </c>
      <c r="AV95" s="29">
        <f t="shared" si="32"/>
        <v>24.400179964888352</v>
      </c>
      <c r="AW95" s="30">
        <f t="shared" si="35"/>
        <v>30.45774617654677</v>
      </c>
      <c r="AX95" s="36">
        <f t="shared" si="33"/>
        <v>24.943084045374466</v>
      </c>
      <c r="AY95" s="37">
        <f t="shared" si="34"/>
        <v>25.198022533949818</v>
      </c>
    </row>
    <row r="96" spans="1:51" thickTop="1" thickBot="1">
      <c r="A96" s="4">
        <v>95</v>
      </c>
      <c r="B96" s="4">
        <v>1145248239</v>
      </c>
      <c r="C96" s="5">
        <f t="shared" si="22"/>
        <v>0.29283489096573206</v>
      </c>
      <c r="D96" s="2">
        <f t="shared" si="23"/>
        <v>38824.187951388885</v>
      </c>
      <c r="E96" t="s">
        <v>651</v>
      </c>
      <c r="F96" t="s">
        <v>652</v>
      </c>
      <c r="G96" s="4">
        <v>30</v>
      </c>
      <c r="H96" s="4">
        <v>31</v>
      </c>
      <c r="I96" s="5">
        <f t="shared" si="24"/>
        <v>0.39473684210526316</v>
      </c>
      <c r="J96" s="4">
        <v>182</v>
      </c>
      <c r="K96" s="4">
        <v>184</v>
      </c>
      <c r="L96" s="5">
        <f t="shared" si="25"/>
        <v>0.54958630248943141</v>
      </c>
      <c r="M96" s="5">
        <f t="shared" si="26"/>
        <v>5.935483870967742</v>
      </c>
      <c r="N96" s="4">
        <v>1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2</v>
      </c>
      <c r="U96" s="4">
        <v>0</v>
      </c>
      <c r="V96" s="4">
        <v>0</v>
      </c>
      <c r="W96" s="4">
        <f>N96+P96+T96</f>
        <v>3</v>
      </c>
      <c r="X96" s="4">
        <f>O96+Q96+U96</f>
        <v>0</v>
      </c>
      <c r="Y96" s="60">
        <f>(N96+V96)/G96</f>
        <v>3.3333333333333333E-2</v>
      </c>
      <c r="Z96" s="62">
        <f>IF(AA96=0,0,(N96+V96)/ABS(AA96))</f>
        <v>1</v>
      </c>
      <c r="AA96" s="3">
        <f t="shared" si="27"/>
        <v>1</v>
      </c>
      <c r="AB96" s="3">
        <f t="shared" si="28"/>
        <v>2</v>
      </c>
      <c r="AC96" s="3">
        <f>N96+O96+P96+Q96+T96+U96</f>
        <v>3</v>
      </c>
      <c r="AD96" s="3">
        <f>AA96/G96</f>
        <v>3.3333333333333333E-2</v>
      </c>
      <c r="AE96" s="24">
        <f>(AA96)*(G96*G96)</f>
        <v>900</v>
      </c>
      <c r="AF96" s="25">
        <f t="shared" si="29"/>
        <v>1.0405827263267431E-3</v>
      </c>
      <c r="AG96" s="26">
        <f>(H96-$H$2)/SUM($AF$2:AF95)</f>
        <v>84.645713687411487</v>
      </c>
      <c r="AH96" s="35">
        <f>(H96-H91)/SUM(AF91:AF95)</f>
        <v>340.86917360954743</v>
      </c>
      <c r="AI96" s="28">
        <f>(H96-H86)/SUM(AF86:AF95)</f>
        <v>466.22197903173839</v>
      </c>
      <c r="AJ96" s="29">
        <f>AJ95+(AVERAGE($AE$3:AE96)/(AJ95*AJ95))</f>
        <v>29.771513011470365</v>
      </c>
      <c r="AK96" s="30">
        <f>AK95+(AVERAGE($AG$3:AG96)/(AK95*AK95))</f>
        <v>28.350043060520861</v>
      </c>
      <c r="AL96" s="36">
        <f>AL95+(AVERAGE($AH$3:AH96)/(AL95*AL95))</f>
        <v>28.444751472164494</v>
      </c>
      <c r="AM96" s="37">
        <f>AM95+(AVERAGE($AI$3:AI96)/(AM95*AM95))</f>
        <v>27.93189764613194</v>
      </c>
      <c r="AN96" s="38">
        <f t="shared" si="30"/>
        <v>31</v>
      </c>
      <c r="AO96" s="39">
        <f t="shared" si="38"/>
        <v>29.350039486284754</v>
      </c>
      <c r="AP96" s="39">
        <f t="shared" si="38"/>
        <v>28.403593344918836</v>
      </c>
      <c r="AQ96" s="36">
        <f t="shared" si="36"/>
        <v>28.137958057493368</v>
      </c>
      <c r="AR96" s="40">
        <f t="shared" si="39"/>
        <v>26.59208024181585</v>
      </c>
      <c r="AS96" s="41">
        <f t="shared" si="39"/>
        <v>25.685241361401232</v>
      </c>
      <c r="AT96" s="20">
        <f>POWER((AO96-H96),2)</f>
        <v>2.7223696968194799</v>
      </c>
      <c r="AU96" s="20">
        <f>POWER((AP96-H96),2)</f>
        <v>6.7413275185497605</v>
      </c>
      <c r="AV96" s="29">
        <f t="shared" si="32"/>
        <v>24.457833812762477</v>
      </c>
      <c r="AW96" s="30">
        <f t="shared" si="35"/>
        <v>30.547365770265532</v>
      </c>
      <c r="AX96" s="36">
        <f t="shared" si="33"/>
        <v>25.003930344659018</v>
      </c>
      <c r="AY96" s="37">
        <f t="shared" si="34"/>
        <v>25.260339453413785</v>
      </c>
    </row>
    <row r="97" spans="1:51" thickTop="1" thickBot="1">
      <c r="A97" s="4">
        <v>96</v>
      </c>
      <c r="B97" s="4">
        <v>1145249292</v>
      </c>
      <c r="C97" s="5">
        <f t="shared" si="22"/>
        <v>0.29595015576323985</v>
      </c>
      <c r="D97" s="2">
        <f t="shared" si="23"/>
        <v>38824.200138888889</v>
      </c>
      <c r="E97" t="s">
        <v>652</v>
      </c>
      <c r="F97" t="s">
        <v>653</v>
      </c>
      <c r="G97" s="4">
        <v>31</v>
      </c>
      <c r="H97" s="4">
        <v>31</v>
      </c>
      <c r="I97" s="5">
        <f t="shared" si="24"/>
        <v>0.39473684210526316</v>
      </c>
      <c r="J97" s="4">
        <v>184</v>
      </c>
      <c r="K97" s="4">
        <v>184</v>
      </c>
      <c r="L97" s="5">
        <f t="shared" si="25"/>
        <v>0.54958630248943141</v>
      </c>
      <c r="M97" s="5">
        <f t="shared" si="26"/>
        <v>5.935483870967742</v>
      </c>
      <c r="N97" s="4">
        <v>0</v>
      </c>
      <c r="O97" s="4">
        <v>0</v>
      </c>
      <c r="P97" s="4">
        <v>0</v>
      </c>
      <c r="Q97" s="4">
        <v>0</v>
      </c>
      <c r="R97" s="4">
        <v>1</v>
      </c>
      <c r="S97" s="4">
        <v>0</v>
      </c>
      <c r="T97" s="4">
        <v>0</v>
      </c>
      <c r="U97" s="4">
        <v>0</v>
      </c>
      <c r="V97" s="4">
        <v>1</v>
      </c>
      <c r="W97" s="4">
        <f>N97+P97+T97</f>
        <v>0</v>
      </c>
      <c r="X97" s="4">
        <f>O97+Q97+U97</f>
        <v>0</v>
      </c>
      <c r="Y97" s="60">
        <f>(N97+V97)/G97</f>
        <v>3.2258064516129031E-2</v>
      </c>
      <c r="Z97" s="62">
        <f>IF(AA97=0,0,(N97+V97)/ABS(AA97))</f>
        <v>0</v>
      </c>
      <c r="AA97" s="3">
        <f t="shared" si="27"/>
        <v>0</v>
      </c>
      <c r="AB97" s="3">
        <f t="shared" si="28"/>
        <v>0</v>
      </c>
      <c r="AC97" s="3">
        <f>N97+O97+P97+Q97+T97+U97</f>
        <v>0</v>
      </c>
      <c r="AD97" s="3">
        <f>AA97/G97</f>
        <v>0</v>
      </c>
      <c r="AE97" s="24">
        <f>(AA97)*(G97*G97)</f>
        <v>0</v>
      </c>
      <c r="AF97" s="25">
        <f t="shared" si="29"/>
        <v>1.0405827263267431E-3</v>
      </c>
      <c r="AG97" s="26">
        <f>(H97-$H$2)/SUM($AF$2:AF96)</f>
        <v>84.116495551626485</v>
      </c>
      <c r="AH97" s="35">
        <f>(H97-H92)/SUM(AF92:AF96)</f>
        <v>349.71908511969684</v>
      </c>
      <c r="AI97" s="28">
        <f>(H97-H87)/SUM(AF87:AF96)</f>
        <v>406.17420973374357</v>
      </c>
      <c r="AJ97" s="29">
        <f>AJ96+(AVERAGE($AE$3:AE97)/(AJ96*AJ96))</f>
        <v>29.859443804909308</v>
      </c>
      <c r="AK97" s="30">
        <f>AK96+(AVERAGE($AG$3:AG97)/(AK96*AK96))</f>
        <v>28.45168301558644</v>
      </c>
      <c r="AL97" s="36">
        <f>AL96+(AVERAGE($AH$3:AH97)/(AL96*AL96))</f>
        <v>28.533893612210729</v>
      </c>
      <c r="AM97" s="37">
        <f>AM96+(AVERAGE($AI$3:AI97)/(AM96*AM96))</f>
        <v>28.015818080900779</v>
      </c>
      <c r="AN97" s="38">
        <f t="shared" si="30"/>
        <v>31</v>
      </c>
      <c r="AO97" s="39">
        <f t="shared" si="38"/>
        <v>29.756016975990679</v>
      </c>
      <c r="AP97" s="39">
        <f t="shared" si="38"/>
        <v>28.907054272630425</v>
      </c>
      <c r="AQ97" s="36">
        <f t="shared" si="36"/>
        <v>28.517633313401994</v>
      </c>
      <c r="AR97" s="40">
        <f t="shared" si="39"/>
        <v>27.099032075883606</v>
      </c>
      <c r="AS97" s="41">
        <f t="shared" si="39"/>
        <v>26.120785367753708</v>
      </c>
      <c r="AT97" s="20">
        <f>POWER((AO97-H97),2)</f>
        <v>1.5474937640233744</v>
      </c>
      <c r="AU97" s="20">
        <f>POWER((AP97-H97),2)</f>
        <v>4.3804218177145575</v>
      </c>
      <c r="AV97" s="29">
        <f t="shared" si="32"/>
        <v>24.515216169019773</v>
      </c>
      <c r="AW97" s="30">
        <f t="shared" si="35"/>
        <v>30.636460284996154</v>
      </c>
      <c r="AX97" s="36">
        <f t="shared" si="33"/>
        <v>25.06448086904717</v>
      </c>
      <c r="AY97" s="37">
        <f t="shared" si="34"/>
        <v>25.322349282126844</v>
      </c>
    </row>
    <row r="98" spans="1:51" thickTop="1" thickBot="1">
      <c r="A98" s="4">
        <v>97</v>
      </c>
      <c r="B98" s="4">
        <v>1150420605</v>
      </c>
      <c r="C98" s="5">
        <f t="shared" si="22"/>
        <v>0.29906542056074764</v>
      </c>
      <c r="D98" s="2">
        <f t="shared" si="23"/>
        <v>38884.053298611107</v>
      </c>
      <c r="E98" t="s">
        <v>653</v>
      </c>
      <c r="F98" t="s">
        <v>654</v>
      </c>
      <c r="G98" s="4">
        <v>31</v>
      </c>
      <c r="H98" s="4">
        <v>32</v>
      </c>
      <c r="I98" s="5">
        <f t="shared" si="24"/>
        <v>0.42105263157894735</v>
      </c>
      <c r="J98" s="4">
        <v>184</v>
      </c>
      <c r="K98" s="4">
        <v>204</v>
      </c>
      <c r="L98" s="5">
        <f t="shared" si="25"/>
        <v>0.60964146215750725</v>
      </c>
      <c r="M98" s="5">
        <f t="shared" si="26"/>
        <v>6.375</v>
      </c>
      <c r="N98" s="4">
        <v>1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20</v>
      </c>
      <c r="U98" s="4">
        <v>0</v>
      </c>
      <c r="V98" s="4">
        <v>0</v>
      </c>
      <c r="W98" s="4">
        <f>N98+P98+T98</f>
        <v>21</v>
      </c>
      <c r="X98" s="4">
        <f>O98+Q98+U98</f>
        <v>0</v>
      </c>
      <c r="Y98" s="60">
        <f>(N98+V98)/G98</f>
        <v>3.2258064516129031E-2</v>
      </c>
      <c r="Z98" s="62">
        <f>IF(AA98=0,0,(N98+V98)/ABS(AA98))</f>
        <v>1</v>
      </c>
      <c r="AA98" s="3">
        <f t="shared" si="27"/>
        <v>1</v>
      </c>
      <c r="AB98" s="3">
        <f t="shared" si="28"/>
        <v>20</v>
      </c>
      <c r="AC98" s="3">
        <f>N98+O98+P98+Q98+T98+U98</f>
        <v>21</v>
      </c>
      <c r="AD98" s="3">
        <f>AA98/G98</f>
        <v>3.2258064516129031E-2</v>
      </c>
      <c r="AE98" s="24">
        <f>(AA98)*(G98*G98)</f>
        <v>961</v>
      </c>
      <c r="AF98" s="25">
        <f t="shared" si="29"/>
        <v>9.765625E-4</v>
      </c>
      <c r="AG98" s="26">
        <f>(H98-$H$2)/SUM($AF$2:AF97)</f>
        <v>89.564843364666999</v>
      </c>
      <c r="AH98" s="35">
        <f>(H98-H93)/SUM(AF93:AF97)</f>
        <v>538.56117316719144</v>
      </c>
      <c r="AI98" s="28">
        <f>(H98-H88)/SUM(AF88:AF97)</f>
        <v>421.18451454888947</v>
      </c>
      <c r="AJ98" s="29">
        <f>AJ97+(AVERAGE($AE$3:AE98)/(AJ97*AJ97))</f>
        <v>29.957174566838017</v>
      </c>
      <c r="AK98" s="30">
        <f>AK97+(AVERAGE($AG$3:AG98)/(AK97*AK97))</f>
        <v>28.552699403202645</v>
      </c>
      <c r="AL98" s="36">
        <f>AL97+(AVERAGE($AH$3:AH98)/(AL97*AL97))</f>
        <v>28.628447234003708</v>
      </c>
      <c r="AM98" s="37">
        <f>AM97+(AVERAGE($AI$3:AI98)/(AM97*AM97))</f>
        <v>28.103957342895299</v>
      </c>
      <c r="AN98" s="38">
        <f t="shared" si="30"/>
        <v>32</v>
      </c>
      <c r="AO98" s="39">
        <f t="shared" si="38"/>
        <v>30.364271635804787</v>
      </c>
      <c r="AP98" s="39">
        <f t="shared" si="38"/>
        <v>29.411093943927678</v>
      </c>
      <c r="AQ98" s="36">
        <f t="shared" si="36"/>
        <v>28.941651325693215</v>
      </c>
      <c r="AR98" s="40">
        <f t="shared" si="39"/>
        <v>27.625966675925778</v>
      </c>
      <c r="AS98" s="41">
        <f t="shared" si="39"/>
        <v>26.585196488328506</v>
      </c>
      <c r="AT98" s="20">
        <f>POWER((AO98-H98),2)</f>
        <v>2.6756072814327472</v>
      </c>
      <c r="AU98" s="20">
        <f>POWER((AP98-H98),2)</f>
        <v>6.7024345671679431</v>
      </c>
      <c r="AV98" s="29">
        <f t="shared" si="32"/>
        <v>24.572330211821267</v>
      </c>
      <c r="AW98" s="30">
        <f t="shared" si="35"/>
        <v>30.725037358064455</v>
      </c>
      <c r="AX98" s="36">
        <f t="shared" si="33"/>
        <v>25.124739192097703</v>
      </c>
      <c r="AY98" s="37">
        <f t="shared" si="34"/>
        <v>25.384055781105893</v>
      </c>
    </row>
    <row r="99" spans="1:51" thickTop="1" thickBot="1">
      <c r="A99" s="4">
        <v>98</v>
      </c>
      <c r="B99" s="4">
        <v>1150929640</v>
      </c>
      <c r="C99" s="5">
        <f t="shared" si="22"/>
        <v>0.30218068535825543</v>
      </c>
      <c r="D99" s="2">
        <f t="shared" si="23"/>
        <v>38889.944907407407</v>
      </c>
      <c r="E99" t="s">
        <v>654</v>
      </c>
      <c r="F99" t="s">
        <v>655</v>
      </c>
      <c r="G99" s="4">
        <v>32</v>
      </c>
      <c r="H99" s="4">
        <v>31</v>
      </c>
      <c r="I99" s="5">
        <f t="shared" si="24"/>
        <v>0.39473684210526316</v>
      </c>
      <c r="J99" s="4">
        <v>204</v>
      </c>
      <c r="K99" s="4">
        <v>197</v>
      </c>
      <c r="L99" s="5">
        <f t="shared" si="25"/>
        <v>0.58862215627368075</v>
      </c>
      <c r="M99" s="5">
        <f t="shared" si="26"/>
        <v>6.354838709677419</v>
      </c>
      <c r="N99" s="4">
        <v>0</v>
      </c>
      <c r="O99" s="4">
        <v>1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7</v>
      </c>
      <c r="V99" s="4">
        <v>0</v>
      </c>
      <c r="W99" s="4">
        <f>N99+P99+T99</f>
        <v>0</v>
      </c>
      <c r="X99" s="4">
        <f>O99+Q99+U99</f>
        <v>8</v>
      </c>
      <c r="Y99" s="60">
        <f>(N99+V99)/G99</f>
        <v>0</v>
      </c>
      <c r="Z99" s="62">
        <f>IF(AA99=0,0,(N99+V99)/ABS(AA99))</f>
        <v>0</v>
      </c>
      <c r="AA99" s="3">
        <f t="shared" si="27"/>
        <v>-1</v>
      </c>
      <c r="AB99" s="3">
        <f t="shared" si="28"/>
        <v>-7</v>
      </c>
      <c r="AC99" s="3">
        <f>N99+O99+P99+Q99+T99+U99</f>
        <v>8</v>
      </c>
      <c r="AD99" s="3">
        <f>AA99/G99</f>
        <v>-3.125E-2</v>
      </c>
      <c r="AE99" s="24">
        <f>(AA99)*(G99*G99)</f>
        <v>-1024</v>
      </c>
      <c r="AF99" s="25">
        <f t="shared" si="29"/>
        <v>1.0405827263267431E-3</v>
      </c>
      <c r="AG99" s="26">
        <f>(H99-$H$2)/SUM($AF$2:AF98)</f>
        <v>83.109240130302027</v>
      </c>
      <c r="AH99" s="35">
        <f>(H99-H94)/SUM(AF94:AF98)</f>
        <v>373.28059683789286</v>
      </c>
      <c r="AI99" s="28">
        <f>(H99-H89)/SUM(AF89:AF98)</f>
        <v>261.41280283717981</v>
      </c>
      <c r="AJ99" s="29">
        <f>AJ98+(AVERAGE($AE$3:AE99)/(AJ98*AJ98))</f>
        <v>30.041504506482639</v>
      </c>
      <c r="AK99" s="30">
        <f>AK98+(AVERAGE($AG$3:AG99)/(AK98*AK98))</f>
        <v>28.653019187442332</v>
      </c>
      <c r="AL99" s="36">
        <f>AL98+(AVERAGE($AH$3:AH99)/(AL98*AL98))</f>
        <v>28.72610430663465</v>
      </c>
      <c r="AM99" s="37">
        <f>AM98+(AVERAGE($AI$3:AI99)/(AM98*AM98))</f>
        <v>28.194053755223841</v>
      </c>
      <c r="AN99" s="38">
        <f t="shared" si="30"/>
        <v>31</v>
      </c>
      <c r="AO99" s="39">
        <f t="shared" si="38"/>
        <v>30.7691361190988</v>
      </c>
      <c r="AP99" s="39">
        <f t="shared" si="38"/>
        <v>29.7133009280587</v>
      </c>
      <c r="AQ99" s="36">
        <f t="shared" si="36"/>
        <v>29.403438411844846</v>
      </c>
      <c r="AR99" s="40">
        <f t="shared" si="39"/>
        <v>28.130525204991237</v>
      </c>
      <c r="AS99" s="41">
        <f t="shared" si="39"/>
        <v>27.043390207940856</v>
      </c>
      <c r="AT99" s="20">
        <f>POWER((AO99-H99),2)</f>
        <v>5.329813150476357E-2</v>
      </c>
      <c r="AU99" s="20">
        <f>POWER((AP99-H99),2)</f>
        <v>1.6555945017346017</v>
      </c>
      <c r="AV99" s="29">
        <f t="shared" si="32"/>
        <v>24.629179060164656</v>
      </c>
      <c r="AW99" s="30">
        <f t="shared" si="35"/>
        <v>30.813104450407263</v>
      </c>
      <c r="AX99" s="36">
        <f t="shared" si="33"/>
        <v>25.184708818723813</v>
      </c>
      <c r="AY99" s="37">
        <f t="shared" si="34"/>
        <v>25.445462638139624</v>
      </c>
    </row>
    <row r="100" spans="1:51" thickTop="1" thickBot="1">
      <c r="A100" s="4">
        <v>99</v>
      </c>
      <c r="B100" s="4">
        <v>1151422655</v>
      </c>
      <c r="C100" s="5">
        <f t="shared" si="22"/>
        <v>0.30529595015576322</v>
      </c>
      <c r="D100" s="2">
        <f t="shared" si="23"/>
        <v>38895.651099537034</v>
      </c>
      <c r="E100" t="s">
        <v>655</v>
      </c>
      <c r="F100" t="s">
        <v>656</v>
      </c>
      <c r="G100" s="4">
        <v>31</v>
      </c>
      <c r="H100" s="4">
        <v>31</v>
      </c>
      <c r="I100" s="5">
        <f t="shared" si="24"/>
        <v>0.39473684210526316</v>
      </c>
      <c r="J100" s="4">
        <v>197</v>
      </c>
      <c r="K100" s="4">
        <v>197</v>
      </c>
      <c r="L100" s="5">
        <f t="shared" si="25"/>
        <v>0.58862215627368075</v>
      </c>
      <c r="M100" s="5">
        <f t="shared" si="26"/>
        <v>6.354838709677419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f>N100+P100+T100</f>
        <v>0</v>
      </c>
      <c r="X100" s="4">
        <f>O100+Q100+U100</f>
        <v>0</v>
      </c>
      <c r="Y100" s="60">
        <f>(N100+V100)/G100</f>
        <v>0</v>
      </c>
      <c r="Z100" s="62">
        <f>IF(AA100=0,0,(N100+V100)/ABS(AA100))</f>
        <v>0</v>
      </c>
      <c r="AA100" s="3">
        <f t="shared" si="27"/>
        <v>0</v>
      </c>
      <c r="AB100" s="3">
        <f t="shared" si="28"/>
        <v>0</v>
      </c>
      <c r="AC100" s="3">
        <f>N100+O100+P100+Q100+T100+U100</f>
        <v>0</v>
      </c>
      <c r="AD100" s="3">
        <f>AA100/G100</f>
        <v>0</v>
      </c>
      <c r="AE100" s="24">
        <f>(AA100)*(G100*G100)</f>
        <v>0</v>
      </c>
      <c r="AF100" s="25">
        <f t="shared" si="29"/>
        <v>1.0405827263267431E-3</v>
      </c>
      <c r="AG100" s="26">
        <f>(H100-$H$2)/SUM($AF$2:AF99)</f>
        <v>82.59900225953416</v>
      </c>
      <c r="AH100" s="35">
        <f>(H100-H95)/SUM(AF95:AF99)</f>
        <v>191.95988351376445</v>
      </c>
      <c r="AI100" s="28">
        <f>(H100-H90)/SUM(AF90:AF99)</f>
        <v>266.87602646044826</v>
      </c>
      <c r="AJ100" s="29">
        <f>AJ99+(AVERAGE($AE$3:AE100)/(AJ99*AJ99))</f>
        <v>30.124505977792342</v>
      </c>
      <c r="AK100" s="30">
        <f>AK99+(AVERAGE($AG$3:AG100)/(AK99*AK99))</f>
        <v>28.752647823475883</v>
      </c>
      <c r="AL100" s="36">
        <f>AL99+(AVERAGE($AH$3:AH100)/(AL99*AL99))</f>
        <v>28.824482510290185</v>
      </c>
      <c r="AM100" s="37">
        <f>AM99+(AVERAGE($AI$3:AI100)/(AM99*AM99))</f>
        <v>28.286087632588266</v>
      </c>
      <c r="AN100" s="38">
        <f t="shared" si="30"/>
        <v>31</v>
      </c>
      <c r="AO100" s="39">
        <f t="shared" ref="AO100:AP115" si="40">AO99+(AH100/(AO99*AO99))</f>
        <v>30.971894993483318</v>
      </c>
      <c r="AP100" s="39">
        <f t="shared" si="40"/>
        <v>30.015579777136345</v>
      </c>
      <c r="AQ100" s="36">
        <f t="shared" si="36"/>
        <v>29.818536349758748</v>
      </c>
      <c r="AR100" s="40">
        <f t="shared" si="39"/>
        <v>28.589659407546982</v>
      </c>
      <c r="AS100" s="41">
        <f t="shared" si="39"/>
        <v>27.495916083621285</v>
      </c>
      <c r="AT100" s="20">
        <f>POWER((AO100-H100),2)</f>
        <v>7.8989139130275748E-4</v>
      </c>
      <c r="AU100" s="20">
        <f>POWER((AP100-H100),2)</f>
        <v>0.96908317518292764</v>
      </c>
      <c r="AV100" s="29">
        <f t="shared" si="32"/>
        <v>24.685765775389108</v>
      </c>
      <c r="AW100" s="30">
        <f t="shared" si="35"/>
        <v>30.900668852130107</v>
      </c>
      <c r="AX100" s="36">
        <f t="shared" si="33"/>
        <v>25.244393186994436</v>
      </c>
      <c r="AY100" s="37">
        <f t="shared" si="34"/>
        <v>25.506573469736033</v>
      </c>
    </row>
    <row r="101" spans="1:51" thickTop="1" thickBot="1">
      <c r="A101" s="4">
        <v>100</v>
      </c>
      <c r="B101" s="4">
        <v>1151424707</v>
      </c>
      <c r="C101" s="5">
        <f t="shared" si="22"/>
        <v>0.30841121495327101</v>
      </c>
      <c r="D101" s="2">
        <f t="shared" si="23"/>
        <v>38895.674849537041</v>
      </c>
      <c r="E101" t="s">
        <v>656</v>
      </c>
      <c r="F101" t="s">
        <v>657</v>
      </c>
      <c r="G101" s="4">
        <v>31</v>
      </c>
      <c r="H101" s="4">
        <v>31</v>
      </c>
      <c r="I101" s="5">
        <f t="shared" si="24"/>
        <v>0.39473684210526316</v>
      </c>
      <c r="J101" s="4">
        <v>197</v>
      </c>
      <c r="K101" s="4">
        <v>197</v>
      </c>
      <c r="L101" s="5">
        <f t="shared" si="25"/>
        <v>0.58862215627368075</v>
      </c>
      <c r="M101" s="5">
        <f t="shared" si="26"/>
        <v>6.354838709677419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f>N101+P101+T101</f>
        <v>0</v>
      </c>
      <c r="X101" s="4">
        <f>O101+Q101+U101</f>
        <v>0</v>
      </c>
      <c r="Y101" s="60">
        <f>(N101+V101)/G101</f>
        <v>0</v>
      </c>
      <c r="Z101" s="62">
        <f>IF(AA101=0,0,(N101+V101)/ABS(AA101))</f>
        <v>0</v>
      </c>
      <c r="AA101" s="3">
        <f t="shared" si="27"/>
        <v>0</v>
      </c>
      <c r="AB101" s="3">
        <f t="shared" si="28"/>
        <v>0</v>
      </c>
      <c r="AC101" s="3">
        <f>N101+O101+P101+Q101+T101+U101</f>
        <v>0</v>
      </c>
      <c r="AD101" s="3">
        <f>AA101/G101</f>
        <v>0</v>
      </c>
      <c r="AE101" s="24">
        <f>(AA101)*(G101*G101)</f>
        <v>0</v>
      </c>
      <c r="AF101" s="25">
        <f t="shared" si="29"/>
        <v>1.0405827263267431E-3</v>
      </c>
      <c r="AG101" s="26">
        <f>(H101-$H$2)/SUM($AF$2:AF100)</f>
        <v>82.094991231865265</v>
      </c>
      <c r="AH101" s="35">
        <f>(H101-H96)/SUM(AF96:AF100)</f>
        <v>0</v>
      </c>
      <c r="AI101" s="28">
        <f>(H101-H91)/SUM(AF91:AF100)</f>
        <v>181.71498282680329</v>
      </c>
      <c r="AJ101" s="29">
        <f>AJ100+(AVERAGE($AE$3:AE101)/(AJ100*AJ100))</f>
        <v>30.206216909484805</v>
      </c>
      <c r="AK101" s="30">
        <f>AK100+(AVERAGE($AG$3:AG101)/(AK100*AK100))</f>
        <v>28.851590893803017</v>
      </c>
      <c r="AL101" s="36">
        <f>AL100+(AVERAGE($AH$3:AH101)/(AL100*AL100))</f>
        <v>28.92120338096726</v>
      </c>
      <c r="AM101" s="37">
        <f>AM100+(AVERAGE($AI$3:AI101)/(AM100*AM100))</f>
        <v>28.378894077635959</v>
      </c>
      <c r="AN101" s="38">
        <f t="shared" si="30"/>
        <v>31</v>
      </c>
      <c r="AO101" s="39">
        <f t="shared" si="40"/>
        <v>30.971894993483318</v>
      </c>
      <c r="AP101" s="39">
        <f t="shared" si="40"/>
        <v>30.217275767308205</v>
      </c>
      <c r="AQ101" s="36">
        <f t="shared" si="36"/>
        <v>30.145484273606652</v>
      </c>
      <c r="AR101" s="40">
        <f t="shared" si="39"/>
        <v>28.964274876209153</v>
      </c>
      <c r="AS101" s="41">
        <f t="shared" si="39"/>
        <v>27.922437461207274</v>
      </c>
      <c r="AT101" s="20">
        <f>POWER((AO101-H101),2)</f>
        <v>7.8989139130275748E-4</v>
      </c>
      <c r="AU101" s="20">
        <f>POWER((AP101-H101),2)</f>
        <v>0.61265722444295878</v>
      </c>
      <c r="AV101" s="29">
        <f t="shared" si="32"/>
        <v>24.742093362631682</v>
      </c>
      <c r="AW101" s="30">
        <f t="shared" si="35"/>
        <v>30.987737687843829</v>
      </c>
      <c r="AX101" s="36">
        <f t="shared" si="33"/>
        <v>25.303795669875804</v>
      </c>
      <c r="AY101" s="37">
        <f t="shared" si="34"/>
        <v>25.567391823004449</v>
      </c>
    </row>
    <row r="102" spans="1:51" thickTop="1" thickBot="1">
      <c r="A102" s="4">
        <v>101</v>
      </c>
      <c r="B102" s="4">
        <v>1151601720</v>
      </c>
      <c r="C102" s="5">
        <f t="shared" si="22"/>
        <v>0.3115264797507788</v>
      </c>
      <c r="D102" s="2">
        <f t="shared" si="23"/>
        <v>38897.723611111112</v>
      </c>
      <c r="E102" t="s">
        <v>657</v>
      </c>
      <c r="F102" t="s">
        <v>658</v>
      </c>
      <c r="G102" s="4">
        <v>31</v>
      </c>
      <c r="H102" s="4">
        <v>31</v>
      </c>
      <c r="I102" s="5">
        <f t="shared" si="24"/>
        <v>0.39473684210526316</v>
      </c>
      <c r="J102" s="4">
        <v>197</v>
      </c>
      <c r="K102" s="4">
        <v>197</v>
      </c>
      <c r="L102" s="5">
        <f t="shared" si="25"/>
        <v>0.58862215627368075</v>
      </c>
      <c r="M102" s="5">
        <f t="shared" si="26"/>
        <v>6.354838709677419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f>N102+P102+T102</f>
        <v>0</v>
      </c>
      <c r="X102" s="4">
        <f>O102+Q102+U102</f>
        <v>0</v>
      </c>
      <c r="Y102" s="60">
        <f>(N102+V102)/G102</f>
        <v>0</v>
      </c>
      <c r="Z102" s="62">
        <f>IF(AA102=0,0,(N102+V102)/ABS(AA102))</f>
        <v>0</v>
      </c>
      <c r="AA102" s="3">
        <f t="shared" si="27"/>
        <v>0</v>
      </c>
      <c r="AB102" s="3">
        <f t="shared" si="28"/>
        <v>0</v>
      </c>
      <c r="AC102" s="3">
        <f>N102+O102+P102+Q102+T102+U102</f>
        <v>0</v>
      </c>
      <c r="AD102" s="3">
        <f>AA102/G102</f>
        <v>0</v>
      </c>
      <c r="AE102" s="24">
        <f>(AA102)*(G102*G102)</f>
        <v>0</v>
      </c>
      <c r="AF102" s="25">
        <f t="shared" si="29"/>
        <v>1.0405827263267431E-3</v>
      </c>
      <c r="AG102" s="26">
        <f>(H102-$H$2)/SUM($AF$2:AF101)</f>
        <v>81.597093751851602</v>
      </c>
      <c r="AH102" s="35">
        <f>(H102-H97)/SUM(AF97:AF101)</f>
        <v>0</v>
      </c>
      <c r="AI102" s="28">
        <f>(H102-H92)/SUM(AF92:AF101)</f>
        <v>184.1999004460279</v>
      </c>
      <c r="AJ102" s="29">
        <f>AJ101+(AVERAGE($AE$3:AE102)/(AJ101*AJ101))</f>
        <v>30.286673671544534</v>
      </c>
      <c r="AK102" s="30">
        <f>AK101+(AVERAGE($AG$3:AG102)/(AK101*AK101))</f>
        <v>28.949854091092426</v>
      </c>
      <c r="AL102" s="36">
        <f>AL101+(AVERAGE($AH$3:AH102)/(AL101*AL101))</f>
        <v>29.016317657980334</v>
      </c>
      <c r="AM102" s="37">
        <f>AM101+(AVERAGE($AI$3:AI102)/(AM101*AM101))</f>
        <v>28.472459677973575</v>
      </c>
      <c r="AN102" s="38">
        <f t="shared" si="30"/>
        <v>31</v>
      </c>
      <c r="AO102" s="39">
        <f t="shared" si="40"/>
        <v>30.971894993483318</v>
      </c>
      <c r="AP102" s="39">
        <f t="shared" si="40"/>
        <v>30.419009616452055</v>
      </c>
      <c r="AQ102" s="36">
        <f t="shared" si="36"/>
        <v>30.388411675809632</v>
      </c>
      <c r="AR102" s="40">
        <f t="shared" si="39"/>
        <v>29.275008001369304</v>
      </c>
      <c r="AS102" s="41">
        <f t="shared" si="39"/>
        <v>28.324492239060181</v>
      </c>
      <c r="AT102" s="20">
        <f>POWER((AO102-H102),2)</f>
        <v>7.8989139130275748E-4</v>
      </c>
      <c r="AU102" s="20">
        <f>POWER((AP102-H102),2)</f>
        <v>0.33754982577518861</v>
      </c>
      <c r="AV102" s="29">
        <f t="shared" si="32"/>
        <v>24.798164772237222</v>
      </c>
      <c r="AW102" s="30">
        <f t="shared" si="35"/>
        <v>31.074317921790666</v>
      </c>
      <c r="AX102" s="36">
        <f t="shared" si="33"/>
        <v>25.362919576915615</v>
      </c>
      <c r="AY102" s="37">
        <f t="shared" si="34"/>
        <v>25.627921177474736</v>
      </c>
    </row>
    <row r="103" spans="1:51" thickTop="1" thickBot="1">
      <c r="A103" s="4">
        <v>102</v>
      </c>
      <c r="B103" s="4">
        <v>1152411076</v>
      </c>
      <c r="C103" s="5">
        <f t="shared" si="22"/>
        <v>0.31464174454828658</v>
      </c>
      <c r="D103" s="2">
        <f t="shared" si="23"/>
        <v>38907.091157407405</v>
      </c>
      <c r="E103" t="s">
        <v>658</v>
      </c>
      <c r="F103" t="s">
        <v>659</v>
      </c>
      <c r="G103" s="4">
        <v>31</v>
      </c>
      <c r="H103" s="4">
        <v>31</v>
      </c>
      <c r="I103" s="5">
        <f t="shared" si="24"/>
        <v>0.39473684210526316</v>
      </c>
      <c r="J103" s="4">
        <v>197</v>
      </c>
      <c r="K103" s="4">
        <v>197</v>
      </c>
      <c r="L103" s="5">
        <f t="shared" si="25"/>
        <v>0.58862215627368075</v>
      </c>
      <c r="M103" s="5">
        <f t="shared" si="26"/>
        <v>6.354838709677419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f>N103+P103+T103</f>
        <v>0</v>
      </c>
      <c r="X103" s="4">
        <f>O103+Q103+U103</f>
        <v>0</v>
      </c>
      <c r="Y103" s="60">
        <f>(N103+V103)/G103</f>
        <v>0</v>
      </c>
      <c r="Z103" s="62">
        <f>IF(AA103=0,0,(N103+V103)/ABS(AA103))</f>
        <v>0</v>
      </c>
      <c r="AA103" s="3">
        <f t="shared" si="27"/>
        <v>0</v>
      </c>
      <c r="AB103" s="3">
        <f t="shared" si="28"/>
        <v>0</v>
      </c>
      <c r="AC103" s="3">
        <f>N103+O103+P103+Q103+T103+U103</f>
        <v>0</v>
      </c>
      <c r="AD103" s="3">
        <f>AA103/G103</f>
        <v>0</v>
      </c>
      <c r="AE103" s="24">
        <f>(AA103)*(G103*G103)</f>
        <v>0</v>
      </c>
      <c r="AF103" s="25">
        <f t="shared" si="29"/>
        <v>1.0405827263267431E-3</v>
      </c>
      <c r="AG103" s="26">
        <f>(H103-$H$2)/SUM($AF$2:AF102)</f>
        <v>81.105199255980281</v>
      </c>
      <c r="AH103" s="35">
        <f>(H103-H98)/SUM(AF98:AF102)</f>
        <v>-194.59442357128731</v>
      </c>
      <c r="AI103" s="28">
        <f>(H103-H93)/SUM(AF93:AF102)</f>
        <v>186.75372185733869</v>
      </c>
      <c r="AJ103" s="29">
        <f>AJ102+(AVERAGE($AE$3:AE103)/(AJ102*AJ102))</f>
        <v>30.36591115860849</v>
      </c>
      <c r="AK103" s="30">
        <f>AK102+(AVERAGE($AG$3:AG103)/(AK102*AK102))</f>
        <v>29.04744320244907</v>
      </c>
      <c r="AL103" s="36">
        <f>AL102+(AVERAGE($AH$3:AH103)/(AL102*AL102))</f>
        <v>29.107585473589644</v>
      </c>
      <c r="AM103" s="37">
        <f>AM102+(AVERAGE($AI$3:AI103)/(AM102*AM102))</f>
        <v>28.566771884857467</v>
      </c>
      <c r="AN103" s="38">
        <f t="shared" si="30"/>
        <v>31</v>
      </c>
      <c r="AO103" s="39">
        <f t="shared" si="40"/>
        <v>30.769035734686739</v>
      </c>
      <c r="AP103" s="39">
        <f t="shared" si="40"/>
        <v>30.620836551662688</v>
      </c>
      <c r="AQ103" s="36">
        <f t="shared" si="36"/>
        <v>30.468685393605703</v>
      </c>
      <c r="AR103" s="40">
        <f t="shared" si="39"/>
        <v>29.519437054866508</v>
      </c>
      <c r="AS103" s="41">
        <f t="shared" si="39"/>
        <v>28.703331548543922</v>
      </c>
      <c r="AT103" s="20">
        <f>POWER((AO103-H103),2)</f>
        <v>5.3344491851694563E-2</v>
      </c>
      <c r="AU103" s="20">
        <f>POWER((AP103-H103),2)</f>
        <v>0.1437649205550417</v>
      </c>
      <c r="AV103" s="29">
        <f t="shared" si="32"/>
        <v>24.853982901123501</v>
      </c>
      <c r="AW103" s="30">
        <f t="shared" si="35"/>
        <v>31.160416362769826</v>
      </c>
      <c r="AX103" s="36">
        <f t="shared" si="33"/>
        <v>25.421768155872151</v>
      </c>
      <c r="AY103" s="37">
        <f t="shared" si="34"/>
        <v>25.688164946856205</v>
      </c>
    </row>
    <row r="104" spans="1:51" thickTop="1" thickBot="1">
      <c r="A104" s="4">
        <v>103</v>
      </c>
      <c r="B104" s="4">
        <v>1152513003</v>
      </c>
      <c r="C104" s="5">
        <f t="shared" si="22"/>
        <v>0.31775700934579437</v>
      </c>
      <c r="D104" s="2">
        <f t="shared" si="23"/>
        <v>38908.270868055552</v>
      </c>
      <c r="E104" t="s">
        <v>659</v>
      </c>
      <c r="F104" t="s">
        <v>660</v>
      </c>
      <c r="G104" s="4">
        <v>31</v>
      </c>
      <c r="H104" s="4">
        <v>31</v>
      </c>
      <c r="I104" s="5">
        <f t="shared" si="24"/>
        <v>0.39473684210526316</v>
      </c>
      <c r="J104" s="4">
        <v>197</v>
      </c>
      <c r="K104" s="4">
        <v>199</v>
      </c>
      <c r="L104" s="5">
        <f t="shared" si="25"/>
        <v>0.59462767224048829</v>
      </c>
      <c r="M104" s="5">
        <f t="shared" si="26"/>
        <v>6.419354838709677</v>
      </c>
      <c r="N104" s="4">
        <v>0</v>
      </c>
      <c r="O104" s="4">
        <v>0</v>
      </c>
      <c r="P104" s="4">
        <v>2</v>
      </c>
      <c r="Q104" s="4">
        <v>0</v>
      </c>
      <c r="R104" s="4">
        <v>4</v>
      </c>
      <c r="S104" s="4">
        <v>0</v>
      </c>
      <c r="T104" s="4">
        <v>0</v>
      </c>
      <c r="U104" s="4">
        <v>0</v>
      </c>
      <c r="V104" s="4">
        <v>1</v>
      </c>
      <c r="W104" s="4">
        <f>N104+P104+T104</f>
        <v>2</v>
      </c>
      <c r="X104" s="4">
        <f>O104+Q104+U104</f>
        <v>0</v>
      </c>
      <c r="Y104" s="60">
        <f>(N104+V104)/G104</f>
        <v>3.2258064516129031E-2</v>
      </c>
      <c r="Z104" s="62">
        <f>IF(AA104=0,0,(N104+V104)/ABS(AA104))</f>
        <v>0</v>
      </c>
      <c r="AA104" s="3">
        <f t="shared" si="27"/>
        <v>0</v>
      </c>
      <c r="AB104" s="3">
        <f t="shared" si="28"/>
        <v>2</v>
      </c>
      <c r="AC104" s="3">
        <f>N104+O104+P104+Q104+T104+U104</f>
        <v>2</v>
      </c>
      <c r="AD104" s="3">
        <f>AA104/G104</f>
        <v>0</v>
      </c>
      <c r="AE104" s="24">
        <f>(AA104)*(G104*G104)</f>
        <v>0</v>
      </c>
      <c r="AF104" s="25">
        <f t="shared" si="29"/>
        <v>1.0405827263267431E-3</v>
      </c>
      <c r="AG104" s="26">
        <f>(H104-$H$2)/SUM($AF$2:AF103)</f>
        <v>80.619199830817792</v>
      </c>
      <c r="AH104" s="35">
        <f>(H104-H99)/SUM(AF99:AF103)</f>
        <v>0</v>
      </c>
      <c r="AI104" s="28">
        <f>(H104-H94)/SUM(AF94:AF103)</f>
        <v>189.37935328332782</v>
      </c>
      <c r="AJ104" s="29">
        <f>AJ103+(AVERAGE($AE$3:AE104)/(AJ103*AJ103))</f>
        <v>30.443962867868233</v>
      </c>
      <c r="AK104" s="30">
        <f>AK103+(AVERAGE($AG$3:AG104)/(AK103*AK103))</f>
        <v>29.144364094994561</v>
      </c>
      <c r="AL104" s="36">
        <f>AL103+(AVERAGE($AH$3:AH104)/(AL103*AL103))</f>
        <v>29.197392659817524</v>
      </c>
      <c r="AM104" s="37">
        <f>AM103+(AVERAGE($AI$3:AI104)/(AM103*AM103))</f>
        <v>28.661818998924304</v>
      </c>
      <c r="AN104" s="38">
        <f t="shared" si="30"/>
        <v>31</v>
      </c>
      <c r="AO104" s="39">
        <f t="shared" si="40"/>
        <v>30.769035734686739</v>
      </c>
      <c r="AP104" s="39">
        <f t="shared" si="40"/>
        <v>30.822811974734421</v>
      </c>
      <c r="AQ104" s="36">
        <f t="shared" si="36"/>
        <v>30.468117813232851</v>
      </c>
      <c r="AR104" s="40">
        <f t="shared" si="39"/>
        <v>29.741078132575272</v>
      </c>
      <c r="AS104" s="41">
        <f t="shared" si="39"/>
        <v>29.059962650873228</v>
      </c>
      <c r="AT104" s="20">
        <f>POWER((AO104-H104),2)</f>
        <v>5.3344491851694563E-2</v>
      </c>
      <c r="AU104" s="20">
        <f>POWER((AP104-H104),2)</f>
        <v>3.1395596297515489E-2</v>
      </c>
      <c r="AV104" s="29">
        <f t="shared" si="32"/>
        <v>24.909550594103383</v>
      </c>
      <c r="AW104" s="30">
        <f t="shared" si="35"/>
        <v>31.246039668872022</v>
      </c>
      <c r="AX104" s="36">
        <f t="shared" si="33"/>
        <v>25.480344594290425</v>
      </c>
      <c r="AY104" s="37">
        <f t="shared" si="34"/>
        <v>25.748126480738645</v>
      </c>
    </row>
    <row r="105" spans="1:51" thickTop="1" thickBot="1">
      <c r="A105" s="4">
        <v>104</v>
      </c>
      <c r="B105" s="4">
        <v>1152520728</v>
      </c>
      <c r="C105" s="5">
        <f t="shared" si="22"/>
        <v>0.32087227414330216</v>
      </c>
      <c r="D105" s="2">
        <f t="shared" si="23"/>
        <v>38908.360277777778</v>
      </c>
      <c r="E105" t="s">
        <v>660</v>
      </c>
      <c r="F105" t="s">
        <v>661</v>
      </c>
      <c r="G105" s="4">
        <v>31</v>
      </c>
      <c r="H105" s="4">
        <v>31</v>
      </c>
      <c r="I105" s="5">
        <f t="shared" si="24"/>
        <v>0.39473684210526316</v>
      </c>
      <c r="J105" s="4">
        <v>199</v>
      </c>
      <c r="K105" s="4">
        <v>199</v>
      </c>
      <c r="L105" s="5">
        <f t="shared" si="25"/>
        <v>0.59462767224048829</v>
      </c>
      <c r="M105" s="5">
        <f t="shared" si="26"/>
        <v>6.419354838709677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f>N105+P105+T105</f>
        <v>0</v>
      </c>
      <c r="X105" s="4">
        <f>O105+Q105+U105</f>
        <v>0</v>
      </c>
      <c r="Y105" s="60">
        <f>(N105+V105)/G105</f>
        <v>0</v>
      </c>
      <c r="Z105" s="62">
        <f>IF(AA105=0,0,(N105+V105)/ABS(AA105))</f>
        <v>0</v>
      </c>
      <c r="AA105" s="3">
        <f t="shared" si="27"/>
        <v>0</v>
      </c>
      <c r="AB105" s="3">
        <f t="shared" si="28"/>
        <v>0</v>
      </c>
      <c r="AC105" s="3">
        <f>N105+O105+P105+Q105+T105+U105</f>
        <v>0</v>
      </c>
      <c r="AD105" s="3">
        <f>AA105/G105</f>
        <v>0</v>
      </c>
      <c r="AE105" s="24">
        <f>(AA105)*(G105*G105)</f>
        <v>0</v>
      </c>
      <c r="AF105" s="25">
        <f t="shared" si="29"/>
        <v>1.0405827263267431E-3</v>
      </c>
      <c r="AG105" s="26">
        <f>(H105-$H$2)/SUM($AF$2:AF104)</f>
        <v>80.13899013408377</v>
      </c>
      <c r="AH105" s="35">
        <f>(H105-H100)/SUM(AF100:AF104)</f>
        <v>0</v>
      </c>
      <c r="AI105" s="28">
        <f>(H105-H95)/SUM(AF95:AF104)</f>
        <v>96.039933357652586</v>
      </c>
      <c r="AJ105" s="29">
        <f>AJ104+(AVERAGE($AE$3:AE105)/(AJ104*AJ104))</f>
        <v>30.520860971915617</v>
      </c>
      <c r="AK105" s="30">
        <f>AK104+(AVERAGE($AG$3:AG105)/(AK104*AK104))</f>
        <v>29.240622702655493</v>
      </c>
      <c r="AL105" s="36">
        <f>AL104+(AVERAGE($AH$3:AH105)/(AL104*AL104))</f>
        <v>29.285781667563665</v>
      </c>
      <c r="AM105" s="37">
        <f>AM104+(AVERAGE($AI$3:AI105)/(AM104*AM104))</f>
        <v>28.756455127758738</v>
      </c>
      <c r="AN105" s="38">
        <f t="shared" si="30"/>
        <v>31</v>
      </c>
      <c r="AO105" s="39">
        <f t="shared" si="40"/>
        <v>30.769035734686739</v>
      </c>
      <c r="AP105" s="39">
        <f t="shared" si="40"/>
        <v>30.923901774428504</v>
      </c>
      <c r="AQ105" s="36">
        <f t="shared" si="36"/>
        <v>30.426193193333635</v>
      </c>
      <c r="AR105" s="40">
        <f t="shared" si="39"/>
        <v>29.921941682988727</v>
      </c>
      <c r="AS105" s="41">
        <f t="shared" si="39"/>
        <v>29.374943813535626</v>
      </c>
      <c r="AT105" s="20">
        <f>POWER((AO105-H105),2)</f>
        <v>5.3344491851694563E-2</v>
      </c>
      <c r="AU105" s="20">
        <f>POWER((AP105-H105),2)</f>
        <v>5.7909399351302425E-3</v>
      </c>
      <c r="AV105" s="29">
        <f t="shared" si="32"/>
        <v>24.964870645165561</v>
      </c>
      <c r="AW105" s="30">
        <f t="shared" si="35"/>
        <v>31.331194352031861</v>
      </c>
      <c r="AX105" s="36">
        <f t="shared" si="33"/>
        <v>25.538652021027545</v>
      </c>
      <c r="AY105" s="37">
        <f t="shared" si="34"/>
        <v>25.807809066237763</v>
      </c>
    </row>
    <row r="106" spans="1:51" thickTop="1" thickBot="1">
      <c r="A106" s="4">
        <v>105</v>
      </c>
      <c r="B106" s="4">
        <v>1152600987</v>
      </c>
      <c r="C106" s="5">
        <f t="shared" si="22"/>
        <v>0.32398753894080995</v>
      </c>
      <c r="D106" s="2">
        <f t="shared" si="23"/>
        <v>38909.289201388892</v>
      </c>
      <c r="E106" t="s">
        <v>661</v>
      </c>
      <c r="F106" t="s">
        <v>662</v>
      </c>
      <c r="G106" s="4">
        <v>31</v>
      </c>
      <c r="H106" s="4">
        <v>31</v>
      </c>
      <c r="I106" s="5">
        <f t="shared" si="24"/>
        <v>0.39473684210526316</v>
      </c>
      <c r="J106" s="4">
        <v>199</v>
      </c>
      <c r="K106" s="4">
        <v>199</v>
      </c>
      <c r="L106" s="5">
        <f t="shared" si="25"/>
        <v>0.59462767224048829</v>
      </c>
      <c r="M106" s="5">
        <f t="shared" si="26"/>
        <v>6.419354838709677</v>
      </c>
      <c r="N106" s="4">
        <v>0</v>
      </c>
      <c r="O106" s="4">
        <v>0</v>
      </c>
      <c r="P106" s="4">
        <v>0</v>
      </c>
      <c r="Q106" s="4">
        <v>0</v>
      </c>
      <c r="R106" s="4">
        <v>3</v>
      </c>
      <c r="S106" s="4">
        <v>0</v>
      </c>
      <c r="T106" s="4">
        <v>0</v>
      </c>
      <c r="U106" s="4">
        <v>0</v>
      </c>
      <c r="V106" s="4">
        <v>1</v>
      </c>
      <c r="W106" s="4">
        <f>N106+P106+T106</f>
        <v>0</v>
      </c>
      <c r="X106" s="4">
        <f>O106+Q106+U106</f>
        <v>0</v>
      </c>
      <c r="Y106" s="60">
        <f>(N106+V106)/G106</f>
        <v>3.2258064516129031E-2</v>
      </c>
      <c r="Z106" s="62">
        <f>IF(AA106=0,0,(N106+V106)/ABS(AA106))</f>
        <v>0</v>
      </c>
      <c r="AA106" s="3">
        <f t="shared" si="27"/>
        <v>0</v>
      </c>
      <c r="AB106" s="3">
        <f t="shared" si="28"/>
        <v>0</v>
      </c>
      <c r="AC106" s="3">
        <f>N106+O106+P106+Q106+T106+U106</f>
        <v>0</v>
      </c>
      <c r="AD106" s="3">
        <f>AA106/G106</f>
        <v>0</v>
      </c>
      <c r="AE106" s="24">
        <f>(AA106)*(G106*G106)</f>
        <v>0</v>
      </c>
      <c r="AF106" s="25">
        <f t="shared" si="29"/>
        <v>1.0405827263267431E-3</v>
      </c>
      <c r="AG106" s="26">
        <f>(H106-$H$2)/SUM($AF$2:AF105)</f>
        <v>79.664467318528793</v>
      </c>
      <c r="AH106" s="35">
        <f>(H106-H101)/SUM(AF101:AF105)</f>
        <v>0</v>
      </c>
      <c r="AI106" s="28">
        <f>(H106-H96)/SUM(AF96:AF105)</f>
        <v>0</v>
      </c>
      <c r="AJ106" s="29">
        <f>AJ105+(AVERAGE($AE$3:AE106)/(AJ105*AJ105))</f>
        <v>30.596636386920743</v>
      </c>
      <c r="AK106" s="30">
        <f>AK105+(AVERAGE($AG$3:AG106)/(AK105*AK105))</f>
        <v>29.336225014063306</v>
      </c>
      <c r="AL106" s="36">
        <f>AL105+(AVERAGE($AH$3:AH106)/(AL105*AL105))</f>
        <v>29.372793165318125</v>
      </c>
      <c r="AM106" s="37">
        <f>AM105+(AVERAGE($AI$3:AI106)/(AM105*AM105))</f>
        <v>28.849565412177707</v>
      </c>
      <c r="AN106" s="38">
        <f t="shared" si="30"/>
        <v>31</v>
      </c>
      <c r="AO106" s="39">
        <f t="shared" si="40"/>
        <v>30.769035734686739</v>
      </c>
      <c r="AP106" s="39">
        <f t="shared" si="40"/>
        <v>30.923901774428504</v>
      </c>
      <c r="AQ106" s="36">
        <f t="shared" si="36"/>
        <v>30.3841529569521</v>
      </c>
      <c r="AR106" s="40">
        <f t="shared" si="39"/>
        <v>30.062553159052349</v>
      </c>
      <c r="AS106" s="41">
        <f t="shared" si="39"/>
        <v>29.629175783830327</v>
      </c>
      <c r="AT106" s="20">
        <f>POWER((AO106-H106),2)</f>
        <v>5.3344491851694563E-2</v>
      </c>
      <c r="AU106" s="20">
        <f>POWER((AP106-H106),2)</f>
        <v>5.7909399351302425E-3</v>
      </c>
      <c r="AV106" s="29">
        <f t="shared" si="32"/>
        <v>25.019945798715511</v>
      </c>
      <c r="AW106" s="30">
        <f t="shared" si="35"/>
        <v>31.415886782406563</v>
      </c>
      <c r="AX106" s="36">
        <f t="shared" si="33"/>
        <v>25.596693507729167</v>
      </c>
      <c r="AY106" s="37">
        <f t="shared" si="34"/>
        <v>25.867215929587232</v>
      </c>
    </row>
    <row r="107" spans="1:51" thickTop="1" thickBot="1">
      <c r="A107" s="4">
        <v>106</v>
      </c>
      <c r="B107" s="4">
        <v>1153581147</v>
      </c>
      <c r="C107" s="5">
        <f t="shared" si="22"/>
        <v>0.32710280373831774</v>
      </c>
      <c r="D107" s="2">
        <f t="shared" si="23"/>
        <v>38920.633645833332</v>
      </c>
      <c r="E107" t="s">
        <v>662</v>
      </c>
      <c r="F107" t="s">
        <v>663</v>
      </c>
      <c r="G107" s="4">
        <v>31</v>
      </c>
      <c r="H107" s="4">
        <v>31</v>
      </c>
      <c r="I107" s="5">
        <f t="shared" si="24"/>
        <v>0.39473684210526316</v>
      </c>
      <c r="J107" s="4">
        <v>199</v>
      </c>
      <c r="K107" s="4">
        <v>199</v>
      </c>
      <c r="L107" s="5">
        <f t="shared" si="25"/>
        <v>0.59462767224048829</v>
      </c>
      <c r="M107" s="5">
        <f t="shared" si="26"/>
        <v>6.419354838709677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f>N107+P107+T107</f>
        <v>0</v>
      </c>
      <c r="X107" s="4">
        <f>O107+Q107+U107</f>
        <v>0</v>
      </c>
      <c r="Y107" s="60">
        <f>(N107+V107)/G107</f>
        <v>0</v>
      </c>
      <c r="Z107" s="62">
        <f>IF(AA107=0,0,(N107+V107)/ABS(AA107))</f>
        <v>0</v>
      </c>
      <c r="AA107" s="3">
        <f t="shared" si="27"/>
        <v>0</v>
      </c>
      <c r="AB107" s="3">
        <f t="shared" si="28"/>
        <v>0</v>
      </c>
      <c r="AC107" s="3">
        <f>N107+O107+P107+Q107+T107+U107</f>
        <v>0</v>
      </c>
      <c r="AD107" s="3">
        <f>AA107/G107</f>
        <v>0</v>
      </c>
      <c r="AE107" s="24">
        <f>(AA107)*(G107*G107)</f>
        <v>0</v>
      </c>
      <c r="AF107" s="25">
        <f t="shared" si="29"/>
        <v>1.0405827263267431E-3</v>
      </c>
      <c r="AG107" s="26">
        <f>(H107-$H$2)/SUM($AF$2:AF106)</f>
        <v>79.195530958500783</v>
      </c>
      <c r="AH107" s="35">
        <f>(H107-H102)/SUM(AF102:AF106)</f>
        <v>0</v>
      </c>
      <c r="AI107" s="28">
        <f>(H107-H97)/SUM(AF97:AF106)</f>
        <v>0</v>
      </c>
      <c r="AJ107" s="29">
        <f>AJ106+(AVERAGE($AE$3:AE107)/(AJ106*AJ106))</f>
        <v>30.671318836496358</v>
      </c>
      <c r="AK107" s="30">
        <f>AK106+(AVERAGE($AG$3:AG107)/(AK106*AK106))</f>
        <v>29.431177061477133</v>
      </c>
      <c r="AL107" s="36">
        <f>AL106+(AVERAGE($AH$3:AH107)/(AL106*AL106))</f>
        <v>29.458466136933456</v>
      </c>
      <c r="AM107" s="37">
        <f>AM106+(AVERAGE($AI$3:AI107)/(AM106*AM106))</f>
        <v>28.941194600589661</v>
      </c>
      <c r="AN107" s="38">
        <f t="shared" si="30"/>
        <v>31</v>
      </c>
      <c r="AO107" s="39">
        <f t="shared" si="40"/>
        <v>30.769035734686739</v>
      </c>
      <c r="AP107" s="39">
        <f t="shared" si="40"/>
        <v>30.923901774428504</v>
      </c>
      <c r="AQ107" s="36">
        <f t="shared" si="36"/>
        <v>30.341996304347081</v>
      </c>
      <c r="AR107" s="40">
        <f t="shared" si="39"/>
        <v>30.163156211298578</v>
      </c>
      <c r="AS107" s="41">
        <f t="shared" si="39"/>
        <v>29.832796418612087</v>
      </c>
      <c r="AT107" s="20">
        <f>POWER((AO107-H107),2)</f>
        <v>5.3344491851694563E-2</v>
      </c>
      <c r="AU107" s="20">
        <f>POWER((AP107-H107),2)</f>
        <v>5.7909399351302425E-3</v>
      </c>
      <c r="AV107" s="29">
        <f t="shared" si="32"/>
        <v>25.074778750778098</v>
      </c>
      <c r="AW107" s="30">
        <f t="shared" si="35"/>
        <v>31.500123192588962</v>
      </c>
      <c r="AX107" s="36">
        <f t="shared" si="33"/>
        <v>25.654472070258986</v>
      </c>
      <c r="AY107" s="37">
        <f t="shared" si="34"/>
        <v>25.926350237679436</v>
      </c>
    </row>
    <row r="108" spans="1:51" thickTop="1" thickBot="1">
      <c r="A108" s="4">
        <v>107</v>
      </c>
      <c r="B108" s="4">
        <v>1153586608</v>
      </c>
      <c r="C108" s="5">
        <f t="shared" si="22"/>
        <v>0.33021806853582553</v>
      </c>
      <c r="D108" s="2">
        <f t="shared" si="23"/>
        <v>38920.696851851855</v>
      </c>
      <c r="E108" t="s">
        <v>663</v>
      </c>
      <c r="F108" t="s">
        <v>664</v>
      </c>
      <c r="G108" s="4">
        <v>31</v>
      </c>
      <c r="H108" s="4">
        <v>31</v>
      </c>
      <c r="I108" s="5">
        <f t="shared" si="24"/>
        <v>0.39473684210526316</v>
      </c>
      <c r="J108" s="4">
        <v>199</v>
      </c>
      <c r="K108" s="4">
        <v>199</v>
      </c>
      <c r="L108" s="5">
        <f t="shared" si="25"/>
        <v>0.59462767224048829</v>
      </c>
      <c r="M108" s="5">
        <f t="shared" si="26"/>
        <v>6.419354838709677</v>
      </c>
      <c r="N108" s="4">
        <v>0</v>
      </c>
      <c r="O108" s="4">
        <v>0</v>
      </c>
      <c r="P108" s="4">
        <v>0</v>
      </c>
      <c r="Q108" s="4">
        <v>0</v>
      </c>
      <c r="R108" s="4">
        <v>3</v>
      </c>
      <c r="S108" s="4">
        <v>0</v>
      </c>
      <c r="T108" s="4">
        <v>0</v>
      </c>
      <c r="U108" s="4">
        <v>0</v>
      </c>
      <c r="V108" s="4">
        <v>2</v>
      </c>
      <c r="W108" s="4">
        <f>N108+P108+T108</f>
        <v>0</v>
      </c>
      <c r="X108" s="4">
        <f>O108+Q108+U108</f>
        <v>0</v>
      </c>
      <c r="Y108" s="60">
        <f>(N108+V108)/G108</f>
        <v>6.4516129032258063E-2</v>
      </c>
      <c r="Z108" s="62">
        <f>IF(AA108=0,0,(N108+V108)/ABS(AA108))</f>
        <v>0</v>
      </c>
      <c r="AA108" s="3">
        <f t="shared" si="27"/>
        <v>0</v>
      </c>
      <c r="AB108" s="3">
        <f t="shared" si="28"/>
        <v>0</v>
      </c>
      <c r="AC108" s="3">
        <f>N108+O108+P108+Q108+T108+U108</f>
        <v>0</v>
      </c>
      <c r="AD108" s="3">
        <f>AA108/G108</f>
        <v>0</v>
      </c>
      <c r="AE108" s="24">
        <f>(AA108)*(G108*G108)</f>
        <v>0</v>
      </c>
      <c r="AF108" s="25">
        <f t="shared" si="29"/>
        <v>1.0405827263267431E-3</v>
      </c>
      <c r="AG108" s="26">
        <f>(H108-$H$2)/SUM($AF$2:AF107)</f>
        <v>78.732082979089625</v>
      </c>
      <c r="AH108" s="35">
        <f>(H108-H103)/SUM(AF103:AF107)</f>
        <v>0</v>
      </c>
      <c r="AI108" s="28">
        <f>(H108-H98)/SUM(AF98:AF107)</f>
        <v>-96.694900265304085</v>
      </c>
      <c r="AJ108" s="29">
        <f>AJ107+(AVERAGE($AE$3:AE108)/(AJ107*AJ107))</f>
        <v>30.744936911571937</v>
      </c>
      <c r="AK108" s="30">
        <f>AK107+(AVERAGE($AG$3:AG108)/(AK107*AK107))</f>
        <v>29.52548491064837</v>
      </c>
      <c r="AL108" s="36">
        <f>AL107+(AVERAGE($AH$3:AH108)/(AL107*AL107))</f>
        <v>29.542837972783364</v>
      </c>
      <c r="AM108" s="37">
        <f>AM107+(AVERAGE($AI$3:AI108)/(AM107*AM107))</f>
        <v>29.030296448888976</v>
      </c>
      <c r="AN108" s="38">
        <f t="shared" si="30"/>
        <v>31</v>
      </c>
      <c r="AO108" s="39">
        <f t="shared" si="40"/>
        <v>30.769035734686739</v>
      </c>
      <c r="AP108" s="39">
        <f t="shared" si="40"/>
        <v>30.822786911015758</v>
      </c>
      <c r="AQ108" s="36">
        <f t="shared" si="36"/>
        <v>30.341996304347081</v>
      </c>
      <c r="AR108" s="40">
        <f t="shared" ref="AR108:AS123" si="41">AR107+(AVERAGE(AH99:AH108)/(AR107*AR107))</f>
        <v>30.203894784788595</v>
      </c>
      <c r="AS108" s="41">
        <f t="shared" si="41"/>
        <v>29.975457979860689</v>
      </c>
      <c r="AT108" s="20">
        <f>POWER((AO108-H108),2)</f>
        <v>5.3344491851694563E-2</v>
      </c>
      <c r="AU108" s="20">
        <f>POWER((AP108-H108),2)</f>
        <v>3.1404478907336969E-2</v>
      </c>
      <c r="AV108" s="29">
        <f t="shared" si="32"/>
        <v>25.129372150163299</v>
      </c>
      <c r="AW108" s="30">
        <f t="shared" si="35"/>
        <v>31.58390968166238</v>
      </c>
      <c r="AX108" s="36">
        <f t="shared" si="33"/>
        <v>25.711990670083068</v>
      </c>
      <c r="AY108" s="37">
        <f t="shared" si="34"/>
        <v>25.985215099556903</v>
      </c>
    </row>
    <row r="109" spans="1:51" thickTop="1" thickBot="1">
      <c r="A109" s="4">
        <v>108</v>
      </c>
      <c r="B109" s="4">
        <v>1158350901</v>
      </c>
      <c r="C109" s="5">
        <f t="shared" si="22"/>
        <v>0.33333333333333331</v>
      </c>
      <c r="D109" s="2">
        <f t="shared" si="23"/>
        <v>38975.839131944442</v>
      </c>
      <c r="E109" t="s">
        <v>664</v>
      </c>
      <c r="F109" t="s">
        <v>665</v>
      </c>
      <c r="G109" s="4">
        <v>31</v>
      </c>
      <c r="H109" s="4">
        <v>31</v>
      </c>
      <c r="I109" s="5">
        <f t="shared" si="24"/>
        <v>0.39473684210526316</v>
      </c>
      <c r="J109" s="4">
        <v>199</v>
      </c>
      <c r="K109" s="4">
        <v>200</v>
      </c>
      <c r="L109" s="5">
        <f t="shared" si="25"/>
        <v>0.59763043022389206</v>
      </c>
      <c r="M109" s="5">
        <f t="shared" si="26"/>
        <v>6.4516129032258061</v>
      </c>
      <c r="N109" s="4">
        <v>0</v>
      </c>
      <c r="O109" s="4">
        <v>0</v>
      </c>
      <c r="P109" s="4">
        <v>1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1</v>
      </c>
      <c r="W109" s="4">
        <f>N109+P109+T109</f>
        <v>1</v>
      </c>
      <c r="X109" s="4">
        <f>O109+Q109+U109</f>
        <v>0</v>
      </c>
      <c r="Y109" s="60">
        <f>(N109+V109)/G109</f>
        <v>3.2258064516129031E-2</v>
      </c>
      <c r="Z109" s="62">
        <f>IF(AA109=0,0,(N109+V109)/ABS(AA109))</f>
        <v>0</v>
      </c>
      <c r="AA109" s="3">
        <f t="shared" si="27"/>
        <v>0</v>
      </c>
      <c r="AB109" s="3">
        <f t="shared" si="28"/>
        <v>1</v>
      </c>
      <c r="AC109" s="3">
        <f>N109+O109+P109+Q109+T109+U109</f>
        <v>1</v>
      </c>
      <c r="AD109" s="3">
        <f>AA109/G109</f>
        <v>0</v>
      </c>
      <c r="AE109" s="24">
        <f>(AA109)*(G109*G109)</f>
        <v>0</v>
      </c>
      <c r="AF109" s="25">
        <f t="shared" si="29"/>
        <v>1.0405827263267431E-3</v>
      </c>
      <c r="AG109" s="26">
        <f>(H109-$H$2)/SUM($AF$2:AF108)</f>
        <v>78.274027587745351</v>
      </c>
      <c r="AH109" s="35">
        <f>(H109-H104)/SUM(AF104:AF108)</f>
        <v>0</v>
      </c>
      <c r="AI109" s="28">
        <f>(H109-H99)/SUM(AF99:AF108)</f>
        <v>0</v>
      </c>
      <c r="AJ109" s="29">
        <f>AJ108+(AVERAGE($AE$3:AE109)/(AJ108*AJ108))</f>
        <v>30.817518126572697</v>
      </c>
      <c r="AK109" s="30">
        <f>AK108+(AVERAGE($AG$3:AG109)/(AK108*AK108))</f>
        <v>29.619154651552304</v>
      </c>
      <c r="AL109" s="36">
        <f>AL108+(AVERAGE($AH$3:AH109)/(AL108*AL108))</f>
        <v>29.625944554839005</v>
      </c>
      <c r="AM109" s="37">
        <f>AM108+(AVERAGE($AI$3:AI109)/(AM108*AM108))</f>
        <v>29.118024557453872</v>
      </c>
      <c r="AN109" s="38">
        <f t="shared" si="30"/>
        <v>31</v>
      </c>
      <c r="AO109" s="39">
        <f t="shared" si="40"/>
        <v>30.769035734686739</v>
      </c>
      <c r="AP109" s="39">
        <f t="shared" si="40"/>
        <v>30.822786911015758</v>
      </c>
      <c r="AQ109" s="36">
        <f t="shared" si="36"/>
        <v>30.341996304347081</v>
      </c>
      <c r="AR109" s="40">
        <f t="shared" si="41"/>
        <v>30.20360599694434</v>
      </c>
      <c r="AS109" s="41">
        <f t="shared" si="41"/>
        <v>30.087671391903335</v>
      </c>
      <c r="AT109" s="20">
        <f>POWER((AO109-H109),2)</f>
        <v>5.3344491851694563E-2</v>
      </c>
      <c r="AU109" s="20">
        <f>POWER((AP109-H109),2)</f>
        <v>3.1404478907336969E-2</v>
      </c>
      <c r="AV109" s="29">
        <f t="shared" si="32"/>
        <v>25.183728599596378</v>
      </c>
      <c r="AW109" s="30">
        <f t="shared" si="35"/>
        <v>31.667252219104494</v>
      </c>
      <c r="AX109" s="36">
        <f t="shared" si="33"/>
        <v>25.76925221561071</v>
      </c>
      <c r="AY109" s="37">
        <f t="shared" si="34"/>
        <v>26.04381356785634</v>
      </c>
    </row>
    <row r="110" spans="1:51" thickTop="1" thickBot="1">
      <c r="A110" s="4">
        <v>109</v>
      </c>
      <c r="B110" s="4">
        <v>1158354155</v>
      </c>
      <c r="C110" s="5">
        <f t="shared" si="22"/>
        <v>0.3364485981308411</v>
      </c>
      <c r="D110" s="2">
        <f t="shared" si="23"/>
        <v>38975.876793981479</v>
      </c>
      <c r="E110" t="s">
        <v>665</v>
      </c>
      <c r="F110" t="s">
        <v>666</v>
      </c>
      <c r="G110" s="4">
        <v>31</v>
      </c>
      <c r="H110" s="4">
        <v>31</v>
      </c>
      <c r="I110" s="5">
        <f t="shared" si="24"/>
        <v>0.39473684210526316</v>
      </c>
      <c r="J110" s="4">
        <v>200</v>
      </c>
      <c r="K110" s="4">
        <v>199</v>
      </c>
      <c r="L110" s="5">
        <f t="shared" si="25"/>
        <v>0.59462767224048829</v>
      </c>
      <c r="M110" s="5">
        <f t="shared" si="26"/>
        <v>6.419354838709677</v>
      </c>
      <c r="N110" s="4">
        <v>0</v>
      </c>
      <c r="O110" s="4">
        <v>0</v>
      </c>
      <c r="P110" s="4">
        <v>0</v>
      </c>
      <c r="Q110" s="4">
        <v>1</v>
      </c>
      <c r="R110" s="4">
        <v>0</v>
      </c>
      <c r="S110" s="4">
        <v>0</v>
      </c>
      <c r="T110" s="4">
        <v>0</v>
      </c>
      <c r="U110" s="4">
        <v>0</v>
      </c>
      <c r="V110" s="4">
        <v>1</v>
      </c>
      <c r="W110" s="4">
        <f>N110+P110+T110</f>
        <v>0</v>
      </c>
      <c r="X110" s="4">
        <f>O110+Q110+U110</f>
        <v>1</v>
      </c>
      <c r="Y110" s="60">
        <f>(N110+V110)/G110</f>
        <v>3.2258064516129031E-2</v>
      </c>
      <c r="Z110" s="62">
        <f>IF(AA110=0,0,(N110+V110)/ABS(AA110))</f>
        <v>0</v>
      </c>
      <c r="AA110" s="3">
        <f t="shared" si="27"/>
        <v>0</v>
      </c>
      <c r="AB110" s="3">
        <f t="shared" si="28"/>
        <v>-1</v>
      </c>
      <c r="AC110" s="3">
        <f>N110+O110+P110+Q110+T110+U110</f>
        <v>1</v>
      </c>
      <c r="AD110" s="3">
        <f>AA110/G110</f>
        <v>0</v>
      </c>
      <c r="AE110" s="24">
        <f>(AA110)*(G110*G110)</f>
        <v>0</v>
      </c>
      <c r="AF110" s="25">
        <f t="shared" si="29"/>
        <v>1.0405827263267431E-3</v>
      </c>
      <c r="AG110" s="26">
        <f>(H110-$H$2)/SUM($AF$2:AF109)</f>
        <v>77.821271208269394</v>
      </c>
      <c r="AH110" s="35">
        <f>(H110-H105)/SUM(AF105:AF109)</f>
        <v>0</v>
      </c>
      <c r="AI110" s="28">
        <f>(H110-H100)/SUM(AF100:AF109)</f>
        <v>0</v>
      </c>
      <c r="AJ110" s="29">
        <f>AJ109+(AVERAGE($AE$3:AE110)/(AJ109*AJ109))</f>
        <v>30.889088972173642</v>
      </c>
      <c r="AK110" s="30">
        <f>AK109+(AVERAGE($AG$3:AG110)/(AK109*AK109))</f>
        <v>29.712192389918204</v>
      </c>
      <c r="AL110" s="36">
        <f>AL109+(AVERAGE($AH$3:AH110)/(AL109*AL109))</f>
        <v>29.707820336144771</v>
      </c>
      <c r="AM110" s="37">
        <f>AM109+(AVERAGE($AI$3:AI110)/(AM109*AM109))</f>
        <v>29.20441742985518</v>
      </c>
      <c r="AN110" s="38">
        <f t="shared" si="30"/>
        <v>31</v>
      </c>
      <c r="AO110" s="39">
        <f t="shared" si="40"/>
        <v>30.769035734686739</v>
      </c>
      <c r="AP110" s="39">
        <f t="shared" si="40"/>
        <v>30.822786911015758</v>
      </c>
      <c r="AQ110" s="36">
        <f t="shared" si="36"/>
        <v>30.341996304347081</v>
      </c>
      <c r="AR110" s="40">
        <f t="shared" si="41"/>
        <v>30.182274919224316</v>
      </c>
      <c r="AS110" s="41">
        <f t="shared" si="41"/>
        <v>30.169569019594743</v>
      </c>
      <c r="AT110" s="20">
        <f>POWER((AO110-H110),2)</f>
        <v>5.3344491851694563E-2</v>
      </c>
      <c r="AU110" s="20">
        <f>POWER((AP110-H110),2)</f>
        <v>3.1404478907336969E-2</v>
      </c>
      <c r="AV110" s="29">
        <f t="shared" si="32"/>
        <v>25.237850656813869</v>
      </c>
      <c r="AW110" s="30">
        <f t="shared" si="35"/>
        <v>31.750156648546998</v>
      </c>
      <c r="AX110" s="36">
        <f t="shared" si="33"/>
        <v>25.826259563493515</v>
      </c>
      <c r="AY110" s="37">
        <f t="shared" si="34"/>
        <v>26.102148640207062</v>
      </c>
    </row>
    <row r="111" spans="1:51" thickTop="1" thickBot="1">
      <c r="A111" s="4">
        <v>110</v>
      </c>
      <c r="B111" s="4">
        <v>1161596130</v>
      </c>
      <c r="C111" s="5">
        <f t="shared" si="22"/>
        <v>0.33956386292834889</v>
      </c>
      <c r="D111" s="2">
        <f t="shared" si="23"/>
        <v>39013.399652777778</v>
      </c>
      <c r="E111" t="s">
        <v>666</v>
      </c>
      <c r="F111" t="s">
        <v>667</v>
      </c>
      <c r="G111" s="4">
        <v>31</v>
      </c>
      <c r="H111" s="4">
        <v>31</v>
      </c>
      <c r="I111" s="5">
        <f t="shared" si="24"/>
        <v>0.39473684210526316</v>
      </c>
      <c r="J111" s="4">
        <v>199</v>
      </c>
      <c r="K111" s="4">
        <v>200</v>
      </c>
      <c r="L111" s="5">
        <f t="shared" si="25"/>
        <v>0.59763043022389206</v>
      </c>
      <c r="M111" s="5">
        <f t="shared" si="26"/>
        <v>6.4516129032258061</v>
      </c>
      <c r="N111" s="4">
        <v>0</v>
      </c>
      <c r="O111" s="4">
        <v>0</v>
      </c>
      <c r="P111" s="4">
        <v>1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1</v>
      </c>
      <c r="W111" s="4">
        <f>N111+P111+T111</f>
        <v>1</v>
      </c>
      <c r="X111" s="4">
        <f>O111+Q111+U111</f>
        <v>0</v>
      </c>
      <c r="Y111" s="60">
        <f>(N111+V111)/G111</f>
        <v>3.2258064516129031E-2</v>
      </c>
      <c r="Z111" s="62">
        <f>IF(AA111=0,0,(N111+V111)/ABS(AA111))</f>
        <v>0</v>
      </c>
      <c r="AA111" s="3">
        <f t="shared" si="27"/>
        <v>0</v>
      </c>
      <c r="AB111" s="3">
        <f t="shared" si="28"/>
        <v>1</v>
      </c>
      <c r="AC111" s="3">
        <f>N111+O111+P111+Q111+T111+U111</f>
        <v>1</v>
      </c>
      <c r="AD111" s="3">
        <f>AA111/G111</f>
        <v>0</v>
      </c>
      <c r="AE111" s="24">
        <f>(AA111)*(G111*G111)</f>
        <v>0</v>
      </c>
      <c r="AF111" s="25">
        <f t="shared" si="29"/>
        <v>1.0405827263267431E-3</v>
      </c>
      <c r="AG111" s="26">
        <f>(H111-$H$2)/SUM($AF$2:AF110)</f>
        <v>77.373722417083641</v>
      </c>
      <c r="AH111" s="35">
        <f>(H111-H106)/SUM(AF106:AF110)</f>
        <v>0</v>
      </c>
      <c r="AI111" s="28">
        <f>(H111-H101)/SUM(AF101:AF110)</f>
        <v>0</v>
      </c>
      <c r="AJ111" s="29">
        <f>AJ110+(AVERAGE($AE$3:AE111)/(AJ110*AJ110))</f>
        <v>30.959674964875916</v>
      </c>
      <c r="AK111" s="30">
        <f>AK110+(AVERAGE($AG$3:AG111)/(AK110*AK110))</f>
        <v>29.804604239494822</v>
      </c>
      <c r="AL111" s="36">
        <f>AL110+(AVERAGE($AH$3:AH111)/(AL110*AL110))</f>
        <v>29.788498415131233</v>
      </c>
      <c r="AM111" s="37">
        <f>AM110+(AVERAGE($AI$3:AI111)/(AM110*AM110))</f>
        <v>29.289512008568128</v>
      </c>
      <c r="AN111" s="38">
        <f t="shared" si="30"/>
        <v>31</v>
      </c>
      <c r="AO111" s="39">
        <f t="shared" si="40"/>
        <v>30.769035734686739</v>
      </c>
      <c r="AP111" s="39">
        <f t="shared" si="40"/>
        <v>30.822786911015758</v>
      </c>
      <c r="AQ111" s="36">
        <f t="shared" si="36"/>
        <v>30.341996304347081</v>
      </c>
      <c r="AR111" s="40">
        <f t="shared" si="41"/>
        <v>30.160913679717815</v>
      </c>
      <c r="AS111" s="41">
        <f t="shared" si="41"/>
        <v>30.23105838771906</v>
      </c>
      <c r="AT111" s="20">
        <f>POWER((AO111-H111),2)</f>
        <v>5.3344491851694563E-2</v>
      </c>
      <c r="AU111" s="20">
        <f>POWER((AP111-H111),2)</f>
        <v>3.1404478907336969E-2</v>
      </c>
      <c r="AV111" s="29">
        <f t="shared" si="32"/>
        <v>25.291740835626538</v>
      </c>
      <c r="AW111" s="30">
        <f t="shared" si="35"/>
        <v>31.832628691397474</v>
      </c>
      <c r="AX111" s="36">
        <f t="shared" si="33"/>
        <v>25.883015519884225</v>
      </c>
      <c r="AY111" s="37">
        <f t="shared" si="34"/>
        <v>26.1602232605856</v>
      </c>
    </row>
    <row r="112" spans="1:51" thickTop="1" thickBot="1">
      <c r="A112" s="4">
        <v>111</v>
      </c>
      <c r="B112" s="4">
        <v>1161761219</v>
      </c>
      <c r="C112" s="5">
        <f t="shared" si="22"/>
        <v>0.34267912772585668</v>
      </c>
      <c r="D112" s="2">
        <f t="shared" si="23"/>
        <v>39015.31040509259</v>
      </c>
      <c r="E112" t="s">
        <v>667</v>
      </c>
      <c r="F112" t="s">
        <v>668</v>
      </c>
      <c r="G112" s="4">
        <v>31</v>
      </c>
      <c r="H112" s="4">
        <v>32</v>
      </c>
      <c r="I112" s="5">
        <f t="shared" si="24"/>
        <v>0.42105263157894735</v>
      </c>
      <c r="J112" s="4">
        <v>200</v>
      </c>
      <c r="K112" s="4">
        <v>203</v>
      </c>
      <c r="L112" s="5">
        <f t="shared" si="25"/>
        <v>0.60663870417410348</v>
      </c>
      <c r="M112" s="5">
        <f t="shared" si="26"/>
        <v>6.34375</v>
      </c>
      <c r="N112" s="4">
        <v>1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3</v>
      </c>
      <c r="U112" s="4">
        <v>0</v>
      </c>
      <c r="V112" s="4">
        <v>0</v>
      </c>
      <c r="W112" s="4">
        <f>N112+P112+T112</f>
        <v>4</v>
      </c>
      <c r="X112" s="4">
        <f>O112+Q112+U112</f>
        <v>0</v>
      </c>
      <c r="Y112" s="60">
        <f>(N112+V112)/G112</f>
        <v>3.2258064516129031E-2</v>
      </c>
      <c r="Z112" s="62">
        <f>IF(AA112=0,0,(N112+V112)/ABS(AA112))</f>
        <v>1</v>
      </c>
      <c r="AA112" s="3">
        <f t="shared" si="27"/>
        <v>1</v>
      </c>
      <c r="AB112" s="3">
        <f t="shared" si="28"/>
        <v>3</v>
      </c>
      <c r="AC112" s="3">
        <f>N112+O112+P112+Q112+T112+U112</f>
        <v>4</v>
      </c>
      <c r="AD112" s="3">
        <f>AA112/G112</f>
        <v>3.2258064516129031E-2</v>
      </c>
      <c r="AE112" s="24">
        <f>(AA112)*(G112*G112)</f>
        <v>961</v>
      </c>
      <c r="AF112" s="25">
        <f t="shared" si="29"/>
        <v>9.765625E-4</v>
      </c>
      <c r="AG112" s="26">
        <f>(H112-$H$2)/SUM($AF$2:AF111)</f>
        <v>82.426384158949176</v>
      </c>
      <c r="AH112" s="35">
        <f>(H112-H107)/SUM(AF107:AF111)</f>
        <v>192.19999999999996</v>
      </c>
      <c r="AI112" s="28">
        <f>(H112-H102)/SUM(AF102:AF111)</f>
        <v>96.099999999999966</v>
      </c>
      <c r="AJ112" s="29">
        <f>AJ111+(AVERAGE($AE$3:AE112)/(AJ111*AJ111))</f>
        <v>31.038415299998423</v>
      </c>
      <c r="AK112" s="30">
        <f>AK111+(AVERAGE($AG$3:AG112)/(AK111*AK111))</f>
        <v>29.89645255114398</v>
      </c>
      <c r="AL112" s="36">
        <f>AL111+(AVERAGE($AH$3:AH112)/(AL111*AL111))</f>
        <v>29.869979685678491</v>
      </c>
      <c r="AM112" s="37">
        <f>AM111+(AVERAGE($AI$3:AI112)/(AM111*AM111))</f>
        <v>29.374362129717216</v>
      </c>
      <c r="AN112" s="38">
        <f t="shared" si="30"/>
        <v>32</v>
      </c>
      <c r="AO112" s="39">
        <f t="shared" si="40"/>
        <v>30.972049558334636</v>
      </c>
      <c r="AP112" s="39">
        <f t="shared" si="40"/>
        <v>30.923940100216775</v>
      </c>
      <c r="AQ112" s="36">
        <f t="shared" si="36"/>
        <v>30.383750014948667</v>
      </c>
      <c r="AR112" s="40">
        <f t="shared" si="41"/>
        <v>30.160650463895553</v>
      </c>
      <c r="AS112" s="41">
        <f t="shared" si="41"/>
        <v>30.282658058624836</v>
      </c>
      <c r="AT112" s="20">
        <f>POWER((AO112-H112),2)</f>
        <v>1.0566821105200177</v>
      </c>
      <c r="AU112" s="20">
        <f>POWER((AP112-H112),2)</f>
        <v>1.1579049079214836</v>
      </c>
      <c r="AV112" s="29">
        <f t="shared" si="32"/>
        <v>25.34540160695062</v>
      </c>
      <c r="AW112" s="30">
        <f t="shared" si="35"/>
        <v>31.914673950329551</v>
      </c>
      <c r="AX112" s="36">
        <f t="shared" si="33"/>
        <v>25.939522841656817</v>
      </c>
      <c r="AY112" s="37">
        <f t="shared" si="34"/>
        <v>26.218040320628084</v>
      </c>
    </row>
    <row r="113" spans="1:51" thickTop="1" thickBot="1">
      <c r="A113" s="4">
        <v>112</v>
      </c>
      <c r="B113" s="4">
        <v>1161785878</v>
      </c>
      <c r="C113" s="5">
        <f t="shared" si="22"/>
        <v>0.34579439252336447</v>
      </c>
      <c r="D113" s="2">
        <f t="shared" si="23"/>
        <v>39015.595810185187</v>
      </c>
      <c r="E113" t="s">
        <v>668</v>
      </c>
      <c r="F113" t="s">
        <v>669</v>
      </c>
      <c r="G113" s="4">
        <v>32</v>
      </c>
      <c r="H113" s="4">
        <v>33</v>
      </c>
      <c r="I113" s="5">
        <f t="shared" si="24"/>
        <v>0.44736842105263158</v>
      </c>
      <c r="J113" s="4">
        <v>203</v>
      </c>
      <c r="K113" s="4">
        <v>209</v>
      </c>
      <c r="L113" s="5">
        <f t="shared" si="25"/>
        <v>0.62465525207452621</v>
      </c>
      <c r="M113" s="5">
        <f t="shared" si="26"/>
        <v>6.333333333333333</v>
      </c>
      <c r="N113" s="4">
        <v>1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6</v>
      </c>
      <c r="U113" s="4">
        <v>0</v>
      </c>
      <c r="V113" s="4">
        <v>0</v>
      </c>
      <c r="W113" s="4">
        <f>N113+P113+T113</f>
        <v>7</v>
      </c>
      <c r="X113" s="4">
        <f>O113+Q113+U113</f>
        <v>0</v>
      </c>
      <c r="Y113" s="60">
        <f>(N113+V113)/G113</f>
        <v>3.125E-2</v>
      </c>
      <c r="Z113" s="62">
        <f>IF(AA113=0,0,(N113+V113)/ABS(AA113))</f>
        <v>1</v>
      </c>
      <c r="AA113" s="3">
        <f t="shared" si="27"/>
        <v>1</v>
      </c>
      <c r="AB113" s="3">
        <f t="shared" si="28"/>
        <v>6</v>
      </c>
      <c r="AC113" s="3">
        <f>N113+O113+P113+Q113+T113+U113</f>
        <v>7</v>
      </c>
      <c r="AD113" s="3">
        <f>AA113/G113</f>
        <v>3.125E-2</v>
      </c>
      <c r="AE113" s="24">
        <f>(AA113)*(G113*G113)</f>
        <v>1024</v>
      </c>
      <c r="AF113" s="25">
        <f t="shared" si="29"/>
        <v>9.1827364554637281E-4</v>
      </c>
      <c r="AG113" s="26">
        <f>(H113-$H$2)/SUM($AF$2:AF112)</f>
        <v>87.452181701546451</v>
      </c>
      <c r="AH113" s="35">
        <f>(H113-H108)/SUM(AF108:AF112)</f>
        <v>389.18884714257462</v>
      </c>
      <c r="AI113" s="28">
        <f>(H113-H103)/SUM(AF103:AF112)</f>
        <v>193.38980053060817</v>
      </c>
      <c r="AJ113" s="29">
        <f>AJ112+(AVERAGE($AE$3:AE113)/(AJ112*AJ112))</f>
        <v>31.125626718980726</v>
      </c>
      <c r="AK113" s="30">
        <f>AK112+(AVERAGE($AG$3:AG113)/(AK112*AK112))</f>
        <v>29.98779646015608</v>
      </c>
      <c r="AL113" s="36">
        <f>AL112+(AVERAGE($AH$3:AH113)/(AL112*AL112))</f>
        <v>29.954216730446692</v>
      </c>
      <c r="AM113" s="37">
        <f>AM112+(AVERAGE($AI$3:AI113)/(AM112*AM112))</f>
        <v>29.459981934586178</v>
      </c>
      <c r="AN113" s="38">
        <f t="shared" si="30"/>
        <v>33</v>
      </c>
      <c r="AO113" s="39">
        <f t="shared" si="40"/>
        <v>31.377764026491818</v>
      </c>
      <c r="AP113" s="39">
        <f t="shared" si="40"/>
        <v>31.126169325773098</v>
      </c>
      <c r="AQ113" s="36">
        <f t="shared" si="36"/>
        <v>30.509704589019609</v>
      </c>
      <c r="AR113" s="40">
        <f t="shared" si="41"/>
        <v>30.224562887886794</v>
      </c>
      <c r="AS113" s="41">
        <f t="shared" si="41"/>
        <v>30.334805676034453</v>
      </c>
      <c r="AT113" s="20">
        <f>POWER((AO113-H113),2)</f>
        <v>2.6316495537440403</v>
      </c>
      <c r="AU113" s="20">
        <f>POWER((AP113-H113),2)</f>
        <v>3.511241395673645</v>
      </c>
      <c r="AV113" s="29">
        <f t="shared" si="32"/>
        <v>25.398835399808387</v>
      </c>
      <c r="AW113" s="30">
        <f t="shared" si="35"/>
        <v>31.99629791264713</v>
      </c>
      <c r="AX113" s="36">
        <f t="shared" si="33"/>
        <v>25.99578423758933</v>
      </c>
      <c r="AY113" s="37">
        <f t="shared" si="34"/>
        <v>26.275602660902045</v>
      </c>
    </row>
    <row r="114" spans="1:51" thickTop="1" thickBot="1">
      <c r="A114" s="4">
        <v>113</v>
      </c>
      <c r="B114" s="4">
        <v>1162365211</v>
      </c>
      <c r="C114" s="5">
        <f t="shared" si="22"/>
        <v>0.34890965732087226</v>
      </c>
      <c r="D114" s="2">
        <f t="shared" si="23"/>
        <v>39022.301053240742</v>
      </c>
      <c r="E114" t="s">
        <v>669</v>
      </c>
      <c r="F114" t="s">
        <v>670</v>
      </c>
      <c r="G114" s="4">
        <v>33</v>
      </c>
      <c r="H114" s="4">
        <v>33</v>
      </c>
      <c r="I114" s="5">
        <f t="shared" si="24"/>
        <v>0.44736842105263158</v>
      </c>
      <c r="J114" s="4">
        <v>209</v>
      </c>
      <c r="K114" s="4">
        <v>210</v>
      </c>
      <c r="L114" s="5">
        <f t="shared" si="25"/>
        <v>0.62765801005792998</v>
      </c>
      <c r="M114" s="5">
        <f t="shared" si="26"/>
        <v>6.3636363636363633</v>
      </c>
      <c r="N114" s="4">
        <v>0</v>
      </c>
      <c r="O114" s="4">
        <v>0</v>
      </c>
      <c r="P114" s="4">
        <v>1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1</v>
      </c>
      <c r="W114" s="4">
        <f>N114+P114+T114</f>
        <v>1</v>
      </c>
      <c r="X114" s="4">
        <f>O114+Q114+U114</f>
        <v>0</v>
      </c>
      <c r="Y114" s="60">
        <f>(N114+V114)/G114</f>
        <v>3.0303030303030304E-2</v>
      </c>
      <c r="Z114" s="62">
        <f>IF(AA114=0,0,(N114+V114)/ABS(AA114))</f>
        <v>0</v>
      </c>
      <c r="AA114" s="3">
        <f t="shared" si="27"/>
        <v>0</v>
      </c>
      <c r="AB114" s="3">
        <f t="shared" si="28"/>
        <v>1</v>
      </c>
      <c r="AC114" s="3">
        <f>N114+O114+P114+Q114+T114+U114</f>
        <v>1</v>
      </c>
      <c r="AD114" s="3">
        <f>AA114/G114</f>
        <v>0</v>
      </c>
      <c r="AE114" s="24">
        <f>(AA114)*(G114*G114)</f>
        <v>0</v>
      </c>
      <c r="AF114" s="25">
        <f t="shared" si="29"/>
        <v>9.1827364554637281E-4</v>
      </c>
      <c r="AG114" s="26">
        <f>(H114-$H$2)/SUM($AF$2:AF113)</f>
        <v>87.015445558535319</v>
      </c>
      <c r="AH114" s="35">
        <f>(H114-H109)/SUM(AF109:AF113)</f>
        <v>398.67764012692703</v>
      </c>
      <c r="AI114" s="28">
        <f>(H114-H104)/SUM(AF104:AF113)</f>
        <v>195.70432995628704</v>
      </c>
      <c r="AJ114" s="29">
        <f>AJ113+(AVERAGE($AE$3:AE114)/(AJ113*AJ113))</f>
        <v>31.21157578840193</v>
      </c>
      <c r="AK114" s="30">
        <f>AK113+(AVERAGE($AG$3:AG114)/(AK113*AK113))</f>
        <v>30.078638084549183</v>
      </c>
      <c r="AL114" s="36">
        <f>AL113+(AVERAGE($AH$3:AH114)/(AL113*AL113))</f>
        <v>30.041200002427043</v>
      </c>
      <c r="AM114" s="37">
        <f>AM113+(AVERAGE($AI$3:AI114)/(AM113*AM113))</f>
        <v>29.546358103561136</v>
      </c>
      <c r="AN114" s="38">
        <f t="shared" si="30"/>
        <v>33</v>
      </c>
      <c r="AO114" s="39">
        <f t="shared" si="40"/>
        <v>31.782692105961463</v>
      </c>
      <c r="AP114" s="39">
        <f t="shared" si="40"/>
        <v>31.328168262379215</v>
      </c>
      <c r="AQ114" s="36">
        <f t="shared" si="36"/>
        <v>30.720280907931141</v>
      </c>
      <c r="AR114" s="40">
        <f t="shared" si="41"/>
        <v>30.331847017346877</v>
      </c>
      <c r="AS114" s="41">
        <f t="shared" si="41"/>
        <v>30.387461504584149</v>
      </c>
      <c r="AT114" s="20">
        <f>POWER((AO114-H114),2)</f>
        <v>1.4818385088885389</v>
      </c>
      <c r="AU114" s="20">
        <f>POWER((AP114-H114),2)</f>
        <v>2.795021358916133</v>
      </c>
      <c r="AV114" s="29">
        <f t="shared" si="32"/>
        <v>25.452044602299214</v>
      </c>
      <c r="AW114" s="30">
        <f t="shared" si="35"/>
        <v>32.077505953528167</v>
      </c>
      <c r="AX114" s="36">
        <f t="shared" si="33"/>
        <v>26.051802369510757</v>
      </c>
      <c r="AY114" s="37">
        <f t="shared" si="34"/>
        <v>26.33291307213911</v>
      </c>
    </row>
    <row r="115" spans="1:51" thickTop="1" thickBot="1">
      <c r="A115" s="4">
        <v>114</v>
      </c>
      <c r="B115" s="4">
        <v>1162416963</v>
      </c>
      <c r="C115" s="5">
        <f t="shared" si="22"/>
        <v>0.35202492211838005</v>
      </c>
      <c r="D115" s="2">
        <f t="shared" si="23"/>
        <v>39022.900034722225</v>
      </c>
      <c r="E115" t="s">
        <v>670</v>
      </c>
      <c r="F115" t="s">
        <v>671</v>
      </c>
      <c r="G115" s="4">
        <v>33</v>
      </c>
      <c r="H115" s="4">
        <v>33</v>
      </c>
      <c r="I115" s="5">
        <f t="shared" si="24"/>
        <v>0.44736842105263158</v>
      </c>
      <c r="J115" s="4">
        <v>210</v>
      </c>
      <c r="K115" s="4">
        <v>209</v>
      </c>
      <c r="L115" s="5">
        <f t="shared" si="25"/>
        <v>0.62465525207452621</v>
      </c>
      <c r="M115" s="5">
        <f t="shared" si="26"/>
        <v>6.333333333333333</v>
      </c>
      <c r="N115" s="4">
        <v>0</v>
      </c>
      <c r="O115" s="4">
        <v>0</v>
      </c>
      <c r="P115" s="4">
        <v>0</v>
      </c>
      <c r="Q115" s="4">
        <v>1</v>
      </c>
      <c r="R115" s="4">
        <v>0</v>
      </c>
      <c r="S115" s="4">
        <v>0</v>
      </c>
      <c r="T115" s="4">
        <v>0</v>
      </c>
      <c r="U115" s="4">
        <v>0</v>
      </c>
      <c r="V115" s="4">
        <v>1</v>
      </c>
      <c r="W115" s="4">
        <f>N115+P115+T115</f>
        <v>0</v>
      </c>
      <c r="X115" s="4">
        <f>O115+Q115+U115</f>
        <v>1</v>
      </c>
      <c r="Y115" s="60">
        <f>(N115+V115)/G115</f>
        <v>3.0303030303030304E-2</v>
      </c>
      <c r="Z115" s="62">
        <f>IF(AA115=0,0,(N115+V115)/ABS(AA115))</f>
        <v>0</v>
      </c>
      <c r="AA115" s="3">
        <f t="shared" si="27"/>
        <v>0</v>
      </c>
      <c r="AB115" s="3">
        <f t="shared" si="28"/>
        <v>-1</v>
      </c>
      <c r="AC115" s="3">
        <f>N115+O115+P115+Q115+T115+U115</f>
        <v>1</v>
      </c>
      <c r="AD115" s="3">
        <f>AA115/G115</f>
        <v>0</v>
      </c>
      <c r="AE115" s="24">
        <f>(AA115)*(G115*G115)</f>
        <v>0</v>
      </c>
      <c r="AF115" s="25">
        <f t="shared" si="29"/>
        <v>9.1827364554637281E-4</v>
      </c>
      <c r="AG115" s="26">
        <f>(H115-$H$2)/SUM($AF$2:AF114)</f>
        <v>86.583049859422914</v>
      </c>
      <c r="AH115" s="35">
        <f>(H115-H110)/SUM(AF110:AF114)</f>
        <v>408.640687414453</v>
      </c>
      <c r="AI115" s="28">
        <f>(H115-H105)/SUM(AF105:AF114)</f>
        <v>198.07493201168251</v>
      </c>
      <c r="AJ115" s="29">
        <f>AJ114+(AVERAGE($AE$3:AE115)/(AJ114*AJ114))</f>
        <v>31.296295716103348</v>
      </c>
      <c r="AK115" s="30">
        <f>AK114+(AVERAGE($AG$3:AG115)/(AK114*AK114))</f>
        <v>30.168979681076927</v>
      </c>
      <c r="AL115" s="36">
        <f>AL114+(AVERAGE($AH$3:AH115)/(AL114*AL114))</f>
        <v>30.130922062672074</v>
      </c>
      <c r="AM115" s="37">
        <f>AM114+(AVERAGE($AI$3:AI115)/(AM114*AM114))</f>
        <v>29.633477961363369</v>
      </c>
      <c r="AN115" s="38">
        <f t="shared" si="30"/>
        <v>33</v>
      </c>
      <c r="AO115" s="39">
        <f t="shared" si="40"/>
        <v>32.18723096453899</v>
      </c>
      <c r="AP115" s="39">
        <f t="shared" si="40"/>
        <v>31.529986082110163</v>
      </c>
      <c r="AQ115" s="36">
        <f t="shared" si="36"/>
        <v>31.014580940222796</v>
      </c>
      <c r="AR115" s="40">
        <f t="shared" si="41"/>
        <v>30.48279001321233</v>
      </c>
      <c r="AS115" s="41">
        <f t="shared" si="41"/>
        <v>30.450984955866961</v>
      </c>
      <c r="AT115" s="20">
        <f>POWER((AO115-H115),2)</f>
        <v>0.66059350500421976</v>
      </c>
      <c r="AU115" s="20">
        <f>POWER((AP115-H115),2)</f>
        <v>2.1609409187898279</v>
      </c>
      <c r="AV115" s="29">
        <f t="shared" si="32"/>
        <v>25.505031562542136</v>
      </c>
      <c r="AW115" s="30">
        <f t="shared" si="35"/>
        <v>32.158303339153179</v>
      </c>
      <c r="AX115" s="36">
        <f t="shared" si="33"/>
        <v>26.107579853413355</v>
      </c>
      <c r="AY115" s="37">
        <f t="shared" si="34"/>
        <v>26.389974296430069</v>
      </c>
    </row>
    <row r="116" spans="1:51" thickTop="1" thickBot="1">
      <c r="A116" s="4">
        <v>115</v>
      </c>
      <c r="B116" s="4">
        <v>1162418238</v>
      </c>
      <c r="C116" s="5">
        <f t="shared" si="22"/>
        <v>0.35514018691588783</v>
      </c>
      <c r="D116" s="2">
        <f t="shared" si="23"/>
        <v>39022.91479166667</v>
      </c>
      <c r="E116" t="s">
        <v>671</v>
      </c>
      <c r="F116" t="s">
        <v>672</v>
      </c>
      <c r="G116" s="4">
        <v>33</v>
      </c>
      <c r="H116" s="4">
        <v>33</v>
      </c>
      <c r="I116" s="5">
        <f t="shared" si="24"/>
        <v>0.44736842105263158</v>
      </c>
      <c r="J116" s="4">
        <v>209</v>
      </c>
      <c r="K116" s="4">
        <v>210</v>
      </c>
      <c r="L116" s="5">
        <f t="shared" si="25"/>
        <v>0.62765801005792998</v>
      </c>
      <c r="M116" s="5">
        <f t="shared" si="26"/>
        <v>6.3636363636363633</v>
      </c>
      <c r="N116" s="4">
        <v>0</v>
      </c>
      <c r="O116" s="4">
        <v>0</v>
      </c>
      <c r="P116" s="4">
        <v>1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1</v>
      </c>
      <c r="W116" s="4">
        <f>N116+P116+T116</f>
        <v>1</v>
      </c>
      <c r="X116" s="4">
        <f>O116+Q116+U116</f>
        <v>0</v>
      </c>
      <c r="Y116" s="60">
        <f>(N116+V116)/G116</f>
        <v>3.0303030303030304E-2</v>
      </c>
      <c r="Z116" s="62">
        <f>IF(AA116=0,0,(N116+V116)/ABS(AA116))</f>
        <v>0</v>
      </c>
      <c r="AA116" s="3">
        <f t="shared" si="27"/>
        <v>0</v>
      </c>
      <c r="AB116" s="3">
        <f t="shared" si="28"/>
        <v>1</v>
      </c>
      <c r="AC116" s="3">
        <f>N116+O116+P116+Q116+T116+U116</f>
        <v>1</v>
      </c>
      <c r="AD116" s="3">
        <f>AA116/G116</f>
        <v>0</v>
      </c>
      <c r="AE116" s="24">
        <f>(AA116)*(G116*G116)</f>
        <v>0</v>
      </c>
      <c r="AF116" s="25">
        <f t="shared" si="29"/>
        <v>9.1827364554637281E-4</v>
      </c>
      <c r="AG116" s="26">
        <f>(H116-$H$2)/SUM($AF$2:AF115)</f>
        <v>86.154930218768271</v>
      </c>
      <c r="AH116" s="35">
        <f>(H116-H111)/SUM(AF111:AF115)</f>
        <v>419.11445548829391</v>
      </c>
      <c r="AI116" s="28">
        <f>(H116-H106)/SUM(AF106:AF115)</f>
        <v>200.50366933572522</v>
      </c>
      <c r="AJ116" s="29">
        <f>AJ115+(AVERAGE($AE$3:AE116)/(AJ115*AJ115))</f>
        <v>31.379818447101101</v>
      </c>
      <c r="AK116" s="30">
        <f>AK115+(AVERAGE($AG$3:AG116)/(AK115*AK115))</f>
        <v>30.258823633584992</v>
      </c>
      <c r="AL116" s="36">
        <f>AL115+(AVERAGE($AH$3:AH116)/(AL115*AL115))</f>
        <v>30.22337773944389</v>
      </c>
      <c r="AM116" s="37">
        <f>AM115+(AVERAGE($AI$3:AI116)/(AM115*AM115))</f>
        <v>29.721329467527536</v>
      </c>
      <c r="AN116" s="38">
        <f t="shared" si="30"/>
        <v>33</v>
      </c>
      <c r="AO116" s="39">
        <f t="shared" ref="AO116:AP131" si="42">AO115+(AH116/(AO115*AO115))</f>
        <v>32.591774632083698</v>
      </c>
      <c r="AP116" s="39">
        <f t="shared" si="42"/>
        <v>31.731671624217373</v>
      </c>
      <c r="AQ116" s="36">
        <f t="shared" si="36"/>
        <v>31.390464853008005</v>
      </c>
      <c r="AR116" s="40">
        <f t="shared" si="41"/>
        <v>30.677346694518988</v>
      </c>
      <c r="AS116" s="41">
        <f t="shared" si="41"/>
        <v>30.535866836077361</v>
      </c>
      <c r="AT116" s="20">
        <f>POWER((AO116-H116),2)</f>
        <v>0.16664795101039989</v>
      </c>
      <c r="AU116" s="20">
        <f>POWER((AP116-H116),2)</f>
        <v>1.6086568688153959</v>
      </c>
      <c r="AV116" s="29">
        <f t="shared" si="32"/>
        <v>25.557798589590966</v>
      </c>
      <c r="AW116" s="30">
        <f t="shared" si="35"/>
        <v>32.238695229723461</v>
      </c>
      <c r="AX116" s="36">
        <f t="shared" si="33"/>
        <v>26.163119260531598</v>
      </c>
      <c r="AY116" s="37">
        <f t="shared" si="34"/>
        <v>26.446789028383691</v>
      </c>
    </row>
    <row r="117" spans="1:51" thickTop="1" thickBot="1">
      <c r="A117" s="4">
        <v>116</v>
      </c>
      <c r="B117" s="4">
        <v>1162979646</v>
      </c>
      <c r="C117" s="5">
        <f t="shared" si="22"/>
        <v>0.35825545171339562</v>
      </c>
      <c r="D117" s="2">
        <f t="shared" si="23"/>
        <v>39029.412569444445</v>
      </c>
      <c r="E117" t="s">
        <v>672</v>
      </c>
      <c r="F117" t="s">
        <v>673</v>
      </c>
      <c r="G117" s="4">
        <v>33</v>
      </c>
      <c r="H117" s="4">
        <v>33</v>
      </c>
      <c r="I117" s="5">
        <f t="shared" si="24"/>
        <v>0.44736842105263158</v>
      </c>
      <c r="J117" s="4">
        <v>210</v>
      </c>
      <c r="K117" s="4">
        <v>210</v>
      </c>
      <c r="L117" s="5">
        <f t="shared" si="25"/>
        <v>0.62765801005792998</v>
      </c>
      <c r="M117" s="5">
        <f t="shared" si="26"/>
        <v>6.3636363636363633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f>N117+P117+T117</f>
        <v>0</v>
      </c>
      <c r="X117" s="4">
        <f>O117+Q117+U117</f>
        <v>0</v>
      </c>
      <c r="Y117" s="60">
        <f>(N117+V117)/G117</f>
        <v>0</v>
      </c>
      <c r="Z117" s="62">
        <f>IF(AA117=0,0,(N117+V117)/ABS(AA117))</f>
        <v>0</v>
      </c>
      <c r="AA117" s="3">
        <f t="shared" si="27"/>
        <v>0</v>
      </c>
      <c r="AB117" s="3">
        <f t="shared" si="28"/>
        <v>0</v>
      </c>
      <c r="AC117" s="3">
        <f>N117+O117+P117+Q117+T117+U117</f>
        <v>0</v>
      </c>
      <c r="AD117" s="3">
        <f>AA117/G117</f>
        <v>0</v>
      </c>
      <c r="AE117" s="24">
        <f>(AA117)*(G117*G117)</f>
        <v>0</v>
      </c>
      <c r="AF117" s="25">
        <f t="shared" si="29"/>
        <v>9.1827364554637281E-4</v>
      </c>
      <c r="AG117" s="26">
        <f>(H117-$H$2)/SUM($AF$2:AF116)</f>
        <v>85.73102351830893</v>
      </c>
      <c r="AH117" s="35">
        <f>(H117-H112)/SUM(AF112:AF116)</f>
        <v>215.06962391513986</v>
      </c>
      <c r="AI117" s="28">
        <f>(H117-H107)/SUM(AF107:AF116)</f>
        <v>202.99270698913145</v>
      </c>
      <c r="AJ117" s="29">
        <f>AJ116+(AVERAGE($AE$3:AE117)/(AJ116*AJ116))</f>
        <v>31.462174726366282</v>
      </c>
      <c r="AK117" s="30">
        <f>AK116+(AVERAGE($AG$3:AG117)/(AK116*AK116))</f>
        <v>30.348172442143813</v>
      </c>
      <c r="AL117" s="36">
        <f>AL116+(AVERAGE($AH$3:AH117)/(AL116*AL116))</f>
        <v>30.316516936777226</v>
      </c>
      <c r="AM117" s="37">
        <f>AM116+(AVERAGE($AI$3:AI117)/(AM116*AM116))</f>
        <v>29.809901207479037</v>
      </c>
      <c r="AN117" s="38">
        <f t="shared" si="30"/>
        <v>33</v>
      </c>
      <c r="AO117" s="39">
        <f t="shared" si="42"/>
        <v>32.79424573962855</v>
      </c>
      <c r="AP117" s="39">
        <f t="shared" si="42"/>
        <v>31.933273483193517</v>
      </c>
      <c r="AQ117" s="36">
        <f t="shared" si="36"/>
        <v>31.762042523938128</v>
      </c>
      <c r="AR117" s="40">
        <f t="shared" si="41"/>
        <v>30.892296446237477</v>
      </c>
      <c r="AS117" s="41">
        <f t="shared" si="41"/>
        <v>30.642047547633432</v>
      </c>
      <c r="AT117" s="20">
        <f>POWER((AO117-H117),2)</f>
        <v>4.2334815661002237E-2</v>
      </c>
      <c r="AU117" s="20">
        <f>POWER((AP117-H117),2)</f>
        <v>1.1379054616580919</v>
      </c>
      <c r="AV117" s="29">
        <f t="shared" si="32"/>
        <v>25.610347954322886</v>
      </c>
      <c r="AW117" s="30">
        <f t="shared" si="35"/>
        <v>32.318686682373652</v>
      </c>
      <c r="AX117" s="36">
        <f t="shared" si="33"/>
        <v>26.218423118389016</v>
      </c>
      <c r="AY117" s="37">
        <f t="shared" si="34"/>
        <v>26.503359916250595</v>
      </c>
    </row>
    <row r="118" spans="1:51" thickTop="1" thickBot="1">
      <c r="A118" s="4">
        <v>117</v>
      </c>
      <c r="B118" s="4">
        <v>1163281098</v>
      </c>
      <c r="C118" s="5">
        <f t="shared" si="22"/>
        <v>0.36137071651090341</v>
      </c>
      <c r="D118" s="2">
        <f t="shared" si="23"/>
        <v>39032.901597222226</v>
      </c>
      <c r="E118" t="s">
        <v>673</v>
      </c>
      <c r="F118" t="s">
        <v>674</v>
      </c>
      <c r="G118" s="4">
        <v>33</v>
      </c>
      <c r="H118" s="4">
        <v>33</v>
      </c>
      <c r="I118" s="5">
        <f t="shared" si="24"/>
        <v>0.44736842105263158</v>
      </c>
      <c r="J118" s="4">
        <v>210</v>
      </c>
      <c r="K118" s="4">
        <v>210</v>
      </c>
      <c r="L118" s="5">
        <f t="shared" si="25"/>
        <v>0.62765801005792998</v>
      </c>
      <c r="M118" s="5">
        <f t="shared" si="26"/>
        <v>6.3636363636363633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f>N118+P118+T118</f>
        <v>0</v>
      </c>
      <c r="X118" s="4">
        <f>O118+Q118+U118</f>
        <v>0</v>
      </c>
      <c r="Y118" s="60">
        <f>(N118+V118)/G118</f>
        <v>0</v>
      </c>
      <c r="Z118" s="62">
        <f>IF(AA118=0,0,(N118+V118)/ABS(AA118))</f>
        <v>0</v>
      </c>
      <c r="AA118" s="3">
        <f t="shared" si="27"/>
        <v>0</v>
      </c>
      <c r="AB118" s="3">
        <f t="shared" si="28"/>
        <v>0</v>
      </c>
      <c r="AC118" s="3">
        <f>N118+O118+P118+Q118+T118+U118</f>
        <v>0</v>
      </c>
      <c r="AD118" s="3">
        <f>AA118/G118</f>
        <v>0</v>
      </c>
      <c r="AE118" s="24">
        <f>(AA118)*(G118*G118)</f>
        <v>0</v>
      </c>
      <c r="AF118" s="25">
        <f t="shared" si="29"/>
        <v>9.1827364554637281E-4</v>
      </c>
      <c r="AG118" s="26">
        <f>(H118-$H$2)/SUM($AF$2:AF117)</f>
        <v>85.311267875939279</v>
      </c>
      <c r="AH118" s="35">
        <f>(H118-H113)/SUM(AF113:AF117)</f>
        <v>0</v>
      </c>
      <c r="AI118" s="28">
        <f>(H118-H108)/SUM(AF108:AF117)</f>
        <v>205.54431889159642</v>
      </c>
      <c r="AJ118" s="29">
        <f>AJ117+(AVERAGE($AE$3:AE118)/(AJ117*AJ117))</f>
        <v>31.543394157753507</v>
      </c>
      <c r="AK118" s="30">
        <f>AK117+(AVERAGE($AG$3:AG118)/(AK117*AK117))</f>
        <v>30.437028712905768</v>
      </c>
      <c r="AL118" s="36">
        <f>AL117+(AVERAGE($AH$3:AH118)/(AL117*AL117))</f>
        <v>30.408286725684544</v>
      </c>
      <c r="AM118" s="37">
        <f>AM117+(AVERAGE($AI$3:AI118)/(AM117*AM117))</f>
        <v>29.899182384222048</v>
      </c>
      <c r="AN118" s="38">
        <f t="shared" si="30"/>
        <v>33</v>
      </c>
      <c r="AO118" s="39">
        <f t="shared" si="42"/>
        <v>32.79424573962855</v>
      </c>
      <c r="AP118" s="39">
        <f t="shared" si="42"/>
        <v>32.134840095556207</v>
      </c>
      <c r="AQ118" s="36">
        <f t="shared" si="36"/>
        <v>32.047820345816447</v>
      </c>
      <c r="AR118" s="40">
        <f t="shared" si="41"/>
        <v>31.104265347803384</v>
      </c>
      <c r="AS118" s="41">
        <f t="shared" si="41"/>
        <v>30.779683235991104</v>
      </c>
      <c r="AT118" s="20">
        <f>POWER((AO118-H118),2)</f>
        <v>4.2334815661002237E-2</v>
      </c>
      <c r="AU118" s="20">
        <f>POWER((AP118-H118),2)</f>
        <v>0.748501660257193</v>
      </c>
      <c r="AV118" s="29">
        <f t="shared" si="32"/>
        <v>25.662681890301471</v>
      </c>
      <c r="AW118" s="30">
        <f t="shared" si="35"/>
        <v>32.398282653983131</v>
      </c>
      <c r="AX118" s="36">
        <f t="shared" si="33"/>
        <v>26.273493911814032</v>
      </c>
      <c r="AY118" s="37">
        <f t="shared" si="34"/>
        <v>26.559689563013489</v>
      </c>
    </row>
    <row r="119" spans="1:51" thickTop="1" thickBot="1">
      <c r="A119" s="4">
        <v>118</v>
      </c>
      <c r="B119" s="4">
        <v>1164204360</v>
      </c>
      <c r="C119" s="5">
        <f t="shared" si="22"/>
        <v>0.3644859813084112</v>
      </c>
      <c r="D119" s="2">
        <f t="shared" si="23"/>
        <v>39043.587500000001</v>
      </c>
      <c r="E119" t="s">
        <v>674</v>
      </c>
      <c r="F119" t="s">
        <v>675</v>
      </c>
      <c r="G119" s="4">
        <v>33</v>
      </c>
      <c r="H119" s="4">
        <v>33</v>
      </c>
      <c r="I119" s="5">
        <f t="shared" si="24"/>
        <v>0.44736842105263158</v>
      </c>
      <c r="J119" s="4">
        <v>210</v>
      </c>
      <c r="K119" s="4">
        <v>210</v>
      </c>
      <c r="L119" s="5">
        <f t="shared" si="25"/>
        <v>0.62765801005792998</v>
      </c>
      <c r="M119" s="5">
        <f t="shared" si="26"/>
        <v>6.3636363636363633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f>N119+P119+T119</f>
        <v>0</v>
      </c>
      <c r="X119" s="4">
        <f>O119+Q119+U119</f>
        <v>0</v>
      </c>
      <c r="Y119" s="60">
        <f>(N119+V119)/G119</f>
        <v>0</v>
      </c>
      <c r="Z119" s="62">
        <f>IF(AA119=0,0,(N119+V119)/ABS(AA119))</f>
        <v>0</v>
      </c>
      <c r="AA119" s="3">
        <f t="shared" si="27"/>
        <v>0</v>
      </c>
      <c r="AB119" s="3">
        <f t="shared" si="28"/>
        <v>0</v>
      </c>
      <c r="AC119" s="3">
        <f>N119+O119+P119+Q119+T119+U119</f>
        <v>0</v>
      </c>
      <c r="AD119" s="3">
        <f>AA119/G119</f>
        <v>0</v>
      </c>
      <c r="AE119" s="24">
        <f>(AA119)*(G119*G119)</f>
        <v>0</v>
      </c>
      <c r="AF119" s="25">
        <f t="shared" si="29"/>
        <v>9.1827364554637281E-4</v>
      </c>
      <c r="AG119" s="26">
        <f>(H119-$H$2)/SUM($AF$2:AF118)</f>
        <v>84.895602615595607</v>
      </c>
      <c r="AH119" s="35">
        <f>(H119-H114)/SUM(AF114:AF118)</f>
        <v>0</v>
      </c>
      <c r="AI119" s="28">
        <f>(H119-H109)/SUM(AF109:AF118)</f>
        <v>208.160894750659</v>
      </c>
      <c r="AJ119" s="29">
        <f>AJ118+(AVERAGE($AE$3:AE119)/(AJ118*AJ118))</f>
        <v>31.623505259358712</v>
      </c>
      <c r="AK119" s="30">
        <f>AK118+(AVERAGE($AG$3:AG119)/(AK118*AK118))</f>
        <v>30.525395148638708</v>
      </c>
      <c r="AL119" s="36">
        <f>AL118+(AVERAGE($AH$3:AH119)/(AL118*AL118))</f>
        <v>30.498723812521295</v>
      </c>
      <c r="AM119" s="37">
        <f>AM118+(AVERAGE($AI$3:AI119)/(AM118*AM118))</f>
        <v>29.989162810651035</v>
      </c>
      <c r="AN119" s="38">
        <f t="shared" si="30"/>
        <v>33</v>
      </c>
      <c r="AO119" s="39">
        <f t="shared" si="42"/>
        <v>32.79424573962855</v>
      </c>
      <c r="AP119" s="39">
        <f t="shared" si="42"/>
        <v>32.336419825763855</v>
      </c>
      <c r="AQ119" s="36">
        <f t="shared" si="36"/>
        <v>32.250889676741537</v>
      </c>
      <c r="AR119" s="40">
        <f t="shared" si="41"/>
        <v>31.313355048218412</v>
      </c>
      <c r="AS119" s="41">
        <f t="shared" si="41"/>
        <v>30.938062825650082</v>
      </c>
      <c r="AT119" s="20">
        <f>POWER((AO119-H119),2)</f>
        <v>4.2334815661002237E-2</v>
      </c>
      <c r="AU119" s="20">
        <f>POWER((AP119-H119),2)</f>
        <v>0.44033864763927272</v>
      </c>
      <c r="AV119" s="29">
        <f t="shared" si="32"/>
        <v>25.714802594615019</v>
      </c>
      <c r="AW119" s="30">
        <f t="shared" si="35"/>
        <v>32.4774880038905</v>
      </c>
      <c r="AX119" s="36">
        <f t="shared" si="33"/>
        <v>26.328334083925963</v>
      </c>
      <c r="AY119" s="37">
        <f t="shared" si="34"/>
        <v>26.615780527444954</v>
      </c>
    </row>
    <row r="120" spans="1:51" thickTop="1" thickBot="1">
      <c r="A120" s="4">
        <v>119</v>
      </c>
      <c r="B120" s="4">
        <v>1164205313</v>
      </c>
      <c r="C120" s="5">
        <f t="shared" si="22"/>
        <v>0.36760124610591899</v>
      </c>
      <c r="D120" s="2">
        <f t="shared" si="23"/>
        <v>39043.598530092597</v>
      </c>
      <c r="E120" t="s">
        <v>675</v>
      </c>
      <c r="F120" t="s">
        <v>676</v>
      </c>
      <c r="G120" s="4">
        <v>33</v>
      </c>
      <c r="H120" s="4">
        <v>33</v>
      </c>
      <c r="I120" s="5">
        <f t="shared" si="24"/>
        <v>0.44736842105263158</v>
      </c>
      <c r="J120" s="4">
        <v>210</v>
      </c>
      <c r="K120" s="4">
        <v>210</v>
      </c>
      <c r="L120" s="5">
        <f t="shared" si="25"/>
        <v>0.62765801005792998</v>
      </c>
      <c r="M120" s="5">
        <f t="shared" si="26"/>
        <v>6.3636363636363633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f>N120+P120+T120</f>
        <v>0</v>
      </c>
      <c r="X120" s="4">
        <f>O120+Q120+U120</f>
        <v>0</v>
      </c>
      <c r="Y120" s="60">
        <f>(N120+V120)/G120</f>
        <v>0</v>
      </c>
      <c r="Z120" s="62">
        <f>IF(AA120=0,0,(N120+V120)/ABS(AA120))</f>
        <v>0</v>
      </c>
      <c r="AA120" s="3">
        <f t="shared" si="27"/>
        <v>0</v>
      </c>
      <c r="AB120" s="3">
        <f t="shared" si="28"/>
        <v>0</v>
      </c>
      <c r="AC120" s="3">
        <f>N120+O120+P120+Q120+T120+U120</f>
        <v>0</v>
      </c>
      <c r="AD120" s="3">
        <f>AA120/G120</f>
        <v>0</v>
      </c>
      <c r="AE120" s="24">
        <f>(AA120)*(G120*G120)</f>
        <v>0</v>
      </c>
      <c r="AF120" s="25">
        <f t="shared" si="29"/>
        <v>9.1827364554637281E-4</v>
      </c>
      <c r="AG120" s="26">
        <f>(H120-$H$2)/SUM($AF$2:AF119)</f>
        <v>84.483968238017368</v>
      </c>
      <c r="AH120" s="35">
        <f>(H120-H115)/SUM(AF115:AF119)</f>
        <v>0</v>
      </c>
      <c r="AI120" s="28">
        <f>(H120-H110)/SUM(AF110:AF119)</f>
        <v>210.84494752661737</v>
      </c>
      <c r="AJ120" s="29">
        <f>AJ119+(AVERAGE($AE$3:AE120)/(AJ119*AJ119))</f>
        <v>31.702535515563238</v>
      </c>
      <c r="AK120" s="30">
        <f>AK119+(AVERAGE($AG$3:AG120)/(AK119*AK119))</f>
        <v>30.613274539890998</v>
      </c>
      <c r="AL120" s="36">
        <f>AL119+(AVERAGE($AH$3:AH120)/(AL119*AL119))</f>
        <v>30.58786347552844</v>
      </c>
      <c r="AM120" s="37">
        <f>AM119+(AVERAGE($AI$3:AI120)/(AM119*AM119))</f>
        <v>30.079832902499874</v>
      </c>
      <c r="AN120" s="38">
        <f t="shared" si="30"/>
        <v>33</v>
      </c>
      <c r="AO120" s="39">
        <f t="shared" si="42"/>
        <v>32.79424573962855</v>
      </c>
      <c r="AP120" s="39">
        <f t="shared" si="42"/>
        <v>32.538061051668301</v>
      </c>
      <c r="AQ120" s="36">
        <f t="shared" si="36"/>
        <v>32.37283409653103</v>
      </c>
      <c r="AR120" s="40">
        <f t="shared" si="41"/>
        <v>31.519661748137278</v>
      </c>
      <c r="AS120" s="41">
        <f t="shared" si="41"/>
        <v>31.116853093589125</v>
      </c>
      <c r="AT120" s="20">
        <f>POWER((AO120-H120),2)</f>
        <v>4.2334815661002237E-2</v>
      </c>
      <c r="AU120" s="20">
        <f>POWER((AP120-H120),2)</f>
        <v>0.2133875919857964</v>
      </c>
      <c r="AV120" s="29">
        <f t="shared" si="32"/>
        <v>25.766712228691048</v>
      </c>
      <c r="AW120" s="30">
        <f t="shared" si="35"/>
        <v>32.556307496515132</v>
      </c>
      <c r="AX120" s="36">
        <f t="shared" si="33"/>
        <v>26.382946037092168</v>
      </c>
      <c r="AY120" s="37">
        <f t="shared" si="34"/>
        <v>26.67163532513397</v>
      </c>
    </row>
    <row r="121" spans="1:51" thickTop="1" thickBot="1">
      <c r="A121" s="4">
        <v>120</v>
      </c>
      <c r="B121" s="4">
        <v>1164684132</v>
      </c>
      <c r="C121" s="5">
        <f t="shared" si="22"/>
        <v>0.37071651090342678</v>
      </c>
      <c r="D121" s="2">
        <f t="shared" si="23"/>
        <v>39049.140416666669</v>
      </c>
      <c r="E121" t="s">
        <v>676</v>
      </c>
      <c r="F121" t="s">
        <v>677</v>
      </c>
      <c r="G121" s="4">
        <v>33</v>
      </c>
      <c r="H121" s="4">
        <v>33</v>
      </c>
      <c r="I121" s="5">
        <f t="shared" si="24"/>
        <v>0.44736842105263158</v>
      </c>
      <c r="J121" s="4">
        <v>210</v>
      </c>
      <c r="K121" s="4">
        <v>210</v>
      </c>
      <c r="L121" s="5">
        <f t="shared" si="25"/>
        <v>0.62765801005792998</v>
      </c>
      <c r="M121" s="5">
        <f t="shared" si="26"/>
        <v>6.3636363636363633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f>N121+P121+T121</f>
        <v>0</v>
      </c>
      <c r="X121" s="4">
        <f>O121+Q121+U121</f>
        <v>0</v>
      </c>
      <c r="Y121" s="60">
        <f>(N121+V121)/G121</f>
        <v>0</v>
      </c>
      <c r="Z121" s="62">
        <f>IF(AA121=0,0,(N121+V121)/ABS(AA121))</f>
        <v>0</v>
      </c>
      <c r="AA121" s="3">
        <f t="shared" si="27"/>
        <v>0</v>
      </c>
      <c r="AB121" s="3">
        <f t="shared" si="28"/>
        <v>0</v>
      </c>
      <c r="AC121" s="3">
        <f>N121+O121+P121+Q121+T121+U121</f>
        <v>0</v>
      </c>
      <c r="AD121" s="3">
        <f>AA121/G121</f>
        <v>0</v>
      </c>
      <c r="AE121" s="24">
        <f>(AA121)*(G121*G121)</f>
        <v>0</v>
      </c>
      <c r="AF121" s="25">
        <f t="shared" si="29"/>
        <v>9.1827364554637281E-4</v>
      </c>
      <c r="AG121" s="26">
        <f>(H121-$H$2)/SUM($AF$2:AF120)</f>
        <v>84.076306392354979</v>
      </c>
      <c r="AH121" s="35">
        <f>(H121-H116)/SUM(AF116:AF120)</f>
        <v>0</v>
      </c>
      <c r="AI121" s="28">
        <f>(H121-H111)/SUM(AF111:AF120)</f>
        <v>213.59912148250925</v>
      </c>
      <c r="AJ121" s="29">
        <f>AJ120+(AVERAGE($AE$3:AE121)/(AJ120*AJ120))</f>
        <v>31.780511425999943</v>
      </c>
      <c r="AK121" s="30">
        <f>AK120+(AVERAGE($AG$3:AG121)/(AK120*AK120))</f>
        <v>30.70066975674634</v>
      </c>
      <c r="AL121" s="36">
        <f>AL120+(AVERAGE($AH$3:AH121)/(AL120*AL120))</f>
        <v>30.675739637737539</v>
      </c>
      <c r="AM121" s="37">
        <f>AM120+(AVERAGE($AI$3:AI121)/(AM120*AM120))</f>
        <v>30.171183671944227</v>
      </c>
      <c r="AN121" s="38">
        <f t="shared" si="30"/>
        <v>33</v>
      </c>
      <c r="AO121" s="39">
        <f t="shared" si="42"/>
        <v>32.79424573962855</v>
      </c>
      <c r="AP121" s="39">
        <f t="shared" si="42"/>
        <v>32.739812249903764</v>
      </c>
      <c r="AQ121" s="36">
        <f t="shared" si="36"/>
        <v>32.413877902715143</v>
      </c>
      <c r="AR121" s="40">
        <f t="shared" si="41"/>
        <v>31.723276594187933</v>
      </c>
      <c r="AS121" s="41">
        <f t="shared" si="41"/>
        <v>31.315654821550755</v>
      </c>
      <c r="AT121" s="20">
        <f>POWER((AO121-H121),2)</f>
        <v>4.2334815661002237E-2</v>
      </c>
      <c r="AU121" s="20">
        <f>POWER((AP121-H121),2)</f>
        <v>6.7697665300141333E-2</v>
      </c>
      <c r="AV121" s="29">
        <f t="shared" si="32"/>
        <v>25.818412919087773</v>
      </c>
      <c r="AW121" s="30">
        <f t="shared" si="35"/>
        <v>32.6347458038897</v>
      </c>
      <c r="AX121" s="36">
        <f t="shared" si="33"/>
        <v>26.437332133857435</v>
      </c>
      <c r="AY121" s="37">
        <f t="shared" si="34"/>
        <v>26.72725642948226</v>
      </c>
    </row>
    <row r="122" spans="1:51" thickTop="1" thickBot="1">
      <c r="A122" s="4">
        <v>121</v>
      </c>
      <c r="B122" s="4">
        <v>1164688295</v>
      </c>
      <c r="C122" s="5">
        <f t="shared" si="22"/>
        <v>0.37383177570093457</v>
      </c>
      <c r="D122" s="2">
        <f t="shared" si="23"/>
        <v>39049.188599537039</v>
      </c>
      <c r="E122" t="s">
        <v>677</v>
      </c>
      <c r="F122" t="s">
        <v>678</v>
      </c>
      <c r="G122" s="4">
        <v>33</v>
      </c>
      <c r="H122" s="4">
        <v>33</v>
      </c>
      <c r="I122" s="5">
        <f t="shared" si="24"/>
        <v>0.44736842105263158</v>
      </c>
      <c r="J122" s="4">
        <v>210</v>
      </c>
      <c r="K122" s="4">
        <v>210</v>
      </c>
      <c r="L122" s="5">
        <f t="shared" si="25"/>
        <v>0.62765801005792998</v>
      </c>
      <c r="M122" s="5">
        <f t="shared" si="26"/>
        <v>6.3636363636363633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f>N122+P122+T122</f>
        <v>0</v>
      </c>
      <c r="X122" s="4">
        <f>O122+Q122+U122</f>
        <v>0</v>
      </c>
      <c r="Y122" s="60">
        <f>(N122+V122)/G122</f>
        <v>0</v>
      </c>
      <c r="Z122" s="62">
        <f>IF(AA122=0,0,(N122+V122)/ABS(AA122))</f>
        <v>0</v>
      </c>
      <c r="AA122" s="3">
        <f t="shared" si="27"/>
        <v>0</v>
      </c>
      <c r="AB122" s="3">
        <f t="shared" si="28"/>
        <v>0</v>
      </c>
      <c r="AC122" s="3">
        <f>N122+O122+P122+Q122+T122+U122</f>
        <v>0</v>
      </c>
      <c r="AD122" s="3">
        <f>AA122/G122</f>
        <v>0</v>
      </c>
      <c r="AE122" s="24">
        <f>(AA122)*(G122*G122)</f>
        <v>0</v>
      </c>
      <c r="AF122" s="25">
        <f t="shared" si="29"/>
        <v>9.1827364554637281E-4</v>
      </c>
      <c r="AG122" s="26">
        <f>(H122-$H$2)/SUM($AF$2:AF121)</f>
        <v>83.672559848595611</v>
      </c>
      <c r="AH122" s="35">
        <f>(H122-H117)/SUM(AF117:AF121)</f>
        <v>0</v>
      </c>
      <c r="AI122" s="28">
        <f>(H122-H112)/SUM(AF112:AF121)</f>
        <v>108.21310043668122</v>
      </c>
      <c r="AJ122" s="29">
        <f>AJ121+(AVERAGE($AE$3:AE122)/(AJ121*AJ121))</f>
        <v>31.857458551657608</v>
      </c>
      <c r="AK122" s="30">
        <f>AK121+(AVERAGE($AG$3:AG122)/(AK121*AK121))</f>
        <v>30.787583741129495</v>
      </c>
      <c r="AL122" s="36">
        <f>AL121+(AVERAGE($AH$3:AH122)/(AL121*AL121))</f>
        <v>30.762384935269363</v>
      </c>
      <c r="AM122" s="37">
        <f>AM121+(AVERAGE($AI$3:AI122)/(AM121*AM121))</f>
        <v>30.262216086352183</v>
      </c>
      <c r="AN122" s="38">
        <f t="shared" si="30"/>
        <v>33</v>
      </c>
      <c r="AO122" s="39">
        <f t="shared" si="42"/>
        <v>32.79424573962855</v>
      </c>
      <c r="AP122" s="39">
        <f t="shared" si="42"/>
        <v>32.84076716575693</v>
      </c>
      <c r="AQ122" s="36">
        <f t="shared" si="36"/>
        <v>32.413877902715143</v>
      </c>
      <c r="AR122" s="40">
        <f t="shared" si="41"/>
        <v>31.905187623436611</v>
      </c>
      <c r="AS122" s="41">
        <f t="shared" si="41"/>
        <v>31.513175634258367</v>
      </c>
      <c r="AT122" s="20">
        <f>POWER((AO122-H122),2)</f>
        <v>4.2334815661002237E-2</v>
      </c>
      <c r="AU122" s="20">
        <f>POWER((AP122-H122),2)</f>
        <v>2.5355095501081146E-2</v>
      </c>
      <c r="AV122" s="29">
        <f t="shared" si="32"/>
        <v>25.869906758263351</v>
      </c>
      <c r="AW122" s="30">
        <f t="shared" si="35"/>
        <v>32.712807508107225</v>
      </c>
      <c r="AX122" s="36">
        <f t="shared" si="33"/>
        <v>26.491494697846534</v>
      </c>
      <c r="AY122" s="37">
        <f t="shared" si="34"/>
        <v>26.782646272671574</v>
      </c>
    </row>
    <row r="123" spans="1:51" thickTop="1" thickBot="1">
      <c r="A123" s="4">
        <v>122</v>
      </c>
      <c r="B123" s="4">
        <v>1165664195</v>
      </c>
      <c r="C123" s="5">
        <f t="shared" si="22"/>
        <v>0.37694704049844235</v>
      </c>
      <c r="D123" s="2">
        <f t="shared" si="23"/>
        <v>39060.48373842593</v>
      </c>
      <c r="E123" t="s">
        <v>678</v>
      </c>
      <c r="F123" t="s">
        <v>679</v>
      </c>
      <c r="G123" s="4">
        <v>33</v>
      </c>
      <c r="H123" s="4">
        <v>33</v>
      </c>
      <c r="I123" s="5">
        <f t="shared" si="24"/>
        <v>0.44736842105263158</v>
      </c>
      <c r="J123" s="4">
        <v>210</v>
      </c>
      <c r="K123" s="4">
        <v>212</v>
      </c>
      <c r="L123" s="5">
        <f t="shared" si="25"/>
        <v>0.63366352602473752</v>
      </c>
      <c r="M123" s="5">
        <f t="shared" si="26"/>
        <v>6.4242424242424239</v>
      </c>
      <c r="N123" s="4">
        <v>0</v>
      </c>
      <c r="O123" s="4">
        <v>0</v>
      </c>
      <c r="P123" s="4">
        <v>2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1</v>
      </c>
      <c r="W123" s="4">
        <f>N123+P123+T123</f>
        <v>2</v>
      </c>
      <c r="X123" s="4">
        <f>O123+Q123+U123</f>
        <v>0</v>
      </c>
      <c r="Y123" s="60">
        <f>(N123+V123)/G123</f>
        <v>3.0303030303030304E-2</v>
      </c>
      <c r="Z123" s="62">
        <f>IF(AA123=0,0,(N123+V123)/ABS(AA123))</f>
        <v>0</v>
      </c>
      <c r="AA123" s="3">
        <f t="shared" si="27"/>
        <v>0</v>
      </c>
      <c r="AB123" s="3">
        <f t="shared" si="28"/>
        <v>2</v>
      </c>
      <c r="AC123" s="3">
        <f>N123+O123+P123+Q123+T123+U123</f>
        <v>2</v>
      </c>
      <c r="AD123" s="3">
        <f>AA123/G123</f>
        <v>0</v>
      </c>
      <c r="AE123" s="24">
        <f>(AA123)*(G123*G123)</f>
        <v>0</v>
      </c>
      <c r="AF123" s="25">
        <f t="shared" si="29"/>
        <v>9.1827364554637281E-4</v>
      </c>
      <c r="AG123" s="26">
        <f>(H123-$H$2)/SUM($AF$2:AF122)</f>
        <v>83.272672470779739</v>
      </c>
      <c r="AH123" s="35">
        <f>(H123-H118)/SUM(AF118:AF122)</f>
        <v>0</v>
      </c>
      <c r="AI123" s="28">
        <f>(H123-H113)/SUM(AF113:AF122)</f>
        <v>0</v>
      </c>
      <c r="AJ123" s="29">
        <f>AJ122+(AVERAGE($AE$3:AE123)/(AJ122*AJ122))</f>
        <v>31.93340155832237</v>
      </c>
      <c r="AK123" s="30">
        <f>AK122+(AVERAGE($AG$3:AG123)/(AK122*AK122))</f>
        <v>30.874019499626698</v>
      </c>
      <c r="AL123" s="36">
        <f>AL122+(AVERAGE($AH$3:AH123)/(AL122*AL122))</f>
        <v>30.847830781372693</v>
      </c>
      <c r="AM123" s="37">
        <f>AM122+(AVERAGE($AI$3:AI123)/(AM122*AM122))</f>
        <v>30.351953836831129</v>
      </c>
      <c r="AN123" s="38">
        <f t="shared" si="30"/>
        <v>33</v>
      </c>
      <c r="AO123" s="39">
        <f t="shared" si="42"/>
        <v>32.79424573962855</v>
      </c>
      <c r="AP123" s="39">
        <f t="shared" si="42"/>
        <v>32.84076716575693</v>
      </c>
      <c r="AQ123" s="36">
        <f t="shared" si="36"/>
        <v>32.413877902715143</v>
      </c>
      <c r="AR123" s="40">
        <f t="shared" si="41"/>
        <v>32.046797246272035</v>
      </c>
      <c r="AS123" s="41">
        <f t="shared" si="41"/>
        <v>31.688754399567092</v>
      </c>
      <c r="AT123" s="20">
        <f>POWER((AO123-H123),2)</f>
        <v>4.2334815661002237E-2</v>
      </c>
      <c r="AU123" s="20">
        <f>POWER((AP123-H123),2)</f>
        <v>2.5355095501081146E-2</v>
      </c>
      <c r="AV123" s="29">
        <f t="shared" si="32"/>
        <v>25.921195805323652</v>
      </c>
      <c r="AW123" s="30">
        <f t="shared" si="35"/>
        <v>32.790497103686228</v>
      </c>
      <c r="AX123" s="36">
        <f t="shared" si="33"/>
        <v>26.545436014640877</v>
      </c>
      <c r="AY123" s="37">
        <f t="shared" si="34"/>
        <v>26.837807246602885</v>
      </c>
    </row>
    <row r="124" spans="1:51" thickTop="1" thickBot="1">
      <c r="A124" s="4">
        <v>123</v>
      </c>
      <c r="B124" s="4">
        <v>1166102572</v>
      </c>
      <c r="C124" s="5">
        <f t="shared" si="22"/>
        <v>0.38006230529595014</v>
      </c>
      <c r="D124" s="2">
        <f t="shared" si="23"/>
        <v>39065.557546296295</v>
      </c>
      <c r="E124" t="s">
        <v>679</v>
      </c>
      <c r="F124" t="s">
        <v>680</v>
      </c>
      <c r="G124" s="4">
        <v>33</v>
      </c>
      <c r="H124" s="4">
        <v>33</v>
      </c>
      <c r="I124" s="5">
        <f t="shared" si="24"/>
        <v>0.44736842105263158</v>
      </c>
      <c r="J124" s="4">
        <v>212</v>
      </c>
      <c r="K124" s="4">
        <v>213</v>
      </c>
      <c r="L124" s="5">
        <f t="shared" si="25"/>
        <v>0.63666628400814129</v>
      </c>
      <c r="M124" s="5">
        <f t="shared" si="26"/>
        <v>6.4545454545454541</v>
      </c>
      <c r="N124" s="4">
        <v>0</v>
      </c>
      <c r="O124" s="4">
        <v>0</v>
      </c>
      <c r="P124" s="4">
        <v>1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1</v>
      </c>
      <c r="W124" s="4">
        <f>N124+P124+T124</f>
        <v>1</v>
      </c>
      <c r="X124" s="4">
        <f>O124+Q124+U124</f>
        <v>0</v>
      </c>
      <c r="Y124" s="60">
        <f>(N124+V124)/G124</f>
        <v>3.0303030303030304E-2</v>
      </c>
      <c r="Z124" s="62">
        <f>IF(AA124=0,0,(N124+V124)/ABS(AA124))</f>
        <v>0</v>
      </c>
      <c r="AA124" s="3">
        <f t="shared" si="27"/>
        <v>0</v>
      </c>
      <c r="AB124" s="3">
        <f t="shared" si="28"/>
        <v>1</v>
      </c>
      <c r="AC124" s="3">
        <f>N124+O124+P124+Q124+T124+U124</f>
        <v>1</v>
      </c>
      <c r="AD124" s="3">
        <f>AA124/G124</f>
        <v>0</v>
      </c>
      <c r="AE124" s="24">
        <f>(AA124)*(G124*G124)</f>
        <v>0</v>
      </c>
      <c r="AF124" s="25">
        <f t="shared" si="29"/>
        <v>9.1827364554637281E-4</v>
      </c>
      <c r="AG124" s="26">
        <f>(H124-$H$2)/SUM($AF$2:AF123)</f>
        <v>82.876589190981989</v>
      </c>
      <c r="AH124" s="35">
        <f>(H124-H119)/SUM(AF119:AF123)</f>
        <v>0</v>
      </c>
      <c r="AI124" s="28">
        <f>(H124-H114)/SUM(AF114:AF123)</f>
        <v>0</v>
      </c>
      <c r="AJ124" s="29">
        <f>AJ123+(AVERAGE($AE$3:AE124)/(AJ123*AJ123))</f>
        <v>32.008364257538915</v>
      </c>
      <c r="AK124" s="30">
        <f>AK123+(AVERAGE($AG$3:AG124)/(AK123*AK123))</f>
        <v>30.959980096787028</v>
      </c>
      <c r="AL124" s="36">
        <f>AL123+(AVERAGE($AH$3:AH124)/(AL123*AL123))</f>
        <v>30.932107426519629</v>
      </c>
      <c r="AM124" s="37">
        <f>AM123+(AVERAGE($AI$3:AI124)/(AM123*AM123))</f>
        <v>30.440430527098908</v>
      </c>
      <c r="AN124" s="38">
        <f t="shared" si="30"/>
        <v>33</v>
      </c>
      <c r="AO124" s="39">
        <f t="shared" si="42"/>
        <v>32.79424573962855</v>
      </c>
      <c r="AP124" s="39">
        <f t="shared" si="42"/>
        <v>32.84076716575693</v>
      </c>
      <c r="AQ124" s="36">
        <f t="shared" si="36"/>
        <v>32.413877902715143</v>
      </c>
      <c r="AR124" s="40">
        <f t="shared" ref="AR124:AS139" si="43">AR123+(AVERAGE(AH115:AH124)/(AR123*AR123))</f>
        <v>32.148338394861575</v>
      </c>
      <c r="AS124" s="41">
        <f t="shared" si="43"/>
        <v>31.842903862448871</v>
      </c>
      <c r="AT124" s="20">
        <f>POWER((AO124-H124),2)</f>
        <v>4.2334815661002237E-2</v>
      </c>
      <c r="AU124" s="20">
        <f>POWER((AP124-H124),2)</f>
        <v>2.5355095501081146E-2</v>
      </c>
      <c r="AV124" s="29">
        <f t="shared" si="32"/>
        <v>25.972282086749271</v>
      </c>
      <c r="AW124" s="30">
        <f t="shared" si="35"/>
        <v>32.867818999857242</v>
      </c>
      <c r="AX124" s="36">
        <f t="shared" si="33"/>
        <v>26.599158332630207</v>
      </c>
      <c r="AY124" s="37">
        <f t="shared" si="34"/>
        <v>26.892741703808532</v>
      </c>
    </row>
    <row r="125" spans="1:51" thickTop="1" thickBot="1">
      <c r="A125" s="4">
        <v>124</v>
      </c>
      <c r="B125" s="4">
        <v>1166128200</v>
      </c>
      <c r="C125" s="5">
        <f t="shared" si="22"/>
        <v>0.38317757009345793</v>
      </c>
      <c r="D125" s="2">
        <f t="shared" si="23"/>
        <v>39065.854166666664</v>
      </c>
      <c r="E125" t="s">
        <v>680</v>
      </c>
      <c r="F125" t="s">
        <v>681</v>
      </c>
      <c r="G125" s="4">
        <v>33</v>
      </c>
      <c r="H125" s="4">
        <v>33</v>
      </c>
      <c r="I125" s="5">
        <f t="shared" si="24"/>
        <v>0.44736842105263158</v>
      </c>
      <c r="J125" s="4">
        <v>213</v>
      </c>
      <c r="K125" s="4">
        <v>213</v>
      </c>
      <c r="L125" s="5">
        <f t="shared" si="25"/>
        <v>0.63666628400814129</v>
      </c>
      <c r="M125" s="5">
        <f t="shared" si="26"/>
        <v>6.4545454545454541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f>N125+P125+T125</f>
        <v>0</v>
      </c>
      <c r="X125" s="4">
        <f>O125+Q125+U125</f>
        <v>0</v>
      </c>
      <c r="Y125" s="60">
        <f>(N125+V125)/G125</f>
        <v>0</v>
      </c>
      <c r="Z125" s="62">
        <f>IF(AA125=0,0,(N125+V125)/ABS(AA125))</f>
        <v>0</v>
      </c>
      <c r="AA125" s="3">
        <f t="shared" si="27"/>
        <v>0</v>
      </c>
      <c r="AB125" s="3">
        <f t="shared" si="28"/>
        <v>0</v>
      </c>
      <c r="AC125" s="3">
        <f>N125+O125+P125+Q125+T125+U125</f>
        <v>0</v>
      </c>
      <c r="AD125" s="3">
        <f>AA125/G125</f>
        <v>0</v>
      </c>
      <c r="AE125" s="24">
        <f>(AA125)*(G125*G125)</f>
        <v>0</v>
      </c>
      <c r="AF125" s="25">
        <f t="shared" si="29"/>
        <v>9.1827364554637281E-4</v>
      </c>
      <c r="AG125" s="26">
        <f>(H125-$H$2)/SUM($AF$2:AF124)</f>
        <v>82.484255984031108</v>
      </c>
      <c r="AH125" s="35">
        <f>(H125-H120)/SUM(AF120:AF124)</f>
        <v>0</v>
      </c>
      <c r="AI125" s="28">
        <f>(H125-H115)/SUM(AF115:AF124)</f>
        <v>0</v>
      </c>
      <c r="AJ125" s="29">
        <f>AJ124+(AVERAGE($AE$3:AE125)/(AJ124*AJ124))</f>
        <v>32.082369645259703</v>
      </c>
      <c r="AK125" s="30">
        <f>AK124+(AVERAGE($AG$3:AG125)/(AK124*AK124))</f>
        <v>31.045468648873275</v>
      </c>
      <c r="AL125" s="36">
        <f>AL124+(AVERAGE($AH$3:AH125)/(AL124*AL124))</f>
        <v>31.01524401484664</v>
      </c>
      <c r="AM125" s="37">
        <f>AM124+(AVERAGE($AI$3:AI125)/(AM124*AM124))</f>
        <v>30.527678493377984</v>
      </c>
      <c r="AN125" s="38">
        <f t="shared" si="30"/>
        <v>33</v>
      </c>
      <c r="AO125" s="39">
        <f t="shared" si="42"/>
        <v>32.79424573962855</v>
      </c>
      <c r="AP125" s="39">
        <f t="shared" si="42"/>
        <v>32.84076716575693</v>
      </c>
      <c r="AQ125" s="36">
        <f t="shared" si="36"/>
        <v>32.413877902715143</v>
      </c>
      <c r="AR125" s="40">
        <f t="shared" si="43"/>
        <v>32.209700220617755</v>
      </c>
      <c r="AS125" s="41">
        <f t="shared" si="43"/>
        <v>31.976029897602434</v>
      </c>
      <c r="AT125" s="20">
        <f>POWER((AO125-H125),2)</f>
        <v>4.2334815661002237E-2</v>
      </c>
      <c r="AU125" s="20">
        <f>POWER((AP125-H125),2)</f>
        <v>2.5355095501081146E-2</v>
      </c>
      <c r="AV125" s="29">
        <f t="shared" si="32"/>
        <v>26.023167597102479</v>
      </c>
      <c r="AW125" s="30">
        <f t="shared" si="35"/>
        <v>32.944777522773805</v>
      </c>
      <c r="AX125" s="36">
        <f t="shared" si="33"/>
        <v>26.652663863840136</v>
      </c>
      <c r="AY125" s="37">
        <f t="shared" si="34"/>
        <v>26.947451958338192</v>
      </c>
    </row>
    <row r="126" spans="1:51" thickTop="1" thickBot="1">
      <c r="A126" s="4">
        <v>125</v>
      </c>
      <c r="B126" s="4">
        <v>1166737243</v>
      </c>
      <c r="C126" s="5">
        <f t="shared" si="22"/>
        <v>0.38629283489096572</v>
      </c>
      <c r="D126" s="2">
        <f t="shared" si="23"/>
        <v>39072.903275462959</v>
      </c>
      <c r="E126" t="s">
        <v>681</v>
      </c>
      <c r="F126" t="s">
        <v>682</v>
      </c>
      <c r="G126" s="4">
        <v>33</v>
      </c>
      <c r="H126" s="4">
        <v>33</v>
      </c>
      <c r="I126" s="5">
        <f t="shared" si="24"/>
        <v>0.44736842105263158</v>
      </c>
      <c r="J126" s="4">
        <v>213</v>
      </c>
      <c r="K126" s="4">
        <v>213</v>
      </c>
      <c r="L126" s="5">
        <f t="shared" si="25"/>
        <v>0.63666628400814129</v>
      </c>
      <c r="M126" s="5">
        <f t="shared" si="26"/>
        <v>6.4545454545454541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f>N126+P126+T126</f>
        <v>0</v>
      </c>
      <c r="X126" s="4">
        <f>O126+Q126+U126</f>
        <v>0</v>
      </c>
      <c r="Y126" s="60">
        <f>(N126+V126)/G126</f>
        <v>0</v>
      </c>
      <c r="Z126" s="62">
        <f>IF(AA126=0,0,(N126+V126)/ABS(AA126))</f>
        <v>0</v>
      </c>
      <c r="AA126" s="3">
        <f t="shared" si="27"/>
        <v>0</v>
      </c>
      <c r="AB126" s="3">
        <f t="shared" si="28"/>
        <v>0</v>
      </c>
      <c r="AC126" s="3">
        <f>N126+O126+P126+Q126+T126+U126</f>
        <v>0</v>
      </c>
      <c r="AD126" s="3">
        <f>AA126/G126</f>
        <v>0</v>
      </c>
      <c r="AE126" s="24">
        <f>(AA126)*(G126*G126)</f>
        <v>0</v>
      </c>
      <c r="AF126" s="25">
        <f t="shared" si="29"/>
        <v>9.1827364554637281E-4</v>
      </c>
      <c r="AG126" s="26">
        <f>(H126-$H$2)/SUM($AF$2:AF125)</f>
        <v>82.095619842944501</v>
      </c>
      <c r="AH126" s="35">
        <f>(H126-H121)/SUM(AF121:AF125)</f>
        <v>0</v>
      </c>
      <c r="AI126" s="28">
        <f>(H126-H116)/SUM(AF116:AF125)</f>
        <v>0</v>
      </c>
      <c r="AJ126" s="29">
        <f>AJ125+(AVERAGE($AE$3:AE126)/(AJ125*AJ125))</f>
        <v>32.155439938337238</v>
      </c>
      <c r="AK126" s="30">
        <f>AK125+(AVERAGE($AG$3:AG126)/(AK125*AK125))</f>
        <v>31.130488318033013</v>
      </c>
      <c r="AL126" s="36">
        <f>AL125+(AVERAGE($AH$3:AH126)/(AL125*AL125))</f>
        <v>31.097268637205914</v>
      </c>
      <c r="AM126" s="37">
        <f>AM125+(AVERAGE($AI$3:AI126)/(AM125*AM125))</f>
        <v>30.613728867193846</v>
      </c>
      <c r="AN126" s="38">
        <f t="shared" si="30"/>
        <v>33</v>
      </c>
      <c r="AO126" s="39">
        <f t="shared" si="42"/>
        <v>32.79424573962855</v>
      </c>
      <c r="AP126" s="39">
        <f t="shared" si="42"/>
        <v>32.84076716575693</v>
      </c>
      <c r="AQ126" s="36">
        <f t="shared" si="36"/>
        <v>32.413877902715143</v>
      </c>
      <c r="AR126" s="40">
        <f t="shared" si="43"/>
        <v>32.230430526488391</v>
      </c>
      <c r="AS126" s="41">
        <f t="shared" si="43"/>
        <v>32.088439947570087</v>
      </c>
      <c r="AT126" s="20">
        <f>POWER((AO126-H126),2)</f>
        <v>4.2334815661002237E-2</v>
      </c>
      <c r="AU126" s="20">
        <f>POWER((AP126-H126),2)</f>
        <v>2.5355095501081146E-2</v>
      </c>
      <c r="AV126" s="29">
        <f t="shared" si="32"/>
        <v>26.073854299714792</v>
      </c>
      <c r="AW126" s="30">
        <f t="shared" si="35"/>
        <v>33.02137691765104</v>
      </c>
      <c r="AX126" s="36">
        <f t="shared" si="33"/>
        <v>26.705954784736395</v>
      </c>
      <c r="AY126" s="37">
        <f t="shared" si="34"/>
        <v>27.00194028661965</v>
      </c>
    </row>
    <row r="127" spans="1:51" thickTop="1" thickBot="1">
      <c r="A127" s="4">
        <v>126</v>
      </c>
      <c r="B127" s="4">
        <v>1166737381</v>
      </c>
      <c r="C127" s="5">
        <f t="shared" si="22"/>
        <v>0.38940809968847351</v>
      </c>
      <c r="D127" s="2">
        <f t="shared" si="23"/>
        <v>39072.904872685183</v>
      </c>
      <c r="E127" t="s">
        <v>682</v>
      </c>
      <c r="F127" t="s">
        <v>683</v>
      </c>
      <c r="G127" s="4">
        <v>33</v>
      </c>
      <c r="H127" s="4">
        <v>33</v>
      </c>
      <c r="I127" s="5">
        <f t="shared" si="24"/>
        <v>0.44736842105263158</v>
      </c>
      <c r="J127" s="4">
        <v>213</v>
      </c>
      <c r="K127" s="4">
        <v>213</v>
      </c>
      <c r="L127" s="5">
        <f t="shared" si="25"/>
        <v>0.63666628400814129</v>
      </c>
      <c r="M127" s="5">
        <f t="shared" si="26"/>
        <v>6.4545454545454541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f>N127+P127+T127</f>
        <v>0</v>
      </c>
      <c r="X127" s="4">
        <f>O127+Q127+U127</f>
        <v>0</v>
      </c>
      <c r="Y127" s="60">
        <f>(N127+V127)/G127</f>
        <v>0</v>
      </c>
      <c r="Z127" s="62">
        <f>IF(AA127=0,0,(N127+V127)/ABS(AA127))</f>
        <v>0</v>
      </c>
      <c r="AA127" s="3">
        <f t="shared" si="27"/>
        <v>0</v>
      </c>
      <c r="AB127" s="3">
        <f t="shared" si="28"/>
        <v>0</v>
      </c>
      <c r="AC127" s="3">
        <f>N127+O127+P127+Q127+T127+U127</f>
        <v>0</v>
      </c>
      <c r="AD127" s="3">
        <f>AA127/G127</f>
        <v>0</v>
      </c>
      <c r="AE127" s="24">
        <f>(AA127)*(G127*G127)</f>
        <v>0</v>
      </c>
      <c r="AF127" s="25">
        <f t="shared" si="29"/>
        <v>9.1827364554637281E-4</v>
      </c>
      <c r="AG127" s="26">
        <f>(H127-$H$2)/SUM($AF$2:AF126)</f>
        <v>81.710628755054074</v>
      </c>
      <c r="AH127" s="35">
        <f>(H127-H122)/SUM(AF122:AF126)</f>
        <v>0</v>
      </c>
      <c r="AI127" s="28">
        <f>(H127-H117)/SUM(AF117:AF126)</f>
        <v>0</v>
      </c>
      <c r="AJ127" s="29">
        <f>AJ126+(AVERAGE($AE$3:AE127)/(AJ126*AJ126))</f>
        <v>32.227596609002418</v>
      </c>
      <c r="AK127" s="30">
        <f>AK126+(AVERAGE($AG$3:AG127)/(AK126*AK126))</f>
        <v>31.21504230686249</v>
      </c>
      <c r="AL127" s="36">
        <f>AL126+(AVERAGE($AH$3:AH127)/(AL126*AL126))</f>
        <v>31.178208381069428</v>
      </c>
      <c r="AM127" s="37">
        <f>AM126+(AVERAGE($AI$3:AI127)/(AM126*AM126))</f>
        <v>30.698611634318915</v>
      </c>
      <c r="AN127" s="38">
        <f t="shared" si="30"/>
        <v>33</v>
      </c>
      <c r="AO127" s="39">
        <f t="shared" si="42"/>
        <v>32.79424573962855</v>
      </c>
      <c r="AP127" s="39">
        <f t="shared" si="42"/>
        <v>32.84076716575693</v>
      </c>
      <c r="AQ127" s="36">
        <f t="shared" si="36"/>
        <v>32.413877902715143</v>
      </c>
      <c r="AR127" s="40">
        <f t="shared" si="43"/>
        <v>32.230430526488391</v>
      </c>
      <c r="AS127" s="41">
        <f t="shared" si="43"/>
        <v>32.18034941771591</v>
      </c>
      <c r="AT127" s="20">
        <f>POWER((AO127-H127),2)</f>
        <v>4.2334815661002237E-2</v>
      </c>
      <c r="AU127" s="20">
        <f>POWER((AP127-H127),2)</f>
        <v>2.5355095501081146E-2</v>
      </c>
      <c r="AV127" s="29">
        <f t="shared" si="32"/>
        <v>26.124344127355787</v>
      </c>
      <c r="AW127" s="30">
        <f t="shared" si="35"/>
        <v>33.097621350834565</v>
      </c>
      <c r="AX127" s="36">
        <f t="shared" si="33"/>
        <v>26.75903323700657</v>
      </c>
      <c r="AY127" s="37">
        <f t="shared" si="34"/>
        <v>27.056208928295185</v>
      </c>
    </row>
    <row r="128" spans="1:51" thickTop="1" thickBot="1">
      <c r="A128" s="4">
        <v>127</v>
      </c>
      <c r="B128" s="4">
        <v>1168471958</v>
      </c>
      <c r="C128" s="5">
        <f t="shared" si="22"/>
        <v>0.3925233644859813</v>
      </c>
      <c r="D128" s="2">
        <f t="shared" si="23"/>
        <v>39092.980995370366</v>
      </c>
      <c r="E128" t="s">
        <v>683</v>
      </c>
      <c r="F128" t="s">
        <v>684</v>
      </c>
      <c r="G128" s="4">
        <v>33</v>
      </c>
      <c r="H128" s="4">
        <v>34</v>
      </c>
      <c r="I128" s="5">
        <f t="shared" si="24"/>
        <v>0.47368421052631576</v>
      </c>
      <c r="J128" s="4">
        <v>213</v>
      </c>
      <c r="K128" s="4">
        <v>219</v>
      </c>
      <c r="L128" s="5">
        <f t="shared" si="25"/>
        <v>0.65468283190856413</v>
      </c>
      <c r="M128" s="5">
        <f t="shared" si="26"/>
        <v>6.4411764705882355</v>
      </c>
      <c r="N128" s="4">
        <v>1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6</v>
      </c>
      <c r="U128" s="4">
        <v>0</v>
      </c>
      <c r="V128" s="4">
        <v>0</v>
      </c>
      <c r="W128" s="4">
        <f>N128+P128+T128</f>
        <v>7</v>
      </c>
      <c r="X128" s="4">
        <f>O128+Q128+U128</f>
        <v>0</v>
      </c>
      <c r="Y128" s="60">
        <f>(N128+V128)/G128</f>
        <v>3.0303030303030304E-2</v>
      </c>
      <c r="Z128" s="62">
        <f>IF(AA128=0,0,(N128+V128)/ABS(AA128))</f>
        <v>1</v>
      </c>
      <c r="AA128" s="3">
        <f t="shared" si="27"/>
        <v>1</v>
      </c>
      <c r="AB128" s="3">
        <f t="shared" si="28"/>
        <v>6</v>
      </c>
      <c r="AC128" s="3">
        <f>N128+O128+P128+Q128+T128+U128</f>
        <v>7</v>
      </c>
      <c r="AD128" s="3">
        <f>AA128/G128</f>
        <v>3.0303030303030304E-2</v>
      </c>
      <c r="AE128" s="24">
        <f>(AA128)*(G128*G128)</f>
        <v>1089</v>
      </c>
      <c r="AF128" s="25">
        <f t="shared" si="29"/>
        <v>8.6505190311418688E-4</v>
      </c>
      <c r="AG128" s="26">
        <f>(H128-$H$2)/SUM($AF$2:AF127)</f>
        <v>86.412308658725649</v>
      </c>
      <c r="AH128" s="35">
        <f>(H128-H123)/SUM(AF123:AF127)</f>
        <v>217.8</v>
      </c>
      <c r="AI128" s="28">
        <f>(H128-H118)/SUM(AF118:AF127)</f>
        <v>108.9</v>
      </c>
      <c r="AJ128" s="29">
        <f>AJ127+(AVERAGE($AE$3:AE128)/(AJ127*AJ127))</f>
        <v>32.307181915146117</v>
      </c>
      <c r="AK128" s="30">
        <f>AK127+(AVERAGE($AG$3:AG128)/(AK127*AK127))</f>
        <v>31.299175256001874</v>
      </c>
      <c r="AL128" s="36">
        <f>AL127+(AVERAGE($AH$3:AH128)/(AL127*AL127))</f>
        <v>31.259867595579831</v>
      </c>
      <c r="AM128" s="37">
        <f>AM127+(AVERAGE($AI$3:AI128)/(AM127*AM127))</f>
        <v>30.783272796842013</v>
      </c>
      <c r="AN128" s="38">
        <f t="shared" si="30"/>
        <v>34</v>
      </c>
      <c r="AO128" s="39">
        <f t="shared" si="42"/>
        <v>32.996763251060848</v>
      </c>
      <c r="AP128" s="39">
        <f t="shared" si="42"/>
        <v>32.94173924332285</v>
      </c>
      <c r="AQ128" s="36">
        <f t="shared" si="36"/>
        <v>32.455337577139154</v>
      </c>
      <c r="AR128" s="40">
        <f t="shared" si="43"/>
        <v>32.251397013137861</v>
      </c>
      <c r="AS128" s="41">
        <f t="shared" si="43"/>
        <v>32.262402205352274</v>
      </c>
      <c r="AT128" s="20">
        <f>POWER((AO128-H128),2)</f>
        <v>1.0064839744219987</v>
      </c>
      <c r="AU128" s="20">
        <f>POWER((AP128-H128),2)</f>
        <v>1.1199158291228941</v>
      </c>
      <c r="AV128" s="29">
        <f t="shared" si="32"/>
        <v>26.174638982883781</v>
      </c>
      <c r="AW128" s="30">
        <f t="shared" si="35"/>
        <v>33.173514911802563</v>
      </c>
      <c r="AX128" s="36">
        <f t="shared" si="33"/>
        <v>26.811901328320072</v>
      </c>
      <c r="AY128" s="37">
        <f t="shared" si="34"/>
        <v>27.11026008703443</v>
      </c>
    </row>
    <row r="129" spans="1:51" thickTop="1" thickBot="1">
      <c r="A129" s="4">
        <v>128</v>
      </c>
      <c r="B129" s="4">
        <v>1168531045</v>
      </c>
      <c r="C129" s="5">
        <f t="shared" si="22"/>
        <v>0.39563862928348908</v>
      </c>
      <c r="D129" s="2">
        <f t="shared" si="23"/>
        <v>39093.664872685185</v>
      </c>
      <c r="E129" t="s">
        <v>684</v>
      </c>
      <c r="F129" t="s">
        <v>685</v>
      </c>
      <c r="G129" s="4">
        <v>34</v>
      </c>
      <c r="H129" s="4">
        <v>34</v>
      </c>
      <c r="I129" s="5">
        <f t="shared" si="24"/>
        <v>0.47368421052631576</v>
      </c>
      <c r="J129" s="4">
        <v>219</v>
      </c>
      <c r="K129" s="4">
        <v>219</v>
      </c>
      <c r="L129" s="5">
        <f t="shared" si="25"/>
        <v>0.65468283190856413</v>
      </c>
      <c r="M129" s="5">
        <f t="shared" si="26"/>
        <v>6.4411764705882355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f>N129+P129+T129</f>
        <v>0</v>
      </c>
      <c r="X129" s="4">
        <f>O129+Q129+U129</f>
        <v>0</v>
      </c>
      <c r="Y129" s="60">
        <f>(N129+V129)/G129</f>
        <v>0</v>
      </c>
      <c r="Z129" s="62">
        <f>IF(AA129=0,0,(N129+V129)/ABS(AA129))</f>
        <v>0</v>
      </c>
      <c r="AA129" s="3">
        <f t="shared" si="27"/>
        <v>0</v>
      </c>
      <c r="AB129" s="3">
        <f t="shared" si="28"/>
        <v>0</v>
      </c>
      <c r="AC129" s="3">
        <f>N129+O129+P129+Q129+T129+U129</f>
        <v>0</v>
      </c>
      <c r="AD129" s="3">
        <f>AA129/G129</f>
        <v>0</v>
      </c>
      <c r="AE129" s="24">
        <f>(AA129)*(G129*G129)</f>
        <v>0</v>
      </c>
      <c r="AF129" s="25">
        <f t="shared" si="29"/>
        <v>8.6505190311418688E-4</v>
      </c>
      <c r="AG129" s="26">
        <f>(H129-$H$2)/SUM($AF$2:AF128)</f>
        <v>86.034006342867386</v>
      </c>
      <c r="AH129" s="35">
        <f>(H129-H124)/SUM(AF124:AF128)</f>
        <v>220.35427971293541</v>
      </c>
      <c r="AI129" s="28">
        <f>(H129-H119)/SUM(AF119:AF128)</f>
        <v>109.53484729835553</v>
      </c>
      <c r="AJ129" s="29">
        <f>AJ128+(AVERAGE($AE$3:AE129)/(AJ128*AJ128))</f>
        <v>32.385752032009478</v>
      </c>
      <c r="AK129" s="30">
        <f>AK128+(AVERAGE($AG$3:AG129)/(AK128*AK128))</f>
        <v>31.3828891161365</v>
      </c>
      <c r="AL129" s="36">
        <f>AL128+(AVERAGE($AH$3:AH129)/(AL128*AL128))</f>
        <v>31.342236697784159</v>
      </c>
      <c r="AM129" s="37">
        <f>AM128+(AVERAGE($AI$3:AI129)/(AM128*AM128))</f>
        <v>30.867716124941552</v>
      </c>
      <c r="AN129" s="38">
        <f t="shared" si="30"/>
        <v>34</v>
      </c>
      <c r="AO129" s="39">
        <f t="shared" si="42"/>
        <v>33.199148478079934</v>
      </c>
      <c r="AP129" s="39">
        <f t="shared" si="42"/>
        <v>33.042678303522109</v>
      </c>
      <c r="AQ129" s="36">
        <f t="shared" si="36"/>
        <v>32.538530195315325</v>
      </c>
      <c r="AR129" s="40">
        <f t="shared" si="43"/>
        <v>32.293521051071892</v>
      </c>
      <c r="AS129" s="41">
        <f t="shared" si="43"/>
        <v>32.334562740238177</v>
      </c>
      <c r="AT129" s="20">
        <f>POWER((AO129-H129),2)</f>
        <v>0.64136316016168604</v>
      </c>
      <c r="AU129" s="20">
        <f>POWER((AP129-H129),2)</f>
        <v>0.91646483054730687</v>
      </c>
      <c r="AV129" s="29">
        <f t="shared" si="32"/>
        <v>26.224740739878985</v>
      </c>
      <c r="AW129" s="30">
        <f t="shared" si="35"/>
        <v>33.249061615103585</v>
      </c>
      <c r="AX129" s="36">
        <f t="shared" si="33"/>
        <v>26.864561133067109</v>
      </c>
      <c r="AY129" s="37">
        <f t="shared" si="34"/>
        <v>27.164095931324496</v>
      </c>
    </row>
    <row r="130" spans="1:51" thickTop="1" thickBot="1">
      <c r="A130" s="4">
        <v>129</v>
      </c>
      <c r="B130" s="4">
        <v>1169454896</v>
      </c>
      <c r="C130" s="5">
        <f t="shared" si="22"/>
        <v>0.39875389408099687</v>
      </c>
      <c r="D130" s="2">
        <f t="shared" si="23"/>
        <v>39104.357592592591</v>
      </c>
      <c r="E130" t="s">
        <v>685</v>
      </c>
      <c r="F130" t="s">
        <v>686</v>
      </c>
      <c r="G130" s="4">
        <v>34</v>
      </c>
      <c r="H130" s="4">
        <v>34</v>
      </c>
      <c r="I130" s="5">
        <f t="shared" si="24"/>
        <v>0.47368421052631576</v>
      </c>
      <c r="J130" s="4">
        <v>219</v>
      </c>
      <c r="K130" s="4">
        <v>219</v>
      </c>
      <c r="L130" s="5">
        <f t="shared" si="25"/>
        <v>0.65468283190856413</v>
      </c>
      <c r="M130" s="5">
        <f t="shared" si="26"/>
        <v>6.4411764705882355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f>N130+P130+T130</f>
        <v>0</v>
      </c>
      <c r="X130" s="4">
        <f>O130+Q130+U130</f>
        <v>0</v>
      </c>
      <c r="Y130" s="60">
        <f>(N130+V130)/G130</f>
        <v>0</v>
      </c>
      <c r="Z130" s="62">
        <f>IF(AA130=0,0,(N130+V130)/ABS(AA130))</f>
        <v>0</v>
      </c>
      <c r="AA130" s="3">
        <f t="shared" si="27"/>
        <v>0</v>
      </c>
      <c r="AB130" s="3">
        <f t="shared" si="28"/>
        <v>0</v>
      </c>
      <c r="AC130" s="3">
        <f>N130+O130+P130+Q130+T130+U130</f>
        <v>0</v>
      </c>
      <c r="AD130" s="3">
        <f>AA130/G130</f>
        <v>0</v>
      </c>
      <c r="AE130" s="24">
        <f>(AA130)*(G130*G130)</f>
        <v>0</v>
      </c>
      <c r="AF130" s="25">
        <f t="shared" si="29"/>
        <v>8.6505190311418688E-4</v>
      </c>
      <c r="AG130" s="26">
        <f>(H130-$H$2)/SUM($AF$2:AF129)</f>
        <v>85.65900191005376</v>
      </c>
      <c r="AH130" s="35">
        <f>(H130-H125)/SUM(AF125:AF129)</f>
        <v>222.96918172157277</v>
      </c>
      <c r="AI130" s="28">
        <f>(H130-H120)/SUM(AF120:AF129)</f>
        <v>110.1771398564677</v>
      </c>
      <c r="AJ130" s="29">
        <f>AJ129+(AVERAGE($AE$3:AE130)/(AJ129*AJ129))</f>
        <v>32.463330523774658</v>
      </c>
      <c r="AK130" s="30">
        <f>AK129+(AVERAGE($AG$3:AG130)/(AK129*AK129))</f>
        <v>31.466185909270827</v>
      </c>
      <c r="AL130" s="36">
        <f>AL129+(AVERAGE($AH$3:AH130)/(AL129*AL129))</f>
        <v>31.425306567350226</v>
      </c>
      <c r="AM130" s="37">
        <f>AM129+(AVERAGE($AI$3:AI130)/(AM129*AM129))</f>
        <v>30.951945345221009</v>
      </c>
      <c r="AN130" s="38">
        <f t="shared" si="30"/>
        <v>34</v>
      </c>
      <c r="AO130" s="39">
        <f t="shared" si="42"/>
        <v>33.401446180667861</v>
      </c>
      <c r="AP130" s="39">
        <f t="shared" si="42"/>
        <v>33.143589884364438</v>
      </c>
      <c r="AQ130" s="36">
        <f t="shared" si="36"/>
        <v>32.663417042588918</v>
      </c>
      <c r="AR130" s="40">
        <f t="shared" si="43"/>
        <v>32.356915578609105</v>
      </c>
      <c r="AS130" s="41">
        <f t="shared" si="43"/>
        <v>32.396773099988003</v>
      </c>
      <c r="AT130" s="20">
        <f>POWER((AO130-H130),2)</f>
        <v>0.35826667463709078</v>
      </c>
      <c r="AU130" s="20">
        <f>POWER((AP130-H130),2)</f>
        <v>0.73343828616291651</v>
      </c>
      <c r="AV130" s="29">
        <f t="shared" si="32"/>
        <v>26.274651243259683</v>
      </c>
      <c r="AW130" s="30">
        <f t="shared" si="35"/>
        <v>33.324265402232541</v>
      </c>
      <c r="AX130" s="36">
        <f t="shared" si="33"/>
        <v>26.917014693077327</v>
      </c>
      <c r="AY130" s="37">
        <f t="shared" si="34"/>
        <v>27.217718595238129</v>
      </c>
    </row>
    <row r="131" spans="1:51" thickTop="1" thickBot="1">
      <c r="A131" s="4">
        <v>130</v>
      </c>
      <c r="B131" s="4">
        <v>1170320301</v>
      </c>
      <c r="C131" s="5">
        <f t="shared" ref="C131:C194" si="44">(A131-1)/(LARGE(A:A,1)-1)</f>
        <v>0.40186915887850466</v>
      </c>
      <c r="D131" s="2">
        <f t="shared" ref="D131:D194" si="45">(B131/86400)+25569</f>
        <v>39114.373854166668</v>
      </c>
      <c r="E131" t="s">
        <v>686</v>
      </c>
      <c r="F131" t="s">
        <v>687</v>
      </c>
      <c r="G131" s="4">
        <v>34</v>
      </c>
      <c r="H131" s="4">
        <v>34</v>
      </c>
      <c r="I131" s="5">
        <f t="shared" ref="I131:I194" si="46">(H131-SMALL(H:H,1))/(LARGE(H:H,1)-SMALL(H:H,1))</f>
        <v>0.47368421052631576</v>
      </c>
      <c r="J131" s="4">
        <v>219</v>
      </c>
      <c r="K131" s="4">
        <v>221</v>
      </c>
      <c r="L131" s="5">
        <f t="shared" ref="L131:L194" si="47">(K131-SMALL(K:K,1))/(LARGE(K:K,1)-SMALL(K:K,1))</f>
        <v>0.66068834787537167</v>
      </c>
      <c r="M131" s="5">
        <f t="shared" ref="M131:M194" si="48">K131/H131</f>
        <v>6.5</v>
      </c>
      <c r="N131" s="4">
        <v>0</v>
      </c>
      <c r="O131" s="4">
        <v>0</v>
      </c>
      <c r="P131" s="4">
        <v>2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2</v>
      </c>
      <c r="W131" s="4">
        <f>N131+P131+T131</f>
        <v>2</v>
      </c>
      <c r="X131" s="4">
        <f>O131+Q131+U131</f>
        <v>0</v>
      </c>
      <c r="Y131" s="60">
        <f>(N131+V131)/G131</f>
        <v>5.8823529411764705E-2</v>
      </c>
      <c r="Z131" s="62">
        <f>IF(AA131=0,0,(N131+V131)/ABS(AA131))</f>
        <v>0</v>
      </c>
      <c r="AA131" s="3">
        <f t="shared" ref="AA131:AA194" si="49">H131-G131</f>
        <v>0</v>
      </c>
      <c r="AB131" s="3">
        <f t="shared" ref="AB131:AB194" si="50">K131-J131</f>
        <v>2</v>
      </c>
      <c r="AC131" s="3">
        <f>N131+O131+P131+Q131+T131+U131</f>
        <v>2</v>
      </c>
      <c r="AD131" s="3">
        <f>AA131/G131</f>
        <v>0</v>
      </c>
      <c r="AE131" s="24">
        <f>(AA131)*(G131*G131)</f>
        <v>0</v>
      </c>
      <c r="AF131" s="25">
        <f t="shared" ref="AF131:AF194" si="51">1/(H131*H131)</f>
        <v>8.6505190311418688E-4</v>
      </c>
      <c r="AG131" s="26">
        <f>(H131-$H$2)/SUM($AF$2:AF130)</f>
        <v>85.287252423069674</v>
      </c>
      <c r="AH131" s="35">
        <f>(H131-H126)/SUM(AF126:AF130)</f>
        <v>225.64689012367805</v>
      </c>
      <c r="AI131" s="28">
        <f>(H131-H121)/SUM(AF121:AF130)</f>
        <v>110.82700941984331</v>
      </c>
      <c r="AJ131" s="29">
        <f>AJ130+(AVERAGE($AE$3:AE131)/(AJ130*AJ130))</f>
        <v>32.539940162962942</v>
      </c>
      <c r="AK131" s="30">
        <f>AK130+(AVERAGE($AG$3:AG131)/(AK130*AK130))</f>
        <v>31.549067722898368</v>
      </c>
      <c r="AL131" s="36">
        <f>AL130+(AVERAGE($AH$3:AH131)/(AL130*AL130))</f>
        <v>31.509068542924417</v>
      </c>
      <c r="AM131" s="37">
        <f>AM130+(AVERAGE($AI$3:AI131)/(AM130*AM130))</f>
        <v>31.035964141924563</v>
      </c>
      <c r="AN131" s="38">
        <f t="shared" si="30"/>
        <v>34</v>
      </c>
      <c r="AO131" s="39">
        <f t="shared" si="42"/>
        <v>33.603700968311273</v>
      </c>
      <c r="AP131" s="39">
        <f t="shared" si="42"/>
        <v>33.244479512545375</v>
      </c>
      <c r="AQ131" s="36">
        <f t="shared" si="36"/>
        <v>32.829650304982266</v>
      </c>
      <c r="AR131" s="40">
        <f t="shared" si="43"/>
        <v>32.441614315308172</v>
      </c>
      <c r="AS131" s="41">
        <f t="shared" si="43"/>
        <v>32.44895276018422</v>
      </c>
      <c r="AT131" s="20">
        <f>POWER((AO131-H131),2)</f>
        <v>0.15705292251742278</v>
      </c>
      <c r="AU131" s="20">
        <f>POWER((AP131-H131),2)</f>
        <v>0.57081120696367393</v>
      </c>
      <c r="AV131" s="29">
        <f t="shared" si="32"/>
        <v>26.324372309881998</v>
      </c>
      <c r="AW131" s="30">
        <f t="shared" si="35"/>
        <v>33.39913014344733</v>
      </c>
      <c r="AX131" s="36">
        <f t="shared" si="33"/>
        <v>26.969264018318807</v>
      </c>
      <c r="AY131" s="37">
        <f t="shared" si="34"/>
        <v>27.271130179180648</v>
      </c>
    </row>
    <row r="132" spans="1:51" thickTop="1" thickBot="1">
      <c r="A132" s="4">
        <v>131</v>
      </c>
      <c r="B132" s="4">
        <v>1170666816</v>
      </c>
      <c r="C132" s="5">
        <f t="shared" si="44"/>
        <v>0.40498442367601245</v>
      </c>
      <c r="D132" s="2">
        <f t="shared" si="45"/>
        <v>39118.38444444444</v>
      </c>
      <c r="E132" t="s">
        <v>687</v>
      </c>
      <c r="F132" t="s">
        <v>688</v>
      </c>
      <c r="G132" s="4">
        <v>34</v>
      </c>
      <c r="H132" s="4">
        <v>34</v>
      </c>
      <c r="I132" s="5">
        <f t="shared" si="46"/>
        <v>0.47368421052631576</v>
      </c>
      <c r="J132" s="4">
        <v>221</v>
      </c>
      <c r="K132" s="4">
        <v>221</v>
      </c>
      <c r="L132" s="5">
        <f t="shared" si="47"/>
        <v>0.66068834787537167</v>
      </c>
      <c r="M132" s="5">
        <f t="shared" si="48"/>
        <v>6.5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f>N132+P132+T132</f>
        <v>0</v>
      </c>
      <c r="X132" s="4">
        <f>O132+Q132+U132</f>
        <v>0</v>
      </c>
      <c r="Y132" s="60">
        <f>(N132+V132)/G132</f>
        <v>0</v>
      </c>
      <c r="Z132" s="62">
        <f>IF(AA132=0,0,(N132+V132)/ABS(AA132))</f>
        <v>0</v>
      </c>
      <c r="AA132" s="3">
        <f t="shared" si="49"/>
        <v>0</v>
      </c>
      <c r="AB132" s="3">
        <f t="shared" si="50"/>
        <v>0</v>
      </c>
      <c r="AC132" s="3">
        <f>N132+O132+P132+Q132+T132+U132</f>
        <v>0</v>
      </c>
      <c r="AD132" s="3">
        <f>AA132/G132</f>
        <v>0</v>
      </c>
      <c r="AE132" s="24">
        <f>(AA132)*(G132*G132)</f>
        <v>0</v>
      </c>
      <c r="AF132" s="25">
        <f t="shared" si="51"/>
        <v>8.6505190311418688E-4</v>
      </c>
      <c r="AG132" s="26">
        <f>(H132-$H$2)/SUM($AF$2:AF131)</f>
        <v>84.91871568684806</v>
      </c>
      <c r="AH132" s="35">
        <f>(H132-H127)/SUM(AF127:AF131)</f>
        <v>228.3896952104499</v>
      </c>
      <c r="AI132" s="28">
        <f>(H132-H122)/SUM(AF122:AF131)</f>
        <v>111.48459086078641</v>
      </c>
      <c r="AJ132" s="29">
        <f>AJ131+(AVERAGE($AE$3:AE132)/(AJ131*AJ131))</f>
        <v>32.615602965248712</v>
      </c>
      <c r="AK132" s="30">
        <f>AK131+(AVERAGE($AG$3:AG132)/(AK131*AK131))</f>
        <v>31.631536704525157</v>
      </c>
      <c r="AL132" s="36">
        <f>AL131+(AVERAGE($AH$3:AH132)/(AL131*AL131))</f>
        <v>31.5935144188647</v>
      </c>
      <c r="AM132" s="37">
        <f>AM131+(AVERAGE($AI$3:AI132)/(AM131*AM131))</f>
        <v>31.119776158131433</v>
      </c>
      <c r="AN132" s="38">
        <f t="shared" ref="AN132:AN195" si="52">AN131+(AE132/(AN131*AN131))</f>
        <v>34</v>
      </c>
      <c r="AO132" s="39">
        <f t="shared" ref="AO132:AP147" si="53">AO131+(AH132/(AO131*AO131))</f>
        <v>33.805957372654035</v>
      </c>
      <c r="AP132" s="39">
        <f t="shared" si="53"/>
        <v>33.345352705682998</v>
      </c>
      <c r="AQ132" s="36">
        <f t="shared" si="36"/>
        <v>33.036585653879243</v>
      </c>
      <c r="AR132" s="40">
        <f t="shared" si="43"/>
        <v>32.547571958004241</v>
      </c>
      <c r="AS132" s="41">
        <f t="shared" si="43"/>
        <v>32.50127544207951</v>
      </c>
      <c r="AT132" s="20">
        <f>POWER((AO132-H132),2)</f>
        <v>3.7652541227325045E-2</v>
      </c>
      <c r="AU132" s="20">
        <f>POWER((AP132-H132),2)</f>
        <v>0.42856307995657095</v>
      </c>
      <c r="AV132" s="29">
        <f t="shared" ref="AV132:AV195" si="54">AV131+(AVERAGE($AE$3:$AE$85)/(AV131*AV131))</f>
        <v>26.37390572912377</v>
      </c>
      <c r="AW132" s="30">
        <f t="shared" si="35"/>
        <v>33.473659639528314</v>
      </c>
      <c r="AX132" s="36">
        <f t="shared" ref="AX132:AX195" si="55">AX131+(AVERAGE($AH$3:$AH$85)/(AX131*AX131))</f>
        <v>27.02131108757807</v>
      </c>
      <c r="AY132" s="37">
        <f t="shared" ref="AY132:AY195" si="56">AY131+(AVERAGE($AI$3:$AI$85)/(AY131*AY131))</f>
        <v>27.32433275061635</v>
      </c>
    </row>
    <row r="133" spans="1:51" thickTop="1" thickBot="1">
      <c r="A133" s="4">
        <v>132</v>
      </c>
      <c r="B133" s="4">
        <v>1171020133</v>
      </c>
      <c r="C133" s="5">
        <f t="shared" si="44"/>
        <v>0.40809968847352024</v>
      </c>
      <c r="D133" s="2">
        <f t="shared" si="45"/>
        <v>39122.473761574074</v>
      </c>
      <c r="E133" t="s">
        <v>688</v>
      </c>
      <c r="F133" t="s">
        <v>689</v>
      </c>
      <c r="G133" s="4">
        <v>34</v>
      </c>
      <c r="H133" s="4">
        <v>34</v>
      </c>
      <c r="I133" s="5">
        <f t="shared" si="46"/>
        <v>0.47368421052631576</v>
      </c>
      <c r="J133" s="4">
        <v>221</v>
      </c>
      <c r="K133" s="4">
        <v>222</v>
      </c>
      <c r="L133" s="5">
        <f t="shared" si="47"/>
        <v>0.66369110585877544</v>
      </c>
      <c r="M133" s="5">
        <f t="shared" si="48"/>
        <v>6.5294117647058822</v>
      </c>
      <c r="N133" s="4">
        <v>0</v>
      </c>
      <c r="O133" s="4">
        <v>0</v>
      </c>
      <c r="P133" s="4">
        <v>1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1</v>
      </c>
      <c r="W133" s="4">
        <f>N133+P133+T133</f>
        <v>1</v>
      </c>
      <c r="X133" s="4">
        <f>O133+Q133+U133</f>
        <v>0</v>
      </c>
      <c r="Y133" s="60">
        <f>(N133+V133)/G133</f>
        <v>2.9411764705882353E-2</v>
      </c>
      <c r="Z133" s="62">
        <f>IF(AA133=0,0,(N133+V133)/ABS(AA133))</f>
        <v>0</v>
      </c>
      <c r="AA133" s="3">
        <f t="shared" si="49"/>
        <v>0</v>
      </c>
      <c r="AB133" s="3">
        <f t="shared" si="50"/>
        <v>1</v>
      </c>
      <c r="AC133" s="3">
        <f>N133+O133+P133+Q133+T133+U133</f>
        <v>1</v>
      </c>
      <c r="AD133" s="3">
        <f>AA133/G133</f>
        <v>0</v>
      </c>
      <c r="AE133" s="24">
        <f>(AA133)*(G133*G133)</f>
        <v>0</v>
      </c>
      <c r="AF133" s="25">
        <f t="shared" si="51"/>
        <v>8.6505190311418688E-4</v>
      </c>
      <c r="AG133" s="26">
        <f>(H133-$H$2)/SUM($AF$2:AF132)</f>
        <v>84.553350232504243</v>
      </c>
      <c r="AH133" s="35">
        <f>(H133-H128)/SUM(AF128:AF132)</f>
        <v>0</v>
      </c>
      <c r="AI133" s="28">
        <f>(H133-H123)/SUM(AF123:AF132)</f>
        <v>112.15002227171493</v>
      </c>
      <c r="AJ133" s="29">
        <f>AJ132+(AVERAGE($AE$3:AE133)/(AJ132*AJ132))</f>
        <v>32.690340222381721</v>
      </c>
      <c r="AK133" s="30">
        <f>AK132+(AVERAGE($AG$3:AG133)/(AK132*AK132))</f>
        <v>31.713595056525474</v>
      </c>
      <c r="AL133" s="36">
        <f>AL132+(AVERAGE($AH$3:AH133)/(AL132*AL132))</f>
        <v>31.67686828604818</v>
      </c>
      <c r="AM133" s="37">
        <f>AM132+(AVERAGE($AI$3:AI133)/(AM132*AM132))</f>
        <v>31.203384996929643</v>
      </c>
      <c r="AN133" s="38">
        <f t="shared" si="52"/>
        <v>34</v>
      </c>
      <c r="AO133" s="39">
        <f t="shared" si="53"/>
        <v>33.805957372654035</v>
      </c>
      <c r="AP133" s="39">
        <f t="shared" si="53"/>
        <v>33.446214974543622</v>
      </c>
      <c r="AQ133" s="36">
        <f t="shared" si="36"/>
        <v>33.201025254108806</v>
      </c>
      <c r="AR133" s="40">
        <f t="shared" si="43"/>
        <v>32.652840839803261</v>
      </c>
      <c r="AS133" s="41">
        <f t="shared" si="43"/>
        <v>32.564046714880106</v>
      </c>
      <c r="AT133" s="20">
        <f>POWER((AO133-H133),2)</f>
        <v>3.7652541227325045E-2</v>
      </c>
      <c r="AU133" s="20">
        <f>POWER((AP133-H133),2)</f>
        <v>0.30667785441972106</v>
      </c>
      <c r="AV133" s="29">
        <f t="shared" si="54"/>
        <v>26.423253263453049</v>
      </c>
      <c r="AW133" s="30">
        <f t="shared" ref="AW133:AW196" si="57">AW132+(AVERAGE($AG$3:$AG$85)/(AW132*AW132))</f>
        <v>33.54785762348282</v>
      </c>
      <c r="AX133" s="36">
        <f t="shared" si="55"/>
        <v>27.073157849121706</v>
      </c>
      <c r="AY133" s="37">
        <f t="shared" si="56"/>
        <v>27.377328344775083</v>
      </c>
    </row>
    <row r="134" spans="1:51" thickTop="1" thickBot="1">
      <c r="A134" s="4">
        <v>133</v>
      </c>
      <c r="B134" s="4">
        <v>1171050091</v>
      </c>
      <c r="C134" s="5">
        <f t="shared" si="44"/>
        <v>0.41121495327102803</v>
      </c>
      <c r="D134" s="2">
        <f t="shared" si="45"/>
        <v>39122.820497685185</v>
      </c>
      <c r="E134" t="s">
        <v>689</v>
      </c>
      <c r="F134" t="s">
        <v>690</v>
      </c>
      <c r="G134" s="4">
        <v>34</v>
      </c>
      <c r="H134" s="4">
        <v>34</v>
      </c>
      <c r="I134" s="5">
        <f t="shared" si="46"/>
        <v>0.47368421052631576</v>
      </c>
      <c r="J134" s="4">
        <v>222</v>
      </c>
      <c r="K134" s="4">
        <v>221</v>
      </c>
      <c r="L134" s="5">
        <f t="shared" si="47"/>
        <v>0.66068834787537167</v>
      </c>
      <c r="M134" s="5">
        <f t="shared" si="48"/>
        <v>6.5</v>
      </c>
      <c r="N134" s="4">
        <v>0</v>
      </c>
      <c r="O134" s="4">
        <v>0</v>
      </c>
      <c r="P134" s="4">
        <v>0</v>
      </c>
      <c r="Q134" s="4">
        <v>1</v>
      </c>
      <c r="R134" s="4">
        <v>0</v>
      </c>
      <c r="S134" s="4">
        <v>0</v>
      </c>
      <c r="T134" s="4">
        <v>0</v>
      </c>
      <c r="U134" s="4">
        <v>0</v>
      </c>
      <c r="V134" s="4">
        <v>1</v>
      </c>
      <c r="W134" s="4">
        <f>N134+P134+T134</f>
        <v>0</v>
      </c>
      <c r="X134" s="4">
        <f>O134+Q134+U134</f>
        <v>1</v>
      </c>
      <c r="Y134" s="60">
        <f>(N134+V134)/G134</f>
        <v>2.9411764705882353E-2</v>
      </c>
      <c r="Z134" s="62">
        <f>IF(AA134=0,0,(N134+V134)/ABS(AA134))</f>
        <v>0</v>
      </c>
      <c r="AA134" s="3">
        <f t="shared" si="49"/>
        <v>0</v>
      </c>
      <c r="AB134" s="3">
        <f t="shared" si="50"/>
        <v>-1</v>
      </c>
      <c r="AC134" s="3">
        <f>N134+O134+P134+Q134+T134+U134</f>
        <v>1</v>
      </c>
      <c r="AD134" s="3">
        <f>AA134/G134</f>
        <v>0</v>
      </c>
      <c r="AE134" s="24">
        <f>(AA134)*(G134*G134)</f>
        <v>0</v>
      </c>
      <c r="AF134" s="25">
        <f t="shared" si="51"/>
        <v>8.6505190311418688E-4</v>
      </c>
      <c r="AG134" s="26">
        <f>(H134-$H$2)/SUM($AF$2:AF133)</f>
        <v>84.191115301780826</v>
      </c>
      <c r="AH134" s="35">
        <f>(H134-H129)/SUM(AF129:AF133)</f>
        <v>0</v>
      </c>
      <c r="AI134" s="28">
        <f>(H134-H124)/SUM(AF124:AF133)</f>
        <v>112.82344506183905</v>
      </c>
      <c r="AJ134" s="29">
        <f>AJ133+(AVERAGE($AE$3:AE134)/(AJ133*AJ133))</f>
        <v>32.76417253333986</v>
      </c>
      <c r="AK134" s="30">
        <f>AK133+(AVERAGE($AG$3:AG134)/(AK133*AK133))</f>
        <v>31.795245031309971</v>
      </c>
      <c r="AL134" s="36">
        <f>AL133+(AVERAGE($AH$3:AH134)/(AL133*AL133))</f>
        <v>31.759155909248793</v>
      </c>
      <c r="AM134" s="37">
        <f>AM133+(AVERAGE($AI$3:AI134)/(AM133*AM133))</f>
        <v>31.286794222569842</v>
      </c>
      <c r="AN134" s="38">
        <f t="shared" si="52"/>
        <v>34</v>
      </c>
      <c r="AO134" s="39">
        <f t="shared" si="53"/>
        <v>33.805957372654035</v>
      </c>
      <c r="AP134" s="39">
        <f t="shared" si="53"/>
        <v>33.547071825258875</v>
      </c>
      <c r="AQ134" s="36">
        <f t="shared" si="36"/>
        <v>33.323859474525797</v>
      </c>
      <c r="AR134" s="40">
        <f t="shared" si="43"/>
        <v>32.757432066953555</v>
      </c>
      <c r="AS134" s="41">
        <f t="shared" si="43"/>
        <v>32.637215756254136</v>
      </c>
      <c r="AT134" s="20">
        <f>POWER((AO134-H134),2)</f>
        <v>3.7652541227325045E-2</v>
      </c>
      <c r="AU134" s="20">
        <f>POWER((AP134-H134),2)</f>
        <v>0.20514393147432677</v>
      </c>
      <c r="AV134" s="29">
        <f t="shared" si="54"/>
        <v>26.472416648981689</v>
      </c>
      <c r="AW134" s="30">
        <f t="shared" si="57"/>
        <v>33.621727762196763</v>
      </c>
      <c r="AX134" s="36">
        <f t="shared" si="55"/>
        <v>27.124806221340251</v>
      </c>
      <c r="AY134" s="37">
        <f t="shared" si="56"/>
        <v>27.430118965339641</v>
      </c>
    </row>
    <row r="135" spans="1:51" thickTop="1" thickBot="1">
      <c r="A135" s="4">
        <v>134</v>
      </c>
      <c r="B135" s="4">
        <v>1172438372</v>
      </c>
      <c r="C135" s="5">
        <f t="shared" si="44"/>
        <v>0.41433021806853582</v>
      </c>
      <c r="D135" s="2">
        <f t="shared" si="45"/>
        <v>39138.888564814813</v>
      </c>
      <c r="E135" t="s">
        <v>690</v>
      </c>
      <c r="F135" t="s">
        <v>691</v>
      </c>
      <c r="G135" s="4">
        <v>34</v>
      </c>
      <c r="H135" s="4">
        <v>34</v>
      </c>
      <c r="I135" s="5">
        <f t="shared" si="46"/>
        <v>0.47368421052631576</v>
      </c>
      <c r="J135" s="4">
        <v>221</v>
      </c>
      <c r="K135" s="4">
        <v>221</v>
      </c>
      <c r="L135" s="5">
        <f t="shared" si="47"/>
        <v>0.66068834787537167</v>
      </c>
      <c r="M135" s="5">
        <f t="shared" si="48"/>
        <v>6.5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f>N135+P135+T135</f>
        <v>0</v>
      </c>
      <c r="X135" s="4">
        <f>O135+Q135+U135</f>
        <v>0</v>
      </c>
      <c r="Y135" s="60">
        <f>(N135+V135)/G135</f>
        <v>0</v>
      </c>
      <c r="Z135" s="62">
        <f>IF(AA135=0,0,(N135+V135)/ABS(AA135))</f>
        <v>0</v>
      </c>
      <c r="AA135" s="3">
        <f t="shared" si="49"/>
        <v>0</v>
      </c>
      <c r="AB135" s="3">
        <f t="shared" si="50"/>
        <v>0</v>
      </c>
      <c r="AC135" s="3">
        <f>N135+O135+P135+Q135+T135+U135</f>
        <v>0</v>
      </c>
      <c r="AD135" s="3">
        <f>AA135/G135</f>
        <v>0</v>
      </c>
      <c r="AE135" s="24">
        <f>(AA135)*(G135*G135)</f>
        <v>0</v>
      </c>
      <c r="AF135" s="25">
        <f t="shared" si="51"/>
        <v>8.6505190311418688E-4</v>
      </c>
      <c r="AG135" s="26">
        <f>(H135-$H$2)/SUM($AF$2:AF134)</f>
        <v>83.831970831890573</v>
      </c>
      <c r="AH135" s="35">
        <f>(H135-H130)/SUM(AF130:AF134)</f>
        <v>0</v>
      </c>
      <c r="AI135" s="28">
        <f>(H135-H125)/SUM(AF125:AF134)</f>
        <v>113.50500405734378</v>
      </c>
      <c r="AJ135" s="29">
        <f>AJ134+(AVERAGE($AE$3:AE135)/(AJ134*AJ134))</f>
        <v>32.837119833825646</v>
      </c>
      <c r="AK135" s="30">
        <f>AK134+(AVERAGE($AG$3:AG135)/(AK134*AK134))</f>
        <v>31.876488926787516</v>
      </c>
      <c r="AL135" s="36">
        <f>AL134+(AVERAGE($AH$3:AH135)/(AL134*AL134))</f>
        <v>31.840402170236494</v>
      </c>
      <c r="AM135" s="37">
        <f>AM134+(AVERAGE($AI$3:AI135)/(AM134*AM134))</f>
        <v>31.370007361599942</v>
      </c>
      <c r="AN135" s="38">
        <f t="shared" si="52"/>
        <v>34</v>
      </c>
      <c r="AO135" s="39">
        <f t="shared" si="53"/>
        <v>33.805957372654035</v>
      </c>
      <c r="AP135" s="39">
        <f t="shared" si="53"/>
        <v>33.647928761536448</v>
      </c>
      <c r="AQ135" s="36">
        <f t="shared" si="36"/>
        <v>33.405632535666555</v>
      </c>
      <c r="AR135" s="40">
        <f t="shared" si="43"/>
        <v>32.861356461570352</v>
      </c>
      <c r="AS135" s="41">
        <f t="shared" si="43"/>
        <v>32.72071295882634</v>
      </c>
      <c r="AT135" s="20">
        <f>POWER((AO135-H135),2)</f>
        <v>3.7652541227325045E-2</v>
      </c>
      <c r="AU135" s="20">
        <f>POWER((AP135-H135),2)</f>
        <v>0.12395415695325901</v>
      </c>
      <c r="AV135" s="29">
        <f t="shared" si="54"/>
        <v>26.521397596004551</v>
      </c>
      <c r="AW135" s="30">
        <f t="shared" si="57"/>
        <v>33.695273658035369</v>
      </c>
      <c r="AX135" s="36">
        <f t="shared" si="55"/>
        <v>27.176258093374827</v>
      </c>
      <c r="AY135" s="37">
        <f t="shared" si="56"/>
        <v>27.482706585114581</v>
      </c>
    </row>
    <row r="136" spans="1:51" thickTop="1" thickBot="1">
      <c r="A136" s="4">
        <v>135</v>
      </c>
      <c r="B136" s="4">
        <v>1173324031</v>
      </c>
      <c r="C136" s="5">
        <f t="shared" si="44"/>
        <v>0.4174454828660436</v>
      </c>
      <c r="D136" s="2">
        <f t="shared" si="45"/>
        <v>39149.139247685183</v>
      </c>
      <c r="E136" t="s">
        <v>691</v>
      </c>
      <c r="F136" t="s">
        <v>692</v>
      </c>
      <c r="G136" s="4">
        <v>34</v>
      </c>
      <c r="H136" s="4">
        <v>34</v>
      </c>
      <c r="I136" s="5">
        <f t="shared" si="46"/>
        <v>0.47368421052631576</v>
      </c>
      <c r="J136" s="4">
        <v>221</v>
      </c>
      <c r="K136" s="4">
        <v>222</v>
      </c>
      <c r="L136" s="5">
        <f t="shared" si="47"/>
        <v>0.66369110585877544</v>
      </c>
      <c r="M136" s="5">
        <f t="shared" si="48"/>
        <v>6.5294117647058822</v>
      </c>
      <c r="N136" s="4">
        <v>0</v>
      </c>
      <c r="O136" s="4">
        <v>0</v>
      </c>
      <c r="P136" s="4">
        <v>1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1</v>
      </c>
      <c r="W136" s="4">
        <f>N136+P136+T136</f>
        <v>1</v>
      </c>
      <c r="X136" s="4">
        <f>O136+Q136+U136</f>
        <v>0</v>
      </c>
      <c r="Y136" s="60">
        <f>(N136+V136)/G136</f>
        <v>2.9411764705882353E-2</v>
      </c>
      <c r="Z136" s="62">
        <f>IF(AA136=0,0,(N136+V136)/ABS(AA136))</f>
        <v>0</v>
      </c>
      <c r="AA136" s="3">
        <f t="shared" si="49"/>
        <v>0</v>
      </c>
      <c r="AB136" s="3">
        <f t="shared" si="50"/>
        <v>1</v>
      </c>
      <c r="AC136" s="3">
        <f>N136+O136+P136+Q136+T136+U136</f>
        <v>1</v>
      </c>
      <c r="AD136" s="3">
        <f>AA136/G136</f>
        <v>0</v>
      </c>
      <c r="AE136" s="24">
        <f>(AA136)*(G136*G136)</f>
        <v>0</v>
      </c>
      <c r="AF136" s="25">
        <f t="shared" si="51"/>
        <v>8.6505190311418688E-4</v>
      </c>
      <c r="AG136" s="26">
        <f>(H136-$H$2)/SUM($AF$2:AF135)</f>
        <v>83.475877440745691</v>
      </c>
      <c r="AH136" s="35">
        <f>(H136-H131)/SUM(AF131:AF135)</f>
        <v>0</v>
      </c>
      <c r="AI136" s="28">
        <f>(H136-H126)/SUM(AF126:AF135)</f>
        <v>114.19484760522495</v>
      </c>
      <c r="AJ136" s="29">
        <f>AJ135+(AVERAGE($AE$3:AE136)/(AJ135*AJ135))</f>
        <v>32.90920142421119</v>
      </c>
      <c r="AK136" s="30">
        <f>AK135+(AVERAGE($AG$3:AG136)/(AK135*AK135))</f>
        <v>31.957329082103239</v>
      </c>
      <c r="AL136" s="36">
        <f>AL135+(AVERAGE($AH$3:AH136)/(AL135*AL135))</f>
        <v>31.920631107518801</v>
      </c>
      <c r="AM136" s="37">
        <f>AM135+(AVERAGE($AI$3:AI136)/(AM135*AM135))</f>
        <v>31.45302790398117</v>
      </c>
      <c r="AN136" s="38">
        <f t="shared" si="52"/>
        <v>34</v>
      </c>
      <c r="AO136" s="39">
        <f t="shared" si="53"/>
        <v>33.805957372654035</v>
      </c>
      <c r="AP136" s="39">
        <f t="shared" si="53"/>
        <v>33.74879128686694</v>
      </c>
      <c r="AQ136" s="36">
        <f t="shared" ref="AQ136:AQ199" si="58">AQ135+(AVERAGE(AH132:AH136)/(AQ135*AQ135))</f>
        <v>33.446564925491721</v>
      </c>
      <c r="AR136" s="40">
        <f t="shared" si="43"/>
        <v>32.964624571544221</v>
      </c>
      <c r="AS136" s="41">
        <f t="shared" si="43"/>
        <v>32.814450551906965</v>
      </c>
      <c r="AT136" s="20">
        <f>POWER((AO136-H136),2)</f>
        <v>3.7652541227325045E-2</v>
      </c>
      <c r="AU136" s="20">
        <f>POWER((AP136-H136),2)</f>
        <v>6.3105817553968158E-2</v>
      </c>
      <c r="AV136" s="29">
        <f t="shared" si="54"/>
        <v>26.570197789524709</v>
      </c>
      <c r="AW136" s="30">
        <f t="shared" si="57"/>
        <v>33.768498850394835</v>
      </c>
      <c r="AX136" s="36">
        <f t="shared" si="55"/>
        <v>27.227515325727182</v>
      </c>
      <c r="AY136" s="37">
        <f t="shared" si="56"/>
        <v>27.535093146677116</v>
      </c>
    </row>
    <row r="137" spans="1:51" thickTop="1" thickBot="1">
      <c r="A137" s="4">
        <v>136</v>
      </c>
      <c r="B137" s="4">
        <v>1173473411</v>
      </c>
      <c r="C137" s="5">
        <f t="shared" si="44"/>
        <v>0.42056074766355139</v>
      </c>
      <c r="D137" s="2">
        <f t="shared" si="45"/>
        <v>39150.86818287037</v>
      </c>
      <c r="E137" t="s">
        <v>692</v>
      </c>
      <c r="F137" t="s">
        <v>693</v>
      </c>
      <c r="G137" s="4">
        <v>34</v>
      </c>
      <c r="H137" s="4">
        <v>34</v>
      </c>
      <c r="I137" s="5">
        <f t="shared" si="46"/>
        <v>0.47368421052631576</v>
      </c>
      <c r="J137" s="4">
        <v>222</v>
      </c>
      <c r="K137" s="4">
        <v>223</v>
      </c>
      <c r="L137" s="5">
        <f t="shared" si="47"/>
        <v>0.66669386384217921</v>
      </c>
      <c r="M137" s="5">
        <f t="shared" si="48"/>
        <v>6.5588235294117645</v>
      </c>
      <c r="N137" s="4">
        <v>0</v>
      </c>
      <c r="O137" s="4">
        <v>0</v>
      </c>
      <c r="P137" s="4">
        <v>1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1</v>
      </c>
      <c r="W137" s="4">
        <f>N137+P137+T137</f>
        <v>1</v>
      </c>
      <c r="X137" s="4">
        <f>O137+Q137+U137</f>
        <v>0</v>
      </c>
      <c r="Y137" s="60">
        <f>(N137+V137)/G137</f>
        <v>2.9411764705882353E-2</v>
      </c>
      <c r="Z137" s="62">
        <f>IF(AA137=0,0,(N137+V137)/ABS(AA137))</f>
        <v>0</v>
      </c>
      <c r="AA137" s="3">
        <f t="shared" si="49"/>
        <v>0</v>
      </c>
      <c r="AB137" s="3">
        <f t="shared" si="50"/>
        <v>1</v>
      </c>
      <c r="AC137" s="3">
        <f>N137+O137+P137+Q137+T137+U137</f>
        <v>1</v>
      </c>
      <c r="AD137" s="3">
        <f>AA137/G137</f>
        <v>0</v>
      </c>
      <c r="AE137" s="24">
        <f>(AA137)*(G137*G137)</f>
        <v>0</v>
      </c>
      <c r="AF137" s="25">
        <f t="shared" si="51"/>
        <v>8.6505190311418688E-4</v>
      </c>
      <c r="AG137" s="26">
        <f>(H137-$H$2)/SUM($AF$2:AF136)</f>
        <v>83.122796412561925</v>
      </c>
      <c r="AH137" s="35">
        <f>(H137-H132)/SUM(AF132:AF136)</f>
        <v>0</v>
      </c>
      <c r="AI137" s="28">
        <f>(H137-H127)/SUM(AF127:AF136)</f>
        <v>114.89312768093455</v>
      </c>
      <c r="AJ137" s="29">
        <f>AJ136+(AVERAGE($AE$3:AE137)/(AJ136*AJ136))</f>
        <v>32.980435996028689</v>
      </c>
      <c r="AK137" s="30">
        <f>AK136+(AVERAGE($AG$3:AG137)/(AK136*AK136))</f>
        <v>32.037767873636383</v>
      </c>
      <c r="AL137" s="36">
        <f>AL136+(AVERAGE($AH$3:AH137)/(AL136*AL136))</f>
        <v>31.99986595386634</v>
      </c>
      <c r="AM137" s="37">
        <f>AM136+(AVERAGE($AI$3:AI137)/(AM136*AM136))</f>
        <v>31.535859304186289</v>
      </c>
      <c r="AN137" s="38">
        <f t="shared" si="52"/>
        <v>34</v>
      </c>
      <c r="AO137" s="39">
        <f t="shared" si="53"/>
        <v>33.805957372654035</v>
      </c>
      <c r="AP137" s="39">
        <f t="shared" si="53"/>
        <v>33.849664906729082</v>
      </c>
      <c r="AQ137" s="36">
        <f t="shared" si="58"/>
        <v>33.446564925491721</v>
      </c>
      <c r="AR137" s="40">
        <f t="shared" si="43"/>
        <v>33.067246680013561</v>
      </c>
      <c r="AS137" s="41">
        <f t="shared" si="43"/>
        <v>32.918323353488887</v>
      </c>
      <c r="AT137" s="20">
        <f>POWER((AO137-H137),2)</f>
        <v>3.7652541227325045E-2</v>
      </c>
      <c r="AU137" s="20">
        <f>POWER((AP137-H137),2)</f>
        <v>2.2600640268775677E-2</v>
      </c>
      <c r="AV137" s="29">
        <f t="shared" si="54"/>
        <v>26.618818889765137</v>
      </c>
      <c r="AW137" s="30">
        <f t="shared" si="57"/>
        <v>33.841406817206838</v>
      </c>
      <c r="AX137" s="36">
        <f t="shared" si="55"/>
        <v>27.278579750853613</v>
      </c>
      <c r="AY137" s="37">
        <f t="shared" si="56"/>
        <v>27.587280563010623</v>
      </c>
    </row>
    <row r="138" spans="1:51" thickTop="1" thickBot="1">
      <c r="A138" s="4">
        <v>137</v>
      </c>
      <c r="B138" s="4">
        <v>1173799559</v>
      </c>
      <c r="C138" s="5">
        <f t="shared" si="44"/>
        <v>0.42367601246105918</v>
      </c>
      <c r="D138" s="2">
        <f t="shared" si="45"/>
        <v>39154.643043981479</v>
      </c>
      <c r="E138" t="s">
        <v>693</v>
      </c>
      <c r="F138" t="s">
        <v>694</v>
      </c>
      <c r="G138" s="4">
        <v>34</v>
      </c>
      <c r="H138" s="4">
        <v>34</v>
      </c>
      <c r="I138" s="5">
        <f t="shared" si="46"/>
        <v>0.47368421052631576</v>
      </c>
      <c r="J138" s="4">
        <v>223</v>
      </c>
      <c r="K138" s="4">
        <v>223</v>
      </c>
      <c r="L138" s="5">
        <f t="shared" si="47"/>
        <v>0.66669386384217921</v>
      </c>
      <c r="M138" s="5">
        <f t="shared" si="48"/>
        <v>6.5588235294117645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f>N138+P138+T138</f>
        <v>0</v>
      </c>
      <c r="X138" s="4">
        <f>O138+Q138+U138</f>
        <v>0</v>
      </c>
      <c r="Y138" s="60">
        <f>(N138+V138)/G138</f>
        <v>0</v>
      </c>
      <c r="Z138" s="62">
        <f>IF(AA138=0,0,(N138+V138)/ABS(AA138))</f>
        <v>0</v>
      </c>
      <c r="AA138" s="3">
        <f t="shared" si="49"/>
        <v>0</v>
      </c>
      <c r="AB138" s="3">
        <f t="shared" si="50"/>
        <v>0</v>
      </c>
      <c r="AC138" s="3">
        <f>N138+O138+P138+Q138+T138+U138</f>
        <v>0</v>
      </c>
      <c r="AD138" s="3">
        <f>AA138/G138</f>
        <v>0</v>
      </c>
      <c r="AE138" s="24">
        <f>(AA138)*(G138*G138)</f>
        <v>0</v>
      </c>
      <c r="AF138" s="25">
        <f t="shared" si="51"/>
        <v>8.6505190311418688E-4</v>
      </c>
      <c r="AG138" s="26">
        <f>(H138-$H$2)/SUM($AF$2:AF137)</f>
        <v>82.772689683826485</v>
      </c>
      <c r="AH138" s="35">
        <f>(H138-H133)/SUM(AF133:AF137)</f>
        <v>0</v>
      </c>
      <c r="AI138" s="28">
        <f>(H138-H128)/SUM(AF128:AF137)</f>
        <v>0</v>
      </c>
      <c r="AJ138" s="29">
        <f>AJ137+(AVERAGE($AE$3:AE138)/(AJ137*AJ137))</f>
        <v>33.050841657096562</v>
      </c>
      <c r="AK138" s="30">
        <f>AK137+(AVERAGE($AG$3:AG138)/(AK137*AK137))</f>
        <v>32.11780771124252</v>
      </c>
      <c r="AL138" s="36">
        <f>AL137+(AVERAGE($AH$3:AH138)/(AL137*AL137))</f>
        <v>32.078129171769653</v>
      </c>
      <c r="AM138" s="37">
        <f>AM137+(AVERAGE($AI$3:AI138)/(AM137*AM137))</f>
        <v>31.617650290382809</v>
      </c>
      <c r="AN138" s="38">
        <f t="shared" si="52"/>
        <v>34</v>
      </c>
      <c r="AO138" s="39">
        <f t="shared" si="53"/>
        <v>33.805957372654035</v>
      </c>
      <c r="AP138" s="39">
        <f t="shared" si="53"/>
        <v>33.849664906729082</v>
      </c>
      <c r="AQ138" s="36">
        <f t="shared" si="58"/>
        <v>33.446564925491721</v>
      </c>
      <c r="AR138" s="40">
        <f t="shared" si="43"/>
        <v>33.149314077074401</v>
      </c>
      <c r="AS138" s="41">
        <f t="shared" si="43"/>
        <v>33.011491968806034</v>
      </c>
      <c r="AT138" s="20">
        <f>POWER((AO138-H138),2)</f>
        <v>3.7652541227325045E-2</v>
      </c>
      <c r="AU138" s="20">
        <f>POWER((AP138-H138),2)</f>
        <v>2.2600640268775677E-2</v>
      </c>
      <c r="AV138" s="29">
        <f t="shared" si="54"/>
        <v>26.667262532667298</v>
      </c>
      <c r="AW138" s="30">
        <f t="shared" si="57"/>
        <v>33.914000976397517</v>
      </c>
      <c r="AX138" s="36">
        <f t="shared" si="55"/>
        <v>27.329453173743264</v>
      </c>
      <c r="AY138" s="37">
        <f t="shared" si="56"/>
        <v>27.639270718121345</v>
      </c>
    </row>
    <row r="139" spans="1:51" thickTop="1" thickBot="1">
      <c r="A139" s="4">
        <v>138</v>
      </c>
      <c r="B139" s="4">
        <v>1173909659</v>
      </c>
      <c r="C139" s="5">
        <f t="shared" si="44"/>
        <v>0.42679127725856697</v>
      </c>
      <c r="D139" s="2">
        <f t="shared" si="45"/>
        <v>39155.917349537034</v>
      </c>
      <c r="E139" t="s">
        <v>694</v>
      </c>
      <c r="F139" t="s">
        <v>695</v>
      </c>
      <c r="G139" s="4">
        <v>34</v>
      </c>
      <c r="H139" s="4">
        <v>34</v>
      </c>
      <c r="I139" s="5">
        <f t="shared" si="46"/>
        <v>0.47368421052631576</v>
      </c>
      <c r="J139" s="4">
        <v>223</v>
      </c>
      <c r="K139" s="4">
        <v>232</v>
      </c>
      <c r="L139" s="5">
        <f t="shared" si="47"/>
        <v>0.69371868569281336</v>
      </c>
      <c r="M139" s="5">
        <f t="shared" si="48"/>
        <v>6.8235294117647056</v>
      </c>
      <c r="N139" s="4">
        <v>0</v>
      </c>
      <c r="O139" s="4">
        <v>0</v>
      </c>
      <c r="P139" s="4">
        <v>9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5</v>
      </c>
      <c r="W139" s="4">
        <f>N139+P139+T139</f>
        <v>9</v>
      </c>
      <c r="X139" s="4">
        <f>O139+Q139+U139</f>
        <v>0</v>
      </c>
      <c r="Y139" s="60">
        <f>(N139+V139)/G139</f>
        <v>0.14705882352941177</v>
      </c>
      <c r="Z139" s="62">
        <f>IF(AA139=0,0,(N139+V139)/ABS(AA139))</f>
        <v>0</v>
      </c>
      <c r="AA139" s="3">
        <f t="shared" si="49"/>
        <v>0</v>
      </c>
      <c r="AB139" s="3">
        <f t="shared" si="50"/>
        <v>9</v>
      </c>
      <c r="AC139" s="3">
        <f>N139+O139+P139+Q139+T139+U139</f>
        <v>9</v>
      </c>
      <c r="AD139" s="3">
        <f>AA139/G139</f>
        <v>0</v>
      </c>
      <c r="AE139" s="24">
        <f>(AA139)*(G139*G139)</f>
        <v>0</v>
      </c>
      <c r="AF139" s="25">
        <f t="shared" si="51"/>
        <v>8.6505190311418688E-4</v>
      </c>
      <c r="AG139" s="26">
        <f>(H139-$H$2)/SUM($AF$2:AF138)</f>
        <v>82.42551982961902</v>
      </c>
      <c r="AH139" s="35">
        <f>(H139-H134)/SUM(AF134:AF138)</f>
        <v>0</v>
      </c>
      <c r="AI139" s="28">
        <f>(H139-H129)/SUM(AF129:AF138)</f>
        <v>0</v>
      </c>
      <c r="AJ139" s="29">
        <f>AJ138+(AVERAGE($AE$3:AE139)/(AJ138*AJ138))</f>
        <v>33.120435955364812</v>
      </c>
      <c r="AK139" s="30">
        <f>AK138+(AVERAGE($AG$3:AG139)/(AK138*AK138))</f>
        <v>32.197451034725709</v>
      </c>
      <c r="AL139" s="36">
        <f>AL138+(AVERAGE($AH$3:AH139)/(AL138*AL138))</f>
        <v>32.155442486963288</v>
      </c>
      <c r="AM139" s="37">
        <f>AM138+(AVERAGE($AI$3:AI139)/(AM138*AM138))</f>
        <v>31.698424727719246</v>
      </c>
      <c r="AN139" s="38">
        <f t="shared" si="52"/>
        <v>34</v>
      </c>
      <c r="AO139" s="39">
        <f t="shared" si="53"/>
        <v>33.805957372654035</v>
      </c>
      <c r="AP139" s="39">
        <f t="shared" si="53"/>
        <v>33.849664906729082</v>
      </c>
      <c r="AQ139" s="36">
        <f t="shared" si="58"/>
        <v>33.446564925491721</v>
      </c>
      <c r="AR139" s="40">
        <f t="shared" si="43"/>
        <v>33.210922951625854</v>
      </c>
      <c r="AS139" s="41">
        <f t="shared" si="43"/>
        <v>33.094084130515689</v>
      </c>
      <c r="AT139" s="20">
        <f>POWER((AO139-H139),2)</f>
        <v>3.7652541227325045E-2</v>
      </c>
      <c r="AU139" s="20">
        <f>POWER((AP139-H139),2)</f>
        <v>2.2600640268775677E-2</v>
      </c>
      <c r="AV139" s="29">
        <f t="shared" si="54"/>
        <v>26.715530330377007</v>
      </c>
      <c r="AW139" s="30">
        <f t="shared" si="57"/>
        <v>33.986284687302685</v>
      </c>
      <c r="AX139" s="36">
        <f t="shared" si="55"/>
        <v>27.380137372481379</v>
      </c>
      <c r="AY139" s="37">
        <f t="shared" si="56"/>
        <v>27.691065467638829</v>
      </c>
    </row>
    <row r="140" spans="1:51" thickTop="1" thickBot="1">
      <c r="A140" s="4">
        <v>139</v>
      </c>
      <c r="B140" s="4">
        <v>1173910504</v>
      </c>
      <c r="C140" s="5">
        <f t="shared" si="44"/>
        <v>0.42990654205607476</v>
      </c>
      <c r="D140" s="2">
        <f t="shared" si="45"/>
        <v>39155.927129629628</v>
      </c>
      <c r="E140" t="s">
        <v>695</v>
      </c>
      <c r="F140" t="s">
        <v>696</v>
      </c>
      <c r="G140" s="4">
        <v>34</v>
      </c>
      <c r="H140" s="4">
        <v>34</v>
      </c>
      <c r="I140" s="5">
        <f t="shared" si="46"/>
        <v>0.47368421052631576</v>
      </c>
      <c r="J140" s="4">
        <v>232</v>
      </c>
      <c r="K140" s="4">
        <v>233</v>
      </c>
      <c r="L140" s="5">
        <f t="shared" si="47"/>
        <v>0.69672144367621713</v>
      </c>
      <c r="M140" s="5">
        <f t="shared" si="48"/>
        <v>6.8529411764705879</v>
      </c>
      <c r="N140" s="4">
        <v>0</v>
      </c>
      <c r="O140" s="4">
        <v>0</v>
      </c>
      <c r="P140" s="4">
        <v>1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1</v>
      </c>
      <c r="W140" s="4">
        <f>N140+P140+T140</f>
        <v>1</v>
      </c>
      <c r="X140" s="4">
        <f>O140+Q140+U140</f>
        <v>0</v>
      </c>
      <c r="Y140" s="60">
        <f>(N140+V140)/G140</f>
        <v>2.9411764705882353E-2</v>
      </c>
      <c r="Z140" s="62">
        <f>IF(AA140=0,0,(N140+V140)/ABS(AA140))</f>
        <v>0</v>
      </c>
      <c r="AA140" s="3">
        <f t="shared" si="49"/>
        <v>0</v>
      </c>
      <c r="AB140" s="3">
        <f t="shared" si="50"/>
        <v>1</v>
      </c>
      <c r="AC140" s="3">
        <f>N140+O140+P140+Q140+T140+U140</f>
        <v>1</v>
      </c>
      <c r="AD140" s="3">
        <f>AA140/G140</f>
        <v>0</v>
      </c>
      <c r="AE140" s="24">
        <f>(AA140)*(G140*G140)</f>
        <v>0</v>
      </c>
      <c r="AF140" s="25">
        <f t="shared" si="51"/>
        <v>8.6505190311418688E-4</v>
      </c>
      <c r="AG140" s="26">
        <f>(H140-$H$2)/SUM($AF$2:AF139)</f>
        <v>82.081250050275486</v>
      </c>
      <c r="AH140" s="35">
        <f>(H140-H135)/SUM(AF135:AF139)</f>
        <v>0</v>
      </c>
      <c r="AI140" s="28">
        <f>(H140-H130)/SUM(AF130:AF139)</f>
        <v>0</v>
      </c>
      <c r="AJ140" s="29">
        <f>AJ139+(AVERAGE($AE$3:AE140)/(AJ139*AJ139))</f>
        <v>33.189235901557232</v>
      </c>
      <c r="AK140" s="30">
        <f>AK139+(AVERAGE($AG$3:AG140)/(AK139*AK139))</f>
        <v>32.276700310526962</v>
      </c>
      <c r="AL140" s="36">
        <f>AL139+(AVERAGE($AH$3:AH140)/(AL139*AL139))</f>
        <v>32.231826920142694</v>
      </c>
      <c r="AM140" s="37">
        <f>AM139+(AVERAGE($AI$3:AI140)/(AM139*AM139))</f>
        <v>31.778205685351431</v>
      </c>
      <c r="AN140" s="38">
        <f t="shared" si="52"/>
        <v>34</v>
      </c>
      <c r="AO140" s="39">
        <f t="shared" si="53"/>
        <v>33.805957372654035</v>
      </c>
      <c r="AP140" s="39">
        <f t="shared" si="53"/>
        <v>33.849664906729082</v>
      </c>
      <c r="AQ140" s="36">
        <f t="shared" si="58"/>
        <v>33.446564925491721</v>
      </c>
      <c r="AR140" s="40">
        <f t="shared" ref="AR140:AS155" si="59">AR139+(AVERAGE(AH131:AH140)/(AR139*AR139))</f>
        <v>33.252088031144773</v>
      </c>
      <c r="AS140" s="41">
        <f t="shared" si="59"/>
        <v>33.166204727079553</v>
      </c>
      <c r="AT140" s="20">
        <f>POWER((AO140-H140),2)</f>
        <v>3.7652541227325045E-2</v>
      </c>
      <c r="AU140" s="20">
        <f>POWER((AP140-H140),2)</f>
        <v>2.2600640268775677E-2</v>
      </c>
      <c r="AV140" s="29">
        <f t="shared" si="54"/>
        <v>26.763623871718011</v>
      </c>
      <c r="AW140" s="30">
        <f t="shared" si="57"/>
        <v>34.058261252040779</v>
      </c>
      <c r="AX140" s="36">
        <f t="shared" si="55"/>
        <v>27.430634098797878</v>
      </c>
      <c r="AY140" s="37">
        <f t="shared" si="56"/>
        <v>27.742666639400596</v>
      </c>
    </row>
    <row r="141" spans="1:51" thickTop="1" thickBot="1">
      <c r="A141" s="4">
        <v>140</v>
      </c>
      <c r="B141" s="4">
        <v>1174158658</v>
      </c>
      <c r="C141" s="5">
        <f t="shared" si="44"/>
        <v>0.43302180685358255</v>
      </c>
      <c r="D141" s="2">
        <f t="shared" si="45"/>
        <v>39158.79928240741</v>
      </c>
      <c r="E141" t="s">
        <v>696</v>
      </c>
      <c r="F141" t="s">
        <v>697</v>
      </c>
      <c r="G141" s="4">
        <v>34</v>
      </c>
      <c r="H141" s="4">
        <v>34</v>
      </c>
      <c r="I141" s="5">
        <f t="shared" si="46"/>
        <v>0.47368421052631576</v>
      </c>
      <c r="J141" s="4">
        <v>233</v>
      </c>
      <c r="K141" s="4">
        <v>233</v>
      </c>
      <c r="L141" s="5">
        <f t="shared" si="47"/>
        <v>0.69672144367621713</v>
      </c>
      <c r="M141" s="5">
        <f t="shared" si="48"/>
        <v>6.8529411764705879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f>N141+P141+T141</f>
        <v>0</v>
      </c>
      <c r="X141" s="4">
        <f>O141+Q141+U141</f>
        <v>0</v>
      </c>
      <c r="Y141" s="60">
        <f>(N141+V141)/G141</f>
        <v>0</v>
      </c>
      <c r="Z141" s="62">
        <f>IF(AA141=0,0,(N141+V141)/ABS(AA141))</f>
        <v>0</v>
      </c>
      <c r="AA141" s="3">
        <f t="shared" si="49"/>
        <v>0</v>
      </c>
      <c r="AB141" s="3">
        <f t="shared" si="50"/>
        <v>0</v>
      </c>
      <c r="AC141" s="3">
        <f>N141+O141+P141+Q141+T141+U141</f>
        <v>0</v>
      </c>
      <c r="AD141" s="3">
        <f>AA141/G141</f>
        <v>0</v>
      </c>
      <c r="AE141" s="24">
        <f>(AA141)*(G141*G141)</f>
        <v>0</v>
      </c>
      <c r="AF141" s="25">
        <f t="shared" si="51"/>
        <v>8.6505190311418688E-4</v>
      </c>
      <c r="AG141" s="26">
        <f>(H141-$H$2)/SUM($AF$2:AF140)</f>
        <v>81.739844158384841</v>
      </c>
      <c r="AH141" s="35">
        <f>(H141-H136)/SUM(AF136:AF140)</f>
        <v>0</v>
      </c>
      <c r="AI141" s="28">
        <f>(H141-H131)/SUM(AF131:AF140)</f>
        <v>0</v>
      </c>
      <c r="AJ141" s="29">
        <f>AJ140+(AVERAGE($AE$3:AE141)/(AJ140*AJ140))</f>
        <v>33.257257990682746</v>
      </c>
      <c r="AK141" s="30">
        <f>AK140+(AVERAGE($AG$3:AG141)/(AK140*AK140))</f>
        <v>32.355558028616315</v>
      </c>
      <c r="AL141" s="36">
        <f>AL140+(AVERAGE($AH$3:AH141)/(AL140*AL140))</f>
        <v>32.307302816990109</v>
      </c>
      <c r="AM141" s="37">
        <f>AM140+(AVERAGE($AI$3:AI141)/(AM140*AM140))</f>
        <v>31.857015471341526</v>
      </c>
      <c r="AN141" s="38">
        <f t="shared" si="52"/>
        <v>34</v>
      </c>
      <c r="AO141" s="39">
        <f t="shared" si="53"/>
        <v>33.805957372654035</v>
      </c>
      <c r="AP141" s="39">
        <f t="shared" si="53"/>
        <v>33.849664906729082</v>
      </c>
      <c r="AQ141" s="36">
        <f t="shared" si="58"/>
        <v>33.446564925491721</v>
      </c>
      <c r="AR141" s="40">
        <f t="shared" si="59"/>
        <v>33.272743671428557</v>
      </c>
      <c r="AS141" s="41">
        <f t="shared" si="59"/>
        <v>33.227936800310943</v>
      </c>
      <c r="AT141" s="20">
        <f>POWER((AO141-H141),2)</f>
        <v>3.7652541227325045E-2</v>
      </c>
      <c r="AU141" s="20">
        <f>POWER((AP141-H141),2)</f>
        <v>2.2600640268775677E-2</v>
      </c>
      <c r="AV141" s="29">
        <f t="shared" si="54"/>
        <v>26.811544722653615</v>
      </c>
      <c r="AW141" s="30">
        <f t="shared" si="57"/>
        <v>34.129933916845147</v>
      </c>
      <c r="AX141" s="36">
        <f t="shared" si="55"/>
        <v>27.480945078601813</v>
      </c>
      <c r="AY141" s="37">
        <f t="shared" si="56"/>
        <v>27.794076034021575</v>
      </c>
    </row>
    <row r="142" spans="1:51" thickTop="1" thickBot="1">
      <c r="A142" s="4">
        <v>141</v>
      </c>
      <c r="B142" s="4">
        <v>1177250646</v>
      </c>
      <c r="C142" s="5">
        <f t="shared" si="44"/>
        <v>0.43613707165109034</v>
      </c>
      <c r="D142" s="2">
        <f t="shared" si="45"/>
        <v>39194.586180555554</v>
      </c>
      <c r="E142" t="s">
        <v>697</v>
      </c>
      <c r="F142" t="s">
        <v>698</v>
      </c>
      <c r="G142" s="4">
        <v>34</v>
      </c>
      <c r="H142" s="4">
        <v>34</v>
      </c>
      <c r="I142" s="5">
        <f t="shared" si="46"/>
        <v>0.47368421052631576</v>
      </c>
      <c r="J142" s="4">
        <v>233</v>
      </c>
      <c r="K142" s="4">
        <v>233</v>
      </c>
      <c r="L142" s="5">
        <f t="shared" si="47"/>
        <v>0.69672144367621713</v>
      </c>
      <c r="M142" s="5">
        <f t="shared" si="48"/>
        <v>6.8529411764705879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f>N142+P142+T142</f>
        <v>0</v>
      </c>
      <c r="X142" s="4">
        <f>O142+Q142+U142</f>
        <v>0</v>
      </c>
      <c r="Y142" s="60">
        <f>(N142+V142)/G142</f>
        <v>0</v>
      </c>
      <c r="Z142" s="62">
        <f>IF(AA142=0,0,(N142+V142)/ABS(AA142))</f>
        <v>0</v>
      </c>
      <c r="AA142" s="3">
        <f t="shared" si="49"/>
        <v>0</v>
      </c>
      <c r="AB142" s="3">
        <f t="shared" si="50"/>
        <v>0</v>
      </c>
      <c r="AC142" s="3">
        <f>N142+O142+P142+Q142+T142+U142</f>
        <v>0</v>
      </c>
      <c r="AD142" s="3">
        <f>AA142/G142</f>
        <v>0</v>
      </c>
      <c r="AE142" s="24">
        <f>(AA142)*(G142*G142)</f>
        <v>0</v>
      </c>
      <c r="AF142" s="25">
        <f t="shared" si="51"/>
        <v>8.6505190311418688E-4</v>
      </c>
      <c r="AG142" s="26">
        <f>(H142-$H$2)/SUM($AF$2:AF141)</f>
        <v>81.401266566108788</v>
      </c>
      <c r="AH142" s="35">
        <f>(H142-H137)/SUM(AF137:AF141)</f>
        <v>0</v>
      </c>
      <c r="AI142" s="28">
        <f>(H142-H132)/SUM(AF132:AF141)</f>
        <v>0</v>
      </c>
      <c r="AJ142" s="29">
        <f>AJ141+(AVERAGE($AE$3:AE142)/(AJ141*AJ141))</f>
        <v>33.324518222483</v>
      </c>
      <c r="AK142" s="30">
        <f>AK141+(AVERAGE($AG$3:AG142)/(AK141*AK141))</f>
        <v>32.434026699576506</v>
      </c>
      <c r="AL142" s="36">
        <f>AL141+(AVERAGE($AH$3:AH142)/(AL141*AL141))</f>
        <v>32.381889876616903</v>
      </c>
      <c r="AM142" s="37">
        <f>AM141+(AVERAGE($AI$3:AI142)/(AM141*AM141))</f>
        <v>31.934875665659849</v>
      </c>
      <c r="AN142" s="38">
        <f t="shared" si="52"/>
        <v>34</v>
      </c>
      <c r="AO142" s="39">
        <f t="shared" si="53"/>
        <v>33.805957372654035</v>
      </c>
      <c r="AP142" s="39">
        <f t="shared" si="53"/>
        <v>33.849664906729082</v>
      </c>
      <c r="AQ142" s="36">
        <f t="shared" si="58"/>
        <v>33.446564925491721</v>
      </c>
      <c r="AR142" s="40">
        <f t="shared" si="59"/>
        <v>33.272743671428557</v>
      </c>
      <c r="AS142" s="41">
        <f t="shared" si="59"/>
        <v>33.279342344548965</v>
      </c>
      <c r="AT142" s="20">
        <f>POWER((AO142-H142),2)</f>
        <v>3.7652541227325045E-2</v>
      </c>
      <c r="AU142" s="20">
        <f>POWER((AP142-H142),2)</f>
        <v>2.2600640268775677E-2</v>
      </c>
      <c r="AV142" s="29">
        <f t="shared" si="54"/>
        <v>26.859294426736739</v>
      </c>
      <c r="AW142" s="30">
        <f t="shared" si="57"/>
        <v>34.201305873357015</v>
      </c>
      <c r="AX142" s="36">
        <f t="shared" si="55"/>
        <v>27.531072012502072</v>
      </c>
      <c r="AY142" s="37">
        <f t="shared" si="56"/>
        <v>27.845295425448761</v>
      </c>
    </row>
    <row r="143" spans="1:51" thickTop="1" thickBot="1">
      <c r="A143" s="4">
        <v>142</v>
      </c>
      <c r="B143" s="4">
        <v>1178549073</v>
      </c>
      <c r="C143" s="5">
        <f t="shared" si="44"/>
        <v>0.43925233644859812</v>
      </c>
      <c r="D143" s="2">
        <f t="shared" si="45"/>
        <v>39209.614270833335</v>
      </c>
      <c r="E143" t="s">
        <v>698</v>
      </c>
      <c r="F143" t="s">
        <v>699</v>
      </c>
      <c r="G143" s="4">
        <v>34</v>
      </c>
      <c r="H143" s="4">
        <v>34</v>
      </c>
      <c r="I143" s="5">
        <f t="shared" si="46"/>
        <v>0.47368421052631576</v>
      </c>
      <c r="J143" s="4">
        <v>233</v>
      </c>
      <c r="K143" s="4">
        <v>238</v>
      </c>
      <c r="L143" s="5">
        <f t="shared" si="47"/>
        <v>0.71173523359323609</v>
      </c>
      <c r="M143" s="5">
        <f t="shared" si="48"/>
        <v>7</v>
      </c>
      <c r="N143" s="4">
        <v>0</v>
      </c>
      <c r="O143" s="4">
        <v>0</v>
      </c>
      <c r="P143" s="4">
        <v>5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1</v>
      </c>
      <c r="W143" s="4">
        <f>N143+P143+T143</f>
        <v>5</v>
      </c>
      <c r="X143" s="4">
        <f>O143+Q143+U143</f>
        <v>0</v>
      </c>
      <c r="Y143" s="60">
        <f>(N143+V143)/G143</f>
        <v>2.9411764705882353E-2</v>
      </c>
      <c r="Z143" s="62">
        <f>IF(AA143=0,0,(N143+V143)/ABS(AA143))</f>
        <v>0</v>
      </c>
      <c r="AA143" s="3">
        <f t="shared" si="49"/>
        <v>0</v>
      </c>
      <c r="AB143" s="3">
        <f t="shared" si="50"/>
        <v>5</v>
      </c>
      <c r="AC143" s="3">
        <f>N143+O143+P143+Q143+T143+U143</f>
        <v>5</v>
      </c>
      <c r="AD143" s="3">
        <f>AA143/G143</f>
        <v>0</v>
      </c>
      <c r="AE143" s="24">
        <f>(AA143)*(G143*G143)</f>
        <v>0</v>
      </c>
      <c r="AF143" s="25">
        <f t="shared" si="51"/>
        <v>8.6505190311418688E-4</v>
      </c>
      <c r="AG143" s="26">
        <f>(H143-$H$2)/SUM($AF$2:AF142)</f>
        <v>81.065482272815501</v>
      </c>
      <c r="AH143" s="35">
        <f>(H143-H138)/SUM(AF138:AF142)</f>
        <v>0</v>
      </c>
      <c r="AI143" s="28">
        <f>(H143-H133)/SUM(AF133:AF142)</f>
        <v>0</v>
      </c>
      <c r="AJ143" s="29">
        <f>AJ142+(AVERAGE($AE$3:AE143)/(AJ142*AJ142))</f>
        <v>33.391032120878819</v>
      </c>
      <c r="AK143" s="30">
        <f>AK142+(AVERAGE($AG$3:AG143)/(AK142*AK142))</f>
        <v>32.51210885186704</v>
      </c>
      <c r="AL143" s="36">
        <f>AL142+(AVERAGE($AH$3:AH143)/(AL142*AL142))</f>
        <v>32.455607178521859</v>
      </c>
      <c r="AM143" s="37">
        <f>AM142+(AVERAGE($AI$3:AI143)/(AM142*AM142))</f>
        <v>32.011807151412469</v>
      </c>
      <c r="AN143" s="38">
        <f t="shared" si="52"/>
        <v>34</v>
      </c>
      <c r="AO143" s="39">
        <f t="shared" si="53"/>
        <v>33.805957372654035</v>
      </c>
      <c r="AP143" s="39">
        <f t="shared" si="53"/>
        <v>33.849664906729082</v>
      </c>
      <c r="AQ143" s="36">
        <f t="shared" si="58"/>
        <v>33.446564925491721</v>
      </c>
      <c r="AR143" s="40">
        <f t="shared" si="59"/>
        <v>33.272743671428557</v>
      </c>
      <c r="AS143" s="41">
        <f t="shared" si="59"/>
        <v>33.320462923307005</v>
      </c>
      <c r="AT143" s="20">
        <f>POWER((AO143-H143),2)</f>
        <v>3.7652541227325045E-2</v>
      </c>
      <c r="AU143" s="20">
        <f>POWER((AP143-H143),2)</f>
        <v>2.2600640268775677E-2</v>
      </c>
      <c r="AV143" s="29">
        <f t="shared" si="54"/>
        <v>26.906874505548757</v>
      </c>
      <c r="AW143" s="30">
        <f t="shared" si="57"/>
        <v>34.272380259880691</v>
      </c>
      <c r="AX143" s="36">
        <f t="shared" si="55"/>
        <v>27.581016576314795</v>
      </c>
      <c r="AY143" s="37">
        <f t="shared" si="56"/>
        <v>27.896326561501557</v>
      </c>
    </row>
    <row r="144" spans="1:51" thickTop="1" thickBot="1">
      <c r="A144" s="4">
        <v>143</v>
      </c>
      <c r="B144" s="4">
        <v>1178555052</v>
      </c>
      <c r="C144" s="5">
        <f t="shared" si="44"/>
        <v>0.44236760124610591</v>
      </c>
      <c r="D144" s="2">
        <f t="shared" si="45"/>
        <v>39209.683472222227</v>
      </c>
      <c r="E144" t="s">
        <v>699</v>
      </c>
      <c r="F144" t="s">
        <v>700</v>
      </c>
      <c r="G144" s="4">
        <v>34</v>
      </c>
      <c r="H144" s="4">
        <v>34</v>
      </c>
      <c r="I144" s="5">
        <f t="shared" si="46"/>
        <v>0.47368421052631576</v>
      </c>
      <c r="J144" s="4">
        <v>238</v>
      </c>
      <c r="K144" s="4">
        <v>233</v>
      </c>
      <c r="L144" s="5">
        <f t="shared" si="47"/>
        <v>0.69672144367621713</v>
      </c>
      <c r="M144" s="5">
        <f t="shared" si="48"/>
        <v>6.8529411764705879</v>
      </c>
      <c r="N144" s="4">
        <v>0</v>
      </c>
      <c r="O144" s="4">
        <v>0</v>
      </c>
      <c r="P144" s="4">
        <v>0</v>
      </c>
      <c r="Q144" s="4">
        <v>5</v>
      </c>
      <c r="R144" s="4">
        <v>0</v>
      </c>
      <c r="S144" s="4">
        <v>0</v>
      </c>
      <c r="T144" s="4">
        <v>0</v>
      </c>
      <c r="U144" s="4">
        <v>0</v>
      </c>
      <c r="V144" s="4">
        <v>1</v>
      </c>
      <c r="W144" s="4">
        <f>N144+P144+T144</f>
        <v>0</v>
      </c>
      <c r="X144" s="4">
        <f>O144+Q144+U144</f>
        <v>5</v>
      </c>
      <c r="Y144" s="60">
        <f>(N144+V144)/G144</f>
        <v>2.9411764705882353E-2</v>
      </c>
      <c r="Z144" s="62">
        <f>IF(AA144=0,0,(N144+V144)/ABS(AA144))</f>
        <v>0</v>
      </c>
      <c r="AA144" s="3">
        <f t="shared" si="49"/>
        <v>0</v>
      </c>
      <c r="AB144" s="3">
        <f t="shared" si="50"/>
        <v>-5</v>
      </c>
      <c r="AC144" s="3">
        <f>N144+O144+P144+Q144+T144+U144</f>
        <v>5</v>
      </c>
      <c r="AD144" s="3">
        <f>AA144/G144</f>
        <v>0</v>
      </c>
      <c r="AE144" s="24">
        <f>(AA144)*(G144*G144)</f>
        <v>0</v>
      </c>
      <c r="AF144" s="25">
        <f t="shared" si="51"/>
        <v>8.6505190311418688E-4</v>
      </c>
      <c r="AG144" s="26">
        <f>(H144-$H$2)/SUM($AF$2:AF143)</f>
        <v>80.73245685301805</v>
      </c>
      <c r="AH144" s="35">
        <f>(H144-H139)/SUM(AF139:AF143)</f>
        <v>0</v>
      </c>
      <c r="AI144" s="28">
        <f>(H144-H134)/SUM(AF134:AF143)</f>
        <v>0</v>
      </c>
      <c r="AJ144" s="29">
        <f>AJ143+(AVERAGE($AE$3:AE144)/(AJ143*AJ143))</f>
        <v>33.456814752473797</v>
      </c>
      <c r="AK144" s="30">
        <f>AK143+(AVERAGE($AG$3:AG144)/(AK143*AK143))</f>
        <v>32.589807029258019</v>
      </c>
      <c r="AL144" s="36">
        <f>AL143+(AVERAGE($AH$3:AH144)/(AL143*AL143))</f>
        <v>32.528473208157806</v>
      </c>
      <c r="AM144" s="37">
        <f>AM143+(AVERAGE($AI$3:AI144)/(AM143*AM143))</f>
        <v>32.08783014440845</v>
      </c>
      <c r="AN144" s="38">
        <f t="shared" si="52"/>
        <v>34</v>
      </c>
      <c r="AO144" s="39">
        <f t="shared" si="53"/>
        <v>33.805957372654035</v>
      </c>
      <c r="AP144" s="39">
        <f t="shared" si="53"/>
        <v>33.849664906729082</v>
      </c>
      <c r="AQ144" s="36">
        <f t="shared" si="58"/>
        <v>33.446564925491721</v>
      </c>
      <c r="AR144" s="40">
        <f t="shared" si="59"/>
        <v>33.272743671428557</v>
      </c>
      <c r="AS144" s="41">
        <f t="shared" si="59"/>
        <v>33.351320115530619</v>
      </c>
      <c r="AT144" s="20">
        <f>POWER((AO144-H144),2)</f>
        <v>3.7652541227325045E-2</v>
      </c>
      <c r="AU144" s="20">
        <f>POWER((AP144-H144),2)</f>
        <v>2.2600640268775677E-2</v>
      </c>
      <c r="AV144" s="29">
        <f t="shared" si="54"/>
        <v>26.954286459127459</v>
      </c>
      <c r="AW144" s="30">
        <f t="shared" si="57"/>
        <v>34.343160162602182</v>
      </c>
      <c r="AX144" s="36">
        <f t="shared" si="55"/>
        <v>27.630780421557908</v>
      </c>
      <c r="AY144" s="37">
        <f t="shared" si="56"/>
        <v>27.947171164398259</v>
      </c>
    </row>
    <row r="145" spans="1:51" thickTop="1" thickBot="1">
      <c r="A145" s="4">
        <v>144</v>
      </c>
      <c r="B145" s="4">
        <v>1178557013</v>
      </c>
      <c r="C145" s="5">
        <f t="shared" si="44"/>
        <v>0.4454828660436137</v>
      </c>
      <c r="D145" s="2">
        <f t="shared" si="45"/>
        <v>39209.70616898148</v>
      </c>
      <c r="E145" t="s">
        <v>700</v>
      </c>
      <c r="F145" t="s">
        <v>701</v>
      </c>
      <c r="G145" s="4">
        <v>34</v>
      </c>
      <c r="H145" s="4">
        <v>34</v>
      </c>
      <c r="I145" s="5">
        <f t="shared" si="46"/>
        <v>0.47368421052631576</v>
      </c>
      <c r="J145" s="4">
        <v>233</v>
      </c>
      <c r="K145" s="4">
        <v>233</v>
      </c>
      <c r="L145" s="5">
        <f t="shared" si="47"/>
        <v>0.69672144367621713</v>
      </c>
      <c r="M145" s="5">
        <f t="shared" si="48"/>
        <v>6.8529411764705879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f>N145+P145+T145</f>
        <v>0</v>
      </c>
      <c r="X145" s="4">
        <f>O145+Q145+U145</f>
        <v>0</v>
      </c>
      <c r="Y145" s="60">
        <f>(N145+V145)/G145</f>
        <v>0</v>
      </c>
      <c r="Z145" s="62">
        <f>IF(AA145=0,0,(N145+V145)/ABS(AA145))</f>
        <v>0</v>
      </c>
      <c r="AA145" s="3">
        <f t="shared" si="49"/>
        <v>0</v>
      </c>
      <c r="AB145" s="3">
        <f t="shared" si="50"/>
        <v>0</v>
      </c>
      <c r="AC145" s="3">
        <f>N145+O145+P145+Q145+T145+U145</f>
        <v>0</v>
      </c>
      <c r="AD145" s="3">
        <f>AA145/G145</f>
        <v>0</v>
      </c>
      <c r="AE145" s="24">
        <f>(AA145)*(G145*G145)</f>
        <v>0</v>
      </c>
      <c r="AF145" s="25">
        <f t="shared" si="51"/>
        <v>8.6505190311418688E-4</v>
      </c>
      <c r="AG145" s="26">
        <f>(H145-$H$2)/SUM($AF$2:AF144)</f>
        <v>80.402156444609034</v>
      </c>
      <c r="AH145" s="35">
        <f>(H145-H140)/SUM(AF140:AF144)</f>
        <v>0</v>
      </c>
      <c r="AI145" s="28">
        <f>(H145-H135)/SUM(AF135:AF144)</f>
        <v>0</v>
      </c>
      <c r="AJ145" s="29">
        <f>AJ144+(AVERAGE($AE$3:AE145)/(AJ144*AJ144))</f>
        <v>33.521880744169451</v>
      </c>
      <c r="AK145" s="30">
        <f>AK144+(AVERAGE($AG$3:AG145)/(AK144*AK144))</f>
        <v>32.667123788423865</v>
      </c>
      <c r="AL145" s="36">
        <f>AL144+(AVERAGE($AH$3:AH145)/(AL144*AL144))</f>
        <v>32.600505881192092</v>
      </c>
      <c r="AM145" s="37">
        <f>AM144+(AVERAGE($AI$3:AI145)/(AM144*AM144))</f>
        <v>32.162964221171983</v>
      </c>
      <c r="AN145" s="38">
        <f t="shared" si="52"/>
        <v>34</v>
      </c>
      <c r="AO145" s="39">
        <f t="shared" si="53"/>
        <v>33.805957372654035</v>
      </c>
      <c r="AP145" s="39">
        <f t="shared" si="53"/>
        <v>33.849664906729082</v>
      </c>
      <c r="AQ145" s="36">
        <f t="shared" si="58"/>
        <v>33.446564925491721</v>
      </c>
      <c r="AR145" s="40">
        <f t="shared" si="59"/>
        <v>33.272743671428557</v>
      </c>
      <c r="AS145" s="41">
        <f t="shared" si="59"/>
        <v>33.371915800303718</v>
      </c>
      <c r="AT145" s="20">
        <f>POWER((AO145-H145),2)</f>
        <v>3.7652541227325045E-2</v>
      </c>
      <c r="AU145" s="20">
        <f>POWER((AP145-H145),2)</f>
        <v>2.2600640268775677E-2</v>
      </c>
      <c r="AV145" s="29">
        <f t="shared" si="54"/>
        <v>27.001531766384442</v>
      </c>
      <c r="AW145" s="30">
        <f t="shared" si="57"/>
        <v>34.413648616772591</v>
      </c>
      <c r="AX145" s="36">
        <f t="shared" si="55"/>
        <v>27.680365175933165</v>
      </c>
      <c r="AY145" s="37">
        <f t="shared" si="56"/>
        <v>27.997830931269103</v>
      </c>
    </row>
    <row r="146" spans="1:51" thickTop="1" thickBot="1">
      <c r="A146" s="4">
        <v>145</v>
      </c>
      <c r="B146" s="4">
        <v>1180625175</v>
      </c>
      <c r="C146" s="5">
        <f t="shared" si="44"/>
        <v>0.44859813084112149</v>
      </c>
      <c r="D146" s="2">
        <f t="shared" si="45"/>
        <v>39233.643229166664</v>
      </c>
      <c r="E146" t="s">
        <v>701</v>
      </c>
      <c r="F146" t="s">
        <v>702</v>
      </c>
      <c r="G146" s="4">
        <v>34</v>
      </c>
      <c r="H146" s="4">
        <v>34</v>
      </c>
      <c r="I146" s="5">
        <f t="shared" si="46"/>
        <v>0.47368421052631576</v>
      </c>
      <c r="J146" s="4">
        <v>233</v>
      </c>
      <c r="K146" s="4">
        <v>238</v>
      </c>
      <c r="L146" s="5">
        <f t="shared" si="47"/>
        <v>0.71173523359323609</v>
      </c>
      <c r="M146" s="5">
        <f t="shared" si="48"/>
        <v>7</v>
      </c>
      <c r="N146" s="4">
        <v>0</v>
      </c>
      <c r="O146" s="4">
        <v>0</v>
      </c>
      <c r="P146" s="4">
        <v>5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1</v>
      </c>
      <c r="W146" s="4">
        <f>N146+P146+T146</f>
        <v>5</v>
      </c>
      <c r="X146" s="4">
        <f>O146+Q146+U146</f>
        <v>0</v>
      </c>
      <c r="Y146" s="60">
        <f>(N146+V146)/G146</f>
        <v>2.9411764705882353E-2</v>
      </c>
      <c r="Z146" s="62">
        <f>IF(AA146=0,0,(N146+V146)/ABS(AA146))</f>
        <v>0</v>
      </c>
      <c r="AA146" s="3">
        <f t="shared" si="49"/>
        <v>0</v>
      </c>
      <c r="AB146" s="3">
        <f t="shared" si="50"/>
        <v>5</v>
      </c>
      <c r="AC146" s="3">
        <f>N146+O146+P146+Q146+T146+U146</f>
        <v>5</v>
      </c>
      <c r="AD146" s="3">
        <f>AA146/G146</f>
        <v>0</v>
      </c>
      <c r="AE146" s="24">
        <f>(AA146)*(G146*G146)</f>
        <v>0</v>
      </c>
      <c r="AF146" s="25">
        <f t="shared" si="51"/>
        <v>8.6505190311418688E-4</v>
      </c>
      <c r="AG146" s="26">
        <f>(H146-$H$2)/SUM($AF$2:AF145)</f>
        <v>80.074547737382673</v>
      </c>
      <c r="AH146" s="35">
        <f>(H146-H141)/SUM(AF141:AF145)</f>
        <v>0</v>
      </c>
      <c r="AI146" s="28">
        <f>(H146-H136)/SUM(AF136:AF145)</f>
        <v>0</v>
      </c>
      <c r="AJ146" s="29">
        <f>AJ145+(AVERAGE($AE$3:AE146)/(AJ145*AJ145))</f>
        <v>33.586244299942585</v>
      </c>
      <c r="AK146" s="30">
        <f>AK145+(AVERAGE($AG$3:AG146)/(AK145*AK145))</f>
        <v>32.744061696687595</v>
      </c>
      <c r="AL146" s="36">
        <f>AL145+(AVERAGE($AH$3:AH146)/(AL145*AL145))</f>
        <v>32.671722566540566</v>
      </c>
      <c r="AM146" s="37">
        <f>AM145+(AVERAGE($AI$3:AI146)/(AM145*AM145))</f>
        <v>32.237228345497037</v>
      </c>
      <c r="AN146" s="38">
        <f t="shared" si="52"/>
        <v>34</v>
      </c>
      <c r="AO146" s="39">
        <f t="shared" si="53"/>
        <v>33.805957372654035</v>
      </c>
      <c r="AP146" s="39">
        <f t="shared" si="53"/>
        <v>33.849664906729082</v>
      </c>
      <c r="AQ146" s="36">
        <f t="shared" si="58"/>
        <v>33.446564925491721</v>
      </c>
      <c r="AR146" s="40">
        <f t="shared" si="59"/>
        <v>33.272743671428557</v>
      </c>
      <c r="AS146" s="41">
        <f t="shared" si="59"/>
        <v>33.382232285845774</v>
      </c>
      <c r="AT146" s="20">
        <f>POWER((AO146-H146),2)</f>
        <v>3.7652541227325045E-2</v>
      </c>
      <c r="AU146" s="20">
        <f>POWER((AP146-H146),2)</f>
        <v>2.2600640268775677E-2</v>
      </c>
      <c r="AV146" s="29">
        <f t="shared" si="54"/>
        <v>27.048611885512269</v>
      </c>
      <c r="AW146" s="30">
        <f t="shared" si="57"/>
        <v>34.483848607857553</v>
      </c>
      <c r="AX146" s="36">
        <f t="shared" si="55"/>
        <v>27.729772443796076</v>
      </c>
      <c r="AY146" s="37">
        <f t="shared" si="56"/>
        <v>28.048307534656303</v>
      </c>
    </row>
    <row r="147" spans="1:51" thickTop="1" thickBot="1">
      <c r="A147" s="4">
        <v>146</v>
      </c>
      <c r="B147" s="4">
        <v>1181237468</v>
      </c>
      <c r="C147" s="5">
        <f t="shared" si="44"/>
        <v>0.45171339563862928</v>
      </c>
      <c r="D147" s="2">
        <f t="shared" si="45"/>
        <v>39240.729953703703</v>
      </c>
      <c r="E147" t="s">
        <v>702</v>
      </c>
      <c r="F147" t="s">
        <v>703</v>
      </c>
      <c r="G147" s="4">
        <v>34</v>
      </c>
      <c r="H147" s="4">
        <v>34</v>
      </c>
      <c r="I147" s="5">
        <f t="shared" si="46"/>
        <v>0.47368421052631576</v>
      </c>
      <c r="J147" s="4">
        <v>238</v>
      </c>
      <c r="K147" s="4">
        <v>239</v>
      </c>
      <c r="L147" s="5">
        <f t="shared" si="47"/>
        <v>0.71473799157663986</v>
      </c>
      <c r="M147" s="5">
        <f t="shared" si="48"/>
        <v>7.0294117647058822</v>
      </c>
      <c r="N147" s="4">
        <v>0</v>
      </c>
      <c r="O147" s="4">
        <v>0</v>
      </c>
      <c r="P147" s="4">
        <v>1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1</v>
      </c>
      <c r="W147" s="4">
        <f>N147+P147+T147</f>
        <v>1</v>
      </c>
      <c r="X147" s="4">
        <f>O147+Q147+U147</f>
        <v>0</v>
      </c>
      <c r="Y147" s="60">
        <f>(N147+V147)/G147</f>
        <v>2.9411764705882353E-2</v>
      </c>
      <c r="Z147" s="62">
        <f>IF(AA147=0,0,(N147+V147)/ABS(AA147))</f>
        <v>0</v>
      </c>
      <c r="AA147" s="3">
        <f t="shared" si="49"/>
        <v>0</v>
      </c>
      <c r="AB147" s="3">
        <f t="shared" si="50"/>
        <v>1</v>
      </c>
      <c r="AC147" s="3">
        <f>N147+O147+P147+Q147+T147+U147</f>
        <v>1</v>
      </c>
      <c r="AD147" s="3">
        <f>AA147/G147</f>
        <v>0</v>
      </c>
      <c r="AE147" s="24">
        <f>(AA147)*(G147*G147)</f>
        <v>0</v>
      </c>
      <c r="AF147" s="25">
        <f t="shared" si="51"/>
        <v>8.6505190311418688E-4</v>
      </c>
      <c r="AG147" s="26">
        <f>(H147-$H$2)/SUM($AF$2:AF146)</f>
        <v>79.749597961836557</v>
      </c>
      <c r="AH147" s="35">
        <f>(H147-H142)/SUM(AF142:AF146)</f>
        <v>0</v>
      </c>
      <c r="AI147" s="28">
        <f>(H147-H137)/SUM(AF137:AF146)</f>
        <v>0</v>
      </c>
      <c r="AJ147" s="29">
        <f>AJ146+(AVERAGE($AE$3:AE147)/(AJ146*AJ146))</f>
        <v>33.649919216832345</v>
      </c>
      <c r="AK147" s="30">
        <f>AK146+(AVERAGE($AG$3:AG147)/(AK146*AK146))</f>
        <v>32.820623329906844</v>
      </c>
      <c r="AL147" s="36">
        <f>AL146+(AVERAGE($AH$3:AH147)/(AL146*AL146))</f>
        <v>32.742140108248833</v>
      </c>
      <c r="AM147" s="37">
        <f>AM146+(AVERAGE($AI$3:AI147)/(AM146*AM146))</f>
        <v>32.310640893634904</v>
      </c>
      <c r="AN147" s="38">
        <f t="shared" si="52"/>
        <v>34</v>
      </c>
      <c r="AO147" s="39">
        <f t="shared" si="53"/>
        <v>33.805957372654035</v>
      </c>
      <c r="AP147" s="39">
        <f t="shared" si="53"/>
        <v>33.849664906729082</v>
      </c>
      <c r="AQ147" s="36">
        <f t="shared" si="58"/>
        <v>33.446564925491721</v>
      </c>
      <c r="AR147" s="40">
        <f t="shared" si="59"/>
        <v>33.272743671428557</v>
      </c>
      <c r="AS147" s="41">
        <f t="shared" si="59"/>
        <v>33.382232285845774</v>
      </c>
      <c r="AT147" s="20">
        <f>POWER((AO147-H147),2)</f>
        <v>3.7652541227325045E-2</v>
      </c>
      <c r="AU147" s="20">
        <f>POWER((AP147-H147),2)</f>
        <v>2.2600640268775677E-2</v>
      </c>
      <c r="AV147" s="29">
        <f t="shared" si="54"/>
        <v>27.095528254381694</v>
      </c>
      <c r="AW147" s="30">
        <f t="shared" si="57"/>
        <v>34.553763072653801</v>
      </c>
      <c r="AX147" s="36">
        <f t="shared" si="55"/>
        <v>27.779003806614085</v>
      </c>
      <c r="AY147" s="37">
        <f t="shared" si="56"/>
        <v>28.098602623001444</v>
      </c>
    </row>
    <row r="148" spans="1:51" thickTop="1" thickBot="1">
      <c r="A148" s="4">
        <v>147</v>
      </c>
      <c r="B148" s="4">
        <v>1181981285</v>
      </c>
      <c r="C148" s="5">
        <f t="shared" si="44"/>
        <v>0.45482866043613707</v>
      </c>
      <c r="D148" s="2">
        <f t="shared" si="45"/>
        <v>39249.338946759257</v>
      </c>
      <c r="E148" t="s">
        <v>703</v>
      </c>
      <c r="F148" t="s">
        <v>704</v>
      </c>
      <c r="G148" s="4">
        <v>34</v>
      </c>
      <c r="H148" s="4">
        <v>34</v>
      </c>
      <c r="I148" s="5">
        <f t="shared" si="46"/>
        <v>0.47368421052631576</v>
      </c>
      <c r="J148" s="4">
        <v>239</v>
      </c>
      <c r="K148" s="4">
        <v>239</v>
      </c>
      <c r="L148" s="5">
        <f t="shared" si="47"/>
        <v>0.71473799157663986</v>
      </c>
      <c r="M148" s="5">
        <f t="shared" si="48"/>
        <v>7.0294117647058822</v>
      </c>
      <c r="N148" s="4">
        <v>0</v>
      </c>
      <c r="O148" s="4">
        <v>0</v>
      </c>
      <c r="P148" s="4">
        <v>0</v>
      </c>
      <c r="Q148" s="4">
        <v>0</v>
      </c>
      <c r="R148" s="4">
        <v>7</v>
      </c>
      <c r="S148" s="4">
        <v>0</v>
      </c>
      <c r="T148" s="4">
        <v>0</v>
      </c>
      <c r="U148" s="4">
        <v>0</v>
      </c>
      <c r="V148" s="4">
        <v>4</v>
      </c>
      <c r="W148" s="4">
        <f>N148+P148+T148</f>
        <v>0</v>
      </c>
      <c r="X148" s="4">
        <f>O148+Q148+U148</f>
        <v>0</v>
      </c>
      <c r="Y148" s="60">
        <f>(N148+V148)/G148</f>
        <v>0.11764705882352941</v>
      </c>
      <c r="Z148" s="62">
        <f>IF(AA148=0,0,(N148+V148)/ABS(AA148))</f>
        <v>0</v>
      </c>
      <c r="AA148" s="3">
        <f t="shared" si="49"/>
        <v>0</v>
      </c>
      <c r="AB148" s="3">
        <f t="shared" si="50"/>
        <v>0</v>
      </c>
      <c r="AC148" s="3">
        <f>N148+O148+P148+Q148+T148+U148</f>
        <v>0</v>
      </c>
      <c r="AD148" s="3">
        <f>AA148/G148</f>
        <v>0</v>
      </c>
      <c r="AE148" s="24">
        <f>(AA148)*(G148*G148)</f>
        <v>0</v>
      </c>
      <c r="AF148" s="25">
        <f t="shared" si="51"/>
        <v>8.6505190311418688E-4</v>
      </c>
      <c r="AG148" s="26">
        <f>(H148-$H$2)/SUM($AF$2:AF147)</f>
        <v>79.427274878244845</v>
      </c>
      <c r="AH148" s="35">
        <f>(H148-H143)/SUM(AF143:AF147)</f>
        <v>0</v>
      </c>
      <c r="AI148" s="28">
        <f>(H148-H138)/SUM(AF138:AF147)</f>
        <v>0</v>
      </c>
      <c r="AJ148" s="29">
        <f>AJ147+(AVERAGE($AE$3:AE148)/(AJ147*AJ147))</f>
        <v>33.712918900181194</v>
      </c>
      <c r="AK148" s="30">
        <f>AK147+(AVERAGE($AG$3:AG148)/(AK147*AK147))</f>
        <v>32.896811270493387</v>
      </c>
      <c r="AL148" s="36">
        <f>AL147+(AVERAGE($AH$3:AH148)/(AL147*AL147))</f>
        <v>32.81177484628963</v>
      </c>
      <c r="AM148" s="37">
        <f>AM147+(AVERAGE($AI$3:AI148)/(AM147*AM147))</f>
        <v>32.383219678198664</v>
      </c>
      <c r="AN148" s="38">
        <f t="shared" si="52"/>
        <v>34</v>
      </c>
      <c r="AO148" s="39">
        <f t="shared" ref="AO148:AP163" si="60">AO147+(AH148/(AO147*AO147))</f>
        <v>33.805957372654035</v>
      </c>
      <c r="AP148" s="39">
        <f t="shared" si="60"/>
        <v>33.849664906729082</v>
      </c>
      <c r="AQ148" s="36">
        <f t="shared" si="58"/>
        <v>33.446564925491721</v>
      </c>
      <c r="AR148" s="40">
        <f t="shared" si="59"/>
        <v>33.272743671428557</v>
      </c>
      <c r="AS148" s="41">
        <f t="shared" si="59"/>
        <v>33.382232285845774</v>
      </c>
      <c r="AT148" s="20">
        <f>POWER((AO148-H148),2)</f>
        <v>3.7652541227325045E-2</v>
      </c>
      <c r="AU148" s="20">
        <f>POWER((AP148-H148),2)</f>
        <v>2.2600640268775677E-2</v>
      </c>
      <c r="AV148" s="29">
        <f t="shared" si="54"/>
        <v>27.14228229092922</v>
      </c>
      <c r="AW148" s="30">
        <f t="shared" si="57"/>
        <v>34.623394900374045</v>
      </c>
      <c r="AX148" s="36">
        <f t="shared" si="55"/>
        <v>27.828060823413381</v>
      </c>
      <c r="AY148" s="37">
        <f t="shared" si="56"/>
        <v>28.148717821120677</v>
      </c>
    </row>
    <row r="149" spans="1:51" thickTop="1" thickBot="1">
      <c r="A149" s="4">
        <v>148</v>
      </c>
      <c r="B149" s="4">
        <v>1182525595</v>
      </c>
      <c r="C149" s="5">
        <f t="shared" si="44"/>
        <v>0.45794392523364486</v>
      </c>
      <c r="D149" s="2">
        <f t="shared" si="45"/>
        <v>39255.638831018521</v>
      </c>
      <c r="E149" t="s">
        <v>704</v>
      </c>
      <c r="F149" t="s">
        <v>705</v>
      </c>
      <c r="G149" s="4">
        <v>34</v>
      </c>
      <c r="H149" s="4">
        <v>34</v>
      </c>
      <c r="I149" s="5">
        <f t="shared" si="46"/>
        <v>0.47368421052631576</v>
      </c>
      <c r="J149" s="4">
        <v>239</v>
      </c>
      <c r="K149" s="4">
        <v>239</v>
      </c>
      <c r="L149" s="5">
        <f t="shared" si="47"/>
        <v>0.71473799157663986</v>
      </c>
      <c r="M149" s="5">
        <f t="shared" si="48"/>
        <v>7.0294117647058822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f>N149+P149+T149</f>
        <v>0</v>
      </c>
      <c r="X149" s="4">
        <f>O149+Q149+U149</f>
        <v>0</v>
      </c>
      <c r="Y149" s="60">
        <f>(N149+V149)/G149</f>
        <v>0</v>
      </c>
      <c r="Z149" s="62">
        <f>IF(AA149=0,0,(N149+V149)/ABS(AA149))</f>
        <v>0</v>
      </c>
      <c r="AA149" s="3">
        <f t="shared" si="49"/>
        <v>0</v>
      </c>
      <c r="AB149" s="3">
        <f t="shared" si="50"/>
        <v>0</v>
      </c>
      <c r="AC149" s="3">
        <f>N149+O149+P149+Q149+T149+U149</f>
        <v>0</v>
      </c>
      <c r="AD149" s="3">
        <f>AA149/G149</f>
        <v>0</v>
      </c>
      <c r="AE149" s="24">
        <f>(AA149)*(G149*G149)</f>
        <v>0</v>
      </c>
      <c r="AF149" s="25">
        <f t="shared" si="51"/>
        <v>8.6505190311418688E-4</v>
      </c>
      <c r="AG149" s="26">
        <f>(H149-$H$2)/SUM($AF$2:AF148)</f>
        <v>79.10754676599538</v>
      </c>
      <c r="AH149" s="35">
        <f>(H149-H144)/SUM(AF144:AF148)</f>
        <v>0</v>
      </c>
      <c r="AI149" s="28">
        <f>(H149-H139)/SUM(AF139:AF148)</f>
        <v>0</v>
      </c>
      <c r="AJ149" s="29">
        <f>AJ148+(AVERAGE($AE$3:AE149)/(AJ148*AJ148))</f>
        <v>33.775256378171193</v>
      </c>
      <c r="AK149" s="30">
        <f>AK148+(AVERAGE($AG$3:AG149)/(AK148*AK148))</f>
        <v>32.972628105558456</v>
      </c>
      <c r="AL149" s="36">
        <f>AL148+(AVERAGE($AH$3:AH149)/(AL148*AL148))</f>
        <v>32.880642636340262</v>
      </c>
      <c r="AM149" s="37">
        <f>AM148+(AVERAGE($AI$3:AI149)/(AM148*AM148))</f>
        <v>32.454981970862484</v>
      </c>
      <c r="AN149" s="38">
        <f t="shared" si="52"/>
        <v>34</v>
      </c>
      <c r="AO149" s="39">
        <f t="shared" si="60"/>
        <v>33.805957372654035</v>
      </c>
      <c r="AP149" s="39">
        <f t="shared" si="60"/>
        <v>33.849664906729082</v>
      </c>
      <c r="AQ149" s="36">
        <f t="shared" si="58"/>
        <v>33.446564925491721</v>
      </c>
      <c r="AR149" s="40">
        <f t="shared" si="59"/>
        <v>33.272743671428557</v>
      </c>
      <c r="AS149" s="41">
        <f t="shared" si="59"/>
        <v>33.382232285845774</v>
      </c>
      <c r="AT149" s="20">
        <f>POWER((AO149-H149),2)</f>
        <v>3.7652541227325045E-2</v>
      </c>
      <c r="AU149" s="20">
        <f>POWER((AP149-H149),2)</f>
        <v>2.2600640268775677E-2</v>
      </c>
      <c r="AV149" s="29">
        <f t="shared" si="54"/>
        <v>27.188875393535326</v>
      </c>
      <c r="AW149" s="30">
        <f t="shared" si="57"/>
        <v>34.692746933701265</v>
      </c>
      <c r="AX149" s="36">
        <f t="shared" si="55"/>
        <v>27.876945031214646</v>
      </c>
      <c r="AY149" s="37">
        <f t="shared" si="56"/>
        <v>28.198654730668014</v>
      </c>
    </row>
    <row r="150" spans="1:51" thickTop="1" thickBot="1">
      <c r="A150" s="4">
        <v>149</v>
      </c>
      <c r="B150" s="4">
        <v>1182537084</v>
      </c>
      <c r="C150" s="5">
        <f t="shared" si="44"/>
        <v>0.46105919003115264</v>
      </c>
      <c r="D150" s="2">
        <f t="shared" si="45"/>
        <v>39255.77180555556</v>
      </c>
      <c r="E150" t="s">
        <v>705</v>
      </c>
      <c r="F150" t="s">
        <v>706</v>
      </c>
      <c r="G150" s="4">
        <v>34</v>
      </c>
      <c r="H150" s="4">
        <v>34</v>
      </c>
      <c r="I150" s="5">
        <f t="shared" si="46"/>
        <v>0.47368421052631576</v>
      </c>
      <c r="J150" s="4">
        <v>239</v>
      </c>
      <c r="K150" s="4">
        <v>239</v>
      </c>
      <c r="L150" s="5">
        <f t="shared" si="47"/>
        <v>0.71473799157663986</v>
      </c>
      <c r="M150" s="5">
        <f t="shared" si="48"/>
        <v>7.0294117647058822</v>
      </c>
      <c r="N150" s="4">
        <v>0</v>
      </c>
      <c r="O150" s="4">
        <v>0</v>
      </c>
      <c r="P150" s="4">
        <v>0</v>
      </c>
      <c r="Q150" s="4">
        <v>0</v>
      </c>
      <c r="R150" s="4">
        <v>129</v>
      </c>
      <c r="S150" s="4">
        <v>0</v>
      </c>
      <c r="T150" s="4">
        <v>0</v>
      </c>
      <c r="U150" s="4">
        <v>0</v>
      </c>
      <c r="V150" s="4">
        <v>32</v>
      </c>
      <c r="W150" s="4">
        <f>N150+P150+T150</f>
        <v>0</v>
      </c>
      <c r="X150" s="4">
        <f>O150+Q150+U150</f>
        <v>0</v>
      </c>
      <c r="Y150" s="60">
        <f>(N150+V150)/G150</f>
        <v>0.94117647058823528</v>
      </c>
      <c r="Z150" s="62">
        <f>IF(AA150=0,0,(N150+V150)/ABS(AA150))</f>
        <v>0</v>
      </c>
      <c r="AA150" s="3">
        <f t="shared" si="49"/>
        <v>0</v>
      </c>
      <c r="AB150" s="3">
        <f t="shared" si="50"/>
        <v>0</v>
      </c>
      <c r="AC150" s="3">
        <f>N150+O150+P150+Q150+T150+U150</f>
        <v>0</v>
      </c>
      <c r="AD150" s="3">
        <f>AA150/G150</f>
        <v>0</v>
      </c>
      <c r="AE150" s="24">
        <f>(AA150)*(G150*G150)</f>
        <v>0</v>
      </c>
      <c r="AF150" s="25">
        <f t="shared" si="51"/>
        <v>8.6505190311418688E-4</v>
      </c>
      <c r="AG150" s="26">
        <f>(H150-$H$2)/SUM($AF$2:AF149)</f>
        <v>78.790382413183366</v>
      </c>
      <c r="AH150" s="35">
        <f>(H150-H145)/SUM(AF145:AF149)</f>
        <v>0</v>
      </c>
      <c r="AI150" s="28">
        <f>(H150-H140)/SUM(AF140:AF149)</f>
        <v>0</v>
      </c>
      <c r="AJ150" s="29">
        <f>AJ149+(AVERAGE($AE$3:AE150)/(AJ149*AJ149))</f>
        <v>33.836944315694396</v>
      </c>
      <c r="AK150" s="30">
        <f>AK149+(AVERAGE($AG$3:AG150)/(AK149*AK149))</f>
        <v>33.048076425176511</v>
      </c>
      <c r="AL150" s="36">
        <f>AL149+(AVERAGE($AH$3:AH150)/(AL149*AL149))</f>
        <v>32.948758868599718</v>
      </c>
      <c r="AM150" s="37">
        <f>AM149+(AVERAGE($AI$3:AI150)/(AM149*AM149))</f>
        <v>32.525944523928224</v>
      </c>
      <c r="AN150" s="38">
        <f t="shared" si="52"/>
        <v>34</v>
      </c>
      <c r="AO150" s="39">
        <f t="shared" si="60"/>
        <v>33.805957372654035</v>
      </c>
      <c r="AP150" s="39">
        <f t="shared" si="60"/>
        <v>33.849664906729082</v>
      </c>
      <c r="AQ150" s="36">
        <f t="shared" si="58"/>
        <v>33.446564925491721</v>
      </c>
      <c r="AR150" s="40">
        <f t="shared" si="59"/>
        <v>33.272743671428557</v>
      </c>
      <c r="AS150" s="41">
        <f t="shared" si="59"/>
        <v>33.382232285845774</v>
      </c>
      <c r="AT150" s="20">
        <f>POWER((AO150-H150),2)</f>
        <v>3.7652541227325045E-2</v>
      </c>
      <c r="AU150" s="20">
        <f>POWER((AP150-H150),2)</f>
        <v>2.2600640268775677E-2</v>
      </c>
      <c r="AV150" s="29">
        <f t="shared" si="54"/>
        <v>27.235308941393576</v>
      </c>
      <c r="AW150" s="30">
        <f t="shared" si="57"/>
        <v>34.761821969813433</v>
      </c>
      <c r="AX150" s="36">
        <f t="shared" si="55"/>
        <v>27.925657945458088</v>
      </c>
      <c r="AY150" s="37">
        <f t="shared" si="56"/>
        <v>28.248414930587131</v>
      </c>
    </row>
    <row r="151" spans="1:51" thickTop="1" thickBot="1">
      <c r="A151" s="4">
        <v>150</v>
      </c>
      <c r="B151" s="4">
        <v>1182543102</v>
      </c>
      <c r="C151" s="5">
        <f t="shared" si="44"/>
        <v>0.46417445482866043</v>
      </c>
      <c r="D151" s="2">
        <f t="shared" si="45"/>
        <v>39255.841458333336</v>
      </c>
      <c r="E151" t="s">
        <v>706</v>
      </c>
      <c r="F151" t="s">
        <v>707</v>
      </c>
      <c r="G151" s="4">
        <v>34</v>
      </c>
      <c r="H151" s="4">
        <v>34</v>
      </c>
      <c r="I151" s="5">
        <f t="shared" si="46"/>
        <v>0.47368421052631576</v>
      </c>
      <c r="J151" s="4">
        <v>239</v>
      </c>
      <c r="K151" s="4">
        <v>239</v>
      </c>
      <c r="L151" s="5">
        <f t="shared" si="47"/>
        <v>0.71473799157663986</v>
      </c>
      <c r="M151" s="5">
        <f t="shared" si="48"/>
        <v>7.0294117647058822</v>
      </c>
      <c r="N151" s="4">
        <v>0</v>
      </c>
      <c r="O151" s="4">
        <v>0</v>
      </c>
      <c r="P151" s="4">
        <v>0</v>
      </c>
      <c r="Q151" s="4">
        <v>0</v>
      </c>
      <c r="R151" s="4">
        <v>7</v>
      </c>
      <c r="S151" s="4">
        <v>0</v>
      </c>
      <c r="T151" s="4">
        <v>0</v>
      </c>
      <c r="U151" s="4">
        <v>0</v>
      </c>
      <c r="V151" s="4">
        <v>5</v>
      </c>
      <c r="W151" s="4">
        <f>N151+P151+T151</f>
        <v>0</v>
      </c>
      <c r="X151" s="4">
        <f>O151+Q151+U151</f>
        <v>0</v>
      </c>
      <c r="Y151" s="60">
        <f>(N151+V151)/G151</f>
        <v>0.14705882352941177</v>
      </c>
      <c r="Z151" s="62">
        <f>IF(AA151=0,0,(N151+V151)/ABS(AA151))</f>
        <v>0</v>
      </c>
      <c r="AA151" s="3">
        <f t="shared" si="49"/>
        <v>0</v>
      </c>
      <c r="AB151" s="3">
        <f t="shared" si="50"/>
        <v>0</v>
      </c>
      <c r="AC151" s="3">
        <f>N151+O151+P151+Q151+T151+U151</f>
        <v>0</v>
      </c>
      <c r="AD151" s="3">
        <f>AA151/G151</f>
        <v>0</v>
      </c>
      <c r="AE151" s="24">
        <f>(AA151)*(G151*G151)</f>
        <v>0</v>
      </c>
      <c r="AF151" s="25">
        <f t="shared" si="51"/>
        <v>8.6505190311418688E-4</v>
      </c>
      <c r="AG151" s="26">
        <f>(H151-$H$2)/SUM($AF$2:AF150)</f>
        <v>78.475751106454311</v>
      </c>
      <c r="AH151" s="35">
        <f>(H151-H146)/SUM(AF146:AF150)</f>
        <v>0</v>
      </c>
      <c r="AI151" s="28">
        <f>(H151-H141)/SUM(AF141:AF150)</f>
        <v>0</v>
      </c>
      <c r="AJ151" s="29">
        <f>AJ150+(AVERAGE($AE$3:AE151)/(AJ150*AJ150))</f>
        <v>33.897995027593581</v>
      </c>
      <c r="AK151" s="30">
        <f>AK150+(AVERAGE($AG$3:AG151)/(AK150*AK150))</f>
        <v>33.123158820760565</v>
      </c>
      <c r="AL151" s="36">
        <f>AL150+(AVERAGE($AH$3:AH151)/(AL150*AL150))</f>
        <v>33.016138485700985</v>
      </c>
      <c r="AM151" s="37">
        <f>AM150+(AVERAGE($AI$3:AI151)/(AM150*AM150))</f>
        <v>32.596123590826785</v>
      </c>
      <c r="AN151" s="38">
        <f t="shared" si="52"/>
        <v>34</v>
      </c>
      <c r="AO151" s="39">
        <f t="shared" si="60"/>
        <v>33.805957372654035</v>
      </c>
      <c r="AP151" s="39">
        <f t="shared" si="60"/>
        <v>33.849664906729082</v>
      </c>
      <c r="AQ151" s="36">
        <f t="shared" si="58"/>
        <v>33.446564925491721</v>
      </c>
      <c r="AR151" s="40">
        <f t="shared" si="59"/>
        <v>33.272743671428557</v>
      </c>
      <c r="AS151" s="41">
        <f t="shared" si="59"/>
        <v>33.382232285845774</v>
      </c>
      <c r="AT151" s="20">
        <f>POWER((AO151-H151),2)</f>
        <v>3.7652541227325045E-2</v>
      </c>
      <c r="AU151" s="20">
        <f>POWER((AP151-H151),2)</f>
        <v>2.2600640268775677E-2</v>
      </c>
      <c r="AV151" s="29">
        <f t="shared" si="54"/>
        <v>27.281584294870925</v>
      </c>
      <c r="AW151" s="30">
        <f t="shared" si="57"/>
        <v>34.830622761379672</v>
      </c>
      <c r="AX151" s="36">
        <f t="shared" si="55"/>
        <v>27.974201060418082</v>
      </c>
      <c r="AY151" s="37">
        <f t="shared" si="56"/>
        <v>28.297999977552021</v>
      </c>
    </row>
    <row r="152" spans="1:51" thickTop="1" thickBot="1">
      <c r="A152" s="4">
        <v>151</v>
      </c>
      <c r="B152" s="4">
        <v>1182626880</v>
      </c>
      <c r="C152" s="5">
        <f t="shared" si="44"/>
        <v>0.46728971962616822</v>
      </c>
      <c r="D152" s="2">
        <f t="shared" si="45"/>
        <v>39256.811111111107</v>
      </c>
      <c r="E152" t="s">
        <v>707</v>
      </c>
      <c r="F152" t="s">
        <v>708</v>
      </c>
      <c r="G152" s="4">
        <v>34</v>
      </c>
      <c r="H152" s="4">
        <v>34</v>
      </c>
      <c r="I152" s="5">
        <f t="shared" si="46"/>
        <v>0.47368421052631576</v>
      </c>
      <c r="J152" s="4">
        <v>239</v>
      </c>
      <c r="K152" s="4">
        <v>239</v>
      </c>
      <c r="L152" s="5">
        <f t="shared" si="47"/>
        <v>0.71473799157663986</v>
      </c>
      <c r="M152" s="5">
        <f t="shared" si="48"/>
        <v>7.0294117647058822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f>N152+P152+T152</f>
        <v>0</v>
      </c>
      <c r="X152" s="4">
        <f>O152+Q152+U152</f>
        <v>0</v>
      </c>
      <c r="Y152" s="60">
        <f>(N152+V152)/G152</f>
        <v>0</v>
      </c>
      <c r="Z152" s="62">
        <f>IF(AA152=0,0,(N152+V152)/ABS(AA152))</f>
        <v>0</v>
      </c>
      <c r="AA152" s="3">
        <f t="shared" si="49"/>
        <v>0</v>
      </c>
      <c r="AB152" s="3">
        <f t="shared" si="50"/>
        <v>0</v>
      </c>
      <c r="AC152" s="3">
        <f>N152+O152+P152+Q152+T152+U152</f>
        <v>0</v>
      </c>
      <c r="AD152" s="3">
        <f>AA152/G152</f>
        <v>0</v>
      </c>
      <c r="AE152" s="24">
        <f>(AA152)*(G152*G152)</f>
        <v>0</v>
      </c>
      <c r="AF152" s="25">
        <f t="shared" si="51"/>
        <v>8.6505190311418688E-4</v>
      </c>
      <c r="AG152" s="26">
        <f>(H152-$H$2)/SUM($AF$2:AF151)</f>
        <v>78.163622621089388</v>
      </c>
      <c r="AH152" s="35">
        <f>(H152-H147)/SUM(AF147:AF151)</f>
        <v>0</v>
      </c>
      <c r="AI152" s="28">
        <f>(H152-H142)/SUM(AF142:AF151)</f>
        <v>0</v>
      </c>
      <c r="AJ152" s="29">
        <f>AJ151+(AVERAGE($AE$3:AE152)/(AJ151*AJ151))</f>
        <v>33.958420491307344</v>
      </c>
      <c r="AK152" s="30">
        <f>AK151+(AVERAGE($AG$3:AG152)/(AK151*AK151))</f>
        <v>33.197877883542724</v>
      </c>
      <c r="AL152" s="36">
        <f>AL151+(AVERAGE($AH$3:AH152)/(AL151*AL151))</f>
        <v>33.082795999770475</v>
      </c>
      <c r="AM152" s="37">
        <f>AM151+(AVERAGE($AI$3:AI152)/(AM151*AM151))</f>
        <v>32.665534945616884</v>
      </c>
      <c r="AN152" s="38">
        <f t="shared" si="52"/>
        <v>34</v>
      </c>
      <c r="AO152" s="39">
        <f t="shared" si="60"/>
        <v>33.805957372654035</v>
      </c>
      <c r="AP152" s="39">
        <f t="shared" si="60"/>
        <v>33.849664906729082</v>
      </c>
      <c r="AQ152" s="36">
        <f t="shared" si="58"/>
        <v>33.446564925491721</v>
      </c>
      <c r="AR152" s="40">
        <f t="shared" si="59"/>
        <v>33.272743671428557</v>
      </c>
      <c r="AS152" s="41">
        <f t="shared" si="59"/>
        <v>33.382232285845774</v>
      </c>
      <c r="AT152" s="20">
        <f>POWER((AO152-H152),2)</f>
        <v>3.7652541227325045E-2</v>
      </c>
      <c r="AU152" s="20">
        <f>POWER((AP152-H152),2)</f>
        <v>2.2600640268775677E-2</v>
      </c>
      <c r="AV152" s="29">
        <f t="shared" si="54"/>
        <v>27.32770279585943</v>
      </c>
      <c r="AW152" s="30">
        <f t="shared" si="57"/>
        <v>34.899152017528799</v>
      </c>
      <c r="AX152" s="36">
        <f t="shared" si="55"/>
        <v>28.022575849607719</v>
      </c>
      <c r="AY152" s="37">
        <f t="shared" si="56"/>
        <v>28.347411406396791</v>
      </c>
    </row>
    <row r="153" spans="1:51" thickTop="1" thickBot="1">
      <c r="A153" s="4">
        <v>152</v>
      </c>
      <c r="B153" s="4">
        <v>1184009958</v>
      </c>
      <c r="C153" s="5">
        <f t="shared" si="44"/>
        <v>0.47040498442367601</v>
      </c>
      <c r="D153" s="2">
        <f t="shared" si="45"/>
        <v>39272.81895833333</v>
      </c>
      <c r="E153" t="s">
        <v>708</v>
      </c>
      <c r="F153" t="s">
        <v>709</v>
      </c>
      <c r="G153" s="4">
        <v>34</v>
      </c>
      <c r="H153" s="4">
        <v>34</v>
      </c>
      <c r="I153" s="5">
        <f t="shared" si="46"/>
        <v>0.47368421052631576</v>
      </c>
      <c r="J153" s="4">
        <v>239</v>
      </c>
      <c r="K153" s="4">
        <v>239</v>
      </c>
      <c r="L153" s="5">
        <f t="shared" si="47"/>
        <v>0.71473799157663986</v>
      </c>
      <c r="M153" s="5">
        <f t="shared" si="48"/>
        <v>7.0294117647058822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f>N153+P153+T153</f>
        <v>0</v>
      </c>
      <c r="X153" s="4">
        <f>O153+Q153+U153</f>
        <v>0</v>
      </c>
      <c r="Y153" s="60">
        <f>(N153+V153)/G153</f>
        <v>0</v>
      </c>
      <c r="Z153" s="62">
        <f>IF(AA153=0,0,(N153+V153)/ABS(AA153))</f>
        <v>0</v>
      </c>
      <c r="AA153" s="3">
        <f t="shared" si="49"/>
        <v>0</v>
      </c>
      <c r="AB153" s="3">
        <f t="shared" si="50"/>
        <v>0</v>
      </c>
      <c r="AC153" s="3">
        <f>N153+O153+P153+Q153+T153+U153</f>
        <v>0</v>
      </c>
      <c r="AD153" s="3">
        <f>AA153/G153</f>
        <v>0</v>
      </c>
      <c r="AE153" s="24">
        <f>(AA153)*(G153*G153)</f>
        <v>0</v>
      </c>
      <c r="AF153" s="25">
        <f t="shared" si="51"/>
        <v>8.6505190311418688E-4</v>
      </c>
      <c r="AG153" s="26">
        <f>(H153-$H$2)/SUM($AF$2:AF152)</f>
        <v>77.853967211326463</v>
      </c>
      <c r="AH153" s="35">
        <f>(H153-H148)/SUM(AF148:AF152)</f>
        <v>0</v>
      </c>
      <c r="AI153" s="28">
        <f>(H153-H143)/SUM(AF143:AF152)</f>
        <v>0</v>
      </c>
      <c r="AJ153" s="29">
        <f>AJ152+(AVERAGE($AE$3:AE153)/(AJ152*AJ152))</f>
        <v>34.018232358951373</v>
      </c>
      <c r="AK153" s="30">
        <f>AK152+(AVERAGE($AG$3:AG153)/(AK152*AK152))</f>
        <v>33.272236203153703</v>
      </c>
      <c r="AL153" s="36">
        <f>AL152+(AVERAGE($AH$3:AH153)/(AL152*AL152))</f>
        <v>33.148745508682893</v>
      </c>
      <c r="AM153" s="37">
        <f>AM152+(AVERAGE($AI$3:AI153)/(AM152*AM152))</f>
        <v>32.734193901539804</v>
      </c>
      <c r="AN153" s="38">
        <f t="shared" si="52"/>
        <v>34</v>
      </c>
      <c r="AO153" s="39">
        <f t="shared" si="60"/>
        <v>33.805957372654035</v>
      </c>
      <c r="AP153" s="39">
        <f t="shared" si="60"/>
        <v>33.849664906729082</v>
      </c>
      <c r="AQ153" s="36">
        <f t="shared" si="58"/>
        <v>33.446564925491721</v>
      </c>
      <c r="AR153" s="40">
        <f t="shared" si="59"/>
        <v>33.272743671428557</v>
      </c>
      <c r="AS153" s="41">
        <f t="shared" si="59"/>
        <v>33.382232285845774</v>
      </c>
      <c r="AT153" s="20">
        <f>POWER((AO153-H153),2)</f>
        <v>3.7652541227325045E-2</v>
      </c>
      <c r="AU153" s="20">
        <f>POWER((AP153-H153),2)</f>
        <v>2.2600640268775677E-2</v>
      </c>
      <c r="AV153" s="29">
        <f t="shared" si="54"/>
        <v>27.373665768119675</v>
      </c>
      <c r="AW153" s="30">
        <f t="shared" si="57"/>
        <v>34.967412404791212</v>
      </c>
      <c r="AX153" s="36">
        <f t="shared" si="55"/>
        <v>28.070783766173566</v>
      </c>
      <c r="AY153" s="37">
        <f t="shared" si="56"/>
        <v>28.396650730534986</v>
      </c>
    </row>
    <row r="154" spans="1:51" thickTop="1" thickBot="1">
      <c r="A154" s="4">
        <v>153</v>
      </c>
      <c r="B154" s="4">
        <v>1184011522</v>
      </c>
      <c r="C154" s="5">
        <f t="shared" si="44"/>
        <v>0.4735202492211838</v>
      </c>
      <c r="D154" s="2">
        <f t="shared" si="45"/>
        <v>39272.837060185186</v>
      </c>
      <c r="E154" t="s">
        <v>709</v>
      </c>
      <c r="F154" t="s">
        <v>710</v>
      </c>
      <c r="G154" s="4">
        <v>34</v>
      </c>
      <c r="H154" s="4">
        <v>34</v>
      </c>
      <c r="I154" s="5">
        <f t="shared" si="46"/>
        <v>0.47368421052631576</v>
      </c>
      <c r="J154" s="4">
        <v>239</v>
      </c>
      <c r="K154" s="4">
        <v>239</v>
      </c>
      <c r="L154" s="5">
        <f t="shared" si="47"/>
        <v>0.71473799157663986</v>
      </c>
      <c r="M154" s="5">
        <f t="shared" si="48"/>
        <v>7.0294117647058822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f>N154+P154+T154</f>
        <v>0</v>
      </c>
      <c r="X154" s="4">
        <f>O154+Q154+U154</f>
        <v>0</v>
      </c>
      <c r="Y154" s="60">
        <f>(N154+V154)/G154</f>
        <v>0</v>
      </c>
      <c r="Z154" s="62">
        <f>IF(AA154=0,0,(N154+V154)/ABS(AA154))</f>
        <v>0</v>
      </c>
      <c r="AA154" s="3">
        <f t="shared" si="49"/>
        <v>0</v>
      </c>
      <c r="AB154" s="3">
        <f t="shared" si="50"/>
        <v>0</v>
      </c>
      <c r="AC154" s="3">
        <f>N154+O154+P154+Q154+T154+U154</f>
        <v>0</v>
      </c>
      <c r="AD154" s="3">
        <f>AA154/G154</f>
        <v>0</v>
      </c>
      <c r="AE154" s="24">
        <f>(AA154)*(G154*G154)</f>
        <v>0</v>
      </c>
      <c r="AF154" s="25">
        <f t="shared" si="51"/>
        <v>8.6505190311418688E-4</v>
      </c>
      <c r="AG154" s="26">
        <f>(H154-$H$2)/SUM($AF$2:AF153)</f>
        <v>77.546755600910316</v>
      </c>
      <c r="AH154" s="35">
        <f>(H154-H149)/SUM(AF149:AF153)</f>
        <v>0</v>
      </c>
      <c r="AI154" s="28">
        <f>(H154-H144)/SUM(AF144:AF153)</f>
        <v>0</v>
      </c>
      <c r="AJ154" s="29">
        <f>AJ153+(AVERAGE($AE$3:AE154)/(AJ153*AJ153))</f>
        <v>34.077441968865855</v>
      </c>
      <c r="AK154" s="30">
        <f>AK153+(AVERAGE($AG$3:AG154)/(AK153*AK153))</f>
        <v>33.346236366295749</v>
      </c>
      <c r="AL154" s="36">
        <f>AL153+(AVERAGE($AH$3:AH154)/(AL153*AL153))</f>
        <v>33.214000711556771</v>
      </c>
      <c r="AM154" s="37">
        <f>AM153+(AVERAGE($AI$3:AI154)/(AM153*AM153))</f>
        <v>32.802115328684565</v>
      </c>
      <c r="AN154" s="38">
        <f t="shared" si="52"/>
        <v>34</v>
      </c>
      <c r="AO154" s="39">
        <f t="shared" si="60"/>
        <v>33.805957372654035</v>
      </c>
      <c r="AP154" s="39">
        <f t="shared" si="60"/>
        <v>33.849664906729082</v>
      </c>
      <c r="AQ154" s="36">
        <f t="shared" si="58"/>
        <v>33.446564925491721</v>
      </c>
      <c r="AR154" s="40">
        <f t="shared" si="59"/>
        <v>33.272743671428557</v>
      </c>
      <c r="AS154" s="41">
        <f t="shared" si="59"/>
        <v>33.382232285845774</v>
      </c>
      <c r="AT154" s="20">
        <f>POWER((AO154-H154),2)</f>
        <v>3.7652541227325045E-2</v>
      </c>
      <c r="AU154" s="20">
        <f>POWER((AP154-H154),2)</f>
        <v>2.2600640268775677E-2</v>
      </c>
      <c r="AV154" s="29">
        <f t="shared" si="54"/>
        <v>27.419474517616063</v>
      </c>
      <c r="AW154" s="30">
        <f t="shared" si="57"/>
        <v>35.035406548014976</v>
      </c>
      <c r="AX154" s="36">
        <f t="shared" si="55"/>
        <v>28.1188262432809</v>
      </c>
      <c r="AY154" s="37">
        <f t="shared" si="56"/>
        <v>28.445719442368691</v>
      </c>
    </row>
    <row r="155" spans="1:51" thickTop="1" thickBot="1">
      <c r="A155" s="4">
        <v>154</v>
      </c>
      <c r="B155" s="4">
        <v>1185115512</v>
      </c>
      <c r="C155" s="5">
        <f t="shared" si="44"/>
        <v>0.47663551401869159</v>
      </c>
      <c r="D155" s="2">
        <f t="shared" si="45"/>
        <v>39285.614722222221</v>
      </c>
      <c r="E155" t="s">
        <v>710</v>
      </c>
      <c r="F155" t="s">
        <v>711</v>
      </c>
      <c r="G155" s="4">
        <v>34</v>
      </c>
      <c r="H155" s="4">
        <v>34</v>
      </c>
      <c r="I155" s="5">
        <f t="shared" si="46"/>
        <v>0.47368421052631576</v>
      </c>
      <c r="J155" s="4">
        <v>239</v>
      </c>
      <c r="K155" s="4">
        <v>241</v>
      </c>
      <c r="L155" s="5">
        <f t="shared" si="47"/>
        <v>0.72074350754344751</v>
      </c>
      <c r="M155" s="5">
        <f t="shared" si="48"/>
        <v>7.0882352941176467</v>
      </c>
      <c r="N155" s="4">
        <v>0</v>
      </c>
      <c r="O155" s="4">
        <v>0</v>
      </c>
      <c r="P155" s="4">
        <v>2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2</v>
      </c>
      <c r="W155" s="4">
        <f>N155+P155+T155</f>
        <v>2</v>
      </c>
      <c r="X155" s="4">
        <f>O155+Q155+U155</f>
        <v>0</v>
      </c>
      <c r="Y155" s="60">
        <f>(N155+V155)/G155</f>
        <v>5.8823529411764705E-2</v>
      </c>
      <c r="Z155" s="62">
        <f>IF(AA155=0,0,(N155+V155)/ABS(AA155))</f>
        <v>0</v>
      </c>
      <c r="AA155" s="3">
        <f t="shared" si="49"/>
        <v>0</v>
      </c>
      <c r="AB155" s="3">
        <f t="shared" si="50"/>
        <v>2</v>
      </c>
      <c r="AC155" s="3">
        <f>N155+O155+P155+Q155+T155+U155</f>
        <v>2</v>
      </c>
      <c r="AD155" s="3">
        <f>AA155/G155</f>
        <v>0</v>
      </c>
      <c r="AE155" s="24">
        <f>(AA155)*(G155*G155)</f>
        <v>0</v>
      </c>
      <c r="AF155" s="25">
        <f t="shared" si="51"/>
        <v>8.6505190311418688E-4</v>
      </c>
      <c r="AG155" s="26">
        <f>(H155-$H$2)/SUM($AF$2:AF154)</f>
        <v>77.241958973865636</v>
      </c>
      <c r="AH155" s="35">
        <f>(H155-H150)/SUM(AF150:AF154)</f>
        <v>0</v>
      </c>
      <c r="AI155" s="28">
        <f>(H155-H145)/SUM(AF145:AF154)</f>
        <v>0</v>
      </c>
      <c r="AJ155" s="29">
        <f>AJ154+(AVERAGE($AE$3:AE155)/(AJ154*AJ154))</f>
        <v>34.136060356657012</v>
      </c>
      <c r="AK155" s="30">
        <f>AK154+(AVERAGE($AG$3:AG155)/(AK154*AK154))</f>
        <v>33.419880955503452</v>
      </c>
      <c r="AL155" s="36">
        <f>AL154+(AVERAGE($AH$3:AH155)/(AL154*AL154))</f>
        <v>33.278574923532943</v>
      </c>
      <c r="AM155" s="37">
        <f>AM154+(AVERAGE($AI$3:AI155)/(AM154*AM154))</f>
        <v>32.869313670814364</v>
      </c>
      <c r="AN155" s="38">
        <f t="shared" si="52"/>
        <v>34</v>
      </c>
      <c r="AO155" s="39">
        <f t="shared" si="60"/>
        <v>33.805957372654035</v>
      </c>
      <c r="AP155" s="39">
        <f t="shared" si="60"/>
        <v>33.849664906729082</v>
      </c>
      <c r="AQ155" s="36">
        <f t="shared" si="58"/>
        <v>33.446564925491721</v>
      </c>
      <c r="AR155" s="40">
        <f t="shared" si="59"/>
        <v>33.272743671428557</v>
      </c>
      <c r="AS155" s="41">
        <f t="shared" si="59"/>
        <v>33.382232285845774</v>
      </c>
      <c r="AT155" s="20">
        <f>POWER((AO155-H155),2)</f>
        <v>3.7652541227325045E-2</v>
      </c>
      <c r="AU155" s="20">
        <f>POWER((AP155-H155),2)</f>
        <v>2.2600640268775677E-2</v>
      </c>
      <c r="AV155" s="29">
        <f t="shared" si="54"/>
        <v>27.465130332844296</v>
      </c>
      <c r="AW155" s="30">
        <f t="shared" si="57"/>
        <v>35.103137031256971</v>
      </c>
      <c r="AX155" s="36">
        <f t="shared" si="55"/>
        <v>28.166704694489738</v>
      </c>
      <c r="AY155" s="37">
        <f t="shared" si="56"/>
        <v>28.494619013687739</v>
      </c>
    </row>
    <row r="156" spans="1:51" thickTop="1" thickBot="1">
      <c r="A156" s="4">
        <v>155</v>
      </c>
      <c r="B156" s="4">
        <v>1185117358</v>
      </c>
      <c r="C156" s="5">
        <f t="shared" si="44"/>
        <v>0.47975077881619937</v>
      </c>
      <c r="D156" s="2">
        <f t="shared" si="45"/>
        <v>39285.636087962965</v>
      </c>
      <c r="E156" t="s">
        <v>711</v>
      </c>
      <c r="F156" t="s">
        <v>712</v>
      </c>
      <c r="G156" s="4">
        <v>34</v>
      </c>
      <c r="H156" s="4">
        <v>34</v>
      </c>
      <c r="I156" s="5">
        <f t="shared" si="46"/>
        <v>0.47368421052631576</v>
      </c>
      <c r="J156" s="4">
        <v>241</v>
      </c>
      <c r="K156" s="4">
        <v>241</v>
      </c>
      <c r="L156" s="5">
        <f t="shared" si="47"/>
        <v>0.72074350754344751</v>
      </c>
      <c r="M156" s="5">
        <f t="shared" si="48"/>
        <v>7.0882352941176467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f>N156+P156+T156</f>
        <v>0</v>
      </c>
      <c r="X156" s="4">
        <f>O156+Q156+U156</f>
        <v>0</v>
      </c>
      <c r="Y156" s="60">
        <f>(N156+V156)/G156</f>
        <v>0</v>
      </c>
      <c r="Z156" s="62">
        <f>IF(AA156=0,0,(N156+V156)/ABS(AA156))</f>
        <v>0</v>
      </c>
      <c r="AA156" s="3">
        <f t="shared" si="49"/>
        <v>0</v>
      </c>
      <c r="AB156" s="3">
        <f t="shared" si="50"/>
        <v>0</v>
      </c>
      <c r="AC156" s="3">
        <f>N156+O156+P156+Q156+T156+U156</f>
        <v>0</v>
      </c>
      <c r="AD156" s="3">
        <f>AA156/G156</f>
        <v>0</v>
      </c>
      <c r="AE156" s="24">
        <f>(AA156)*(G156*G156)</f>
        <v>0</v>
      </c>
      <c r="AF156" s="25">
        <f t="shared" si="51"/>
        <v>8.6505190311418688E-4</v>
      </c>
      <c r="AG156" s="26">
        <f>(H156-$H$2)/SUM($AF$2:AF155)</f>
        <v>76.93954896548685</v>
      </c>
      <c r="AH156" s="35">
        <f>(H156-H151)/SUM(AF151:AF155)</f>
        <v>0</v>
      </c>
      <c r="AI156" s="28">
        <f>(H156-H146)/SUM(AF146:AF155)</f>
        <v>0</v>
      </c>
      <c r="AJ156" s="29">
        <f>AJ155+(AVERAGE($AE$3:AE156)/(AJ155*AJ155))</f>
        <v>34.194098265759145</v>
      </c>
      <c r="AK156" s="30">
        <f>AK155+(AVERAGE($AG$3:AG156)/(AK155*AK155))</f>
        <v>33.493172547987491</v>
      </c>
      <c r="AL156" s="36">
        <f>AL155+(AVERAGE($AH$3:AH156)/(AL155*AL155))</f>
        <v>33.342481089875456</v>
      </c>
      <c r="AM156" s="37">
        <f>AM155+(AVERAGE($AI$3:AI156)/(AM155*AM155))</f>
        <v>32.935802961401848</v>
      </c>
      <c r="AN156" s="38">
        <f t="shared" si="52"/>
        <v>34</v>
      </c>
      <c r="AO156" s="39">
        <f t="shared" si="60"/>
        <v>33.805957372654035</v>
      </c>
      <c r="AP156" s="39">
        <f t="shared" si="60"/>
        <v>33.849664906729082</v>
      </c>
      <c r="AQ156" s="36">
        <f t="shared" si="58"/>
        <v>33.446564925491721</v>
      </c>
      <c r="AR156" s="40">
        <f t="shared" ref="AR156:AS171" si="61">AR155+(AVERAGE(AH147:AH156)/(AR155*AR155))</f>
        <v>33.272743671428557</v>
      </c>
      <c r="AS156" s="41">
        <f t="shared" si="61"/>
        <v>33.382232285845774</v>
      </c>
      <c r="AT156" s="20">
        <f>POWER((AO156-H156),2)</f>
        <v>3.7652541227325045E-2</v>
      </c>
      <c r="AU156" s="20">
        <f>POWER((AP156-H156),2)</f>
        <v>2.2600640268775677E-2</v>
      </c>
      <c r="AV156" s="29">
        <f t="shared" si="54"/>
        <v>27.510634485151193</v>
      </c>
      <c r="AW156" s="30">
        <f t="shared" si="57"/>
        <v>35.170606398649923</v>
      </c>
      <c r="AX156" s="36">
        <f t="shared" si="55"/>
        <v>28.21442051412189</v>
      </c>
      <c r="AY156" s="37">
        <f t="shared" si="56"/>
        <v>28.543350896059334</v>
      </c>
    </row>
    <row r="157" spans="1:51" thickTop="1" thickBot="1">
      <c r="A157" s="4">
        <v>156</v>
      </c>
      <c r="B157" s="4">
        <v>1185230272</v>
      </c>
      <c r="C157" s="5">
        <f t="shared" si="44"/>
        <v>0.48286604361370716</v>
      </c>
      <c r="D157" s="2">
        <f t="shared" si="45"/>
        <v>39286.942962962959</v>
      </c>
      <c r="E157" t="s">
        <v>712</v>
      </c>
      <c r="F157" t="s">
        <v>713</v>
      </c>
      <c r="G157" s="4">
        <v>34</v>
      </c>
      <c r="H157" s="4">
        <v>34</v>
      </c>
      <c r="I157" s="5">
        <f t="shared" si="46"/>
        <v>0.47368421052631576</v>
      </c>
      <c r="J157" s="4">
        <v>241</v>
      </c>
      <c r="K157" s="4">
        <v>242</v>
      </c>
      <c r="L157" s="5">
        <f t="shared" si="47"/>
        <v>0.72374626552685128</v>
      </c>
      <c r="M157" s="5">
        <f t="shared" si="48"/>
        <v>7.117647058823529</v>
      </c>
      <c r="N157" s="4">
        <v>0</v>
      </c>
      <c r="O157" s="4">
        <v>0</v>
      </c>
      <c r="P157" s="4">
        <v>1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1</v>
      </c>
      <c r="W157" s="4">
        <f>N157+P157+T157</f>
        <v>1</v>
      </c>
      <c r="X157" s="4">
        <f>O157+Q157+U157</f>
        <v>0</v>
      </c>
      <c r="Y157" s="60">
        <f>(N157+V157)/G157</f>
        <v>2.9411764705882353E-2</v>
      </c>
      <c r="Z157" s="62">
        <f>IF(AA157=0,0,(N157+V157)/ABS(AA157))</f>
        <v>0</v>
      </c>
      <c r="AA157" s="3">
        <f t="shared" si="49"/>
        <v>0</v>
      </c>
      <c r="AB157" s="3">
        <f t="shared" si="50"/>
        <v>1</v>
      </c>
      <c r="AC157" s="3">
        <f>N157+O157+P157+Q157+T157+U157</f>
        <v>1</v>
      </c>
      <c r="AD157" s="3">
        <f>AA157/G157</f>
        <v>0</v>
      </c>
      <c r="AE157" s="24">
        <f>(AA157)*(G157*G157)</f>
        <v>0</v>
      </c>
      <c r="AF157" s="25">
        <f t="shared" si="51"/>
        <v>8.6505190311418688E-4</v>
      </c>
      <c r="AG157" s="26">
        <f>(H157-$H$2)/SUM($AF$2:AF156)</f>
        <v>76.639497653538712</v>
      </c>
      <c r="AH157" s="35">
        <f>(H157-H152)/SUM(AF152:AF156)</f>
        <v>0</v>
      </c>
      <c r="AI157" s="28">
        <f>(H157-H147)/SUM(AF147:AF156)</f>
        <v>0</v>
      </c>
      <c r="AJ157" s="29">
        <f>AJ156+(AVERAGE($AE$3:AE157)/(AJ156*AJ156))</f>
        <v>34.251566157541944</v>
      </c>
      <c r="AK157" s="30">
        <f>AK156+(AVERAGE($AG$3:AG157)/(AK156*AK156))</f>
        <v>33.566113714556444</v>
      </c>
      <c r="AL157" s="36">
        <f>AL156+(AVERAGE($AH$3:AH157)/(AL156*AL156))</f>
        <v>33.405731799431983</v>
      </c>
      <c r="AM157" s="37">
        <f>AM156+(AVERAGE($AI$3:AI157)/(AM156*AM156))</f>
        <v>33.001596838917436</v>
      </c>
      <c r="AN157" s="38">
        <f t="shared" si="52"/>
        <v>34</v>
      </c>
      <c r="AO157" s="39">
        <f t="shared" si="60"/>
        <v>33.805957372654035</v>
      </c>
      <c r="AP157" s="39">
        <f t="shared" si="60"/>
        <v>33.849664906729082</v>
      </c>
      <c r="AQ157" s="36">
        <f t="shared" si="58"/>
        <v>33.446564925491721</v>
      </c>
      <c r="AR157" s="40">
        <f t="shared" si="61"/>
        <v>33.272743671428557</v>
      </c>
      <c r="AS157" s="41">
        <f t="shared" si="61"/>
        <v>33.382232285845774</v>
      </c>
      <c r="AT157" s="20">
        <f>POWER((AO157-H157),2)</f>
        <v>3.7652541227325045E-2</v>
      </c>
      <c r="AU157" s="20">
        <f>POWER((AP157-H157),2)</f>
        <v>2.2600640268775677E-2</v>
      </c>
      <c r="AV157" s="29">
        <f t="shared" si="54"/>
        <v>27.555988229047102</v>
      </c>
      <c r="AW157" s="30">
        <f t="shared" si="57"/>
        <v>35.237817155246113</v>
      </c>
      <c r="AX157" s="36">
        <f t="shared" si="55"/>
        <v>28.261975077619301</v>
      </c>
      <c r="AY157" s="37">
        <f t="shared" si="56"/>
        <v>28.591916521208308</v>
      </c>
    </row>
    <row r="158" spans="1:51" thickTop="1" thickBot="1">
      <c r="A158" s="4">
        <v>157</v>
      </c>
      <c r="B158" s="4">
        <v>1185760597</v>
      </c>
      <c r="C158" s="5">
        <f t="shared" si="44"/>
        <v>0.48598130841121495</v>
      </c>
      <c r="D158" s="2">
        <f t="shared" si="45"/>
        <v>39293.080983796295</v>
      </c>
      <c r="E158" t="s">
        <v>713</v>
      </c>
      <c r="F158" t="s">
        <v>714</v>
      </c>
      <c r="G158" s="4">
        <v>34</v>
      </c>
      <c r="H158" s="4">
        <v>34</v>
      </c>
      <c r="I158" s="5">
        <f t="shared" si="46"/>
        <v>0.47368421052631576</v>
      </c>
      <c r="J158" s="4">
        <v>242</v>
      </c>
      <c r="K158" s="4">
        <v>243</v>
      </c>
      <c r="L158" s="5">
        <f t="shared" si="47"/>
        <v>0.72674902351025505</v>
      </c>
      <c r="M158" s="5">
        <f t="shared" si="48"/>
        <v>7.1470588235294121</v>
      </c>
      <c r="N158" s="4">
        <v>0</v>
      </c>
      <c r="O158" s="4">
        <v>0</v>
      </c>
      <c r="P158" s="4">
        <v>1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1</v>
      </c>
      <c r="W158" s="4">
        <f>N158+P158+T158</f>
        <v>1</v>
      </c>
      <c r="X158" s="4">
        <f>O158+Q158+U158</f>
        <v>0</v>
      </c>
      <c r="Y158" s="60">
        <f>(N158+V158)/G158</f>
        <v>2.9411764705882353E-2</v>
      </c>
      <c r="Z158" s="62">
        <f>IF(AA158=0,0,(N158+V158)/ABS(AA158))</f>
        <v>0</v>
      </c>
      <c r="AA158" s="3">
        <f t="shared" si="49"/>
        <v>0</v>
      </c>
      <c r="AB158" s="3">
        <f t="shared" si="50"/>
        <v>1</v>
      </c>
      <c r="AC158" s="3">
        <f>N158+O158+P158+Q158+T158+U158</f>
        <v>1</v>
      </c>
      <c r="AD158" s="3">
        <f>AA158/G158</f>
        <v>0</v>
      </c>
      <c r="AE158" s="24">
        <f>(AA158)*(G158*G158)</f>
        <v>0</v>
      </c>
      <c r="AF158" s="25">
        <f t="shared" si="51"/>
        <v>8.6505190311418688E-4</v>
      </c>
      <c r="AG158" s="26">
        <f>(H158-$H$2)/SUM($AF$2:AF157)</f>
        <v>76.341777549662041</v>
      </c>
      <c r="AH158" s="35">
        <f>(H158-H153)/SUM(AF153:AF157)</f>
        <v>0</v>
      </c>
      <c r="AI158" s="28">
        <f>(H158-H148)/SUM(AF148:AF157)</f>
        <v>0</v>
      </c>
      <c r="AJ158" s="29">
        <f>AJ157+(AVERAGE($AE$3:AE158)/(AJ157*AJ157))</f>
        <v>34.308474220986326</v>
      </c>
      <c r="AK158" s="30">
        <f>AK157+(AVERAGE($AG$3:AG158)/(AK157*AK157))</f>
        <v>33.638707018612195</v>
      </c>
      <c r="AL158" s="36">
        <f>AL157+(AVERAGE($AH$3:AH158)/(AL157*AL157))</f>
        <v>33.468339297488313</v>
      </c>
      <c r="AM158" s="37">
        <f>AM157+(AVERAGE($AI$3:AI158)/(AM157*AM157))</f>
        <v>33.066708561412327</v>
      </c>
      <c r="AN158" s="38">
        <f t="shared" si="52"/>
        <v>34</v>
      </c>
      <c r="AO158" s="39">
        <f t="shared" si="60"/>
        <v>33.805957372654035</v>
      </c>
      <c r="AP158" s="39">
        <f t="shared" si="60"/>
        <v>33.849664906729082</v>
      </c>
      <c r="AQ158" s="36">
        <f t="shared" si="58"/>
        <v>33.446564925491721</v>
      </c>
      <c r="AR158" s="40">
        <f t="shared" si="61"/>
        <v>33.272743671428557</v>
      </c>
      <c r="AS158" s="41">
        <f t="shared" si="61"/>
        <v>33.382232285845774</v>
      </c>
      <c r="AT158" s="20">
        <f>POWER((AO158-H158),2)</f>
        <v>3.7652541227325045E-2</v>
      </c>
      <c r="AU158" s="20">
        <f>POWER((AP158-H158),2)</f>
        <v>2.2600640268775677E-2</v>
      </c>
      <c r="AV158" s="29">
        <f t="shared" si="54"/>
        <v>27.601192802511097</v>
      </c>
      <c r="AW158" s="30">
        <f t="shared" si="57"/>
        <v>35.304771767838496</v>
      </c>
      <c r="AX158" s="36">
        <f t="shared" si="55"/>
        <v>28.309369741893949</v>
      </c>
      <c r="AY158" s="37">
        <f t="shared" si="56"/>
        <v>28.640317301388368</v>
      </c>
    </row>
    <row r="159" spans="1:51" thickTop="1" thickBot="1">
      <c r="A159" s="4">
        <v>158</v>
      </c>
      <c r="B159" s="4">
        <v>1185790303</v>
      </c>
      <c r="C159" s="5">
        <f t="shared" si="44"/>
        <v>0.48909657320872274</v>
      </c>
      <c r="D159" s="2">
        <f t="shared" si="45"/>
        <v>39293.424803240741</v>
      </c>
      <c r="E159" t="s">
        <v>714</v>
      </c>
      <c r="F159" t="s">
        <v>715</v>
      </c>
      <c r="G159" s="4">
        <v>34</v>
      </c>
      <c r="H159" s="4">
        <v>34</v>
      </c>
      <c r="I159" s="5">
        <f t="shared" si="46"/>
        <v>0.47368421052631576</v>
      </c>
      <c r="J159" s="4">
        <v>243</v>
      </c>
      <c r="K159" s="4">
        <v>243</v>
      </c>
      <c r="L159" s="5">
        <f t="shared" si="47"/>
        <v>0.72674902351025505</v>
      </c>
      <c r="M159" s="5">
        <f t="shared" si="48"/>
        <v>7.1470588235294121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f>N159+P159+T159</f>
        <v>0</v>
      </c>
      <c r="X159" s="4">
        <f>O159+Q159+U159</f>
        <v>0</v>
      </c>
      <c r="Y159" s="60">
        <f>(N159+V159)/G159</f>
        <v>0</v>
      </c>
      <c r="Z159" s="62">
        <f>IF(AA159=0,0,(N159+V159)/ABS(AA159))</f>
        <v>0</v>
      </c>
      <c r="AA159" s="3">
        <f t="shared" si="49"/>
        <v>0</v>
      </c>
      <c r="AB159" s="3">
        <f t="shared" si="50"/>
        <v>0</v>
      </c>
      <c r="AC159" s="3">
        <f>N159+O159+P159+Q159+T159+U159</f>
        <v>0</v>
      </c>
      <c r="AD159" s="3">
        <f>AA159/G159</f>
        <v>0</v>
      </c>
      <c r="AE159" s="24">
        <f>(AA159)*(G159*G159)</f>
        <v>0</v>
      </c>
      <c r="AF159" s="25">
        <f t="shared" si="51"/>
        <v>8.6505190311418688E-4</v>
      </c>
      <c r="AG159" s="26">
        <f>(H159-$H$2)/SUM($AF$2:AF158)</f>
        <v>76.046361590978961</v>
      </c>
      <c r="AH159" s="35">
        <f>(H159-H154)/SUM(AF154:AF158)</f>
        <v>0</v>
      </c>
      <c r="AI159" s="28">
        <f>(H159-H149)/SUM(AF149:AF158)</f>
        <v>0</v>
      </c>
      <c r="AJ159" s="29">
        <f>AJ158+(AVERAGE($AE$3:AE159)/(AJ158*AJ158))</f>
        <v>34.364832381950727</v>
      </c>
      <c r="AK159" s="30">
        <f>AK158+(AVERAGE($AG$3:AG159)/(AK158*AK158))</f>
        <v>33.710955015214722</v>
      </c>
      <c r="AL159" s="36">
        <f>AL158+(AVERAGE($AH$3:AH159)/(AL158*AL158))</f>
        <v>33.530315498049511</v>
      </c>
      <c r="AM159" s="37">
        <f>AM158+(AVERAGE($AI$3:AI159)/(AM158*AM158))</f>
        <v>33.131151020434871</v>
      </c>
      <c r="AN159" s="38">
        <f t="shared" si="52"/>
        <v>34</v>
      </c>
      <c r="AO159" s="39">
        <f t="shared" si="60"/>
        <v>33.805957372654035</v>
      </c>
      <c r="AP159" s="39">
        <f t="shared" si="60"/>
        <v>33.849664906729082</v>
      </c>
      <c r="AQ159" s="36">
        <f t="shared" si="58"/>
        <v>33.446564925491721</v>
      </c>
      <c r="AR159" s="40">
        <f t="shared" si="61"/>
        <v>33.272743671428557</v>
      </c>
      <c r="AS159" s="41">
        <f t="shared" si="61"/>
        <v>33.382232285845774</v>
      </c>
      <c r="AT159" s="20">
        <f>POWER((AO159-H159),2)</f>
        <v>3.7652541227325045E-2</v>
      </c>
      <c r="AU159" s="20">
        <f>POWER((AP159-H159),2)</f>
        <v>2.2600640268775677E-2</v>
      </c>
      <c r="AV159" s="29">
        <f t="shared" si="54"/>
        <v>27.646249427289174</v>
      </c>
      <c r="AW159" s="30">
        <f t="shared" si="57"/>
        <v>35.371472665760002</v>
      </c>
      <c r="AX159" s="36">
        <f t="shared" si="55"/>
        <v>28.356605845669527</v>
      </c>
      <c r="AY159" s="37">
        <f t="shared" si="56"/>
        <v>28.688554629744491</v>
      </c>
    </row>
    <row r="160" spans="1:51" thickTop="1" thickBot="1">
      <c r="A160" s="4">
        <v>159</v>
      </c>
      <c r="B160" s="4">
        <v>1185892835</v>
      </c>
      <c r="C160" s="5">
        <f t="shared" si="44"/>
        <v>0.49221183800623053</v>
      </c>
      <c r="D160" s="2">
        <f t="shared" si="45"/>
        <v>39294.611516203702</v>
      </c>
      <c r="E160" t="s">
        <v>715</v>
      </c>
      <c r="F160" t="s">
        <v>716</v>
      </c>
      <c r="G160" s="4">
        <v>34</v>
      </c>
      <c r="H160" s="4">
        <v>34</v>
      </c>
      <c r="I160" s="5">
        <f t="shared" si="46"/>
        <v>0.47368421052631576</v>
      </c>
      <c r="J160" s="4">
        <v>243</v>
      </c>
      <c r="K160" s="4">
        <v>242</v>
      </c>
      <c r="L160" s="5">
        <f t="shared" si="47"/>
        <v>0.72374626552685128</v>
      </c>
      <c r="M160" s="5">
        <f t="shared" si="48"/>
        <v>7.117647058823529</v>
      </c>
      <c r="N160" s="4">
        <v>0</v>
      </c>
      <c r="O160" s="4">
        <v>0</v>
      </c>
      <c r="P160" s="4">
        <v>0</v>
      </c>
      <c r="Q160" s="4">
        <v>1</v>
      </c>
      <c r="R160" s="4">
        <v>0</v>
      </c>
      <c r="S160" s="4">
        <v>0</v>
      </c>
      <c r="T160" s="4">
        <v>0</v>
      </c>
      <c r="U160" s="4">
        <v>0</v>
      </c>
      <c r="V160" s="4">
        <v>1</v>
      </c>
      <c r="W160" s="4">
        <f>N160+P160+T160</f>
        <v>0</v>
      </c>
      <c r="X160" s="4">
        <f>O160+Q160+U160</f>
        <v>1</v>
      </c>
      <c r="Y160" s="60">
        <f>(N160+V160)/G160</f>
        <v>2.9411764705882353E-2</v>
      </c>
      <c r="Z160" s="62">
        <f>IF(AA160=0,0,(N160+V160)/ABS(AA160))</f>
        <v>0</v>
      </c>
      <c r="AA160" s="3">
        <f t="shared" si="49"/>
        <v>0</v>
      </c>
      <c r="AB160" s="3">
        <f t="shared" si="50"/>
        <v>-1</v>
      </c>
      <c r="AC160" s="3">
        <f>N160+O160+P160+Q160+T160+U160</f>
        <v>1</v>
      </c>
      <c r="AD160" s="3">
        <f>AA160/G160</f>
        <v>0</v>
      </c>
      <c r="AE160" s="24">
        <f>(AA160)*(G160*G160)</f>
        <v>0</v>
      </c>
      <c r="AF160" s="25">
        <f t="shared" si="51"/>
        <v>8.6505190311418688E-4</v>
      </c>
      <c r="AG160" s="26">
        <f>(H160-$H$2)/SUM($AF$2:AF159)</f>
        <v>75.753223131892355</v>
      </c>
      <c r="AH160" s="35">
        <f>(H160-H155)/SUM(AF155:AF159)</f>
        <v>0</v>
      </c>
      <c r="AI160" s="28">
        <f>(H160-H150)/SUM(AF150:AF159)</f>
        <v>0</v>
      </c>
      <c r="AJ160" s="29">
        <f>AJ159+(AVERAGE($AE$3:AE160)/(AJ159*AJ159))</f>
        <v>34.420650312048387</v>
      </c>
      <c r="AK160" s="30">
        <f>AK159+(AVERAGE($AG$3:AG160)/(AK159*AK159))</f>
        <v>33.782860250212259</v>
      </c>
      <c r="AL160" s="36">
        <f>AL159+(AVERAGE($AH$3:AH160)/(AL159*AL159))</f>
        <v>33.591671995578103</v>
      </c>
      <c r="AM160" s="37">
        <f>AM159+(AVERAGE($AI$3:AI160)/(AM159*AM159))</f>
        <v>33.194936754316672</v>
      </c>
      <c r="AN160" s="38">
        <f t="shared" si="52"/>
        <v>34</v>
      </c>
      <c r="AO160" s="39">
        <f t="shared" si="60"/>
        <v>33.805957372654035</v>
      </c>
      <c r="AP160" s="39">
        <f t="shared" si="60"/>
        <v>33.849664906729082</v>
      </c>
      <c r="AQ160" s="36">
        <f t="shared" si="58"/>
        <v>33.446564925491721</v>
      </c>
      <c r="AR160" s="40">
        <f t="shared" si="61"/>
        <v>33.272743671428557</v>
      </c>
      <c r="AS160" s="41">
        <f t="shared" si="61"/>
        <v>33.382232285845774</v>
      </c>
      <c r="AT160" s="20">
        <f>POWER((AO160-H160),2)</f>
        <v>3.7652541227325045E-2</v>
      </c>
      <c r="AU160" s="20">
        <f>POWER((AP160-H160),2)</f>
        <v>2.2600640268775677E-2</v>
      </c>
      <c r="AV160" s="29">
        <f t="shared" si="54"/>
        <v>27.691159309185622</v>
      </c>
      <c r="AW160" s="30">
        <f t="shared" si="57"/>
        <v>35.437922241661688</v>
      </c>
      <c r="AX160" s="36">
        <f t="shared" si="55"/>
        <v>28.403684709815135</v>
      </c>
      <c r="AY160" s="37">
        <f t="shared" si="56"/>
        <v>28.736629880666825</v>
      </c>
    </row>
    <row r="161" spans="1:51" thickTop="1" thickBot="1">
      <c r="A161" s="4">
        <v>160</v>
      </c>
      <c r="B161" s="4">
        <v>1186370980</v>
      </c>
      <c r="C161" s="5">
        <f t="shared" si="44"/>
        <v>0.49532710280373832</v>
      </c>
      <c r="D161" s="2">
        <f t="shared" si="45"/>
        <v>39300.145601851851</v>
      </c>
      <c r="E161" t="s">
        <v>716</v>
      </c>
      <c r="F161" t="s">
        <v>717</v>
      </c>
      <c r="G161" s="4">
        <v>34</v>
      </c>
      <c r="H161" s="4">
        <v>34</v>
      </c>
      <c r="I161" s="5">
        <f t="shared" si="46"/>
        <v>0.47368421052631576</v>
      </c>
      <c r="J161" s="4">
        <v>242</v>
      </c>
      <c r="K161" s="4">
        <v>242</v>
      </c>
      <c r="L161" s="5">
        <f t="shared" si="47"/>
        <v>0.72374626552685128</v>
      </c>
      <c r="M161" s="5">
        <f t="shared" si="48"/>
        <v>7.117647058823529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f>N161+P161+T161</f>
        <v>0</v>
      </c>
      <c r="X161" s="4">
        <f>O161+Q161+U161</f>
        <v>0</v>
      </c>
      <c r="Y161" s="60">
        <f>(N161+V161)/G161</f>
        <v>0</v>
      </c>
      <c r="Z161" s="62">
        <f>IF(AA161=0,0,(N161+V161)/ABS(AA161))</f>
        <v>0</v>
      </c>
      <c r="AA161" s="3">
        <f t="shared" si="49"/>
        <v>0</v>
      </c>
      <c r="AB161" s="3">
        <f t="shared" si="50"/>
        <v>0</v>
      </c>
      <c r="AC161" s="3">
        <f>N161+O161+P161+Q161+T161+U161</f>
        <v>0</v>
      </c>
      <c r="AD161" s="3">
        <f>AA161/G161</f>
        <v>0</v>
      </c>
      <c r="AE161" s="24">
        <f>(AA161)*(G161*G161)</f>
        <v>0</v>
      </c>
      <c r="AF161" s="25">
        <f t="shared" si="51"/>
        <v>8.6505190311418688E-4</v>
      </c>
      <c r="AG161" s="26">
        <f>(H161-$H$2)/SUM($AF$2:AF160)</f>
        <v>75.462335936074155</v>
      </c>
      <c r="AH161" s="35">
        <f>(H161-H156)/SUM(AF156:AF160)</f>
        <v>0</v>
      </c>
      <c r="AI161" s="28">
        <f>(H161-H151)/SUM(AF151:AF160)</f>
        <v>0</v>
      </c>
      <c r="AJ161" s="29">
        <f>AJ160+(AVERAGE($AE$3:AE161)/(AJ160*AJ160))</f>
        <v>34.475937437155174</v>
      </c>
      <c r="AK161" s="30">
        <f>AK160+(AVERAGE($AG$3:AG161)/(AK160*AK160))</f>
        <v>33.854425259433029</v>
      </c>
      <c r="AL161" s="36">
        <f>AL160+(AVERAGE($AH$3:AH161)/(AL160*AL160))</f>
        <v>33.652420076217943</v>
      </c>
      <c r="AM161" s="37">
        <f>AM160+(AVERAGE($AI$3:AI161)/(AM160*AM160))</f>
        <v>33.258077960862465</v>
      </c>
      <c r="AN161" s="38">
        <f t="shared" si="52"/>
        <v>34</v>
      </c>
      <c r="AO161" s="39">
        <f t="shared" si="60"/>
        <v>33.805957372654035</v>
      </c>
      <c r="AP161" s="39">
        <f t="shared" si="60"/>
        <v>33.849664906729082</v>
      </c>
      <c r="AQ161" s="36">
        <f t="shared" si="58"/>
        <v>33.446564925491721</v>
      </c>
      <c r="AR161" s="40">
        <f t="shared" si="61"/>
        <v>33.272743671428557</v>
      </c>
      <c r="AS161" s="41">
        <f t="shared" si="61"/>
        <v>33.382232285845774</v>
      </c>
      <c r="AT161" s="20">
        <f>POWER((AO161-H161),2)</f>
        <v>3.7652541227325045E-2</v>
      </c>
      <c r="AU161" s="20">
        <f>POWER((AP161-H161),2)</f>
        <v>2.2600640268775677E-2</v>
      </c>
      <c r="AV161" s="29">
        <f t="shared" si="54"/>
        <v>27.735923638347771</v>
      </c>
      <c r="AW161" s="30">
        <f t="shared" si="57"/>
        <v>35.504122852270392</v>
      </c>
      <c r="AX161" s="36">
        <f t="shared" si="55"/>
        <v>28.450607637671226</v>
      </c>
      <c r="AY161" s="37">
        <f t="shared" si="56"/>
        <v>28.784544410136252</v>
      </c>
    </row>
    <row r="162" spans="1:51" thickTop="1" thickBot="1">
      <c r="A162" s="4">
        <v>161</v>
      </c>
      <c r="B162" s="4">
        <v>1186424460</v>
      </c>
      <c r="C162" s="5">
        <f t="shared" si="44"/>
        <v>0.49844236760124611</v>
      </c>
      <c r="D162" s="2">
        <f t="shared" si="45"/>
        <v>39300.764583333337</v>
      </c>
      <c r="E162" t="s">
        <v>717</v>
      </c>
      <c r="F162" t="s">
        <v>718</v>
      </c>
      <c r="G162" s="4">
        <v>34</v>
      </c>
      <c r="H162" s="4">
        <v>34</v>
      </c>
      <c r="I162" s="5">
        <f t="shared" si="46"/>
        <v>0.47368421052631576</v>
      </c>
      <c r="J162" s="4">
        <v>242</v>
      </c>
      <c r="K162" s="4">
        <v>242</v>
      </c>
      <c r="L162" s="5">
        <f t="shared" si="47"/>
        <v>0.72374626552685128</v>
      </c>
      <c r="M162" s="5">
        <f t="shared" si="48"/>
        <v>7.117647058823529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f>N162+P162+T162</f>
        <v>0</v>
      </c>
      <c r="X162" s="4">
        <f>O162+Q162+U162</f>
        <v>0</v>
      </c>
      <c r="Y162" s="60">
        <f>(N162+V162)/G162</f>
        <v>0</v>
      </c>
      <c r="Z162" s="62">
        <f>IF(AA162=0,0,(N162+V162)/ABS(AA162))</f>
        <v>0</v>
      </c>
      <c r="AA162" s="3">
        <f t="shared" si="49"/>
        <v>0</v>
      </c>
      <c r="AB162" s="3">
        <f t="shared" si="50"/>
        <v>0</v>
      </c>
      <c r="AC162" s="3">
        <f>N162+O162+P162+Q162+T162+U162</f>
        <v>0</v>
      </c>
      <c r="AD162" s="3">
        <f>AA162/G162</f>
        <v>0</v>
      </c>
      <c r="AE162" s="24">
        <f>(AA162)*(G162*G162)</f>
        <v>0</v>
      </c>
      <c r="AF162" s="25">
        <f t="shared" si="51"/>
        <v>8.6505190311418688E-4</v>
      </c>
      <c r="AG162" s="26">
        <f>(H162-$H$2)/SUM($AF$2:AF161)</f>
        <v>75.173674168637618</v>
      </c>
      <c r="AH162" s="35">
        <f>(H162-H157)/SUM(AF157:AF161)</f>
        <v>0</v>
      </c>
      <c r="AI162" s="28">
        <f>(H162-H152)/SUM(AF152:AF161)</f>
        <v>0</v>
      </c>
      <c r="AJ162" s="29">
        <f>AJ161+(AVERAGE($AE$3:AE162)/(AJ161*AJ161))</f>
        <v>34.530702945566055</v>
      </c>
      <c r="AK162" s="30">
        <f>AK161+(AVERAGE($AG$3:AG162)/(AK161*AK161))</f>
        <v>33.925652567935053</v>
      </c>
      <c r="AL162" s="36">
        <f>AL161+(AVERAGE($AH$3:AH162)/(AL161*AL161))</f>
        <v>33.712570728530608</v>
      </c>
      <c r="AM162" s="37">
        <f>AM161+(AVERAGE($AI$3:AI162)/(AM161*AM161))</f>
        <v>33.320586509475667</v>
      </c>
      <c r="AN162" s="38">
        <f t="shared" si="52"/>
        <v>34</v>
      </c>
      <c r="AO162" s="39">
        <f t="shared" si="60"/>
        <v>33.805957372654035</v>
      </c>
      <c r="AP162" s="39">
        <f t="shared" si="60"/>
        <v>33.849664906729082</v>
      </c>
      <c r="AQ162" s="36">
        <f t="shared" si="58"/>
        <v>33.446564925491721</v>
      </c>
      <c r="AR162" s="40">
        <f t="shared" si="61"/>
        <v>33.272743671428557</v>
      </c>
      <c r="AS162" s="41">
        <f t="shared" si="61"/>
        <v>33.382232285845774</v>
      </c>
      <c r="AT162" s="20">
        <f>POWER((AO162-H162),2)</f>
        <v>3.7652541227325045E-2</v>
      </c>
      <c r="AU162" s="20">
        <f>POWER((AP162-H162),2)</f>
        <v>2.2600640268775677E-2</v>
      </c>
      <c r="AV162" s="29">
        <f t="shared" si="54"/>
        <v>27.780543589544301</v>
      </c>
      <c r="AW162" s="30">
        <f t="shared" si="57"/>
        <v>35.570076819126633</v>
      </c>
      <c r="AX162" s="36">
        <f t="shared" si="55"/>
        <v>28.497375915368011</v>
      </c>
      <c r="AY162" s="37">
        <f t="shared" si="56"/>
        <v>28.832299556061901</v>
      </c>
    </row>
    <row r="163" spans="1:51" thickTop="1" thickBot="1">
      <c r="A163" s="4">
        <v>162</v>
      </c>
      <c r="B163" s="4">
        <v>1186671482</v>
      </c>
      <c r="C163" s="5">
        <f t="shared" si="44"/>
        <v>0.50155763239875384</v>
      </c>
      <c r="D163" s="2">
        <f t="shared" si="45"/>
        <v>39303.62363425926</v>
      </c>
      <c r="E163" t="s">
        <v>718</v>
      </c>
      <c r="F163" t="s">
        <v>719</v>
      </c>
      <c r="G163" s="4">
        <v>34</v>
      </c>
      <c r="H163" s="4">
        <v>34</v>
      </c>
      <c r="I163" s="5">
        <f t="shared" si="46"/>
        <v>0.47368421052631576</v>
      </c>
      <c r="J163" s="4">
        <v>242</v>
      </c>
      <c r="K163" s="4">
        <v>242</v>
      </c>
      <c r="L163" s="5">
        <f t="shared" si="47"/>
        <v>0.72374626552685128</v>
      </c>
      <c r="M163" s="5">
        <f t="shared" si="48"/>
        <v>7.117647058823529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f>N163+P163+T163</f>
        <v>0</v>
      </c>
      <c r="X163" s="4">
        <f>O163+Q163+U163</f>
        <v>0</v>
      </c>
      <c r="Y163" s="60">
        <f>(N163+V163)/G163</f>
        <v>0</v>
      </c>
      <c r="Z163" s="62">
        <f>IF(AA163=0,0,(N163+V163)/ABS(AA163))</f>
        <v>0</v>
      </c>
      <c r="AA163" s="3">
        <f t="shared" si="49"/>
        <v>0</v>
      </c>
      <c r="AB163" s="3">
        <f t="shared" si="50"/>
        <v>0</v>
      </c>
      <c r="AC163" s="3">
        <f>N163+O163+P163+Q163+T163+U163</f>
        <v>0</v>
      </c>
      <c r="AD163" s="3">
        <f>AA163/G163</f>
        <v>0</v>
      </c>
      <c r="AE163" s="24">
        <f>(AA163)*(G163*G163)</f>
        <v>0</v>
      </c>
      <c r="AF163" s="25">
        <f t="shared" si="51"/>
        <v>8.6505190311418688E-4</v>
      </c>
      <c r="AG163" s="26">
        <f>(H163-$H$2)/SUM($AF$2:AF162)</f>
        <v>74.887212388488521</v>
      </c>
      <c r="AH163" s="35">
        <f>(H163-H158)/SUM(AF158:AF162)</f>
        <v>0</v>
      </c>
      <c r="AI163" s="28">
        <f>(H163-H153)/SUM(AF153:AF162)</f>
        <v>0</v>
      </c>
      <c r="AJ163" s="29">
        <f>AJ162+(AVERAGE($AE$3:AE163)/(AJ162*AJ162))</f>
        <v>34.584955795817642</v>
      </c>
      <c r="AK163" s="30">
        <f>AK162+(AVERAGE($AG$3:AG163)/(AK162*AK162))</f>
        <v>33.996544689310674</v>
      </c>
      <c r="AL163" s="36">
        <f>AL162+(AVERAGE($AH$3:AH163)/(AL162*AL162))</f>
        <v>33.772134653769477</v>
      </c>
      <c r="AM163" s="37">
        <f>AM162+(AVERAGE($AI$3:AI163)/(AM162*AM162))</f>
        <v>33.38247395274945</v>
      </c>
      <c r="AN163" s="38">
        <f t="shared" si="52"/>
        <v>34</v>
      </c>
      <c r="AO163" s="39">
        <f t="shared" si="60"/>
        <v>33.805957372654035</v>
      </c>
      <c r="AP163" s="39">
        <f t="shared" si="60"/>
        <v>33.849664906729082</v>
      </c>
      <c r="AQ163" s="36">
        <f t="shared" si="58"/>
        <v>33.446564925491721</v>
      </c>
      <c r="AR163" s="40">
        <f t="shared" si="61"/>
        <v>33.272743671428557</v>
      </c>
      <c r="AS163" s="41">
        <f t="shared" si="61"/>
        <v>33.382232285845774</v>
      </c>
      <c r="AT163" s="20">
        <f>POWER((AO163-H163),2)</f>
        <v>3.7652541227325045E-2</v>
      </c>
      <c r="AU163" s="20">
        <f>POWER((AP163-H163),2)</f>
        <v>2.2600640268775677E-2</v>
      </c>
      <c r="AV163" s="29">
        <f t="shared" si="54"/>
        <v>27.825020322437279</v>
      </c>
      <c r="AW163" s="30">
        <f t="shared" si="57"/>
        <v>35.635786429303288</v>
      </c>
      <c r="AX163" s="36">
        <f t="shared" si="55"/>
        <v>28.543990812136531</v>
      </c>
      <c r="AY163" s="37">
        <f t="shared" si="56"/>
        <v>28.87989663861082</v>
      </c>
    </row>
    <row r="164" spans="1:51" thickTop="1" thickBot="1">
      <c r="A164" s="4">
        <v>163</v>
      </c>
      <c r="B164" s="4">
        <v>1186843427</v>
      </c>
      <c r="C164" s="5">
        <f t="shared" si="44"/>
        <v>0.50467289719626163</v>
      </c>
      <c r="D164" s="2">
        <f t="shared" si="45"/>
        <v>39305.613738425927</v>
      </c>
      <c r="E164" t="s">
        <v>719</v>
      </c>
      <c r="F164" t="s">
        <v>720</v>
      </c>
      <c r="G164" s="4">
        <v>34</v>
      </c>
      <c r="H164" s="4">
        <v>34</v>
      </c>
      <c r="I164" s="5">
        <f t="shared" si="46"/>
        <v>0.47368421052631576</v>
      </c>
      <c r="J164" s="4">
        <v>242</v>
      </c>
      <c r="K164" s="4">
        <v>242</v>
      </c>
      <c r="L164" s="5">
        <f t="shared" si="47"/>
        <v>0.72374626552685128</v>
      </c>
      <c r="M164" s="5">
        <f t="shared" si="48"/>
        <v>7.117647058823529</v>
      </c>
      <c r="N164" s="4">
        <v>0</v>
      </c>
      <c r="O164" s="4">
        <v>0</v>
      </c>
      <c r="P164" s="4">
        <v>1</v>
      </c>
      <c r="Q164" s="4">
        <v>1</v>
      </c>
      <c r="R164" s="4">
        <v>0</v>
      </c>
      <c r="S164" s="4">
        <v>0</v>
      </c>
      <c r="T164" s="4">
        <v>0</v>
      </c>
      <c r="U164" s="4">
        <v>0</v>
      </c>
      <c r="V164" s="4">
        <v>1</v>
      </c>
      <c r="W164" s="4">
        <f>N164+P164+T164</f>
        <v>1</v>
      </c>
      <c r="X164" s="4">
        <f>O164+Q164+U164</f>
        <v>1</v>
      </c>
      <c r="Y164" s="60">
        <f>(N164+V164)/G164</f>
        <v>2.9411764705882353E-2</v>
      </c>
      <c r="Z164" s="62">
        <f>IF(AA164=0,0,(N164+V164)/ABS(AA164))</f>
        <v>0</v>
      </c>
      <c r="AA164" s="3">
        <f t="shared" si="49"/>
        <v>0</v>
      </c>
      <c r="AB164" s="3">
        <f t="shared" si="50"/>
        <v>0</v>
      </c>
      <c r="AC164" s="3">
        <f>N164+O164+P164+Q164+T164+U164</f>
        <v>2</v>
      </c>
      <c r="AD164" s="3">
        <f>AA164/G164</f>
        <v>0</v>
      </c>
      <c r="AE164" s="24">
        <f>(AA164)*(G164*G164)</f>
        <v>0</v>
      </c>
      <c r="AF164" s="25">
        <f t="shared" si="51"/>
        <v>8.6505190311418688E-4</v>
      </c>
      <c r="AG164" s="26">
        <f>(H164-$H$2)/SUM($AF$2:AF163)</f>
        <v>74.602925540850606</v>
      </c>
      <c r="AH164" s="35">
        <f>(H164-H159)/SUM(AF159:AF163)</f>
        <v>0</v>
      </c>
      <c r="AI164" s="28">
        <f>(H164-H154)/SUM(AF154:AF163)</f>
        <v>0</v>
      </c>
      <c r="AJ164" s="29">
        <f>AJ163+(AVERAGE($AE$3:AE164)/(AJ163*AJ163))</f>
        <v>34.638704724192905</v>
      </c>
      <c r="AK164" s="30">
        <f>AK163+(AVERAGE($AG$3:AG164)/(AK163*AK163))</f>
        <v>34.06710412504264</v>
      </c>
      <c r="AL164" s="36">
        <f>AL163+(AVERAGE($AH$3:AH164)/(AL163*AL163))</f>
        <v>33.831122275715273</v>
      </c>
      <c r="AM164" s="37">
        <f>AM163+(AVERAGE($AI$3:AI164)/(AM163*AM163))</f>
        <v>33.44375153755152</v>
      </c>
      <c r="AN164" s="38">
        <f t="shared" si="52"/>
        <v>34</v>
      </c>
      <c r="AO164" s="39">
        <f t="shared" ref="AO164:AP179" si="62">AO163+(AH164/(AO163*AO163))</f>
        <v>33.805957372654035</v>
      </c>
      <c r="AP164" s="39">
        <f t="shared" si="62"/>
        <v>33.849664906729082</v>
      </c>
      <c r="AQ164" s="36">
        <f t="shared" si="58"/>
        <v>33.446564925491721</v>
      </c>
      <c r="AR164" s="40">
        <f t="shared" si="61"/>
        <v>33.272743671428557</v>
      </c>
      <c r="AS164" s="41">
        <f t="shared" si="61"/>
        <v>33.382232285845774</v>
      </c>
      <c r="AT164" s="20">
        <f>POWER((AO164-H164),2)</f>
        <v>3.7652541227325045E-2</v>
      </c>
      <c r="AU164" s="20">
        <f>POWER((AP164-H164),2)</f>
        <v>2.2600640268775677E-2</v>
      </c>
      <c r="AV164" s="29">
        <f t="shared" si="54"/>
        <v>27.869354981848097</v>
      </c>
      <c r="AW164" s="30">
        <f t="shared" si="57"/>
        <v>35.701253936105658</v>
      </c>
      <c r="AX164" s="36">
        <f t="shared" si="55"/>
        <v>28.590453580612618</v>
      </c>
      <c r="AY164" s="37">
        <f t="shared" si="56"/>
        <v>28.92733696053002</v>
      </c>
    </row>
    <row r="165" spans="1:51" thickTop="1" thickBot="1">
      <c r="A165" s="4">
        <v>164</v>
      </c>
      <c r="B165" s="4">
        <v>1188256612</v>
      </c>
      <c r="C165" s="5">
        <f t="shared" si="44"/>
        <v>0.50778816199376942</v>
      </c>
      <c r="D165" s="2">
        <f t="shared" si="45"/>
        <v>39321.970046296294</v>
      </c>
      <c r="E165" t="s">
        <v>720</v>
      </c>
      <c r="F165" t="s">
        <v>721</v>
      </c>
      <c r="G165" s="4">
        <v>34</v>
      </c>
      <c r="H165" s="4">
        <v>34</v>
      </c>
      <c r="I165" s="5">
        <f t="shared" si="46"/>
        <v>0.47368421052631576</v>
      </c>
      <c r="J165" s="4">
        <v>242</v>
      </c>
      <c r="K165" s="4">
        <v>242</v>
      </c>
      <c r="L165" s="5">
        <f t="shared" si="47"/>
        <v>0.72374626552685128</v>
      </c>
      <c r="M165" s="5">
        <f t="shared" si="48"/>
        <v>7.117647058823529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f>N165+P165+T165</f>
        <v>0</v>
      </c>
      <c r="X165" s="4">
        <f>O165+Q165+U165</f>
        <v>0</v>
      </c>
      <c r="Y165" s="60">
        <f>(N165+V165)/G165</f>
        <v>0</v>
      </c>
      <c r="Z165" s="62">
        <f>IF(AA165=0,0,(N165+V165)/ABS(AA165))</f>
        <v>0</v>
      </c>
      <c r="AA165" s="3">
        <f t="shared" si="49"/>
        <v>0</v>
      </c>
      <c r="AB165" s="3">
        <f t="shared" si="50"/>
        <v>0</v>
      </c>
      <c r="AC165" s="3">
        <f>N165+O165+P165+Q165+T165+U165</f>
        <v>0</v>
      </c>
      <c r="AD165" s="3">
        <f>AA165/G165</f>
        <v>0</v>
      </c>
      <c r="AE165" s="24">
        <f>(AA165)*(G165*G165)</f>
        <v>0</v>
      </c>
      <c r="AF165" s="25">
        <f t="shared" si="51"/>
        <v>8.6505190311418688E-4</v>
      </c>
      <c r="AG165" s="26">
        <f>(H165-$H$2)/SUM($AF$2:AF164)</f>
        <v>74.320788949960559</v>
      </c>
      <c r="AH165" s="35">
        <f>(H165-H160)/SUM(AF160:AF164)</f>
        <v>0</v>
      </c>
      <c r="AI165" s="28">
        <f>(H165-H155)/SUM(AF155:AF164)</f>
        <v>0</v>
      </c>
      <c r="AJ165" s="29">
        <f>AJ164+(AVERAGE($AE$3:AE165)/(AJ164*AJ164))</f>
        <v>34.691958251923523</v>
      </c>
      <c r="AK165" s="30">
        <f>AK164+(AVERAGE($AG$3:AG165)/(AK164*AK164))</f>
        <v>34.137333363908752</v>
      </c>
      <c r="AL165" s="36">
        <f>AL164+(AVERAGE($AH$3:AH165)/(AL164*AL164))</f>
        <v>33.889543750095335</v>
      </c>
      <c r="AM165" s="37">
        <f>AM164+(AVERAGE($AI$3:AI165)/(AM164*AM164))</f>
        <v>33.504430215628865</v>
      </c>
      <c r="AN165" s="38">
        <f t="shared" si="52"/>
        <v>34</v>
      </c>
      <c r="AO165" s="39">
        <f t="shared" si="62"/>
        <v>33.805957372654035</v>
      </c>
      <c r="AP165" s="39">
        <f t="shared" si="62"/>
        <v>33.849664906729082</v>
      </c>
      <c r="AQ165" s="36">
        <f t="shared" si="58"/>
        <v>33.446564925491721</v>
      </c>
      <c r="AR165" s="40">
        <f t="shared" si="61"/>
        <v>33.272743671428557</v>
      </c>
      <c r="AS165" s="41">
        <f t="shared" si="61"/>
        <v>33.382232285845774</v>
      </c>
      <c r="AT165" s="20">
        <f>POWER((AO165-H165),2)</f>
        <v>3.7652541227325045E-2</v>
      </c>
      <c r="AU165" s="20">
        <f>POWER((AP165-H165),2)</f>
        <v>2.2600640268775677E-2</v>
      </c>
      <c r="AV165" s="29">
        <f t="shared" si="54"/>
        <v>27.913548698017483</v>
      </c>
      <c r="AW165" s="30">
        <f t="shared" si="57"/>
        <v>35.766481559753593</v>
      </c>
      <c r="AX165" s="36">
        <f t="shared" si="55"/>
        <v>28.636765457133908</v>
      </c>
      <c r="AY165" s="37">
        <f t="shared" si="56"/>
        <v>28.974621807461137</v>
      </c>
    </row>
    <row r="166" spans="1:51" thickTop="1" thickBot="1">
      <c r="A166" s="4">
        <v>165</v>
      </c>
      <c r="B166" s="4">
        <v>1188258273</v>
      </c>
      <c r="C166" s="5">
        <f t="shared" si="44"/>
        <v>0.5109034267912772</v>
      </c>
      <c r="D166" s="2">
        <f t="shared" si="45"/>
        <v>39321.989270833335</v>
      </c>
      <c r="E166" t="s">
        <v>721</v>
      </c>
      <c r="F166" t="s">
        <v>722</v>
      </c>
      <c r="G166" s="4">
        <v>34</v>
      </c>
      <c r="H166" s="4">
        <v>34</v>
      </c>
      <c r="I166" s="5">
        <f t="shared" si="46"/>
        <v>0.47368421052631576</v>
      </c>
      <c r="J166" s="4">
        <v>242</v>
      </c>
      <c r="K166" s="4">
        <v>242</v>
      </c>
      <c r="L166" s="5">
        <f t="shared" si="47"/>
        <v>0.72374626552685128</v>
      </c>
      <c r="M166" s="5">
        <f t="shared" si="48"/>
        <v>7.117647058823529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f>N166+P166+T166</f>
        <v>0</v>
      </c>
      <c r="X166" s="4">
        <f>O166+Q166+U166</f>
        <v>0</v>
      </c>
      <c r="Y166" s="60">
        <f>(N166+V166)/G166</f>
        <v>0</v>
      </c>
      <c r="Z166" s="62">
        <f>IF(AA166=0,0,(N166+V166)/ABS(AA166))</f>
        <v>0</v>
      </c>
      <c r="AA166" s="3">
        <f t="shared" si="49"/>
        <v>0</v>
      </c>
      <c r="AB166" s="3">
        <f t="shared" si="50"/>
        <v>0</v>
      </c>
      <c r="AC166" s="3">
        <f>N166+O166+P166+Q166+T166+U166</f>
        <v>0</v>
      </c>
      <c r="AD166" s="3">
        <f>AA166/G166</f>
        <v>0</v>
      </c>
      <c r="AE166" s="24">
        <f>(AA166)*(G166*G166)</f>
        <v>0</v>
      </c>
      <c r="AF166" s="25">
        <f t="shared" si="51"/>
        <v>8.6505190311418688E-4</v>
      </c>
      <c r="AG166" s="26">
        <f>(H166-$H$2)/SUM($AF$2:AF165)</f>
        <v>74.040778311928207</v>
      </c>
      <c r="AH166" s="35">
        <f>(H166-H161)/SUM(AF161:AF165)</f>
        <v>0</v>
      </c>
      <c r="AI166" s="28">
        <f>(H166-H156)/SUM(AF156:AF165)</f>
        <v>0</v>
      </c>
      <c r="AJ166" s="29">
        <f>AJ165+(AVERAGE($AE$3:AE166)/(AJ165*AJ165))</f>
        <v>34.744724692104285</v>
      </c>
      <c r="AK166" s="30">
        <f>AK165+(AVERAGE($AG$3:AG166)/(AK165*AK165))</f>
        <v>34.207234881432335</v>
      </c>
      <c r="AL166" s="36">
        <f>AL165+(AVERAGE($AH$3:AH166)/(AL165*AL165))</f>
        <v>33.947408973607551</v>
      </c>
      <c r="AM166" s="37">
        <f>AM165+(AVERAGE($AI$3:AI166)/(AM165*AM165))</f>
        <v>33.564520653757299</v>
      </c>
      <c r="AN166" s="38">
        <f t="shared" si="52"/>
        <v>34</v>
      </c>
      <c r="AO166" s="39">
        <f t="shared" si="62"/>
        <v>33.805957372654035</v>
      </c>
      <c r="AP166" s="39">
        <f t="shared" si="62"/>
        <v>33.849664906729082</v>
      </c>
      <c r="AQ166" s="36">
        <f t="shared" si="58"/>
        <v>33.446564925491721</v>
      </c>
      <c r="AR166" s="40">
        <f t="shared" si="61"/>
        <v>33.272743671428557</v>
      </c>
      <c r="AS166" s="41">
        <f t="shared" si="61"/>
        <v>33.382232285845774</v>
      </c>
      <c r="AT166" s="20">
        <f>POWER((AO166-H166),2)</f>
        <v>3.7652541227325045E-2</v>
      </c>
      <c r="AU166" s="20">
        <f>POWER((AP166-H166),2)</f>
        <v>2.2600640268775677E-2</v>
      </c>
      <c r="AV166" s="29">
        <f t="shared" si="54"/>
        <v>27.957602586859736</v>
      </c>
      <c r="AW166" s="30">
        <f t="shared" si="57"/>
        <v>35.831471488046105</v>
      </c>
      <c r="AX166" s="36">
        <f t="shared" si="55"/>
        <v>28.682927662030146</v>
      </c>
      <c r="AY166" s="37">
        <f t="shared" si="56"/>
        <v>29.021752448247852</v>
      </c>
    </row>
    <row r="167" spans="1:51" thickTop="1" thickBot="1">
      <c r="A167" s="4">
        <v>166</v>
      </c>
      <c r="B167" s="4">
        <v>1188354793</v>
      </c>
      <c r="C167" s="5">
        <f t="shared" si="44"/>
        <v>0.51401869158878499</v>
      </c>
      <c r="D167" s="2">
        <f t="shared" si="45"/>
        <v>39323.106400462959</v>
      </c>
      <c r="E167" t="s">
        <v>722</v>
      </c>
      <c r="F167" t="s">
        <v>723</v>
      </c>
      <c r="G167" s="4">
        <v>34</v>
      </c>
      <c r="H167" s="4">
        <v>34</v>
      </c>
      <c r="I167" s="5">
        <f t="shared" si="46"/>
        <v>0.47368421052631576</v>
      </c>
      <c r="J167" s="4">
        <v>242</v>
      </c>
      <c r="K167" s="4">
        <v>242</v>
      </c>
      <c r="L167" s="5">
        <f t="shared" si="47"/>
        <v>0.72374626552685128</v>
      </c>
      <c r="M167" s="5">
        <f t="shared" si="48"/>
        <v>7.117647058823529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f>N167+P167+T167</f>
        <v>0</v>
      </c>
      <c r="X167" s="4">
        <f>O167+Q167+U167</f>
        <v>0</v>
      </c>
      <c r="Y167" s="60">
        <f>(N167+V167)/G167</f>
        <v>0</v>
      </c>
      <c r="Z167" s="62">
        <f>IF(AA167=0,0,(N167+V167)/ABS(AA167))</f>
        <v>0</v>
      </c>
      <c r="AA167" s="3">
        <f t="shared" si="49"/>
        <v>0</v>
      </c>
      <c r="AB167" s="3">
        <f t="shared" si="50"/>
        <v>0</v>
      </c>
      <c r="AC167" s="3">
        <f>N167+O167+P167+Q167+T167+U167</f>
        <v>0</v>
      </c>
      <c r="AD167" s="3">
        <f>AA167/G167</f>
        <v>0</v>
      </c>
      <c r="AE167" s="24">
        <f>(AA167)*(G167*G167)</f>
        <v>0</v>
      </c>
      <c r="AF167" s="25">
        <f t="shared" si="51"/>
        <v>8.6505190311418688E-4</v>
      </c>
      <c r="AG167" s="26">
        <f>(H167-$H$2)/SUM($AF$2:AF166)</f>
        <v>73.762869687757487</v>
      </c>
      <c r="AH167" s="35">
        <f>(H167-H162)/SUM(AF162:AF166)</f>
        <v>0</v>
      </c>
      <c r="AI167" s="28">
        <f>(H167-H157)/SUM(AF157:AF166)</f>
        <v>0</v>
      </c>
      <c r="AJ167" s="29">
        <f>AJ166+(AVERAGE($AE$3:AE167)/(AJ166*AJ166))</f>
        <v>34.797012156333238</v>
      </c>
      <c r="AK167" s="30">
        <f>AK166+(AVERAGE($AG$3:AG167)/(AK166*AK166))</f>
        <v>34.276811139375795</v>
      </c>
      <c r="AL167" s="36">
        <f>AL166+(AVERAGE($AH$3:AH167)/(AL166*AL166))</f>
        <v>34.004727592568798</v>
      </c>
      <c r="AM167" s="37">
        <f>AM166+(AVERAGE($AI$3:AI167)/(AM166*AM166))</f>
        <v>33.624033243459095</v>
      </c>
      <c r="AN167" s="38">
        <f t="shared" si="52"/>
        <v>34</v>
      </c>
      <c r="AO167" s="39">
        <f t="shared" si="62"/>
        <v>33.805957372654035</v>
      </c>
      <c r="AP167" s="39">
        <f t="shared" si="62"/>
        <v>33.849664906729082</v>
      </c>
      <c r="AQ167" s="36">
        <f t="shared" si="58"/>
        <v>33.446564925491721</v>
      </c>
      <c r="AR167" s="40">
        <f t="shared" si="61"/>
        <v>33.272743671428557</v>
      </c>
      <c r="AS167" s="41">
        <f t="shared" si="61"/>
        <v>33.382232285845774</v>
      </c>
      <c r="AT167" s="20">
        <f>POWER((AO167-H167),2)</f>
        <v>3.7652541227325045E-2</v>
      </c>
      <c r="AU167" s="20">
        <f>POWER((AP167-H167),2)</f>
        <v>2.2600640268775677E-2</v>
      </c>
      <c r="AV167" s="29">
        <f t="shared" si="54"/>
        <v>28.001517750211342</v>
      </c>
      <c r="AW167" s="30">
        <f t="shared" si="57"/>
        <v>35.896225877009108</v>
      </c>
      <c r="AX167" s="36">
        <f t="shared" si="55"/>
        <v>28.728941399906919</v>
      </c>
      <c r="AY167" s="37">
        <f t="shared" si="56"/>
        <v>29.068730135236361</v>
      </c>
    </row>
    <row r="168" spans="1:51" thickTop="1" thickBot="1">
      <c r="A168" s="4">
        <v>167</v>
      </c>
      <c r="B168" s="4">
        <v>1188401447</v>
      </c>
      <c r="C168" s="5">
        <f t="shared" si="44"/>
        <v>0.51713395638629278</v>
      </c>
      <c r="D168" s="2">
        <f t="shared" si="45"/>
        <v>39323.646377314813</v>
      </c>
      <c r="E168" t="s">
        <v>723</v>
      </c>
      <c r="F168" t="s">
        <v>724</v>
      </c>
      <c r="G168" s="4">
        <v>34</v>
      </c>
      <c r="H168" s="4">
        <v>34</v>
      </c>
      <c r="I168" s="5">
        <f t="shared" si="46"/>
        <v>0.47368421052631576</v>
      </c>
      <c r="J168" s="4">
        <v>242</v>
      </c>
      <c r="K168" s="4">
        <v>242</v>
      </c>
      <c r="L168" s="5">
        <f t="shared" si="47"/>
        <v>0.72374626552685128</v>
      </c>
      <c r="M168" s="5">
        <f t="shared" si="48"/>
        <v>7.117647058823529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f>N168+P168+T168</f>
        <v>0</v>
      </c>
      <c r="X168" s="4">
        <f>O168+Q168+U168</f>
        <v>0</v>
      </c>
      <c r="Y168" s="60">
        <f>(N168+V168)/G168</f>
        <v>0</v>
      </c>
      <c r="Z168" s="62">
        <f>IF(AA168=0,0,(N168+V168)/ABS(AA168))</f>
        <v>0</v>
      </c>
      <c r="AA168" s="3">
        <f t="shared" si="49"/>
        <v>0</v>
      </c>
      <c r="AB168" s="3">
        <f t="shared" si="50"/>
        <v>0</v>
      </c>
      <c r="AC168" s="3">
        <f>N168+O168+P168+Q168+T168+U168</f>
        <v>0</v>
      </c>
      <c r="AD168" s="3">
        <f>AA168/G168</f>
        <v>0</v>
      </c>
      <c r="AE168" s="24">
        <f>(AA168)*(G168*G168)</f>
        <v>0</v>
      </c>
      <c r="AF168" s="25">
        <f t="shared" si="51"/>
        <v>8.6505190311418688E-4</v>
      </c>
      <c r="AG168" s="26">
        <f>(H168-$H$2)/SUM($AF$2:AF167)</f>
        <v>73.487039496523963</v>
      </c>
      <c r="AH168" s="35">
        <f>(H168-H163)/SUM(AF163:AF167)</f>
        <v>0</v>
      </c>
      <c r="AI168" s="28">
        <f>(H168-H158)/SUM(AF158:AF167)</f>
        <v>0</v>
      </c>
      <c r="AJ168" s="29">
        <f>AJ167+(AVERAGE($AE$3:AE168)/(AJ167*AJ167))</f>
        <v>34.848828561090549</v>
      </c>
      <c r="AK168" s="30">
        <f>AK167+(AVERAGE($AG$3:AG168)/(AK167*AK167))</f>
        <v>34.346064585274874</v>
      </c>
      <c r="AL168" s="36">
        <f>AL167+(AVERAGE($AH$3:AH168)/(AL167*AL167))</f>
        <v>34.061509011206425</v>
      </c>
      <c r="AM168" s="37">
        <f>AM167+(AVERAGE($AI$3:AI168)/(AM167*AM167))</f>
        <v>33.682978110310572</v>
      </c>
      <c r="AN168" s="38">
        <f t="shared" si="52"/>
        <v>34</v>
      </c>
      <c r="AO168" s="39">
        <f t="shared" si="62"/>
        <v>33.805957372654035</v>
      </c>
      <c r="AP168" s="39">
        <f t="shared" si="62"/>
        <v>33.849664906729082</v>
      </c>
      <c r="AQ168" s="36">
        <f t="shared" si="58"/>
        <v>33.446564925491721</v>
      </c>
      <c r="AR168" s="40">
        <f t="shared" si="61"/>
        <v>33.272743671428557</v>
      </c>
      <c r="AS168" s="41">
        <f t="shared" si="61"/>
        <v>33.382232285845774</v>
      </c>
      <c r="AT168" s="20">
        <f>POWER((AO168-H168),2)</f>
        <v>3.7652541227325045E-2</v>
      </c>
      <c r="AU168" s="20">
        <f>POWER((AP168-H168),2)</f>
        <v>2.2600640268775677E-2</v>
      </c>
      <c r="AV168" s="29">
        <f t="shared" si="54"/>
        <v>28.045295276074128</v>
      </c>
      <c r="AW168" s="30">
        <f t="shared" si="57"/>
        <v>35.960746851526785</v>
      </c>
      <c r="AX168" s="36">
        <f t="shared" si="55"/>
        <v>28.774807859923023</v>
      </c>
      <c r="AY168" s="37">
        <f t="shared" si="56"/>
        <v>29.115556104568999</v>
      </c>
    </row>
    <row r="169" spans="1:51" thickTop="1" thickBot="1">
      <c r="A169" s="4">
        <v>168</v>
      </c>
      <c r="B169" s="4">
        <v>1188980058</v>
      </c>
      <c r="C169" s="5">
        <f t="shared" si="44"/>
        <v>0.52024922118380057</v>
      </c>
      <c r="D169" s="2">
        <f t="shared" si="45"/>
        <v>39330.343263888892</v>
      </c>
      <c r="E169" t="s">
        <v>724</v>
      </c>
      <c r="F169" t="s">
        <v>725</v>
      </c>
      <c r="G169" s="4">
        <v>34</v>
      </c>
      <c r="H169" s="4">
        <v>34</v>
      </c>
      <c r="I169" s="5">
        <f t="shared" si="46"/>
        <v>0.47368421052631576</v>
      </c>
      <c r="J169" s="4">
        <v>242</v>
      </c>
      <c r="K169" s="4">
        <v>242</v>
      </c>
      <c r="L169" s="5">
        <f t="shared" si="47"/>
        <v>0.72374626552685128</v>
      </c>
      <c r="M169" s="5">
        <f t="shared" si="48"/>
        <v>7.117647058823529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f>N169+P169+T169</f>
        <v>0</v>
      </c>
      <c r="X169" s="4">
        <f>O169+Q169+U169</f>
        <v>0</v>
      </c>
      <c r="Y169" s="60">
        <f>(N169+V169)/G169</f>
        <v>0</v>
      </c>
      <c r="Z169" s="62">
        <f>IF(AA169=0,0,(N169+V169)/ABS(AA169))</f>
        <v>0</v>
      </c>
      <c r="AA169" s="3">
        <f t="shared" si="49"/>
        <v>0</v>
      </c>
      <c r="AB169" s="3">
        <f t="shared" si="50"/>
        <v>0</v>
      </c>
      <c r="AC169" s="3">
        <f>N169+O169+P169+Q169+T169+U169</f>
        <v>0</v>
      </c>
      <c r="AD169" s="3">
        <f>AA169/G169</f>
        <v>0</v>
      </c>
      <c r="AE169" s="24">
        <f>(AA169)*(G169*G169)</f>
        <v>0</v>
      </c>
      <c r="AF169" s="25">
        <f t="shared" si="51"/>
        <v>8.6505190311418688E-4</v>
      </c>
      <c r="AG169" s="26">
        <f>(H169-$H$2)/SUM($AF$2:AF168)</f>
        <v>73.213264508704881</v>
      </c>
      <c r="AH169" s="35">
        <f>(H169-H164)/SUM(AF164:AF168)</f>
        <v>0</v>
      </c>
      <c r="AI169" s="28">
        <f>(H169-H159)/SUM(AF159:AF168)</f>
        <v>0</v>
      </c>
      <c r="AJ169" s="29">
        <f>AJ168+(AVERAGE($AE$3:AE169)/(AJ168*AJ168))</f>
        <v>34.900181633868236</v>
      </c>
      <c r="AK169" s="30">
        <f>AK168+(AVERAGE($AG$3:AG169)/(AK168*AK168))</f>
        <v>34.414997652011152</v>
      </c>
      <c r="AL169" s="36">
        <f>AL168+(AVERAGE($AH$3:AH169)/(AL168*AL168))</f>
        <v>34.11776239961037</v>
      </c>
      <c r="AM169" s="37">
        <f>AM168+(AVERAGE($AI$3:AI169)/(AM168*AM168))</f>
        <v>33.741365122860287</v>
      </c>
      <c r="AN169" s="38">
        <f t="shared" si="52"/>
        <v>34</v>
      </c>
      <c r="AO169" s="39">
        <f t="shared" si="62"/>
        <v>33.805957372654035</v>
      </c>
      <c r="AP169" s="39">
        <f t="shared" si="62"/>
        <v>33.849664906729082</v>
      </c>
      <c r="AQ169" s="36">
        <f t="shared" si="58"/>
        <v>33.446564925491721</v>
      </c>
      <c r="AR169" s="40">
        <f t="shared" si="61"/>
        <v>33.272743671428557</v>
      </c>
      <c r="AS169" s="41">
        <f t="shared" si="61"/>
        <v>33.382232285845774</v>
      </c>
      <c r="AT169" s="20">
        <f>POWER((AO169-H169),2)</f>
        <v>3.7652541227325045E-2</v>
      </c>
      <c r="AU169" s="20">
        <f>POWER((AP169-H169),2)</f>
        <v>2.2600640268775677E-2</v>
      </c>
      <c r="AV169" s="29">
        <f t="shared" si="54"/>
        <v>28.088936238853094</v>
      </c>
      <c r="AW169" s="30">
        <f t="shared" si="57"/>
        <v>36.025036505957026</v>
      </c>
      <c r="AX169" s="36">
        <f t="shared" si="55"/>
        <v>28.820528216061636</v>
      </c>
      <c r="AY169" s="37">
        <f t="shared" si="56"/>
        <v>29.162231576471246</v>
      </c>
    </row>
    <row r="170" spans="1:51" thickTop="1" thickBot="1">
      <c r="A170" s="4">
        <v>169</v>
      </c>
      <c r="B170" s="4">
        <v>1189129932</v>
      </c>
      <c r="C170" s="5">
        <f t="shared" si="44"/>
        <v>0.52336448598130836</v>
      </c>
      <c r="D170" s="2">
        <f t="shared" si="45"/>
        <v>39332.077916666669</v>
      </c>
      <c r="E170" t="s">
        <v>725</v>
      </c>
      <c r="F170" t="s">
        <v>726</v>
      </c>
      <c r="G170" s="4">
        <v>34</v>
      </c>
      <c r="H170" s="4">
        <v>34</v>
      </c>
      <c r="I170" s="5">
        <f t="shared" si="46"/>
        <v>0.47368421052631576</v>
      </c>
      <c r="J170" s="4">
        <v>242</v>
      </c>
      <c r="K170" s="4">
        <v>243</v>
      </c>
      <c r="L170" s="5">
        <f t="shared" si="47"/>
        <v>0.72674902351025505</v>
      </c>
      <c r="M170" s="5">
        <f t="shared" si="48"/>
        <v>7.1470588235294121</v>
      </c>
      <c r="N170" s="4">
        <v>0</v>
      </c>
      <c r="O170" s="4">
        <v>0</v>
      </c>
      <c r="P170" s="4">
        <v>1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1</v>
      </c>
      <c r="W170" s="4">
        <f>N170+P170+T170</f>
        <v>1</v>
      </c>
      <c r="X170" s="4">
        <f>O170+Q170+U170</f>
        <v>0</v>
      </c>
      <c r="Y170" s="60">
        <f>(N170+V170)/G170</f>
        <v>2.9411764705882353E-2</v>
      </c>
      <c r="Z170" s="62">
        <f>IF(AA170=0,0,(N170+V170)/ABS(AA170))</f>
        <v>0</v>
      </c>
      <c r="AA170" s="3">
        <f t="shared" si="49"/>
        <v>0</v>
      </c>
      <c r="AB170" s="3">
        <f t="shared" si="50"/>
        <v>1</v>
      </c>
      <c r="AC170" s="3">
        <f>N170+O170+P170+Q170+T170+U170</f>
        <v>1</v>
      </c>
      <c r="AD170" s="3">
        <f>AA170/G170</f>
        <v>0</v>
      </c>
      <c r="AE170" s="24">
        <f>(AA170)*(G170*G170)</f>
        <v>0</v>
      </c>
      <c r="AF170" s="25">
        <f t="shared" si="51"/>
        <v>8.6505190311418688E-4</v>
      </c>
      <c r="AG170" s="26">
        <f>(H170-$H$2)/SUM($AF$2:AF169)</f>
        <v>72.941521839657739</v>
      </c>
      <c r="AH170" s="35">
        <f>(H170-H165)/SUM(AF165:AF169)</f>
        <v>0</v>
      </c>
      <c r="AI170" s="28">
        <f>(H170-H160)/SUM(AF160:AF169)</f>
        <v>0</v>
      </c>
      <c r="AJ170" s="29">
        <f>AJ169+(AVERAGE($AE$3:AE170)/(AJ169*AJ169))</f>
        <v>34.951078919062404</v>
      </c>
      <c r="AK170" s="30">
        <f>AK169+(AVERAGE($AG$3:AG170)/(AK169*AK169))</f>
        <v>34.483612757420644</v>
      </c>
      <c r="AL170" s="36">
        <f>AL169+(AVERAGE($AH$3:AH170)/(AL169*AL169))</f>
        <v>34.173496701362403</v>
      </c>
      <c r="AM170" s="37">
        <f>AM169+(AVERAGE($AI$3:AI170)/(AM169*AM169))</f>
        <v>33.799203901177229</v>
      </c>
      <c r="AN170" s="38">
        <f t="shared" si="52"/>
        <v>34</v>
      </c>
      <c r="AO170" s="39">
        <f t="shared" si="62"/>
        <v>33.805957372654035</v>
      </c>
      <c r="AP170" s="39">
        <f t="shared" si="62"/>
        <v>33.849664906729082</v>
      </c>
      <c r="AQ170" s="36">
        <f t="shared" si="58"/>
        <v>33.446564925491721</v>
      </c>
      <c r="AR170" s="40">
        <f t="shared" si="61"/>
        <v>33.272743671428557</v>
      </c>
      <c r="AS170" s="41">
        <f t="shared" si="61"/>
        <v>33.382232285845774</v>
      </c>
      <c r="AT170" s="20">
        <f>POWER((AO170-H170),2)</f>
        <v>3.7652541227325045E-2</v>
      </c>
      <c r="AU170" s="20">
        <f>POWER((AP170-H170),2)</f>
        <v>2.2600640268775677E-2</v>
      </c>
      <c r="AV170" s="29">
        <f t="shared" si="54"/>
        <v>28.132441699589059</v>
      </c>
      <c r="AW170" s="30">
        <f t="shared" si="57"/>
        <v>36.089096904731484</v>
      </c>
      <c r="AX170" s="36">
        <f t="shared" si="55"/>
        <v>28.866103627395447</v>
      </c>
      <c r="AY170" s="37">
        <f t="shared" si="56"/>
        <v>29.208757755532314</v>
      </c>
    </row>
    <row r="171" spans="1:51" thickTop="1" thickBot="1">
      <c r="A171" s="4">
        <v>170</v>
      </c>
      <c r="B171" s="4">
        <v>1189171828</v>
      </c>
      <c r="C171" s="5">
        <f t="shared" si="44"/>
        <v>0.52647975077881615</v>
      </c>
      <c r="D171" s="2">
        <f t="shared" si="45"/>
        <v>39332.562824074077</v>
      </c>
      <c r="E171" t="s">
        <v>726</v>
      </c>
      <c r="F171" t="s">
        <v>727</v>
      </c>
      <c r="G171" s="4">
        <v>34</v>
      </c>
      <c r="H171" s="4">
        <v>34</v>
      </c>
      <c r="I171" s="5">
        <f t="shared" si="46"/>
        <v>0.47368421052631576</v>
      </c>
      <c r="J171" s="4">
        <v>243</v>
      </c>
      <c r="K171" s="4">
        <v>242</v>
      </c>
      <c r="L171" s="5">
        <f t="shared" si="47"/>
        <v>0.72374626552685128</v>
      </c>
      <c r="M171" s="5">
        <f t="shared" si="48"/>
        <v>7.117647058823529</v>
      </c>
      <c r="N171" s="4">
        <v>0</v>
      </c>
      <c r="O171" s="4">
        <v>0</v>
      </c>
      <c r="P171" s="4">
        <v>0</v>
      </c>
      <c r="Q171" s="4">
        <v>1</v>
      </c>
      <c r="R171" s="4">
        <v>0</v>
      </c>
      <c r="S171" s="4">
        <v>0</v>
      </c>
      <c r="T171" s="4">
        <v>0</v>
      </c>
      <c r="U171" s="4">
        <v>0</v>
      </c>
      <c r="V171" s="4">
        <v>1</v>
      </c>
      <c r="W171" s="4">
        <f>N171+P171+T171</f>
        <v>0</v>
      </c>
      <c r="X171" s="4">
        <f>O171+Q171+U171</f>
        <v>1</v>
      </c>
      <c r="Y171" s="60">
        <f>(N171+V171)/G171</f>
        <v>2.9411764705882353E-2</v>
      </c>
      <c r="Z171" s="62">
        <f>IF(AA171=0,0,(N171+V171)/ABS(AA171))</f>
        <v>0</v>
      </c>
      <c r="AA171" s="3">
        <f t="shared" si="49"/>
        <v>0</v>
      </c>
      <c r="AB171" s="3">
        <f t="shared" si="50"/>
        <v>-1</v>
      </c>
      <c r="AC171" s="3">
        <f>N171+O171+P171+Q171+T171+U171</f>
        <v>1</v>
      </c>
      <c r="AD171" s="3">
        <f>AA171/G171</f>
        <v>0</v>
      </c>
      <c r="AE171" s="24">
        <f>(AA171)*(G171*G171)</f>
        <v>0</v>
      </c>
      <c r="AF171" s="25">
        <f t="shared" si="51"/>
        <v>8.6505190311418688E-4</v>
      </c>
      <c r="AG171" s="26">
        <f>(H171-$H$2)/SUM($AF$2:AF170)</f>
        <v>72.671788943243598</v>
      </c>
      <c r="AH171" s="35">
        <f>(H171-H166)/SUM(AF166:AF170)</f>
        <v>0</v>
      </c>
      <c r="AI171" s="28">
        <f>(H171-H161)/SUM(AF161:AF170)</f>
        <v>0</v>
      </c>
      <c r="AJ171" s="29">
        <f>AJ170+(AVERAGE($AE$3:AE171)/(AJ170*AJ170))</f>
        <v>35.001527783638849</v>
      </c>
      <c r="AK171" s="30">
        <f>AK170+(AVERAGE($AG$3:AG171)/(AK170*AK170))</f>
        <v>34.551912303936376</v>
      </c>
      <c r="AL171" s="36">
        <f>AL170+(AVERAGE($AH$3:AH171)/(AL170*AL170))</f>
        <v>34.228720640858135</v>
      </c>
      <c r="AM171" s="37">
        <f>AM170+(AVERAGE($AI$3:AI171)/(AM170*AM170))</f>
        <v>33.856503825047326</v>
      </c>
      <c r="AN171" s="38">
        <f t="shared" si="52"/>
        <v>34</v>
      </c>
      <c r="AO171" s="39">
        <f t="shared" si="62"/>
        <v>33.805957372654035</v>
      </c>
      <c r="AP171" s="39">
        <f t="shared" si="62"/>
        <v>33.849664906729082</v>
      </c>
      <c r="AQ171" s="36">
        <f t="shared" si="58"/>
        <v>33.446564925491721</v>
      </c>
      <c r="AR171" s="40">
        <f t="shared" si="61"/>
        <v>33.272743671428557</v>
      </c>
      <c r="AS171" s="41">
        <f t="shared" si="61"/>
        <v>33.382232285845774</v>
      </c>
      <c r="AT171" s="20">
        <f>POWER((AO171-H171),2)</f>
        <v>3.7652541227325045E-2</v>
      </c>
      <c r="AU171" s="20">
        <f>POWER((AP171-H171),2)</f>
        <v>2.2600640268775677E-2</v>
      </c>
      <c r="AV171" s="29">
        <f t="shared" si="54"/>
        <v>28.175812706186267</v>
      </c>
      <c r="AW171" s="30">
        <f t="shared" si="57"/>
        <v>36.152930082940721</v>
      </c>
      <c r="AX171" s="36">
        <f t="shared" si="55"/>
        <v>28.91153523834593</v>
      </c>
      <c r="AY171" s="37">
        <f t="shared" si="56"/>
        <v>29.255135830979444</v>
      </c>
    </row>
    <row r="172" spans="1:51" thickTop="1" thickBot="1">
      <c r="A172" s="4">
        <v>171</v>
      </c>
      <c r="B172" s="4">
        <v>1197366716</v>
      </c>
      <c r="C172" s="5">
        <f t="shared" si="44"/>
        <v>0.52959501557632394</v>
      </c>
      <c r="D172" s="2">
        <f t="shared" si="45"/>
        <v>39427.411064814813</v>
      </c>
      <c r="E172" t="s">
        <v>727</v>
      </c>
      <c r="F172" t="s">
        <v>728</v>
      </c>
      <c r="G172" s="4">
        <v>34</v>
      </c>
      <c r="H172" s="4">
        <v>35</v>
      </c>
      <c r="I172" s="5">
        <f t="shared" si="46"/>
        <v>0.5</v>
      </c>
      <c r="J172" s="4">
        <v>242</v>
      </c>
      <c r="K172" s="4">
        <v>249</v>
      </c>
      <c r="L172" s="5">
        <f t="shared" si="47"/>
        <v>0.74476557141067778</v>
      </c>
      <c r="M172" s="5">
        <f t="shared" si="48"/>
        <v>7.1142857142857139</v>
      </c>
      <c r="N172" s="4">
        <v>1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7</v>
      </c>
      <c r="U172" s="4">
        <v>0</v>
      </c>
      <c r="V172" s="4">
        <v>0</v>
      </c>
      <c r="W172" s="4">
        <f>N172+P172+T172</f>
        <v>8</v>
      </c>
      <c r="X172" s="4">
        <f>O172+Q172+U172</f>
        <v>0</v>
      </c>
      <c r="Y172" s="60">
        <f>(N172+V172)/G172</f>
        <v>2.9411764705882353E-2</v>
      </c>
      <c r="Z172" s="62">
        <f>IF(AA172=0,0,(N172+V172)/ABS(AA172))</f>
        <v>1</v>
      </c>
      <c r="AA172" s="3">
        <f t="shared" si="49"/>
        <v>1</v>
      </c>
      <c r="AB172" s="3">
        <f t="shared" si="50"/>
        <v>7</v>
      </c>
      <c r="AC172" s="3">
        <f>N172+O172+P172+Q172+T172+U172</f>
        <v>8</v>
      </c>
      <c r="AD172" s="3">
        <f>AA172/G172</f>
        <v>2.9411764705882353E-2</v>
      </c>
      <c r="AE172" s="24">
        <f>(AA172)*(G172*G172)</f>
        <v>1156</v>
      </c>
      <c r="AF172" s="25">
        <f t="shared" si="51"/>
        <v>8.1632653061224493E-4</v>
      </c>
      <c r="AG172" s="26">
        <f>(H172-$H$2)/SUM($AF$2:AF171)</f>
        <v>76.663104994155489</v>
      </c>
      <c r="AH172" s="35">
        <f>(H172-H167)/SUM(AF167:AF171)</f>
        <v>231.2</v>
      </c>
      <c r="AI172" s="28">
        <f>(H172-H162)/SUM(AF162:AF171)</f>
        <v>115.6</v>
      </c>
      <c r="AJ172" s="29">
        <f>AJ171+(AVERAGE($AE$3:AE172)/(AJ171*AJ171))</f>
        <v>35.057085958407619</v>
      </c>
      <c r="AK172" s="30">
        <f>AK171+(AVERAGE($AG$3:AG172)/(AK171*AK171))</f>
        <v>34.619919663834438</v>
      </c>
      <c r="AL172" s="36">
        <f>AL171+(AVERAGE($AH$3:AH172)/(AL171*AL171))</f>
        <v>34.284603530804581</v>
      </c>
      <c r="AM172" s="37">
        <f>AM171+(AVERAGE($AI$3:AI172)/(AM171*AM171))</f>
        <v>33.913867274006662</v>
      </c>
      <c r="AN172" s="38">
        <f t="shared" si="52"/>
        <v>35</v>
      </c>
      <c r="AO172" s="39">
        <f t="shared" si="62"/>
        <v>34.008259919714618</v>
      </c>
      <c r="AP172" s="39">
        <f t="shared" si="62"/>
        <v>33.950555130795699</v>
      </c>
      <c r="AQ172" s="36">
        <f t="shared" si="58"/>
        <v>33.487899624890659</v>
      </c>
      <c r="AR172" s="40">
        <f t="shared" ref="AR172:AS187" si="63">AR171+(AVERAGE(AH163:AH172)/(AR171*AR171))</f>
        <v>33.293627523159323</v>
      </c>
      <c r="AS172" s="41">
        <f t="shared" si="63"/>
        <v>33.392605828200644</v>
      </c>
      <c r="AT172" s="20">
        <f>POWER((AO172-H172),2)</f>
        <v>0.98354838684445589</v>
      </c>
      <c r="AU172" s="20">
        <f>POWER((AP172-H172),2)</f>
        <v>1.1013345334992319</v>
      </c>
      <c r="AV172" s="29">
        <f t="shared" si="54"/>
        <v>28.219050293635082</v>
      </c>
      <c r="AW172" s="30">
        <f t="shared" si="57"/>
        <v>36.216538046904802</v>
      </c>
      <c r="AX172" s="36">
        <f t="shared" si="55"/>
        <v>28.956824178936898</v>
      </c>
      <c r="AY172" s="37">
        <f t="shared" si="56"/>
        <v>29.30136697694612</v>
      </c>
    </row>
    <row r="173" spans="1:51" thickTop="1" thickBot="1">
      <c r="A173" s="4">
        <v>172</v>
      </c>
      <c r="B173" s="4">
        <v>1197382166</v>
      </c>
      <c r="C173" s="5">
        <f t="shared" si="44"/>
        <v>0.53271028037383172</v>
      </c>
      <c r="D173" s="2">
        <f t="shared" si="45"/>
        <v>39427.589884259258</v>
      </c>
      <c r="E173" t="s">
        <v>728</v>
      </c>
      <c r="F173" t="s">
        <v>729</v>
      </c>
      <c r="G173" s="4">
        <v>35</v>
      </c>
      <c r="H173" s="4">
        <v>35</v>
      </c>
      <c r="I173" s="5">
        <f t="shared" si="46"/>
        <v>0.5</v>
      </c>
      <c r="J173" s="4">
        <v>249</v>
      </c>
      <c r="K173" s="4">
        <v>249</v>
      </c>
      <c r="L173" s="5">
        <f t="shared" si="47"/>
        <v>0.74476557141067778</v>
      </c>
      <c r="M173" s="5">
        <f t="shared" si="48"/>
        <v>7.1142857142857139</v>
      </c>
      <c r="N173" s="4">
        <v>1</v>
      </c>
      <c r="O173" s="4">
        <v>1</v>
      </c>
      <c r="P173" s="4">
        <v>0</v>
      </c>
      <c r="Q173" s="4">
        <v>0</v>
      </c>
      <c r="R173" s="4">
        <v>0</v>
      </c>
      <c r="S173" s="4">
        <v>0</v>
      </c>
      <c r="T173" s="4">
        <v>7</v>
      </c>
      <c r="U173" s="4">
        <v>7</v>
      </c>
      <c r="V173" s="4">
        <v>0</v>
      </c>
      <c r="W173" s="4">
        <f>N173+P173+T173</f>
        <v>8</v>
      </c>
      <c r="X173" s="4">
        <f>O173+Q173+U173</f>
        <v>8</v>
      </c>
      <c r="Y173" s="60">
        <f>(N173+V173)/G173</f>
        <v>2.8571428571428571E-2</v>
      </c>
      <c r="Z173" s="62">
        <f>IF(AA173=0,0,(N173+V173)/ABS(AA173))</f>
        <v>0</v>
      </c>
      <c r="AA173" s="3">
        <f t="shared" si="49"/>
        <v>0</v>
      </c>
      <c r="AB173" s="3">
        <f t="shared" si="50"/>
        <v>0</v>
      </c>
      <c r="AC173" s="3">
        <f>N173+O173+P173+Q173+T173+U173</f>
        <v>16</v>
      </c>
      <c r="AD173" s="3">
        <f>AA173/G173</f>
        <v>0</v>
      </c>
      <c r="AE173" s="24">
        <f>(AA173)*(G173*G173)</f>
        <v>0</v>
      </c>
      <c r="AF173" s="25">
        <f t="shared" si="51"/>
        <v>8.1632653061224493E-4</v>
      </c>
      <c r="AG173" s="26">
        <f>(H173-$H$2)/SUM($AF$2:AF172)</f>
        <v>76.397487370772481</v>
      </c>
      <c r="AH173" s="35">
        <f>(H173-H168)/SUM(AF168:AF172)</f>
        <v>233.834214002642</v>
      </c>
      <c r="AI173" s="28">
        <f>(H173-H163)/SUM(AF163:AF172)</f>
        <v>116.25482308513257</v>
      </c>
      <c r="AJ173" s="29">
        <f>AJ172+(AVERAGE($AE$3:AE173)/(AJ172*AJ172))</f>
        <v>35.112144303838605</v>
      </c>
      <c r="AK173" s="30">
        <f>AK172+(AVERAGE($AG$3:AG173)/(AK172*AK172))</f>
        <v>34.687636717324324</v>
      </c>
      <c r="AL173" s="36">
        <f>AL172+(AVERAGE($AH$3:AH173)/(AL172*AL172))</f>
        <v>34.341142017069679</v>
      </c>
      <c r="AM173" s="37">
        <f>AM172+(AVERAGE($AI$3:AI173)/(AM172*AM172))</f>
        <v>33.9712936069294</v>
      </c>
      <c r="AN173" s="38">
        <f t="shared" si="52"/>
        <v>35</v>
      </c>
      <c r="AO173" s="39">
        <f t="shared" si="62"/>
        <v>34.210440404643364</v>
      </c>
      <c r="AP173" s="39">
        <f t="shared" si="62"/>
        <v>34.051414725768737</v>
      </c>
      <c r="AQ173" s="36">
        <f t="shared" si="58"/>
        <v>33.570834860655609</v>
      </c>
      <c r="AR173" s="40">
        <f t="shared" si="63"/>
        <v>33.335580489483682</v>
      </c>
      <c r="AS173" s="41">
        <f t="shared" si="63"/>
        <v>33.413398749633316</v>
      </c>
      <c r="AT173" s="20">
        <f>POWER((AO173-H173),2)</f>
        <v>0.6234043546197342</v>
      </c>
      <c r="AU173" s="20">
        <f>POWER((AP173-H173),2)</f>
        <v>0.89981402248840048</v>
      </c>
      <c r="AV173" s="29">
        <f t="shared" si="54"/>
        <v>28.262155484229883</v>
      </c>
      <c r="AW173" s="30">
        <f t="shared" si="57"/>
        <v>36.279922774729904</v>
      </c>
      <c r="AX173" s="36">
        <f t="shared" si="55"/>
        <v>29.001971565042492</v>
      </c>
      <c r="AY173" s="37">
        <f t="shared" si="56"/>
        <v>29.347452352734337</v>
      </c>
    </row>
    <row r="174" spans="1:51" thickTop="1" thickBot="1">
      <c r="A174" s="4">
        <v>173</v>
      </c>
      <c r="B174" s="4">
        <v>1197569803</v>
      </c>
      <c r="C174" s="5">
        <f t="shared" si="44"/>
        <v>0.53582554517133951</v>
      </c>
      <c r="D174" s="2">
        <f t="shared" si="45"/>
        <v>39429.761608796296</v>
      </c>
      <c r="E174" t="s">
        <v>729</v>
      </c>
      <c r="F174" t="s">
        <v>730</v>
      </c>
      <c r="G174" s="4">
        <v>35</v>
      </c>
      <c r="H174" s="4">
        <v>35</v>
      </c>
      <c r="I174" s="5">
        <f t="shared" si="46"/>
        <v>0.5</v>
      </c>
      <c r="J174" s="4">
        <v>249</v>
      </c>
      <c r="K174" s="4">
        <v>249</v>
      </c>
      <c r="L174" s="5">
        <f t="shared" si="47"/>
        <v>0.74476557141067778</v>
      </c>
      <c r="M174" s="5">
        <f t="shared" si="48"/>
        <v>7.1142857142857139</v>
      </c>
      <c r="N174" s="4">
        <v>0</v>
      </c>
      <c r="O174" s="4">
        <v>0</v>
      </c>
      <c r="P174" s="4">
        <v>0</v>
      </c>
      <c r="Q174" s="4">
        <v>0</v>
      </c>
      <c r="R174" s="4">
        <v>2</v>
      </c>
      <c r="S174" s="4">
        <v>0</v>
      </c>
      <c r="T174" s="4">
        <v>0</v>
      </c>
      <c r="U174" s="4">
        <v>0</v>
      </c>
      <c r="V174" s="4">
        <v>1</v>
      </c>
      <c r="W174" s="4">
        <f>N174+P174+T174</f>
        <v>0</v>
      </c>
      <c r="X174" s="4">
        <f>O174+Q174+U174</f>
        <v>0</v>
      </c>
      <c r="Y174" s="60">
        <f>(N174+V174)/G174</f>
        <v>2.8571428571428571E-2</v>
      </c>
      <c r="Z174" s="62">
        <f>IF(AA174=0,0,(N174+V174)/ABS(AA174))</f>
        <v>0</v>
      </c>
      <c r="AA174" s="3">
        <f t="shared" si="49"/>
        <v>0</v>
      </c>
      <c r="AB174" s="3">
        <f t="shared" si="50"/>
        <v>0</v>
      </c>
      <c r="AC174" s="3">
        <f>N174+O174+P174+Q174+T174+U174</f>
        <v>0</v>
      </c>
      <c r="AD174" s="3">
        <f>AA174/G174</f>
        <v>0</v>
      </c>
      <c r="AE174" s="24">
        <f>(AA174)*(G174*G174)</f>
        <v>0</v>
      </c>
      <c r="AF174" s="25">
        <f t="shared" si="51"/>
        <v>8.1632653061224493E-4</v>
      </c>
      <c r="AG174" s="26">
        <f>(H174-$H$2)/SUM($AF$2:AF173)</f>
        <v>76.133703983535639</v>
      </c>
      <c r="AH174" s="35">
        <f>(H174-H169)/SUM(AF169:AF173)</f>
        <v>236.52914648404877</v>
      </c>
      <c r="AI174" s="28">
        <f>(H174-H164)/SUM(AF164:AF173)</f>
        <v>116.917107001321</v>
      </c>
      <c r="AJ174" s="29">
        <f>AJ173+(AVERAGE($AE$3:AE174)/(AJ173*AJ173))</f>
        <v>35.166711010281674</v>
      </c>
      <c r="AK174" s="30">
        <f>AK173+(AVERAGE($AG$3:AG174)/(AK173*AK173))</f>
        <v>34.755065340882311</v>
      </c>
      <c r="AL174" s="36">
        <f>AL173+(AVERAGE($AH$3:AH174)/(AL173*AL173))</f>
        <v>34.398332934256231</v>
      </c>
      <c r="AM174" s="37">
        <f>AM173+(AVERAGE($AI$3:AI174)/(AM173*AM173))</f>
        <v>34.028782220320231</v>
      </c>
      <c r="AN174" s="38">
        <f t="shared" si="52"/>
        <v>35</v>
      </c>
      <c r="AO174" s="39">
        <f t="shared" si="62"/>
        <v>34.412540879764038</v>
      </c>
      <c r="AP174" s="39">
        <f t="shared" si="62"/>
        <v>34.152248898672838</v>
      </c>
      <c r="AQ174" s="36">
        <f t="shared" si="58"/>
        <v>33.695335795365359</v>
      </c>
      <c r="AR174" s="40">
        <f t="shared" si="63"/>
        <v>33.398712679567211</v>
      </c>
      <c r="AS174" s="41">
        <f t="shared" si="63"/>
        <v>33.444637972227071</v>
      </c>
      <c r="AT174" s="20">
        <f>POWER((AO174-H174),2)</f>
        <v>0.34510821794841101</v>
      </c>
      <c r="AU174" s="20">
        <f>POWER((AP174-H174),2)</f>
        <v>0.71868192980141665</v>
      </c>
      <c r="AV174" s="29">
        <f t="shared" si="54"/>
        <v>28.305129287782332</v>
      </c>
      <c r="AW174" s="30">
        <f t="shared" si="57"/>
        <v>36.343086216851226</v>
      </c>
      <c r="AX174" s="36">
        <f t="shared" si="55"/>
        <v>29.046978498629763</v>
      </c>
      <c r="AY174" s="37">
        <f t="shared" si="56"/>
        <v>29.393393103071109</v>
      </c>
    </row>
    <row r="175" spans="1:51" thickTop="1" thickBot="1">
      <c r="A175" s="4">
        <v>174</v>
      </c>
      <c r="B175" s="4">
        <v>1197840477</v>
      </c>
      <c r="C175" s="5">
        <f t="shared" si="44"/>
        <v>0.5389408099688473</v>
      </c>
      <c r="D175" s="2">
        <f t="shared" si="45"/>
        <v>39432.894409722227</v>
      </c>
      <c r="E175" t="s">
        <v>730</v>
      </c>
      <c r="F175" t="s">
        <v>731</v>
      </c>
      <c r="G175" s="4">
        <v>35</v>
      </c>
      <c r="H175" s="4">
        <v>35</v>
      </c>
      <c r="I175" s="5">
        <f t="shared" si="46"/>
        <v>0.5</v>
      </c>
      <c r="J175" s="4">
        <v>249</v>
      </c>
      <c r="K175" s="4">
        <v>249</v>
      </c>
      <c r="L175" s="5">
        <f t="shared" si="47"/>
        <v>0.74476557141067778</v>
      </c>
      <c r="M175" s="5">
        <f t="shared" si="48"/>
        <v>7.1142857142857139</v>
      </c>
      <c r="N175" s="4">
        <v>0</v>
      </c>
      <c r="O175" s="4">
        <v>0</v>
      </c>
      <c r="P175" s="4">
        <v>1</v>
      </c>
      <c r="Q175" s="4">
        <v>1</v>
      </c>
      <c r="R175" s="4">
        <v>0</v>
      </c>
      <c r="S175" s="4">
        <v>0</v>
      </c>
      <c r="T175" s="4">
        <v>0</v>
      </c>
      <c r="U175" s="4">
        <v>0</v>
      </c>
      <c r="V175" s="4">
        <v>1</v>
      </c>
      <c r="W175" s="4">
        <f>N175+P175+T175</f>
        <v>1</v>
      </c>
      <c r="X175" s="4">
        <f>O175+Q175+U175</f>
        <v>1</v>
      </c>
      <c r="Y175" s="60">
        <f>(N175+V175)/G175</f>
        <v>2.8571428571428571E-2</v>
      </c>
      <c r="Z175" s="62">
        <f>IF(AA175=0,0,(N175+V175)/ABS(AA175))</f>
        <v>0</v>
      </c>
      <c r="AA175" s="3">
        <f t="shared" si="49"/>
        <v>0</v>
      </c>
      <c r="AB175" s="3">
        <f t="shared" si="50"/>
        <v>0</v>
      </c>
      <c r="AC175" s="3">
        <f>N175+O175+P175+Q175+T175+U175</f>
        <v>2</v>
      </c>
      <c r="AD175" s="3">
        <f>AA175/G175</f>
        <v>0</v>
      </c>
      <c r="AE175" s="24">
        <f>(AA175)*(G175*G175)</f>
        <v>0</v>
      </c>
      <c r="AF175" s="25">
        <f t="shared" si="51"/>
        <v>8.1632653061224493E-4</v>
      </c>
      <c r="AG175" s="26">
        <f>(H175-$H$2)/SUM($AF$2:AF174)</f>
        <v>75.871735898202729</v>
      </c>
      <c r="AH175" s="35">
        <f>(H175-H170)/SUM(AF170:AF174)</f>
        <v>239.28692125718146</v>
      </c>
      <c r="AI175" s="28">
        <f>(H175-H165)/SUM(AF165:AF174)</f>
        <v>117.58697998837498</v>
      </c>
      <c r="AJ175" s="29">
        <f>AJ174+(AVERAGE($AE$3:AE175)/(AJ174*AJ174))</f>
        <v>35.22079407395826</v>
      </c>
      <c r="AK175" s="30">
        <f>AK174+(AVERAGE($AG$3:AG175)/(AK174*AK174))</f>
        <v>34.822207406642633</v>
      </c>
      <c r="AL175" s="36">
        <f>AL174+(AVERAGE($AH$3:AH175)/(AL174*AL174))</f>
        <v>34.456173308217835</v>
      </c>
      <c r="AM175" s="37">
        <f>AM174+(AVERAGE($AI$3:AI175)/(AM174*AM174))</f>
        <v>34.086332547639401</v>
      </c>
      <c r="AN175" s="38">
        <f t="shared" si="52"/>
        <v>35</v>
      </c>
      <c r="AO175" s="39">
        <f t="shared" si="62"/>
        <v>34.614603267810189</v>
      </c>
      <c r="AP175" s="39">
        <f t="shared" si="62"/>
        <v>34.253062846678759</v>
      </c>
      <c r="AQ175" s="36">
        <f t="shared" si="58"/>
        <v>33.861069537872318</v>
      </c>
      <c r="AR175" s="40">
        <f t="shared" si="63"/>
        <v>33.483058013877653</v>
      </c>
      <c r="AS175" s="41">
        <f t="shared" si="63"/>
        <v>33.486331369149347</v>
      </c>
      <c r="AT175" s="20">
        <f>POWER((AO175-H175),2)</f>
        <v>0.14853064118258497</v>
      </c>
      <c r="AU175" s="20">
        <f>POWER((AP175-H175),2)</f>
        <v>0.55791511101163904</v>
      </c>
      <c r="AV175" s="29">
        <f t="shared" si="54"/>
        <v>28.34797270183007</v>
      </c>
      <c r="AW175" s="30">
        <f t="shared" si="57"/>
        <v>36.406030296562712</v>
      </c>
      <c r="AX175" s="36">
        <f t="shared" si="55"/>
        <v>29.091846067995991</v>
      </c>
      <c r="AY175" s="37">
        <f t="shared" si="56"/>
        <v>29.439190358359344</v>
      </c>
    </row>
    <row r="176" spans="1:51" thickTop="1" thickBot="1">
      <c r="A176" s="4">
        <v>175</v>
      </c>
      <c r="B176" s="4">
        <v>1198920742</v>
      </c>
      <c r="C176" s="5">
        <f t="shared" si="44"/>
        <v>0.54205607476635509</v>
      </c>
      <c r="D176" s="2">
        <f t="shared" si="45"/>
        <v>39445.397476851853</v>
      </c>
      <c r="E176" t="s">
        <v>731</v>
      </c>
      <c r="F176" t="s">
        <v>732</v>
      </c>
      <c r="G176" s="4">
        <v>35</v>
      </c>
      <c r="H176" s="4">
        <v>36</v>
      </c>
      <c r="I176" s="5">
        <f t="shared" si="46"/>
        <v>0.52631578947368418</v>
      </c>
      <c r="J176" s="4">
        <v>249</v>
      </c>
      <c r="K176" s="4">
        <v>251</v>
      </c>
      <c r="L176" s="5">
        <f t="shared" si="47"/>
        <v>0.75077108737748532</v>
      </c>
      <c r="M176" s="5">
        <f t="shared" si="48"/>
        <v>6.9722222222222223</v>
      </c>
      <c r="N176" s="4">
        <v>1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2</v>
      </c>
      <c r="U176" s="4">
        <v>0</v>
      </c>
      <c r="V176" s="4">
        <v>0</v>
      </c>
      <c r="W176" s="4">
        <f>N176+P176+T176</f>
        <v>3</v>
      </c>
      <c r="X176" s="4">
        <f>O176+Q176+U176</f>
        <v>0</v>
      </c>
      <c r="Y176" s="60">
        <f>(N176+V176)/G176</f>
        <v>2.8571428571428571E-2</v>
      </c>
      <c r="Z176" s="62">
        <f>IF(AA176=0,0,(N176+V176)/ABS(AA176))</f>
        <v>1</v>
      </c>
      <c r="AA176" s="3">
        <f t="shared" si="49"/>
        <v>1</v>
      </c>
      <c r="AB176" s="3">
        <f t="shared" si="50"/>
        <v>2</v>
      </c>
      <c r="AC176" s="3">
        <f>N176+O176+P176+Q176+T176+U176</f>
        <v>3</v>
      </c>
      <c r="AD176" s="3">
        <f>AA176/G176</f>
        <v>2.8571428571428571E-2</v>
      </c>
      <c r="AE176" s="24">
        <f>(AA176)*(G176*G176)</f>
        <v>1225</v>
      </c>
      <c r="AF176" s="25">
        <f t="shared" si="51"/>
        <v>7.716049382716049E-4</v>
      </c>
      <c r="AG176" s="26">
        <f>(H176-$H$2)/SUM($AF$2:AF175)</f>
        <v>79.812206909143086</v>
      </c>
      <c r="AH176" s="35">
        <f>(H176-H171)/SUM(AF171:AF175)</f>
        <v>484.21952470507773</v>
      </c>
      <c r="AI176" s="28">
        <f>(H176-H166)/SUM(AF166:AF175)</f>
        <v>236.52914648404877</v>
      </c>
      <c r="AJ176" s="29">
        <f>AJ175+(AVERAGE($AE$3:AE176)/(AJ175*AJ175))</f>
        <v>35.280076599458816</v>
      </c>
      <c r="AK176" s="30">
        <f>AK175+(AVERAGE($AG$3:AG176)/(AK175*AK175))</f>
        <v>34.889084691028948</v>
      </c>
      <c r="AL176" s="36">
        <f>AL175+(AVERAGE($AH$3:AH176)/(AL175*AL175))</f>
        <v>34.515832362404858</v>
      </c>
      <c r="AM176" s="37">
        <f>AM175+(AVERAGE($AI$3:AI176)/(AM175*AM175))</f>
        <v>34.144529043838162</v>
      </c>
      <c r="AN176" s="38">
        <f t="shared" si="52"/>
        <v>36</v>
      </c>
      <c r="AO176" s="39">
        <f t="shared" si="62"/>
        <v>35.018735584436286</v>
      </c>
      <c r="AP176" s="39">
        <f t="shared" si="62"/>
        <v>34.454660671484959</v>
      </c>
      <c r="AQ176" s="36">
        <f t="shared" si="58"/>
        <v>34.10964874072274</v>
      </c>
      <c r="AR176" s="40">
        <f t="shared" si="63"/>
        <v>33.610169825362142</v>
      </c>
      <c r="AS176" s="41">
        <f t="shared" si="63"/>
        <v>33.549014549450156</v>
      </c>
      <c r="AT176" s="20">
        <f>POWER((AO176-H176),2)</f>
        <v>0.96287985325159808</v>
      </c>
      <c r="AU176" s="20">
        <f>POWER((AP176-H176),2)</f>
        <v>2.3880736402553184</v>
      </c>
      <c r="AV176" s="29">
        <f t="shared" si="54"/>
        <v>28.390686711841006</v>
      </c>
      <c r="AW176" s="30">
        <f t="shared" si="57"/>
        <v>36.468756910533912</v>
      </c>
      <c r="AX176" s="36">
        <f t="shared" si="55"/>
        <v>29.13657534800085</v>
      </c>
      <c r="AY176" s="37">
        <f t="shared" si="56"/>
        <v>29.484845234923249</v>
      </c>
    </row>
    <row r="177" spans="1:51" thickTop="1" thickBot="1">
      <c r="A177" s="4">
        <v>176</v>
      </c>
      <c r="B177" s="4">
        <v>1199132813</v>
      </c>
      <c r="C177" s="5">
        <f t="shared" si="44"/>
        <v>0.54517133956386288</v>
      </c>
      <c r="D177" s="2">
        <f t="shared" si="45"/>
        <v>39447.852002314816</v>
      </c>
      <c r="E177" t="s">
        <v>732</v>
      </c>
      <c r="F177" t="s">
        <v>733</v>
      </c>
      <c r="G177" s="4">
        <v>36</v>
      </c>
      <c r="H177" s="4">
        <v>35</v>
      </c>
      <c r="I177" s="5">
        <f t="shared" si="46"/>
        <v>0.5</v>
      </c>
      <c r="J177" s="4">
        <v>251</v>
      </c>
      <c r="K177" s="4">
        <v>249</v>
      </c>
      <c r="L177" s="5">
        <f t="shared" si="47"/>
        <v>0.74476557141067778</v>
      </c>
      <c r="M177" s="5">
        <f t="shared" si="48"/>
        <v>7.1142857142857139</v>
      </c>
      <c r="N177" s="4">
        <v>0</v>
      </c>
      <c r="O177" s="4">
        <v>1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2</v>
      </c>
      <c r="V177" s="4">
        <v>0</v>
      </c>
      <c r="W177" s="4">
        <f>N177+P177+T177</f>
        <v>0</v>
      </c>
      <c r="X177" s="4">
        <f>O177+Q177+U177</f>
        <v>3</v>
      </c>
      <c r="Y177" s="60">
        <f>(N177+V177)/G177</f>
        <v>0</v>
      </c>
      <c r="Z177" s="62">
        <f>IF(AA177=0,0,(N177+V177)/ABS(AA177))</f>
        <v>0</v>
      </c>
      <c r="AA177" s="3">
        <f t="shared" si="49"/>
        <v>-1</v>
      </c>
      <c r="AB177" s="3">
        <f t="shared" si="50"/>
        <v>-2</v>
      </c>
      <c r="AC177" s="3">
        <f>N177+O177+P177+Q177+T177+U177</f>
        <v>3</v>
      </c>
      <c r="AD177" s="3">
        <f>AA177/G177</f>
        <v>-2.7777777777777776E-2</v>
      </c>
      <c r="AE177" s="24">
        <f>(AA177)*(G177*G177)</f>
        <v>-1296</v>
      </c>
      <c r="AF177" s="25">
        <f t="shared" si="51"/>
        <v>8.1632653061224493E-4</v>
      </c>
      <c r="AG177" s="26">
        <f>(H177-$H$2)/SUM($AF$2:AF176)</f>
        <v>75.367281259358279</v>
      </c>
      <c r="AH177" s="35">
        <f>(H177-H172)/SUM(AF172:AF176)</f>
        <v>0</v>
      </c>
      <c r="AI177" s="28">
        <f>(H177-H167)/SUM(AF167:AF176)</f>
        <v>119.58617572753256</v>
      </c>
      <c r="AJ177" s="29">
        <f>AJ176+(AVERAGE($AE$3:AE177)/(AJ176*AJ176))</f>
        <v>35.332872566962777</v>
      </c>
      <c r="AK177" s="30">
        <f>AK176+(AVERAGE($AG$3:AG177)/(AK176*AK176))</f>
        <v>34.955678947283317</v>
      </c>
      <c r="AL177" s="36">
        <f>AL176+(AVERAGE($AH$3:AH177)/(AL176*AL176))</f>
        <v>34.574945627467777</v>
      </c>
      <c r="AM177" s="37">
        <f>AM176+(AVERAGE($AI$3:AI177)/(AM176*AM176))</f>
        <v>34.202782047286718</v>
      </c>
      <c r="AN177" s="38">
        <f t="shared" si="52"/>
        <v>35</v>
      </c>
      <c r="AO177" s="39">
        <f t="shared" si="62"/>
        <v>35.018735584436286</v>
      </c>
      <c r="AP177" s="39">
        <f t="shared" si="62"/>
        <v>34.555396746058754</v>
      </c>
      <c r="AQ177" s="36">
        <f t="shared" si="58"/>
        <v>34.314874783149001</v>
      </c>
      <c r="AR177" s="40">
        <f t="shared" si="63"/>
        <v>33.736321995197677</v>
      </c>
      <c r="AS177" s="41">
        <f t="shared" si="63"/>
        <v>33.622088529902378</v>
      </c>
      <c r="AT177" s="20">
        <f>POWER((AO177-H177),2)</f>
        <v>3.510221241691848E-4</v>
      </c>
      <c r="AU177" s="20">
        <f>POWER((AP177-H177),2)</f>
        <v>0.19767205341514379</v>
      </c>
      <c r="AV177" s="29">
        <f t="shared" si="54"/>
        <v>28.433272291413289</v>
      </c>
      <c r="AW177" s="30">
        <f t="shared" si="57"/>
        <v>36.531267929314374</v>
      </c>
      <c r="AX177" s="36">
        <f t="shared" si="55"/>
        <v>29.181167400293607</v>
      </c>
      <c r="AY177" s="37">
        <f t="shared" si="56"/>
        <v>29.530358835248407</v>
      </c>
    </row>
    <row r="178" spans="1:51" thickTop="1" thickBot="1">
      <c r="A178" s="4">
        <v>177</v>
      </c>
      <c r="B178" s="4">
        <v>1203336983</v>
      </c>
      <c r="C178" s="5">
        <f t="shared" si="44"/>
        <v>0.54828660436137067</v>
      </c>
      <c r="D178" s="2">
        <f t="shared" si="45"/>
        <v>39496.511377314819</v>
      </c>
      <c r="E178" t="s">
        <v>733</v>
      </c>
      <c r="F178" t="s">
        <v>734</v>
      </c>
      <c r="G178" s="4">
        <v>35</v>
      </c>
      <c r="H178" s="4">
        <v>35</v>
      </c>
      <c r="I178" s="5">
        <f t="shared" si="46"/>
        <v>0.5</v>
      </c>
      <c r="J178" s="4">
        <v>249</v>
      </c>
      <c r="K178" s="4">
        <v>250</v>
      </c>
      <c r="L178" s="5">
        <f t="shared" si="47"/>
        <v>0.74776832939408155</v>
      </c>
      <c r="M178" s="5">
        <f t="shared" si="48"/>
        <v>7.1428571428571432</v>
      </c>
      <c r="N178" s="4">
        <v>0</v>
      </c>
      <c r="O178" s="4">
        <v>0</v>
      </c>
      <c r="P178" s="4">
        <v>1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1</v>
      </c>
      <c r="W178" s="4">
        <f>N178+P178+T178</f>
        <v>1</v>
      </c>
      <c r="X178" s="4">
        <f>O178+Q178+U178</f>
        <v>0</v>
      </c>
      <c r="Y178" s="60">
        <f>(N178+V178)/G178</f>
        <v>2.8571428571428571E-2</v>
      </c>
      <c r="Z178" s="62">
        <f>IF(AA178=0,0,(N178+V178)/ABS(AA178))</f>
        <v>0</v>
      </c>
      <c r="AA178" s="3">
        <f t="shared" si="49"/>
        <v>0</v>
      </c>
      <c r="AB178" s="3">
        <f t="shared" si="50"/>
        <v>1</v>
      </c>
      <c r="AC178" s="3">
        <f>N178+O178+P178+Q178+T178+U178</f>
        <v>1</v>
      </c>
      <c r="AD178" s="3">
        <f>AA178/G178</f>
        <v>0</v>
      </c>
      <c r="AE178" s="24">
        <f>(AA178)*(G178*G178)</f>
        <v>0</v>
      </c>
      <c r="AF178" s="25">
        <f t="shared" si="51"/>
        <v>8.1632653061224493E-4</v>
      </c>
      <c r="AG178" s="26">
        <f>(H178-$H$2)/SUM($AF$2:AF177)</f>
        <v>75.110552093590329</v>
      </c>
      <c r="AH178" s="35">
        <f>(H178-H173)/SUM(AF173:AF177)</f>
        <v>0</v>
      </c>
      <c r="AI178" s="28">
        <f>(H178-H168)/SUM(AF168:AF177)</f>
        <v>120.28707418967082</v>
      </c>
      <c r="AJ178" s="29">
        <f>AJ177+(AVERAGE($AE$3:AE178)/(AJ177*AJ177))</f>
        <v>35.385211790849596</v>
      </c>
      <c r="AK178" s="30">
        <f>AK177+(AVERAGE($AG$3:AG178)/(AK177*AK177))</f>
        <v>35.021992034112678</v>
      </c>
      <c r="AL178" s="36">
        <f>AL177+(AVERAGE($AH$3:AH178)/(AL177*AL177))</f>
        <v>34.633522208464306</v>
      </c>
      <c r="AM178" s="37">
        <f>AM177+(AVERAGE($AI$3:AI178)/(AM177*AM177))</f>
        <v>34.261091163615234</v>
      </c>
      <c r="AN178" s="38">
        <f t="shared" si="52"/>
        <v>35</v>
      </c>
      <c r="AO178" s="39">
        <f t="shared" si="62"/>
        <v>35.018735584436286</v>
      </c>
      <c r="AP178" s="39">
        <f t="shared" si="62"/>
        <v>34.656133324108438</v>
      </c>
      <c r="AQ178" s="36">
        <f t="shared" si="58"/>
        <v>34.477936681166611</v>
      </c>
      <c r="AR178" s="40">
        <f t="shared" si="63"/>
        <v>33.861532472859601</v>
      </c>
      <c r="AS178" s="41">
        <f t="shared" si="63"/>
        <v>33.705485903708258</v>
      </c>
      <c r="AT178" s="20">
        <f>POWER((AO178-H178),2)</f>
        <v>3.510221241691848E-4</v>
      </c>
      <c r="AU178" s="20">
        <f>POWER((AP178-H178),2)</f>
        <v>0.11824429078871228</v>
      </c>
      <c r="AV178" s="29">
        <f t="shared" si="54"/>
        <v>28.475730402471097</v>
      </c>
      <c r="AW178" s="30">
        <f t="shared" si="57"/>
        <v>36.593565197825924</v>
      </c>
      <c r="AX178" s="36">
        <f t="shared" si="55"/>
        <v>29.225623273535415</v>
      </c>
      <c r="AY178" s="37">
        <f t="shared" si="56"/>
        <v>29.575732248216678</v>
      </c>
    </row>
    <row r="179" spans="1:51" thickTop="1" thickBot="1">
      <c r="A179" s="4">
        <v>178</v>
      </c>
      <c r="B179" s="4">
        <v>1203497592</v>
      </c>
      <c r="C179" s="5">
        <f t="shared" si="44"/>
        <v>0.55140186915887845</v>
      </c>
      <c r="D179" s="2">
        <f t="shared" si="45"/>
        <v>39498.37027777778</v>
      </c>
      <c r="E179" t="s">
        <v>734</v>
      </c>
      <c r="F179" t="s">
        <v>735</v>
      </c>
      <c r="G179" s="4">
        <v>35</v>
      </c>
      <c r="H179" s="4">
        <v>36</v>
      </c>
      <c r="I179" s="5">
        <f t="shared" si="46"/>
        <v>0.52631578947368418</v>
      </c>
      <c r="J179" s="4">
        <v>250</v>
      </c>
      <c r="K179" s="4">
        <v>253</v>
      </c>
      <c r="L179" s="5">
        <f t="shared" si="47"/>
        <v>0.75677660334429298</v>
      </c>
      <c r="M179" s="5">
        <f t="shared" si="48"/>
        <v>7.0277777777777777</v>
      </c>
      <c r="N179" s="4">
        <v>1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3</v>
      </c>
      <c r="U179" s="4">
        <v>0</v>
      </c>
      <c r="V179" s="4">
        <v>0</v>
      </c>
      <c r="W179" s="4">
        <f>N179+P179+T179</f>
        <v>4</v>
      </c>
      <c r="X179" s="4">
        <f>O179+Q179+U179</f>
        <v>0</v>
      </c>
      <c r="Y179" s="60">
        <f>(N179+V179)/G179</f>
        <v>2.8571428571428571E-2</v>
      </c>
      <c r="Z179" s="62">
        <f>IF(AA179=0,0,(N179+V179)/ABS(AA179))</f>
        <v>1</v>
      </c>
      <c r="AA179" s="3">
        <f t="shared" si="49"/>
        <v>1</v>
      </c>
      <c r="AB179" s="3">
        <f t="shared" si="50"/>
        <v>3</v>
      </c>
      <c r="AC179" s="3">
        <f>N179+O179+P179+Q179+T179+U179</f>
        <v>4</v>
      </c>
      <c r="AD179" s="3">
        <f>AA179/G179</f>
        <v>2.8571428571428571E-2</v>
      </c>
      <c r="AE179" s="24">
        <f>(AA179)*(G179*G179)</f>
        <v>1225</v>
      </c>
      <c r="AF179" s="25">
        <f t="shared" si="51"/>
        <v>7.716049382716049E-4</v>
      </c>
      <c r="AG179" s="26">
        <f>(H179-$H$2)/SUM($AF$2:AF178)</f>
        <v>79.014208578175513</v>
      </c>
      <c r="AH179" s="35">
        <f>(H179-H174)/SUM(AF174:AF178)</f>
        <v>247.71415197378687</v>
      </c>
      <c r="AI179" s="28">
        <f>(H179-H169)/SUM(AF169:AF178)</f>
        <v>241.99247413428674</v>
      </c>
      <c r="AJ179" s="29">
        <f>AJ178+(AVERAGE($AE$3:AE179)/(AJ178*AJ178))</f>
        <v>35.442628847544675</v>
      </c>
      <c r="AK179" s="30">
        <f>AK178+(AVERAGE($AG$3:AG179)/(AK178*AK178))</f>
        <v>35.088044959387311</v>
      </c>
      <c r="AL179" s="36">
        <f>AL178+(AVERAGE($AH$3:AH179)/(AL178*AL178))</f>
        <v>34.692737757444959</v>
      </c>
      <c r="AM179" s="37">
        <f>AM178+(AVERAGE($AI$3:AI179)/(AM178*AM178))</f>
        <v>34.320038398579229</v>
      </c>
      <c r="AN179" s="38">
        <f t="shared" si="52"/>
        <v>36</v>
      </c>
      <c r="AO179" s="39">
        <f t="shared" si="62"/>
        <v>35.220734899376758</v>
      </c>
      <c r="AP179" s="39">
        <f t="shared" si="62"/>
        <v>34.857617827114638</v>
      </c>
      <c r="AQ179" s="36">
        <f t="shared" si="58"/>
        <v>34.64134168242817</v>
      </c>
      <c r="AR179" s="40">
        <f t="shared" si="63"/>
        <v>34.007422846596761</v>
      </c>
      <c r="AS179" s="41">
        <f t="shared" si="63"/>
        <v>33.809772121868811</v>
      </c>
      <c r="AT179" s="20">
        <f>POWER((AO179-H179),2)</f>
        <v>0.60725409704935118</v>
      </c>
      <c r="AU179" s="20">
        <f>POWER((AP179-H179),2)</f>
        <v>1.3050370289262823</v>
      </c>
      <c r="AV179" s="29">
        <f t="shared" si="54"/>
        <v>28.518061995456314</v>
      </c>
      <c r="AW179" s="30">
        <f t="shared" si="57"/>
        <v>36.655650535843229</v>
      </c>
      <c r="AX179" s="36">
        <f t="shared" si="55"/>
        <v>29.26994400361691</v>
      </c>
      <c r="AY179" s="37">
        <f t="shared" si="56"/>
        <v>29.620966549336021</v>
      </c>
    </row>
    <row r="180" spans="1:51" thickTop="1" thickBot="1">
      <c r="A180" s="4">
        <v>179</v>
      </c>
      <c r="B180" s="4">
        <v>1203621643</v>
      </c>
      <c r="C180" s="5">
        <f t="shared" si="44"/>
        <v>0.55451713395638624</v>
      </c>
      <c r="D180" s="2">
        <f t="shared" si="45"/>
        <v>39499.80605324074</v>
      </c>
      <c r="E180" t="s">
        <v>735</v>
      </c>
      <c r="F180" t="s">
        <v>736</v>
      </c>
      <c r="G180" s="4">
        <v>36</v>
      </c>
      <c r="H180" s="4">
        <v>36</v>
      </c>
      <c r="I180" s="5">
        <f t="shared" si="46"/>
        <v>0.52631578947368418</v>
      </c>
      <c r="J180" s="4">
        <v>253</v>
      </c>
      <c r="K180" s="4">
        <v>253</v>
      </c>
      <c r="L180" s="5">
        <f t="shared" si="47"/>
        <v>0.75677660334429298</v>
      </c>
      <c r="M180" s="5">
        <f t="shared" si="48"/>
        <v>7.0277777777777777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f>N180+P180+T180</f>
        <v>0</v>
      </c>
      <c r="X180" s="4">
        <f>O180+Q180+U180</f>
        <v>0</v>
      </c>
      <c r="Y180" s="60">
        <f>(N180+V180)/G180</f>
        <v>0</v>
      </c>
      <c r="Z180" s="62">
        <f>IF(AA180=0,0,(N180+V180)/ABS(AA180))</f>
        <v>0</v>
      </c>
      <c r="AA180" s="3">
        <f t="shared" si="49"/>
        <v>0</v>
      </c>
      <c r="AB180" s="3">
        <f t="shared" si="50"/>
        <v>0</v>
      </c>
      <c r="AC180" s="3">
        <f>N180+O180+P180+Q180+T180+U180</f>
        <v>0</v>
      </c>
      <c r="AD180" s="3">
        <f>AA180/G180</f>
        <v>0</v>
      </c>
      <c r="AE180" s="24">
        <f>(AA180)*(G180*G180)</f>
        <v>0</v>
      </c>
      <c r="AF180" s="25">
        <f t="shared" si="51"/>
        <v>7.716049382716049E-4</v>
      </c>
      <c r="AG180" s="26">
        <f>(H180-$H$2)/SUM($AF$2:AF179)</f>
        <v>78.761476457936212</v>
      </c>
      <c r="AH180" s="35">
        <f>(H180-H175)/SUM(AF175:AF179)</f>
        <v>250.48911328494793</v>
      </c>
      <c r="AI180" s="28">
        <f>(H180-H170)/SUM(AF170:AF179)</f>
        <v>244.75990860774033</v>
      </c>
      <c r="AJ180" s="29">
        <f>AJ179+(AVERAGE($AE$3:AE180)/(AJ179*AJ179))</f>
        <v>35.499538500206612</v>
      </c>
      <c r="AK180" s="30">
        <f>AK179+(AVERAGE($AG$3:AG180)/(AK179*AK179))</f>
        <v>35.153839140511167</v>
      </c>
      <c r="AL180" s="36">
        <f>AL179+(AVERAGE($AH$3:AH180)/(AL179*AL179))</f>
        <v>34.75258900483054</v>
      </c>
      <c r="AM180" s="37">
        <f>AM179+(AVERAGE($AI$3:AI180)/(AM179*AM179))</f>
        <v>34.379620700848683</v>
      </c>
      <c r="AN180" s="38">
        <f t="shared" si="52"/>
        <v>36</v>
      </c>
      <c r="AO180" s="39">
        <f t="shared" ref="AO180:AP195" si="64">AO179+(AH180/(AO179*AO179))</f>
        <v>35.422660799895233</v>
      </c>
      <c r="AP180" s="39">
        <f t="shared" si="64"/>
        <v>35.059057438178577</v>
      </c>
      <c r="AQ180" s="36">
        <f t="shared" si="58"/>
        <v>34.805075736767463</v>
      </c>
      <c r="AR180" s="40">
        <f t="shared" si="63"/>
        <v>34.173723328643533</v>
      </c>
      <c r="AS180" s="41">
        <f t="shared" si="63"/>
        <v>33.934827919713854</v>
      </c>
      <c r="AT180" s="20">
        <f>POWER((AO180-H180),2)</f>
        <v>0.33332055197761196</v>
      </c>
      <c r="AU180" s="20">
        <f>POWER((AP180-H180),2)</f>
        <v>0.8853729046470622</v>
      </c>
      <c r="AV180" s="29">
        <f t="shared" si="54"/>
        <v>28.560268009516225</v>
      </c>
      <c r="AW180" s="30">
        <f t="shared" si="57"/>
        <v>36.717525738462896</v>
      </c>
      <c r="AX180" s="36">
        <f t="shared" si="55"/>
        <v>29.314130613871146</v>
      </c>
      <c r="AY180" s="37">
        <f t="shared" si="56"/>
        <v>29.666062800965427</v>
      </c>
    </row>
    <row r="181" spans="1:51" thickTop="1" thickBot="1">
      <c r="A181" s="4">
        <v>180</v>
      </c>
      <c r="B181" s="4">
        <v>1203785903</v>
      </c>
      <c r="C181" s="5">
        <f t="shared" si="44"/>
        <v>0.55763239875389403</v>
      </c>
      <c r="D181" s="2">
        <f t="shared" si="45"/>
        <v>39501.70721064815</v>
      </c>
      <c r="E181" t="s">
        <v>736</v>
      </c>
      <c r="F181" t="s">
        <v>737</v>
      </c>
      <c r="G181" s="4">
        <v>36</v>
      </c>
      <c r="H181" s="4">
        <v>36</v>
      </c>
      <c r="I181" s="5">
        <f t="shared" si="46"/>
        <v>0.52631578947368418</v>
      </c>
      <c r="J181" s="4">
        <v>253</v>
      </c>
      <c r="K181" s="4">
        <v>253</v>
      </c>
      <c r="L181" s="5">
        <f t="shared" si="47"/>
        <v>0.75677660334429298</v>
      </c>
      <c r="M181" s="5">
        <f t="shared" si="48"/>
        <v>7.0277777777777777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f>N181+P181+T181</f>
        <v>0</v>
      </c>
      <c r="X181" s="4">
        <f>O181+Q181+U181</f>
        <v>0</v>
      </c>
      <c r="Y181" s="60">
        <f>(N181+V181)/G181</f>
        <v>0</v>
      </c>
      <c r="Z181" s="62">
        <f>IF(AA181=0,0,(N181+V181)/ABS(AA181))</f>
        <v>0</v>
      </c>
      <c r="AA181" s="3">
        <f t="shared" si="49"/>
        <v>0</v>
      </c>
      <c r="AB181" s="3">
        <f t="shared" si="50"/>
        <v>0</v>
      </c>
      <c r="AC181" s="3">
        <f>N181+O181+P181+Q181+T181+U181</f>
        <v>0</v>
      </c>
      <c r="AD181" s="3">
        <f>AA181/G181</f>
        <v>0</v>
      </c>
      <c r="AE181" s="24">
        <f>(AA181)*(G181*G181)</f>
        <v>0</v>
      </c>
      <c r="AF181" s="25">
        <f t="shared" si="51"/>
        <v>7.716049382716049E-4</v>
      </c>
      <c r="AG181" s="26">
        <f>(H181-$H$2)/SUM($AF$2:AF180)</f>
        <v>78.510355943343299</v>
      </c>
      <c r="AH181" s="35">
        <f>(H181-H176)/SUM(AF176:AF180)</f>
        <v>0</v>
      </c>
      <c r="AI181" s="28">
        <f>(H181-H171)/SUM(AF171:AF180)</f>
        <v>247.59137227793457</v>
      </c>
      <c r="AJ181" s="29">
        <f>AJ180+(AVERAGE($AE$3:AE181)/(AJ180*AJ180))</f>
        <v>35.555948921816686</v>
      </c>
      <c r="AK181" s="30">
        <f>AK180+(AVERAGE($AG$3:AG181)/(AK180*AK180))</f>
        <v>35.219375998000885</v>
      </c>
      <c r="AL181" s="36">
        <f>AL180+(AVERAGE($AH$3:AH181)/(AL180*AL180))</f>
        <v>34.811901063121901</v>
      </c>
      <c r="AM181" s="37">
        <f>AM180+(AVERAGE($AI$3:AI181)/(AM180*AM180))</f>
        <v>34.439835206636708</v>
      </c>
      <c r="AN181" s="38">
        <f t="shared" si="52"/>
        <v>36</v>
      </c>
      <c r="AO181" s="39">
        <f t="shared" si="64"/>
        <v>35.422660799895233</v>
      </c>
      <c r="AP181" s="39">
        <f t="shared" si="64"/>
        <v>35.260492485579782</v>
      </c>
      <c r="AQ181" s="36">
        <f t="shared" si="58"/>
        <v>34.887328670884763</v>
      </c>
      <c r="AR181" s="40">
        <f t="shared" si="63"/>
        <v>34.338409204118442</v>
      </c>
      <c r="AS181" s="41">
        <f t="shared" si="63"/>
        <v>34.080463995131595</v>
      </c>
      <c r="AT181" s="20">
        <f>POWER((AO181-H181),2)</f>
        <v>0.33332055197761196</v>
      </c>
      <c r="AU181" s="20">
        <f>POWER((AP181-H181),2)</f>
        <v>0.54687136388396906</v>
      </c>
      <c r="AV181" s="29">
        <f t="shared" si="54"/>
        <v>28.602349372687328</v>
      </c>
      <c r="AW181" s="30">
        <f t="shared" si="57"/>
        <v>36.779192576561535</v>
      </c>
      <c r="AX181" s="36">
        <f t="shared" si="55"/>
        <v>29.358184115282057</v>
      </c>
      <c r="AY181" s="37">
        <f t="shared" si="56"/>
        <v>29.711022052535036</v>
      </c>
    </row>
    <row r="182" spans="1:51" thickTop="1" thickBot="1">
      <c r="A182" s="4">
        <v>181</v>
      </c>
      <c r="B182" s="4">
        <v>1205798766</v>
      </c>
      <c r="C182" s="5">
        <f t="shared" si="44"/>
        <v>0.56074766355140182</v>
      </c>
      <c r="D182" s="2">
        <f t="shared" si="45"/>
        <v>39525.004236111112</v>
      </c>
      <c r="E182" t="s">
        <v>737</v>
      </c>
      <c r="F182" t="s">
        <v>738</v>
      </c>
      <c r="G182" s="4">
        <v>36</v>
      </c>
      <c r="H182" s="4">
        <v>37</v>
      </c>
      <c r="I182" s="5">
        <f t="shared" si="46"/>
        <v>0.55263157894736847</v>
      </c>
      <c r="J182" s="4">
        <v>253</v>
      </c>
      <c r="K182" s="4">
        <v>254</v>
      </c>
      <c r="L182" s="5">
        <f t="shared" si="47"/>
        <v>0.75977936132769675</v>
      </c>
      <c r="M182" s="5">
        <f t="shared" si="48"/>
        <v>6.8648648648648649</v>
      </c>
      <c r="N182" s="4">
        <v>1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1</v>
      </c>
      <c r="U182" s="4">
        <v>0</v>
      </c>
      <c r="V182" s="4">
        <v>0</v>
      </c>
      <c r="W182" s="4">
        <f>N182+P182+T182</f>
        <v>2</v>
      </c>
      <c r="X182" s="4">
        <f>O182+Q182+U182</f>
        <v>0</v>
      </c>
      <c r="Y182" s="60">
        <f>(N182+V182)/G182</f>
        <v>2.7777777777777776E-2</v>
      </c>
      <c r="Z182" s="62">
        <f>IF(AA182=0,0,(N182+V182)/ABS(AA182))</f>
        <v>1</v>
      </c>
      <c r="AA182" s="3">
        <f t="shared" si="49"/>
        <v>1</v>
      </c>
      <c r="AB182" s="3">
        <f t="shared" si="50"/>
        <v>1</v>
      </c>
      <c r="AC182" s="3">
        <f>N182+O182+P182+Q182+T182+U182</f>
        <v>2</v>
      </c>
      <c r="AD182" s="3">
        <f>AA182/G182</f>
        <v>2.7777777777777776E-2</v>
      </c>
      <c r="AE182" s="24">
        <f>(AA182)*(G182*G182)</f>
        <v>1296</v>
      </c>
      <c r="AF182" s="25">
        <f t="shared" si="51"/>
        <v>7.3046018991964939E-4</v>
      </c>
      <c r="AG182" s="26">
        <f>(H182-$H$2)/SUM($AF$2:AF181)</f>
        <v>82.379822808650161</v>
      </c>
      <c r="AH182" s="35">
        <f>(H182-H177)/SUM(AF177:AF181)</f>
        <v>506.65390138822397</v>
      </c>
      <c r="AI182" s="28">
        <f>(H182-H172)/SUM(AF172:AF181)</f>
        <v>250.48911328494793</v>
      </c>
      <c r="AJ182" s="29">
        <f>AJ181+(AVERAGE($AE$3:AE182)/(AJ181*AJ181))</f>
        <v>35.61756328113357</v>
      </c>
      <c r="AK182" s="30">
        <f>AK181+(AVERAGE($AG$3:AG182)/(AK181*AK181))</f>
        <v>35.28467540305563</v>
      </c>
      <c r="AL182" s="36">
        <f>AL181+(AVERAGE($AH$3:AH182)/(AL181*AL181))</f>
        <v>34.87300544186877</v>
      </c>
      <c r="AM182" s="37">
        <f>AM181+(AVERAGE($AI$3:AI182)/(AM181*AM181))</f>
        <v>34.500679242359638</v>
      </c>
      <c r="AN182" s="38">
        <f t="shared" si="52"/>
        <v>37</v>
      </c>
      <c r="AO182" s="39">
        <f t="shared" si="64"/>
        <v>35.82644472956801</v>
      </c>
      <c r="AP182" s="39">
        <f t="shared" si="64"/>
        <v>35.46196328409372</v>
      </c>
      <c r="AQ182" s="36">
        <f t="shared" si="58"/>
        <v>35.052448373010655</v>
      </c>
      <c r="AR182" s="40">
        <f t="shared" si="63"/>
        <v>34.524880058518931</v>
      </c>
      <c r="AS182" s="41">
        <f t="shared" si="63"/>
        <v>34.236471610775318</v>
      </c>
      <c r="AT182" s="20">
        <f>POWER((AO182-H182),2)</f>
        <v>1.3772319727587012</v>
      </c>
      <c r="AU182" s="20">
        <f>POWER((AP182-H182),2)</f>
        <v>2.3655569394757752</v>
      </c>
      <c r="AV182" s="29">
        <f t="shared" si="54"/>
        <v>28.644307002075347</v>
      </c>
      <c r="AW182" s="30">
        <f t="shared" si="57"/>
        <v>36.84065279724301</v>
      </c>
      <c r="AX182" s="36">
        <f t="shared" si="55"/>
        <v>29.402105506688518</v>
      </c>
      <c r="AY182" s="37">
        <f t="shared" si="56"/>
        <v>29.755845340761581</v>
      </c>
    </row>
    <row r="183" spans="1:51" thickTop="1" thickBot="1">
      <c r="A183" s="4">
        <v>182</v>
      </c>
      <c r="B183" s="4">
        <v>1205799448</v>
      </c>
      <c r="C183" s="5">
        <f t="shared" si="44"/>
        <v>0.56386292834890961</v>
      </c>
      <c r="D183" s="2">
        <f t="shared" si="45"/>
        <v>39525.012129629627</v>
      </c>
      <c r="E183" t="s">
        <v>738</v>
      </c>
      <c r="F183" t="s">
        <v>739</v>
      </c>
      <c r="G183" s="4">
        <v>37</v>
      </c>
      <c r="H183" s="4">
        <v>38</v>
      </c>
      <c r="I183" s="5">
        <f t="shared" si="46"/>
        <v>0.57894736842105265</v>
      </c>
      <c r="J183" s="4">
        <v>254</v>
      </c>
      <c r="K183" s="4">
        <v>260</v>
      </c>
      <c r="L183" s="5">
        <f t="shared" si="47"/>
        <v>0.77779590922811959</v>
      </c>
      <c r="M183" s="5">
        <f t="shared" si="48"/>
        <v>6.8421052631578947</v>
      </c>
      <c r="N183" s="4">
        <v>1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6</v>
      </c>
      <c r="U183" s="4">
        <v>0</v>
      </c>
      <c r="V183" s="4">
        <v>0</v>
      </c>
      <c r="W183" s="4">
        <f>N183+P183+T183</f>
        <v>7</v>
      </c>
      <c r="X183" s="4">
        <f>O183+Q183+U183</f>
        <v>0</v>
      </c>
      <c r="Y183" s="60">
        <f>(N183+V183)/G183</f>
        <v>2.7027027027027029E-2</v>
      </c>
      <c r="Z183" s="62">
        <f>IF(AA183=0,0,(N183+V183)/ABS(AA183))</f>
        <v>1</v>
      </c>
      <c r="AA183" s="3">
        <f t="shared" si="49"/>
        <v>1</v>
      </c>
      <c r="AB183" s="3">
        <f t="shared" si="50"/>
        <v>6</v>
      </c>
      <c r="AC183" s="3">
        <f>N183+O183+P183+Q183+T183+U183</f>
        <v>7</v>
      </c>
      <c r="AD183" s="3">
        <f>AA183/G183</f>
        <v>2.7027027027027029E-2</v>
      </c>
      <c r="AE183" s="24">
        <f>(AA183)*(G183*G183)</f>
        <v>1369</v>
      </c>
      <c r="AF183" s="25">
        <f t="shared" si="51"/>
        <v>6.925207756232687E-4</v>
      </c>
      <c r="AG183" s="26">
        <f>(H183-$H$2)/SUM($AF$2:AF182)</f>
        <v>86.239340552666917</v>
      </c>
      <c r="AH183" s="35">
        <f>(H183-H178)/SUM(AF178:AF182)</f>
        <v>776.87974083805841</v>
      </c>
      <c r="AI183" s="28">
        <f>(H183-H173)/SUM(AF173:AF182)</f>
        <v>379.81834725359732</v>
      </c>
      <c r="AJ183" s="29">
        <f>AJ182+(AVERAGE($AE$3:AE183)/(AJ182*AJ182))</f>
        <v>35.68458748064797</v>
      </c>
      <c r="AK183" s="30">
        <f>AK182+(AVERAGE($AG$3:AG183)/(AK182*AK182))</f>
        <v>35.349756600211293</v>
      </c>
      <c r="AL183" s="36">
        <f>AL182+(AVERAGE($AH$3:AH183)/(AL182*AL182))</f>
        <v>34.937088827278714</v>
      </c>
      <c r="AM183" s="37">
        <f>AM182+(AVERAGE($AI$3:AI183)/(AM182*AM182))</f>
        <v>34.562736851196185</v>
      </c>
      <c r="AN183" s="38">
        <f t="shared" si="52"/>
        <v>38</v>
      </c>
      <c r="AO183" s="39">
        <f t="shared" si="64"/>
        <v>36.431710858018057</v>
      </c>
      <c r="AP183" s="39">
        <f t="shared" si="64"/>
        <v>35.763993496458696</v>
      </c>
      <c r="AQ183" s="36">
        <f t="shared" si="58"/>
        <v>35.342474321130418</v>
      </c>
      <c r="AR183" s="40">
        <f t="shared" si="63"/>
        <v>34.754900831814943</v>
      </c>
      <c r="AS183" s="41">
        <f t="shared" si="63"/>
        <v>34.413546431407831</v>
      </c>
      <c r="AT183" s="20">
        <f>POWER((AO183-H183),2)</f>
        <v>2.4595308328584582</v>
      </c>
      <c r="AU183" s="20">
        <f>POWER((AP183-H183),2)</f>
        <v>4.9997250838790093</v>
      </c>
      <c r="AV183" s="29">
        <f t="shared" si="54"/>
        <v>28.686141804031553</v>
      </c>
      <c r="AW183" s="30">
        <f t="shared" si="57"/>
        <v>36.901908124275259</v>
      </c>
      <c r="AX183" s="36">
        <f t="shared" si="55"/>
        <v>29.445895774984148</v>
      </c>
      <c r="AY183" s="37">
        <f t="shared" si="56"/>
        <v>29.800533689859304</v>
      </c>
    </row>
    <row r="184" spans="1:51" thickTop="1" thickBot="1">
      <c r="A184" s="4">
        <v>183</v>
      </c>
      <c r="B184" s="4">
        <v>1205931311</v>
      </c>
      <c r="C184" s="5">
        <f t="shared" si="44"/>
        <v>0.5669781931464174</v>
      </c>
      <c r="D184" s="2">
        <f t="shared" si="45"/>
        <v>39526.538321759261</v>
      </c>
      <c r="E184" t="s">
        <v>739</v>
      </c>
      <c r="F184" t="s">
        <v>740</v>
      </c>
      <c r="G184" s="4">
        <v>38</v>
      </c>
      <c r="H184" s="4">
        <v>38</v>
      </c>
      <c r="I184" s="5">
        <f t="shared" si="46"/>
        <v>0.57894736842105265</v>
      </c>
      <c r="J184" s="4">
        <v>260</v>
      </c>
      <c r="K184" s="4">
        <v>260</v>
      </c>
      <c r="L184" s="5">
        <f t="shared" si="47"/>
        <v>0.77779590922811959</v>
      </c>
      <c r="M184" s="5">
        <f t="shared" si="48"/>
        <v>6.8421052631578947</v>
      </c>
      <c r="N184" s="4">
        <v>0</v>
      </c>
      <c r="O184" s="4">
        <v>0</v>
      </c>
      <c r="P184" s="4">
        <v>0</v>
      </c>
      <c r="Q184" s="4">
        <v>0</v>
      </c>
      <c r="R184" s="4">
        <v>1</v>
      </c>
      <c r="S184" s="4">
        <v>0</v>
      </c>
      <c r="T184" s="4">
        <v>0</v>
      </c>
      <c r="U184" s="4">
        <v>0</v>
      </c>
      <c r="V184" s="4">
        <v>1</v>
      </c>
      <c r="W184" s="4">
        <f>N184+P184+T184</f>
        <v>0</v>
      </c>
      <c r="X184" s="4">
        <f>O184+Q184+U184</f>
        <v>0</v>
      </c>
      <c r="Y184" s="60">
        <f>(N184+V184)/G184</f>
        <v>2.6315789473684209E-2</v>
      </c>
      <c r="Z184" s="62">
        <f>IF(AA184=0,0,(N184+V184)/ABS(AA184))</f>
        <v>0</v>
      </c>
      <c r="AA184" s="3">
        <f t="shared" si="49"/>
        <v>0</v>
      </c>
      <c r="AB184" s="3">
        <f t="shared" si="50"/>
        <v>0</v>
      </c>
      <c r="AC184" s="3">
        <f>N184+O184+P184+Q184+T184+U184</f>
        <v>0</v>
      </c>
      <c r="AD184" s="3">
        <f>AA184/G184</f>
        <v>0</v>
      </c>
      <c r="AE184" s="24">
        <f>(AA184)*(G184*G184)</f>
        <v>0</v>
      </c>
      <c r="AF184" s="25">
        <f t="shared" si="51"/>
        <v>6.925207756232687E-4</v>
      </c>
      <c r="AG184" s="26">
        <f>(H184-$H$2)/SUM($AF$2:AF183)</f>
        <v>85.994777404851064</v>
      </c>
      <c r="AH184" s="35">
        <f>(H184-H179)/SUM(AF179:AF183)</f>
        <v>535.07471181547169</v>
      </c>
      <c r="AI184" s="28">
        <f>(H184-H174)/SUM(AF174:AF183)</f>
        <v>385.86663926017735</v>
      </c>
      <c r="AJ184" s="29">
        <f>AJ183+(AVERAGE($AE$3:AE184)/(AJ183*AJ183))</f>
        <v>35.750993258867055</v>
      </c>
      <c r="AK184" s="30">
        <f>AK183+(AVERAGE($AG$3:AG184)/(AK183*AK183))</f>
        <v>35.414620225442071</v>
      </c>
      <c r="AL184" s="36">
        <f>AL183+(AVERAGE($AH$3:AH184)/(AL183*AL183))</f>
        <v>35.002995149622336</v>
      </c>
      <c r="AM184" s="37">
        <f>AM183+(AVERAGE($AI$3:AI184)/(AM183*AM183))</f>
        <v>34.626006858643464</v>
      </c>
      <c r="AN184" s="38">
        <f t="shared" si="52"/>
        <v>38</v>
      </c>
      <c r="AO184" s="39">
        <f t="shared" si="64"/>
        <v>36.834850302737188</v>
      </c>
      <c r="AP184" s="39">
        <f t="shared" si="64"/>
        <v>36.065672592506502</v>
      </c>
      <c r="AQ184" s="36">
        <f t="shared" si="58"/>
        <v>35.673770969692477</v>
      </c>
      <c r="AR184" s="40">
        <f t="shared" si="63"/>
        <v>35.006602974573561</v>
      </c>
      <c r="AS184" s="41">
        <f t="shared" si="63"/>
        <v>34.611513392161896</v>
      </c>
      <c r="AT184" s="20">
        <f>POWER((AO184-H184),2)</f>
        <v>1.3575738170316234</v>
      </c>
      <c r="AU184" s="20">
        <f>POWER((AP184-H184),2)</f>
        <v>3.7416225193805177</v>
      </c>
      <c r="AV184" s="29">
        <f t="shared" si="54"/>
        <v>28.727854674325471</v>
      </c>
      <c r="AW184" s="30">
        <f t="shared" si="57"/>
        <v>36.962960258516922</v>
      </c>
      <c r="AX184" s="36">
        <f t="shared" si="55"/>
        <v>29.489555895312929</v>
      </c>
      <c r="AY184" s="37">
        <f t="shared" si="56"/>
        <v>29.845088111746417</v>
      </c>
    </row>
    <row r="185" spans="1:51" thickTop="1" thickBot="1">
      <c r="A185" s="4">
        <v>184</v>
      </c>
      <c r="B185" s="4">
        <v>1206022217</v>
      </c>
      <c r="C185" s="5">
        <f t="shared" si="44"/>
        <v>0.57009345794392519</v>
      </c>
      <c r="D185" s="2">
        <f t="shared" si="45"/>
        <v>39527.590474537035</v>
      </c>
      <c r="E185" t="s">
        <v>740</v>
      </c>
      <c r="F185" t="s">
        <v>741</v>
      </c>
      <c r="G185" s="4">
        <v>38</v>
      </c>
      <c r="H185" s="4">
        <v>38</v>
      </c>
      <c r="I185" s="5">
        <f t="shared" si="46"/>
        <v>0.57894736842105265</v>
      </c>
      <c r="J185" s="4">
        <v>260</v>
      </c>
      <c r="K185" s="4">
        <v>260</v>
      </c>
      <c r="L185" s="5">
        <f t="shared" si="47"/>
        <v>0.77779590922811959</v>
      </c>
      <c r="M185" s="5">
        <f t="shared" si="48"/>
        <v>6.8421052631578947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f>N185+P185+T185</f>
        <v>0</v>
      </c>
      <c r="X185" s="4">
        <f>O185+Q185+U185</f>
        <v>0</v>
      </c>
      <c r="Y185" s="60">
        <f>(N185+V185)/G185</f>
        <v>0</v>
      </c>
      <c r="Z185" s="62">
        <f>IF(AA185=0,0,(N185+V185)/ABS(AA185))</f>
        <v>0</v>
      </c>
      <c r="AA185" s="3">
        <f t="shared" si="49"/>
        <v>0</v>
      </c>
      <c r="AB185" s="3">
        <f t="shared" si="50"/>
        <v>0</v>
      </c>
      <c r="AC185" s="3">
        <f>N185+O185+P185+Q185+T185+U185</f>
        <v>0</v>
      </c>
      <c r="AD185" s="3">
        <f>AA185/G185</f>
        <v>0</v>
      </c>
      <c r="AE185" s="24">
        <f>(AA185)*(G185*G185)</f>
        <v>0</v>
      </c>
      <c r="AF185" s="25">
        <f t="shared" si="51"/>
        <v>6.925207756232687E-4</v>
      </c>
      <c r="AG185" s="26">
        <f>(H185-$H$2)/SUM($AF$2:AF184)</f>
        <v>85.751597430798441</v>
      </c>
      <c r="AH185" s="35">
        <f>(H185-H180)/SUM(AF180:AF184)</f>
        <v>546.64051419612474</v>
      </c>
      <c r="AI185" s="28">
        <f>(H185-H175)/SUM(AF175:AF184)</f>
        <v>392.11067640836683</v>
      </c>
      <c r="AJ185" s="29">
        <f>AJ184+(AVERAGE($AE$3:AE185)/(AJ184*AJ184))</f>
        <v>35.816791048695642</v>
      </c>
      <c r="AK185" s="30">
        <f>AK184+(AVERAGE($AG$3:AG185)/(AK184*AK184))</f>
        <v>35.479266933958797</v>
      </c>
      <c r="AL185" s="36">
        <f>AL184+(AVERAGE($AH$3:AH185)/(AL184*AL184))</f>
        <v>35.070732766870108</v>
      </c>
      <c r="AM185" s="37">
        <f>AM184+(AVERAGE($AI$3:AI185)/(AM184*AM184))</f>
        <v>34.690488499069204</v>
      </c>
      <c r="AN185" s="38">
        <f t="shared" si="52"/>
        <v>38</v>
      </c>
      <c r="AO185" s="39">
        <f t="shared" si="64"/>
        <v>37.237737992574743</v>
      </c>
      <c r="AP185" s="39">
        <f t="shared" si="64"/>
        <v>36.367126276638459</v>
      </c>
      <c r="AQ185" s="36">
        <f t="shared" si="58"/>
        <v>36.045484867920656</v>
      </c>
      <c r="AR185" s="40">
        <f t="shared" si="63"/>
        <v>35.279779210988146</v>
      </c>
      <c r="AS185" s="41">
        <f t="shared" si="63"/>
        <v>34.830138203840662</v>
      </c>
      <c r="AT185" s="20">
        <f>POWER((AO185-H185),2)</f>
        <v>0.58104336796398204</v>
      </c>
      <c r="AU185" s="20">
        <f>POWER((AP185-H185),2)</f>
        <v>2.6662765964445834</v>
      </c>
      <c r="AV185" s="29">
        <f t="shared" si="54"/>
        <v>28.769446498314078</v>
      </c>
      <c r="AW185" s="30">
        <f t="shared" si="57"/>
        <v>37.023810878334103</v>
      </c>
      <c r="AX185" s="36">
        <f t="shared" si="55"/>
        <v>29.533086831260778</v>
      </c>
      <c r="AY185" s="37">
        <f t="shared" si="56"/>
        <v>29.889509606247252</v>
      </c>
    </row>
    <row r="186" spans="1:51" thickTop="1" thickBot="1">
      <c r="A186" s="4">
        <v>185</v>
      </c>
      <c r="B186" s="4">
        <v>1207754394</v>
      </c>
      <c r="C186" s="5">
        <f t="shared" si="44"/>
        <v>0.57320872274143297</v>
      </c>
      <c r="D186" s="2">
        <f t="shared" si="45"/>
        <v>39547.638819444444</v>
      </c>
      <c r="E186" t="s">
        <v>741</v>
      </c>
      <c r="F186" t="s">
        <v>742</v>
      </c>
      <c r="G186" s="4">
        <v>38</v>
      </c>
      <c r="H186" s="4">
        <v>38</v>
      </c>
      <c r="I186" s="5">
        <f t="shared" si="46"/>
        <v>0.57894736842105265</v>
      </c>
      <c r="J186" s="4">
        <v>260</v>
      </c>
      <c r="K186" s="4">
        <v>260</v>
      </c>
      <c r="L186" s="5">
        <f t="shared" si="47"/>
        <v>0.77779590922811959</v>
      </c>
      <c r="M186" s="5">
        <f t="shared" si="48"/>
        <v>6.8421052631578947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f>N186+P186+T186</f>
        <v>0</v>
      </c>
      <c r="X186" s="4">
        <f>O186+Q186+U186</f>
        <v>0</v>
      </c>
      <c r="Y186" s="60">
        <f>(N186+V186)/G186</f>
        <v>0</v>
      </c>
      <c r="Z186" s="62">
        <f>IF(AA186=0,0,(N186+V186)/ABS(AA186))</f>
        <v>0</v>
      </c>
      <c r="AA186" s="3">
        <f t="shared" si="49"/>
        <v>0</v>
      </c>
      <c r="AB186" s="3">
        <f t="shared" si="50"/>
        <v>0</v>
      </c>
      <c r="AC186" s="3">
        <f>N186+O186+P186+Q186+T186+U186</f>
        <v>0</v>
      </c>
      <c r="AD186" s="3">
        <f>AA186/G186</f>
        <v>0</v>
      </c>
      <c r="AE186" s="24">
        <f>(AA186)*(G186*G186)</f>
        <v>0</v>
      </c>
      <c r="AF186" s="25">
        <f t="shared" si="51"/>
        <v>6.925207756232687E-4</v>
      </c>
      <c r="AG186" s="26">
        <f>(H186-$H$2)/SUM($AF$2:AF185)</f>
        <v>85.509788929391448</v>
      </c>
      <c r="AH186" s="35">
        <f>(H186-H181)/SUM(AF181:AF185)</f>
        <v>558.71735958788054</v>
      </c>
      <c r="AI186" s="28">
        <f>(H186-H176)/SUM(AF176:AF185)</f>
        <v>265.70674503568767</v>
      </c>
      <c r="AJ186" s="29">
        <f>AJ185+(AVERAGE($AE$3:AE186)/(AJ185*AJ185))</f>
        <v>35.881991026851132</v>
      </c>
      <c r="AK186" s="30">
        <f>AK185+(AVERAGE($AG$3:AG186)/(AK185*AK185))</f>
        <v>35.543697399169169</v>
      </c>
      <c r="AL186" s="36">
        <f>AL185+(AVERAGE($AH$3:AH186)/(AL185*AL185))</f>
        <v>35.140311046611664</v>
      </c>
      <c r="AM186" s="37">
        <f>AM185+(AVERAGE($AI$3:AI186)/(AM185*AM185))</f>
        <v>34.75558145922065</v>
      </c>
      <c r="AN186" s="38">
        <f t="shared" si="52"/>
        <v>38</v>
      </c>
      <c r="AO186" s="39">
        <f t="shared" si="64"/>
        <v>37.640664260782238</v>
      </c>
      <c r="AP186" s="39">
        <f t="shared" si="64"/>
        <v>36.568028438512563</v>
      </c>
      <c r="AQ186" s="36">
        <f t="shared" si="58"/>
        <v>36.495576153191976</v>
      </c>
      <c r="AR186" s="40">
        <f t="shared" si="63"/>
        <v>35.554726725677376</v>
      </c>
      <c r="AS186" s="41">
        <f t="shared" si="63"/>
        <v>35.048432196372318</v>
      </c>
      <c r="AT186" s="20">
        <f>POWER((AO186-H186),2)</f>
        <v>0.12912217347917568</v>
      </c>
      <c r="AU186" s="20">
        <f>POWER((AP186-H186),2)</f>
        <v>2.0505425529087682</v>
      </c>
      <c r="AV186" s="29">
        <f t="shared" si="54"/>
        <v>28.81091815110759</v>
      </c>
      <c r="AW186" s="30">
        <f t="shared" si="57"/>
        <v>37.084461640007525</v>
      </c>
      <c r="AX186" s="36">
        <f t="shared" si="55"/>
        <v>29.576489535043155</v>
      </c>
      <c r="AY186" s="37">
        <f t="shared" si="56"/>
        <v>29.933799161290192</v>
      </c>
    </row>
    <row r="187" spans="1:51" thickTop="1" thickBot="1">
      <c r="A187" s="4">
        <v>186</v>
      </c>
      <c r="B187" s="4">
        <v>1207954621</v>
      </c>
      <c r="C187" s="5">
        <f t="shared" si="44"/>
        <v>0.57632398753894076</v>
      </c>
      <c r="D187" s="2">
        <f t="shared" si="45"/>
        <v>39549.956261574072</v>
      </c>
      <c r="E187" t="s">
        <v>742</v>
      </c>
      <c r="F187" t="s">
        <v>743</v>
      </c>
      <c r="G187" s="4">
        <v>38</v>
      </c>
      <c r="H187" s="4">
        <v>38</v>
      </c>
      <c r="I187" s="5">
        <f t="shared" si="46"/>
        <v>0.57894736842105265</v>
      </c>
      <c r="J187" s="4">
        <v>260</v>
      </c>
      <c r="K187" s="4">
        <v>261</v>
      </c>
      <c r="L187" s="5">
        <f t="shared" si="47"/>
        <v>0.78079866721152336</v>
      </c>
      <c r="M187" s="5">
        <f t="shared" si="48"/>
        <v>6.8684210526315788</v>
      </c>
      <c r="N187" s="4">
        <v>0</v>
      </c>
      <c r="O187" s="4">
        <v>0</v>
      </c>
      <c r="P187" s="4">
        <v>1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1</v>
      </c>
      <c r="W187" s="4">
        <f>N187+P187+T187</f>
        <v>1</v>
      </c>
      <c r="X187" s="4">
        <f>O187+Q187+U187</f>
        <v>0</v>
      </c>
      <c r="Y187" s="60">
        <f>(N187+V187)/G187</f>
        <v>2.6315789473684209E-2</v>
      </c>
      <c r="Z187" s="62">
        <f>IF(AA187=0,0,(N187+V187)/ABS(AA187))</f>
        <v>0</v>
      </c>
      <c r="AA187" s="3">
        <f t="shared" si="49"/>
        <v>0</v>
      </c>
      <c r="AB187" s="3">
        <f t="shared" si="50"/>
        <v>1</v>
      </c>
      <c r="AC187" s="3">
        <f>N187+O187+P187+Q187+T187+U187</f>
        <v>1</v>
      </c>
      <c r="AD187" s="3">
        <f>AA187/G187</f>
        <v>0</v>
      </c>
      <c r="AE187" s="24">
        <f>(AA187)*(G187*G187)</f>
        <v>0</v>
      </c>
      <c r="AF187" s="25">
        <f t="shared" si="51"/>
        <v>6.925207756232687E-4</v>
      </c>
      <c r="AG187" s="26">
        <f>(H187-$H$2)/SUM($AF$2:AF186)</f>
        <v>85.269340331123985</v>
      </c>
      <c r="AH187" s="35">
        <f>(H187-H182)/SUM(AF182:AF186)</f>
        <v>285.66994219653179</v>
      </c>
      <c r="AI187" s="28">
        <f>(H187-H177)/SUM(AF177:AF186)</f>
        <v>402.79209202951694</v>
      </c>
      <c r="AJ187" s="29">
        <f>AJ186+(AVERAGE($AE$3:AE187)/(AJ186*AJ186))</f>
        <v>35.946603122143472</v>
      </c>
      <c r="AK187" s="30">
        <f>AK186+(AVERAGE($AG$3:AG187)/(AK186*AK186))</f>
        <v>35.607912311681176</v>
      </c>
      <c r="AL187" s="36">
        <f>AL186+(AVERAGE($AH$3:AH187)/(AL186*AL186))</f>
        <v>35.210489950394255</v>
      </c>
      <c r="AM187" s="37">
        <f>AM186+(AVERAGE($AI$3:AI187)/(AM186*AM186))</f>
        <v>34.821882725233657</v>
      </c>
      <c r="AN187" s="38">
        <f t="shared" si="52"/>
        <v>38</v>
      </c>
      <c r="AO187" s="39">
        <f t="shared" si="64"/>
        <v>37.842291864598693</v>
      </c>
      <c r="AP187" s="39">
        <f t="shared" si="64"/>
        <v>36.869244304271177</v>
      </c>
      <c r="AQ187" s="36">
        <f t="shared" si="58"/>
        <v>36.901451566606326</v>
      </c>
      <c r="AR187" s="40">
        <f t="shared" si="63"/>
        <v>35.848036292932818</v>
      </c>
      <c r="AS187" s="41">
        <f t="shared" si="63"/>
        <v>35.287070433354302</v>
      </c>
      <c r="AT187" s="20">
        <f>POWER((AO187-H187),2)</f>
        <v>2.4871855971757128E-2</v>
      </c>
      <c r="AU187" s="20">
        <f>POWER((AP187-H187),2)</f>
        <v>1.2786084434231739</v>
      </c>
      <c r="AV187" s="29">
        <f t="shared" si="54"/>
        <v>28.852270497731855</v>
      </c>
      <c r="AW187" s="30">
        <f t="shared" si="57"/>
        <v>37.144914178130328</v>
      </c>
      <c r="AX187" s="36">
        <f t="shared" si="55"/>
        <v>29.619764947688811</v>
      </c>
      <c r="AY187" s="37">
        <f t="shared" si="56"/>
        <v>29.977957753101503</v>
      </c>
    </row>
    <row r="188" spans="1:51" thickTop="1" thickBot="1">
      <c r="A188" s="4">
        <v>187</v>
      </c>
      <c r="B188" s="4">
        <v>1208443327</v>
      </c>
      <c r="C188" s="5">
        <f t="shared" si="44"/>
        <v>0.57943925233644855</v>
      </c>
      <c r="D188" s="2">
        <f t="shared" si="45"/>
        <v>39555.612581018519</v>
      </c>
      <c r="E188" t="s">
        <v>743</v>
      </c>
      <c r="F188" t="s">
        <v>744</v>
      </c>
      <c r="G188" s="4">
        <v>38</v>
      </c>
      <c r="H188" s="4">
        <v>38</v>
      </c>
      <c r="I188" s="5">
        <f t="shared" si="46"/>
        <v>0.57894736842105265</v>
      </c>
      <c r="J188" s="4">
        <v>261</v>
      </c>
      <c r="K188" s="4">
        <v>262</v>
      </c>
      <c r="L188" s="5">
        <f t="shared" si="47"/>
        <v>0.78380142519492713</v>
      </c>
      <c r="M188" s="5">
        <f t="shared" si="48"/>
        <v>6.8947368421052628</v>
      </c>
      <c r="N188" s="4">
        <v>0</v>
      </c>
      <c r="O188" s="4">
        <v>0</v>
      </c>
      <c r="P188" s="4">
        <v>1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  <c r="V188" s="4">
        <v>1</v>
      </c>
      <c r="W188" s="4">
        <f>N188+P188+T188</f>
        <v>1</v>
      </c>
      <c r="X188" s="4">
        <f>O188+Q188+U188</f>
        <v>0</v>
      </c>
      <c r="Y188" s="60">
        <f>(N188+V188)/G188</f>
        <v>2.6315789473684209E-2</v>
      </c>
      <c r="Z188" s="62">
        <f>IF(AA188=0,0,(N188+V188)/ABS(AA188))</f>
        <v>0</v>
      </c>
      <c r="AA188" s="3">
        <f t="shared" si="49"/>
        <v>0</v>
      </c>
      <c r="AB188" s="3">
        <f t="shared" si="50"/>
        <v>1</v>
      </c>
      <c r="AC188" s="3">
        <f>N188+O188+P188+Q188+T188+U188</f>
        <v>1</v>
      </c>
      <c r="AD188" s="3">
        <f>AA188/G188</f>
        <v>0</v>
      </c>
      <c r="AE188" s="24">
        <f>(AA188)*(G188*G188)</f>
        <v>0</v>
      </c>
      <c r="AF188" s="25">
        <f t="shared" si="51"/>
        <v>6.925207756232687E-4</v>
      </c>
      <c r="AG188" s="26">
        <f>(H188-$H$2)/SUM($AF$2:AF187)</f>
        <v>85.030240196256159</v>
      </c>
      <c r="AH188" s="35">
        <f>(H188-H183)/SUM(AF183:AF187)</f>
        <v>0</v>
      </c>
      <c r="AI188" s="28">
        <f>(H188-H178)/SUM(AF178:AF187)</f>
        <v>409.60074583456151</v>
      </c>
      <c r="AJ188" s="29">
        <f>AJ187+(AVERAGE($AE$3:AE188)/(AJ187*AJ187))</f>
        <v>36.01063702342271</v>
      </c>
      <c r="AK188" s="30">
        <f>AK187+(AVERAGE($AG$3:AG188)/(AK187*AK187))</f>
        <v>35.671912378347891</v>
      </c>
      <c r="AL188" s="36">
        <f>AL187+(AVERAGE($AH$3:AH188)/(AL187*AL187))</f>
        <v>35.280013578929079</v>
      </c>
      <c r="AM188" s="37">
        <f>AM187+(AVERAGE($AI$3:AI188)/(AM187*AM187))</f>
        <v>34.889392767346358</v>
      </c>
      <c r="AN188" s="38">
        <f t="shared" si="52"/>
        <v>38</v>
      </c>
      <c r="AO188" s="39">
        <f t="shared" si="64"/>
        <v>37.842291864598693</v>
      </c>
      <c r="AP188" s="39">
        <f t="shared" si="64"/>
        <v>37.170567293081106</v>
      </c>
      <c r="AQ188" s="36">
        <f t="shared" si="58"/>
        <v>37.184344759117948</v>
      </c>
      <c r="AR188" s="40">
        <f t="shared" ref="AR188:AS203" si="65">AR187+(AVERAGE(AH179:AH188)/(AR187*AR187))</f>
        <v>36.13656576291109</v>
      </c>
      <c r="AS188" s="41">
        <f t="shared" si="65"/>
        <v>35.545726611174366</v>
      </c>
      <c r="AT188" s="20">
        <f>POWER((AO188-H188),2)</f>
        <v>2.4871855971757128E-2</v>
      </c>
      <c r="AU188" s="20">
        <f>POWER((AP188-H188),2)</f>
        <v>0.68795861530680358</v>
      </c>
      <c r="AV188" s="29">
        <f t="shared" si="54"/>
        <v>28.893504393287536</v>
      </c>
      <c r="AW188" s="30">
        <f t="shared" si="57"/>
        <v>37.205170105996835</v>
      </c>
      <c r="AX188" s="36">
        <f t="shared" si="55"/>
        <v>29.662913999219771</v>
      </c>
      <c r="AY188" s="37">
        <f t="shared" si="56"/>
        <v>30.02198634639516</v>
      </c>
    </row>
    <row r="189" spans="1:51" thickTop="1" thickBot="1">
      <c r="A189" s="4">
        <v>188</v>
      </c>
      <c r="B189" s="4">
        <v>1208444094</v>
      </c>
      <c r="C189" s="5">
        <f t="shared" si="44"/>
        <v>0.58255451713395634</v>
      </c>
      <c r="D189" s="2">
        <f t="shared" si="45"/>
        <v>39555.621458333335</v>
      </c>
      <c r="E189" t="s">
        <v>744</v>
      </c>
      <c r="F189" t="s">
        <v>745</v>
      </c>
      <c r="G189" s="4">
        <v>38</v>
      </c>
      <c r="H189" s="4">
        <v>38</v>
      </c>
      <c r="I189" s="5">
        <f t="shared" si="46"/>
        <v>0.57894736842105265</v>
      </c>
      <c r="J189" s="4">
        <v>262</v>
      </c>
      <c r="K189" s="4">
        <v>262</v>
      </c>
      <c r="L189" s="5">
        <f t="shared" si="47"/>
        <v>0.78380142519492713</v>
      </c>
      <c r="M189" s="5">
        <f t="shared" si="48"/>
        <v>6.8947368421052628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f>N189+P189+T189</f>
        <v>0</v>
      </c>
      <c r="X189" s="4">
        <f>O189+Q189+U189</f>
        <v>0</v>
      </c>
      <c r="Y189" s="60">
        <f>(N189+V189)/G189</f>
        <v>0</v>
      </c>
      <c r="Z189" s="62">
        <f>IF(AA189=0,0,(N189+V189)/ABS(AA189))</f>
        <v>0</v>
      </c>
      <c r="AA189" s="3">
        <f t="shared" si="49"/>
        <v>0</v>
      </c>
      <c r="AB189" s="3">
        <f t="shared" si="50"/>
        <v>0</v>
      </c>
      <c r="AC189" s="3">
        <f>N189+O189+P189+Q189+T189+U189</f>
        <v>0</v>
      </c>
      <c r="AD189" s="3">
        <f>AA189/G189</f>
        <v>0</v>
      </c>
      <c r="AE189" s="24">
        <f>(AA189)*(G189*G189)</f>
        <v>0</v>
      </c>
      <c r="AF189" s="25">
        <f t="shared" si="51"/>
        <v>6.925207756232687E-4</v>
      </c>
      <c r="AG189" s="26">
        <f>(H189-$H$2)/SUM($AF$2:AF188)</f>
        <v>84.792477213000097</v>
      </c>
      <c r="AH189" s="35">
        <f>(H189-H184)/SUM(AF184:AF188)</f>
        <v>0</v>
      </c>
      <c r="AI189" s="28">
        <f>(H189-H179)/SUM(AF179:AF188)</f>
        <v>277.76235971099464</v>
      </c>
      <c r="AJ189" s="29">
        <f>AJ188+(AVERAGE($AE$3:AE189)/(AJ188*AJ188))</f>
        <v>36.074102187210187</v>
      </c>
      <c r="AK189" s="30">
        <f>AK188+(AVERAGE($AG$3:AG189)/(AK188*AK188))</f>
        <v>35.735698321351919</v>
      </c>
      <c r="AL189" s="36">
        <f>AL188+(AVERAGE($AH$3:AH189)/(AL188*AL188))</f>
        <v>35.348893147377638</v>
      </c>
      <c r="AM189" s="37">
        <f>AM188+(AVERAGE($AI$3:AI189)/(AM188*AM188))</f>
        <v>34.957502420644481</v>
      </c>
      <c r="AN189" s="38">
        <f t="shared" si="52"/>
        <v>38</v>
      </c>
      <c r="AO189" s="39">
        <f t="shared" si="64"/>
        <v>37.842291864598693</v>
      </c>
      <c r="AP189" s="39">
        <f t="shared" si="64"/>
        <v>37.371603839254888</v>
      </c>
      <c r="AQ189" s="36">
        <f t="shared" si="58"/>
        <v>37.385552898098467</v>
      </c>
      <c r="AR189" s="40">
        <f t="shared" si="65"/>
        <v>36.401536595173425</v>
      </c>
      <c r="AS189" s="41">
        <f t="shared" si="65"/>
        <v>35.803463168436792</v>
      </c>
      <c r="AT189" s="20">
        <f>POWER((AO189-H189),2)</f>
        <v>2.4871855971757128E-2</v>
      </c>
      <c r="AU189" s="20">
        <f>POWER((AP189-H189),2)</f>
        <v>0.39488173483919642</v>
      </c>
      <c r="AV189" s="29">
        <f t="shared" si="54"/>
        <v>28.934620683106079</v>
      </c>
      <c r="AW189" s="30">
        <f t="shared" si="57"/>
        <v>37.265231015982444</v>
      </c>
      <c r="AX189" s="36">
        <f t="shared" si="55"/>
        <v>29.705937608827654</v>
      </c>
      <c r="AY189" s="37">
        <f t="shared" si="56"/>
        <v>30.065885894558768</v>
      </c>
    </row>
    <row r="190" spans="1:51" thickTop="1" thickBot="1">
      <c r="A190" s="4">
        <v>189</v>
      </c>
      <c r="B190" s="4">
        <v>1208458340</v>
      </c>
      <c r="C190" s="5">
        <f t="shared" si="44"/>
        <v>0.58566978193146413</v>
      </c>
      <c r="D190" s="2">
        <f t="shared" si="45"/>
        <v>39555.78634259259</v>
      </c>
      <c r="E190" t="s">
        <v>745</v>
      </c>
      <c r="F190" t="s">
        <v>746</v>
      </c>
      <c r="G190" s="4">
        <v>38</v>
      </c>
      <c r="H190" s="4">
        <v>38</v>
      </c>
      <c r="I190" s="5">
        <f t="shared" si="46"/>
        <v>0.57894736842105265</v>
      </c>
      <c r="J190" s="4">
        <v>262</v>
      </c>
      <c r="K190" s="4">
        <v>261</v>
      </c>
      <c r="L190" s="5">
        <f t="shared" si="47"/>
        <v>0.78079866721152336</v>
      </c>
      <c r="M190" s="5">
        <f t="shared" si="48"/>
        <v>6.8684210526315788</v>
      </c>
      <c r="N190" s="4">
        <v>0</v>
      </c>
      <c r="O190" s="4">
        <v>0</v>
      </c>
      <c r="P190" s="4">
        <v>0</v>
      </c>
      <c r="Q190" s="4">
        <v>1</v>
      </c>
      <c r="R190" s="4">
        <v>0</v>
      </c>
      <c r="S190" s="4">
        <v>0</v>
      </c>
      <c r="T190" s="4">
        <v>0</v>
      </c>
      <c r="U190" s="4">
        <v>0</v>
      </c>
      <c r="V190" s="4">
        <v>1</v>
      </c>
      <c r="W190" s="4">
        <f>N190+P190+T190</f>
        <v>0</v>
      </c>
      <c r="X190" s="4">
        <f>O190+Q190+U190</f>
        <v>1</v>
      </c>
      <c r="Y190" s="60">
        <f>(N190+V190)/G190</f>
        <v>2.6315789473684209E-2</v>
      </c>
      <c r="Z190" s="62">
        <f>IF(AA190=0,0,(N190+V190)/ABS(AA190))</f>
        <v>0</v>
      </c>
      <c r="AA190" s="3">
        <f t="shared" si="49"/>
        <v>0</v>
      </c>
      <c r="AB190" s="3">
        <f t="shared" si="50"/>
        <v>-1</v>
      </c>
      <c r="AC190" s="3">
        <f>N190+O190+P190+Q190+T190+U190</f>
        <v>1</v>
      </c>
      <c r="AD190" s="3">
        <f>AA190/G190</f>
        <v>0</v>
      </c>
      <c r="AE190" s="24">
        <f>(AA190)*(G190*G190)</f>
        <v>0</v>
      </c>
      <c r="AF190" s="25">
        <f t="shared" si="51"/>
        <v>6.925207756232687E-4</v>
      </c>
      <c r="AG190" s="26">
        <f>(H190-$H$2)/SUM($AF$2:AF189)</f>
        <v>84.556040195735932</v>
      </c>
      <c r="AH190" s="35">
        <f>(H190-H185)/SUM(AF185:AF189)</f>
        <v>0</v>
      </c>
      <c r="AI190" s="28">
        <f>(H190-H180)/SUM(AF180:AF189)</f>
        <v>280.84698693272725</v>
      </c>
      <c r="AJ190" s="29">
        <f>AJ189+(AVERAGE($AE$3:AE190)/(AJ189*AJ189))</f>
        <v>36.137007845028343</v>
      </c>
      <c r="AK190" s="30">
        <f>AK189+(AVERAGE($AG$3:AG190)/(AK189*AK189))</f>
        <v>35.799270877327906</v>
      </c>
      <c r="AL190" s="36">
        <f>AL189+(AVERAGE($AH$3:AH190)/(AL189*AL189))</f>
        <v>35.417139590665499</v>
      </c>
      <c r="AM190" s="37">
        <f>AM189+(AVERAGE($AI$3:AI190)/(AM189*AM189))</f>
        <v>35.026208503832578</v>
      </c>
      <c r="AN190" s="38">
        <f t="shared" si="52"/>
        <v>38</v>
      </c>
      <c r="AO190" s="39">
        <f t="shared" si="64"/>
        <v>37.842291864598693</v>
      </c>
      <c r="AP190" s="39">
        <f t="shared" si="64"/>
        <v>37.572691904711775</v>
      </c>
      <c r="AQ190" s="36">
        <f t="shared" si="58"/>
        <v>37.506379920633414</v>
      </c>
      <c r="AR190" s="40">
        <f t="shared" si="65"/>
        <v>36.643760149321089</v>
      </c>
      <c r="AS190" s="41">
        <f t="shared" si="65"/>
        <v>36.060317522531541</v>
      </c>
      <c r="AT190" s="20">
        <f>POWER((AO190-H190),2)</f>
        <v>2.4871855971757128E-2</v>
      </c>
      <c r="AU190" s="20">
        <f>POWER((AP190-H190),2)</f>
        <v>0.18259220829885106</v>
      </c>
      <c r="AV190" s="29">
        <f t="shared" si="54"/>
        <v>28.975620202902579</v>
      </c>
      <c r="AW190" s="30">
        <f t="shared" si="57"/>
        <v>37.325098479914935</v>
      </c>
      <c r="AX190" s="36">
        <f t="shared" si="55"/>
        <v>29.748836685046392</v>
      </c>
      <c r="AY190" s="37">
        <f t="shared" si="56"/>
        <v>30.109657339835678</v>
      </c>
    </row>
    <row r="191" spans="1:51" thickTop="1" thickBot="1">
      <c r="A191" s="4">
        <v>190</v>
      </c>
      <c r="B191" s="4">
        <v>1208459496</v>
      </c>
      <c r="C191" s="5">
        <f t="shared" si="44"/>
        <v>0.58878504672897192</v>
      </c>
      <c r="D191" s="2">
        <f t="shared" si="45"/>
        <v>39555.799722222218</v>
      </c>
      <c r="E191" t="s">
        <v>746</v>
      </c>
      <c r="F191" t="s">
        <v>747</v>
      </c>
      <c r="G191" s="4">
        <v>38</v>
      </c>
      <c r="H191" s="4">
        <v>38</v>
      </c>
      <c r="I191" s="5">
        <f t="shared" si="46"/>
        <v>0.57894736842105265</v>
      </c>
      <c r="J191" s="4">
        <v>261</v>
      </c>
      <c r="K191" s="4">
        <v>261</v>
      </c>
      <c r="L191" s="5">
        <f t="shared" si="47"/>
        <v>0.78079866721152336</v>
      </c>
      <c r="M191" s="5">
        <f t="shared" si="48"/>
        <v>6.8684210526315788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f>N191+P191+T191</f>
        <v>0</v>
      </c>
      <c r="X191" s="4">
        <f>O191+Q191+U191</f>
        <v>0</v>
      </c>
      <c r="Y191" s="60">
        <f>(N191+V191)/G191</f>
        <v>0</v>
      </c>
      <c r="Z191" s="62">
        <f>IF(AA191=0,0,(N191+V191)/ABS(AA191))</f>
        <v>0</v>
      </c>
      <c r="AA191" s="3">
        <f t="shared" si="49"/>
        <v>0</v>
      </c>
      <c r="AB191" s="3">
        <f t="shared" si="50"/>
        <v>0</v>
      </c>
      <c r="AC191" s="3">
        <f>N191+O191+P191+Q191+T191+U191</f>
        <v>0</v>
      </c>
      <c r="AD191" s="3">
        <f>AA191/G191</f>
        <v>0</v>
      </c>
      <c r="AE191" s="24">
        <f>(AA191)*(G191*G191)</f>
        <v>0</v>
      </c>
      <c r="AF191" s="25">
        <f t="shared" si="51"/>
        <v>6.925207756232687E-4</v>
      </c>
      <c r="AG191" s="26">
        <f>(H191-$H$2)/SUM($AF$2:AF190)</f>
        <v>84.320918083257723</v>
      </c>
      <c r="AH191" s="35">
        <f>(H191-H186)/SUM(AF186:AF190)</f>
        <v>0</v>
      </c>
      <c r="AI191" s="28">
        <f>(H191-H181)/SUM(AF181:AF190)</f>
        <v>284.00089479844081</v>
      </c>
      <c r="AJ191" s="29">
        <f>AJ190+(AVERAGE($AE$3:AE191)/(AJ190*AJ190))</f>
        <v>36.199363010443435</v>
      </c>
      <c r="AK191" s="30">
        <f>AK190+(AVERAGE($AG$3:AG191)/(AK190*AK190))</f>
        <v>35.862630796521479</v>
      </c>
      <c r="AL191" s="36">
        <f>AL190+(AVERAGE($AH$3:AH191)/(AL190*AL190))</f>
        <v>35.484763572722819</v>
      </c>
      <c r="AM191" s="37">
        <f>AM190+(AVERAGE($AI$3:AI191)/(AM190*AM190))</f>
        <v>35.095508027632128</v>
      </c>
      <c r="AN191" s="38">
        <f t="shared" si="52"/>
        <v>38</v>
      </c>
      <c r="AO191" s="39">
        <f t="shared" si="64"/>
        <v>37.842291864598693</v>
      </c>
      <c r="AP191" s="39">
        <f t="shared" si="64"/>
        <v>37.773867403024909</v>
      </c>
      <c r="AQ191" s="36">
        <f t="shared" si="58"/>
        <v>37.546994713770758</v>
      </c>
      <c r="AR191" s="40">
        <f t="shared" si="65"/>
        <v>36.882791982340009</v>
      </c>
      <c r="AS191" s="41">
        <f t="shared" si="65"/>
        <v>36.316325794249501</v>
      </c>
      <c r="AT191" s="20">
        <f>POWER((AO191-H191),2)</f>
        <v>2.4871855971757128E-2</v>
      </c>
      <c r="AU191" s="20">
        <f>POWER((AP191-H191),2)</f>
        <v>5.11359514146991E-2</v>
      </c>
      <c r="AV191" s="29">
        <f t="shared" si="54"/>
        <v>29.016503778925614</v>
      </c>
      <c r="AW191" s="30">
        <f t="shared" si="57"/>
        <v>37.384774049437475</v>
      </c>
      <c r="AX191" s="36">
        <f t="shared" si="55"/>
        <v>29.791612125921496</v>
      </c>
      <c r="AY191" s="37">
        <f t="shared" si="56"/>
        <v>30.153301613503395</v>
      </c>
    </row>
    <row r="192" spans="1:51" thickTop="1" thickBot="1">
      <c r="A192" s="4">
        <v>191</v>
      </c>
      <c r="B192" s="4">
        <v>1208467048</v>
      </c>
      <c r="C192" s="5">
        <f t="shared" si="44"/>
        <v>0.59190031152647971</v>
      </c>
      <c r="D192" s="2">
        <f t="shared" si="45"/>
        <v>39555.887129629627</v>
      </c>
      <c r="E192" t="s">
        <v>747</v>
      </c>
      <c r="F192" t="s">
        <v>748</v>
      </c>
      <c r="G192" s="4">
        <v>38</v>
      </c>
      <c r="H192" s="4">
        <v>38</v>
      </c>
      <c r="I192" s="5">
        <f t="shared" si="46"/>
        <v>0.57894736842105265</v>
      </c>
      <c r="J192" s="4">
        <v>261</v>
      </c>
      <c r="K192" s="4">
        <v>262</v>
      </c>
      <c r="L192" s="5">
        <f t="shared" si="47"/>
        <v>0.78380142519492713</v>
      </c>
      <c r="M192" s="5">
        <f t="shared" si="48"/>
        <v>6.8947368421052628</v>
      </c>
      <c r="N192" s="4">
        <v>0</v>
      </c>
      <c r="O192" s="4">
        <v>0</v>
      </c>
      <c r="P192" s="4">
        <v>1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1</v>
      </c>
      <c r="W192" s="4">
        <f>N192+P192+T192</f>
        <v>1</v>
      </c>
      <c r="X192" s="4">
        <f>O192+Q192+U192</f>
        <v>0</v>
      </c>
      <c r="Y192" s="60">
        <f>(N192+V192)/G192</f>
        <v>2.6315789473684209E-2</v>
      </c>
      <c r="Z192" s="62">
        <f>IF(AA192=0,0,(N192+V192)/ABS(AA192))</f>
        <v>0</v>
      </c>
      <c r="AA192" s="3">
        <f t="shared" si="49"/>
        <v>0</v>
      </c>
      <c r="AB192" s="3">
        <f t="shared" si="50"/>
        <v>1</v>
      </c>
      <c r="AC192" s="3">
        <f>N192+O192+P192+Q192+T192+U192</f>
        <v>1</v>
      </c>
      <c r="AD192" s="3">
        <f>AA192/G192</f>
        <v>0</v>
      </c>
      <c r="AE192" s="24">
        <f>(AA192)*(G192*G192)</f>
        <v>0</v>
      </c>
      <c r="AF192" s="25">
        <f t="shared" si="51"/>
        <v>6.925207756232687E-4</v>
      </c>
      <c r="AG192" s="26">
        <f>(H192-$H$2)/SUM($AF$2:AF191)</f>
        <v>84.087099937048436</v>
      </c>
      <c r="AH192" s="35">
        <f>(H192-H187)/SUM(AF187:AF191)</f>
        <v>0</v>
      </c>
      <c r="AI192" s="28">
        <f>(H192-H182)/SUM(AF182:AF191)</f>
        <v>143.61322193970213</v>
      </c>
      <c r="AJ192" s="29">
        <f>AJ191+(AVERAGE($AE$3:AE192)/(AJ191*AJ191))</f>
        <v>36.261176485834518</v>
      </c>
      <c r="AK192" s="30">
        <f>AK191+(AVERAGE($AG$3:AG192)/(AK191*AK191))</f>
        <v>35.925778841983153</v>
      </c>
      <c r="AL192" s="36">
        <f>AL191+(AVERAGE($AH$3:AH192)/(AL191*AL191))</f>
        <v>35.551775495345645</v>
      </c>
      <c r="AM192" s="37">
        <f>AM191+(AVERAGE($AI$3:AI192)/(AM191*AM191))</f>
        <v>35.164784522913656</v>
      </c>
      <c r="AN192" s="38">
        <f t="shared" si="52"/>
        <v>38</v>
      </c>
      <c r="AO192" s="39">
        <f t="shared" si="64"/>
        <v>37.842291864598693</v>
      </c>
      <c r="AP192" s="39">
        <f t="shared" si="64"/>
        <v>37.874516880055687</v>
      </c>
      <c r="AQ192" s="36">
        <f t="shared" si="58"/>
        <v>37.546994713770758</v>
      </c>
      <c r="AR192" s="40">
        <f t="shared" si="65"/>
        <v>37.081490953500882</v>
      </c>
      <c r="AS192" s="41">
        <f t="shared" si="65"/>
        <v>36.560633817433732</v>
      </c>
      <c r="AT192" s="20">
        <f>POWER((AO192-H192),2)</f>
        <v>2.4871855971757128E-2</v>
      </c>
      <c r="AU192" s="20">
        <f>POWER((AP192-H192),2)</f>
        <v>1.5746013390958883E-2</v>
      </c>
      <c r="AV192" s="29">
        <f t="shared" si="54"/>
        <v>29.057272228104122</v>
      </c>
      <c r="AW192" s="30">
        <f t="shared" si="57"/>
        <v>37.444259256363438</v>
      </c>
      <c r="AX192" s="36">
        <f t="shared" si="55"/>
        <v>29.834264819175868</v>
      </c>
      <c r="AY192" s="37">
        <f t="shared" si="56"/>
        <v>30.196819636048357</v>
      </c>
    </row>
    <row r="193" spans="1:51" thickTop="1" thickBot="1">
      <c r="A193" s="4">
        <v>192</v>
      </c>
      <c r="B193" s="4">
        <v>1210403055</v>
      </c>
      <c r="C193" s="5">
        <f t="shared" si="44"/>
        <v>0.59501557632398749</v>
      </c>
      <c r="D193" s="2">
        <f t="shared" si="45"/>
        <v>39578.294618055559</v>
      </c>
      <c r="E193" t="s">
        <v>748</v>
      </c>
      <c r="F193" t="s">
        <v>749</v>
      </c>
      <c r="G193" s="4">
        <v>38</v>
      </c>
      <c r="H193" s="4">
        <v>38</v>
      </c>
      <c r="I193" s="5">
        <f t="shared" si="46"/>
        <v>0.57894736842105265</v>
      </c>
      <c r="J193" s="4">
        <v>262</v>
      </c>
      <c r="K193" s="4">
        <v>262</v>
      </c>
      <c r="L193" s="5">
        <f t="shared" si="47"/>
        <v>0.78380142519492713</v>
      </c>
      <c r="M193" s="5">
        <f t="shared" si="48"/>
        <v>6.8947368421052628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f>N193+P193+T193</f>
        <v>0</v>
      </c>
      <c r="X193" s="4">
        <f>O193+Q193+U193</f>
        <v>0</v>
      </c>
      <c r="Y193" s="60">
        <f>(N193+V193)/G193</f>
        <v>0</v>
      </c>
      <c r="Z193" s="62">
        <f>IF(AA193=0,0,(N193+V193)/ABS(AA193))</f>
        <v>0</v>
      </c>
      <c r="AA193" s="3">
        <f t="shared" si="49"/>
        <v>0</v>
      </c>
      <c r="AB193" s="3">
        <f t="shared" si="50"/>
        <v>0</v>
      </c>
      <c r="AC193" s="3">
        <f>N193+O193+P193+Q193+T193+U193</f>
        <v>0</v>
      </c>
      <c r="AD193" s="3">
        <f>AA193/G193</f>
        <v>0</v>
      </c>
      <c r="AE193" s="24">
        <f>(AA193)*(G193*G193)</f>
        <v>0</v>
      </c>
      <c r="AF193" s="25">
        <f t="shared" si="51"/>
        <v>6.925207756232687E-4</v>
      </c>
      <c r="AG193" s="26">
        <f>(H193-$H$2)/SUM($AF$2:AF192)</f>
        <v>83.8545749395836</v>
      </c>
      <c r="AH193" s="35">
        <f>(H193-H188)/SUM(AF188:AF192)</f>
        <v>0</v>
      </c>
      <c r="AI193" s="28">
        <f>(H193-H183)/SUM(AF183:AF192)</f>
        <v>0</v>
      </c>
      <c r="AJ193" s="29">
        <f>AJ192+(AVERAGE($AE$3:AE193)/(AJ192*AJ192))</f>
        <v>36.322456868901483</v>
      </c>
      <c r="AK193" s="30">
        <f>AK192+(AVERAGE($AG$3:AG193)/(AK192*AK192))</f>
        <v>35.988715788795794</v>
      </c>
      <c r="AL193" s="36">
        <f>AL192+(AVERAGE($AH$3:AH193)/(AL192*AL192))</f>
        <v>35.618185506696648</v>
      </c>
      <c r="AM193" s="37">
        <f>AM192+(AVERAGE($AI$3:AI193)/(AM192*AM192))</f>
        <v>35.233427053827846</v>
      </c>
      <c r="AN193" s="38">
        <f t="shared" si="52"/>
        <v>38</v>
      </c>
      <c r="AO193" s="39">
        <f t="shared" si="64"/>
        <v>37.842291864598693</v>
      </c>
      <c r="AP193" s="39">
        <f t="shared" si="64"/>
        <v>37.874516880055687</v>
      </c>
      <c r="AQ193" s="36">
        <f t="shared" si="58"/>
        <v>37.546994713770758</v>
      </c>
      <c r="AR193" s="40">
        <f t="shared" si="65"/>
        <v>37.221567370931794</v>
      </c>
      <c r="AS193" s="41">
        <f t="shared" si="65"/>
        <v>36.773272629910899</v>
      </c>
      <c r="AT193" s="20">
        <f>POWER((AO193-H193),2)</f>
        <v>2.4871855971757128E-2</v>
      </c>
      <c r="AU193" s="20">
        <f>POWER((AP193-H193),2)</f>
        <v>1.5746013390958883E-2</v>
      </c>
      <c r="AV193" s="29">
        <f t="shared" si="54"/>
        <v>29.097926358191394</v>
      </c>
      <c r="AW193" s="30">
        <f t="shared" si="57"/>
        <v>37.503555613023359</v>
      </c>
      <c r="AX193" s="36">
        <f t="shared" si="55"/>
        <v>29.876795642372322</v>
      </c>
      <c r="AY193" s="37">
        <f t="shared" si="56"/>
        <v>30.2402123173372</v>
      </c>
    </row>
    <row r="194" spans="1:51" thickTop="1" thickBot="1">
      <c r="A194" s="4">
        <v>193</v>
      </c>
      <c r="B194" s="4">
        <v>1210566908</v>
      </c>
      <c r="C194" s="5">
        <f t="shared" si="44"/>
        <v>0.59813084112149528</v>
      </c>
      <c r="D194" s="2">
        <f t="shared" si="45"/>
        <v>39580.191064814819</v>
      </c>
      <c r="E194" t="s">
        <v>749</v>
      </c>
      <c r="F194" t="s">
        <v>750</v>
      </c>
      <c r="G194" s="4">
        <v>38</v>
      </c>
      <c r="H194" s="4">
        <v>38</v>
      </c>
      <c r="I194" s="5">
        <f t="shared" si="46"/>
        <v>0.57894736842105265</v>
      </c>
      <c r="J194" s="4">
        <v>262</v>
      </c>
      <c r="K194" s="4">
        <v>262</v>
      </c>
      <c r="L194" s="5">
        <f t="shared" si="47"/>
        <v>0.78380142519492713</v>
      </c>
      <c r="M194" s="5">
        <f t="shared" si="48"/>
        <v>6.8947368421052628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f>N194+P194+T194</f>
        <v>0</v>
      </c>
      <c r="X194" s="4">
        <f>O194+Q194+U194</f>
        <v>0</v>
      </c>
      <c r="Y194" s="60">
        <f>(N194+V194)/G194</f>
        <v>0</v>
      </c>
      <c r="Z194" s="62">
        <f>IF(AA194=0,0,(N194+V194)/ABS(AA194))</f>
        <v>0</v>
      </c>
      <c r="AA194" s="3">
        <f t="shared" si="49"/>
        <v>0</v>
      </c>
      <c r="AB194" s="3">
        <f t="shared" si="50"/>
        <v>0</v>
      </c>
      <c r="AC194" s="3">
        <f>N194+O194+P194+Q194+T194+U194</f>
        <v>0</v>
      </c>
      <c r="AD194" s="3">
        <f>AA194/G194</f>
        <v>0</v>
      </c>
      <c r="AE194" s="24">
        <f>(AA194)*(G194*G194)</f>
        <v>0</v>
      </c>
      <c r="AF194" s="25">
        <f t="shared" si="51"/>
        <v>6.925207756232687E-4</v>
      </c>
      <c r="AG194" s="26">
        <f>(H194-$H$2)/SUM($AF$2:AF193)</f>
        <v>83.623332392663073</v>
      </c>
      <c r="AH194" s="35">
        <f>(H194-H189)/SUM(AF189:AF193)</f>
        <v>0</v>
      </c>
      <c r="AI194" s="28">
        <f>(H194-H184)/SUM(AF184:AF193)</f>
        <v>0</v>
      </c>
      <c r="AJ194" s="29">
        <f>AJ193+(AVERAGE($AE$3:AE194)/(AJ193*AJ193))</f>
        <v>36.383212558924143</v>
      </c>
      <c r="AK194" s="30">
        <f>AK193+(AVERAGE($AG$3:AG194)/(AK193*AK193))</f>
        <v>36.051442423334201</v>
      </c>
      <c r="AL194" s="36">
        <f>AL193+(AVERAGE($AH$3:AH194)/(AL193*AL193))</f>
        <v>35.684003509462876</v>
      </c>
      <c r="AM194" s="37">
        <f>AM193+(AVERAGE($AI$3:AI194)/(AM193*AM193))</f>
        <v>35.301446262019383</v>
      </c>
      <c r="AN194" s="38">
        <f t="shared" si="52"/>
        <v>38</v>
      </c>
      <c r="AO194" s="39">
        <f t="shared" si="64"/>
        <v>37.842291864598693</v>
      </c>
      <c r="AP194" s="39">
        <f t="shared" si="64"/>
        <v>37.874516880055687</v>
      </c>
      <c r="AQ194" s="36">
        <f t="shared" si="58"/>
        <v>37.546994713770758</v>
      </c>
      <c r="AR194" s="40">
        <f t="shared" si="65"/>
        <v>37.321970327246859</v>
      </c>
      <c r="AS194" s="41">
        <f t="shared" si="65"/>
        <v>36.954924757052709</v>
      </c>
      <c r="AT194" s="20">
        <f>POWER((AO194-H194),2)</f>
        <v>2.4871855971757128E-2</v>
      </c>
      <c r="AU194" s="20">
        <f>POWER((AP194-H194),2)</f>
        <v>1.5746013390958883E-2</v>
      </c>
      <c r="AV194" s="29">
        <f t="shared" si="54"/>
        <v>29.138466967906236</v>
      </c>
      <c r="AW194" s="30">
        <f t="shared" si="57"/>
        <v>37.562664612604181</v>
      </c>
      <c r="AX194" s="36">
        <f t="shared" si="55"/>
        <v>29.919205463072856</v>
      </c>
      <c r="AY194" s="37">
        <f t="shared" si="56"/>
        <v>30.283480556784554</v>
      </c>
    </row>
    <row r="195" spans="1:51" thickTop="1" thickBot="1">
      <c r="A195" s="4">
        <v>194</v>
      </c>
      <c r="B195" s="4">
        <v>1214512706</v>
      </c>
      <c r="C195" s="5">
        <f t="shared" ref="C195:C258" si="66">(A195-1)/(LARGE(A:A,1)-1)</f>
        <v>0.60124610591900307</v>
      </c>
      <c r="D195" s="2">
        <f t="shared" ref="D195:D258" si="67">(B195/86400)+25569</f>
        <v>39625.860023148147</v>
      </c>
      <c r="E195" t="s">
        <v>750</v>
      </c>
      <c r="F195" t="s">
        <v>751</v>
      </c>
      <c r="G195" s="4">
        <v>38</v>
      </c>
      <c r="H195" s="4">
        <v>38</v>
      </c>
      <c r="I195" s="5">
        <f t="shared" ref="I195:I258" si="68">(H195-SMALL(H:H,1))/(LARGE(H:H,1)-SMALL(H:H,1))</f>
        <v>0.57894736842105265</v>
      </c>
      <c r="J195" s="4">
        <v>262</v>
      </c>
      <c r="K195" s="4">
        <v>262</v>
      </c>
      <c r="L195" s="5">
        <f t="shared" ref="L195:L258" si="69">(K195-SMALL(K:K,1))/(LARGE(K:K,1)-SMALL(K:K,1))</f>
        <v>0.78380142519492713</v>
      </c>
      <c r="M195" s="5">
        <f t="shared" ref="M195:M258" si="70">K195/H195</f>
        <v>6.8947368421052628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f>N195+P195+T195</f>
        <v>0</v>
      </c>
      <c r="X195" s="4">
        <f>O195+Q195+U195</f>
        <v>0</v>
      </c>
      <c r="Y195" s="60">
        <f>(N195+V195)/G195</f>
        <v>0</v>
      </c>
      <c r="Z195" s="62">
        <f>IF(AA195=0,0,(N195+V195)/ABS(AA195))</f>
        <v>0</v>
      </c>
      <c r="AA195" s="3">
        <f t="shared" ref="AA195:AA258" si="71">H195-G195</f>
        <v>0</v>
      </c>
      <c r="AB195" s="3">
        <f t="shared" ref="AB195:AB258" si="72">K195-J195</f>
        <v>0</v>
      </c>
      <c r="AC195" s="3">
        <f>N195+O195+P195+Q195+T195+U195</f>
        <v>0</v>
      </c>
      <c r="AD195" s="3">
        <f>AA195/G195</f>
        <v>0</v>
      </c>
      <c r="AE195" s="24">
        <f>(AA195)*(G195*G195)</f>
        <v>0</v>
      </c>
      <c r="AF195" s="25">
        <f t="shared" ref="AF195:AF258" si="73">1/(H195*H195)</f>
        <v>6.925207756232687E-4</v>
      </c>
      <c r="AG195" s="26">
        <f>(H195-$H$2)/SUM($AF$2:AF194)</f>
        <v>83.393361715770197</v>
      </c>
      <c r="AH195" s="35">
        <f>(H195-H190)/SUM(AF190:AF194)</f>
        <v>0</v>
      </c>
      <c r="AI195" s="28">
        <f>(H195-H185)/SUM(AF185:AF194)</f>
        <v>0</v>
      </c>
      <c r="AJ195" s="29">
        <f>AJ194+(AVERAGE($AE$3:AE195)/(AJ194*AJ194))</f>
        <v>36.443451762783724</v>
      </c>
      <c r="AK195" s="30">
        <f>AK194+(AVERAGE($AG$3:AG195)/(AK194*AK194))</f>
        <v>36.113959542555563</v>
      </c>
      <c r="AL195" s="36">
        <f>AL194+(AVERAGE($AH$3:AH195)/(AL194*AL194))</f>
        <v>35.749239168687069</v>
      </c>
      <c r="AM195" s="37">
        <f>AM194+(AVERAGE($AI$3:AI195)/(AM194*AM194))</f>
        <v>35.368852528145311</v>
      </c>
      <c r="AN195" s="38">
        <f t="shared" si="52"/>
        <v>38</v>
      </c>
      <c r="AO195" s="39">
        <f t="shared" si="64"/>
        <v>37.842291864598693</v>
      </c>
      <c r="AP195" s="39">
        <f t="shared" si="64"/>
        <v>37.874516880055687</v>
      </c>
      <c r="AQ195" s="36">
        <f t="shared" si="58"/>
        <v>37.546994713770758</v>
      </c>
      <c r="AR195" s="40">
        <f t="shared" si="65"/>
        <v>37.382589857561285</v>
      </c>
      <c r="AS195" s="41">
        <f t="shared" si="65"/>
        <v>37.106083411160569</v>
      </c>
      <c r="AT195" s="20">
        <f>POWER((AO195-H195),2)</f>
        <v>2.4871855971757128E-2</v>
      </c>
      <c r="AU195" s="20">
        <f>POWER((AP195-H195),2)</f>
        <v>1.5746013390958883E-2</v>
      </c>
      <c r="AV195" s="29">
        <f t="shared" si="54"/>
        <v>29.178894847071376</v>
      </c>
      <c r="AW195" s="30">
        <f t="shared" si="57"/>
        <v>37.621587729481028</v>
      </c>
      <c r="AX195" s="36">
        <f t="shared" si="55"/>
        <v>29.961495138994746</v>
      </c>
      <c r="AY195" s="37">
        <f t="shared" si="56"/>
        <v>30.326625243517498</v>
      </c>
    </row>
    <row r="196" spans="1:51" thickTop="1" thickBot="1">
      <c r="A196" s="4">
        <v>195</v>
      </c>
      <c r="B196" s="4">
        <v>1214512900</v>
      </c>
      <c r="C196" s="5">
        <f t="shared" si="66"/>
        <v>0.60436137071651086</v>
      </c>
      <c r="D196" s="2">
        <f t="shared" si="67"/>
        <v>39625.862268518518</v>
      </c>
      <c r="E196" t="s">
        <v>751</v>
      </c>
      <c r="F196" t="s">
        <v>752</v>
      </c>
      <c r="G196" s="4">
        <v>38</v>
      </c>
      <c r="H196" s="4">
        <v>38</v>
      </c>
      <c r="I196" s="5">
        <f t="shared" si="68"/>
        <v>0.57894736842105265</v>
      </c>
      <c r="J196" s="4">
        <v>262</v>
      </c>
      <c r="K196" s="4">
        <v>262</v>
      </c>
      <c r="L196" s="5">
        <f t="shared" si="69"/>
        <v>0.78380142519492713</v>
      </c>
      <c r="M196" s="5">
        <f t="shared" si="70"/>
        <v>6.8947368421052628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>
        <f>N196+P196+T196</f>
        <v>0</v>
      </c>
      <c r="X196" s="4">
        <f>O196+Q196+U196</f>
        <v>0</v>
      </c>
      <c r="Y196" s="60">
        <f>(N196+V196)/G196</f>
        <v>0</v>
      </c>
      <c r="Z196" s="62">
        <f>IF(AA196=0,0,(N196+V196)/ABS(AA196))</f>
        <v>0</v>
      </c>
      <c r="AA196" s="3">
        <f t="shared" si="71"/>
        <v>0</v>
      </c>
      <c r="AB196" s="3">
        <f t="shared" si="72"/>
        <v>0</v>
      </c>
      <c r="AC196" s="3">
        <f>N196+O196+P196+Q196+T196+U196</f>
        <v>0</v>
      </c>
      <c r="AD196" s="3">
        <f>AA196/G196</f>
        <v>0</v>
      </c>
      <c r="AE196" s="24">
        <f>(AA196)*(G196*G196)</f>
        <v>0</v>
      </c>
      <c r="AF196" s="25">
        <f t="shared" si="73"/>
        <v>6.925207756232687E-4</v>
      </c>
      <c r="AG196" s="26">
        <f>(H196-$H$2)/SUM($AF$2:AF195)</f>
        <v>83.164652444458142</v>
      </c>
      <c r="AH196" s="35">
        <f>(H196-H191)/SUM(AF191:AF195)</f>
        <v>0</v>
      </c>
      <c r="AI196" s="28">
        <f>(H196-H186)/SUM(AF186:AF195)</f>
        <v>0</v>
      </c>
      <c r="AJ196" s="29">
        <f>AJ195+(AVERAGE($AE$3:AE196)/(AJ195*AJ195))</f>
        <v>36.503182500757582</v>
      </c>
      <c r="AK196" s="30">
        <f>AK195+(AVERAGE($AG$3:AG196)/(AK195*AK195))</f>
        <v>36.176267953319453</v>
      </c>
      <c r="AL196" s="36">
        <f>AL195+(AVERAGE($AH$3:AH196)/(AL195*AL195))</f>
        <v>35.813901919288149</v>
      </c>
      <c r="AM196" s="37">
        <f>AM195+(AVERAGE($AI$3:AI196)/(AM195*AM195))</f>
        <v>35.435655980327354</v>
      </c>
      <c r="AN196" s="38">
        <f t="shared" ref="AN196:AN259" si="74">AN195+(AE196/(AN195*AN195))</f>
        <v>38</v>
      </c>
      <c r="AO196" s="39">
        <f t="shared" ref="AO196:AP211" si="75">AO195+(AH196/(AO195*AO195))</f>
        <v>37.842291864598693</v>
      </c>
      <c r="AP196" s="39">
        <f t="shared" si="75"/>
        <v>37.874516880055687</v>
      </c>
      <c r="AQ196" s="36">
        <f t="shared" si="58"/>
        <v>37.546994713770758</v>
      </c>
      <c r="AR196" s="40">
        <f t="shared" si="65"/>
        <v>37.403031970111122</v>
      </c>
      <c r="AS196" s="41">
        <f t="shared" si="65"/>
        <v>37.236715024998404</v>
      </c>
      <c r="AT196" s="20">
        <f>POWER((AO196-H196),2)</f>
        <v>2.4871855971757128E-2</v>
      </c>
      <c r="AU196" s="20">
        <f>POWER((AP196-H196),2)</f>
        <v>1.5746013390958883E-2</v>
      </c>
      <c r="AV196" s="29">
        <f t="shared" ref="AV196:AV259" si="76">AV195+(AVERAGE($AE$3:$AE$85)/(AV195*AV195))</f>
        <v>29.219210776749197</v>
      </c>
      <c r="AW196" s="30">
        <f t="shared" si="57"/>
        <v>37.680326419541679</v>
      </c>
      <c r="AX196" s="36">
        <f t="shared" ref="AX196:AX259" si="77">AX195+(AVERAGE($AH$3:$AH$85)/(AX195*AX195))</f>
        <v>30.003665518163569</v>
      </c>
      <c r="AY196" s="37">
        <f t="shared" ref="AY196:AY259" si="78">AY195+(AVERAGE($AI$3:$AI$85)/(AY195*AY195))</f>
        <v>30.369647256536716</v>
      </c>
    </row>
    <row r="197" spans="1:51" thickTop="1" thickBot="1">
      <c r="A197" s="4">
        <v>196</v>
      </c>
      <c r="B197" s="4">
        <v>1215447840</v>
      </c>
      <c r="C197" s="5">
        <f t="shared" si="66"/>
        <v>0.60747663551401865</v>
      </c>
      <c r="D197" s="2">
        <f t="shared" si="67"/>
        <v>39636.683333333334</v>
      </c>
      <c r="E197" t="s">
        <v>752</v>
      </c>
      <c r="F197" t="s">
        <v>753</v>
      </c>
      <c r="G197" s="4">
        <v>38</v>
      </c>
      <c r="H197" s="4">
        <v>38</v>
      </c>
      <c r="I197" s="5">
        <f t="shared" si="68"/>
        <v>0.57894736842105265</v>
      </c>
      <c r="J197" s="4">
        <v>262</v>
      </c>
      <c r="K197" s="4">
        <v>262</v>
      </c>
      <c r="L197" s="5">
        <f t="shared" si="69"/>
        <v>0.78380142519492713</v>
      </c>
      <c r="M197" s="5">
        <f t="shared" si="70"/>
        <v>6.8947368421052628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>
        <f>N197+P197+T197</f>
        <v>0</v>
      </c>
      <c r="X197" s="4">
        <f>O197+Q197+U197</f>
        <v>0</v>
      </c>
      <c r="Y197" s="60">
        <f>(N197+V197)/G197</f>
        <v>0</v>
      </c>
      <c r="Z197" s="62">
        <f>IF(AA197=0,0,(N197+V197)/ABS(AA197))</f>
        <v>0</v>
      </c>
      <c r="AA197" s="3">
        <f t="shared" si="71"/>
        <v>0</v>
      </c>
      <c r="AB197" s="3">
        <f t="shared" si="72"/>
        <v>0</v>
      </c>
      <c r="AC197" s="3">
        <f>N197+O197+P197+Q197+T197+U197</f>
        <v>0</v>
      </c>
      <c r="AD197" s="3">
        <f>AA197/G197</f>
        <v>0</v>
      </c>
      <c r="AE197" s="24">
        <f>(AA197)*(G197*G197)</f>
        <v>0</v>
      </c>
      <c r="AF197" s="25">
        <f t="shared" si="73"/>
        <v>6.925207756232687E-4</v>
      </c>
      <c r="AG197" s="26">
        <f>(H197-$H$2)/SUM($AF$2:AF196)</f>
        <v>82.937194228762536</v>
      </c>
      <c r="AH197" s="35">
        <f>(H197-H192)/SUM(AF192:AF196)</f>
        <v>0</v>
      </c>
      <c r="AI197" s="28">
        <f>(H197-H187)/SUM(AF187:AF196)</f>
        <v>0</v>
      </c>
      <c r="AJ197" s="29">
        <f>AJ196+(AVERAGE($AE$3:AE197)/(AJ196*AJ196))</f>
        <v>36.562412612097312</v>
      </c>
      <c r="AK197" s="30">
        <f>AK196+(AVERAGE($AG$3:AG197)/(AK196*AK196))</f>
        <v>36.238368471736237</v>
      </c>
      <c r="AL197" s="36">
        <f>AL196+(AVERAGE($AH$3:AH197)/(AL196*AL196))</f>
        <v>35.878000973285701</v>
      </c>
      <c r="AM197" s="37">
        <f>AM196+(AVERAGE($AI$3:AI197)/(AM196*AM196))</f>
        <v>35.501866502263404</v>
      </c>
      <c r="AN197" s="38">
        <f t="shared" si="74"/>
        <v>38</v>
      </c>
      <c r="AO197" s="39">
        <f t="shared" si="75"/>
        <v>37.842291864598693</v>
      </c>
      <c r="AP197" s="39">
        <f t="shared" si="75"/>
        <v>37.874516880055687</v>
      </c>
      <c r="AQ197" s="36">
        <f t="shared" si="58"/>
        <v>37.546994713770758</v>
      </c>
      <c r="AR197" s="40">
        <f t="shared" si="65"/>
        <v>37.403031970111122</v>
      </c>
      <c r="AS197" s="41">
        <f t="shared" si="65"/>
        <v>37.337382228508403</v>
      </c>
      <c r="AT197" s="20">
        <f>POWER((AO197-H197),2)</f>
        <v>2.4871855971757128E-2</v>
      </c>
      <c r="AU197" s="20">
        <f>POWER((AP197-H197),2)</f>
        <v>1.5746013390958883E-2</v>
      </c>
      <c r="AV197" s="29">
        <f t="shared" si="76"/>
        <v>29.259415529374834</v>
      </c>
      <c r="AW197" s="30">
        <f t="shared" ref="AW197:AW260" si="79">AW196+(AVERAGE($AG$3:$AG$85)/(AW196*AW196))</f>
        <v>37.738882120503952</v>
      </c>
      <c r="AX197" s="36">
        <f t="shared" si="77"/>
        <v>30.045717439063193</v>
      </c>
      <c r="AY197" s="37">
        <f t="shared" si="78"/>
        <v>30.412547464874482</v>
      </c>
    </row>
    <row r="198" spans="1:51" thickTop="1" thickBot="1">
      <c r="A198" s="4">
        <v>197</v>
      </c>
      <c r="B198" s="4">
        <v>1215529327</v>
      </c>
      <c r="C198" s="5">
        <f t="shared" si="66"/>
        <v>0.61059190031152644</v>
      </c>
      <c r="D198" s="2">
        <f t="shared" si="67"/>
        <v>39637.626469907409</v>
      </c>
      <c r="E198" t="s">
        <v>753</v>
      </c>
      <c r="F198" t="s">
        <v>754</v>
      </c>
      <c r="G198" s="4">
        <v>38</v>
      </c>
      <c r="H198" s="4">
        <v>39</v>
      </c>
      <c r="I198" s="5">
        <f t="shared" si="68"/>
        <v>0.60526315789473684</v>
      </c>
      <c r="J198" s="4">
        <v>262</v>
      </c>
      <c r="K198" s="4">
        <v>270</v>
      </c>
      <c r="L198" s="5">
        <f t="shared" si="69"/>
        <v>0.8078234890621574</v>
      </c>
      <c r="M198" s="5">
        <f t="shared" si="70"/>
        <v>6.9230769230769234</v>
      </c>
      <c r="N198" s="4">
        <v>1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8</v>
      </c>
      <c r="U198" s="4">
        <v>0</v>
      </c>
      <c r="V198" s="4">
        <v>0</v>
      </c>
      <c r="W198" s="4">
        <f>N198+P198+T198</f>
        <v>9</v>
      </c>
      <c r="X198" s="4">
        <f>O198+Q198+U198</f>
        <v>0</v>
      </c>
      <c r="Y198" s="60">
        <f>(N198+V198)/G198</f>
        <v>2.6315789473684209E-2</v>
      </c>
      <c r="Z198" s="62">
        <f>IF(AA198=0,0,(N198+V198)/ABS(AA198))</f>
        <v>1</v>
      </c>
      <c r="AA198" s="3">
        <f t="shared" si="71"/>
        <v>1</v>
      </c>
      <c r="AB198" s="3">
        <f t="shared" si="72"/>
        <v>8</v>
      </c>
      <c r="AC198" s="3">
        <f>N198+O198+P198+Q198+T198+U198</f>
        <v>9</v>
      </c>
      <c r="AD198" s="3">
        <f>AA198/G198</f>
        <v>2.6315789473684209E-2</v>
      </c>
      <c r="AE198" s="24">
        <f>(AA198)*(G198*G198)</f>
        <v>1444</v>
      </c>
      <c r="AF198" s="25">
        <f t="shared" si="73"/>
        <v>6.5746219592373442E-4</v>
      </c>
      <c r="AG198" s="26">
        <f>(H198-$H$2)/SUM($AF$2:AF197)</f>
        <v>86.649594776004065</v>
      </c>
      <c r="AH198" s="35">
        <f>(H198-H193)/SUM(AF193:AF197)</f>
        <v>288.8</v>
      </c>
      <c r="AI198" s="28">
        <f>(H198-H188)/SUM(AF188:AF197)</f>
        <v>144.39999999999998</v>
      </c>
      <c r="AJ198" s="29">
        <f>AJ197+(AVERAGE($AE$3:AE198)/(AJ197*AJ197))</f>
        <v>36.626660900240701</v>
      </c>
      <c r="AK198" s="30">
        <f>AK197+(AVERAGE($AG$3:AG198)/(AK197*AK197))</f>
        <v>36.300277224624153</v>
      </c>
      <c r="AL198" s="36">
        <f>AL197+(AVERAGE($AH$3:AH198)/(AL197*AL197))</f>
        <v>35.942690008186936</v>
      </c>
      <c r="AM198" s="37">
        <f>AM197+(AVERAGE($AI$3:AI198)/(AM197*AM197))</f>
        <v>35.56807827363005</v>
      </c>
      <c r="AN198" s="38">
        <f t="shared" si="74"/>
        <v>39</v>
      </c>
      <c r="AO198" s="39">
        <f t="shared" si="75"/>
        <v>38.043962342286399</v>
      </c>
      <c r="AP198" s="39">
        <f t="shared" si="75"/>
        <v>37.975180603324596</v>
      </c>
      <c r="AQ198" s="36">
        <f t="shared" si="58"/>
        <v>37.587965738054088</v>
      </c>
      <c r="AR198" s="40">
        <f t="shared" si="65"/>
        <v>37.423675481535604</v>
      </c>
      <c r="AS198" s="41">
        <f t="shared" si="65"/>
        <v>37.418483985424025</v>
      </c>
      <c r="AT198" s="20">
        <f>POWER((AO198-H198),2)</f>
        <v>0.91400800296650886</v>
      </c>
      <c r="AU198" s="20">
        <f>POWER((AP198-H198),2)</f>
        <v>1.05025479580214</v>
      </c>
      <c r="AV198" s="29">
        <f t="shared" si="76"/>
        <v>29.299509868886709</v>
      </c>
      <c r="AW198" s="30">
        <f t="shared" si="79"/>
        <v>37.797256252226205</v>
      </c>
      <c r="AX198" s="36">
        <f t="shared" si="77"/>
        <v>30.087651730782838</v>
      </c>
      <c r="AY198" s="37">
        <f t="shared" si="78"/>
        <v>30.45532672774948</v>
      </c>
    </row>
    <row r="199" spans="1:51" thickTop="1" thickBot="1">
      <c r="A199" s="4">
        <v>198</v>
      </c>
      <c r="B199" s="4">
        <v>1215630427</v>
      </c>
      <c r="C199" s="5">
        <f t="shared" si="66"/>
        <v>0.61370716510903423</v>
      </c>
      <c r="D199" s="2">
        <f t="shared" si="67"/>
        <v>39638.7966087963</v>
      </c>
      <c r="E199" t="s">
        <v>754</v>
      </c>
      <c r="F199" t="s">
        <v>755</v>
      </c>
      <c r="G199" s="4">
        <v>39</v>
      </c>
      <c r="H199" s="4">
        <v>39</v>
      </c>
      <c r="I199" s="5">
        <f t="shared" si="68"/>
        <v>0.60526315789473684</v>
      </c>
      <c r="J199" s="4">
        <v>270</v>
      </c>
      <c r="K199" s="4">
        <v>270</v>
      </c>
      <c r="L199" s="5">
        <f t="shared" si="69"/>
        <v>0.8078234890621574</v>
      </c>
      <c r="M199" s="5">
        <f t="shared" si="70"/>
        <v>6.9230769230769234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f>N199+P199+T199</f>
        <v>0</v>
      </c>
      <c r="X199" s="4">
        <f>O199+Q199+U199</f>
        <v>0</v>
      </c>
      <c r="Y199" s="60">
        <f>(N199+V199)/G199</f>
        <v>0</v>
      </c>
      <c r="Z199" s="62">
        <f>IF(AA199=0,0,(N199+V199)/ABS(AA199))</f>
        <v>0</v>
      </c>
      <c r="AA199" s="3">
        <f t="shared" si="71"/>
        <v>0</v>
      </c>
      <c r="AB199" s="3">
        <f t="shared" si="72"/>
        <v>0</v>
      </c>
      <c r="AC199" s="3">
        <f>N199+O199+P199+Q199+T199+U199</f>
        <v>0</v>
      </c>
      <c r="AD199" s="3">
        <f>AA199/G199</f>
        <v>0</v>
      </c>
      <c r="AE199" s="24">
        <f>(AA199)*(G199*G199)</f>
        <v>0</v>
      </c>
      <c r="AF199" s="25">
        <f t="shared" si="73"/>
        <v>6.5746219592373442E-4</v>
      </c>
      <c r="AG199" s="26">
        <f>(H199-$H$2)/SUM($AF$2:AF198)</f>
        <v>86.425795834301965</v>
      </c>
      <c r="AH199" s="35">
        <f>(H199-H194)/SUM(AF194:AF198)</f>
        <v>291.75398512221039</v>
      </c>
      <c r="AI199" s="28">
        <f>(H199-H189)/SUM(AF189:AF198)</f>
        <v>145.13473865063105</v>
      </c>
      <c r="AJ199" s="29">
        <f>AJ198+(AVERAGE($AE$3:AE199)/(AJ198*AJ198))</f>
        <v>36.690358994823548</v>
      </c>
      <c r="AK199" s="30">
        <f>AK198+(AVERAGE($AG$3:AG199)/(AK198*AK198))</f>
        <v>36.361994738195037</v>
      </c>
      <c r="AL199" s="36">
        <f>AL198+(AVERAGE($AH$3:AH199)/(AL198*AL198))</f>
        <v>36.007965592552026</v>
      </c>
      <c r="AM199" s="37">
        <f>AM198+(AVERAGE($AI$3:AI199)/(AM198*AM198))</f>
        <v>35.634291261508871</v>
      </c>
      <c r="AN199" s="38">
        <f t="shared" si="74"/>
        <v>39</v>
      </c>
      <c r="AO199" s="39">
        <f t="shared" si="75"/>
        <v>38.245541353529973</v>
      </c>
      <c r="AP199" s="39">
        <f t="shared" si="75"/>
        <v>38.075820846915775</v>
      </c>
      <c r="AQ199" s="36">
        <f t="shared" si="58"/>
        <v>37.670147407929058</v>
      </c>
      <c r="AR199" s="40">
        <f t="shared" si="65"/>
        <v>37.465127886618866</v>
      </c>
      <c r="AS199" s="41">
        <f t="shared" si="65"/>
        <v>37.489762125042837</v>
      </c>
      <c r="AT199" s="20">
        <f>POWER((AO199-H199),2)</f>
        <v>0.56920784923338574</v>
      </c>
      <c r="AU199" s="20">
        <f>POWER((AP199-H199),2)</f>
        <v>0.85410710699547532</v>
      </c>
      <c r="AV199" s="29">
        <f t="shared" si="76"/>
        <v>29.339494550854564</v>
      </c>
      <c r="AW199" s="30">
        <f t="shared" si="79"/>
        <v>37.855450217011068</v>
      </c>
      <c r="AX199" s="36">
        <f t="shared" si="77"/>
        <v>30.129469213161258</v>
      </c>
      <c r="AY199" s="37">
        <f t="shared" si="78"/>
        <v>30.497985894718617</v>
      </c>
    </row>
    <row r="200" spans="1:51" thickTop="1" thickBot="1">
      <c r="A200" s="4">
        <v>199</v>
      </c>
      <c r="B200" s="4">
        <v>1215631968</v>
      </c>
      <c r="C200" s="5">
        <f t="shared" si="66"/>
        <v>0.61682242990654201</v>
      </c>
      <c r="D200" s="2">
        <f t="shared" si="67"/>
        <v>39638.814444444448</v>
      </c>
      <c r="E200" t="s">
        <v>755</v>
      </c>
      <c r="F200" t="s">
        <v>756</v>
      </c>
      <c r="G200" s="4">
        <v>39</v>
      </c>
      <c r="H200" s="4">
        <v>39</v>
      </c>
      <c r="I200" s="5">
        <f t="shared" si="68"/>
        <v>0.60526315789473684</v>
      </c>
      <c r="J200" s="4">
        <v>270</v>
      </c>
      <c r="K200" s="4">
        <v>270</v>
      </c>
      <c r="L200" s="5">
        <f t="shared" si="69"/>
        <v>0.8078234890621574</v>
      </c>
      <c r="M200" s="5">
        <f t="shared" si="70"/>
        <v>6.9230769230769234</v>
      </c>
      <c r="N200" s="4">
        <v>0</v>
      </c>
      <c r="O200" s="4">
        <v>0</v>
      </c>
      <c r="P200" s="4">
        <v>0</v>
      </c>
      <c r="Q200" s="4">
        <v>0</v>
      </c>
      <c r="R200" s="4">
        <v>1</v>
      </c>
      <c r="S200" s="4">
        <v>0</v>
      </c>
      <c r="T200" s="4">
        <v>0</v>
      </c>
      <c r="U200" s="4">
        <v>0</v>
      </c>
      <c r="V200" s="4">
        <v>1</v>
      </c>
      <c r="W200" s="4">
        <f>N200+P200+T200</f>
        <v>0</v>
      </c>
      <c r="X200" s="4">
        <f>O200+Q200+U200</f>
        <v>0</v>
      </c>
      <c r="Y200" s="60">
        <f>(N200+V200)/G200</f>
        <v>2.564102564102564E-2</v>
      </c>
      <c r="Z200" s="62">
        <f>IF(AA200=0,0,(N200+V200)/ABS(AA200))</f>
        <v>0</v>
      </c>
      <c r="AA200" s="3">
        <f t="shared" si="71"/>
        <v>0</v>
      </c>
      <c r="AB200" s="3">
        <f t="shared" si="72"/>
        <v>0</v>
      </c>
      <c r="AC200" s="3">
        <f>N200+O200+P200+Q200+T200+U200</f>
        <v>0</v>
      </c>
      <c r="AD200" s="3">
        <f>AA200/G200</f>
        <v>0</v>
      </c>
      <c r="AE200" s="24">
        <f>(AA200)*(G200*G200)</f>
        <v>0</v>
      </c>
      <c r="AF200" s="25">
        <f t="shared" si="73"/>
        <v>6.5746219592373442E-4</v>
      </c>
      <c r="AG200" s="26">
        <f>(H200-$H$2)/SUM($AF$2:AF199)</f>
        <v>86.203149972136956</v>
      </c>
      <c r="AH200" s="35">
        <f>(H200-H195)/SUM(AF195:AF199)</f>
        <v>294.76902429204131</v>
      </c>
      <c r="AI200" s="28">
        <f>(H200-H190)/SUM(AF190:AF199)</f>
        <v>145.87699256110517</v>
      </c>
      <c r="AJ200" s="29">
        <f>AJ199+(AVERAGE($AE$3:AE200)/(AJ199*AJ199))</f>
        <v>36.753515517516014</v>
      </c>
      <c r="AK200" s="30">
        <f>AK199+(AVERAGE($AG$3:AG200)/(AK199*AK199))</f>
        <v>36.423521552753066</v>
      </c>
      <c r="AL200" s="36">
        <f>AL199+(AVERAGE($AH$3:AH200)/(AL199*AL199))</f>
        <v>36.073824451678867</v>
      </c>
      <c r="AM200" s="37">
        <f>AM199+(AVERAGE($AI$3:AI200)/(AM199*AM199))</f>
        <v>35.700505456669163</v>
      </c>
      <c r="AN200" s="38">
        <f t="shared" si="74"/>
        <v>39</v>
      </c>
      <c r="AO200" s="39">
        <f t="shared" si="75"/>
        <v>38.447062311353037</v>
      </c>
      <c r="AP200" s="39">
        <f t="shared" si="75"/>
        <v>38.176441759476802</v>
      </c>
      <c r="AQ200" s="36">
        <f t="shared" ref="AQ200:AQ263" si="80">AQ199+(AVERAGE(AH196:AH200)/(AQ199*AQ199))</f>
        <v>37.793515742278565</v>
      </c>
      <c r="AR200" s="40">
        <f t="shared" si="65"/>
        <v>37.527489006554632</v>
      </c>
      <c r="AS200" s="41">
        <f t="shared" si="65"/>
        <v>37.551166375380056</v>
      </c>
      <c r="AT200" s="20">
        <f>POWER((AO200-H200),2)</f>
        <v>0.30574008752624632</v>
      </c>
      <c r="AU200" s="20">
        <f>POWER((AP200-H200),2)</f>
        <v>0.67824817553366568</v>
      </c>
      <c r="AV200" s="29">
        <f t="shared" si="76"/>
        <v>29.379370322605041</v>
      </c>
      <c r="AW200" s="30">
        <f t="shared" si="79"/>
        <v>37.913465399902684</v>
      </c>
      <c r="AX200" s="36">
        <f t="shared" si="77"/>
        <v>30.171170696928122</v>
      </c>
      <c r="AY200" s="37">
        <f t="shared" si="78"/>
        <v>30.54052580582583</v>
      </c>
    </row>
    <row r="201" spans="1:51" thickTop="1" thickBot="1">
      <c r="A201" s="4">
        <v>200</v>
      </c>
      <c r="B201" s="4">
        <v>1215727204</v>
      </c>
      <c r="C201" s="5">
        <f t="shared" si="66"/>
        <v>0.6199376947040498</v>
      </c>
      <c r="D201" s="2">
        <f t="shared" si="67"/>
        <v>39639.916712962964</v>
      </c>
      <c r="E201" t="s">
        <v>756</v>
      </c>
      <c r="F201" t="s">
        <v>757</v>
      </c>
      <c r="G201" s="4">
        <v>39</v>
      </c>
      <c r="H201" s="4">
        <v>39</v>
      </c>
      <c r="I201" s="5">
        <f t="shared" si="68"/>
        <v>0.60526315789473684</v>
      </c>
      <c r="J201" s="4">
        <v>270</v>
      </c>
      <c r="K201" s="4">
        <v>270</v>
      </c>
      <c r="L201" s="5">
        <f t="shared" si="69"/>
        <v>0.8078234890621574</v>
      </c>
      <c r="M201" s="5">
        <f t="shared" si="70"/>
        <v>6.9230769230769234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4">
        <f>N201+P201+T201</f>
        <v>0</v>
      </c>
      <c r="X201" s="4">
        <f>O201+Q201+U201</f>
        <v>0</v>
      </c>
      <c r="Y201" s="60">
        <f>(N201+V201)/G201</f>
        <v>0</v>
      </c>
      <c r="Z201" s="62">
        <f>IF(AA201=0,0,(N201+V201)/ABS(AA201))</f>
        <v>0</v>
      </c>
      <c r="AA201" s="3">
        <f t="shared" si="71"/>
        <v>0</v>
      </c>
      <c r="AB201" s="3">
        <f t="shared" si="72"/>
        <v>0</v>
      </c>
      <c r="AC201" s="3">
        <f>N201+O201+P201+Q201+T201+U201</f>
        <v>0</v>
      </c>
      <c r="AD201" s="3">
        <f>AA201/G201</f>
        <v>0</v>
      </c>
      <c r="AE201" s="24">
        <f>(AA201)*(G201*G201)</f>
        <v>0</v>
      </c>
      <c r="AF201" s="25">
        <f t="shared" si="73"/>
        <v>6.5746219592373442E-4</v>
      </c>
      <c r="AG201" s="26">
        <f>(H201-$H$2)/SUM($AF$2:AF200)</f>
        <v>85.981648300887997</v>
      </c>
      <c r="AH201" s="35">
        <f>(H201-H196)/SUM(AF196:AF200)</f>
        <v>297.84703010577704</v>
      </c>
      <c r="AI201" s="28">
        <f>(H201-H191)/SUM(AF191:AF200)</f>
        <v>146.62687762868012</v>
      </c>
      <c r="AJ201" s="29">
        <f>AJ200+(AVERAGE($AE$3:AE201)/(AJ200*AJ200))</f>
        <v>36.816138893155781</v>
      </c>
      <c r="AK201" s="30">
        <f>AK200+(AVERAGE($AG$3:AG201)/(AK200*AK200))</f>
        <v>36.484858221984091</v>
      </c>
      <c r="AL201" s="36">
        <f>AL200+(AVERAGE($AH$3:AH201)/(AL200*AL200))</f>
        <v>36.140263469185349</v>
      </c>
      <c r="AM201" s="37">
        <f>AM200+(AVERAGE($AI$3:AI201)/(AM200*AM200))</f>
        <v>35.766720873122559</v>
      </c>
      <c r="AN201" s="38">
        <f t="shared" si="74"/>
        <v>39</v>
      </c>
      <c r="AO201" s="39">
        <f t="shared" si="75"/>
        <v>38.648558553433048</v>
      </c>
      <c r="AP201" s="39">
        <f t="shared" si="75"/>
        <v>38.277047483664361</v>
      </c>
      <c r="AQ201" s="36">
        <f t="shared" si="80"/>
        <v>37.957785028850246</v>
      </c>
      <c r="AR201" s="40">
        <f t="shared" si="65"/>
        <v>37.610792257564981</v>
      </c>
      <c r="AS201" s="41">
        <f t="shared" si="65"/>
        <v>37.602627755951453</v>
      </c>
      <c r="AT201" s="20">
        <f>POWER((AO201-H201),2)</f>
        <v>0.1235110903650716</v>
      </c>
      <c r="AU201" s="20">
        <f>POWER((AP201-H201),2)</f>
        <v>0.52266034087603164</v>
      </c>
      <c r="AV201" s="29">
        <f t="shared" si="76"/>
        <v>29.419137923344888</v>
      </c>
      <c r="AW201" s="30">
        <f t="shared" si="79"/>
        <v>37.971303168977521</v>
      </c>
      <c r="AX201" s="36">
        <f t="shared" si="77"/>
        <v>30.212756983842642</v>
      </c>
      <c r="AY201" s="37">
        <f t="shared" si="78"/>
        <v>30.582947291747992</v>
      </c>
    </row>
    <row r="202" spans="1:51" thickTop="1" thickBot="1">
      <c r="A202" s="4">
        <v>201</v>
      </c>
      <c r="B202" s="4">
        <v>1215727871</v>
      </c>
      <c r="C202" s="5">
        <f t="shared" si="66"/>
        <v>0.62305295950155759</v>
      </c>
      <c r="D202" s="2">
        <f t="shared" si="67"/>
        <v>39639.924432870372</v>
      </c>
      <c r="E202" t="s">
        <v>757</v>
      </c>
      <c r="F202" t="s">
        <v>758</v>
      </c>
      <c r="G202" s="4">
        <v>39</v>
      </c>
      <c r="H202" s="4">
        <v>38</v>
      </c>
      <c r="I202" s="5">
        <f t="shared" si="68"/>
        <v>0.57894736842105265</v>
      </c>
      <c r="J202" s="4">
        <v>270</v>
      </c>
      <c r="K202" s="4">
        <v>262</v>
      </c>
      <c r="L202" s="5">
        <f t="shared" si="69"/>
        <v>0.78380142519492713</v>
      </c>
      <c r="M202" s="5">
        <f t="shared" si="70"/>
        <v>6.8947368421052628</v>
      </c>
      <c r="N202" s="4">
        <v>0</v>
      </c>
      <c r="O202" s="4">
        <v>1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8</v>
      </c>
      <c r="V202" s="4">
        <v>0</v>
      </c>
      <c r="W202" s="4">
        <f>N202+P202+T202</f>
        <v>0</v>
      </c>
      <c r="X202" s="4">
        <f>O202+Q202+U202</f>
        <v>9</v>
      </c>
      <c r="Y202" s="60">
        <f>(N202+V202)/G202</f>
        <v>0</v>
      </c>
      <c r="Z202" s="62">
        <f>IF(AA202=0,0,(N202+V202)/ABS(AA202))</f>
        <v>0</v>
      </c>
      <c r="AA202" s="3">
        <f t="shared" si="71"/>
        <v>-1</v>
      </c>
      <c r="AB202" s="3">
        <f t="shared" si="72"/>
        <v>-8</v>
      </c>
      <c r="AC202" s="3">
        <f>N202+O202+P202+Q202+T202+U202</f>
        <v>9</v>
      </c>
      <c r="AD202" s="3">
        <f>AA202/G202</f>
        <v>-2.564102564102564E-2</v>
      </c>
      <c r="AE202" s="24">
        <f>(AA202)*(G202*G202)</f>
        <v>-1521</v>
      </c>
      <c r="AF202" s="25">
        <f t="shared" si="73"/>
        <v>6.925207756232687E-4</v>
      </c>
      <c r="AG202" s="26">
        <f>(H202-$H$2)/SUM($AF$2:AF201)</f>
        <v>81.863041931101037</v>
      </c>
      <c r="AH202" s="35">
        <f>(H202-H197)/SUM(AF197:AF201)</f>
        <v>0</v>
      </c>
      <c r="AI202" s="28">
        <f>(H202-H192)/SUM(AF192:AF201)</f>
        <v>0</v>
      </c>
      <c r="AJ202" s="29">
        <f>AJ201+(AVERAGE($AE$3:AE202)/(AJ201*AJ201))</f>
        <v>36.872626582145173</v>
      </c>
      <c r="AK202" s="30">
        <f>AK201+(AVERAGE($AG$3:AG202)/(AK201*AK201))</f>
        <v>36.545990669838744</v>
      </c>
      <c r="AL202" s="36">
        <f>AL201+(AVERAGE($AH$3:AH202)/(AL201*AL201))</f>
        <v>36.206127458000253</v>
      </c>
      <c r="AM202" s="37">
        <f>AM201+(AVERAGE($AI$3:AI202)/(AM201*AM201))</f>
        <v>35.832361493157364</v>
      </c>
      <c r="AN202" s="38">
        <f t="shared" si="74"/>
        <v>38</v>
      </c>
      <c r="AO202" s="39">
        <f t="shared" si="75"/>
        <v>38.648558553433048</v>
      </c>
      <c r="AP202" s="39">
        <f t="shared" si="75"/>
        <v>38.277047483664361</v>
      </c>
      <c r="AQ202" s="36">
        <f t="shared" si="80"/>
        <v>38.12063558097681</v>
      </c>
      <c r="AR202" s="40">
        <f t="shared" si="65"/>
        <v>37.693726904447544</v>
      </c>
      <c r="AS202" s="41">
        <f t="shared" si="65"/>
        <v>37.643791550609414</v>
      </c>
      <c r="AT202" s="20">
        <f>POWER((AO202-H202),2)</f>
        <v>0.42062819723116812</v>
      </c>
      <c r="AU202" s="20">
        <f>POWER((AP202-H202),2)</f>
        <v>7.6755308204754652E-2</v>
      </c>
      <c r="AV202" s="29">
        <f t="shared" si="76"/>
        <v>29.45879808428181</v>
      </c>
      <c r="AW202" s="30">
        <f t="shared" si="79"/>
        <v>38.028964875629008</v>
      </c>
      <c r="AX202" s="36">
        <f t="shared" si="77"/>
        <v>30.254228866829543</v>
      </c>
      <c r="AY202" s="37">
        <f t="shared" si="78"/>
        <v>30.625251173937993</v>
      </c>
    </row>
    <row r="203" spans="1:51" thickTop="1" thickBot="1">
      <c r="A203" s="4">
        <v>202</v>
      </c>
      <c r="B203" s="4">
        <v>1217471329</v>
      </c>
      <c r="C203" s="5">
        <f t="shared" si="66"/>
        <v>0.62616822429906538</v>
      </c>
      <c r="D203" s="2">
        <f t="shared" si="67"/>
        <v>39660.103344907409</v>
      </c>
      <c r="E203" t="s">
        <v>758</v>
      </c>
      <c r="F203" t="s">
        <v>759</v>
      </c>
      <c r="G203" s="4">
        <v>38</v>
      </c>
      <c r="H203" s="4">
        <v>38</v>
      </c>
      <c r="I203" s="5">
        <f t="shared" si="68"/>
        <v>0.57894736842105265</v>
      </c>
      <c r="J203" s="4">
        <v>262</v>
      </c>
      <c r="K203" s="4">
        <v>264</v>
      </c>
      <c r="L203" s="5">
        <f t="shared" si="69"/>
        <v>0.78980694116173467</v>
      </c>
      <c r="M203" s="5">
        <f t="shared" si="70"/>
        <v>6.9473684210526319</v>
      </c>
      <c r="N203" s="4">
        <v>0</v>
      </c>
      <c r="O203" s="4">
        <v>0</v>
      </c>
      <c r="P203" s="4">
        <v>2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1</v>
      </c>
      <c r="W203" s="4">
        <f>N203+P203+T203</f>
        <v>2</v>
      </c>
      <c r="X203" s="4">
        <f>O203+Q203+U203</f>
        <v>0</v>
      </c>
      <c r="Y203" s="60">
        <f>(N203+V203)/G203</f>
        <v>2.6315789473684209E-2</v>
      </c>
      <c r="Z203" s="62">
        <f>IF(AA203=0,0,(N203+V203)/ABS(AA203))</f>
        <v>0</v>
      </c>
      <c r="AA203" s="3">
        <f t="shared" si="71"/>
        <v>0</v>
      </c>
      <c r="AB203" s="3">
        <f t="shared" si="72"/>
        <v>2</v>
      </c>
      <c r="AC203" s="3">
        <f>N203+O203+P203+Q203+T203+U203</f>
        <v>2</v>
      </c>
      <c r="AD203" s="3">
        <f>AA203/G203</f>
        <v>0</v>
      </c>
      <c r="AE203" s="24">
        <f>(AA203)*(G203*G203)</f>
        <v>0</v>
      </c>
      <c r="AF203" s="25">
        <f t="shared" si="73"/>
        <v>6.925207756232687E-4</v>
      </c>
      <c r="AG203" s="26">
        <f>(H203-$H$2)/SUM($AF$2:AF202)</f>
        <v>81.64263846401407</v>
      </c>
      <c r="AH203" s="35">
        <f>(H203-H198)/SUM(AF198:AF202)</f>
        <v>-300.98999588872141</v>
      </c>
      <c r="AI203" s="28">
        <f>(H203-H193)/SUM(AF193:AF202)</f>
        <v>0</v>
      </c>
      <c r="AJ203" s="29">
        <f>AJ202+(AVERAGE($AE$3:AE203)/(AJ202*AJ202))</f>
        <v>36.928661156157808</v>
      </c>
      <c r="AK203" s="30">
        <f>AK202+(AVERAGE($AG$3:AG203)/(AK202*AK202))</f>
        <v>36.606919762353478</v>
      </c>
      <c r="AL203" s="36">
        <f>AL202+(AVERAGE($AH$3:AH203)/(AL202*AL202))</f>
        <v>36.270283212105333</v>
      </c>
      <c r="AM203" s="37">
        <f>AM202+(AVERAGE($AI$3:AI203)/(AM202*AM202))</f>
        <v>35.897436466997569</v>
      </c>
      <c r="AN203" s="38">
        <f t="shared" si="74"/>
        <v>38</v>
      </c>
      <c r="AO203" s="39">
        <f t="shared" si="75"/>
        <v>38.447053724105736</v>
      </c>
      <c r="AP203" s="39">
        <f t="shared" si="75"/>
        <v>38.277047483664361</v>
      </c>
      <c r="AQ203" s="36">
        <f t="shared" si="80"/>
        <v>38.200925551475976</v>
      </c>
      <c r="AR203" s="40">
        <f t="shared" si="65"/>
        <v>37.755112713752936</v>
      </c>
      <c r="AS203" s="41">
        <f t="shared" si="65"/>
        <v>37.684865368595581</v>
      </c>
      <c r="AT203" s="20">
        <f>POWER((AO203-H203),2)</f>
        <v>0.19985703223680729</v>
      </c>
      <c r="AU203" s="20">
        <f>POWER((AP203-H203),2)</f>
        <v>7.6755308204754652E-2</v>
      </c>
      <c r="AV203" s="29">
        <f t="shared" si="76"/>
        <v>29.498351528743051</v>
      </c>
      <c r="AW203" s="30">
        <f t="shared" si="79"/>
        <v>38.086451854846118</v>
      </c>
      <c r="AX203" s="36">
        <f t="shared" si="77"/>
        <v>30.295587130112413</v>
      </c>
      <c r="AY203" s="37">
        <f t="shared" si="78"/>
        <v>30.667438264765046</v>
      </c>
    </row>
    <row r="204" spans="1:51" thickTop="1" thickBot="1">
      <c r="A204" s="4">
        <v>203</v>
      </c>
      <c r="B204" s="4">
        <v>1217472296</v>
      </c>
      <c r="C204" s="5">
        <f t="shared" si="66"/>
        <v>0.62928348909657317</v>
      </c>
      <c r="D204" s="2">
        <f t="shared" si="67"/>
        <v>39660.114537037036</v>
      </c>
      <c r="E204" t="s">
        <v>759</v>
      </c>
      <c r="F204" t="s">
        <v>760</v>
      </c>
      <c r="G204" s="4">
        <v>38</v>
      </c>
      <c r="H204" s="4">
        <v>38</v>
      </c>
      <c r="I204" s="5">
        <f t="shared" si="68"/>
        <v>0.57894736842105265</v>
      </c>
      <c r="J204" s="4">
        <v>264</v>
      </c>
      <c r="K204" s="4">
        <v>262</v>
      </c>
      <c r="L204" s="5">
        <f t="shared" si="69"/>
        <v>0.78380142519492713</v>
      </c>
      <c r="M204" s="5">
        <f t="shared" si="70"/>
        <v>6.8947368421052628</v>
      </c>
      <c r="N204" s="4">
        <v>0</v>
      </c>
      <c r="O204" s="4">
        <v>0</v>
      </c>
      <c r="P204" s="4">
        <v>0</v>
      </c>
      <c r="Q204" s="4">
        <v>2</v>
      </c>
      <c r="R204" s="4">
        <v>0</v>
      </c>
      <c r="S204" s="4">
        <v>0</v>
      </c>
      <c r="T204" s="4">
        <v>0</v>
      </c>
      <c r="U204" s="4">
        <v>0</v>
      </c>
      <c r="V204" s="4">
        <v>1</v>
      </c>
      <c r="W204" s="4">
        <f>N204+P204+T204</f>
        <v>0</v>
      </c>
      <c r="X204" s="4">
        <f>O204+Q204+U204</f>
        <v>2</v>
      </c>
      <c r="Y204" s="60">
        <f>(N204+V204)/G204</f>
        <v>2.6315789473684209E-2</v>
      </c>
      <c r="Z204" s="62">
        <f>IF(AA204=0,0,(N204+V204)/ABS(AA204))</f>
        <v>0</v>
      </c>
      <c r="AA204" s="3">
        <f t="shared" si="71"/>
        <v>0</v>
      </c>
      <c r="AB204" s="3">
        <f t="shared" si="72"/>
        <v>-2</v>
      </c>
      <c r="AC204" s="3">
        <f>N204+O204+P204+Q204+T204+U204</f>
        <v>2</v>
      </c>
      <c r="AD204" s="3">
        <f>AA204/G204</f>
        <v>0</v>
      </c>
      <c r="AE204" s="24">
        <f>(AA204)*(G204*G204)</f>
        <v>0</v>
      </c>
      <c r="AF204" s="25">
        <f t="shared" si="73"/>
        <v>6.925207756232687E-4</v>
      </c>
      <c r="AG204" s="26">
        <f>(H204-$H$2)/SUM($AF$2:AF203)</f>
        <v>81.423418614112464</v>
      </c>
      <c r="AH204" s="35">
        <f>(H204-H199)/SUM(AF199:AF203)</f>
        <v>-297.84703010577704</v>
      </c>
      <c r="AI204" s="28">
        <f>(H204-H194)/SUM(AF194:AF203)</f>
        <v>0</v>
      </c>
      <c r="AJ204" s="29">
        <f>AJ203+(AVERAGE($AE$3:AE204)/(AJ203*AJ203))</f>
        <v>36.984249250739218</v>
      </c>
      <c r="AK204" s="30">
        <f>AK203+(AVERAGE($AG$3:AG204)/(AK203*AK203))</f>
        <v>36.667646370854904</v>
      </c>
      <c r="AL204" s="36">
        <f>AL203+(AVERAGE($AH$3:AH204)/(AL203*AL203))</f>
        <v>36.332774895585878</v>
      </c>
      <c r="AM204" s="37">
        <f>AM203+(AVERAGE($AI$3:AI204)/(AM203*AM203))</f>
        <v>35.961954732105703</v>
      </c>
      <c r="AN204" s="38">
        <f t="shared" si="74"/>
        <v>38</v>
      </c>
      <c r="AO204" s="39">
        <f t="shared" si="75"/>
        <v>38.245557392016316</v>
      </c>
      <c r="AP204" s="39">
        <f t="shared" si="75"/>
        <v>38.277047483664361</v>
      </c>
      <c r="AQ204" s="36">
        <f t="shared" si="80"/>
        <v>38.200072961065814</v>
      </c>
      <c r="AR204" s="40">
        <f t="shared" ref="AR204:AS219" si="81">AR203+(AVERAGE(AH195:AH204)/(AR203*AR203))</f>
        <v>37.79540410267434</v>
      </c>
      <c r="AS204" s="41">
        <f t="shared" si="81"/>
        <v>37.725849700305453</v>
      </c>
      <c r="AT204" s="20">
        <f>POWER((AO204-H204),2)</f>
        <v>6.0298432773854743E-2</v>
      </c>
      <c r="AU204" s="20">
        <f>POWER((AP204-H204),2)</f>
        <v>7.6755308204754652E-2</v>
      </c>
      <c r="AV204" s="29">
        <f t="shared" si="76"/>
        <v>29.53779897229175</v>
      </c>
      <c r="AW204" s="30">
        <f t="shared" si="79"/>
        <v>38.143765425486023</v>
      </c>
      <c r="AX204" s="36">
        <f t="shared" si="77"/>
        <v>30.3368325493445</v>
      </c>
      <c r="AY204" s="37">
        <f t="shared" si="78"/>
        <v>30.709509367652274</v>
      </c>
    </row>
    <row r="205" spans="1:51" thickTop="1" thickBot="1">
      <c r="A205" s="4">
        <v>204</v>
      </c>
      <c r="B205" s="4">
        <v>1220011905</v>
      </c>
      <c r="C205" s="5">
        <f t="shared" si="66"/>
        <v>0.63239875389408096</v>
      </c>
      <c r="D205" s="2">
        <f t="shared" si="67"/>
        <v>39689.508159722223</v>
      </c>
      <c r="E205" t="s">
        <v>760</v>
      </c>
      <c r="F205" t="s">
        <v>761</v>
      </c>
      <c r="G205" s="4">
        <v>38</v>
      </c>
      <c r="H205" s="4">
        <v>38</v>
      </c>
      <c r="I205" s="5">
        <f t="shared" si="68"/>
        <v>0.57894736842105265</v>
      </c>
      <c r="J205" s="4">
        <v>262</v>
      </c>
      <c r="K205" s="4">
        <v>262</v>
      </c>
      <c r="L205" s="5">
        <f t="shared" si="69"/>
        <v>0.78380142519492713</v>
      </c>
      <c r="M205" s="5">
        <f t="shared" si="70"/>
        <v>6.8947368421052628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f>N205+P205+T205</f>
        <v>0</v>
      </c>
      <c r="X205" s="4">
        <f>O205+Q205+U205</f>
        <v>0</v>
      </c>
      <c r="Y205" s="60">
        <f>(N205+V205)/G205</f>
        <v>0</v>
      </c>
      <c r="Z205" s="62">
        <f>IF(AA205=0,0,(N205+V205)/ABS(AA205))</f>
        <v>0</v>
      </c>
      <c r="AA205" s="3">
        <f t="shared" si="71"/>
        <v>0</v>
      </c>
      <c r="AB205" s="3">
        <f t="shared" si="72"/>
        <v>0</v>
      </c>
      <c r="AC205" s="3">
        <f>N205+O205+P205+Q205+T205+U205</f>
        <v>0</v>
      </c>
      <c r="AD205" s="3">
        <f>AA205/G205</f>
        <v>0</v>
      </c>
      <c r="AE205" s="24">
        <f>(AA205)*(G205*G205)</f>
        <v>0</v>
      </c>
      <c r="AF205" s="25">
        <f t="shared" si="73"/>
        <v>6.925207756232687E-4</v>
      </c>
      <c r="AG205" s="26">
        <f>(H205-$H$2)/SUM($AF$2:AF204)</f>
        <v>81.205372872485</v>
      </c>
      <c r="AH205" s="35">
        <f>(H205-H200)/SUM(AF200:AF204)</f>
        <v>-294.76902429204137</v>
      </c>
      <c r="AI205" s="28">
        <f>(H205-H195)/SUM(AF195:AF204)</f>
        <v>0</v>
      </c>
      <c r="AJ205" s="29">
        <f>AJ204+(AVERAGE($AE$3:AE205)/(AJ204*AJ204))</f>
        <v>37.039397360333744</v>
      </c>
      <c r="AK205" s="30">
        <f>AK204+(AVERAGE($AG$3:AG205)/(AK204*AK204))</f>
        <v>36.728171371499151</v>
      </c>
      <c r="AL205" s="36">
        <f>AL204+(AVERAGE($AH$3:AH205)/(AL204*AL204))</f>
        <v>36.393645022332983</v>
      </c>
      <c r="AM205" s="37">
        <f>AM204+(AVERAGE($AI$3:AI205)/(AM204*AM204))</f>
        <v>36.025925019714549</v>
      </c>
      <c r="AN205" s="38">
        <f t="shared" si="74"/>
        <v>38</v>
      </c>
      <c r="AO205" s="39">
        <f t="shared" si="75"/>
        <v>38.044036603211076</v>
      </c>
      <c r="AP205" s="39">
        <f t="shared" si="75"/>
        <v>38.277047483664361</v>
      </c>
      <c r="AQ205" s="36">
        <f t="shared" si="80"/>
        <v>38.118419943821635</v>
      </c>
      <c r="AR205" s="40">
        <f t="shared" si="81"/>
        <v>37.814974662217544</v>
      </c>
      <c r="AS205" s="41">
        <f t="shared" si="81"/>
        <v>37.7667450318703</v>
      </c>
      <c r="AT205" s="20">
        <f>POWER((AO205-H205),2)</f>
        <v>1.939222422369744E-3</v>
      </c>
      <c r="AU205" s="20">
        <f>POWER((AP205-H205),2)</f>
        <v>7.6755308204754652E-2</v>
      </c>
      <c r="AV205" s="29">
        <f t="shared" si="76"/>
        <v>29.577141122841116</v>
      </c>
      <c r="AW205" s="30">
        <f t="shared" si="79"/>
        <v>38.200906890541049</v>
      </c>
      <c r="AX205" s="36">
        <f t="shared" si="77"/>
        <v>30.377965891737013</v>
      </c>
      <c r="AY205" s="37">
        <f t="shared" si="78"/>
        <v>30.751465277211668</v>
      </c>
    </row>
    <row r="206" spans="1:51" thickTop="1" thickBot="1">
      <c r="A206" s="4">
        <v>205</v>
      </c>
      <c r="B206" s="4">
        <v>1220210977</v>
      </c>
      <c r="C206" s="5">
        <f t="shared" si="66"/>
        <v>0.63551401869158874</v>
      </c>
      <c r="D206" s="2">
        <f t="shared" si="67"/>
        <v>39691.8122337963</v>
      </c>
      <c r="E206" t="s">
        <v>761</v>
      </c>
      <c r="F206" t="s">
        <v>762</v>
      </c>
      <c r="G206" s="4">
        <v>38</v>
      </c>
      <c r="H206" s="4">
        <v>38</v>
      </c>
      <c r="I206" s="5">
        <f t="shared" si="68"/>
        <v>0.57894736842105265</v>
      </c>
      <c r="J206" s="4">
        <v>262</v>
      </c>
      <c r="K206" s="4">
        <v>263</v>
      </c>
      <c r="L206" s="5">
        <f t="shared" si="69"/>
        <v>0.7868041831783309</v>
      </c>
      <c r="M206" s="5">
        <f t="shared" si="70"/>
        <v>6.9210526315789478</v>
      </c>
      <c r="N206" s="4">
        <v>0</v>
      </c>
      <c r="O206" s="4">
        <v>0</v>
      </c>
      <c r="P206" s="4">
        <v>1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1</v>
      </c>
      <c r="W206" s="4">
        <f>N206+P206+T206</f>
        <v>1</v>
      </c>
      <c r="X206" s="4">
        <f>O206+Q206+U206</f>
        <v>0</v>
      </c>
      <c r="Y206" s="60">
        <f>(N206+V206)/G206</f>
        <v>2.6315789473684209E-2</v>
      </c>
      <c r="Z206" s="62">
        <f>IF(AA206=0,0,(N206+V206)/ABS(AA206))</f>
        <v>0</v>
      </c>
      <c r="AA206" s="3">
        <f t="shared" si="71"/>
        <v>0</v>
      </c>
      <c r="AB206" s="3">
        <f t="shared" si="72"/>
        <v>1</v>
      </c>
      <c r="AC206" s="3">
        <f>N206+O206+P206+Q206+T206+U206</f>
        <v>1</v>
      </c>
      <c r="AD206" s="3">
        <f>AA206/G206</f>
        <v>0</v>
      </c>
      <c r="AE206" s="24">
        <f>(AA206)*(G206*G206)</f>
        <v>0</v>
      </c>
      <c r="AF206" s="25">
        <f t="shared" si="73"/>
        <v>6.925207756232687E-4</v>
      </c>
      <c r="AG206" s="26">
        <f>(H206-$H$2)/SUM($AF$2:AF205)</f>
        <v>80.98849183180495</v>
      </c>
      <c r="AH206" s="35">
        <f>(H206-H201)/SUM(AF201:AF205)</f>
        <v>-291.75398512221045</v>
      </c>
      <c r="AI206" s="28">
        <f>(H206-H196)/SUM(AF196:AF205)</f>
        <v>0</v>
      </c>
      <c r="AJ206" s="29">
        <f>AJ205+(AVERAGE($AE$3:AE206)/(AJ205*AJ205))</f>
        <v>37.094111842225104</v>
      </c>
      <c r="AK206" s="30">
        <f>AK205+(AVERAGE($AG$3:AG206)/(AK205*AK205))</f>
        <v>36.788495644830725</v>
      </c>
      <c r="AL206" s="36">
        <f>AL205+(AVERAGE($AH$3:AH206)/(AL205*AL205))</f>
        <v>36.452934536625072</v>
      </c>
      <c r="AM206" s="37">
        <f>AM205+(AVERAGE($AI$3:AI206)/(AM205*AM205))</f>
        <v>36.089355861109119</v>
      </c>
      <c r="AN206" s="38">
        <f t="shared" si="74"/>
        <v>38</v>
      </c>
      <c r="AO206" s="39">
        <f t="shared" si="75"/>
        <v>37.842458378920227</v>
      </c>
      <c r="AP206" s="39">
        <f t="shared" si="75"/>
        <v>38.277047483664361</v>
      </c>
      <c r="AQ206" s="36">
        <f t="shared" si="80"/>
        <v>37.955261146293033</v>
      </c>
      <c r="AR206" s="40">
        <f t="shared" si="81"/>
        <v>37.814122198445027</v>
      </c>
      <c r="AS206" s="41">
        <f t="shared" si="81"/>
        <v>37.807551845207989</v>
      </c>
      <c r="AT206" s="20">
        <f>POWER((AO206-H206),2)</f>
        <v>2.4819362372442668E-2</v>
      </c>
      <c r="AU206" s="20">
        <f>POWER((AP206-H206),2)</f>
        <v>7.6755308204754652E-2</v>
      </c>
      <c r="AV206" s="29">
        <f t="shared" si="76"/>
        <v>29.616378680766463</v>
      </c>
      <c r="AW206" s="30">
        <f t="shared" si="79"/>
        <v>38.257877537399999</v>
      </c>
      <c r="AX206" s="36">
        <f t="shared" si="77"/>
        <v>30.418987916184992</v>
      </c>
      <c r="AY206" s="37">
        <f t="shared" si="78"/>
        <v>30.793306779376465</v>
      </c>
    </row>
    <row r="207" spans="1:51" thickTop="1" thickBot="1">
      <c r="A207" s="4">
        <v>206</v>
      </c>
      <c r="B207" s="4">
        <v>1221762414</v>
      </c>
      <c r="C207" s="5">
        <f t="shared" si="66"/>
        <v>0.63862928348909653</v>
      </c>
      <c r="D207" s="2">
        <f t="shared" si="67"/>
        <v>39709.768680555557</v>
      </c>
      <c r="E207" t="s">
        <v>762</v>
      </c>
      <c r="F207" t="s">
        <v>763</v>
      </c>
      <c r="G207" s="4">
        <v>38</v>
      </c>
      <c r="H207" s="4">
        <v>38</v>
      </c>
      <c r="I207" s="5">
        <f t="shared" si="68"/>
        <v>0.57894736842105265</v>
      </c>
      <c r="J207" s="4">
        <v>263</v>
      </c>
      <c r="K207" s="4">
        <v>264</v>
      </c>
      <c r="L207" s="5">
        <f t="shared" si="69"/>
        <v>0.78980694116173467</v>
      </c>
      <c r="M207" s="5">
        <f t="shared" si="70"/>
        <v>6.9473684210526319</v>
      </c>
      <c r="N207" s="4">
        <v>0</v>
      </c>
      <c r="O207" s="4">
        <v>0</v>
      </c>
      <c r="P207" s="4">
        <v>1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1</v>
      </c>
      <c r="W207" s="4">
        <f>N207+P207+T207</f>
        <v>1</v>
      </c>
      <c r="X207" s="4">
        <f>O207+Q207+U207</f>
        <v>0</v>
      </c>
      <c r="Y207" s="60">
        <f>(N207+V207)/G207</f>
        <v>2.6315789473684209E-2</v>
      </c>
      <c r="Z207" s="62">
        <f>IF(AA207=0,0,(N207+V207)/ABS(AA207))</f>
        <v>0</v>
      </c>
      <c r="AA207" s="3">
        <f t="shared" si="71"/>
        <v>0</v>
      </c>
      <c r="AB207" s="3">
        <f t="shared" si="72"/>
        <v>1</v>
      </c>
      <c r="AC207" s="3">
        <f>N207+O207+P207+Q207+T207+U207</f>
        <v>1</v>
      </c>
      <c r="AD207" s="3">
        <f>AA207/G207</f>
        <v>0</v>
      </c>
      <c r="AE207" s="24">
        <f>(AA207)*(G207*G207)</f>
        <v>0</v>
      </c>
      <c r="AF207" s="25">
        <f t="shared" si="73"/>
        <v>6.925207756232687E-4</v>
      </c>
      <c r="AG207" s="26">
        <f>(H207-$H$2)/SUM($AF$2:AF206)</f>
        <v>80.772766184977215</v>
      </c>
      <c r="AH207" s="35">
        <f>(H207-H202)/SUM(AF202:AF206)</f>
        <v>0</v>
      </c>
      <c r="AI207" s="28">
        <f>(H207-H197)/SUM(AF197:AF206)</f>
        <v>0</v>
      </c>
      <c r="AJ207" s="29">
        <f>AJ206+(AVERAGE($AE$3:AE207)/(AJ206*AJ206))</f>
        <v>37.148398920340512</v>
      </c>
      <c r="AK207" s="30">
        <f>AK206+(AVERAGE($AG$3:AG207)/(AK206*AK206))</f>
        <v>36.848620075360159</v>
      </c>
      <c r="AL207" s="36">
        <f>AL206+(AVERAGE($AH$3:AH207)/(AL206*AL206))</f>
        <v>36.511743065718647</v>
      </c>
      <c r="AM207" s="37">
        <f>AM206+(AVERAGE($AI$3:AI207)/(AM206*AM206))</f>
        <v>36.152255593670461</v>
      </c>
      <c r="AN207" s="38">
        <f t="shared" si="74"/>
        <v>38</v>
      </c>
      <c r="AO207" s="39">
        <f t="shared" si="75"/>
        <v>37.842458378920227</v>
      </c>
      <c r="AP207" s="39">
        <f t="shared" si="75"/>
        <v>38.277047483664361</v>
      </c>
      <c r="AQ207" s="36">
        <f t="shared" si="80"/>
        <v>37.790696587877093</v>
      </c>
      <c r="AR207" s="40">
        <f t="shared" si="81"/>
        <v>37.813269696236993</v>
      </c>
      <c r="AS207" s="41">
        <f t="shared" si="81"/>
        <v>37.84827061807303</v>
      </c>
      <c r="AT207" s="20">
        <f>POWER((AO207-H207),2)</f>
        <v>2.4819362372442668E-2</v>
      </c>
      <c r="AU207" s="20">
        <f>POWER((AP207-H207),2)</f>
        <v>7.6755308204754652E-2</v>
      </c>
      <c r="AV207" s="29">
        <f t="shared" si="76"/>
        <v>29.655512339015178</v>
      </c>
      <c r="AW207" s="30">
        <f t="shared" si="79"/>
        <v>38.314678638104041</v>
      </c>
      <c r="AX207" s="36">
        <f t="shared" si="77"/>
        <v>30.459899373390805</v>
      </c>
      <c r="AY207" s="37">
        <f t="shared" si="78"/>
        <v>30.835034651530997</v>
      </c>
    </row>
    <row r="208" spans="1:51" thickTop="1" thickBot="1">
      <c r="A208" s="4">
        <v>207</v>
      </c>
      <c r="B208" s="4">
        <v>1221766736</v>
      </c>
      <c r="C208" s="5">
        <f t="shared" si="66"/>
        <v>0.64174454828660432</v>
      </c>
      <c r="D208" s="2">
        <f t="shared" si="67"/>
        <v>39709.818703703706</v>
      </c>
      <c r="E208" t="s">
        <v>763</v>
      </c>
      <c r="F208" t="s">
        <v>764</v>
      </c>
      <c r="G208" s="4">
        <v>38</v>
      </c>
      <c r="H208" s="4">
        <v>38</v>
      </c>
      <c r="I208" s="5">
        <f t="shared" si="68"/>
        <v>0.57894736842105265</v>
      </c>
      <c r="J208" s="4">
        <v>264</v>
      </c>
      <c r="K208" s="4">
        <v>263</v>
      </c>
      <c r="L208" s="5">
        <f t="shared" si="69"/>
        <v>0.7868041831783309</v>
      </c>
      <c r="M208" s="5">
        <f t="shared" si="70"/>
        <v>6.9210526315789478</v>
      </c>
      <c r="N208" s="4">
        <v>0</v>
      </c>
      <c r="O208" s="4">
        <v>0</v>
      </c>
      <c r="P208" s="4">
        <v>0</v>
      </c>
      <c r="Q208" s="4">
        <v>1</v>
      </c>
      <c r="R208" s="4">
        <v>0</v>
      </c>
      <c r="S208" s="4">
        <v>0</v>
      </c>
      <c r="T208" s="4">
        <v>0</v>
      </c>
      <c r="U208" s="4">
        <v>0</v>
      </c>
      <c r="V208" s="4">
        <v>1</v>
      </c>
      <c r="W208" s="4">
        <f>N208+P208+T208</f>
        <v>0</v>
      </c>
      <c r="X208" s="4">
        <f>O208+Q208+U208</f>
        <v>1</v>
      </c>
      <c r="Y208" s="60">
        <f>(N208+V208)/G208</f>
        <v>2.6315789473684209E-2</v>
      </c>
      <c r="Z208" s="62">
        <f>IF(AA208=0,0,(N208+V208)/ABS(AA208))</f>
        <v>0</v>
      </c>
      <c r="AA208" s="3">
        <f t="shared" si="71"/>
        <v>0</v>
      </c>
      <c r="AB208" s="3">
        <f t="shared" si="72"/>
        <v>-1</v>
      </c>
      <c r="AC208" s="3">
        <f>N208+O208+P208+Q208+T208+U208</f>
        <v>1</v>
      </c>
      <c r="AD208" s="3">
        <f>AA208/G208</f>
        <v>0</v>
      </c>
      <c r="AE208" s="24">
        <f>(AA208)*(G208*G208)</f>
        <v>0</v>
      </c>
      <c r="AF208" s="25">
        <f t="shared" si="73"/>
        <v>6.925207756232687E-4</v>
      </c>
      <c r="AG208" s="26">
        <f>(H208-$H$2)/SUM($AF$2:AF207)</f>
        <v>80.558186723806926</v>
      </c>
      <c r="AH208" s="35">
        <f>(H208-H203)/SUM(AF203:AF207)</f>
        <v>0</v>
      </c>
      <c r="AI208" s="28">
        <f>(H208-H198)/SUM(AF198:AF207)</f>
        <v>-147.38451214602065</v>
      </c>
      <c r="AJ208" s="29">
        <f>AJ207+(AVERAGE($AE$3:AE208)/(AJ207*AJ207))</f>
        <v>37.202264688923982</v>
      </c>
      <c r="AK208" s="30">
        <f>AK207+(AVERAGE($AG$3:AG208)/(AK207*AK207))</f>
        <v>36.908545551159641</v>
      </c>
      <c r="AL208" s="36">
        <f>AL207+(AVERAGE($AH$3:AH208)/(AL207*AL207))</f>
        <v>36.570077745183347</v>
      </c>
      <c r="AM208" s="37">
        <f>AM207+(AVERAGE($AI$3:AI208)/(AM207*AM207))</f>
        <v>36.214084955300983</v>
      </c>
      <c r="AN208" s="38">
        <f t="shared" si="74"/>
        <v>38</v>
      </c>
      <c r="AO208" s="39">
        <f t="shared" si="75"/>
        <v>37.842458378920227</v>
      </c>
      <c r="AP208" s="39">
        <f t="shared" si="75"/>
        <v>38.176452809926538</v>
      </c>
      <c r="AQ208" s="36">
        <f t="shared" si="80"/>
        <v>37.666847097919096</v>
      </c>
      <c r="AR208" s="40">
        <f t="shared" si="81"/>
        <v>37.792219139005965</v>
      </c>
      <c r="AS208" s="41">
        <f t="shared" si="81"/>
        <v>37.868532803133526</v>
      </c>
      <c r="AT208" s="20">
        <f>POWER((AO208-H208),2)</f>
        <v>2.4819362372442668E-2</v>
      </c>
      <c r="AU208" s="20">
        <f>POWER((AP208-H208),2)</f>
        <v>3.113559413097083E-2</v>
      </c>
      <c r="AV208" s="29">
        <f t="shared" si="76"/>
        <v>29.694542783214654</v>
      </c>
      <c r="AW208" s="30">
        <f t="shared" si="79"/>
        <v>38.371311449597265</v>
      </c>
      <c r="AX208" s="36">
        <f t="shared" si="77"/>
        <v>30.500701005985306</v>
      </c>
      <c r="AY208" s="37">
        <f t="shared" si="78"/>
        <v>30.876649662638073</v>
      </c>
    </row>
    <row r="209" spans="1:51" thickTop="1" thickBot="1">
      <c r="A209" s="4">
        <v>208</v>
      </c>
      <c r="B209" s="4">
        <v>1222343126</v>
      </c>
      <c r="C209" s="5">
        <f t="shared" si="66"/>
        <v>0.64485981308411211</v>
      </c>
      <c r="D209" s="2">
        <f t="shared" si="67"/>
        <v>39716.489884259259</v>
      </c>
      <c r="E209" t="s">
        <v>764</v>
      </c>
      <c r="F209" t="s">
        <v>765</v>
      </c>
      <c r="G209" s="4">
        <v>38</v>
      </c>
      <c r="H209" s="4">
        <v>38</v>
      </c>
      <c r="I209" s="5">
        <f t="shared" si="68"/>
        <v>0.57894736842105265</v>
      </c>
      <c r="J209" s="4">
        <v>263</v>
      </c>
      <c r="K209" s="4">
        <v>264</v>
      </c>
      <c r="L209" s="5">
        <f t="shared" si="69"/>
        <v>0.78980694116173467</v>
      </c>
      <c r="M209" s="5">
        <f t="shared" si="70"/>
        <v>6.9473684210526319</v>
      </c>
      <c r="N209" s="4">
        <v>0</v>
      </c>
      <c r="O209" s="4">
        <v>0</v>
      </c>
      <c r="P209" s="4">
        <v>1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1</v>
      </c>
      <c r="W209" s="4">
        <f>N209+P209+T209</f>
        <v>1</v>
      </c>
      <c r="X209" s="4">
        <f>O209+Q209+U209</f>
        <v>0</v>
      </c>
      <c r="Y209" s="60">
        <f>(N209+V209)/G209</f>
        <v>2.6315789473684209E-2</v>
      </c>
      <c r="Z209" s="62">
        <f>IF(AA209=0,0,(N209+V209)/ABS(AA209))</f>
        <v>0</v>
      </c>
      <c r="AA209" s="3">
        <f t="shared" si="71"/>
        <v>0</v>
      </c>
      <c r="AB209" s="3">
        <f t="shared" si="72"/>
        <v>1</v>
      </c>
      <c r="AC209" s="3">
        <f>N209+O209+P209+Q209+T209+U209</f>
        <v>1</v>
      </c>
      <c r="AD209" s="3">
        <f>AA209/G209</f>
        <v>0</v>
      </c>
      <c r="AE209" s="24">
        <f>(AA209)*(G209*G209)</f>
        <v>0</v>
      </c>
      <c r="AF209" s="25">
        <f t="shared" si="73"/>
        <v>6.925207756232687E-4</v>
      </c>
      <c r="AG209" s="26">
        <f>(H209-$H$2)/SUM($AF$2:AF208)</f>
        <v>80.344744337689264</v>
      </c>
      <c r="AH209" s="35">
        <f>(H209-H204)/SUM(AF204:AF208)</f>
        <v>0</v>
      </c>
      <c r="AI209" s="28">
        <f>(H209-H199)/SUM(AF199:AF208)</f>
        <v>-146.62687762868012</v>
      </c>
      <c r="AJ209" s="29">
        <f>AJ208+(AVERAGE($AE$3:AE209)/(AJ208*AJ208))</f>
        <v>37.255715116084183</v>
      </c>
      <c r="AK209" s="30">
        <f>AK208+(AVERAGE($AG$3:AG209)/(AK208*AK208))</f>
        <v>36.968272963475933</v>
      </c>
      <c r="AL209" s="36">
        <f>AL208+(AVERAGE($AH$3:AH209)/(AL208*AL208))</f>
        <v>36.627945556502496</v>
      </c>
      <c r="AM209" s="37">
        <f>AM208+(AVERAGE($AI$3:AI209)/(AM208*AM208))</f>
        <v>36.274865580067534</v>
      </c>
      <c r="AN209" s="38">
        <f t="shared" si="74"/>
        <v>38</v>
      </c>
      <c r="AO209" s="39">
        <f t="shared" si="75"/>
        <v>37.842458378920227</v>
      </c>
      <c r="AP209" s="39">
        <f t="shared" si="75"/>
        <v>38.075847143981072</v>
      </c>
      <c r="AQ209" s="36">
        <f t="shared" si="80"/>
        <v>37.584167851104809</v>
      </c>
      <c r="AR209" s="40">
        <f t="shared" si="81"/>
        <v>37.750717775617623</v>
      </c>
      <c r="AS209" s="41">
        <f t="shared" si="81"/>
        <v>37.868427678134417</v>
      </c>
      <c r="AT209" s="20">
        <f>POWER((AO209-H209),2)</f>
        <v>2.4819362372442668E-2</v>
      </c>
      <c r="AU209" s="20">
        <f>POWER((AP209-H209),2)</f>
        <v>5.7527892500854588E-3</v>
      </c>
      <c r="AV209" s="29">
        <f t="shared" si="76"/>
        <v>29.733470691778223</v>
      </c>
      <c r="AW209" s="30">
        <f t="shared" si="79"/>
        <v>38.427777213972057</v>
      </c>
      <c r="AX209" s="36">
        <f t="shared" si="77"/>
        <v>30.541393548646735</v>
      </c>
      <c r="AY209" s="37">
        <f t="shared" si="78"/>
        <v>30.918152573363972</v>
      </c>
    </row>
    <row r="210" spans="1:51" thickTop="1" thickBot="1">
      <c r="A210" s="4">
        <v>209</v>
      </c>
      <c r="B210" s="4">
        <v>1222456618</v>
      </c>
      <c r="C210" s="5">
        <f t="shared" si="66"/>
        <v>0.6479750778816199</v>
      </c>
      <c r="D210" s="2">
        <f t="shared" si="67"/>
        <v>39717.803449074076</v>
      </c>
      <c r="E210" t="s">
        <v>765</v>
      </c>
      <c r="F210" t="s">
        <v>766</v>
      </c>
      <c r="G210" s="4">
        <v>38</v>
      </c>
      <c r="H210" s="4">
        <v>38</v>
      </c>
      <c r="I210" s="5">
        <f t="shared" si="68"/>
        <v>0.57894736842105265</v>
      </c>
      <c r="J210" s="4">
        <v>264</v>
      </c>
      <c r="K210" s="4">
        <v>264</v>
      </c>
      <c r="L210" s="5">
        <f t="shared" si="69"/>
        <v>0.78980694116173467</v>
      </c>
      <c r="M210" s="5">
        <f t="shared" si="70"/>
        <v>6.9473684210526319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1</v>
      </c>
      <c r="T210" s="4">
        <v>0</v>
      </c>
      <c r="U210" s="4">
        <v>0</v>
      </c>
      <c r="V210" s="4">
        <v>1</v>
      </c>
      <c r="W210" s="4">
        <f>N210+P210+T210</f>
        <v>0</v>
      </c>
      <c r="X210" s="4">
        <f>O210+Q210+U210</f>
        <v>0</v>
      </c>
      <c r="Y210" s="60">
        <f>(N210+V210)/G210</f>
        <v>2.6315789473684209E-2</v>
      </c>
      <c r="Z210" s="62">
        <f>IF(AA210=0,0,(N210+V210)/ABS(AA210))</f>
        <v>0</v>
      </c>
      <c r="AA210" s="3">
        <f t="shared" si="71"/>
        <v>0</v>
      </c>
      <c r="AB210" s="3">
        <f t="shared" si="72"/>
        <v>0</v>
      </c>
      <c r="AC210" s="3">
        <f>N210+O210+P210+Q210+T210+U210</f>
        <v>0</v>
      </c>
      <c r="AD210" s="3">
        <f>AA210/G210</f>
        <v>0</v>
      </c>
      <c r="AE210" s="24">
        <f>(AA210)*(G210*G210)</f>
        <v>0</v>
      </c>
      <c r="AF210" s="25">
        <f t="shared" si="73"/>
        <v>6.925207756232687E-4</v>
      </c>
      <c r="AG210" s="26">
        <f>(H210-$H$2)/SUM($AF$2:AF209)</f>
        <v>80.13243001232</v>
      </c>
      <c r="AH210" s="35">
        <f>(H210-H205)/SUM(AF205:AF209)</f>
        <v>0</v>
      </c>
      <c r="AI210" s="28">
        <f>(H210-H200)/SUM(AF200:AF209)</f>
        <v>-145.8769925611052</v>
      </c>
      <c r="AJ210" s="29">
        <f>AJ209+(AVERAGE($AE$3:AE210)/(AJ209*AJ209))</f>
        <v>37.308756047221969</v>
      </c>
      <c r="AK210" s="30">
        <f>AK209+(AVERAGE($AG$3:AG210)/(AK209*AK209))</f>
        <v>37.027803206359884</v>
      </c>
      <c r="AL210" s="36">
        <f>AL209+(AVERAGE($AH$3:AH210)/(AL209*AL209))</f>
        <v>36.685353331453037</v>
      </c>
      <c r="AM210" s="37">
        <f>AM209+(AVERAGE($AI$3:AI210)/(AM209*AM209))</f>
        <v>36.334618475346765</v>
      </c>
      <c r="AN210" s="38">
        <f t="shared" si="74"/>
        <v>38</v>
      </c>
      <c r="AO210" s="39">
        <f t="shared" si="75"/>
        <v>37.842458378920227</v>
      </c>
      <c r="AP210" s="39">
        <f t="shared" si="75"/>
        <v>37.975226370407562</v>
      </c>
      <c r="AQ210" s="36">
        <f t="shared" si="80"/>
        <v>37.542859589900225</v>
      </c>
      <c r="AR210" s="40">
        <f t="shared" si="81"/>
        <v>37.688441261004648</v>
      </c>
      <c r="AS210" s="41">
        <f t="shared" si="81"/>
        <v>37.847977339116476</v>
      </c>
      <c r="AT210" s="20">
        <f>POWER((AO210-H210),2)</f>
        <v>2.4819362372442668E-2</v>
      </c>
      <c r="AU210" s="20">
        <f>POWER((AP210-H210),2)</f>
        <v>6.1373272318333665E-4</v>
      </c>
      <c r="AV210" s="29">
        <f t="shared" si="76"/>
        <v>29.77229673600916</v>
      </c>
      <c r="AW210" s="30">
        <f t="shared" si="79"/>
        <v>38.484077158709432</v>
      </c>
      <c r="AX210" s="36">
        <f t="shared" si="77"/>
        <v>30.581977728217375</v>
      </c>
      <c r="AY210" s="37">
        <f t="shared" si="78"/>
        <v>30.959544136201067</v>
      </c>
    </row>
    <row r="211" spans="1:51" thickTop="1" thickBot="1">
      <c r="A211" s="4">
        <v>210</v>
      </c>
      <c r="B211" s="4">
        <v>1222618098</v>
      </c>
      <c r="C211" s="5">
        <f t="shared" si="66"/>
        <v>0.65109034267912769</v>
      </c>
      <c r="D211" s="2">
        <f t="shared" si="67"/>
        <v>39719.672430555554</v>
      </c>
      <c r="E211" t="s">
        <v>766</v>
      </c>
      <c r="F211" t="s">
        <v>767</v>
      </c>
      <c r="G211" s="4">
        <v>38</v>
      </c>
      <c r="H211" s="4">
        <v>39</v>
      </c>
      <c r="I211" s="5">
        <f t="shared" si="68"/>
        <v>0.60526315789473684</v>
      </c>
      <c r="J211" s="4">
        <v>264</v>
      </c>
      <c r="K211" s="4">
        <v>276</v>
      </c>
      <c r="L211" s="5">
        <f t="shared" si="69"/>
        <v>0.82584003696258024</v>
      </c>
      <c r="M211" s="5">
        <f t="shared" si="70"/>
        <v>7.0769230769230766</v>
      </c>
      <c r="N211" s="4">
        <v>1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12</v>
      </c>
      <c r="U211" s="4">
        <v>0</v>
      </c>
      <c r="V211" s="4">
        <v>0</v>
      </c>
      <c r="W211" s="4">
        <f>N211+P211+T211</f>
        <v>13</v>
      </c>
      <c r="X211" s="4">
        <f>O211+Q211+U211</f>
        <v>0</v>
      </c>
      <c r="Y211" s="60">
        <f>(N211+V211)/G211</f>
        <v>2.6315789473684209E-2</v>
      </c>
      <c r="Z211" s="62">
        <f>IF(AA211=0,0,(N211+V211)/ABS(AA211))</f>
        <v>1</v>
      </c>
      <c r="AA211" s="3">
        <f t="shared" si="71"/>
        <v>1</v>
      </c>
      <c r="AB211" s="3">
        <f t="shared" si="72"/>
        <v>12</v>
      </c>
      <c r="AC211" s="3">
        <f>N211+O211+P211+Q211+T211+U211</f>
        <v>13</v>
      </c>
      <c r="AD211" s="3">
        <f>AA211/G211</f>
        <v>2.6315789473684209E-2</v>
      </c>
      <c r="AE211" s="24">
        <f>(AA211)*(G211*G211)</f>
        <v>1444</v>
      </c>
      <c r="AF211" s="25">
        <f t="shared" si="73"/>
        <v>6.5746219592373442E-4</v>
      </c>
      <c r="AG211" s="26">
        <f>(H211-$H$2)/SUM($AF$2:AF210)</f>
        <v>83.727007915494411</v>
      </c>
      <c r="AH211" s="35">
        <f>(H211-H206)/SUM(AF206:AF210)</f>
        <v>288.8</v>
      </c>
      <c r="AI211" s="28">
        <f>(H211-H201)/SUM(AF201:AF210)</f>
        <v>0</v>
      </c>
      <c r="AJ211" s="29">
        <f>AJ210+(AVERAGE($AE$3:AE211)/(AJ210*AJ210))</f>
        <v>37.366356837981243</v>
      </c>
      <c r="AK211" s="30">
        <f>AK210+(AVERAGE($AG$3:AG211)/(AK210*AK210))</f>
        <v>37.087150457615671</v>
      </c>
      <c r="AL211" s="36">
        <f>AL210+(AVERAGE($AH$3:AH211)/(AL210*AL210))</f>
        <v>36.743334508171728</v>
      </c>
      <c r="AM211" s="37">
        <f>AM210+(AVERAGE($AI$3:AI211)/(AM210*AM210))</f>
        <v>36.393890043465788</v>
      </c>
      <c r="AN211" s="38">
        <f t="shared" si="74"/>
        <v>39</v>
      </c>
      <c r="AO211" s="39">
        <f t="shared" si="75"/>
        <v>38.044127081831647</v>
      </c>
      <c r="AP211" s="39">
        <f t="shared" si="75"/>
        <v>37.975226370407562</v>
      </c>
      <c r="AQ211" s="36">
        <f t="shared" si="80"/>
        <v>37.583839640112465</v>
      </c>
      <c r="AR211" s="40">
        <f t="shared" si="81"/>
        <v>37.625321837445135</v>
      </c>
      <c r="AS211" s="41">
        <f t="shared" si="81"/>
        <v>37.817268942426296</v>
      </c>
      <c r="AT211" s="20">
        <f>POWER((AO211-H211),2)</f>
        <v>0.91369303568768323</v>
      </c>
      <c r="AU211" s="20">
        <f>POWER((AP211-H211),2)</f>
        <v>1.0501609919080601</v>
      </c>
      <c r="AV211" s="29">
        <f t="shared" si="76"/>
        <v>29.811021580202777</v>
      </c>
      <c r="AW211" s="30">
        <f t="shared" si="79"/>
        <v>38.540212496914407</v>
      </c>
      <c r="AX211" s="36">
        <f t="shared" si="77"/>
        <v>30.622454263818071</v>
      </c>
      <c r="AY211" s="37">
        <f t="shared" si="78"/>
        <v>31.000825095588151</v>
      </c>
    </row>
    <row r="212" spans="1:51" thickTop="1" thickBot="1">
      <c r="A212" s="4">
        <v>211</v>
      </c>
      <c r="B212" s="4">
        <v>1222733224</v>
      </c>
      <c r="C212" s="5">
        <f t="shared" si="66"/>
        <v>0.65420560747663548</v>
      </c>
      <c r="D212" s="2">
        <f t="shared" si="67"/>
        <v>39721.004907407405</v>
      </c>
      <c r="E212" t="s">
        <v>767</v>
      </c>
      <c r="F212" t="s">
        <v>768</v>
      </c>
      <c r="G212" s="4">
        <v>39</v>
      </c>
      <c r="H212" s="4">
        <v>38</v>
      </c>
      <c r="I212" s="5">
        <f t="shared" si="68"/>
        <v>0.57894736842105265</v>
      </c>
      <c r="J212" s="4">
        <v>276</v>
      </c>
      <c r="K212" s="4">
        <v>264</v>
      </c>
      <c r="L212" s="5">
        <f t="shared" si="69"/>
        <v>0.78980694116173467</v>
      </c>
      <c r="M212" s="5">
        <f t="shared" si="70"/>
        <v>6.9473684210526319</v>
      </c>
      <c r="N212" s="4">
        <v>0</v>
      </c>
      <c r="O212" s="4">
        <v>1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12</v>
      </c>
      <c r="V212" s="4">
        <v>0</v>
      </c>
      <c r="W212" s="4">
        <f>N212+P212+T212</f>
        <v>0</v>
      </c>
      <c r="X212" s="4">
        <f>O212+Q212+U212</f>
        <v>13</v>
      </c>
      <c r="Y212" s="60">
        <f>(N212+V212)/G212</f>
        <v>0</v>
      </c>
      <c r="Z212" s="62">
        <f>IF(AA212=0,0,(N212+V212)/ABS(AA212))</f>
        <v>0</v>
      </c>
      <c r="AA212" s="3">
        <f t="shared" si="71"/>
        <v>-1</v>
      </c>
      <c r="AB212" s="3">
        <f t="shared" si="72"/>
        <v>-12</v>
      </c>
      <c r="AC212" s="3">
        <f>N212+O212+P212+Q212+T212+U212</f>
        <v>13</v>
      </c>
      <c r="AD212" s="3">
        <f>AA212/G212</f>
        <v>-2.564102564102564E-2</v>
      </c>
      <c r="AE212" s="24">
        <f>(AA212)*(G212*G212)</f>
        <v>-1521</v>
      </c>
      <c r="AF212" s="25">
        <f t="shared" si="73"/>
        <v>6.925207756232687E-4</v>
      </c>
      <c r="AG212" s="26">
        <f>(H212-$H$2)/SUM($AF$2:AF211)</f>
        <v>79.721758875512521</v>
      </c>
      <c r="AH212" s="35">
        <f>(H212-H207)/SUM(AF207:AF211)</f>
        <v>0</v>
      </c>
      <c r="AI212" s="28">
        <f>(H212-H202)/SUM(AF202:AF211)</f>
        <v>0</v>
      </c>
      <c r="AJ212" s="29">
        <f>AJ211+(AVERAGE($AE$3:AE212)/(AJ211*AJ211))</f>
        <v>37.41831935209904</v>
      </c>
      <c r="AK212" s="30">
        <f>AK211+(AVERAGE($AG$3:AG212)/(AK211*AK211))</f>
        <v>37.146302223408632</v>
      </c>
      <c r="AL212" s="36">
        <f>AL211+(AVERAGE($AH$3:AH212)/(AL211*AL211))</f>
        <v>36.800857609908817</v>
      </c>
      <c r="AM212" s="37">
        <f>AM211+(AVERAGE($AI$3:AI212)/(AM211*AM211))</f>
        <v>36.452687380910945</v>
      </c>
      <c r="AN212" s="38">
        <f t="shared" si="74"/>
        <v>38</v>
      </c>
      <c r="AO212" s="39">
        <f t="shared" ref="AO212:AP227" si="82">AO211+(AH212/(AO211*AO211))</f>
        <v>38.044127081831647</v>
      </c>
      <c r="AP212" s="39">
        <f t="shared" si="82"/>
        <v>37.975226370407562</v>
      </c>
      <c r="AQ212" s="36">
        <f t="shared" si="80"/>
        <v>37.624730372736479</v>
      </c>
      <c r="AR212" s="40">
        <f t="shared" si="81"/>
        <v>37.561990460699661</v>
      </c>
      <c r="AS212" s="41">
        <f t="shared" si="81"/>
        <v>37.786510653793961</v>
      </c>
      <c r="AT212" s="20">
        <f>POWER((AO212-H212),2)</f>
        <v>1.9471993509768547E-3</v>
      </c>
      <c r="AU212" s="20">
        <f>POWER((AP212-H212),2)</f>
        <v>6.1373272318333665E-4</v>
      </c>
      <c r="AV212" s="29">
        <f t="shared" si="76"/>
        <v>29.849645881746653</v>
      </c>
      <c r="AW212" s="30">
        <f t="shared" si="79"/>
        <v>38.596184427546604</v>
      </c>
      <c r="AX212" s="36">
        <f t="shared" si="77"/>
        <v>30.662823866960601</v>
      </c>
      <c r="AY212" s="37">
        <f t="shared" si="78"/>
        <v>31.041996188028534</v>
      </c>
    </row>
    <row r="213" spans="1:51" thickTop="1" thickBot="1">
      <c r="A213" s="4">
        <v>212</v>
      </c>
      <c r="B213" s="4">
        <v>1228151670</v>
      </c>
      <c r="C213" s="5">
        <f t="shared" si="66"/>
        <v>0.65732087227414326</v>
      </c>
      <c r="D213" s="2">
        <f t="shared" si="67"/>
        <v>39783.718402777777</v>
      </c>
      <c r="E213" t="s">
        <v>768</v>
      </c>
      <c r="F213" t="s">
        <v>769</v>
      </c>
      <c r="G213" s="4">
        <v>38</v>
      </c>
      <c r="H213" s="4">
        <v>38</v>
      </c>
      <c r="I213" s="5">
        <f t="shared" si="68"/>
        <v>0.57894736842105265</v>
      </c>
      <c r="J213" s="4">
        <v>264</v>
      </c>
      <c r="K213" s="4">
        <v>264</v>
      </c>
      <c r="L213" s="5">
        <f t="shared" si="69"/>
        <v>0.78980694116173467</v>
      </c>
      <c r="M213" s="5">
        <f t="shared" si="70"/>
        <v>6.9473684210526319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f>N213+P213+T213</f>
        <v>0</v>
      </c>
      <c r="X213" s="4">
        <f>O213+Q213+U213</f>
        <v>0</v>
      </c>
      <c r="Y213" s="60">
        <f>(N213+V213)/G213</f>
        <v>0</v>
      </c>
      <c r="Z213" s="62">
        <f>IF(AA213=0,0,(N213+V213)/ABS(AA213))</f>
        <v>0</v>
      </c>
      <c r="AA213" s="3">
        <f t="shared" si="71"/>
        <v>0</v>
      </c>
      <c r="AB213" s="3">
        <f t="shared" si="72"/>
        <v>0</v>
      </c>
      <c r="AC213" s="3">
        <f>N213+O213+P213+Q213+T213+U213</f>
        <v>0</v>
      </c>
      <c r="AD213" s="3">
        <f>AA213/G213</f>
        <v>0</v>
      </c>
      <c r="AE213" s="24">
        <f>(AA213)*(G213*G213)</f>
        <v>0</v>
      </c>
      <c r="AF213" s="25">
        <f t="shared" si="73"/>
        <v>6.925207756232687E-4</v>
      </c>
      <c r="AG213" s="26">
        <f>(H213-$H$2)/SUM($AF$2:AF212)</f>
        <v>79.512720031892982</v>
      </c>
      <c r="AH213" s="35">
        <f>(H213-H208)/SUM(AF208:AF212)</f>
        <v>0</v>
      </c>
      <c r="AI213" s="28">
        <f>(H213-H203)/SUM(AF203:AF212)</f>
        <v>0</v>
      </c>
      <c r="AJ213" s="29">
        <f>AJ212+(AVERAGE($AE$3:AE213)/(AJ212*AJ212))</f>
        <v>37.469892062253734</v>
      </c>
      <c r="AK213" s="30">
        <f>AK212+(AVERAGE($AG$3:AG213)/(AK212*AK212))</f>
        <v>37.205259405468389</v>
      </c>
      <c r="AL213" s="36">
        <f>AL212+(AVERAGE($AH$3:AH213)/(AL212*AL212))</f>
        <v>36.857929254728205</v>
      </c>
      <c r="AM213" s="37">
        <f>AM212+(AVERAGE($AI$3:AI213)/(AM212*AM212))</f>
        <v>36.511017431704893</v>
      </c>
      <c r="AN213" s="38">
        <f t="shared" si="74"/>
        <v>38</v>
      </c>
      <c r="AO213" s="39">
        <f t="shared" si="82"/>
        <v>38.044127081831647</v>
      </c>
      <c r="AP213" s="39">
        <f t="shared" si="82"/>
        <v>37.975226370407562</v>
      </c>
      <c r="AQ213" s="36">
        <f t="shared" si="80"/>
        <v>37.665532273180119</v>
      </c>
      <c r="AR213" s="40">
        <f t="shared" si="81"/>
        <v>37.519778488242679</v>
      </c>
      <c r="AS213" s="41">
        <f t="shared" si="81"/>
        <v>37.755702270175057</v>
      </c>
      <c r="AT213" s="20">
        <f>POWER((AO213-H213),2)</f>
        <v>1.9471993509768547E-3</v>
      </c>
      <c r="AU213" s="20">
        <f>POWER((AP213-H213),2)</f>
        <v>6.1373272318333665E-4</v>
      </c>
      <c r="AV213" s="29">
        <f t="shared" si="76"/>
        <v>29.888170291219058</v>
      </c>
      <c r="AW213" s="30">
        <f t="shared" si="79"/>
        <v>38.651994135646142</v>
      </c>
      <c r="AX213" s="36">
        <f t="shared" si="77"/>
        <v>30.703087241657979</v>
      </c>
      <c r="AY213" s="37">
        <f t="shared" si="78"/>
        <v>31.083058142205921</v>
      </c>
    </row>
    <row r="214" spans="1:51" thickTop="1" thickBot="1">
      <c r="A214" s="4">
        <v>213</v>
      </c>
      <c r="B214" s="4">
        <v>1230744347</v>
      </c>
      <c r="C214" s="5">
        <f t="shared" si="66"/>
        <v>0.66043613707165105</v>
      </c>
      <c r="D214" s="2">
        <f t="shared" si="67"/>
        <v>39813.726238425923</v>
      </c>
      <c r="E214" t="s">
        <v>769</v>
      </c>
      <c r="F214" t="s">
        <v>770</v>
      </c>
      <c r="G214" s="4">
        <v>38</v>
      </c>
      <c r="H214" s="4">
        <v>39</v>
      </c>
      <c r="I214" s="5">
        <f t="shared" si="68"/>
        <v>0.60526315789473684</v>
      </c>
      <c r="J214" s="4">
        <v>264</v>
      </c>
      <c r="K214" s="4">
        <v>276</v>
      </c>
      <c r="L214" s="5">
        <f t="shared" si="69"/>
        <v>0.82584003696258024</v>
      </c>
      <c r="M214" s="5">
        <f t="shared" si="70"/>
        <v>7.0769230769230766</v>
      </c>
      <c r="N214" s="4">
        <v>1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12</v>
      </c>
      <c r="U214" s="4">
        <v>0</v>
      </c>
      <c r="V214" s="4">
        <v>0</v>
      </c>
      <c r="W214" s="4">
        <f>N214+P214+T214</f>
        <v>13</v>
      </c>
      <c r="X214" s="4">
        <f>O214+Q214+U214</f>
        <v>0</v>
      </c>
      <c r="Y214" s="60">
        <f>(N214+V214)/G214</f>
        <v>2.6315789473684209E-2</v>
      </c>
      <c r="Z214" s="62">
        <f>IF(AA214=0,0,(N214+V214)/ABS(AA214))</f>
        <v>1</v>
      </c>
      <c r="AA214" s="3">
        <f t="shared" si="71"/>
        <v>1</v>
      </c>
      <c r="AB214" s="3">
        <f t="shared" si="72"/>
        <v>12</v>
      </c>
      <c r="AC214" s="3">
        <f>N214+O214+P214+Q214+T214+U214</f>
        <v>13</v>
      </c>
      <c r="AD214" s="3">
        <f>AA214/G214</f>
        <v>2.6315789473684209E-2</v>
      </c>
      <c r="AE214" s="24">
        <f>(AA214)*(G214*G214)</f>
        <v>1444</v>
      </c>
      <c r="AF214" s="25">
        <f t="shared" si="73"/>
        <v>6.5746219592373442E-4</v>
      </c>
      <c r="AG214" s="26">
        <f>(H214-$H$2)/SUM($AF$2:AF213)</f>
        <v>83.08119240145902</v>
      </c>
      <c r="AH214" s="35">
        <f>(H214-H209)/SUM(AF209:AF213)</f>
        <v>291.75398512221039</v>
      </c>
      <c r="AI214" s="28">
        <f>(H214-H204)/SUM(AF204:AF213)</f>
        <v>145.13473865063105</v>
      </c>
      <c r="AJ214" s="29">
        <f>AJ213+(AVERAGE($AE$3:AE214)/(AJ213*AJ213))</f>
        <v>37.52593169768334</v>
      </c>
      <c r="AK214" s="30">
        <f>AK213+(AVERAGE($AG$3:AG214)/(AK213*AK213))</f>
        <v>37.264035775704556</v>
      </c>
      <c r="AL214" s="36">
        <f>AL213+(AVERAGE($AH$3:AH214)/(AL213*AL213))</f>
        <v>36.915568943977455</v>
      </c>
      <c r="AM214" s="37">
        <f>AM213+(AVERAGE($AI$3:AI214)/(AM213*AM213))</f>
        <v>36.569400547528893</v>
      </c>
      <c r="AN214" s="38">
        <f t="shared" si="74"/>
        <v>39</v>
      </c>
      <c r="AO214" s="39">
        <f t="shared" si="82"/>
        <v>38.245704347314955</v>
      </c>
      <c r="AP214" s="39">
        <f t="shared" si="82"/>
        <v>38.075866371419139</v>
      </c>
      <c r="AQ214" s="36">
        <f t="shared" si="80"/>
        <v>37.747375809844968</v>
      </c>
      <c r="AR214" s="40">
        <f t="shared" si="81"/>
        <v>37.519354471685986</v>
      </c>
      <c r="AS214" s="41">
        <f t="shared" si="81"/>
        <v>37.735024958358217</v>
      </c>
      <c r="AT214" s="20">
        <f>POWER((AO214-H214),2)</f>
        <v>0.56896193165955744</v>
      </c>
      <c r="AU214" s="20">
        <f>POWER((AP214-H214),2)</f>
        <v>0.85402296347402962</v>
      </c>
      <c r="AV214" s="29">
        <f t="shared" si="76"/>
        <v>29.926595452485589</v>
      </c>
      <c r="AW214" s="30">
        <f t="shared" si="79"/>
        <v>38.70764279255495</v>
      </c>
      <c r="AX214" s="36">
        <f t="shared" si="77"/>
        <v>30.743245084532745</v>
      </c>
      <c r="AY214" s="37">
        <f t="shared" si="78"/>
        <v>31.124011679098167</v>
      </c>
    </row>
    <row r="215" spans="1:51" thickTop="1" thickBot="1">
      <c r="A215" s="4">
        <v>214</v>
      </c>
      <c r="B215" s="4">
        <v>1230747050</v>
      </c>
      <c r="C215" s="5">
        <f t="shared" si="66"/>
        <v>0.66355140186915884</v>
      </c>
      <c r="D215" s="2">
        <f t="shared" si="67"/>
        <v>39813.757523148146</v>
      </c>
      <c r="E215" t="s">
        <v>770</v>
      </c>
      <c r="F215" t="s">
        <v>771</v>
      </c>
      <c r="G215" s="4">
        <v>39</v>
      </c>
      <c r="H215" s="4">
        <v>39</v>
      </c>
      <c r="I215" s="5">
        <f t="shared" si="68"/>
        <v>0.60526315789473684</v>
      </c>
      <c r="J215" s="4">
        <v>276</v>
      </c>
      <c r="K215" s="4">
        <v>276</v>
      </c>
      <c r="L215" s="5">
        <f t="shared" si="69"/>
        <v>0.82584003696258024</v>
      </c>
      <c r="M215" s="5">
        <f t="shared" si="70"/>
        <v>7.0769230769230766</v>
      </c>
      <c r="N215" s="4">
        <v>0</v>
      </c>
      <c r="O215" s="4">
        <v>0</v>
      </c>
      <c r="P215" s="4">
        <v>0</v>
      </c>
      <c r="Q215" s="4">
        <v>0</v>
      </c>
      <c r="R215" s="4">
        <v>3</v>
      </c>
      <c r="S215" s="4">
        <v>0</v>
      </c>
      <c r="T215" s="4">
        <v>0</v>
      </c>
      <c r="U215" s="4">
        <v>0</v>
      </c>
      <c r="V215" s="4">
        <v>1</v>
      </c>
      <c r="W215" s="4">
        <f>N215+P215+T215</f>
        <v>0</v>
      </c>
      <c r="X215" s="4">
        <f>O215+Q215+U215</f>
        <v>0</v>
      </c>
      <c r="Y215" s="60">
        <f>(N215+V215)/G215</f>
        <v>2.564102564102564E-2</v>
      </c>
      <c r="Z215" s="62">
        <f>IF(AA215=0,0,(N215+V215)/ABS(AA215))</f>
        <v>0</v>
      </c>
      <c r="AA215" s="3">
        <f t="shared" si="71"/>
        <v>0</v>
      </c>
      <c r="AB215" s="3">
        <f t="shared" si="72"/>
        <v>0</v>
      </c>
      <c r="AC215" s="3">
        <f>N215+O215+P215+Q215+T215+U215</f>
        <v>0</v>
      </c>
      <c r="AD215" s="3">
        <f>AA215/G215</f>
        <v>0</v>
      </c>
      <c r="AE215" s="24">
        <f>(AA215)*(G215*G215)</f>
        <v>0</v>
      </c>
      <c r="AF215" s="25">
        <f t="shared" si="73"/>
        <v>6.5746219592373442E-4</v>
      </c>
      <c r="AG215" s="26">
        <f>(H215-$H$2)/SUM($AF$2:AF214)</f>
        <v>82.875424989800123</v>
      </c>
      <c r="AH215" s="35">
        <f>(H215-H210)/SUM(AF210:AF214)</f>
        <v>294.76902429204137</v>
      </c>
      <c r="AI215" s="28">
        <f>(H215-H205)/SUM(AF205:AF214)</f>
        <v>145.87699256110517</v>
      </c>
      <c r="AJ215" s="29">
        <f>AJ214+(AVERAGE($AE$3:AE215)/(AJ214*AJ214))</f>
        <v>37.581541771985314</v>
      </c>
      <c r="AK215" s="30">
        <f>AK214+(AVERAGE($AG$3:AG215)/(AK214*AK214))</f>
        <v>37.322632000124365</v>
      </c>
      <c r="AL215" s="36">
        <f>AL214+(AVERAGE($AH$3:AH215)/(AL214*AL214))</f>
        <v>36.973774520362703</v>
      </c>
      <c r="AM215" s="37">
        <f>AM214+(AVERAGE($AI$3:AI215)/(AM214*AM214))</f>
        <v>36.627836289759458</v>
      </c>
      <c r="AN215" s="38">
        <f t="shared" si="74"/>
        <v>39</v>
      </c>
      <c r="AO215" s="39">
        <f t="shared" si="82"/>
        <v>38.447223587476167</v>
      </c>
      <c r="AP215" s="39">
        <f t="shared" si="82"/>
        <v>38.176487043370315</v>
      </c>
      <c r="AQ215" s="36">
        <f t="shared" si="80"/>
        <v>37.870239855206094</v>
      </c>
      <c r="AR215" s="40">
        <f t="shared" si="81"/>
        <v>37.560809910471029</v>
      </c>
      <c r="AS215" s="41">
        <f t="shared" si="81"/>
        <v>37.724569638878862</v>
      </c>
      <c r="AT215" s="20">
        <f>POWER((AO215-H215),2)</f>
        <v>0.3055617622427193</v>
      </c>
      <c r="AU215" s="20">
        <f>POWER((AP215-H215),2)</f>
        <v>0.67817358973696518</v>
      </c>
      <c r="AV215" s="29">
        <f t="shared" si="76"/>
        <v>29.964922002794072</v>
      </c>
      <c r="AW215" s="30">
        <f t="shared" si="79"/>
        <v>38.763131556133651</v>
      </c>
      <c r="AX215" s="36">
        <f t="shared" si="77"/>
        <v>30.783298084923253</v>
      </c>
      <c r="AY215" s="37">
        <f t="shared" si="78"/>
        <v>31.164857512088911</v>
      </c>
    </row>
    <row r="216" spans="1:51" thickTop="1" thickBot="1">
      <c r="A216" s="4">
        <v>215</v>
      </c>
      <c r="B216" s="4">
        <v>1230749776</v>
      </c>
      <c r="C216" s="5">
        <f t="shared" si="66"/>
        <v>0.66666666666666663</v>
      </c>
      <c r="D216" s="2">
        <f t="shared" si="67"/>
        <v>39813.789074074077</v>
      </c>
      <c r="E216" t="s">
        <v>771</v>
      </c>
      <c r="F216" t="s">
        <v>772</v>
      </c>
      <c r="G216" s="4">
        <v>39</v>
      </c>
      <c r="H216" s="4">
        <v>38</v>
      </c>
      <c r="I216" s="5">
        <f t="shared" si="68"/>
        <v>0.57894736842105265</v>
      </c>
      <c r="J216" s="4">
        <v>276</v>
      </c>
      <c r="K216" s="4">
        <v>264</v>
      </c>
      <c r="L216" s="5">
        <f t="shared" si="69"/>
        <v>0.78980694116173467</v>
      </c>
      <c r="M216" s="5">
        <f t="shared" si="70"/>
        <v>6.9473684210526319</v>
      </c>
      <c r="N216" s="4">
        <v>0</v>
      </c>
      <c r="O216" s="4">
        <v>1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12</v>
      </c>
      <c r="V216" s="4">
        <v>0</v>
      </c>
      <c r="W216" s="4">
        <f>N216+P216+T216</f>
        <v>0</v>
      </c>
      <c r="X216" s="4">
        <f>O216+Q216+U216</f>
        <v>13</v>
      </c>
      <c r="Y216" s="60">
        <f>(N216+V216)/G216</f>
        <v>0</v>
      </c>
      <c r="Z216" s="62">
        <f>IF(AA216=0,0,(N216+V216)/ABS(AA216))</f>
        <v>0</v>
      </c>
      <c r="AA216" s="3">
        <f t="shared" si="71"/>
        <v>-1</v>
      </c>
      <c r="AB216" s="3">
        <f t="shared" si="72"/>
        <v>-12</v>
      </c>
      <c r="AC216" s="3">
        <f>N216+O216+P216+Q216+T216+U216</f>
        <v>13</v>
      </c>
      <c r="AD216" s="3">
        <f>AA216/G216</f>
        <v>-2.564102564102564E-2</v>
      </c>
      <c r="AE216" s="24">
        <f>(AA216)*(G216*G216)</f>
        <v>-1521</v>
      </c>
      <c r="AF216" s="25">
        <f t="shared" si="73"/>
        <v>6.925207756232687E-4</v>
      </c>
      <c r="AG216" s="26">
        <f>(H216-$H$2)/SUM($AF$2:AF215)</f>
        <v>78.912916386244433</v>
      </c>
      <c r="AH216" s="35">
        <f>(H216-H211)/SUM(AF211:AF215)</f>
        <v>-297.84703010577704</v>
      </c>
      <c r="AI216" s="28">
        <f>(H216-H206)/SUM(AF206:AF215)</f>
        <v>0</v>
      </c>
      <c r="AJ216" s="29">
        <f>AJ215+(AVERAGE($AE$3:AE216)/(AJ215*AJ215))</f>
        <v>37.631696005046201</v>
      </c>
      <c r="AK216" s="30">
        <f>AK215+(AVERAGE($AG$3:AG216)/(AK215*AK215))</f>
        <v>37.381036144616132</v>
      </c>
      <c r="AL216" s="36">
        <f>AL215+(AVERAGE($AH$3:AH216)/(AL215*AL215))</f>
        <v>37.030507745476946</v>
      </c>
      <c r="AM216" s="37">
        <f>AM215+(AVERAGE($AI$3:AI216)/(AM215*AM215))</f>
        <v>36.685813531318445</v>
      </c>
      <c r="AN216" s="38">
        <f t="shared" si="74"/>
        <v>38</v>
      </c>
      <c r="AO216" s="39">
        <f t="shared" si="82"/>
        <v>38.245729035841478</v>
      </c>
      <c r="AP216" s="39">
        <f t="shared" si="82"/>
        <v>38.176487043370315</v>
      </c>
      <c r="AQ216" s="36">
        <f t="shared" si="80"/>
        <v>37.910497144813498</v>
      </c>
      <c r="AR216" s="40">
        <f t="shared" si="81"/>
        <v>37.601742010573844</v>
      </c>
      <c r="AS216" s="41">
        <f t="shared" si="81"/>
        <v>37.714108523237769</v>
      </c>
      <c r="AT216" s="20">
        <f>POWER((AO216-H216),2)</f>
        <v>6.0382759055582429E-2</v>
      </c>
      <c r="AU216" s="20">
        <f>POWER((AP216-H216),2)</f>
        <v>3.1147676477595511E-2</v>
      </c>
      <c r="AV216" s="29">
        <f t="shared" si="76"/>
        <v>30.003150572867764</v>
      </c>
      <c r="AW216" s="30">
        <f t="shared" si="79"/>
        <v>38.818461570974065</v>
      </c>
      <c r="AX216" s="36">
        <f t="shared" si="77"/>
        <v>30.82324692498802</v>
      </c>
      <c r="AY216" s="37">
        <f t="shared" si="78"/>
        <v>31.205596347077183</v>
      </c>
    </row>
    <row r="217" spans="1:51" thickTop="1" thickBot="1">
      <c r="A217" s="4">
        <v>216</v>
      </c>
      <c r="B217" s="4">
        <v>1232002618</v>
      </c>
      <c r="C217" s="5">
        <f t="shared" si="66"/>
        <v>0.66978193146417442</v>
      </c>
      <c r="D217" s="2">
        <f t="shared" si="67"/>
        <v>39828.289560185185</v>
      </c>
      <c r="E217" t="s">
        <v>772</v>
      </c>
      <c r="F217" t="s">
        <v>773</v>
      </c>
      <c r="G217" s="4">
        <v>38</v>
      </c>
      <c r="H217" s="4">
        <v>38</v>
      </c>
      <c r="I217" s="5">
        <f t="shared" si="68"/>
        <v>0.57894736842105265</v>
      </c>
      <c r="J217" s="4">
        <v>264</v>
      </c>
      <c r="K217" s="4">
        <v>264</v>
      </c>
      <c r="L217" s="5">
        <f t="shared" si="69"/>
        <v>0.78980694116173467</v>
      </c>
      <c r="M217" s="5">
        <f t="shared" si="70"/>
        <v>6.9473684210526319</v>
      </c>
      <c r="N217" s="4">
        <v>0</v>
      </c>
      <c r="O217" s="4">
        <v>0</v>
      </c>
      <c r="P217" s="4">
        <v>0</v>
      </c>
      <c r="Q217" s="4">
        <v>0</v>
      </c>
      <c r="R217" s="4">
        <v>1</v>
      </c>
      <c r="S217" s="4">
        <v>10</v>
      </c>
      <c r="T217" s="4">
        <v>0</v>
      </c>
      <c r="U217" s="4">
        <v>0</v>
      </c>
      <c r="V217" s="4">
        <v>6</v>
      </c>
      <c r="W217" s="4">
        <f>N217+P217+T217</f>
        <v>0</v>
      </c>
      <c r="X217" s="4">
        <f>O217+Q217+U217</f>
        <v>0</v>
      </c>
      <c r="Y217" s="60">
        <f>(N217+V217)/G217</f>
        <v>0.15789473684210525</v>
      </c>
      <c r="Z217" s="62">
        <f>IF(AA217=0,0,(N217+V217)/ABS(AA217))</f>
        <v>0</v>
      </c>
      <c r="AA217" s="3">
        <f t="shared" si="71"/>
        <v>0</v>
      </c>
      <c r="AB217" s="3">
        <f t="shared" si="72"/>
        <v>0</v>
      </c>
      <c r="AC217" s="3">
        <f>N217+O217+P217+Q217+T217+U217</f>
        <v>0</v>
      </c>
      <c r="AD217" s="3">
        <f>AA217/G217</f>
        <v>0</v>
      </c>
      <c r="AE217" s="24">
        <f>(AA217)*(G217*G217)</f>
        <v>0</v>
      </c>
      <c r="AF217" s="25">
        <f t="shared" si="73"/>
        <v>6.925207756232687E-4</v>
      </c>
      <c r="AG217" s="26">
        <f>(H217-$H$2)/SUM($AF$2:AF216)</f>
        <v>78.708092315942082</v>
      </c>
      <c r="AH217" s="35">
        <f>(H217-H212)/SUM(AF212:AF216)</f>
        <v>0</v>
      </c>
      <c r="AI217" s="28">
        <f>(H217-H207)/SUM(AF207:AF216)</f>
        <v>0</v>
      </c>
      <c r="AJ217" s="29">
        <f>AJ216+(AVERAGE($AE$3:AE217)/(AJ216*AJ216))</f>
        <v>37.681483985399019</v>
      </c>
      <c r="AK217" s="30">
        <f>AK216+(AVERAGE($AG$3:AG217)/(AK216*AK216))</f>
        <v>37.439249117464925</v>
      </c>
      <c r="AL217" s="36">
        <f>AL216+(AVERAGE($AH$3:AH217)/(AL216*AL216))</f>
        <v>37.086804197998944</v>
      </c>
      <c r="AM217" s="37">
        <f>AM216+(AVERAGE($AI$3:AI217)/(AM216*AM216))</f>
        <v>36.743338856502241</v>
      </c>
      <c r="AN217" s="38">
        <f t="shared" si="74"/>
        <v>38</v>
      </c>
      <c r="AO217" s="39">
        <f t="shared" si="82"/>
        <v>38.245729035841478</v>
      </c>
      <c r="AP217" s="39">
        <f t="shared" si="82"/>
        <v>38.176487043370315</v>
      </c>
      <c r="AQ217" s="36">
        <f t="shared" si="80"/>
        <v>37.950668981103114</v>
      </c>
      <c r="AR217" s="40">
        <f t="shared" si="81"/>
        <v>37.642585044329472</v>
      </c>
      <c r="AS217" s="41">
        <f t="shared" si="81"/>
        <v>37.703641603396491</v>
      </c>
      <c r="AT217" s="20">
        <f>POWER((AO217-H217),2)</f>
        <v>6.0382759055582429E-2</v>
      </c>
      <c r="AU217" s="20">
        <f>POWER((AP217-H217),2)</f>
        <v>3.1147676477595511E-2</v>
      </c>
      <c r="AV217" s="29">
        <f t="shared" si="76"/>
        <v>30.04128178699688</v>
      </c>
      <c r="AW217" s="30">
        <f t="shared" si="79"/>
        <v>38.873633968607464</v>
      </c>
      <c r="AX217" s="36">
        <f t="shared" si="77"/>
        <v>30.863092279808203</v>
      </c>
      <c r="AY217" s="37">
        <f t="shared" si="78"/>
        <v>31.24622888258498</v>
      </c>
    </row>
    <row r="218" spans="1:51" thickTop="1" thickBot="1">
      <c r="A218" s="4">
        <v>217</v>
      </c>
      <c r="B218" s="4">
        <v>1232029228</v>
      </c>
      <c r="C218" s="5">
        <f t="shared" si="66"/>
        <v>0.67289719626168221</v>
      </c>
      <c r="D218" s="2">
        <f t="shared" si="67"/>
        <v>39828.597546296296</v>
      </c>
      <c r="E218" t="s">
        <v>773</v>
      </c>
      <c r="F218" t="s">
        <v>774</v>
      </c>
      <c r="G218" s="4">
        <v>38</v>
      </c>
      <c r="H218" s="4">
        <v>38</v>
      </c>
      <c r="I218" s="5">
        <f t="shared" si="68"/>
        <v>0.57894736842105265</v>
      </c>
      <c r="J218" s="4">
        <v>264</v>
      </c>
      <c r="K218" s="4">
        <v>264</v>
      </c>
      <c r="L218" s="5">
        <f t="shared" si="69"/>
        <v>0.78980694116173467</v>
      </c>
      <c r="M218" s="5">
        <f t="shared" si="70"/>
        <v>6.9473684210526319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f>N218+P218+T218</f>
        <v>0</v>
      </c>
      <c r="X218" s="4">
        <f>O218+Q218+U218</f>
        <v>0</v>
      </c>
      <c r="Y218" s="60">
        <f>(N218+V218)/G218</f>
        <v>0</v>
      </c>
      <c r="Z218" s="62">
        <f>IF(AA218=0,0,(N218+V218)/ABS(AA218))</f>
        <v>0</v>
      </c>
      <c r="AA218" s="3">
        <f t="shared" si="71"/>
        <v>0</v>
      </c>
      <c r="AB218" s="3">
        <f t="shared" si="72"/>
        <v>0</v>
      </c>
      <c r="AC218" s="3">
        <f>N218+O218+P218+Q218+T218+U218</f>
        <v>0</v>
      </c>
      <c r="AD218" s="3">
        <f>AA218/G218</f>
        <v>0</v>
      </c>
      <c r="AE218" s="24">
        <f>(AA218)*(G218*G218)</f>
        <v>0</v>
      </c>
      <c r="AF218" s="25">
        <f t="shared" si="73"/>
        <v>6.925207756232687E-4</v>
      </c>
      <c r="AG218" s="26">
        <f>(H218-$H$2)/SUM($AF$2:AF217)</f>
        <v>78.504328763787314</v>
      </c>
      <c r="AH218" s="35">
        <f>(H218-H213)/SUM(AF213:AF217)</f>
        <v>0</v>
      </c>
      <c r="AI218" s="28">
        <f>(H218-H208)/SUM(AF208:AF217)</f>
        <v>0</v>
      </c>
      <c r="AJ218" s="29">
        <f>AJ217+(AVERAGE($AE$3:AE218)/(AJ217*AJ217))</f>
        <v>37.73091059324679</v>
      </c>
      <c r="AK218" s="30">
        <f>AK217+(AVERAGE($AG$3:AG218)/(AK217*AK217))</f>
        <v>37.497271827264598</v>
      </c>
      <c r="AL218" s="36">
        <f>AL217+(AVERAGE($AH$3:AH218)/(AL217*AL217))</f>
        <v>37.142670027140554</v>
      </c>
      <c r="AM218" s="37">
        <f>AM217+(AVERAGE($AI$3:AI218)/(AM217*AM217))</f>
        <v>36.800418711833338</v>
      </c>
      <c r="AN218" s="38">
        <f t="shared" si="74"/>
        <v>38</v>
      </c>
      <c r="AO218" s="39">
        <f t="shared" si="82"/>
        <v>38.245729035841478</v>
      </c>
      <c r="AP218" s="39">
        <f t="shared" si="82"/>
        <v>38.176487043370315</v>
      </c>
      <c r="AQ218" s="36">
        <f t="shared" si="80"/>
        <v>37.99075581639746</v>
      </c>
      <c r="AR218" s="40">
        <f t="shared" si="81"/>
        <v>37.683339494986313</v>
      </c>
      <c r="AS218" s="41">
        <f t="shared" si="81"/>
        <v>37.703536638839246</v>
      </c>
      <c r="AT218" s="20">
        <f>POWER((AO218-H218),2)</f>
        <v>6.0382759055582429E-2</v>
      </c>
      <c r="AU218" s="20">
        <f>POWER((AP218-H218),2)</f>
        <v>3.1147676477595511E-2</v>
      </c>
      <c r="AV218" s="29">
        <f t="shared" si="76"/>
        <v>30.079316263128511</v>
      </c>
      <c r="AW218" s="30">
        <f t="shared" si="79"/>
        <v>38.928649867708707</v>
      </c>
      <c r="AX218" s="36">
        <f t="shared" si="77"/>
        <v>30.902834817488195</v>
      </c>
      <c r="AY218" s="37">
        <f t="shared" si="78"/>
        <v>31.2867558098629</v>
      </c>
    </row>
    <row r="219" spans="1:51" thickTop="1" thickBot="1">
      <c r="A219" s="4">
        <v>218</v>
      </c>
      <c r="B219" s="4">
        <v>1232146964</v>
      </c>
      <c r="C219" s="5">
        <f t="shared" si="66"/>
        <v>0.67601246105919</v>
      </c>
      <c r="D219" s="2">
        <f t="shared" si="67"/>
        <v>39829.960231481484</v>
      </c>
      <c r="E219" t="s">
        <v>774</v>
      </c>
      <c r="F219" t="s">
        <v>775</v>
      </c>
      <c r="G219" s="4">
        <v>38</v>
      </c>
      <c r="H219" s="4">
        <v>38</v>
      </c>
      <c r="I219" s="5">
        <f t="shared" si="68"/>
        <v>0.57894736842105265</v>
      </c>
      <c r="J219" s="4">
        <v>264</v>
      </c>
      <c r="K219" s="4">
        <v>264</v>
      </c>
      <c r="L219" s="5">
        <f t="shared" si="69"/>
        <v>0.78980694116173467</v>
      </c>
      <c r="M219" s="5">
        <f t="shared" si="70"/>
        <v>6.9473684210526319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f>N219+P219+T219</f>
        <v>0</v>
      </c>
      <c r="X219" s="4">
        <f>O219+Q219+U219</f>
        <v>0</v>
      </c>
      <c r="Y219" s="60">
        <f>(N219+V219)/G219</f>
        <v>0</v>
      </c>
      <c r="Z219" s="62">
        <f>IF(AA219=0,0,(N219+V219)/ABS(AA219))</f>
        <v>0</v>
      </c>
      <c r="AA219" s="3">
        <f t="shared" si="71"/>
        <v>0</v>
      </c>
      <c r="AB219" s="3">
        <f t="shared" si="72"/>
        <v>0</v>
      </c>
      <c r="AC219" s="3">
        <f>N219+O219+P219+Q219+T219+U219</f>
        <v>0</v>
      </c>
      <c r="AD219" s="3">
        <f>AA219/G219</f>
        <v>0</v>
      </c>
      <c r="AE219" s="24">
        <f>(AA219)*(G219*G219)</f>
        <v>0</v>
      </c>
      <c r="AF219" s="25">
        <f t="shared" si="73"/>
        <v>6.925207756232687E-4</v>
      </c>
      <c r="AG219" s="26">
        <f>(H219-$H$2)/SUM($AF$2:AF218)</f>
        <v>78.301617514476774</v>
      </c>
      <c r="AH219" s="35">
        <f>(H219-H214)/SUM(AF214:AF218)</f>
        <v>-294.76902429204137</v>
      </c>
      <c r="AI219" s="28">
        <f>(H219-H209)/SUM(AF209:AF218)</f>
        <v>0</v>
      </c>
      <c r="AJ219" s="29">
        <f>AJ218+(AVERAGE($AE$3:AE219)/(AJ218*AJ218))</f>
        <v>37.779980614494406</v>
      </c>
      <c r="AK219" s="30">
        <f>AK218+(AVERAGE($AG$3:AG219)/(AK218*AK218))</f>
        <v>37.555105182670665</v>
      </c>
      <c r="AL219" s="36">
        <f>AL218+(AVERAGE($AH$3:AH219)/(AL218*AL218))</f>
        <v>37.197126619747252</v>
      </c>
      <c r="AM219" s="37">
        <f>AM218+(AVERAGE($AI$3:AI219)/(AM218*AM218))</f>
        <v>36.85705940985887</v>
      </c>
      <c r="AN219" s="38">
        <f t="shared" si="74"/>
        <v>38</v>
      </c>
      <c r="AO219" s="39">
        <f t="shared" si="82"/>
        <v>38.044210055851096</v>
      </c>
      <c r="AP219" s="39">
        <f t="shared" si="82"/>
        <v>38.176487043370315</v>
      </c>
      <c r="AQ219" s="36">
        <f t="shared" si="80"/>
        <v>37.94948268671623</v>
      </c>
      <c r="AR219" s="40">
        <f t="shared" si="81"/>
        <v>37.703247957740494</v>
      </c>
      <c r="AS219" s="41">
        <f t="shared" si="81"/>
        <v>37.713746202847155</v>
      </c>
      <c r="AT219" s="20">
        <f>POWER((AO219-H219),2)</f>
        <v>1.9545290383570129E-3</v>
      </c>
      <c r="AU219" s="20">
        <f>POWER((AP219-H219),2)</f>
        <v>3.1147676477595511E-2</v>
      </c>
      <c r="AV219" s="29">
        <f t="shared" si="76"/>
        <v>30.117254612954923</v>
      </c>
      <c r="AW219" s="30">
        <f t="shared" si="79"/>
        <v>38.983510374296301</v>
      </c>
      <c r="AX219" s="36">
        <f t="shared" si="77"/>
        <v>30.942475199254421</v>
      </c>
      <c r="AY219" s="37">
        <f t="shared" si="78"/>
        <v>31.327177812993856</v>
      </c>
    </row>
    <row r="220" spans="1:51" thickTop="1" thickBot="1">
      <c r="A220" s="4">
        <v>219</v>
      </c>
      <c r="B220" s="4">
        <v>1232147704</v>
      </c>
      <c r="C220" s="5">
        <f t="shared" si="66"/>
        <v>0.67912772585669778</v>
      </c>
      <c r="D220" s="2">
        <f t="shared" si="67"/>
        <v>39829.968796296293</v>
      </c>
      <c r="E220" t="s">
        <v>775</v>
      </c>
      <c r="F220" t="s">
        <v>776</v>
      </c>
      <c r="G220" s="4">
        <v>38</v>
      </c>
      <c r="H220" s="4">
        <v>38</v>
      </c>
      <c r="I220" s="5">
        <f t="shared" si="68"/>
        <v>0.57894736842105265</v>
      </c>
      <c r="J220" s="4">
        <v>264</v>
      </c>
      <c r="K220" s="4">
        <v>264</v>
      </c>
      <c r="L220" s="5">
        <f t="shared" si="69"/>
        <v>0.78980694116173467</v>
      </c>
      <c r="M220" s="5">
        <f t="shared" si="70"/>
        <v>6.9473684210526319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f>N220+P220+T220</f>
        <v>0</v>
      </c>
      <c r="X220" s="4">
        <f>O220+Q220+U220</f>
        <v>0</v>
      </c>
      <c r="Y220" s="60">
        <f>(N220+V220)/G220</f>
        <v>0</v>
      </c>
      <c r="Z220" s="62">
        <f>IF(AA220=0,0,(N220+V220)/ABS(AA220))</f>
        <v>0</v>
      </c>
      <c r="AA220" s="3">
        <f t="shared" si="71"/>
        <v>0</v>
      </c>
      <c r="AB220" s="3">
        <f t="shared" si="72"/>
        <v>0</v>
      </c>
      <c r="AC220" s="3">
        <f>N220+O220+P220+Q220+T220+U220</f>
        <v>0</v>
      </c>
      <c r="AD220" s="3">
        <f>AA220/G220</f>
        <v>0</v>
      </c>
      <c r="AE220" s="24">
        <f>(AA220)*(G220*G220)</f>
        <v>0</v>
      </c>
      <c r="AF220" s="25">
        <f t="shared" si="73"/>
        <v>6.925207756232687E-4</v>
      </c>
      <c r="AG220" s="26">
        <f>(H220-$H$2)/SUM($AF$2:AF219)</f>
        <v>78.09995043734169</v>
      </c>
      <c r="AH220" s="35">
        <f>(H220-H215)/SUM(AF215:AF219)</f>
        <v>-291.75398512221045</v>
      </c>
      <c r="AI220" s="28">
        <f>(H220-H210)/SUM(AF210:AF219)</f>
        <v>0</v>
      </c>
      <c r="AJ220" s="29">
        <f>AJ219+(AVERAGE($AE$3:AE220)/(AJ219*AJ219))</f>
        <v>37.828698743138439</v>
      </c>
      <c r="AK220" s="30">
        <f>AK219+(AVERAGE($AG$3:AG220)/(AK219*AK219))</f>
        <v>37.612750092164212</v>
      </c>
      <c r="AL220" s="36">
        <f>AL219+(AVERAGE($AH$3:AH220)/(AL219*AL219))</f>
        <v>37.250207553978953</v>
      </c>
      <c r="AM220" s="37">
        <f>AM219+(AVERAGE($AI$3:AI220)/(AM219*AM219))</f>
        <v>36.913267132818888</v>
      </c>
      <c r="AN220" s="38">
        <f t="shared" si="74"/>
        <v>38</v>
      </c>
      <c r="AO220" s="39">
        <f t="shared" si="82"/>
        <v>37.842633669642595</v>
      </c>
      <c r="AP220" s="39">
        <f t="shared" si="82"/>
        <v>38.176487043370315</v>
      </c>
      <c r="AQ220" s="36">
        <f t="shared" si="80"/>
        <v>37.826667436708874</v>
      </c>
      <c r="AR220" s="40">
        <f t="shared" ref="AR220:AS235" si="83">AR219+(AVERAGE(AH211:AH220)/(AR219*AR219))</f>
        <v>37.702611530870918</v>
      </c>
      <c r="AS220" s="41">
        <f t="shared" si="83"/>
        <v>37.734206462849244</v>
      </c>
      <c r="AT220" s="20">
        <f>POWER((AO220-H220),2)</f>
        <v>2.4764161930155959E-2</v>
      </c>
      <c r="AU220" s="20">
        <f>POWER((AP220-H220),2)</f>
        <v>3.1147676477595511E-2</v>
      </c>
      <c r="AV220" s="29">
        <f t="shared" si="76"/>
        <v>30.155097442000319</v>
      </c>
      <c r="AW220" s="30">
        <f t="shared" si="79"/>
        <v>39.038216581928552</v>
      </c>
      <c r="AX220" s="36">
        <f t="shared" si="77"/>
        <v>30.982014079552361</v>
      </c>
      <c r="AY220" s="37">
        <f t="shared" si="78"/>
        <v>31.367495568994904</v>
      </c>
    </row>
    <row r="221" spans="1:51" thickTop="1" thickBot="1">
      <c r="A221" s="4">
        <v>220</v>
      </c>
      <c r="B221" s="4">
        <v>1232373368</v>
      </c>
      <c r="C221" s="5">
        <f t="shared" si="66"/>
        <v>0.68224299065420557</v>
      </c>
      <c r="D221" s="2">
        <f t="shared" si="67"/>
        <v>39832.580648148149</v>
      </c>
      <c r="E221" t="s">
        <v>776</v>
      </c>
      <c r="F221" t="s">
        <v>777</v>
      </c>
      <c r="G221" s="4">
        <v>38</v>
      </c>
      <c r="H221" s="4">
        <v>38</v>
      </c>
      <c r="I221" s="5">
        <f t="shared" si="68"/>
        <v>0.57894736842105265</v>
      </c>
      <c r="J221" s="4">
        <v>264</v>
      </c>
      <c r="K221" s="4">
        <v>264</v>
      </c>
      <c r="L221" s="5">
        <f t="shared" si="69"/>
        <v>0.78980694116173467</v>
      </c>
      <c r="M221" s="5">
        <f t="shared" si="70"/>
        <v>6.9473684210526319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f>N221+P221+T221</f>
        <v>0</v>
      </c>
      <c r="X221" s="4">
        <f>O221+Q221+U221</f>
        <v>0</v>
      </c>
      <c r="Y221" s="60">
        <f>(N221+V221)/G221</f>
        <v>0</v>
      </c>
      <c r="Z221" s="62">
        <f>IF(AA221=0,0,(N221+V221)/ABS(AA221))</f>
        <v>0</v>
      </c>
      <c r="AA221" s="3">
        <f t="shared" si="71"/>
        <v>0</v>
      </c>
      <c r="AB221" s="3">
        <f t="shared" si="72"/>
        <v>0</v>
      </c>
      <c r="AC221" s="3">
        <f>N221+O221+P221+Q221+T221+U221</f>
        <v>0</v>
      </c>
      <c r="AD221" s="3">
        <f>AA221/G221</f>
        <v>0</v>
      </c>
      <c r="AE221" s="24">
        <f>(AA221)*(G221*G221)</f>
        <v>0</v>
      </c>
      <c r="AF221" s="25">
        <f t="shared" si="73"/>
        <v>6.925207756232687E-4</v>
      </c>
      <c r="AG221" s="26">
        <f>(H221-$H$2)/SUM($AF$2:AF220)</f>
        <v>77.89931948526079</v>
      </c>
      <c r="AH221" s="35">
        <f>(H221-H216)/SUM(AF216:AF220)</f>
        <v>0</v>
      </c>
      <c r="AI221" s="28">
        <f>(H221-H211)/SUM(AF211:AF220)</f>
        <v>-146.62687762868012</v>
      </c>
      <c r="AJ221" s="29">
        <f>AJ220+(AVERAGE($AE$3:AE221)/(AJ220*AJ220))</f>
        <v>37.877069583581957</v>
      </c>
      <c r="AK221" s="30">
        <f>AK220+(AVERAGE($AG$3:AG221)/(AK220*AK220))</f>
        <v>37.670207463826394</v>
      </c>
      <c r="AL221" s="36">
        <f>AL220+(AVERAGE($AH$3:AH221)/(AL220*AL220))</f>
        <v>37.302895628659968</v>
      </c>
      <c r="AM221" s="37">
        <f>AM220+(AVERAGE($AI$3:AI221)/(AM220*AM220))</f>
        <v>36.968556570870639</v>
      </c>
      <c r="AN221" s="38">
        <f t="shared" si="74"/>
        <v>38</v>
      </c>
      <c r="AO221" s="39">
        <f t="shared" si="82"/>
        <v>37.842633669642595</v>
      </c>
      <c r="AP221" s="39">
        <f t="shared" si="82"/>
        <v>38.075881557854068</v>
      </c>
      <c r="AQ221" s="36">
        <f t="shared" si="80"/>
        <v>37.74468536527155</v>
      </c>
      <c r="AR221" s="40">
        <f t="shared" si="83"/>
        <v>37.681658328509265</v>
      </c>
      <c r="AS221" s="41">
        <f t="shared" si="83"/>
        <v>37.744346771962547</v>
      </c>
      <c r="AT221" s="20">
        <f>POWER((AO221-H221),2)</f>
        <v>2.4764161930155959E-2</v>
      </c>
      <c r="AU221" s="20">
        <f>POWER((AP221-H221),2)</f>
        <v>5.7580108223602225E-3</v>
      </c>
      <c r="AV221" s="29">
        <f t="shared" si="76"/>
        <v>30.192845349706058</v>
      </c>
      <c r="AW221" s="30">
        <f t="shared" si="79"/>
        <v>39.092769571895815</v>
      </c>
      <c r="AX221" s="36">
        <f t="shared" si="77"/>
        <v>31.021452106141822</v>
      </c>
      <c r="AY221" s="37">
        <f t="shared" si="78"/>
        <v>31.407709747917242</v>
      </c>
    </row>
    <row r="222" spans="1:51" thickTop="1" thickBot="1">
      <c r="A222" s="4">
        <v>221</v>
      </c>
      <c r="B222" s="4">
        <v>1232374379</v>
      </c>
      <c r="C222" s="5">
        <f t="shared" si="66"/>
        <v>0.68535825545171336</v>
      </c>
      <c r="D222" s="2">
        <f t="shared" si="67"/>
        <v>39832.592349537037</v>
      </c>
      <c r="E222" t="s">
        <v>777</v>
      </c>
      <c r="F222" t="s">
        <v>778</v>
      </c>
      <c r="G222" s="4">
        <v>38</v>
      </c>
      <c r="H222" s="4">
        <v>38</v>
      </c>
      <c r="I222" s="5">
        <f t="shared" si="68"/>
        <v>0.57894736842105265</v>
      </c>
      <c r="J222" s="4">
        <v>264</v>
      </c>
      <c r="K222" s="4">
        <v>264</v>
      </c>
      <c r="L222" s="5">
        <f t="shared" si="69"/>
        <v>0.78980694116173467</v>
      </c>
      <c r="M222" s="5">
        <f t="shared" si="70"/>
        <v>6.9473684210526319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f>N222+P222+T222</f>
        <v>0</v>
      </c>
      <c r="X222" s="4">
        <f>O222+Q222+U222</f>
        <v>0</v>
      </c>
      <c r="Y222" s="60">
        <f>(N222+V222)/G222</f>
        <v>0</v>
      </c>
      <c r="Z222" s="62">
        <f>IF(AA222=0,0,(N222+V222)/ABS(AA222))</f>
        <v>0</v>
      </c>
      <c r="AA222" s="3">
        <f t="shared" si="71"/>
        <v>0</v>
      </c>
      <c r="AB222" s="3">
        <f t="shared" si="72"/>
        <v>0</v>
      </c>
      <c r="AC222" s="3">
        <f>N222+O222+P222+Q222+T222+U222</f>
        <v>0</v>
      </c>
      <c r="AD222" s="3">
        <f>AA222/G222</f>
        <v>0</v>
      </c>
      <c r="AE222" s="24">
        <f>(AA222)*(G222*G222)</f>
        <v>0</v>
      </c>
      <c r="AF222" s="25">
        <f t="shared" si="73"/>
        <v>6.925207756232687E-4</v>
      </c>
      <c r="AG222" s="26">
        <f>(H222-$H$2)/SUM($AF$2:AF221)</f>
        <v>77.699716693589892</v>
      </c>
      <c r="AH222" s="35">
        <f>(H222-H217)/SUM(AF217:AF221)</f>
        <v>0</v>
      </c>
      <c r="AI222" s="28">
        <f>(H222-H212)/SUM(AF212:AF221)</f>
        <v>0</v>
      </c>
      <c r="AJ222" s="29">
        <f>AJ221+(AVERAGE($AE$3:AE222)/(AJ221*AJ221))</f>
        <v>37.925097652877106</v>
      </c>
      <c r="AK222" s="30">
        <f>AK221+(AVERAGE($AG$3:AG222)/(AK221*AK221))</f>
        <v>37.727478205123127</v>
      </c>
      <c r="AL222" s="36">
        <f>AL221+(AVERAGE($AH$3:AH222)/(AL221*AL221))</f>
        <v>37.355196155848731</v>
      </c>
      <c r="AM222" s="37">
        <f>AM221+(AVERAGE($AI$3:AI222)/(AM221*AM221))</f>
        <v>37.023430188559125</v>
      </c>
      <c r="AN222" s="38">
        <f t="shared" si="74"/>
        <v>38</v>
      </c>
      <c r="AO222" s="39">
        <f t="shared" si="82"/>
        <v>37.842633669642595</v>
      </c>
      <c r="AP222" s="39">
        <f t="shared" si="82"/>
        <v>38.075881557854068</v>
      </c>
      <c r="AQ222" s="36">
        <f t="shared" si="80"/>
        <v>37.662346774281978</v>
      </c>
      <c r="AR222" s="40">
        <f t="shared" si="83"/>
        <v>37.660681817260816</v>
      </c>
      <c r="AS222" s="41">
        <f t="shared" si="83"/>
        <v>37.754481633263651</v>
      </c>
      <c r="AT222" s="20">
        <f>POWER((AO222-H222),2)</f>
        <v>2.4764161930155959E-2</v>
      </c>
      <c r="AU222" s="20">
        <f>POWER((AP222-H222),2)</f>
        <v>5.7580108223602225E-3</v>
      </c>
      <c r="AV222" s="29">
        <f t="shared" si="76"/>
        <v>30.230498929514397</v>
      </c>
      <c r="AW222" s="30">
        <f t="shared" si="79"/>
        <v>39.147170413409043</v>
      </c>
      <c r="AX222" s="36">
        <f t="shared" si="77"/>
        <v>31.060789920190537</v>
      </c>
      <c r="AY222" s="37">
        <f t="shared" si="78"/>
        <v>31.447821012944416</v>
      </c>
    </row>
    <row r="223" spans="1:51" thickTop="1" thickBot="1">
      <c r="A223" s="4">
        <v>222</v>
      </c>
      <c r="B223" s="4">
        <v>1232379202</v>
      </c>
      <c r="C223" s="5">
        <f t="shared" si="66"/>
        <v>0.68847352024922115</v>
      </c>
      <c r="D223" s="2">
        <f t="shared" si="67"/>
        <v>39832.6481712963</v>
      </c>
      <c r="E223" t="s">
        <v>778</v>
      </c>
      <c r="F223" t="s">
        <v>779</v>
      </c>
      <c r="G223" s="4">
        <v>38</v>
      </c>
      <c r="H223" s="4">
        <v>38</v>
      </c>
      <c r="I223" s="5">
        <f t="shared" si="68"/>
        <v>0.57894736842105265</v>
      </c>
      <c r="J223" s="4">
        <v>264</v>
      </c>
      <c r="K223" s="4">
        <v>264</v>
      </c>
      <c r="L223" s="5">
        <f t="shared" si="69"/>
        <v>0.78980694116173467</v>
      </c>
      <c r="M223" s="5">
        <f t="shared" si="70"/>
        <v>6.9473684210526319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f>N223+P223+T223</f>
        <v>0</v>
      </c>
      <c r="X223" s="4">
        <f>O223+Q223+U223</f>
        <v>0</v>
      </c>
      <c r="Y223" s="60">
        <f>(N223+V223)/G223</f>
        <v>0</v>
      </c>
      <c r="Z223" s="62">
        <f>IF(AA223=0,0,(N223+V223)/ABS(AA223))</f>
        <v>0</v>
      </c>
      <c r="AA223" s="3">
        <f t="shared" si="71"/>
        <v>0</v>
      </c>
      <c r="AB223" s="3">
        <f t="shared" si="72"/>
        <v>0</v>
      </c>
      <c r="AC223" s="3">
        <f>N223+O223+P223+Q223+T223+U223</f>
        <v>0</v>
      </c>
      <c r="AD223" s="3">
        <f>AA223/G223</f>
        <v>0</v>
      </c>
      <c r="AE223" s="24">
        <f>(AA223)*(G223*G223)</f>
        <v>0</v>
      </c>
      <c r="AF223" s="25">
        <f t="shared" si="73"/>
        <v>6.925207756232687E-4</v>
      </c>
      <c r="AG223" s="26">
        <f>(H223-$H$2)/SUM($AF$2:AF222)</f>
        <v>77.501134179108007</v>
      </c>
      <c r="AH223" s="35">
        <f>(H223-H218)/SUM(AF218:AF222)</f>
        <v>0</v>
      </c>
      <c r="AI223" s="28">
        <f>(H223-H213)/SUM(AF213:AF222)</f>
        <v>0</v>
      </c>
      <c r="AJ223" s="29">
        <f>AJ222+(AVERAGE($AE$3:AE223)/(AJ222*AJ222))</f>
        <v>37.972787382898225</v>
      </c>
      <c r="AK223" s="30">
        <f>AK222+(AVERAGE($AG$3:AG223)/(AK222*AK222))</f>
        <v>37.78456322269956</v>
      </c>
      <c r="AL223" s="36">
        <f>AL222+(AVERAGE($AH$3:AH223)/(AL222*AL222))</f>
        <v>37.40711434321463</v>
      </c>
      <c r="AM223" s="37">
        <f>AM222+(AVERAGE($AI$3:AI223)/(AM222*AM222))</f>
        <v>37.077893705438612</v>
      </c>
      <c r="AN223" s="38">
        <f t="shared" si="74"/>
        <v>38</v>
      </c>
      <c r="AO223" s="39">
        <f t="shared" si="82"/>
        <v>37.842633669642595</v>
      </c>
      <c r="AP223" s="39">
        <f t="shared" si="82"/>
        <v>38.075881557854068</v>
      </c>
      <c r="AQ223" s="36">
        <f t="shared" si="80"/>
        <v>37.579647767382035</v>
      </c>
      <c r="AR223" s="40">
        <f t="shared" si="83"/>
        <v>37.639681932215396</v>
      </c>
      <c r="AS223" s="41">
        <f t="shared" si="83"/>
        <v>37.764611054064837</v>
      </c>
      <c r="AT223" s="20">
        <f>POWER((AO223-H223),2)</f>
        <v>2.4764161930155959E-2</v>
      </c>
      <c r="AU223" s="20">
        <f>POWER((AP223-H223),2)</f>
        <v>5.7580108223602225E-3</v>
      </c>
      <c r="AV223" s="29">
        <f t="shared" si="76"/>
        <v>30.268058768950759</v>
      </c>
      <c r="AW223" s="30">
        <f t="shared" si="79"/>
        <v>39.20142016378459</v>
      </c>
      <c r="AX223" s="36">
        <f t="shared" si="77"/>
        <v>31.100028156366079</v>
      </c>
      <c r="AY223" s="37">
        <f t="shared" si="78"/>
        <v>31.487830020488772</v>
      </c>
    </row>
    <row r="224" spans="1:51" thickTop="1" thickBot="1">
      <c r="A224" s="4">
        <v>223</v>
      </c>
      <c r="B224" s="4">
        <v>1233169698</v>
      </c>
      <c r="C224" s="5">
        <f t="shared" si="66"/>
        <v>0.69158878504672894</v>
      </c>
      <c r="D224" s="2">
        <f t="shared" si="67"/>
        <v>39841.797430555554</v>
      </c>
      <c r="E224" t="s">
        <v>779</v>
      </c>
      <c r="F224" t="s">
        <v>780</v>
      </c>
      <c r="G224" s="4">
        <v>38</v>
      </c>
      <c r="H224" s="4">
        <v>40</v>
      </c>
      <c r="I224" s="5">
        <f t="shared" si="68"/>
        <v>0.63157894736842102</v>
      </c>
      <c r="J224" s="4">
        <v>264</v>
      </c>
      <c r="K224" s="4">
        <v>269</v>
      </c>
      <c r="L224" s="5">
        <f t="shared" si="69"/>
        <v>0.80482073107875363</v>
      </c>
      <c r="M224" s="5">
        <f t="shared" si="70"/>
        <v>6.7249999999999996</v>
      </c>
      <c r="N224" s="4">
        <v>2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5</v>
      </c>
      <c r="U224" s="4">
        <v>0</v>
      </c>
      <c r="V224" s="4">
        <v>0</v>
      </c>
      <c r="W224" s="4">
        <f>N224+P224+T224</f>
        <v>7</v>
      </c>
      <c r="X224" s="4">
        <f>O224+Q224+U224</f>
        <v>0</v>
      </c>
      <c r="Y224" s="60">
        <f>(N224+V224)/G224</f>
        <v>5.2631578947368418E-2</v>
      </c>
      <c r="Z224" s="62">
        <f>IF(AA224=0,0,(N224+V224)/ABS(AA224))</f>
        <v>1</v>
      </c>
      <c r="AA224" s="3">
        <f t="shared" si="71"/>
        <v>2</v>
      </c>
      <c r="AB224" s="3">
        <f t="shared" si="72"/>
        <v>5</v>
      </c>
      <c r="AC224" s="3">
        <f>N224+O224+P224+Q224+T224+U224</f>
        <v>7</v>
      </c>
      <c r="AD224" s="3">
        <f>AA224/G224</f>
        <v>5.2631578947368418E-2</v>
      </c>
      <c r="AE224" s="24">
        <f>(AA224)*(G224*G224)</f>
        <v>2888</v>
      </c>
      <c r="AF224" s="25">
        <f t="shared" si="73"/>
        <v>6.2500000000000001E-4</v>
      </c>
      <c r="AG224" s="26">
        <f>(H224-$H$2)/SUM($AF$2:AF223)</f>
        <v>84.66580834269179</v>
      </c>
      <c r="AH224" s="35">
        <f>(H224-H219)/SUM(AF219:AF223)</f>
        <v>577.6</v>
      </c>
      <c r="AI224" s="28">
        <f>(H224-H214)/SUM(AF214:AF223)</f>
        <v>145.8769925611052</v>
      </c>
      <c r="AJ224" s="29">
        <f>AJ223+(AVERAGE($AE$3:AE224)/(AJ223*AJ223))</f>
        <v>38.029165048420616</v>
      </c>
      <c r="AK224" s="30">
        <f>AK223+(AVERAGE($AG$3:AG224)/(AK223*AK223))</f>
        <v>37.841486651072543</v>
      </c>
      <c r="AL224" s="36">
        <f>AL223+(AVERAGE($AH$3:AH224)/(AL223*AL223))</f>
        <v>37.460514666632612</v>
      </c>
      <c r="AM224" s="37">
        <f>AM223+(AVERAGE($AI$3:AI224)/(AM223*AM223))</f>
        <v>37.132430699934631</v>
      </c>
      <c r="AN224" s="38">
        <f t="shared" si="74"/>
        <v>40</v>
      </c>
      <c r="AO224" s="39">
        <f t="shared" si="82"/>
        <v>38.2459673388787</v>
      </c>
      <c r="AP224" s="39">
        <f t="shared" si="82"/>
        <v>38.176502149540838</v>
      </c>
      <c r="AQ224" s="36">
        <f t="shared" si="80"/>
        <v>37.620129279570712</v>
      </c>
      <c r="AR224" s="40">
        <f t="shared" si="83"/>
        <v>37.638834848959661</v>
      </c>
      <c r="AS224" s="41">
        <f t="shared" si="83"/>
        <v>37.774787087076035</v>
      </c>
      <c r="AT224" s="20">
        <f>POWER((AO224-H224),2)</f>
        <v>3.0766305762802708</v>
      </c>
      <c r="AU224" s="20">
        <f>POWER((AP224-H224),2)</f>
        <v>3.3251444106291856</v>
      </c>
      <c r="AV224" s="29">
        <f t="shared" si="76"/>
        <v>30.305525449704572</v>
      </c>
      <c r="AW224" s="30">
        <f t="shared" si="79"/>
        <v>39.255519868625498</v>
      </c>
      <c r="AX224" s="36">
        <f t="shared" si="77"/>
        <v>31.139167442926169</v>
      </c>
      <c r="AY224" s="37">
        <f t="shared" si="78"/>
        <v>31.527737420286183</v>
      </c>
    </row>
    <row r="225" spans="1:51" thickTop="1" thickBot="1">
      <c r="A225" s="4">
        <v>224</v>
      </c>
      <c r="B225" s="4">
        <v>1233171380</v>
      </c>
      <c r="C225" s="5">
        <f t="shared" si="66"/>
        <v>0.69470404984423673</v>
      </c>
      <c r="D225" s="2">
        <f t="shared" si="67"/>
        <v>39841.81689814815</v>
      </c>
      <c r="E225" t="s">
        <v>780</v>
      </c>
      <c r="F225" t="s">
        <v>781</v>
      </c>
      <c r="G225" s="4">
        <v>40</v>
      </c>
      <c r="H225" s="4">
        <v>41</v>
      </c>
      <c r="I225" s="5">
        <f t="shared" si="68"/>
        <v>0.65789473684210531</v>
      </c>
      <c r="J225" s="4">
        <v>269</v>
      </c>
      <c r="K225" s="4">
        <v>274</v>
      </c>
      <c r="L225" s="5">
        <f t="shared" si="69"/>
        <v>0.81983452099577259</v>
      </c>
      <c r="M225" s="5">
        <f t="shared" si="70"/>
        <v>6.6829268292682924</v>
      </c>
      <c r="N225" s="4">
        <v>1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5</v>
      </c>
      <c r="U225" s="4">
        <v>0</v>
      </c>
      <c r="V225" s="4">
        <v>0</v>
      </c>
      <c r="W225" s="4">
        <f>N225+P225+T225</f>
        <v>6</v>
      </c>
      <c r="X225" s="4">
        <f>O225+Q225+U225</f>
        <v>0</v>
      </c>
      <c r="Y225" s="60">
        <f>(N225+V225)/G225</f>
        <v>2.5000000000000001E-2</v>
      </c>
      <c r="Z225" s="62">
        <f>IF(AA225=0,0,(N225+V225)/ABS(AA225))</f>
        <v>1</v>
      </c>
      <c r="AA225" s="3">
        <f t="shared" si="71"/>
        <v>1</v>
      </c>
      <c r="AB225" s="3">
        <f t="shared" si="72"/>
        <v>5</v>
      </c>
      <c r="AC225" s="3">
        <f>N225+O225+P225+Q225+T225+U225</f>
        <v>6</v>
      </c>
      <c r="AD225" s="3">
        <f>AA225/G225</f>
        <v>2.5000000000000001E-2</v>
      </c>
      <c r="AE225" s="24">
        <f>(AA225)*(G225*G225)</f>
        <v>1600</v>
      </c>
      <c r="AF225" s="25">
        <f t="shared" si="73"/>
        <v>5.9488399762046404E-4</v>
      </c>
      <c r="AG225" s="26">
        <f>(H225-$H$2)/SUM($AF$2:AF224)</f>
        <v>88.144137112501781</v>
      </c>
      <c r="AH225" s="35">
        <f>(H225-H220)/SUM(AF220:AF224)</f>
        <v>883.63080061193261</v>
      </c>
      <c r="AI225" s="28">
        <f>(H225-H215)/SUM(AF215:AF224)</f>
        <v>293.14215614223906</v>
      </c>
      <c r="AJ225" s="29">
        <f>AJ224+(AVERAGE($AE$3:AE225)/(AJ224*AJ224))</f>
        <v>38.090084754795271</v>
      </c>
      <c r="AK225" s="30">
        <f>AK224+(AVERAGE($AG$3:AG225)/(AK224*AK224))</f>
        <v>37.898260485766222</v>
      </c>
      <c r="AL225" s="36">
        <f>AL224+(AVERAGE($AH$3:AH225)/(AL224*AL224))</f>
        <v>37.516347771779813</v>
      </c>
      <c r="AM225" s="37">
        <f>AM224+(AVERAGE($AI$3:AI225)/(AM224*AM224))</f>
        <v>37.187517152061332</v>
      </c>
      <c r="AN225" s="38">
        <f t="shared" si="74"/>
        <v>41</v>
      </c>
      <c r="AO225" s="39">
        <f t="shared" si="82"/>
        <v>38.850054417039281</v>
      </c>
      <c r="AP225" s="39">
        <f t="shared" si="82"/>
        <v>38.377636389603836</v>
      </c>
      <c r="AQ225" s="36">
        <f t="shared" si="80"/>
        <v>37.826623664329567</v>
      </c>
      <c r="AR225" s="40">
        <f t="shared" si="83"/>
        <v>37.679553994567272</v>
      </c>
      <c r="AS225" s="41">
        <f t="shared" si="83"/>
        <v>37.795278025026313</v>
      </c>
      <c r="AT225" s="20">
        <f>POWER((AO225-H225),2)</f>
        <v>4.6222660096923045</v>
      </c>
      <c r="AU225" s="20">
        <f>POWER((AP225-H225),2)</f>
        <v>6.8767909051300036</v>
      </c>
      <c r="AV225" s="29">
        <f t="shared" si="76"/>
        <v>30.342899547708711</v>
      </c>
      <c r="AW225" s="30">
        <f t="shared" si="79"/>
        <v>39.309470561999234</v>
      </c>
      <c r="AX225" s="36">
        <f t="shared" si="77"/>
        <v>31.178208401807368</v>
      </c>
      <c r="AY225" s="37">
        <f t="shared" si="78"/>
        <v>31.567543855489092</v>
      </c>
    </row>
    <row r="226" spans="1:51" thickTop="1" thickBot="1">
      <c r="A226" s="4">
        <v>225</v>
      </c>
      <c r="B226" s="4">
        <v>1233243660</v>
      </c>
      <c r="C226" s="5">
        <f t="shared" si="66"/>
        <v>0.69781931464174451</v>
      </c>
      <c r="D226" s="2">
        <f t="shared" si="67"/>
        <v>39842.65347222222</v>
      </c>
      <c r="E226" t="s">
        <v>781</v>
      </c>
      <c r="F226" t="s">
        <v>782</v>
      </c>
      <c r="G226" s="4">
        <v>41</v>
      </c>
      <c r="H226" s="4">
        <v>41</v>
      </c>
      <c r="I226" s="5">
        <f t="shared" si="68"/>
        <v>0.65789473684210531</v>
      </c>
      <c r="J226" s="4">
        <v>274</v>
      </c>
      <c r="K226" s="4">
        <v>274</v>
      </c>
      <c r="L226" s="5">
        <f t="shared" si="69"/>
        <v>0.81983452099577259</v>
      </c>
      <c r="M226" s="5">
        <f t="shared" si="70"/>
        <v>6.6829268292682924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f>N226+P226+T226</f>
        <v>0</v>
      </c>
      <c r="X226" s="4">
        <f>O226+Q226+U226</f>
        <v>0</v>
      </c>
      <c r="Y226" s="60">
        <f>(N226+V226)/G226</f>
        <v>0</v>
      </c>
      <c r="Z226" s="62">
        <f>IF(AA226=0,0,(N226+V226)/ABS(AA226))</f>
        <v>0</v>
      </c>
      <c r="AA226" s="3">
        <f t="shared" si="71"/>
        <v>0</v>
      </c>
      <c r="AB226" s="3">
        <f t="shared" si="72"/>
        <v>0</v>
      </c>
      <c r="AC226" s="3">
        <f>N226+O226+P226+Q226+T226+U226</f>
        <v>0</v>
      </c>
      <c r="AD226" s="3">
        <f>AA226/G226</f>
        <v>0</v>
      </c>
      <c r="AE226" s="24">
        <f>(AA226)*(G226*G226)</f>
        <v>0</v>
      </c>
      <c r="AF226" s="25">
        <f t="shared" si="73"/>
        <v>5.9488399762046404E-4</v>
      </c>
      <c r="AG226" s="26">
        <f>(H226-$H$2)/SUM($AF$2:AF225)</f>
        <v>87.95197839638324</v>
      </c>
      <c r="AH226" s="35">
        <f>(H226-H221)/SUM(AF221:AF225)</f>
        <v>909.79494577936737</v>
      </c>
      <c r="AI226" s="28">
        <f>(H226-H216)/SUM(AF216:AF225)</f>
        <v>443.78368652398871</v>
      </c>
      <c r="AJ226" s="29">
        <f>AJ225+(AVERAGE($AE$3:AE226)/(AJ225*AJ225))</f>
        <v>38.150538658343294</v>
      </c>
      <c r="AK226" s="30">
        <f>AK225+(AVERAGE($AG$3:AG226)/(AK225*AK225))</f>
        <v>37.954885026095795</v>
      </c>
      <c r="AL226" s="36">
        <f>AL225+(AVERAGE($AH$3:AH226)/(AL225*AL225))</f>
        <v>37.57465202291732</v>
      </c>
      <c r="AM226" s="37">
        <f>AM225+(AVERAGE($AI$3:AI226)/(AM225*AM225))</f>
        <v>37.243627943788262</v>
      </c>
      <c r="AN226" s="38">
        <f t="shared" si="74"/>
        <v>41</v>
      </c>
      <c r="AO226" s="39">
        <f t="shared" si="82"/>
        <v>39.452836391794477</v>
      </c>
      <c r="AP226" s="39">
        <f t="shared" si="82"/>
        <v>38.678947319622281</v>
      </c>
      <c r="AQ226" s="36">
        <f t="shared" si="80"/>
        <v>38.158037860995925</v>
      </c>
      <c r="AR226" s="40">
        <f t="shared" si="83"/>
        <v>37.805245437343252</v>
      </c>
      <c r="AS226" s="41">
        <f t="shared" si="83"/>
        <v>37.846813530627344</v>
      </c>
      <c r="AT226" s="20">
        <f>POWER((AO226-H226),2)</f>
        <v>2.3937152305555323</v>
      </c>
      <c r="AU226" s="20">
        <f>POWER((AP226-H226),2)</f>
        <v>5.3872855450885915</v>
      </c>
      <c r="AV226" s="29">
        <f t="shared" si="76"/>
        <v>30.380181633217564</v>
      </c>
      <c r="AW226" s="30">
        <f t="shared" si="79"/>
        <v>39.363273266612033</v>
      </c>
      <c r="AX226" s="36">
        <f t="shared" si="77"/>
        <v>31.217151648712242</v>
      </c>
      <c r="AY226" s="37">
        <f t="shared" si="78"/>
        <v>31.607249962757933</v>
      </c>
    </row>
    <row r="227" spans="1:51" thickTop="1" thickBot="1">
      <c r="A227" s="4">
        <v>226</v>
      </c>
      <c r="B227" s="4">
        <v>1233955063</v>
      </c>
      <c r="C227" s="5">
        <f t="shared" si="66"/>
        <v>0.7009345794392523</v>
      </c>
      <c r="D227" s="2">
        <f t="shared" si="67"/>
        <v>39850.887303240743</v>
      </c>
      <c r="E227" t="s">
        <v>782</v>
      </c>
      <c r="F227" t="s">
        <v>783</v>
      </c>
      <c r="G227" s="4">
        <v>41</v>
      </c>
      <c r="H227" s="4">
        <v>41</v>
      </c>
      <c r="I227" s="5">
        <f t="shared" si="68"/>
        <v>0.65789473684210531</v>
      </c>
      <c r="J227" s="4">
        <v>274</v>
      </c>
      <c r="K227" s="4">
        <v>274</v>
      </c>
      <c r="L227" s="5">
        <f t="shared" si="69"/>
        <v>0.81983452099577259</v>
      </c>
      <c r="M227" s="5">
        <f t="shared" si="70"/>
        <v>6.6829268292682924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f>N227+P227+T227</f>
        <v>0</v>
      </c>
      <c r="X227" s="4">
        <f>O227+Q227+U227</f>
        <v>0</v>
      </c>
      <c r="Y227" s="60">
        <f>(N227+V227)/G227</f>
        <v>0</v>
      </c>
      <c r="Z227" s="62">
        <f>IF(AA227=0,0,(N227+V227)/ABS(AA227))</f>
        <v>0</v>
      </c>
      <c r="AA227" s="3">
        <f t="shared" si="71"/>
        <v>0</v>
      </c>
      <c r="AB227" s="3">
        <f t="shared" si="72"/>
        <v>0</v>
      </c>
      <c r="AC227" s="3">
        <f>N227+O227+P227+Q227+T227+U227</f>
        <v>0</v>
      </c>
      <c r="AD227" s="3">
        <f>AA227/G227</f>
        <v>0</v>
      </c>
      <c r="AE227" s="24">
        <f>(AA227)*(G227*G227)</f>
        <v>0</v>
      </c>
      <c r="AF227" s="25">
        <f t="shared" si="73"/>
        <v>5.9488399762046404E-4</v>
      </c>
      <c r="AG227" s="26">
        <f>(H227-$H$2)/SUM($AF$2:AF226)</f>
        <v>87.76065568933285</v>
      </c>
      <c r="AH227" s="35">
        <f>(H227-H222)/SUM(AF222:AF226)</f>
        <v>937.55580024854828</v>
      </c>
      <c r="AI227" s="28">
        <f>(H227-H217)/SUM(AF217:AF226)</f>
        <v>450.28727711811126</v>
      </c>
      <c r="AJ227" s="29">
        <f>AJ226+(AVERAGE($AE$3:AE227)/(AJ226*AJ226))</f>
        <v>38.21053328823627</v>
      </c>
      <c r="AK227" s="30">
        <f>AK226+(AVERAGE($AG$3:AG227)/(AK226*AK226))</f>
        <v>38.01136058135998</v>
      </c>
      <c r="AL227" s="36">
        <f>AL226+(AVERAGE($AH$3:AH227)/(AL226*AL226))</f>
        <v>37.635468524507544</v>
      </c>
      <c r="AM227" s="37">
        <f>AM226+(AVERAGE($AI$3:AI227)/(AM226*AM226))</f>
        <v>37.300763951036416</v>
      </c>
      <c r="AN227" s="38">
        <f t="shared" si="74"/>
        <v>41</v>
      </c>
      <c r="AO227" s="39">
        <f t="shared" si="82"/>
        <v>40.055174945685557</v>
      </c>
      <c r="AP227" s="39">
        <f t="shared" si="82"/>
        <v>38.979929223051023</v>
      </c>
      <c r="AQ227" s="36">
        <f t="shared" si="80"/>
        <v>38.612502157175342</v>
      </c>
      <c r="AR227" s="40">
        <f t="shared" si="83"/>
        <v>37.99570085741906</v>
      </c>
      <c r="AS227" s="41">
        <f t="shared" si="83"/>
        <v>37.929645053165167</v>
      </c>
      <c r="AT227" s="20">
        <f>POWER((AO227-H227),2)</f>
        <v>0.89269438326028927</v>
      </c>
      <c r="AU227" s="20">
        <f>POWER((AP227-H227),2)</f>
        <v>4.0806859438832426</v>
      </c>
      <c r="AV227" s="29">
        <f t="shared" si="76"/>
        <v>30.417372270883753</v>
      </c>
      <c r="AW227" s="30">
        <f t="shared" si="79"/>
        <v>39.416928993979894</v>
      </c>
      <c r="AX227" s="36">
        <f t="shared" si="77"/>
        <v>31.255997793194989</v>
      </c>
      <c r="AY227" s="37">
        <f t="shared" si="78"/>
        <v>31.646856372350918</v>
      </c>
    </row>
    <row r="228" spans="1:51" thickTop="1" thickBot="1">
      <c r="A228" s="4">
        <v>227</v>
      </c>
      <c r="B228" s="4">
        <v>1234340324</v>
      </c>
      <c r="C228" s="5">
        <f t="shared" si="66"/>
        <v>0.70404984423676009</v>
      </c>
      <c r="D228" s="2">
        <f t="shared" si="67"/>
        <v>39855.346342592595</v>
      </c>
      <c r="E228" t="s">
        <v>783</v>
      </c>
      <c r="F228" t="s">
        <v>784</v>
      </c>
      <c r="G228" s="4">
        <v>41</v>
      </c>
      <c r="H228" s="4">
        <v>41</v>
      </c>
      <c r="I228" s="5">
        <f t="shared" si="68"/>
        <v>0.65789473684210531</v>
      </c>
      <c r="J228" s="4">
        <v>274</v>
      </c>
      <c r="K228" s="4">
        <v>274</v>
      </c>
      <c r="L228" s="5">
        <f t="shared" si="69"/>
        <v>0.81983452099577259</v>
      </c>
      <c r="M228" s="5">
        <f t="shared" si="70"/>
        <v>6.6829268292682924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f>N228+P228+T228</f>
        <v>0</v>
      </c>
      <c r="X228" s="4">
        <f>O228+Q228+U228</f>
        <v>0</v>
      </c>
      <c r="Y228" s="60">
        <f>(N228+V228)/G228</f>
        <v>0</v>
      </c>
      <c r="Z228" s="62">
        <f>IF(AA228=0,0,(N228+V228)/ABS(AA228))</f>
        <v>0</v>
      </c>
      <c r="AA228" s="3">
        <f t="shared" si="71"/>
        <v>0</v>
      </c>
      <c r="AB228" s="3">
        <f t="shared" si="72"/>
        <v>0</v>
      </c>
      <c r="AC228" s="3">
        <f>N228+O228+P228+Q228+T228+U228</f>
        <v>0</v>
      </c>
      <c r="AD228" s="3">
        <f>AA228/G228</f>
        <v>0</v>
      </c>
      <c r="AE228" s="24">
        <f>(AA228)*(G228*G228)</f>
        <v>0</v>
      </c>
      <c r="AF228" s="25">
        <f t="shared" si="73"/>
        <v>5.9488399762046404E-4</v>
      </c>
      <c r="AG228" s="26">
        <f>(H228-$H$2)/SUM($AF$2:AF227)</f>
        <v>87.570163547459273</v>
      </c>
      <c r="AH228" s="35">
        <f>(H228-H223)/SUM(AF223:AF227)</f>
        <v>967.06412694913502</v>
      </c>
      <c r="AI228" s="28">
        <f>(H228-H218)/SUM(AF218:AF227)</f>
        <v>456.98432124926723</v>
      </c>
      <c r="AJ228" s="29">
        <f>AJ227+(AVERAGE($AE$3:AE228)/(AJ227*AJ227))</f>
        <v>38.270075040032602</v>
      </c>
      <c r="AK228" s="30">
        <f>AK227+(AVERAGE($AG$3:AG228)/(AK227*AK227))</f>
        <v>38.067687470429519</v>
      </c>
      <c r="AL228" s="36">
        <f>AL227+(AVERAGE($AH$3:AH228)/(AL227*AL227))</f>
        <v>37.698841413329021</v>
      </c>
      <c r="AM228" s="37">
        <f>AM227+(AVERAGE($AI$3:AI228)/(AM227*AM227))</f>
        <v>37.358926321323764</v>
      </c>
      <c r="AN228" s="38">
        <f t="shared" si="74"/>
        <v>41</v>
      </c>
      <c r="AO228" s="39">
        <f t="shared" ref="AO228:AP243" si="84">AO227+(AH228/(AO227*AO227))</f>
        <v>40.657926040246139</v>
      </c>
      <c r="AP228" s="39">
        <f t="shared" si="84"/>
        <v>39.280688621556706</v>
      </c>
      <c r="AQ228" s="36">
        <f t="shared" si="80"/>
        <v>39.186058137222766</v>
      </c>
      <c r="AR228" s="40">
        <f t="shared" si="83"/>
        <v>38.251238083602026</v>
      </c>
      <c r="AS228" s="41">
        <f t="shared" si="83"/>
        <v>38.043879818191186</v>
      </c>
      <c r="AT228" s="20">
        <f>POWER((AO228-H228),2)</f>
        <v>0.11701459394168635</v>
      </c>
      <c r="AU228" s="20">
        <f>POWER((AP228-H228),2)</f>
        <v>2.9560316160445792</v>
      </c>
      <c r="AV228" s="29">
        <f t="shared" si="76"/>
        <v>30.45447201983356</v>
      </c>
      <c r="AW228" s="30">
        <f t="shared" si="79"/>
        <v>39.470438744596294</v>
      </c>
      <c r="AX228" s="36">
        <f t="shared" si="77"/>
        <v>31.294747438745556</v>
      </c>
      <c r="AY228" s="37">
        <f t="shared" si="78"/>
        <v>31.686363708212252</v>
      </c>
    </row>
    <row r="229" spans="1:51" thickTop="1" thickBot="1">
      <c r="A229" s="4">
        <v>228</v>
      </c>
      <c r="B229" s="4">
        <v>1234591842</v>
      </c>
      <c r="C229" s="5">
        <f t="shared" si="66"/>
        <v>0.70716510903426788</v>
      </c>
      <c r="D229" s="2">
        <f t="shared" si="67"/>
        <v>39858.257430555554</v>
      </c>
      <c r="E229" t="s">
        <v>784</v>
      </c>
      <c r="F229" t="s">
        <v>785</v>
      </c>
      <c r="G229" s="4">
        <v>41</v>
      </c>
      <c r="H229" s="4">
        <v>41</v>
      </c>
      <c r="I229" s="5">
        <f t="shared" si="68"/>
        <v>0.65789473684210531</v>
      </c>
      <c r="J229" s="4">
        <v>274</v>
      </c>
      <c r="K229" s="4">
        <v>274</v>
      </c>
      <c r="L229" s="5">
        <f t="shared" si="69"/>
        <v>0.81983452099577259</v>
      </c>
      <c r="M229" s="5">
        <f t="shared" si="70"/>
        <v>6.6829268292682924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f>N229+P229+T229</f>
        <v>0</v>
      </c>
      <c r="X229" s="4">
        <f>O229+Q229+U229</f>
        <v>0</v>
      </c>
      <c r="Y229" s="60">
        <f>(N229+V229)/G229</f>
        <v>0</v>
      </c>
      <c r="Z229" s="62">
        <f>IF(AA229=0,0,(N229+V229)/ABS(AA229))</f>
        <v>0</v>
      </c>
      <c r="AA229" s="3">
        <f t="shared" si="71"/>
        <v>0</v>
      </c>
      <c r="AB229" s="3">
        <f t="shared" si="72"/>
        <v>0</v>
      </c>
      <c r="AC229" s="3">
        <f>N229+O229+P229+Q229+T229+U229</f>
        <v>0</v>
      </c>
      <c r="AD229" s="3">
        <f>AA229/G229</f>
        <v>0</v>
      </c>
      <c r="AE229" s="24">
        <f>(AA229)*(G229*G229)</f>
        <v>0</v>
      </c>
      <c r="AF229" s="25">
        <f t="shared" si="73"/>
        <v>5.9488399762046404E-4</v>
      </c>
      <c r="AG229" s="26">
        <f>(H229-$H$2)/SUM($AF$2:AF228)</f>
        <v>87.380496574034566</v>
      </c>
      <c r="AH229" s="35">
        <f>(H229-H224)/SUM(AF224:AF228)</f>
        <v>332.83009528523695</v>
      </c>
      <c r="AI229" s="28">
        <f>(H229-H219)/SUM(AF219:AF228)</f>
        <v>463.88358083405313</v>
      </c>
      <c r="AJ229" s="29">
        <f>AJ228+(AVERAGE($AE$3:AE229)/(AJ228*AJ228))</f>
        <v>38.329170179286585</v>
      </c>
      <c r="AK229" s="30">
        <f>AK228+(AVERAGE($AG$3:AG229)/(AK228*AK228))</f>
        <v>38.123866021349251</v>
      </c>
      <c r="AL229" s="36">
        <f>AL228+(AVERAGE($AH$3:AH229)/(AL228*AL228))</f>
        <v>37.76275484967406</v>
      </c>
      <c r="AM229" s="37">
        <f>AM228+(AVERAGE($AI$3:AI229)/(AM228*AM228))</f>
        <v>37.418116486969303</v>
      </c>
      <c r="AN229" s="38">
        <f t="shared" si="74"/>
        <v>41</v>
      </c>
      <c r="AO229" s="39">
        <f t="shared" si="84"/>
        <v>40.859267005478401</v>
      </c>
      <c r="AP229" s="39">
        <f t="shared" si="84"/>
        <v>39.581331427089438</v>
      </c>
      <c r="AQ229" s="36">
        <f t="shared" si="80"/>
        <v>39.7110665373553</v>
      </c>
      <c r="AR229" s="40">
        <f t="shared" si="83"/>
        <v>38.546265968487468</v>
      </c>
      <c r="AS229" s="41">
        <f t="shared" si="83"/>
        <v>38.189480424007328</v>
      </c>
      <c r="AT229" s="20">
        <f>POWER((AO229-H229),2)</f>
        <v>1.9805775747016457E-2</v>
      </c>
      <c r="AU229" s="20">
        <f>POWER((AP229-H229),2)</f>
        <v>2.0126205197640905</v>
      </c>
      <c r="AV229" s="29">
        <f t="shared" si="76"/>
        <v>30.491481433741026</v>
      </c>
      <c r="AW229" s="30">
        <f t="shared" si="79"/>
        <v>39.523803508096748</v>
      </c>
      <c r="AX229" s="36">
        <f t="shared" si="77"/>
        <v>31.333401182872336</v>
      </c>
      <c r="AY229" s="37">
        <f t="shared" si="78"/>
        <v>31.72577258805882</v>
      </c>
    </row>
    <row r="230" spans="1:51" thickTop="1" thickBot="1">
      <c r="A230" s="4">
        <v>229</v>
      </c>
      <c r="B230" s="4">
        <v>1235753372</v>
      </c>
      <c r="C230" s="5">
        <f t="shared" si="66"/>
        <v>0.71028037383177567</v>
      </c>
      <c r="D230" s="2">
        <f t="shared" si="67"/>
        <v>39871.701064814813</v>
      </c>
      <c r="E230" t="s">
        <v>785</v>
      </c>
      <c r="F230" t="s">
        <v>786</v>
      </c>
      <c r="G230" s="4">
        <v>41</v>
      </c>
      <c r="H230" s="4">
        <v>41</v>
      </c>
      <c r="I230" s="5">
        <f t="shared" si="68"/>
        <v>0.65789473684210531</v>
      </c>
      <c r="J230" s="4">
        <v>274</v>
      </c>
      <c r="K230" s="4">
        <v>274</v>
      </c>
      <c r="L230" s="5">
        <f t="shared" si="69"/>
        <v>0.81983452099577259</v>
      </c>
      <c r="M230" s="5">
        <f t="shared" si="70"/>
        <v>6.6829268292682924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f>N230+P230+T230</f>
        <v>0</v>
      </c>
      <c r="X230" s="4">
        <f>O230+Q230+U230</f>
        <v>0</v>
      </c>
      <c r="Y230" s="60">
        <f>(N230+V230)/G230</f>
        <v>0</v>
      </c>
      <c r="Z230" s="62">
        <f>IF(AA230=0,0,(N230+V230)/ABS(AA230))</f>
        <v>0</v>
      </c>
      <c r="AA230" s="3">
        <f t="shared" si="71"/>
        <v>0</v>
      </c>
      <c r="AB230" s="3">
        <f t="shared" si="72"/>
        <v>0</v>
      </c>
      <c r="AC230" s="3">
        <f>N230+O230+P230+Q230+T230+U230</f>
        <v>0</v>
      </c>
      <c r="AD230" s="3">
        <f>AA230/G230</f>
        <v>0</v>
      </c>
      <c r="AE230" s="24">
        <f>(AA230)*(G230*G230)</f>
        <v>0</v>
      </c>
      <c r="AF230" s="25">
        <f t="shared" si="73"/>
        <v>5.9488399762046404E-4</v>
      </c>
      <c r="AG230" s="26">
        <f>(H230-$H$2)/SUM($AF$2:AF229)</f>
        <v>87.191649418984497</v>
      </c>
      <c r="AH230" s="35">
        <f>(H230-H225)/SUM(AF225:AF229)</f>
        <v>0</v>
      </c>
      <c r="AI230" s="28">
        <f>(H230-H220)/SUM(AF220:AF229)</f>
        <v>470.99435502739868</v>
      </c>
      <c r="AJ230" s="29">
        <f>AJ229+(AVERAGE($AE$3:AE230)/(AJ229*AJ229))</f>
        <v>38.387824845036086</v>
      </c>
      <c r="AK230" s="30">
        <f>AK229+(AVERAGE($AG$3:AG230)/(AK229*AK229))</f>
        <v>38.179896570953375</v>
      </c>
      <c r="AL230" s="36">
        <f>AL229+(AVERAGE($AH$3:AH230)/(AL229*AL229))</f>
        <v>37.826172748207021</v>
      </c>
      <c r="AM230" s="37">
        <f>AM229+(AVERAGE($AI$3:AI230)/(AM229*AM229))</f>
        <v>37.478336179036447</v>
      </c>
      <c r="AN230" s="38">
        <f t="shared" si="74"/>
        <v>41</v>
      </c>
      <c r="AO230" s="39">
        <f t="shared" si="84"/>
        <v>40.859267005478401</v>
      </c>
      <c r="AP230" s="39">
        <f t="shared" si="84"/>
        <v>39.881963218284447</v>
      </c>
      <c r="AQ230" s="36">
        <f t="shared" si="80"/>
        <v>40.11021773897923</v>
      </c>
      <c r="AR230" s="40">
        <f t="shared" si="83"/>
        <v>38.856430891250348</v>
      </c>
      <c r="AS230" s="41">
        <f t="shared" si="83"/>
        <v>38.366267390186387</v>
      </c>
      <c r="AT230" s="20">
        <f>POWER((AO230-H230),2)</f>
        <v>1.9805775747016457E-2</v>
      </c>
      <c r="AU230" s="20">
        <f>POWER((AP230-H230),2)</f>
        <v>1.2500062452688705</v>
      </c>
      <c r="AV230" s="29">
        <f t="shared" si="76"/>
        <v>30.528401060900837</v>
      </c>
      <c r="AW230" s="30">
        <f t="shared" si="79"/>
        <v>39.577024263420235</v>
      </c>
      <c r="AX230" s="36">
        <f t="shared" si="77"/>
        <v>31.3719596171834</v>
      </c>
      <c r="AY230" s="37">
        <f t="shared" si="78"/>
        <v>31.765083623465358</v>
      </c>
    </row>
    <row r="231" spans="1:51" thickTop="1" thickBot="1">
      <c r="A231" s="4">
        <v>230</v>
      </c>
      <c r="B231" s="4">
        <v>1236592627</v>
      </c>
      <c r="C231" s="5">
        <f t="shared" si="66"/>
        <v>0.71339563862928346</v>
      </c>
      <c r="D231" s="2">
        <f t="shared" si="67"/>
        <v>39881.414664351854</v>
      </c>
      <c r="E231" t="s">
        <v>786</v>
      </c>
      <c r="F231" t="s">
        <v>787</v>
      </c>
      <c r="G231" s="4">
        <v>41</v>
      </c>
      <c r="H231" s="4">
        <v>41</v>
      </c>
      <c r="I231" s="5">
        <f t="shared" si="68"/>
        <v>0.65789473684210531</v>
      </c>
      <c r="J231" s="4">
        <v>274</v>
      </c>
      <c r="K231" s="4">
        <v>275</v>
      </c>
      <c r="L231" s="5">
        <f t="shared" si="69"/>
        <v>0.82283727897917636</v>
      </c>
      <c r="M231" s="5">
        <f t="shared" si="70"/>
        <v>6.7073170731707314</v>
      </c>
      <c r="N231" s="4">
        <v>0</v>
      </c>
      <c r="O231" s="4">
        <v>0</v>
      </c>
      <c r="P231" s="4">
        <v>1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1</v>
      </c>
      <c r="W231" s="4">
        <f>N231+P231+T231</f>
        <v>1</v>
      </c>
      <c r="X231" s="4">
        <f>O231+Q231+U231</f>
        <v>0</v>
      </c>
      <c r="Y231" s="60">
        <f>(N231+V231)/G231</f>
        <v>2.4390243902439025E-2</v>
      </c>
      <c r="Z231" s="62">
        <f>IF(AA231=0,0,(N231+V231)/ABS(AA231))</f>
        <v>0</v>
      </c>
      <c r="AA231" s="3">
        <f t="shared" si="71"/>
        <v>0</v>
      </c>
      <c r="AB231" s="3">
        <f t="shared" si="72"/>
        <v>1</v>
      </c>
      <c r="AC231" s="3">
        <f>N231+O231+P231+Q231+T231+U231</f>
        <v>1</v>
      </c>
      <c r="AD231" s="3">
        <f>AA231/G231</f>
        <v>0</v>
      </c>
      <c r="AE231" s="24">
        <f>(AA231)*(G231*G231)</f>
        <v>0</v>
      </c>
      <c r="AF231" s="25">
        <f t="shared" si="73"/>
        <v>5.9488399762046404E-4</v>
      </c>
      <c r="AG231" s="26">
        <f>(H231-$H$2)/SUM($AF$2:AF230)</f>
        <v>87.003616778385521</v>
      </c>
      <c r="AH231" s="35">
        <f>(H231-H226)/SUM(AF226:AF230)</f>
        <v>0</v>
      </c>
      <c r="AI231" s="28">
        <f>(H231-H221)/SUM(AF221:AF230)</f>
        <v>478.32652203964079</v>
      </c>
      <c r="AJ231" s="29">
        <f>AJ230+(AVERAGE($AE$3:AE231)/(AJ230*AJ230))</f>
        <v>38.446045053173698</v>
      </c>
      <c r="AK231" s="30">
        <f>AK230+(AVERAGE($AG$3:AG231)/(AK230*AK230))</f>
        <v>38.235779464493433</v>
      </c>
      <c r="AL231" s="36">
        <f>AL230+(AVERAGE($AH$3:AH231)/(AL230*AL230))</f>
        <v>37.889102170766627</v>
      </c>
      <c r="AM231" s="37">
        <f>AM230+(AVERAGE($AI$3:AI231)/(AM230*AM230))</f>
        <v>37.539587442076161</v>
      </c>
      <c r="AN231" s="38">
        <f t="shared" si="74"/>
        <v>41</v>
      </c>
      <c r="AO231" s="39">
        <f t="shared" si="84"/>
        <v>40.859267005478401</v>
      </c>
      <c r="AP231" s="39">
        <f t="shared" si="84"/>
        <v>40.182689514063398</v>
      </c>
      <c r="AQ231" s="36">
        <f t="shared" si="80"/>
        <v>40.388364047113051</v>
      </c>
      <c r="AR231" s="40">
        <f t="shared" si="83"/>
        <v>39.16166389835039</v>
      </c>
      <c r="AS231" s="41">
        <f t="shared" si="83"/>
        <v>38.583885810478236</v>
      </c>
      <c r="AT231" s="20">
        <f>POWER((AO231-H231),2)</f>
        <v>1.9805775747016457E-2</v>
      </c>
      <c r="AU231" s="20">
        <f>POWER((AP231-H231),2)</f>
        <v>0.66799643042192458</v>
      </c>
      <c r="AV231" s="29">
        <f t="shared" si="76"/>
        <v>30.565231444299933</v>
      </c>
      <c r="AW231" s="30">
        <f t="shared" si="79"/>
        <v>39.630101978967581</v>
      </c>
      <c r="AX231" s="36">
        <f t="shared" si="77"/>
        <v>31.410423327466344</v>
      </c>
      <c r="AY231" s="37">
        <f t="shared" si="78"/>
        <v>31.804297419948135</v>
      </c>
    </row>
    <row r="232" spans="1:51" thickTop="1" thickBot="1">
      <c r="A232" s="4">
        <v>231</v>
      </c>
      <c r="B232" s="4">
        <v>1236699795</v>
      </c>
      <c r="C232" s="5">
        <f t="shared" si="66"/>
        <v>0.71651090342679125</v>
      </c>
      <c r="D232" s="2">
        <f t="shared" si="67"/>
        <v>39882.655034722222</v>
      </c>
      <c r="E232" t="s">
        <v>787</v>
      </c>
      <c r="F232" t="s">
        <v>788</v>
      </c>
      <c r="G232" s="4">
        <v>41</v>
      </c>
      <c r="H232" s="4">
        <v>41</v>
      </c>
      <c r="I232" s="5">
        <f t="shared" si="68"/>
        <v>0.65789473684210531</v>
      </c>
      <c r="J232" s="4">
        <v>275</v>
      </c>
      <c r="K232" s="4">
        <v>275</v>
      </c>
      <c r="L232" s="5">
        <f t="shared" si="69"/>
        <v>0.82283727897917636</v>
      </c>
      <c r="M232" s="5">
        <f t="shared" si="70"/>
        <v>6.7073170731707314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f>N232+P232+T232</f>
        <v>0</v>
      </c>
      <c r="X232" s="4">
        <f>O232+Q232+U232</f>
        <v>0</v>
      </c>
      <c r="Y232" s="60">
        <f>(N232+V232)/G232</f>
        <v>0</v>
      </c>
      <c r="Z232" s="62">
        <f>IF(AA232=0,0,(N232+V232)/ABS(AA232))</f>
        <v>0</v>
      </c>
      <c r="AA232" s="3">
        <f t="shared" si="71"/>
        <v>0</v>
      </c>
      <c r="AB232" s="3">
        <f t="shared" si="72"/>
        <v>0</v>
      </c>
      <c r="AC232" s="3">
        <f>N232+O232+P232+Q232+T232+U232</f>
        <v>0</v>
      </c>
      <c r="AD232" s="3">
        <f>AA232/G232</f>
        <v>0</v>
      </c>
      <c r="AE232" s="24">
        <f>(AA232)*(G232*G232)</f>
        <v>0</v>
      </c>
      <c r="AF232" s="25">
        <f t="shared" si="73"/>
        <v>5.9488399762046404E-4</v>
      </c>
      <c r="AG232" s="26">
        <f>(H232-$H$2)/SUM($AF$2:AF231)</f>
        <v>86.816393393968255</v>
      </c>
      <c r="AH232" s="35">
        <f>(H232-H227)/SUM(AF227:AF231)</f>
        <v>0</v>
      </c>
      <c r="AI232" s="28">
        <f>(H232-H222)/SUM(AF222:AF231)</f>
        <v>485.89058492126821</v>
      </c>
      <c r="AJ232" s="29">
        <f>AJ231+(AVERAGE($AE$3:AE232)/(AJ231*AJ231))</f>
        <v>38.50383669970612</v>
      </c>
      <c r="AK232" s="30">
        <f>AK231+(AVERAGE($AG$3:AG232)/(AK231*AK231))</f>
        <v>38.29151505527858</v>
      </c>
      <c r="AL232" s="36">
        <f>AL231+(AVERAGE($AH$3:AH232)/(AL231*AL231))</f>
        <v>37.951550031830948</v>
      </c>
      <c r="AM232" s="37">
        <f>AM231+(AVERAGE($AI$3:AI232)/(AM231*AM231))</f>
        <v>37.601872649736286</v>
      </c>
      <c r="AN232" s="38">
        <f t="shared" si="74"/>
        <v>41</v>
      </c>
      <c r="AO232" s="39">
        <f t="shared" si="84"/>
        <v>40.859267005478401</v>
      </c>
      <c r="AP232" s="39">
        <f t="shared" si="84"/>
        <v>40.483616046316257</v>
      </c>
      <c r="AQ232" s="36">
        <f t="shared" si="80"/>
        <v>40.547740987287661</v>
      </c>
      <c r="AR232" s="40">
        <f t="shared" si="83"/>
        <v>39.462157366905537</v>
      </c>
      <c r="AS232" s="41">
        <f t="shared" si="83"/>
        <v>38.831694584695668</v>
      </c>
      <c r="AT232" s="20">
        <f>POWER((AO232-H232),2)</f>
        <v>1.9805775747016457E-2</v>
      </c>
      <c r="AU232" s="20">
        <f>POWER((AP232-H232),2)</f>
        <v>0.26665238762205395</v>
      </c>
      <c r="AV232" s="29">
        <f t="shared" si="76"/>
        <v>30.60197312168793</v>
      </c>
      <c r="AW232" s="30">
        <f t="shared" si="79"/>
        <v>39.68303761275687</v>
      </c>
      <c r="AX232" s="36">
        <f t="shared" si="77"/>
        <v>31.448792893766765</v>
      </c>
      <c r="AY232" s="37">
        <f t="shared" si="78"/>
        <v>31.843414577047209</v>
      </c>
    </row>
    <row r="233" spans="1:51" thickTop="1" thickBot="1">
      <c r="A233" s="4">
        <v>232</v>
      </c>
      <c r="B233" s="4">
        <v>1237511741</v>
      </c>
      <c r="C233" s="5">
        <f t="shared" si="66"/>
        <v>0.71962616822429903</v>
      </c>
      <c r="D233" s="2">
        <f t="shared" si="67"/>
        <v>39892.052557870367</v>
      </c>
      <c r="E233" t="s">
        <v>788</v>
      </c>
      <c r="F233" t="s">
        <v>789</v>
      </c>
      <c r="G233" s="4">
        <v>41</v>
      </c>
      <c r="H233" s="4">
        <v>41</v>
      </c>
      <c r="I233" s="5">
        <f t="shared" si="68"/>
        <v>0.65789473684210531</v>
      </c>
      <c r="J233" s="4">
        <v>275</v>
      </c>
      <c r="K233" s="4">
        <v>274</v>
      </c>
      <c r="L233" s="5">
        <f t="shared" si="69"/>
        <v>0.81983452099577259</v>
      </c>
      <c r="M233" s="5">
        <f t="shared" si="70"/>
        <v>6.6829268292682924</v>
      </c>
      <c r="N233" s="4">
        <v>0</v>
      </c>
      <c r="O233" s="4">
        <v>0</v>
      </c>
      <c r="P233" s="4">
        <v>0</v>
      </c>
      <c r="Q233" s="4">
        <v>1</v>
      </c>
      <c r="R233" s="4">
        <v>0</v>
      </c>
      <c r="S233" s="4">
        <v>0</v>
      </c>
      <c r="T233" s="4">
        <v>0</v>
      </c>
      <c r="U233" s="4">
        <v>0</v>
      </c>
      <c r="V233" s="4">
        <v>1</v>
      </c>
      <c r="W233" s="4">
        <f>N233+P233+T233</f>
        <v>0</v>
      </c>
      <c r="X233" s="4">
        <f>O233+Q233+U233</f>
        <v>1</v>
      </c>
      <c r="Y233" s="60">
        <f>(N233+V233)/G233</f>
        <v>2.4390243902439025E-2</v>
      </c>
      <c r="Z233" s="62">
        <f>IF(AA233=0,0,(N233+V233)/ABS(AA233))</f>
        <v>0</v>
      </c>
      <c r="AA233" s="3">
        <f t="shared" si="71"/>
        <v>0</v>
      </c>
      <c r="AB233" s="3">
        <f t="shared" si="72"/>
        <v>-1</v>
      </c>
      <c r="AC233" s="3">
        <f>N233+O233+P233+Q233+T233+U233</f>
        <v>1</v>
      </c>
      <c r="AD233" s="3">
        <f>AA233/G233</f>
        <v>0</v>
      </c>
      <c r="AE233" s="24">
        <f>(AA233)*(G233*G233)</f>
        <v>0</v>
      </c>
      <c r="AF233" s="25">
        <f t="shared" si="73"/>
        <v>5.9488399762046404E-4</v>
      </c>
      <c r="AG233" s="26">
        <f>(H233-$H$2)/SUM($AF$2:AF232)</f>
        <v>86.629974052627219</v>
      </c>
      <c r="AH233" s="35">
        <f>(H233-H228)/SUM(AF228:AF232)</f>
        <v>0</v>
      </c>
      <c r="AI233" s="28">
        <f>(H233-H223)/SUM(AF223:AF232)</f>
        <v>493.69772176159461</v>
      </c>
      <c r="AJ233" s="29">
        <f>AJ232+(AVERAGE($AE$3:AE233)/(AJ232*AJ232))</f>
        <v>38.5612055639061</v>
      </c>
      <c r="AK233" s="30">
        <f>AK232+(AVERAGE($AG$3:AG233)/(AK232*AK232))</f>
        <v>38.347103704327779</v>
      </c>
      <c r="AL233" s="36">
        <f>AL232+(AVERAGE($AH$3:AH233)/(AL232*AL232))</f>
        <v>38.013523102586397</v>
      </c>
      <c r="AM233" s="37">
        <f>AM232+(AVERAGE($AI$3:AI233)/(AM232*AM232))</f>
        <v>37.665194521309999</v>
      </c>
      <c r="AN233" s="38">
        <f t="shared" si="74"/>
        <v>41</v>
      </c>
      <c r="AO233" s="39">
        <f t="shared" si="84"/>
        <v>40.859267005478401</v>
      </c>
      <c r="AP233" s="39">
        <f t="shared" si="84"/>
        <v>40.784849033527102</v>
      </c>
      <c r="AQ233" s="36">
        <f t="shared" si="80"/>
        <v>40.58822832849858</v>
      </c>
      <c r="AR233" s="40">
        <f t="shared" si="83"/>
        <v>39.758091909146728</v>
      </c>
      <c r="AS233" s="41">
        <f t="shared" si="83"/>
        <v>39.109091348354653</v>
      </c>
      <c r="AT233" s="20">
        <f>POWER((AO233-H233),2)</f>
        <v>1.9805775747016457E-2</v>
      </c>
      <c r="AU233" s="20">
        <f>POWER((AP233-H233),2)</f>
        <v>4.6289938374221934E-2</v>
      </c>
      <c r="AV233" s="29">
        <f t="shared" si="76"/>
        <v>30.63862662564636</v>
      </c>
      <c r="AW233" s="30">
        <f t="shared" si="79"/>
        <v>39.735832112575956</v>
      </c>
      <c r="AX233" s="36">
        <f t="shared" si="77"/>
        <v>31.487068890465395</v>
      </c>
      <c r="AY233" s="37">
        <f t="shared" si="78"/>
        <v>31.882435688407249</v>
      </c>
    </row>
    <row r="234" spans="1:51" thickTop="1" thickBot="1">
      <c r="A234" s="4">
        <v>233</v>
      </c>
      <c r="B234" s="4">
        <v>1237548039</v>
      </c>
      <c r="C234" s="5">
        <f t="shared" si="66"/>
        <v>0.72274143302180682</v>
      </c>
      <c r="D234" s="2">
        <f t="shared" si="67"/>
        <v>39892.472673611112</v>
      </c>
      <c r="E234" t="s">
        <v>789</v>
      </c>
      <c r="F234" t="s">
        <v>790</v>
      </c>
      <c r="G234" s="4">
        <v>41</v>
      </c>
      <c r="H234" s="4">
        <v>41</v>
      </c>
      <c r="I234" s="5">
        <f t="shared" si="68"/>
        <v>0.65789473684210531</v>
      </c>
      <c r="J234" s="4">
        <v>274</v>
      </c>
      <c r="K234" s="4">
        <v>274</v>
      </c>
      <c r="L234" s="5">
        <f t="shared" si="69"/>
        <v>0.81983452099577259</v>
      </c>
      <c r="M234" s="5">
        <f t="shared" si="70"/>
        <v>6.6829268292682924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f>N234+P234+T234</f>
        <v>0</v>
      </c>
      <c r="X234" s="4">
        <f>O234+Q234+U234</f>
        <v>0</v>
      </c>
      <c r="Y234" s="60">
        <f>(N234+V234)/G234</f>
        <v>0</v>
      </c>
      <c r="Z234" s="62">
        <f>IF(AA234=0,0,(N234+V234)/ABS(AA234))</f>
        <v>0</v>
      </c>
      <c r="AA234" s="3">
        <f t="shared" si="71"/>
        <v>0</v>
      </c>
      <c r="AB234" s="3">
        <f t="shared" si="72"/>
        <v>0</v>
      </c>
      <c r="AC234" s="3">
        <f>N234+O234+P234+Q234+T234+U234</f>
        <v>0</v>
      </c>
      <c r="AD234" s="3">
        <f>AA234/G234</f>
        <v>0</v>
      </c>
      <c r="AE234" s="24">
        <f>(AA234)*(G234*G234)</f>
        <v>0</v>
      </c>
      <c r="AF234" s="25">
        <f t="shared" si="73"/>
        <v>5.9488399762046404E-4</v>
      </c>
      <c r="AG234" s="26">
        <f>(H234-$H$2)/SUM($AF$2:AF233)</f>
        <v>86.444353585937108</v>
      </c>
      <c r="AH234" s="35">
        <f>(H234-H229)/SUM(AF229:AF233)</f>
        <v>0</v>
      </c>
      <c r="AI234" s="28">
        <f>(H234-H224)/SUM(AF224:AF233)</f>
        <v>167.25328026864003</v>
      </c>
      <c r="AJ234" s="29">
        <f>AJ233+(AVERAGE($AE$3:AE234)/(AJ233*AJ233))</f>
        <v>38.618157311361273</v>
      </c>
      <c r="AK234" s="30">
        <f>AK233+(AVERAGE($AG$3:AG234)/(AK233*AK233))</f>
        <v>38.402545780033464</v>
      </c>
      <c r="AL234" s="36">
        <f>AL233+(AVERAGE($AH$3:AH234)/(AL233*AL233))</f>
        <v>38.075028014856585</v>
      </c>
      <c r="AM234" s="37">
        <f>AM233+(AVERAGE($AI$3:AI234)/(AM233*AM233))</f>
        <v>37.728539805839716</v>
      </c>
      <c r="AN234" s="38">
        <f t="shared" si="74"/>
        <v>41</v>
      </c>
      <c r="AO234" s="39">
        <f t="shared" si="84"/>
        <v>40.859267005478401</v>
      </c>
      <c r="AP234" s="39">
        <f t="shared" si="84"/>
        <v>40.88539784142278</v>
      </c>
      <c r="AQ234" s="36">
        <f t="shared" si="80"/>
        <v>40.58822832849858</v>
      </c>
      <c r="AR234" s="40">
        <f t="shared" si="83"/>
        <v>40.013096704132458</v>
      </c>
      <c r="AS234" s="41">
        <f t="shared" si="83"/>
        <v>39.383964554682706</v>
      </c>
      <c r="AT234" s="20">
        <f>POWER((AO234-H234),2)</f>
        <v>1.9805775747016457E-2</v>
      </c>
      <c r="AU234" s="20">
        <f>POWER((AP234-H234),2)</f>
        <v>1.3133654750558357E-2</v>
      </c>
      <c r="AV234" s="29">
        <f t="shared" si="76"/>
        <v>30.675192483656726</v>
      </c>
      <c r="AW234" s="30">
        <f t="shared" si="79"/>
        <v>39.788486416132116</v>
      </c>
      <c r="AX234" s="36">
        <f t="shared" si="77"/>
        <v>31.525251886353917</v>
      </c>
      <c r="AY234" s="37">
        <f t="shared" si="78"/>
        <v>31.921361341856983</v>
      </c>
    </row>
    <row r="235" spans="1:51" thickTop="1" thickBot="1">
      <c r="A235" s="4">
        <v>234</v>
      </c>
      <c r="B235" s="4">
        <v>1240536677</v>
      </c>
      <c r="C235" s="5">
        <f t="shared" si="66"/>
        <v>0.72585669781931461</v>
      </c>
      <c r="D235" s="2">
        <f t="shared" si="67"/>
        <v>39927.063391203701</v>
      </c>
      <c r="E235" t="s">
        <v>790</v>
      </c>
      <c r="F235" t="s">
        <v>791</v>
      </c>
      <c r="G235" s="4">
        <v>41</v>
      </c>
      <c r="H235" s="4">
        <v>42</v>
      </c>
      <c r="I235" s="5">
        <f t="shared" si="68"/>
        <v>0.68421052631578949</v>
      </c>
      <c r="J235" s="4">
        <v>274</v>
      </c>
      <c r="K235" s="4">
        <v>277</v>
      </c>
      <c r="L235" s="5">
        <f t="shared" si="69"/>
        <v>0.82884279494598401</v>
      </c>
      <c r="M235" s="5">
        <f t="shared" si="70"/>
        <v>6.5952380952380949</v>
      </c>
      <c r="N235" s="4">
        <v>1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3</v>
      </c>
      <c r="U235" s="4">
        <v>0</v>
      </c>
      <c r="V235" s="4">
        <v>0</v>
      </c>
      <c r="W235" s="4">
        <f>N235+P235+T235</f>
        <v>4</v>
      </c>
      <c r="X235" s="4">
        <f>O235+Q235+U235</f>
        <v>0</v>
      </c>
      <c r="Y235" s="60">
        <f>(N235+V235)/G235</f>
        <v>2.4390243902439025E-2</v>
      </c>
      <c r="Z235" s="62">
        <f>IF(AA235=0,0,(N235+V235)/ABS(AA235))</f>
        <v>1</v>
      </c>
      <c r="AA235" s="3">
        <f t="shared" si="71"/>
        <v>1</v>
      </c>
      <c r="AB235" s="3">
        <f t="shared" si="72"/>
        <v>3</v>
      </c>
      <c r="AC235" s="3">
        <f>N235+O235+P235+Q235+T235+U235</f>
        <v>4</v>
      </c>
      <c r="AD235" s="3">
        <f>AA235/G235</f>
        <v>2.4390243902439025E-2</v>
      </c>
      <c r="AE235" s="24">
        <f>(AA235)*(G235*G235)</f>
        <v>1681</v>
      </c>
      <c r="AF235" s="25">
        <f t="shared" si="73"/>
        <v>5.6689342403628119E-4</v>
      </c>
      <c r="AG235" s="26">
        <f>(H235-$H$2)/SUM($AF$2:AF234)</f>
        <v>89.853673822578145</v>
      </c>
      <c r="AH235" s="35">
        <f>(H235-H230)/SUM(AF230:AF234)</f>
        <v>336.2</v>
      </c>
      <c r="AI235" s="28">
        <f>(H235-H225)/SUM(AF225:AF234)</f>
        <v>168.10000000000002</v>
      </c>
      <c r="AJ235" s="29">
        <f>AJ234+(AVERAGE($AE$3:AE235)/(AJ234*AJ234))</f>
        <v>38.679535082913091</v>
      </c>
      <c r="AK235" s="30">
        <f>AK234+(AVERAGE($AG$3:AG235)/(AK234*AK234))</f>
        <v>38.457852117551987</v>
      </c>
      <c r="AL235" s="36">
        <f>AL234+(AVERAGE($AH$3:AH235)/(AL234*AL234))</f>
        <v>38.137066581674674</v>
      </c>
      <c r="AM235" s="37">
        <f>AM234+(AVERAGE($AI$3:AI235)/(AM234*AM234))</f>
        <v>37.791908443655664</v>
      </c>
      <c r="AN235" s="38">
        <f t="shared" si="74"/>
        <v>42</v>
      </c>
      <c r="AO235" s="39">
        <f t="shared" si="84"/>
        <v>41.060647112079693</v>
      </c>
      <c r="AP235" s="39">
        <f t="shared" si="84"/>
        <v>40.985959229009083</v>
      </c>
      <c r="AQ235" s="36">
        <f t="shared" si="80"/>
        <v>40.62904405349299</v>
      </c>
      <c r="AR235" s="40">
        <f t="shared" si="83"/>
        <v>40.230669516986687</v>
      </c>
      <c r="AS235" s="41">
        <f t="shared" si="83"/>
        <v>39.646952763238801</v>
      </c>
      <c r="AT235" s="20">
        <f>POWER((AO235-H235),2)</f>
        <v>0.88238384804422176</v>
      </c>
      <c r="AU235" s="20">
        <f>POWER((AP235-H235),2)</f>
        <v>1.0282786852318533</v>
      </c>
      <c r="AV235" s="29">
        <f t="shared" si="76"/>
        <v>30.711671218167453</v>
      </c>
      <c r="AW235" s="30">
        <f t="shared" si="79"/>
        <v>39.841001451198956</v>
      </c>
      <c r="AX235" s="36">
        <f t="shared" si="77"/>
        <v>31.563342444709498</v>
      </c>
      <c r="AY235" s="37">
        <f t="shared" si="78"/>
        <v>31.960192119487285</v>
      </c>
    </row>
    <row r="236" spans="1:51" thickTop="1" thickBot="1">
      <c r="A236" s="4">
        <v>235</v>
      </c>
      <c r="B236" s="4">
        <v>1240658603</v>
      </c>
      <c r="C236" s="5">
        <f t="shared" si="66"/>
        <v>0.7289719626168224</v>
      </c>
      <c r="D236" s="2">
        <f t="shared" si="67"/>
        <v>39928.47457175926</v>
      </c>
      <c r="E236" t="s">
        <v>791</v>
      </c>
      <c r="F236" t="s">
        <v>792</v>
      </c>
      <c r="G236" s="4">
        <v>42</v>
      </c>
      <c r="H236" s="4">
        <v>42</v>
      </c>
      <c r="I236" s="5">
        <f t="shared" si="68"/>
        <v>0.68421052631578949</v>
      </c>
      <c r="J236" s="4">
        <v>277</v>
      </c>
      <c r="K236" s="4">
        <v>277</v>
      </c>
      <c r="L236" s="5">
        <f t="shared" si="69"/>
        <v>0.82884279494598401</v>
      </c>
      <c r="M236" s="5">
        <f t="shared" si="70"/>
        <v>6.5952380952380949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f>N236+P236+T236</f>
        <v>0</v>
      </c>
      <c r="X236" s="4">
        <f>O236+Q236+U236</f>
        <v>0</v>
      </c>
      <c r="Y236" s="60">
        <f>(N236+V236)/G236</f>
        <v>0</v>
      </c>
      <c r="Z236" s="62">
        <f>IF(AA236=0,0,(N236+V236)/ABS(AA236))</f>
        <v>0</v>
      </c>
      <c r="AA236" s="3">
        <f t="shared" si="71"/>
        <v>0</v>
      </c>
      <c r="AB236" s="3">
        <f t="shared" si="72"/>
        <v>0</v>
      </c>
      <c r="AC236" s="3">
        <f>N236+O236+P236+Q236+T236+U236</f>
        <v>0</v>
      </c>
      <c r="AD236" s="3">
        <f>AA236/G236</f>
        <v>0</v>
      </c>
      <c r="AE236" s="24">
        <f>(AA236)*(G236*G236)</f>
        <v>0</v>
      </c>
      <c r="AF236" s="25">
        <f t="shared" si="73"/>
        <v>5.6689342403628119E-4</v>
      </c>
      <c r="AG236" s="26">
        <f>(H236-$H$2)/SUM($AF$2:AF235)</f>
        <v>89.670969377367527</v>
      </c>
      <c r="AH236" s="35">
        <f>(H236-H231)/SUM(AF231:AF235)</f>
        <v>339.39384227995879</v>
      </c>
      <c r="AI236" s="28">
        <f>(H236-H226)/SUM(AF226:AF235)</f>
        <v>168.89468588027566</v>
      </c>
      <c r="AJ236" s="29">
        <f>AJ235+(AVERAGE($AE$3:AE236)/(AJ235*AJ235))</f>
        <v>38.74045675069015</v>
      </c>
      <c r="AK236" s="30">
        <f>AK235+(AVERAGE($AG$3:AG236)/(AK235*AK235))</f>
        <v>38.513022923644336</v>
      </c>
      <c r="AL236" s="36">
        <f>AL235+(AVERAGE($AH$3:AH236)/(AL235*AL235))</f>
        <v>38.199636438770618</v>
      </c>
      <c r="AM236" s="37">
        <f>AM235+(AVERAGE($AI$3:AI236)/(AM235*AM235))</f>
        <v>37.855300212510151</v>
      </c>
      <c r="AN236" s="38">
        <f t="shared" si="74"/>
        <v>42</v>
      </c>
      <c r="AO236" s="39">
        <f t="shared" si="84"/>
        <v>41.26195110042876</v>
      </c>
      <c r="AP236" s="39">
        <f t="shared" si="84"/>
        <v>41.086500825644968</v>
      </c>
      <c r="AQ236" s="36">
        <f t="shared" si="80"/>
        <v>40.710898536533804</v>
      </c>
      <c r="AR236" s="40">
        <f t="shared" ref="AR236:AS251" si="85">AR235+(AVERAGE(AH227:AH236)/(AR235*AR235))</f>
        <v>40.410652938690248</v>
      </c>
      <c r="AS236" s="41">
        <f t="shared" si="85"/>
        <v>39.888975706430948</v>
      </c>
      <c r="AT236" s="20">
        <f>POWER((AO236-H236),2)</f>
        <v>0.54471617815831797</v>
      </c>
      <c r="AU236" s="20">
        <f>POWER((AP236-H236),2)</f>
        <v>0.83448074154732443</v>
      </c>
      <c r="AV236" s="29">
        <f t="shared" si="76"/>
        <v>30.748063346659691</v>
      </c>
      <c r="AW236" s="30">
        <f t="shared" si="79"/>
        <v>39.893378135760564</v>
      </c>
      <c r="AX236" s="36">
        <f t="shared" si="77"/>
        <v>31.601341123368062</v>
      </c>
      <c r="AY236" s="37">
        <f t="shared" si="78"/>
        <v>31.998928597727918</v>
      </c>
    </row>
    <row r="237" spans="1:51" thickTop="1" thickBot="1">
      <c r="A237" s="4">
        <v>236</v>
      </c>
      <c r="B237" s="4">
        <v>1240852501</v>
      </c>
      <c r="C237" s="5">
        <f t="shared" si="66"/>
        <v>0.73208722741433019</v>
      </c>
      <c r="D237" s="2">
        <f t="shared" si="67"/>
        <v>39930.718761574077</v>
      </c>
      <c r="E237" t="s">
        <v>792</v>
      </c>
      <c r="F237" t="s">
        <v>793</v>
      </c>
      <c r="G237" s="4">
        <v>42</v>
      </c>
      <c r="H237" s="4">
        <v>42</v>
      </c>
      <c r="I237" s="5">
        <f t="shared" si="68"/>
        <v>0.68421052631578949</v>
      </c>
      <c r="J237" s="4">
        <v>277</v>
      </c>
      <c r="K237" s="4">
        <v>277</v>
      </c>
      <c r="L237" s="5">
        <f t="shared" si="69"/>
        <v>0.82884279494598401</v>
      </c>
      <c r="M237" s="5">
        <f t="shared" si="70"/>
        <v>6.5952380952380949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f>N237+P237+T237</f>
        <v>0</v>
      </c>
      <c r="X237" s="4">
        <f>O237+Q237+U237</f>
        <v>0</v>
      </c>
      <c r="Y237" s="60">
        <f>(N237+V237)/G237</f>
        <v>0</v>
      </c>
      <c r="Z237" s="62">
        <f>IF(AA237=0,0,(N237+V237)/ABS(AA237))</f>
        <v>0</v>
      </c>
      <c r="AA237" s="3">
        <f t="shared" si="71"/>
        <v>0</v>
      </c>
      <c r="AB237" s="3">
        <f t="shared" si="72"/>
        <v>0</v>
      </c>
      <c r="AC237" s="3">
        <f>N237+O237+P237+Q237+T237+U237</f>
        <v>0</v>
      </c>
      <c r="AD237" s="3">
        <f>AA237/G237</f>
        <v>0</v>
      </c>
      <c r="AE237" s="24">
        <f>(AA237)*(G237*G237)</f>
        <v>0</v>
      </c>
      <c r="AF237" s="25">
        <f t="shared" si="73"/>
        <v>5.6689342403628119E-4</v>
      </c>
      <c r="AG237" s="26">
        <f>(H237-$H$2)/SUM($AF$2:AF236)</f>
        <v>89.489006430536605</v>
      </c>
      <c r="AH237" s="35">
        <f>(H237-H232)/SUM(AF232:AF236)</f>
        <v>342.64894846313848</v>
      </c>
      <c r="AI237" s="28">
        <f>(H237-H227)/SUM(AF227:AF236)</f>
        <v>169.69692113997937</v>
      </c>
      <c r="AJ237" s="29">
        <f>AJ236+(AVERAGE($AE$3:AE237)/(AJ236*AJ236))</f>
        <v>38.800928536809138</v>
      </c>
      <c r="AK237" s="30">
        <f>AK236+(AVERAGE($AG$3:AG237)/(AK236*AK236))</f>
        <v>38.568058414673445</v>
      </c>
      <c r="AL237" s="36">
        <f>AL236+(AVERAGE($AH$3:AH237)/(AL236*AL236))</f>
        <v>38.262735329972422</v>
      </c>
      <c r="AM237" s="37">
        <f>AM236+(AVERAGE($AI$3:AI237)/(AM236*AM236))</f>
        <v>37.91871490998907</v>
      </c>
      <c r="AN237" s="38">
        <f t="shared" si="74"/>
        <v>42</v>
      </c>
      <c r="AO237" s="39">
        <f t="shared" si="84"/>
        <v>41.463207585400454</v>
      </c>
      <c r="AP237" s="39">
        <f t="shared" si="84"/>
        <v>41.187026188977356</v>
      </c>
      <c r="AQ237" s="36">
        <f t="shared" si="80"/>
        <v>40.833772527330197</v>
      </c>
      <c r="AR237" s="40">
        <f t="shared" si="85"/>
        <v>40.552606850868692</v>
      </c>
      <c r="AS237" s="41">
        <f t="shared" si="85"/>
        <v>40.110435997238888</v>
      </c>
      <c r="AT237" s="20">
        <f>POWER((AO237-H237),2)</f>
        <v>0.28814609637161087</v>
      </c>
      <c r="AU237" s="20">
        <f>POWER((AP237-H237),2)</f>
        <v>0.66092641740868185</v>
      </c>
      <c r="AV237" s="29">
        <f t="shared" si="76"/>
        <v>30.784369381712054</v>
      </c>
      <c r="AW237" s="30">
        <f t="shared" si="79"/>
        <v>39.945617378153059</v>
      </c>
      <c r="AX237" s="36">
        <f t="shared" si="77"/>
        <v>31.639248474796322</v>
      </c>
      <c r="AY237" s="37">
        <f t="shared" si="78"/>
        <v>32.037571347423004</v>
      </c>
    </row>
    <row r="238" spans="1:51" thickTop="1" thickBot="1">
      <c r="A238" s="4">
        <v>237</v>
      </c>
      <c r="B238" s="4">
        <v>1242252212</v>
      </c>
      <c r="C238" s="5">
        <f t="shared" si="66"/>
        <v>0.73520249221183798</v>
      </c>
      <c r="D238" s="2">
        <f t="shared" si="67"/>
        <v>39946.919120370367</v>
      </c>
      <c r="E238" t="s">
        <v>793</v>
      </c>
      <c r="F238" t="s">
        <v>794</v>
      </c>
      <c r="G238" s="4">
        <v>42</v>
      </c>
      <c r="H238" s="4">
        <v>43</v>
      </c>
      <c r="I238" s="5">
        <f t="shared" si="68"/>
        <v>0.71052631578947367</v>
      </c>
      <c r="J238" s="4">
        <v>277</v>
      </c>
      <c r="K238" s="4">
        <v>280</v>
      </c>
      <c r="L238" s="5">
        <f t="shared" si="69"/>
        <v>0.83785106889619532</v>
      </c>
      <c r="M238" s="5">
        <f t="shared" si="70"/>
        <v>6.5116279069767442</v>
      </c>
      <c r="N238" s="4">
        <v>1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3</v>
      </c>
      <c r="U238" s="4">
        <v>0</v>
      </c>
      <c r="V238" s="4">
        <v>0</v>
      </c>
      <c r="W238" s="4">
        <f>N238+P238+T238</f>
        <v>4</v>
      </c>
      <c r="X238" s="4">
        <f>O238+Q238+U238</f>
        <v>0</v>
      </c>
      <c r="Y238" s="60">
        <f>(N238+V238)/G238</f>
        <v>2.3809523809523808E-2</v>
      </c>
      <c r="Z238" s="62">
        <f>IF(AA238=0,0,(N238+V238)/ABS(AA238))</f>
        <v>1</v>
      </c>
      <c r="AA238" s="3">
        <f t="shared" si="71"/>
        <v>1</v>
      </c>
      <c r="AB238" s="3">
        <f t="shared" si="72"/>
        <v>3</v>
      </c>
      <c r="AC238" s="3">
        <f>N238+O238+P238+Q238+T238+U238</f>
        <v>4</v>
      </c>
      <c r="AD238" s="3">
        <f>AA238/G238</f>
        <v>2.3809523809523808E-2</v>
      </c>
      <c r="AE238" s="24">
        <f>(AA238)*(G238*G238)</f>
        <v>1764</v>
      </c>
      <c r="AF238" s="25">
        <f t="shared" si="73"/>
        <v>5.4083288263926451E-4</v>
      </c>
      <c r="AG238" s="26">
        <f>(H238-$H$2)/SUM($AF$2:AF237)</f>
        <v>92.88009169630503</v>
      </c>
      <c r="AH238" s="35">
        <f>(H238-H233)/SUM(AF233:AF237)</f>
        <v>691.93419670983553</v>
      </c>
      <c r="AI238" s="28">
        <f>(H238-H228)/SUM(AF228:AF237)</f>
        <v>341.01362773848535</v>
      </c>
      <c r="AJ238" s="29">
        <f>AJ237+(AVERAGE($AE$3:AE238)/(AJ237*AJ237))</f>
        <v>38.86592134592113</v>
      </c>
      <c r="AK238" s="30">
        <f>AK237+(AVERAGE($AG$3:AG238)/(AK237*AK237))</f>
        <v>38.622968992354686</v>
      </c>
      <c r="AL238" s="36">
        <f>AL237+(AVERAGE($AH$3:AH238)/(AL237*AL237))</f>
        <v>38.327362423758274</v>
      </c>
      <c r="AM238" s="37">
        <f>AM237+(AVERAGE($AI$3:AI238)/(AM237*AM237))</f>
        <v>37.982654837535293</v>
      </c>
      <c r="AN238" s="38">
        <f t="shared" si="74"/>
        <v>43</v>
      </c>
      <c r="AO238" s="39">
        <f t="shared" si="84"/>
        <v>41.865682672291712</v>
      </c>
      <c r="AP238" s="39">
        <f t="shared" si="84"/>
        <v>41.388051555687049</v>
      </c>
      <c r="AQ238" s="36">
        <f t="shared" si="80"/>
        <v>41.038903879873445</v>
      </c>
      <c r="AR238" s="40">
        <f t="shared" si="85"/>
        <v>40.676838519260727</v>
      </c>
      <c r="AS238" s="41">
        <f t="shared" si="85"/>
        <v>40.322249247278776</v>
      </c>
      <c r="AT238" s="20">
        <f>POWER((AO238-H238),2)</f>
        <v>1.2866757999392724</v>
      </c>
      <c r="AU238" s="20">
        <f>POWER((AP238-H238),2)</f>
        <v>2.5983777871229421</v>
      </c>
      <c r="AV238" s="29">
        <f t="shared" si="76"/>
        <v>30.820589831064272</v>
      </c>
      <c r="AW238" s="30">
        <f t="shared" si="79"/>
        <v>39.997720077203489</v>
      </c>
      <c r="AX238" s="36">
        <f t="shared" si="77"/>
        <v>31.677065046162603</v>
      </c>
      <c r="AY238" s="37">
        <f t="shared" si="78"/>
        <v>32.07612093390518</v>
      </c>
    </row>
    <row r="239" spans="1:51" thickTop="1" thickBot="1">
      <c r="A239" s="4">
        <v>238</v>
      </c>
      <c r="B239" s="4">
        <v>1242341037</v>
      </c>
      <c r="C239" s="5">
        <f t="shared" si="66"/>
        <v>0.73831775700934577</v>
      </c>
      <c r="D239" s="2">
        <f t="shared" si="67"/>
        <v>39947.947187500002</v>
      </c>
      <c r="E239" t="s">
        <v>794</v>
      </c>
      <c r="F239" t="s">
        <v>795</v>
      </c>
      <c r="G239" s="4">
        <v>43</v>
      </c>
      <c r="H239" s="4">
        <v>43</v>
      </c>
      <c r="I239" s="5">
        <f t="shared" si="68"/>
        <v>0.71052631578947367</v>
      </c>
      <c r="J239" s="4">
        <v>280</v>
      </c>
      <c r="K239" s="4">
        <v>280</v>
      </c>
      <c r="L239" s="5">
        <f t="shared" si="69"/>
        <v>0.83785106889619532</v>
      </c>
      <c r="M239" s="5">
        <f t="shared" si="70"/>
        <v>6.5116279069767442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f>N239+P239+T239</f>
        <v>0</v>
      </c>
      <c r="X239" s="4">
        <f>O239+Q239+U239</f>
        <v>0</v>
      </c>
      <c r="Y239" s="60">
        <f>(N239+V239)/G239</f>
        <v>0</v>
      </c>
      <c r="Z239" s="62">
        <f>IF(AA239=0,0,(N239+V239)/ABS(AA239))</f>
        <v>0</v>
      </c>
      <c r="AA239" s="3">
        <f t="shared" si="71"/>
        <v>0</v>
      </c>
      <c r="AB239" s="3">
        <f t="shared" si="72"/>
        <v>0</v>
      </c>
      <c r="AC239" s="3">
        <f>N239+O239+P239+Q239+T239+U239</f>
        <v>0</v>
      </c>
      <c r="AD239" s="3">
        <f>AA239/G239</f>
        <v>0</v>
      </c>
      <c r="AE239" s="24">
        <f>(AA239)*(G239*G239)</f>
        <v>0</v>
      </c>
      <c r="AF239" s="25">
        <f t="shared" si="73"/>
        <v>5.4083288263926451E-4</v>
      </c>
      <c r="AG239" s="26">
        <f>(H239-$H$2)/SUM($AF$2:AF238)</f>
        <v>92.700991214457517</v>
      </c>
      <c r="AH239" s="35">
        <f>(H239-H234)/SUM(AF234:AF238)</f>
        <v>705.11987305087825</v>
      </c>
      <c r="AI239" s="28">
        <f>(H239-H229)/SUM(AF229:AF238)</f>
        <v>344.18567159350079</v>
      </c>
      <c r="AJ239" s="29">
        <f>AJ238+(AVERAGE($AE$3:AE239)/(AJ238*AJ238))</f>
        <v>38.930423655887722</v>
      </c>
      <c r="AK239" s="30">
        <f>AK238+(AVERAGE($AG$3:AG239)/(AK238*AK238))</f>
        <v>38.677754722814257</v>
      </c>
      <c r="AL239" s="36">
        <f>AL238+(AVERAGE($AH$3:AH239)/(AL238*AL238))</f>
        <v>38.393525319669948</v>
      </c>
      <c r="AM239" s="37">
        <f>AM238+(AVERAGE($AI$3:AI239)/(AM238*AM238))</f>
        <v>38.047117431538169</v>
      </c>
      <c r="AN239" s="38">
        <f t="shared" si="74"/>
        <v>43</v>
      </c>
      <c r="AO239" s="39">
        <f t="shared" si="84"/>
        <v>42.267979492928248</v>
      </c>
      <c r="AP239" s="39">
        <f t="shared" si="84"/>
        <v>41.588980648738435</v>
      </c>
      <c r="AQ239" s="36">
        <f t="shared" si="80"/>
        <v>41.325723599802949</v>
      </c>
      <c r="AR239" s="40">
        <f t="shared" si="85"/>
        <v>40.822812729440628</v>
      </c>
      <c r="AS239" s="41">
        <f t="shared" si="85"/>
        <v>40.52448100590756</v>
      </c>
      <c r="AT239" s="20">
        <f>POWER((AO239-H239),2)</f>
        <v>0.53585402277358496</v>
      </c>
      <c r="AU239" s="20">
        <f>POWER((AP239-H239),2)</f>
        <v>1.9909756096346083</v>
      </c>
      <c r="AV239" s="29">
        <f t="shared" si="76"/>
        <v>30.8567251976798</v>
      </c>
      <c r="AW239" s="30">
        <f t="shared" si="79"/>
        <v>40.049687122366244</v>
      </c>
      <c r="AX239" s="36">
        <f t="shared" si="77"/>
        <v>31.714791379406499</v>
      </c>
      <c r="AY239" s="37">
        <f t="shared" si="78"/>
        <v>32.114577917068551</v>
      </c>
    </row>
    <row r="240" spans="1:51" thickTop="1" thickBot="1">
      <c r="A240" s="4">
        <v>239</v>
      </c>
      <c r="B240" s="4">
        <v>1242766529</v>
      </c>
      <c r="C240" s="5">
        <f t="shared" si="66"/>
        <v>0.74143302180685355</v>
      </c>
      <c r="D240" s="2">
        <f t="shared" si="67"/>
        <v>39952.871863425928</v>
      </c>
      <c r="E240" t="s">
        <v>795</v>
      </c>
      <c r="F240" t="s">
        <v>796</v>
      </c>
      <c r="G240" s="4">
        <v>43</v>
      </c>
      <c r="H240" s="4">
        <v>43</v>
      </c>
      <c r="I240" s="5">
        <f t="shared" si="68"/>
        <v>0.71052631578947367</v>
      </c>
      <c r="J240" s="4">
        <v>280</v>
      </c>
      <c r="K240" s="4">
        <v>280</v>
      </c>
      <c r="L240" s="5">
        <f t="shared" si="69"/>
        <v>0.83785106889619532</v>
      </c>
      <c r="M240" s="5">
        <f t="shared" si="70"/>
        <v>6.5116279069767442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f>N240+P240+T240</f>
        <v>0</v>
      </c>
      <c r="X240" s="4">
        <f>O240+Q240+U240</f>
        <v>0</v>
      </c>
      <c r="Y240" s="60">
        <f>(N240+V240)/G240</f>
        <v>0</v>
      </c>
      <c r="Z240" s="62">
        <f>IF(AA240=0,0,(N240+V240)/ABS(AA240))</f>
        <v>0</v>
      </c>
      <c r="AA240" s="3">
        <f t="shared" si="71"/>
        <v>0</v>
      </c>
      <c r="AB240" s="3">
        <f t="shared" si="72"/>
        <v>0</v>
      </c>
      <c r="AC240" s="3">
        <f>N240+O240+P240+Q240+T240+U240</f>
        <v>0</v>
      </c>
      <c r="AD240" s="3">
        <f>AA240/G240</f>
        <v>0</v>
      </c>
      <c r="AE240" s="24">
        <f>(AA240)*(G240*G240)</f>
        <v>0</v>
      </c>
      <c r="AF240" s="25">
        <f t="shared" si="73"/>
        <v>5.4083288263926451E-4</v>
      </c>
      <c r="AG240" s="26">
        <f>(H240-$H$2)/SUM($AF$2:AF239)</f>
        <v>92.522580121413981</v>
      </c>
      <c r="AH240" s="35">
        <f>(H240-H235)/SUM(AF235:AF239)</f>
        <v>359.40892561983469</v>
      </c>
      <c r="AI240" s="28">
        <f>(H240-H230)/SUM(AF230:AF239)</f>
        <v>347.41728101236703</v>
      </c>
      <c r="AJ240" s="29">
        <f>AJ239+(AVERAGE($AE$3:AE240)/(AJ239*AJ239))</f>
        <v>38.994442279396665</v>
      </c>
      <c r="AK240" s="30">
        <f>AK239+(AVERAGE($AG$3:AG240)/(AK239*AK239))</f>
        <v>38.73241568372687</v>
      </c>
      <c r="AL240" s="36">
        <f>AL239+(AVERAGE($AH$3:AH240)/(AL239*AL239))</f>
        <v>38.460207801420928</v>
      </c>
      <c r="AM240" s="37">
        <f>AM239+(AVERAGE($AI$3:AI240)/(AM239*AM239))</f>
        <v>38.112100236185043</v>
      </c>
      <c r="AN240" s="38">
        <f t="shared" si="74"/>
        <v>43</v>
      </c>
      <c r="AO240" s="39">
        <f t="shared" si="84"/>
        <v>42.46915072796309</v>
      </c>
      <c r="AP240" s="39">
        <f t="shared" si="84"/>
        <v>41.789841299441576</v>
      </c>
      <c r="AQ240" s="36">
        <f t="shared" si="80"/>
        <v>41.611293778148067</v>
      </c>
      <c r="AR240" s="40">
        <f t="shared" si="85"/>
        <v>40.989311522778472</v>
      </c>
      <c r="AS240" s="41">
        <f t="shared" si="85"/>
        <v>40.717174443180745</v>
      </c>
      <c r="AT240" s="20">
        <f>POWER((AO240-H240),2)</f>
        <v>0.28180094962211755</v>
      </c>
      <c r="AU240" s="20">
        <f>POWER((AP240-H240),2)</f>
        <v>1.4644840805372523</v>
      </c>
      <c r="AV240" s="29">
        <f t="shared" si="76"/>
        <v>30.892775979807411</v>
      </c>
      <c r="AW240" s="30">
        <f t="shared" si="79"/>
        <v>40.101519393856954</v>
      </c>
      <c r="AX240" s="36">
        <f t="shared" si="77"/>
        <v>31.75242801130733</v>
      </c>
      <c r="AY240" s="37">
        <f t="shared" si="78"/>
        <v>32.152942851440379</v>
      </c>
    </row>
    <row r="241" spans="1:51" thickTop="1" thickBot="1">
      <c r="A241" s="4">
        <v>240</v>
      </c>
      <c r="B241" s="4">
        <v>1244120242</v>
      </c>
      <c r="C241" s="5">
        <f t="shared" si="66"/>
        <v>0.74454828660436134</v>
      </c>
      <c r="D241" s="2">
        <f t="shared" si="67"/>
        <v>39968.539837962962</v>
      </c>
      <c r="E241" t="s">
        <v>796</v>
      </c>
      <c r="F241" t="s">
        <v>797</v>
      </c>
      <c r="G241" s="4">
        <v>43</v>
      </c>
      <c r="H241" s="4">
        <v>43</v>
      </c>
      <c r="I241" s="5">
        <f t="shared" si="68"/>
        <v>0.71052631578947367</v>
      </c>
      <c r="J241" s="4">
        <v>280</v>
      </c>
      <c r="K241" s="4">
        <v>280</v>
      </c>
      <c r="L241" s="5">
        <f t="shared" si="69"/>
        <v>0.83785106889619532</v>
      </c>
      <c r="M241" s="5">
        <f t="shared" si="70"/>
        <v>6.5116279069767442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3</v>
      </c>
      <c r="T241" s="4">
        <v>0</v>
      </c>
      <c r="U241" s="4">
        <v>0</v>
      </c>
      <c r="V241" s="4">
        <v>1</v>
      </c>
      <c r="W241" s="4">
        <f>N241+P241+T241</f>
        <v>0</v>
      </c>
      <c r="X241" s="4">
        <f>O241+Q241+U241</f>
        <v>0</v>
      </c>
      <c r="Y241" s="60">
        <f>(N241+V241)/G241</f>
        <v>2.3255813953488372E-2</v>
      </c>
      <c r="Z241" s="62">
        <f>IF(AA241=0,0,(N241+V241)/ABS(AA241))</f>
        <v>0</v>
      </c>
      <c r="AA241" s="3">
        <f t="shared" si="71"/>
        <v>0</v>
      </c>
      <c r="AB241" s="3">
        <f t="shared" si="72"/>
        <v>0</v>
      </c>
      <c r="AC241" s="3">
        <f>N241+O241+P241+Q241+T241+U241</f>
        <v>0</v>
      </c>
      <c r="AD241" s="3">
        <f>AA241/G241</f>
        <v>0</v>
      </c>
      <c r="AE241" s="24">
        <f>(AA241)*(G241*G241)</f>
        <v>0</v>
      </c>
      <c r="AF241" s="25">
        <f t="shared" si="73"/>
        <v>5.4083288263926451E-4</v>
      </c>
      <c r="AG241" s="26">
        <f>(H241-$H$2)/SUM($AF$2:AF240)</f>
        <v>92.344854444454768</v>
      </c>
      <c r="AH241" s="35">
        <f>(H241-H236)/SUM(AF236:AF240)</f>
        <v>362.80711902113461</v>
      </c>
      <c r="AI241" s="28">
        <f>(H241-H231)/SUM(AF231:AF240)</f>
        <v>350.71014970686417</v>
      </c>
      <c r="AJ241" s="29">
        <f>AJ240+(AVERAGE($AE$3:AE241)/(AJ240*AJ240))</f>
        <v>39.057983890394588</v>
      </c>
      <c r="AK241" s="30">
        <f>AK240+(AVERAGE($AG$3:AG241)/(AK240*AK240))</f>
        <v>38.786951963931251</v>
      </c>
      <c r="AL241" s="36">
        <f>AL240+(AVERAGE($AH$3:AH241)/(AL240*AL240))</f>
        <v>38.527407468783927</v>
      </c>
      <c r="AM241" s="37">
        <f>AM240+(AVERAGE($AI$3:AI241)/(AM240*AM240))</f>
        <v>38.177600904745496</v>
      </c>
      <c r="AN241" s="38">
        <f t="shared" si="74"/>
        <v>43</v>
      </c>
      <c r="AO241" s="39">
        <f t="shared" si="84"/>
        <v>42.670304716163045</v>
      </c>
      <c r="AP241" s="39">
        <f t="shared" si="84"/>
        <v>41.990661266261704</v>
      </c>
      <c r="AQ241" s="36">
        <f t="shared" si="80"/>
        <v>41.895662174341304</v>
      </c>
      <c r="AR241" s="40">
        <f t="shared" si="85"/>
        <v>41.176054497804742</v>
      </c>
      <c r="AS241" s="41">
        <f t="shared" si="85"/>
        <v>40.900350832919898</v>
      </c>
      <c r="AT241" s="20">
        <f>POWER((AO241-H241),2)</f>
        <v>0.10869898018433026</v>
      </c>
      <c r="AU241" s="20">
        <f>POWER((AP241-H241),2)</f>
        <v>1.0187646794244276</v>
      </c>
      <c r="AV241" s="29">
        <f t="shared" si="76"/>
        <v>30.928742671041746</v>
      </c>
      <c r="AW241" s="30">
        <f t="shared" si="79"/>
        <v>40.153217762783981</v>
      </c>
      <c r="AX241" s="36">
        <f t="shared" si="77"/>
        <v>31.789975473551504</v>
      </c>
      <c r="AY241" s="37">
        <f t="shared" si="78"/>
        <v>32.191216286251581</v>
      </c>
    </row>
    <row r="242" spans="1:51" thickTop="1" thickBot="1">
      <c r="A242" s="4">
        <v>241</v>
      </c>
      <c r="B242" s="4">
        <v>1244445090</v>
      </c>
      <c r="C242" s="5">
        <f t="shared" si="66"/>
        <v>0.74766355140186913</v>
      </c>
      <c r="D242" s="2">
        <f t="shared" si="67"/>
        <v>39972.29965277778</v>
      </c>
      <c r="E242" t="s">
        <v>797</v>
      </c>
      <c r="F242" t="s">
        <v>798</v>
      </c>
      <c r="G242" s="4">
        <v>43</v>
      </c>
      <c r="H242" s="4">
        <v>43</v>
      </c>
      <c r="I242" s="5">
        <f t="shared" si="68"/>
        <v>0.71052631578947367</v>
      </c>
      <c r="J242" s="4">
        <v>280</v>
      </c>
      <c r="K242" s="4">
        <v>282</v>
      </c>
      <c r="L242" s="5">
        <f t="shared" si="69"/>
        <v>0.84385658486300297</v>
      </c>
      <c r="M242" s="5">
        <f t="shared" si="70"/>
        <v>6.558139534883721</v>
      </c>
      <c r="N242" s="4">
        <v>0</v>
      </c>
      <c r="O242" s="4">
        <v>0</v>
      </c>
      <c r="P242" s="4">
        <v>2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1</v>
      </c>
      <c r="W242" s="4">
        <f>N242+P242+T242</f>
        <v>2</v>
      </c>
      <c r="X242" s="4">
        <f>O242+Q242+U242</f>
        <v>0</v>
      </c>
      <c r="Y242" s="60">
        <f>(N242+V242)/G242</f>
        <v>2.3255813953488372E-2</v>
      </c>
      <c r="Z242" s="62">
        <f>IF(AA242=0,0,(N242+V242)/ABS(AA242))</f>
        <v>0</v>
      </c>
      <c r="AA242" s="3">
        <f t="shared" si="71"/>
        <v>0</v>
      </c>
      <c r="AB242" s="3">
        <f t="shared" si="72"/>
        <v>2</v>
      </c>
      <c r="AC242" s="3">
        <f>N242+O242+P242+Q242+T242+U242</f>
        <v>2</v>
      </c>
      <c r="AD242" s="3">
        <f>AA242/G242</f>
        <v>0</v>
      </c>
      <c r="AE242" s="24">
        <f>(AA242)*(G242*G242)</f>
        <v>0</v>
      </c>
      <c r="AF242" s="25">
        <f t="shared" si="73"/>
        <v>5.4083288263926451E-4</v>
      </c>
      <c r="AG242" s="26">
        <f>(H242-$H$2)/SUM($AF$2:AF241)</f>
        <v>92.167810241326251</v>
      </c>
      <c r="AH242" s="35">
        <f>(H242-H237)/SUM(AF237:AF241)</f>
        <v>366.27018528916341</v>
      </c>
      <c r="AI242" s="28">
        <f>(H242-H232)/SUM(AF232:AF241)</f>
        <v>354.06603621614613</v>
      </c>
      <c r="AJ242" s="29">
        <f>AJ241+(AVERAGE($AE$3:AE242)/(AJ241*AJ241))</f>
        <v>39.121055027830117</v>
      </c>
      <c r="AK242" s="30">
        <f>AK241+(AVERAGE($AG$3:AG242)/(AK241*AK241))</f>
        <v>38.841363663056946</v>
      </c>
      <c r="AL242" s="36">
        <f>AL241+(AVERAGE($AH$3:AH242)/(AL241*AL241))</f>
        <v>38.595122034424968</v>
      </c>
      <c r="AM242" s="37">
        <f>AM241+(AVERAGE($AI$3:AI242)/(AM241*AM241))</f>
        <v>38.243617200907188</v>
      </c>
      <c r="AN242" s="38">
        <f t="shared" si="74"/>
        <v>43</v>
      </c>
      <c r="AO242" s="39">
        <f t="shared" si="84"/>
        <v>42.871468631399416</v>
      </c>
      <c r="AP242" s="39">
        <f t="shared" si="84"/>
        <v>42.19146826313348</v>
      </c>
      <c r="AQ242" s="36">
        <f t="shared" si="80"/>
        <v>42.178874849815514</v>
      </c>
      <c r="AR242" s="40">
        <f t="shared" si="85"/>
        <v>41.382710370879117</v>
      </c>
      <c r="AS242" s="41">
        <f t="shared" si="85"/>
        <v>41.07400985804567</v>
      </c>
      <c r="AT242" s="20">
        <f>POWER((AO242-H242),2)</f>
        <v>1.652031271433908E-2</v>
      </c>
      <c r="AU242" s="20">
        <f>POWER((AP242-H242),2)</f>
        <v>0.65372356952039179</v>
      </c>
      <c r="AV242" s="29">
        <f t="shared" si="76"/>
        <v>30.964625760382923</v>
      </c>
      <c r="AW242" s="30">
        <f t="shared" si="79"/>
        <v>40.204783091277513</v>
      </c>
      <c r="AX242" s="36">
        <f t="shared" si="77"/>
        <v>31.827434292798731</v>
      </c>
      <c r="AY242" s="37">
        <f t="shared" si="78"/>
        <v>32.229398765506083</v>
      </c>
    </row>
    <row r="243" spans="1:51" thickTop="1" thickBot="1">
      <c r="A243" s="4">
        <v>242</v>
      </c>
      <c r="B243" s="4">
        <v>1246173103</v>
      </c>
      <c r="C243" s="5">
        <f t="shared" si="66"/>
        <v>0.75077881619937692</v>
      </c>
      <c r="D243" s="2">
        <f t="shared" si="67"/>
        <v>39992.299803240741</v>
      </c>
      <c r="E243" t="s">
        <v>798</v>
      </c>
      <c r="F243" t="s">
        <v>799</v>
      </c>
      <c r="G243" s="4">
        <v>43</v>
      </c>
      <c r="H243" s="4">
        <v>44</v>
      </c>
      <c r="I243" s="5">
        <f t="shared" si="68"/>
        <v>0.73684210526315785</v>
      </c>
      <c r="J243" s="4">
        <v>282</v>
      </c>
      <c r="K243" s="4">
        <v>285</v>
      </c>
      <c r="L243" s="5">
        <f t="shared" si="69"/>
        <v>0.85286485881321428</v>
      </c>
      <c r="M243" s="5">
        <f t="shared" si="70"/>
        <v>6.4772727272727275</v>
      </c>
      <c r="N243" s="4">
        <v>1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3</v>
      </c>
      <c r="U243" s="4">
        <v>0</v>
      </c>
      <c r="V243" s="4">
        <v>0</v>
      </c>
      <c r="W243" s="4">
        <f>N243+P243+T243</f>
        <v>4</v>
      </c>
      <c r="X243" s="4">
        <f>O243+Q243+U243</f>
        <v>0</v>
      </c>
      <c r="Y243" s="60">
        <f>(N243+V243)/G243</f>
        <v>2.3255813953488372E-2</v>
      </c>
      <c r="Z243" s="62">
        <f>IF(AA243=0,0,(N243+V243)/ABS(AA243))</f>
        <v>1</v>
      </c>
      <c r="AA243" s="3">
        <f t="shared" si="71"/>
        <v>1</v>
      </c>
      <c r="AB243" s="3">
        <f t="shared" si="72"/>
        <v>3</v>
      </c>
      <c r="AC243" s="3">
        <f>N243+O243+P243+Q243+T243+U243</f>
        <v>4</v>
      </c>
      <c r="AD243" s="3">
        <f>AA243/G243</f>
        <v>2.3255813953488372E-2</v>
      </c>
      <c r="AE243" s="24">
        <f>(AA243)*(G243*G243)</f>
        <v>1849</v>
      </c>
      <c r="AF243" s="25">
        <f t="shared" si="73"/>
        <v>5.1652892561983473E-4</v>
      </c>
      <c r="AG243" s="26">
        <f>(H243-$H$2)/SUM($AF$2:AF242)</f>
        <v>95.529576046101411</v>
      </c>
      <c r="AH243" s="35">
        <f>(H243-H238)/SUM(AF238:AF242)</f>
        <v>369.8</v>
      </c>
      <c r="AI243" s="28">
        <f>(H243-H233)/SUM(AF233:AF242)</f>
        <v>536.23015055747669</v>
      </c>
      <c r="AJ243" s="29">
        <f>AJ242+(AVERAGE($AE$3:AE243)/(AJ242*AJ242))</f>
        <v>39.188675111357021</v>
      </c>
      <c r="AK243" s="30">
        <f>AK242+(AVERAGE($AG$3:AG243)/(AK242*AK242))</f>
        <v>38.89566062240042</v>
      </c>
      <c r="AL243" s="36">
        <f>AL242+(AVERAGE($AH$3:AH243)/(AL242*AL242))</f>
        <v>38.663349325254927</v>
      </c>
      <c r="AM243" s="37">
        <f>AM242+(AVERAGE($AI$3:AI243)/(AM242*AM242))</f>
        <v>38.310654101797503</v>
      </c>
      <c r="AN243" s="38">
        <f t="shared" si="74"/>
        <v>44</v>
      </c>
      <c r="AO243" s="39">
        <f t="shared" si="84"/>
        <v>43.072669654320137</v>
      </c>
      <c r="AP243" s="39">
        <f t="shared" si="84"/>
        <v>42.492700849871973</v>
      </c>
      <c r="AQ243" s="36">
        <f t="shared" si="80"/>
        <v>42.422082966802002</v>
      </c>
      <c r="AR243" s="40">
        <f t="shared" si="85"/>
        <v>41.608901210806863</v>
      </c>
      <c r="AS243" s="41">
        <f t="shared" si="85"/>
        <v>41.248724618912476</v>
      </c>
      <c r="AT243" s="20">
        <f>POWER((AO243-H243),2)</f>
        <v>0.85994157001873406</v>
      </c>
      <c r="AU243" s="20">
        <f>POWER((AP243-H243),2)</f>
        <v>2.2719507279766726</v>
      </c>
      <c r="AV243" s="29">
        <f t="shared" si="76"/>
        <v>31.000425732295149</v>
      </c>
      <c r="AW243" s="30">
        <f t="shared" si="79"/>
        <v>40.256216232616367</v>
      </c>
      <c r="AX243" s="36">
        <f t="shared" si="77"/>
        <v>31.864804990747167</v>
      </c>
      <c r="AY243" s="37">
        <f t="shared" si="78"/>
        <v>32.267490828048963</v>
      </c>
    </row>
    <row r="244" spans="1:51" thickTop="1" thickBot="1">
      <c r="A244" s="4">
        <v>243</v>
      </c>
      <c r="B244" s="4">
        <v>1246304692</v>
      </c>
      <c r="C244" s="5">
        <f t="shared" si="66"/>
        <v>0.75389408099688471</v>
      </c>
      <c r="D244" s="2">
        <f t="shared" si="67"/>
        <v>39993.822824074072</v>
      </c>
      <c r="E244" t="s">
        <v>799</v>
      </c>
      <c r="F244" t="s">
        <v>800</v>
      </c>
      <c r="G244" s="4">
        <v>44</v>
      </c>
      <c r="H244" s="4">
        <v>44</v>
      </c>
      <c r="I244" s="5">
        <f t="shared" si="68"/>
        <v>0.73684210526315785</v>
      </c>
      <c r="J244" s="4">
        <v>285</v>
      </c>
      <c r="K244" s="4">
        <v>285</v>
      </c>
      <c r="L244" s="5">
        <f t="shared" si="69"/>
        <v>0.85286485881321428</v>
      </c>
      <c r="M244" s="5">
        <f t="shared" si="70"/>
        <v>6.4772727272727275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f>N244+P244+T244</f>
        <v>0</v>
      </c>
      <c r="X244" s="4">
        <f>O244+Q244+U244</f>
        <v>0</v>
      </c>
      <c r="Y244" s="60">
        <f>(N244+V244)/G244</f>
        <v>0</v>
      </c>
      <c r="Z244" s="62">
        <f>IF(AA244=0,0,(N244+V244)/ABS(AA244))</f>
        <v>0</v>
      </c>
      <c r="AA244" s="3">
        <f t="shared" si="71"/>
        <v>0</v>
      </c>
      <c r="AB244" s="3">
        <f t="shared" si="72"/>
        <v>0</v>
      </c>
      <c r="AC244" s="3">
        <f>N244+O244+P244+Q244+T244+U244</f>
        <v>0</v>
      </c>
      <c r="AD244" s="3">
        <f>AA244/G244</f>
        <v>0</v>
      </c>
      <c r="AE244" s="24">
        <f>(AA244)*(G244*G244)</f>
        <v>0</v>
      </c>
      <c r="AF244" s="25">
        <f t="shared" si="73"/>
        <v>5.1652892561983473E-4</v>
      </c>
      <c r="AG244" s="26">
        <f>(H244-$H$2)/SUM($AF$2:AF243)</f>
        <v>95.355309664367752</v>
      </c>
      <c r="AH244" s="35">
        <f>(H244-H239)/SUM(AF239:AF243)</f>
        <v>373.15375794850411</v>
      </c>
      <c r="AI244" s="28">
        <f>(H244-H234)/SUM(AF234:AF243)</f>
        <v>543.84697251132275</v>
      </c>
      <c r="AJ244" s="29">
        <f>AJ243+(AVERAGE($AE$3:AE244)/(AJ243*AJ243))</f>
        <v>39.255783580839925</v>
      </c>
      <c r="AK244" s="30">
        <f>AK243+(AVERAGE($AG$3:AG244)/(AK243*AK243))</f>
        <v>38.949842804392738</v>
      </c>
      <c r="AL244" s="36">
        <f>AL243+(AVERAGE($AH$3:AH244)/(AL243*AL243))</f>
        <v>38.732086607266339</v>
      </c>
      <c r="AM244" s="37">
        <f>AM243+(AVERAGE($AI$3:AI244)/(AM243*AM243))</f>
        <v>38.378711724786392</v>
      </c>
      <c r="AN244" s="38">
        <f t="shared" si="74"/>
        <v>44</v>
      </c>
      <c r="AO244" s="39">
        <f t="shared" ref="AO244:AP259" si="86">AO243+(AH244/(AO243*AO243))</f>
        <v>43.273803074720298</v>
      </c>
      <c r="AP244" s="39">
        <f t="shared" si="86"/>
        <v>42.793896047838274</v>
      </c>
      <c r="AQ244" s="36">
        <f t="shared" si="80"/>
        <v>42.625617783340509</v>
      </c>
      <c r="AR244" s="40">
        <f t="shared" si="85"/>
        <v>41.85419291239117</v>
      </c>
      <c r="AS244" s="41">
        <f t="shared" si="85"/>
        <v>41.444096053163648</v>
      </c>
      <c r="AT244" s="20">
        <f>POWER((AO244-H244),2)</f>
        <v>0.52736197428569254</v>
      </c>
      <c r="AU244" s="20">
        <f>POWER((AP244-H244),2)</f>
        <v>1.4546867434201352</v>
      </c>
      <c r="AV244" s="29">
        <f t="shared" si="76"/>
        <v>31.036143066764382</v>
      </c>
      <c r="AW244" s="30">
        <f t="shared" si="79"/>
        <v>40.307518031352501</v>
      </c>
      <c r="AX244" s="36">
        <f t="shared" si="77"/>
        <v>31.902088084197473</v>
      </c>
      <c r="AY244" s="37">
        <f t="shared" si="78"/>
        <v>32.305493007633537</v>
      </c>
    </row>
    <row r="245" spans="1:51" thickTop="1" thickBot="1">
      <c r="A245" s="4">
        <v>244</v>
      </c>
      <c r="B245" s="4">
        <v>1246409745</v>
      </c>
      <c r="C245" s="5">
        <f t="shared" si="66"/>
        <v>0.7570093457943925</v>
      </c>
      <c r="D245" s="2">
        <f t="shared" si="67"/>
        <v>39995.038715277777</v>
      </c>
      <c r="E245" t="s">
        <v>800</v>
      </c>
      <c r="F245" t="s">
        <v>801</v>
      </c>
      <c r="G245" s="4">
        <v>44</v>
      </c>
      <c r="H245" s="4">
        <v>44</v>
      </c>
      <c r="I245" s="5">
        <f t="shared" si="68"/>
        <v>0.73684210526315785</v>
      </c>
      <c r="J245" s="4">
        <v>285</v>
      </c>
      <c r="K245" s="4">
        <v>285</v>
      </c>
      <c r="L245" s="5">
        <f t="shared" si="69"/>
        <v>0.85286485881321428</v>
      </c>
      <c r="M245" s="5">
        <f t="shared" si="70"/>
        <v>6.4772727272727275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f>N245+P245+T245</f>
        <v>0</v>
      </c>
      <c r="X245" s="4">
        <f>O245+Q245+U245</f>
        <v>0</v>
      </c>
      <c r="Y245" s="60">
        <f>(N245+V245)/G245</f>
        <v>0</v>
      </c>
      <c r="Z245" s="62">
        <f>IF(AA245=0,0,(N245+V245)/ABS(AA245))</f>
        <v>0</v>
      </c>
      <c r="AA245" s="3">
        <f t="shared" si="71"/>
        <v>0</v>
      </c>
      <c r="AB245" s="3">
        <f t="shared" si="72"/>
        <v>0</v>
      </c>
      <c r="AC245" s="3">
        <f>N245+O245+P245+Q245+T245+U245</f>
        <v>0</v>
      </c>
      <c r="AD245" s="3">
        <f>AA245/G245</f>
        <v>0</v>
      </c>
      <c r="AE245" s="24">
        <f>(AA245)*(G245*G245)</f>
        <v>0</v>
      </c>
      <c r="AF245" s="25">
        <f t="shared" si="73"/>
        <v>5.1652892561983473E-4</v>
      </c>
      <c r="AG245" s="26">
        <f>(H245-$H$2)/SUM($AF$2:AF244)</f>
        <v>95.181677923230168</v>
      </c>
      <c r="AH245" s="35">
        <f>(H245-H240)/SUM(AF240:AF244)</f>
        <v>376.56890385019983</v>
      </c>
      <c r="AI245" s="28">
        <f>(H245-H235)/SUM(AF235:AF244)</f>
        <v>367.78886465125413</v>
      </c>
      <c r="AJ245" s="29">
        <f>AJ244+(AVERAGE($AE$3:AE245)/(AJ244*AJ244))</f>
        <v>39.32238757704333</v>
      </c>
      <c r="AK245" s="30">
        <f>AK244+(AVERAGE($AG$3:AG245)/(AK244*AK244))</f>
        <v>39.003910183929754</v>
      </c>
      <c r="AL245" s="36">
        <f>AL244+(AVERAGE($AH$3:AH245)/(AL244*AL244))</f>
        <v>38.801331255915308</v>
      </c>
      <c r="AM245" s="37">
        <f>AM244+(AVERAGE($AI$3:AI245)/(AM244*AM244))</f>
        <v>38.447276676460191</v>
      </c>
      <c r="AN245" s="38">
        <f t="shared" si="74"/>
        <v>44</v>
      </c>
      <c r="AO245" s="39">
        <f t="shared" si="86"/>
        <v>43.474894857955107</v>
      </c>
      <c r="AP245" s="39">
        <f t="shared" si="86"/>
        <v>42.99472897649656</v>
      </c>
      <c r="AQ245" s="36">
        <f t="shared" si="80"/>
        <v>42.829102391236333</v>
      </c>
      <c r="AR245" s="40">
        <f t="shared" si="85"/>
        <v>42.098922373105381</v>
      </c>
      <c r="AS245" s="41">
        <f t="shared" si="85"/>
        <v>41.649255781265424</v>
      </c>
      <c r="AT245" s="20">
        <f>POWER((AO245-H245),2)</f>
        <v>0.27573541020198739</v>
      </c>
      <c r="AU245" s="20">
        <f>POWER((AP245-H245),2)</f>
        <v>1.0105698306956532</v>
      </c>
      <c r="AV245" s="29">
        <f t="shared" si="76"/>
        <v>31.071778239355083</v>
      </c>
      <c r="AW245" s="30">
        <f t="shared" si="79"/>
        <v>40.358689323433317</v>
      </c>
      <c r="AX245" s="36">
        <f t="shared" si="77"/>
        <v>31.93928408511583</v>
      </c>
      <c r="AY245" s="37">
        <f t="shared" si="78"/>
        <v>32.343405832987273</v>
      </c>
    </row>
    <row r="246" spans="1:51" thickTop="1" thickBot="1">
      <c r="A246" s="4">
        <v>245</v>
      </c>
      <c r="B246" s="4">
        <v>1247852753</v>
      </c>
      <c r="C246" s="5">
        <f t="shared" si="66"/>
        <v>0.76012461059190028</v>
      </c>
      <c r="D246" s="2">
        <f t="shared" si="67"/>
        <v>40011.74019675926</v>
      </c>
      <c r="E246" t="s">
        <v>801</v>
      </c>
      <c r="F246" t="s">
        <v>802</v>
      </c>
      <c r="G246" s="4">
        <v>44</v>
      </c>
      <c r="H246" s="4">
        <v>44</v>
      </c>
      <c r="I246" s="5">
        <f t="shared" si="68"/>
        <v>0.73684210526315785</v>
      </c>
      <c r="J246" s="4">
        <v>285</v>
      </c>
      <c r="K246" s="4">
        <v>287</v>
      </c>
      <c r="L246" s="5">
        <f t="shared" si="69"/>
        <v>0.85887037478002193</v>
      </c>
      <c r="M246" s="5">
        <f t="shared" si="70"/>
        <v>6.5227272727272725</v>
      </c>
      <c r="N246" s="4">
        <v>0</v>
      </c>
      <c r="O246" s="4">
        <v>0</v>
      </c>
      <c r="P246" s="4">
        <v>2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1</v>
      </c>
      <c r="W246" s="4">
        <f>N246+P246+T246</f>
        <v>2</v>
      </c>
      <c r="X246" s="4">
        <f>O246+Q246+U246</f>
        <v>0</v>
      </c>
      <c r="Y246" s="60">
        <f>(N246+V246)/G246</f>
        <v>2.2727272727272728E-2</v>
      </c>
      <c r="Z246" s="62">
        <f>IF(AA246=0,0,(N246+V246)/ABS(AA246))</f>
        <v>0</v>
      </c>
      <c r="AA246" s="3">
        <f t="shared" si="71"/>
        <v>0</v>
      </c>
      <c r="AB246" s="3">
        <f t="shared" si="72"/>
        <v>2</v>
      </c>
      <c r="AC246" s="3">
        <f>N246+O246+P246+Q246+T246+U246</f>
        <v>2</v>
      </c>
      <c r="AD246" s="3">
        <f>AA246/G246</f>
        <v>0</v>
      </c>
      <c r="AE246" s="24">
        <f>(AA246)*(G246*G246)</f>
        <v>0</v>
      </c>
      <c r="AF246" s="25">
        <f t="shared" si="73"/>
        <v>5.1652892561983473E-4</v>
      </c>
      <c r="AG246" s="26">
        <f>(H246-$H$2)/SUM($AF$2:AF245)</f>
        <v>95.008677362153563</v>
      </c>
      <c r="AH246" s="35">
        <f>(H246-H241)/SUM(AF241:AF245)</f>
        <v>380.04713876207666</v>
      </c>
      <c r="AI246" s="28">
        <f>(H246-H236)/SUM(AF236:AF245)</f>
        <v>371.2270773488205</v>
      </c>
      <c r="AJ246" s="29">
        <f>AJ245+(AVERAGE($AE$3:AE246)/(AJ245*AJ245))</f>
        <v>39.388494094245011</v>
      </c>
      <c r="AK246" s="30">
        <f>AK245+(AVERAGE($AG$3:AG246)/(AK245*AK245))</f>
        <v>39.057862747989034</v>
      </c>
      <c r="AL246" s="36">
        <f>AL245+(AVERAGE($AH$3:AH246)/(AL245*AL245))</f>
        <v>38.871080757199529</v>
      </c>
      <c r="AM246" s="37">
        <f>AM245+(AVERAGE($AI$3:AI246)/(AM245*AM245))</f>
        <v>38.516346537774787</v>
      </c>
      <c r="AN246" s="38">
        <f t="shared" si="74"/>
        <v>44</v>
      </c>
      <c r="AO246" s="39">
        <f t="shared" si="86"/>
        <v>43.675970927076705</v>
      </c>
      <c r="AP246" s="39">
        <f t="shared" si="86"/>
        <v>43.195550017901745</v>
      </c>
      <c r="AQ246" s="36">
        <f t="shared" si="80"/>
        <v>43.032537753429331</v>
      </c>
      <c r="AR246" s="40">
        <f t="shared" si="85"/>
        <v>42.343108572185685</v>
      </c>
      <c r="AS246" s="41">
        <f t="shared" si="85"/>
        <v>41.864063389852433</v>
      </c>
      <c r="AT246" s="20">
        <f>POWER((AO246-H246),2)</f>
        <v>0.10499484009953022</v>
      </c>
      <c r="AU246" s="20">
        <f>POWER((AP246-H246),2)</f>
        <v>0.647139773697883</v>
      </c>
      <c r="AV246" s="29">
        <f t="shared" si="76"/>
        <v>31.107331721266039</v>
      </c>
      <c r="AW246" s="30">
        <f t="shared" si="79"/>
        <v>40.409730936321786</v>
      </c>
      <c r="AX246" s="36">
        <f t="shared" si="77"/>
        <v>31.976393500695931</v>
      </c>
      <c r="AY246" s="37">
        <f t="shared" si="78"/>
        <v>32.38122982787668</v>
      </c>
    </row>
    <row r="247" spans="1:51" thickTop="1" thickBot="1">
      <c r="A247" s="4">
        <v>246</v>
      </c>
      <c r="B247" s="4">
        <v>1247853028</v>
      </c>
      <c r="C247" s="5">
        <f t="shared" si="66"/>
        <v>0.76323987538940807</v>
      </c>
      <c r="D247" s="2">
        <f t="shared" si="67"/>
        <v>40011.743379629632</v>
      </c>
      <c r="E247" t="s">
        <v>802</v>
      </c>
      <c r="F247" t="s">
        <v>803</v>
      </c>
      <c r="G247" s="4">
        <v>44</v>
      </c>
      <c r="H247" s="4">
        <v>44</v>
      </c>
      <c r="I247" s="5">
        <f t="shared" si="68"/>
        <v>0.73684210526315785</v>
      </c>
      <c r="J247" s="4">
        <v>287</v>
      </c>
      <c r="K247" s="4">
        <v>287</v>
      </c>
      <c r="L247" s="5">
        <f t="shared" si="69"/>
        <v>0.85887037478002193</v>
      </c>
      <c r="M247" s="5">
        <f t="shared" si="70"/>
        <v>6.5227272727272725</v>
      </c>
      <c r="N247" s="4">
        <v>0</v>
      </c>
      <c r="O247" s="4">
        <v>0</v>
      </c>
      <c r="P247" s="4">
        <v>0</v>
      </c>
      <c r="Q247" s="4">
        <v>0</v>
      </c>
      <c r="R247" s="4">
        <v>2</v>
      </c>
      <c r="S247" s="4">
        <v>0</v>
      </c>
      <c r="T247" s="4">
        <v>0</v>
      </c>
      <c r="U247" s="4">
        <v>0</v>
      </c>
      <c r="V247" s="4">
        <v>1</v>
      </c>
      <c r="W247" s="4">
        <f>N247+P247+T247</f>
        <v>0</v>
      </c>
      <c r="X247" s="4">
        <f>O247+Q247+U247</f>
        <v>0</v>
      </c>
      <c r="Y247" s="60">
        <f>(N247+V247)/G247</f>
        <v>2.2727272727272728E-2</v>
      </c>
      <c r="Z247" s="62">
        <f>IF(AA247=0,0,(N247+V247)/ABS(AA247))</f>
        <v>0</v>
      </c>
      <c r="AA247" s="3">
        <f t="shared" si="71"/>
        <v>0</v>
      </c>
      <c r="AB247" s="3">
        <f t="shared" si="72"/>
        <v>0</v>
      </c>
      <c r="AC247" s="3">
        <f>N247+O247+P247+Q247+T247+U247</f>
        <v>0</v>
      </c>
      <c r="AD247" s="3">
        <f>AA247/G247</f>
        <v>0</v>
      </c>
      <c r="AE247" s="24">
        <f>(AA247)*(G247*G247)</f>
        <v>0</v>
      </c>
      <c r="AF247" s="25">
        <f t="shared" si="73"/>
        <v>5.1652892561983473E-4</v>
      </c>
      <c r="AG247" s="26">
        <f>(H247-$H$2)/SUM($AF$2:AF246)</f>
        <v>94.836304545716416</v>
      </c>
      <c r="AH247" s="35">
        <f>(H247-H242)/SUM(AF242:AF246)</f>
        <v>383.59022717531076</v>
      </c>
      <c r="AI247" s="28">
        <f>(H247-H237)/SUM(AF237:AF246)</f>
        <v>374.73017977001058</v>
      </c>
      <c r="AJ247" s="29">
        <f>AJ246+(AVERAGE($AE$3:AE247)/(AJ246*AJ246))</f>
        <v>39.454109984224644</v>
      </c>
      <c r="AK247" s="30">
        <f>AK246+(AVERAGE($AG$3:AG247)/(AK246*AK246))</f>
        <v>39.111700495257523</v>
      </c>
      <c r="AL247" s="36">
        <f>AL246+(AVERAGE($AH$3:AH247)/(AL246*AL246))</f>
        <v>38.941332708781708</v>
      </c>
      <c r="AM247" s="37">
        <f>AM246+(AVERAGE($AI$3:AI247)/(AM246*AM246))</f>
        <v>38.585919001929817</v>
      </c>
      <c r="AN247" s="38">
        <f t="shared" si="74"/>
        <v>44</v>
      </c>
      <c r="AO247" s="39">
        <f t="shared" si="86"/>
        <v>43.877057187445374</v>
      </c>
      <c r="AP247" s="39">
        <f t="shared" si="86"/>
        <v>43.396385597862597</v>
      </c>
      <c r="AQ247" s="36">
        <f t="shared" si="80"/>
        <v>43.235924807538552</v>
      </c>
      <c r="AR247" s="40">
        <f t="shared" si="85"/>
        <v>42.586769996730574</v>
      </c>
      <c r="AS247" s="41">
        <f t="shared" si="85"/>
        <v>42.088371072829119</v>
      </c>
      <c r="AT247" s="20">
        <f>POWER((AO247-H247),2)</f>
        <v>1.5114935158841993E-2</v>
      </c>
      <c r="AU247" s="20">
        <f>POWER((AP247-H247),2)</f>
        <v>0.36435034646769421</v>
      </c>
      <c r="AV247" s="29">
        <f t="shared" si="76"/>
        <v>31.142803979385295</v>
      </c>
      <c r="AW247" s="30">
        <f t="shared" si="79"/>
        <v>40.460643689114427</v>
      </c>
      <c r="AX247" s="36">
        <f t="shared" si="77"/>
        <v>32.013416833419946</v>
      </c>
      <c r="AY247" s="37">
        <f t="shared" si="78"/>
        <v>32.418965511171088</v>
      </c>
    </row>
    <row r="248" spans="1:51" thickTop="1" thickBot="1">
      <c r="A248" s="4">
        <v>247</v>
      </c>
      <c r="B248" s="4">
        <v>1248040920</v>
      </c>
      <c r="C248" s="5">
        <f t="shared" si="66"/>
        <v>0.76635514018691586</v>
      </c>
      <c r="D248" s="2">
        <f t="shared" si="67"/>
        <v>40013.918055555558</v>
      </c>
      <c r="E248" t="s">
        <v>803</v>
      </c>
      <c r="F248" t="s">
        <v>804</v>
      </c>
      <c r="G248" s="4">
        <v>44</v>
      </c>
      <c r="H248" s="4">
        <v>45</v>
      </c>
      <c r="I248" s="5">
        <f t="shared" si="68"/>
        <v>0.76315789473684215</v>
      </c>
      <c r="J248" s="4">
        <v>287</v>
      </c>
      <c r="K248" s="4">
        <v>289</v>
      </c>
      <c r="L248" s="5">
        <f t="shared" si="69"/>
        <v>0.86487589074682947</v>
      </c>
      <c r="M248" s="5">
        <f t="shared" si="70"/>
        <v>6.4222222222222225</v>
      </c>
      <c r="N248" s="4">
        <v>1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2</v>
      </c>
      <c r="U248" s="4">
        <v>0</v>
      </c>
      <c r="V248" s="4">
        <v>0</v>
      </c>
      <c r="W248" s="4">
        <f>N248+P248+T248</f>
        <v>3</v>
      </c>
      <c r="X248" s="4">
        <f>O248+Q248+U248</f>
        <v>0</v>
      </c>
      <c r="Y248" s="60">
        <f>(N248+V248)/G248</f>
        <v>2.2727272727272728E-2</v>
      </c>
      <c r="Z248" s="62">
        <f>IF(AA248=0,0,(N248+V248)/ABS(AA248))</f>
        <v>1</v>
      </c>
      <c r="AA248" s="3">
        <f t="shared" si="71"/>
        <v>1</v>
      </c>
      <c r="AB248" s="3">
        <f t="shared" si="72"/>
        <v>2</v>
      </c>
      <c r="AC248" s="3">
        <f>N248+O248+P248+Q248+T248+U248</f>
        <v>3</v>
      </c>
      <c r="AD248" s="3">
        <f>AA248/G248</f>
        <v>2.2727272727272728E-2</v>
      </c>
      <c r="AE248" s="24">
        <f>(AA248)*(G248*G248)</f>
        <v>1936</v>
      </c>
      <c r="AF248" s="25">
        <f t="shared" si="73"/>
        <v>4.9382716049382717E-4</v>
      </c>
      <c r="AG248" s="26">
        <f>(H248-$H$2)/SUM($AF$2:AF247)</f>
        <v>98.17065073239759</v>
      </c>
      <c r="AH248" s="35">
        <f>(H248-H243)/SUM(AF243:AF247)</f>
        <v>387.2</v>
      </c>
      <c r="AI248" s="28">
        <f>(H248-H238)/SUM(AF238:AF247)</f>
        <v>378.30002642007923</v>
      </c>
      <c r="AJ248" s="29">
        <f>AJ247+(AVERAGE($AE$3:AE248)/(AJ247*AJ247))</f>
        <v>39.524297711903927</v>
      </c>
      <c r="AK248" s="30">
        <f>AK247+(AVERAGE($AG$3:AG248)/(AK247*AK247))</f>
        <v>39.165432752749105</v>
      </c>
      <c r="AL248" s="36">
        <f>AL247+(AVERAGE($AH$3:AH248)/(AL247*AL247))</f>
        <v>39.012084821161565</v>
      </c>
      <c r="AM248" s="37">
        <f>AM247+(AVERAGE($AI$3:AI248)/(AM247*AM247))</f>
        <v>38.655991875621361</v>
      </c>
      <c r="AN248" s="38">
        <f t="shared" si="74"/>
        <v>45</v>
      </c>
      <c r="AO248" s="39">
        <f t="shared" si="86"/>
        <v>44.078179551271425</v>
      </c>
      <c r="AP248" s="39">
        <f t="shared" si="86"/>
        <v>43.597262153331386</v>
      </c>
      <c r="AQ248" s="36">
        <f t="shared" si="80"/>
        <v>43.439264461859622</v>
      </c>
      <c r="AR248" s="40">
        <f t="shared" si="85"/>
        <v>42.810848747962154</v>
      </c>
      <c r="AS248" s="41">
        <f t="shared" si="85"/>
        <v>42.312399130121207</v>
      </c>
      <c r="AT248" s="20">
        <f>POWER((AO248-H248),2)</f>
        <v>0.84975293969415067</v>
      </c>
      <c r="AU248" s="20">
        <f>POWER((AP248-H248),2)</f>
        <v>1.9676734664765012</v>
      </c>
      <c r="AV248" s="29">
        <f t="shared" si="76"/>
        <v>31.178195476344214</v>
      </c>
      <c r="AW248" s="30">
        <f t="shared" si="79"/>
        <v>40.511428392657244</v>
      </c>
      <c r="AX248" s="36">
        <f t="shared" si="77"/>
        <v>32.050354581118526</v>
      </c>
      <c r="AY248" s="37">
        <f t="shared" si="78"/>
        <v>32.456613396905418</v>
      </c>
    </row>
    <row r="249" spans="1:51" thickTop="1" thickBot="1">
      <c r="A249" s="4">
        <v>248</v>
      </c>
      <c r="B249" s="4">
        <v>1255166091</v>
      </c>
      <c r="C249" s="5">
        <f t="shared" si="66"/>
        <v>0.76947040498442365</v>
      </c>
      <c r="D249" s="2">
        <f t="shared" si="67"/>
        <v>40096.385312500002</v>
      </c>
      <c r="E249" t="s">
        <v>804</v>
      </c>
      <c r="F249" t="s">
        <v>805</v>
      </c>
      <c r="G249" s="4">
        <v>45</v>
      </c>
      <c r="H249" s="4">
        <v>45</v>
      </c>
      <c r="I249" s="5">
        <f t="shared" si="68"/>
        <v>0.76315789473684215</v>
      </c>
      <c r="J249" s="4">
        <v>289</v>
      </c>
      <c r="K249" s="4">
        <v>289</v>
      </c>
      <c r="L249" s="5">
        <f t="shared" si="69"/>
        <v>0.86487589074682947</v>
      </c>
      <c r="M249" s="5">
        <f t="shared" si="70"/>
        <v>6.4222222222222225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f>N249+P249+T249</f>
        <v>0</v>
      </c>
      <c r="X249" s="4">
        <f>O249+Q249+U249</f>
        <v>0</v>
      </c>
      <c r="Y249" s="60">
        <f>(N249+V249)/G249</f>
        <v>0</v>
      </c>
      <c r="Z249" s="62">
        <f>IF(AA249=0,0,(N249+V249)/ABS(AA249))</f>
        <v>0</v>
      </c>
      <c r="AA249" s="3">
        <f t="shared" si="71"/>
        <v>0</v>
      </c>
      <c r="AB249" s="3">
        <f t="shared" si="72"/>
        <v>0</v>
      </c>
      <c r="AC249" s="3">
        <f>N249+O249+P249+Q249+T249+U249</f>
        <v>0</v>
      </c>
      <c r="AD249" s="3">
        <f>AA249/G249</f>
        <v>0</v>
      </c>
      <c r="AE249" s="24">
        <f>(AA249)*(G249*G249)</f>
        <v>0</v>
      </c>
      <c r="AF249" s="25">
        <f t="shared" si="73"/>
        <v>4.9382716049382717E-4</v>
      </c>
      <c r="AG249" s="26">
        <f>(H249-$H$2)/SUM($AF$2:AF248)</f>
        <v>98.000971382608569</v>
      </c>
      <c r="AH249" s="35">
        <f>(H249-H244)/SUM(AF244:AF248)</f>
        <v>390.63371861299322</v>
      </c>
      <c r="AI249" s="28">
        <f>(H249-H239)/SUM(AF239:AF248)</f>
        <v>381.69371600085503</v>
      </c>
      <c r="AJ249" s="29">
        <f>AJ248+(AVERAGE($AE$3:AE249)/(AJ248*AJ248))</f>
        <v>39.593953227978744</v>
      </c>
      <c r="AK249" s="30">
        <f>AK248+(AVERAGE($AG$3:AG249)/(AK248*AK248))</f>
        <v>39.219059393482794</v>
      </c>
      <c r="AL249" s="36">
        <f>AL248+(AVERAGE($AH$3:AH249)/(AL248*AL248))</f>
        <v>39.083334268125192</v>
      </c>
      <c r="AM249" s="37">
        <f>AM248+(AVERAGE($AI$3:AI249)/(AM248*AM248))</f>
        <v>38.726562417020958</v>
      </c>
      <c r="AN249" s="38">
        <f t="shared" si="74"/>
        <v>45</v>
      </c>
      <c r="AO249" s="39">
        <f t="shared" si="86"/>
        <v>44.27923804682635</v>
      </c>
      <c r="AP249" s="39">
        <f t="shared" si="86"/>
        <v>43.798077350474848</v>
      </c>
      <c r="AQ249" s="36">
        <f t="shared" si="80"/>
        <v>43.642557603393669</v>
      </c>
      <c r="AR249" s="40">
        <f t="shared" si="85"/>
        <v>43.015428836655701</v>
      </c>
      <c r="AS249" s="41">
        <f t="shared" si="85"/>
        <v>42.536156205477241</v>
      </c>
      <c r="AT249" s="20">
        <f>POWER((AO249-H249),2)</f>
        <v>0.51949779314269451</v>
      </c>
      <c r="AU249" s="20">
        <f>POWER((AP249-H249),2)</f>
        <v>1.4446180554415604</v>
      </c>
      <c r="AV249" s="29">
        <f t="shared" si="76"/>
        <v>31.21350667057067</v>
      </c>
      <c r="AW249" s="30">
        <f t="shared" si="79"/>
        <v>40.562085849659596</v>
      </c>
      <c r="AX249" s="36">
        <f t="shared" si="77"/>
        <v>32.087207237029823</v>
      </c>
      <c r="AY249" s="37">
        <f t="shared" si="78"/>
        <v>32.494173994341907</v>
      </c>
    </row>
    <row r="250" spans="1:51" thickTop="1" thickBot="1">
      <c r="A250" s="4">
        <v>249</v>
      </c>
      <c r="B250" s="4">
        <v>1256093199</v>
      </c>
      <c r="C250" s="5">
        <f t="shared" si="66"/>
        <v>0.77258566978193144</v>
      </c>
      <c r="D250" s="2">
        <f t="shared" si="67"/>
        <v>40107.115729166668</v>
      </c>
      <c r="E250" t="s">
        <v>805</v>
      </c>
      <c r="F250" t="s">
        <v>806</v>
      </c>
      <c r="G250" s="4">
        <v>45</v>
      </c>
      <c r="H250" s="4">
        <v>45</v>
      </c>
      <c r="I250" s="5">
        <f t="shared" si="68"/>
        <v>0.76315789473684215</v>
      </c>
      <c r="J250" s="4">
        <v>289</v>
      </c>
      <c r="K250" s="4">
        <v>289</v>
      </c>
      <c r="L250" s="5">
        <f t="shared" si="69"/>
        <v>0.86487589074682947</v>
      </c>
      <c r="M250" s="5">
        <f t="shared" si="70"/>
        <v>6.4222222222222225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f>N250+P250+T250</f>
        <v>0</v>
      </c>
      <c r="X250" s="4">
        <f>O250+Q250+U250</f>
        <v>0</v>
      </c>
      <c r="Y250" s="60">
        <f>(N250+V250)/G250</f>
        <v>0</v>
      </c>
      <c r="Z250" s="62">
        <f>IF(AA250=0,0,(N250+V250)/ABS(AA250))</f>
        <v>0</v>
      </c>
      <c r="AA250" s="3">
        <f t="shared" si="71"/>
        <v>0</v>
      </c>
      <c r="AB250" s="3">
        <f t="shared" si="72"/>
        <v>0</v>
      </c>
      <c r="AC250" s="3">
        <f>N250+O250+P250+Q250+T250+U250</f>
        <v>0</v>
      </c>
      <c r="AD250" s="3">
        <f>AA250/G250</f>
        <v>0</v>
      </c>
      <c r="AE250" s="24">
        <f>(AA250)*(G250*G250)</f>
        <v>0</v>
      </c>
      <c r="AF250" s="25">
        <f t="shared" si="73"/>
        <v>4.9382716049382717E-4</v>
      </c>
      <c r="AG250" s="26">
        <f>(H250-$H$2)/SUM($AF$2:AF249)</f>
        <v>97.831877572480039</v>
      </c>
      <c r="AH250" s="35">
        <f>(H250-H245)/SUM(AF245:AF249)</f>
        <v>394.12888308032575</v>
      </c>
      <c r="AI250" s="28">
        <f>(H250-H240)/SUM(AF240:AF249)</f>
        <v>385.14884561525497</v>
      </c>
      <c r="AJ250" s="29">
        <f>AJ249+(AVERAGE($AE$3:AE250)/(AJ249*AJ249))</f>
        <v>39.663083995564477</v>
      </c>
      <c r="AK250" s="30">
        <f>AK249+(AVERAGE($AG$3:AG250)/(AK249*AK249))</f>
        <v>39.272580303631173</v>
      </c>
      <c r="AL250" s="36">
        <f>AL249+(AVERAGE($AH$3:AH250)/(AL249*AL249))</f>
        <v>39.15507833208909</v>
      </c>
      <c r="AM250" s="37">
        <f>AM249+(AVERAGE($AI$3:AI250)/(AM249*AM249))</f>
        <v>38.797627993329293</v>
      </c>
      <c r="AN250" s="38">
        <f t="shared" si="74"/>
        <v>45</v>
      </c>
      <c r="AO250" s="39">
        <f t="shared" si="86"/>
        <v>44.480257452502492</v>
      </c>
      <c r="AP250" s="39">
        <f t="shared" si="86"/>
        <v>43.998856452720595</v>
      </c>
      <c r="AQ250" s="36">
        <f t="shared" si="80"/>
        <v>43.845805104267356</v>
      </c>
      <c r="AR250" s="40">
        <f t="shared" si="85"/>
        <v>43.219944021939654</v>
      </c>
      <c r="AS250" s="41">
        <f t="shared" si="85"/>
        <v>42.759650765431303</v>
      </c>
      <c r="AT250" s="20">
        <f>POWER((AO250-H250),2)</f>
        <v>0.27013231567919904</v>
      </c>
      <c r="AU250" s="20">
        <f>POWER((AP250-H250),2)</f>
        <v>1.0022884022591898</v>
      </c>
      <c r="AV250" s="29">
        <f t="shared" si="76"/>
        <v>31.248738016341399</v>
      </c>
      <c r="AW250" s="30">
        <f t="shared" si="79"/>
        <v>40.61261685480607</v>
      </c>
      <c r="AX250" s="36">
        <f t="shared" si="77"/>
        <v>32.123975289857547</v>
      </c>
      <c r="AY250" s="37">
        <f t="shared" si="78"/>
        <v>32.531647808030854</v>
      </c>
    </row>
    <row r="251" spans="1:51" thickTop="1" thickBot="1">
      <c r="A251" s="4">
        <v>250</v>
      </c>
      <c r="B251" s="4">
        <v>1260300737</v>
      </c>
      <c r="C251" s="5">
        <f t="shared" si="66"/>
        <v>0.77570093457943923</v>
      </c>
      <c r="D251" s="2">
        <f t="shared" si="67"/>
        <v>40155.814085648148</v>
      </c>
      <c r="E251" t="s">
        <v>806</v>
      </c>
      <c r="F251" t="s">
        <v>807</v>
      </c>
      <c r="G251" s="4">
        <v>45</v>
      </c>
      <c r="H251" s="4">
        <v>45</v>
      </c>
      <c r="I251" s="5">
        <f t="shared" si="68"/>
        <v>0.76315789473684215</v>
      </c>
      <c r="J251" s="4">
        <v>289</v>
      </c>
      <c r="K251" s="4">
        <v>289</v>
      </c>
      <c r="L251" s="5">
        <f t="shared" si="69"/>
        <v>0.86487589074682947</v>
      </c>
      <c r="M251" s="5">
        <f t="shared" si="70"/>
        <v>6.4222222222222225</v>
      </c>
      <c r="N251" s="4">
        <v>0</v>
      </c>
      <c r="O251" s="4">
        <v>0</v>
      </c>
      <c r="P251" s="4">
        <v>1</v>
      </c>
      <c r="Q251" s="4">
        <v>1</v>
      </c>
      <c r="R251" s="4">
        <v>0</v>
      </c>
      <c r="S251" s="4">
        <v>0</v>
      </c>
      <c r="T251" s="4">
        <v>0</v>
      </c>
      <c r="U251" s="4">
        <v>0</v>
      </c>
      <c r="V251" s="4">
        <v>1</v>
      </c>
      <c r="W251" s="4">
        <f>N251+P251+T251</f>
        <v>1</v>
      </c>
      <c r="X251" s="4">
        <f>O251+Q251+U251</f>
        <v>1</v>
      </c>
      <c r="Y251" s="60">
        <f>(N251+V251)/G251</f>
        <v>2.2222222222222223E-2</v>
      </c>
      <c r="Z251" s="62">
        <f>IF(AA251=0,0,(N251+V251)/ABS(AA251))</f>
        <v>0</v>
      </c>
      <c r="AA251" s="3">
        <f t="shared" si="71"/>
        <v>0</v>
      </c>
      <c r="AB251" s="3">
        <f t="shared" si="72"/>
        <v>0</v>
      </c>
      <c r="AC251" s="3">
        <f>N251+O251+P251+Q251+T251+U251</f>
        <v>2</v>
      </c>
      <c r="AD251" s="3">
        <f>AA251/G251</f>
        <v>0</v>
      </c>
      <c r="AE251" s="24">
        <f>(AA251)*(G251*G251)</f>
        <v>0</v>
      </c>
      <c r="AF251" s="25">
        <f t="shared" si="73"/>
        <v>4.9382716049382717E-4</v>
      </c>
      <c r="AG251" s="26">
        <f>(H251-$H$2)/SUM($AF$2:AF250)</f>
        <v>97.663366276309659</v>
      </c>
      <c r="AH251" s="35">
        <f>(H251-H246)/SUM(AF246:AF250)</f>
        <v>397.68715763846626</v>
      </c>
      <c r="AI251" s="28">
        <f>(H251-H241)/SUM(AF241:AF250)</f>
        <v>388.66709898847796</v>
      </c>
      <c r="AJ251" s="29">
        <f>AJ250+(AVERAGE($AE$3:AE251)/(AJ250*AJ250))</f>
        <v>39.731697323589067</v>
      </c>
      <c r="AK251" s="30">
        <f>AK250+(AVERAGE($AG$3:AG251)/(AK250*AK250))</f>
        <v>39.325995382142011</v>
      </c>
      <c r="AL251" s="36">
        <f>AL250+(AVERAGE($AH$3:AH251)/(AL250*AL250))</f>
        <v>39.227314405018888</v>
      </c>
      <c r="AM251" s="37">
        <f>AM250+(AVERAGE($AI$3:AI251)/(AM250*AM250))</f>
        <v>38.869186081764781</v>
      </c>
      <c r="AN251" s="38">
        <f t="shared" si="74"/>
        <v>45</v>
      </c>
      <c r="AO251" s="39">
        <f t="shared" si="86"/>
        <v>44.681262508737575</v>
      </c>
      <c r="AP251" s="39">
        <f t="shared" si="86"/>
        <v>44.199624687466034</v>
      </c>
      <c r="AQ251" s="36">
        <f t="shared" si="80"/>
        <v>44.049007818220808</v>
      </c>
      <c r="AR251" s="40">
        <f t="shared" si="85"/>
        <v>43.424395546132224</v>
      </c>
      <c r="AS251" s="41">
        <f t="shared" si="85"/>
        <v>42.982891104070198</v>
      </c>
      <c r="AT251" s="20">
        <f>POWER((AO251-H251),2)</f>
        <v>0.10159358833626446</v>
      </c>
      <c r="AU251" s="20">
        <f>POWER((AP251-H251),2)</f>
        <v>0.64060064091384317</v>
      </c>
      <c r="AV251" s="29">
        <f t="shared" si="76"/>
        <v>31.283889963833538</v>
      </c>
      <c r="AW251" s="30">
        <f t="shared" si="79"/>
        <v>40.663022194866436</v>
      </c>
      <c r="AX251" s="36">
        <f t="shared" si="77"/>
        <v>32.160659223828112</v>
      </c>
      <c r="AY251" s="37">
        <f t="shared" si="78"/>
        <v>32.569035337870389</v>
      </c>
    </row>
    <row r="252" spans="1:51" thickTop="1" thickBot="1">
      <c r="A252" s="4">
        <v>251</v>
      </c>
      <c r="B252" s="4">
        <v>1260423585</v>
      </c>
      <c r="C252" s="5">
        <f t="shared" si="66"/>
        <v>0.77881619937694702</v>
      </c>
      <c r="D252" s="2">
        <f t="shared" si="67"/>
        <v>40157.235937500001</v>
      </c>
      <c r="E252" t="s">
        <v>807</v>
      </c>
      <c r="F252" t="s">
        <v>808</v>
      </c>
      <c r="G252" s="4">
        <v>45</v>
      </c>
      <c r="H252" s="4">
        <v>45</v>
      </c>
      <c r="I252" s="5">
        <f t="shared" si="68"/>
        <v>0.76315789473684215</v>
      </c>
      <c r="J252" s="4">
        <v>289</v>
      </c>
      <c r="K252" s="4">
        <v>289</v>
      </c>
      <c r="L252" s="5">
        <f t="shared" si="69"/>
        <v>0.86487589074682947</v>
      </c>
      <c r="M252" s="5">
        <f t="shared" si="70"/>
        <v>6.4222222222222225</v>
      </c>
      <c r="N252" s="4">
        <v>0</v>
      </c>
      <c r="O252" s="4">
        <v>0</v>
      </c>
      <c r="P252" s="4">
        <v>0</v>
      </c>
      <c r="Q252" s="4">
        <v>0</v>
      </c>
      <c r="R252" s="4">
        <v>1</v>
      </c>
      <c r="S252" s="4">
        <v>0</v>
      </c>
      <c r="T252" s="4">
        <v>0</v>
      </c>
      <c r="U252" s="4">
        <v>0</v>
      </c>
      <c r="V252" s="4">
        <v>1</v>
      </c>
      <c r="W252" s="4">
        <f>N252+P252+T252</f>
        <v>0</v>
      </c>
      <c r="X252" s="4">
        <f>O252+Q252+U252</f>
        <v>0</v>
      </c>
      <c r="Y252" s="60">
        <f>(N252+V252)/G252</f>
        <v>2.2222222222222223E-2</v>
      </c>
      <c r="Z252" s="62">
        <f>IF(AA252=0,0,(N252+V252)/ABS(AA252))</f>
        <v>0</v>
      </c>
      <c r="AA252" s="3">
        <f t="shared" si="71"/>
        <v>0</v>
      </c>
      <c r="AB252" s="3">
        <f t="shared" si="72"/>
        <v>0</v>
      </c>
      <c r="AC252" s="3">
        <f>N252+O252+P252+Q252+T252+U252</f>
        <v>0</v>
      </c>
      <c r="AD252" s="3">
        <f>AA252/G252</f>
        <v>0</v>
      </c>
      <c r="AE252" s="24">
        <f>(AA252)*(G252*G252)</f>
        <v>0</v>
      </c>
      <c r="AF252" s="25">
        <f t="shared" si="73"/>
        <v>4.9382716049382717E-4</v>
      </c>
      <c r="AG252" s="26">
        <f>(H252-$H$2)/SUM($AF$2:AF251)</f>
        <v>97.49543448920582</v>
      </c>
      <c r="AH252" s="35">
        <f>(H252-H247)/SUM(AF247:AF251)</f>
        <v>401.31026717166554</v>
      </c>
      <c r="AI252" s="28">
        <f>(H252-H242)/SUM(AF242:AF251)</f>
        <v>392.25022193478981</v>
      </c>
      <c r="AJ252" s="29">
        <f>AJ251+(AVERAGE($AE$3:AE252)/(AJ251*AJ251))</f>
        <v>39.799800371028944</v>
      </c>
      <c r="AK252" s="30">
        <f>AK251+(AVERAGE($AG$3:AG252)/(AK251*AK251))</f>
        <v>39.379304540370143</v>
      </c>
      <c r="AL252" s="36">
        <f>AL251+(AVERAGE($AH$3:AH252)/(AL251*AL251))</f>
        <v>39.300039989388168</v>
      </c>
      <c r="AM252" s="37">
        <f>AM251+(AVERAGE($AI$3:AI252)/(AM251*AM251))</f>
        <v>38.941234270594855</v>
      </c>
      <c r="AN252" s="38">
        <f t="shared" si="74"/>
        <v>45</v>
      </c>
      <c r="AO252" s="39">
        <f t="shared" si="86"/>
        <v>44.882277940435877</v>
      </c>
      <c r="AP252" s="39">
        <f t="shared" si="86"/>
        <v>44.400407269413741</v>
      </c>
      <c r="AQ252" s="36">
        <f t="shared" si="80"/>
        <v>44.252166577011621</v>
      </c>
      <c r="AR252" s="40">
        <f t="shared" ref="AR252:AS267" si="87">AR251+(AVERAGE(AH243:AH252)/(AR251*AR251))</f>
        <v>43.628784619532013</v>
      </c>
      <c r="AS252" s="41">
        <f t="shared" si="87"/>
        <v>43.205885347467877</v>
      </c>
      <c r="AT252" s="20">
        <f>POWER((AO252-H252),2)</f>
        <v>1.385848330801894E-2</v>
      </c>
      <c r="AU252" s="20">
        <f>POWER((AP252-H252),2)</f>
        <v>0.35951144257188666</v>
      </c>
      <c r="AV252" s="29">
        <f t="shared" si="76"/>
        <v>31.318962959175327</v>
      </c>
      <c r="AW252" s="30">
        <f t="shared" si="79"/>
        <v>40.713302648803648</v>
      </c>
      <c r="AX252" s="36">
        <f t="shared" si="77"/>
        <v>32.197259518746876</v>
      </c>
      <c r="AY252" s="37">
        <f t="shared" si="78"/>
        <v>32.60633707916525</v>
      </c>
    </row>
    <row r="253" spans="1:51" thickTop="1" thickBot="1">
      <c r="A253" s="4">
        <v>252</v>
      </c>
      <c r="B253" s="4">
        <v>1266924280</v>
      </c>
      <c r="C253" s="5">
        <f t="shared" si="66"/>
        <v>0.7819314641744548</v>
      </c>
      <c r="D253" s="2">
        <f t="shared" si="67"/>
        <v>40232.475462962961</v>
      </c>
      <c r="E253" t="s">
        <v>808</v>
      </c>
      <c r="F253" t="s">
        <v>809</v>
      </c>
      <c r="G253" s="4">
        <v>45</v>
      </c>
      <c r="H253" s="4">
        <v>45</v>
      </c>
      <c r="I253" s="5">
        <f t="shared" si="68"/>
        <v>0.76315789473684215</v>
      </c>
      <c r="J253" s="4">
        <v>289</v>
      </c>
      <c r="K253" s="4">
        <v>289</v>
      </c>
      <c r="L253" s="5">
        <f t="shared" si="69"/>
        <v>0.86487589074682947</v>
      </c>
      <c r="M253" s="5">
        <f t="shared" si="70"/>
        <v>6.4222222222222225</v>
      </c>
      <c r="N253" s="4">
        <v>0</v>
      </c>
      <c r="O253" s="4">
        <v>0</v>
      </c>
      <c r="P253" s="4">
        <v>0</v>
      </c>
      <c r="Q253" s="4">
        <v>0</v>
      </c>
      <c r="R253" s="4">
        <v>3</v>
      </c>
      <c r="S253" s="4">
        <v>0</v>
      </c>
      <c r="T253" s="4">
        <v>0</v>
      </c>
      <c r="U253" s="4">
        <v>0</v>
      </c>
      <c r="V253" s="4">
        <v>3</v>
      </c>
      <c r="W253" s="4">
        <f>N253+P253+T253</f>
        <v>0</v>
      </c>
      <c r="X253" s="4">
        <f>O253+Q253+U253</f>
        <v>0</v>
      </c>
      <c r="Y253" s="60">
        <f>(N253+V253)/G253</f>
        <v>6.6666666666666666E-2</v>
      </c>
      <c r="Z253" s="62">
        <f>IF(AA253=0,0,(N253+V253)/ABS(AA253))</f>
        <v>0</v>
      </c>
      <c r="AA253" s="3">
        <f t="shared" si="71"/>
        <v>0</v>
      </c>
      <c r="AB253" s="3">
        <f t="shared" si="72"/>
        <v>0</v>
      </c>
      <c r="AC253" s="3">
        <f>N253+O253+P253+Q253+T253+U253</f>
        <v>0</v>
      </c>
      <c r="AD253" s="3">
        <f>AA253/G253</f>
        <v>0</v>
      </c>
      <c r="AE253" s="24">
        <f>(AA253)*(G253*G253)</f>
        <v>0</v>
      </c>
      <c r="AF253" s="25">
        <f t="shared" si="73"/>
        <v>4.9382716049382717E-4</v>
      </c>
      <c r="AG253" s="26">
        <f>(H253-$H$2)/SUM($AF$2:AF252)</f>
        <v>97.32807922690904</v>
      </c>
      <c r="AH253" s="35">
        <f>(H253-H248)/SUM(AF248:AF252)</f>
        <v>0</v>
      </c>
      <c r="AI253" s="28">
        <f>(H253-H243)/SUM(AF243:AF252)</f>
        <v>197.950012623075</v>
      </c>
      <c r="AJ253" s="29">
        <f>AJ252+(AVERAGE($AE$3:AE253)/(AJ252*AJ252))</f>
        <v>39.867400150999288</v>
      </c>
      <c r="AK253" s="30">
        <f>AK252+(AVERAGE($AG$3:AG253)/(AK252*AK252))</f>
        <v>39.432507701719224</v>
      </c>
      <c r="AL253" s="36">
        <f>AL252+(AVERAGE($AH$3:AH253)/(AL252*AL252))</f>
        <v>39.372207990225853</v>
      </c>
      <c r="AM253" s="37">
        <f>AM252+(AVERAGE($AI$3:AI253)/(AM252*AM252))</f>
        <v>39.013250189513016</v>
      </c>
      <c r="AN253" s="38">
        <f t="shared" si="74"/>
        <v>45</v>
      </c>
      <c r="AO253" s="39">
        <f t="shared" si="86"/>
        <v>44.882277940435877</v>
      </c>
      <c r="AP253" s="39">
        <f t="shared" si="86"/>
        <v>44.500818346633125</v>
      </c>
      <c r="AQ253" s="36">
        <f t="shared" si="80"/>
        <v>44.413918814150819</v>
      </c>
      <c r="AR253" s="40">
        <f t="shared" si="87"/>
        <v>43.811835495201585</v>
      </c>
      <c r="AS253" s="41">
        <f t="shared" si="87"/>
        <v>43.408462339376982</v>
      </c>
      <c r="AT253" s="20">
        <f>POWER((AO253-H253),2)</f>
        <v>1.385848330801894E-2</v>
      </c>
      <c r="AU253" s="20">
        <f>POWER((AP253-H253),2)</f>
        <v>0.24918232305808732</v>
      </c>
      <c r="AV253" s="29">
        <f t="shared" si="76"/>
        <v>31.353957444496029</v>
      </c>
      <c r="AW253" s="30">
        <f t="shared" si="79"/>
        <v>40.763458987880021</v>
      </c>
      <c r="AX253" s="36">
        <f t="shared" si="77"/>
        <v>32.233776650053436</v>
      </c>
      <c r="AY253" s="37">
        <f t="shared" si="78"/>
        <v>32.643553522684641</v>
      </c>
    </row>
    <row r="254" spans="1:51" thickTop="1" thickBot="1">
      <c r="A254" s="4">
        <v>253</v>
      </c>
      <c r="B254" s="4">
        <v>1269036750</v>
      </c>
      <c r="C254" s="5">
        <f t="shared" si="66"/>
        <v>0.78504672897196259</v>
      </c>
      <c r="D254" s="2">
        <f t="shared" si="67"/>
        <v>40256.925347222219</v>
      </c>
      <c r="E254" t="s">
        <v>809</v>
      </c>
      <c r="F254" t="s">
        <v>810</v>
      </c>
      <c r="G254" s="4">
        <v>45</v>
      </c>
      <c r="H254" s="4">
        <v>45</v>
      </c>
      <c r="I254" s="5">
        <f t="shared" si="68"/>
        <v>0.76315789473684215</v>
      </c>
      <c r="J254" s="4">
        <v>289</v>
      </c>
      <c r="K254" s="4">
        <v>289</v>
      </c>
      <c r="L254" s="5">
        <f t="shared" si="69"/>
        <v>0.86487589074682947</v>
      </c>
      <c r="M254" s="5">
        <f t="shared" si="70"/>
        <v>6.4222222222222225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f>N254+P254+T254</f>
        <v>0</v>
      </c>
      <c r="X254" s="4">
        <f>O254+Q254+U254</f>
        <v>0</v>
      </c>
      <c r="Y254" s="60">
        <f>(N254+V254)/G254</f>
        <v>0</v>
      </c>
      <c r="Z254" s="62">
        <f>IF(AA254=0,0,(N254+V254)/ABS(AA254))</f>
        <v>0</v>
      </c>
      <c r="AA254" s="3">
        <f t="shared" si="71"/>
        <v>0</v>
      </c>
      <c r="AB254" s="3">
        <f t="shared" si="72"/>
        <v>0</v>
      </c>
      <c r="AC254" s="3">
        <f>N254+O254+P254+Q254+T254+U254</f>
        <v>0</v>
      </c>
      <c r="AD254" s="3">
        <f>AA254/G254</f>
        <v>0</v>
      </c>
      <c r="AE254" s="24">
        <f>(AA254)*(G254*G254)</f>
        <v>0</v>
      </c>
      <c r="AF254" s="25">
        <f t="shared" si="73"/>
        <v>4.9382716049382717E-4</v>
      </c>
      <c r="AG254" s="26">
        <f>(H254-$H$2)/SUM($AF$2:AF253)</f>
        <v>97.161297525615154</v>
      </c>
      <c r="AH254" s="35">
        <f>(H254-H249)/SUM(AF249:AF253)</f>
        <v>0</v>
      </c>
      <c r="AI254" s="28">
        <f>(H254-H244)/SUM(AF244:AF253)</f>
        <v>198.84357881923313</v>
      </c>
      <c r="AJ254" s="29">
        <f>AJ253+(AVERAGE($AE$3:AE254)/(AJ253*AJ253))</f>
        <v>39.934503534704596</v>
      </c>
      <c r="AK254" s="30">
        <f>AK253+(AVERAGE($AG$3:AG254)/(AK253*AK253))</f>
        <v>39.485604801293178</v>
      </c>
      <c r="AL254" s="36">
        <f>AL253+(AVERAGE($AH$3:AH254)/(AL253*AL253))</f>
        <v>39.443826338182831</v>
      </c>
      <c r="AM254" s="37">
        <f>AM253+(AVERAGE($AI$3:AI254)/(AM253*AM253))</f>
        <v>39.085234183043816</v>
      </c>
      <c r="AN254" s="38">
        <f t="shared" si="74"/>
        <v>45</v>
      </c>
      <c r="AO254" s="39">
        <f t="shared" si="86"/>
        <v>44.882277940435877</v>
      </c>
      <c r="AP254" s="39">
        <f t="shared" si="86"/>
        <v>44.601228025021669</v>
      </c>
      <c r="AQ254" s="36">
        <f t="shared" si="80"/>
        <v>44.534888966816425</v>
      </c>
      <c r="AR254" s="40">
        <f t="shared" si="87"/>
        <v>43.9739195634466</v>
      </c>
      <c r="AS254" s="41">
        <f t="shared" si="87"/>
        <v>43.590843566670415</v>
      </c>
      <c r="AT254" s="20">
        <f>POWER((AO254-H254),2)</f>
        <v>1.385848330801894E-2</v>
      </c>
      <c r="AU254" s="20">
        <f>POWER((AP254-H254),2)</f>
        <v>0.15901908802811859</v>
      </c>
      <c r="AV254" s="29">
        <f t="shared" si="76"/>
        <v>31.388873857975071</v>
      </c>
      <c r="AW254" s="30">
        <f t="shared" si="79"/>
        <v>40.813491975761536</v>
      </c>
      <c r="AX254" s="36">
        <f t="shared" si="77"/>
        <v>32.270211088876124</v>
      </c>
      <c r="AY254" s="37">
        <f t="shared" si="78"/>
        <v>32.680685154719171</v>
      </c>
    </row>
    <row r="255" spans="1:51" thickTop="1" thickBot="1">
      <c r="A255" s="4">
        <v>254</v>
      </c>
      <c r="B255" s="4">
        <v>1271382005</v>
      </c>
      <c r="C255" s="5">
        <f t="shared" si="66"/>
        <v>0.78816199376947038</v>
      </c>
      <c r="D255" s="2">
        <f t="shared" si="67"/>
        <v>40284.069502314815</v>
      </c>
      <c r="E255" t="s">
        <v>810</v>
      </c>
      <c r="F255" t="s">
        <v>811</v>
      </c>
      <c r="G255" s="4">
        <v>45</v>
      </c>
      <c r="H255" s="4">
        <v>46</v>
      </c>
      <c r="I255" s="5">
        <f t="shared" si="68"/>
        <v>0.78947368421052633</v>
      </c>
      <c r="J255" s="4">
        <v>289</v>
      </c>
      <c r="K255" s="4">
        <v>292</v>
      </c>
      <c r="L255" s="5">
        <f t="shared" si="69"/>
        <v>0.87388416469704078</v>
      </c>
      <c r="M255" s="5">
        <f t="shared" si="70"/>
        <v>6.3478260869565215</v>
      </c>
      <c r="N255" s="4">
        <v>1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3</v>
      </c>
      <c r="U255" s="4">
        <v>0</v>
      </c>
      <c r="V255" s="4">
        <v>0</v>
      </c>
      <c r="W255" s="4">
        <f>N255+P255+T255</f>
        <v>4</v>
      </c>
      <c r="X255" s="4">
        <f>O255+Q255+U255</f>
        <v>0</v>
      </c>
      <c r="Y255" s="60">
        <f>(N255+V255)/G255</f>
        <v>2.2222222222222223E-2</v>
      </c>
      <c r="Z255" s="62">
        <f>IF(AA255=0,0,(N255+V255)/ABS(AA255))</f>
        <v>1</v>
      </c>
      <c r="AA255" s="3">
        <f t="shared" si="71"/>
        <v>1</v>
      </c>
      <c r="AB255" s="3">
        <f t="shared" si="72"/>
        <v>3</v>
      </c>
      <c r="AC255" s="3">
        <f>N255+O255+P255+Q255+T255+U255</f>
        <v>4</v>
      </c>
      <c r="AD255" s="3">
        <f>AA255/G255</f>
        <v>2.2222222222222223E-2</v>
      </c>
      <c r="AE255" s="24">
        <f>(AA255)*(G255*G255)</f>
        <v>2025</v>
      </c>
      <c r="AF255" s="25">
        <f t="shared" si="73"/>
        <v>4.7258979206049151E-4</v>
      </c>
      <c r="AG255" s="26">
        <f>(H255-$H$2)/SUM($AF$2:AF254)</f>
        <v>100.45919667186473</v>
      </c>
      <c r="AH255" s="35">
        <f>(H255-H250)/SUM(AF250:AF254)</f>
        <v>405</v>
      </c>
      <c r="AI255" s="28">
        <f>(H255-H245)/SUM(AF245:AF254)</f>
        <v>399.49049778366543</v>
      </c>
      <c r="AJ255" s="29">
        <f>AJ254+(AVERAGE($AE$3:AE255)/(AJ254*AJ254))</f>
        <v>40.006136148142062</v>
      </c>
      <c r="AK255" s="30">
        <f>AK254+(AVERAGE($AG$3:AG255)/(AK254*AK254))</f>
        <v>39.538604567560228</v>
      </c>
      <c r="AL255" s="36">
        <f>AL254+(AVERAGE($AH$3:AH255)/(AL254*AL254))</f>
        <v>39.515931704962021</v>
      </c>
      <c r="AM255" s="37">
        <f>AM254+(AVERAGE($AI$3:AI255)/(AM254*AM254))</f>
        <v>39.157703416620627</v>
      </c>
      <c r="AN255" s="38">
        <f t="shared" si="74"/>
        <v>46</v>
      </c>
      <c r="AO255" s="39">
        <f t="shared" si="86"/>
        <v>45.083328479330113</v>
      </c>
      <c r="AP255" s="39">
        <f t="shared" si="86"/>
        <v>44.802050733800776</v>
      </c>
      <c r="AQ255" s="36">
        <f t="shared" si="80"/>
        <v>44.656299063770696</v>
      </c>
      <c r="AR255" s="40">
        <f t="shared" si="87"/>
        <v>44.136281268845963</v>
      </c>
      <c r="AS255" s="41">
        <f t="shared" si="87"/>
        <v>43.773370209514077</v>
      </c>
      <c r="AT255" s="20">
        <f>POWER((AO255-H255),2)</f>
        <v>0.84028667680724267</v>
      </c>
      <c r="AU255" s="20">
        <f>POWER((AP255-H255),2)</f>
        <v>1.4350824443872592</v>
      </c>
      <c r="AV255" s="29">
        <f t="shared" si="76"/>
        <v>31.423712633890414</v>
      </c>
      <c r="AW255" s="30">
        <f t="shared" si="79"/>
        <v>40.863402368620385</v>
      </c>
      <c r="AX255" s="36">
        <f t="shared" si="77"/>
        <v>32.306563302085564</v>
      </c>
      <c r="AY255" s="37">
        <f t="shared" si="78"/>
        <v>32.717732457136869</v>
      </c>
    </row>
    <row r="256" spans="1:51" thickTop="1" thickBot="1">
      <c r="A256" s="4">
        <v>255</v>
      </c>
      <c r="B256" s="4">
        <v>1274624360</v>
      </c>
      <c r="C256" s="5">
        <f t="shared" si="66"/>
        <v>0.79127725856697817</v>
      </c>
      <c r="D256" s="2">
        <f t="shared" si="67"/>
        <v>40321.596759259257</v>
      </c>
      <c r="E256" t="s">
        <v>811</v>
      </c>
      <c r="F256" t="s">
        <v>812</v>
      </c>
      <c r="G256" s="4">
        <v>46</v>
      </c>
      <c r="H256" s="4">
        <v>46</v>
      </c>
      <c r="I256" s="5">
        <f t="shared" si="68"/>
        <v>0.78947368421052633</v>
      </c>
      <c r="J256" s="4">
        <v>292</v>
      </c>
      <c r="K256" s="4">
        <v>292</v>
      </c>
      <c r="L256" s="5">
        <f t="shared" si="69"/>
        <v>0.87388416469704078</v>
      </c>
      <c r="M256" s="5">
        <f t="shared" si="70"/>
        <v>6.3478260869565215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f>N256+P256+T256</f>
        <v>0</v>
      </c>
      <c r="X256" s="4">
        <f>O256+Q256+U256</f>
        <v>0</v>
      </c>
      <c r="Y256" s="60">
        <f>(N256+V256)/G256</f>
        <v>0</v>
      </c>
      <c r="Z256" s="62">
        <f>IF(AA256=0,0,(N256+V256)/ABS(AA256))</f>
        <v>0</v>
      </c>
      <c r="AA256" s="3">
        <f t="shared" si="71"/>
        <v>0</v>
      </c>
      <c r="AB256" s="3">
        <f t="shared" si="72"/>
        <v>0</v>
      </c>
      <c r="AC256" s="3">
        <f>N256+O256+P256+Q256+T256+U256</f>
        <v>0</v>
      </c>
      <c r="AD256" s="3">
        <f>AA256/G256</f>
        <v>0</v>
      </c>
      <c r="AE256" s="24">
        <f>(AA256)*(G256*G256)</f>
        <v>0</v>
      </c>
      <c r="AF256" s="25">
        <f t="shared" si="73"/>
        <v>4.7258979206049151E-4</v>
      </c>
      <c r="AG256" s="26">
        <f>(H256-$H$2)/SUM($AF$2:AF255)</f>
        <v>100.29500340753187</v>
      </c>
      <c r="AH256" s="35">
        <f>(H256-H251)/SUM(AF251:AF255)</f>
        <v>408.51368099914191</v>
      </c>
      <c r="AI256" s="28">
        <f>(H256-H246)/SUM(AF246:AF255)</f>
        <v>403.02772427653815</v>
      </c>
      <c r="AJ256" s="29">
        <f>AJ255+(AVERAGE($AE$3:AE256)/(AJ255*AJ255))</f>
        <v>40.077231459884999</v>
      </c>
      <c r="AK256" s="30">
        <f>AK255+(AVERAGE($AG$3:AG256)/(AK255*AK255))</f>
        <v>39.591506822155218</v>
      </c>
      <c r="AL256" s="36">
        <f>AL255+(AVERAGE($AH$3:AH256)/(AL255*AL255))</f>
        <v>39.588521302953154</v>
      </c>
      <c r="AM256" s="37">
        <f>AM255+(AVERAGE($AI$3:AI256)/(AM255*AM255))</f>
        <v>39.230655228344517</v>
      </c>
      <c r="AN256" s="38">
        <f t="shared" si="74"/>
        <v>46</v>
      </c>
      <c r="AO256" s="39">
        <f t="shared" si="86"/>
        <v>45.28431857684636</v>
      </c>
      <c r="AP256" s="39">
        <f t="shared" si="86"/>
        <v>45.002839372479329</v>
      </c>
      <c r="AQ256" s="36">
        <f t="shared" si="80"/>
        <v>44.778135695788684</v>
      </c>
      <c r="AR256" s="40">
        <f t="shared" si="87"/>
        <v>44.298911942253859</v>
      </c>
      <c r="AS256" s="41">
        <f t="shared" si="87"/>
        <v>43.956037471106178</v>
      </c>
      <c r="AT256" s="20">
        <f>POWER((AO256-H256),2)</f>
        <v>0.51219989944721966</v>
      </c>
      <c r="AU256" s="20">
        <f>POWER((AP256-H256),2)</f>
        <v>0.99432931707741845</v>
      </c>
      <c r="AV256" s="29">
        <f t="shared" si="76"/>
        <v>31.458474202666178</v>
      </c>
      <c r="AW256" s="30">
        <f t="shared" si="79"/>
        <v>40.913190915235724</v>
      </c>
      <c r="AX256" s="36">
        <f t="shared" si="77"/>
        <v>32.342833752347417</v>
      </c>
      <c r="AY256" s="37">
        <f t="shared" si="78"/>
        <v>32.754695907438311</v>
      </c>
    </row>
    <row r="257" spans="1:51" thickTop="1" thickBot="1">
      <c r="A257" s="4">
        <v>256</v>
      </c>
      <c r="B257" s="4">
        <v>1274704209</v>
      </c>
      <c r="C257" s="5">
        <f t="shared" si="66"/>
        <v>0.79439252336448596</v>
      </c>
      <c r="D257" s="2">
        <f t="shared" si="67"/>
        <v>40322.520937499998</v>
      </c>
      <c r="E257" t="s">
        <v>812</v>
      </c>
      <c r="F257" t="s">
        <v>813</v>
      </c>
      <c r="G257" s="4">
        <v>46</v>
      </c>
      <c r="H257" s="4">
        <v>46</v>
      </c>
      <c r="I257" s="5">
        <f t="shared" si="68"/>
        <v>0.78947368421052633</v>
      </c>
      <c r="J257" s="4">
        <v>292</v>
      </c>
      <c r="K257" s="4">
        <v>292</v>
      </c>
      <c r="L257" s="5">
        <f t="shared" si="69"/>
        <v>0.87388416469704078</v>
      </c>
      <c r="M257" s="5">
        <f t="shared" si="70"/>
        <v>6.3478260869565215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f>N257+P257+T257</f>
        <v>0</v>
      </c>
      <c r="X257" s="4">
        <f>O257+Q257+U257</f>
        <v>0</v>
      </c>
      <c r="Y257" s="60">
        <f>(N257+V257)/G257</f>
        <v>0</v>
      </c>
      <c r="Z257" s="62">
        <f>IF(AA257=0,0,(N257+V257)/ABS(AA257))</f>
        <v>0</v>
      </c>
      <c r="AA257" s="3">
        <f t="shared" si="71"/>
        <v>0</v>
      </c>
      <c r="AB257" s="3">
        <f t="shared" si="72"/>
        <v>0</v>
      </c>
      <c r="AC257" s="3">
        <f>N257+O257+P257+Q257+T257+U257</f>
        <v>0</v>
      </c>
      <c r="AD257" s="3">
        <f>AA257/G257</f>
        <v>0</v>
      </c>
      <c r="AE257" s="24">
        <f>(AA257)*(G257*G257)</f>
        <v>0</v>
      </c>
      <c r="AF257" s="25">
        <f t="shared" si="73"/>
        <v>4.7258979206049151E-4</v>
      </c>
      <c r="AG257" s="26">
        <f>(H257-$H$2)/SUM($AF$2:AF256)</f>
        <v>100.13134599133666</v>
      </c>
      <c r="AH257" s="35">
        <f>(H257-H252)/SUM(AF252:AF256)</f>
        <v>412.08886324293127</v>
      </c>
      <c r="AI257" s="28">
        <f>(H257-H247)/SUM(AF247:AF256)</f>
        <v>406.62815000108333</v>
      </c>
      <c r="AJ257" s="29">
        <f>AJ256+(AVERAGE($AE$3:AE257)/(AJ256*AJ256))</f>
        <v>40.147796938369453</v>
      </c>
      <c r="AK257" s="30">
        <f>AK256+(AVERAGE($AG$3:AG257)/(AK256*AK256))</f>
        <v>39.644311399650071</v>
      </c>
      <c r="AL257" s="36">
        <f>AL256+(AVERAGE($AH$3:AH257)/(AL256*AL256))</f>
        <v>39.661592448935338</v>
      </c>
      <c r="AM257" s="37">
        <f>AM256+(AVERAGE($AI$3:AI257)/(AM256*AM256))</f>
        <v>39.304087063698027</v>
      </c>
      <c r="AN257" s="38">
        <f t="shared" si="74"/>
        <v>46</v>
      </c>
      <c r="AO257" s="39">
        <f t="shared" si="86"/>
        <v>45.485271905230341</v>
      </c>
      <c r="AP257" s="39">
        <f t="shared" si="86"/>
        <v>45.203618059239531</v>
      </c>
      <c r="AQ257" s="36">
        <f t="shared" si="80"/>
        <v>44.900385348296403</v>
      </c>
      <c r="AR257" s="40">
        <f t="shared" si="87"/>
        <v>44.46180294291441</v>
      </c>
      <c r="AS257" s="41">
        <f t="shared" si="87"/>
        <v>44.13884059344408</v>
      </c>
      <c r="AT257" s="20">
        <f>POWER((AO257-H257),2)</f>
        <v>0.26494501154520267</v>
      </c>
      <c r="AU257" s="20">
        <f>POWER((AP257-H257),2)</f>
        <v>0.6342241955694109</v>
      </c>
      <c r="AV257" s="29">
        <f t="shared" si="76"/>
        <v>31.493158990919511</v>
      </c>
      <c r="AW257" s="30">
        <f t="shared" si="79"/>
        <v>40.962858357092749</v>
      </c>
      <c r="AX257" s="36">
        <f t="shared" si="77"/>
        <v>32.37902289817432</v>
      </c>
      <c r="AY257" s="37">
        <f t="shared" si="78"/>
        <v>32.79157597881089</v>
      </c>
    </row>
    <row r="258" spans="1:51" thickTop="1" thickBot="1">
      <c r="A258" s="4">
        <v>257</v>
      </c>
      <c r="B258" s="4">
        <v>1274704290</v>
      </c>
      <c r="C258" s="5">
        <f t="shared" si="66"/>
        <v>0.79750778816199375</v>
      </c>
      <c r="D258" s="2">
        <f t="shared" si="67"/>
        <v>40322.521874999999</v>
      </c>
      <c r="E258" t="s">
        <v>813</v>
      </c>
      <c r="F258" t="s">
        <v>814</v>
      </c>
      <c r="G258" s="4">
        <v>46</v>
      </c>
      <c r="H258" s="4">
        <v>46</v>
      </c>
      <c r="I258" s="5">
        <f t="shared" si="68"/>
        <v>0.78947368421052633</v>
      </c>
      <c r="J258" s="4">
        <v>292</v>
      </c>
      <c r="K258" s="4">
        <v>292</v>
      </c>
      <c r="L258" s="5">
        <f t="shared" si="69"/>
        <v>0.87388416469704078</v>
      </c>
      <c r="M258" s="5">
        <f t="shared" si="70"/>
        <v>6.3478260869565215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f>N258+P258+T258</f>
        <v>0</v>
      </c>
      <c r="X258" s="4">
        <f>O258+Q258+U258</f>
        <v>0</v>
      </c>
      <c r="Y258" s="60">
        <f>(N258+V258)/G258</f>
        <v>0</v>
      </c>
      <c r="Z258" s="62">
        <f>IF(AA258=0,0,(N258+V258)/ABS(AA258))</f>
        <v>0</v>
      </c>
      <c r="AA258" s="3">
        <f t="shared" si="71"/>
        <v>0</v>
      </c>
      <c r="AB258" s="3">
        <f t="shared" si="72"/>
        <v>0</v>
      </c>
      <c r="AC258" s="3">
        <f>N258+O258+P258+Q258+T258+U258</f>
        <v>0</v>
      </c>
      <c r="AD258" s="3">
        <f>AA258/G258</f>
        <v>0</v>
      </c>
      <c r="AE258" s="24">
        <f>(AA258)*(G258*G258)</f>
        <v>0</v>
      </c>
      <c r="AF258" s="25">
        <f t="shared" si="73"/>
        <v>4.7258979206049151E-4</v>
      </c>
      <c r="AG258" s="26">
        <f>(H258-$H$2)/SUM($AF$2:AF257)</f>
        <v>99.968221804425156</v>
      </c>
      <c r="AH258" s="35">
        <f>(H258-H253)/SUM(AF253:AF257)</f>
        <v>415.72717570583103</v>
      </c>
      <c r="AI258" s="28">
        <f>(H258-H248)/SUM(AF248:AF257)</f>
        <v>205.146741992627</v>
      </c>
      <c r="AJ258" s="29">
        <f>AJ257+(AVERAGE($AE$3:AE258)/(AJ257*AJ257))</f>
        <v>40.217839898793038</v>
      </c>
      <c r="AK258" s="30">
        <f>AK257+(AVERAGE($AG$3:AG258)/(AK257*AK257))</f>
        <v>39.697018147201454</v>
      </c>
      <c r="AL258" s="36">
        <f>AL257+(AVERAGE($AH$3:AH258)/(AL257*AL257))</f>
        <v>39.735142564889763</v>
      </c>
      <c r="AM258" s="37">
        <f>AM257+(AVERAGE($AI$3:AI258)/(AM257*AM257))</f>
        <v>39.377477737043925</v>
      </c>
      <c r="AN258" s="38">
        <f t="shared" si="74"/>
        <v>46</v>
      </c>
      <c r="AO258" s="39">
        <f t="shared" si="86"/>
        <v>45.686212102573201</v>
      </c>
      <c r="AP258" s="39">
        <f t="shared" si="86"/>
        <v>45.304014480143906</v>
      </c>
      <c r="AQ258" s="36">
        <f t="shared" si="80"/>
        <v>45.063212075080614</v>
      </c>
      <c r="AR258" s="40">
        <f t="shared" si="87"/>
        <v>44.624945650382692</v>
      </c>
      <c r="AS258" s="41">
        <f t="shared" si="87"/>
        <v>44.311244985664501</v>
      </c>
      <c r="AT258" s="20">
        <f>POWER((AO258-H258),2)</f>
        <v>9.8462844571531413E-2</v>
      </c>
      <c r="AU258" s="20">
        <f>POWER((AP258-H258),2)</f>
        <v>0.48439584384935808</v>
      </c>
      <c r="AV258" s="29">
        <f t="shared" si="76"/>
        <v>31.527767421506766</v>
      </c>
      <c r="AW258" s="30">
        <f t="shared" si="79"/>
        <v>41.012405428480058</v>
      </c>
      <c r="AX258" s="36">
        <f t="shared" si="77"/>
        <v>32.415131193976968</v>
      </c>
      <c r="AY258" s="37">
        <f t="shared" si="78"/>
        <v>32.828373140182222</v>
      </c>
    </row>
    <row r="259" spans="1:51" thickTop="1" thickBot="1">
      <c r="A259" s="4">
        <v>258</v>
      </c>
      <c r="B259" s="4">
        <v>1274819840</v>
      </c>
      <c r="C259" s="5">
        <f t="shared" ref="C259:C322" si="88">(A259-1)/(LARGE(A:A,1)-1)</f>
        <v>0.80062305295950154</v>
      </c>
      <c r="D259" s="2">
        <f t="shared" ref="D259:D322" si="89">(B259/86400)+25569</f>
        <v>40323.859259259261</v>
      </c>
      <c r="E259" t="s">
        <v>814</v>
      </c>
      <c r="F259" t="s">
        <v>815</v>
      </c>
      <c r="G259" s="4">
        <v>46</v>
      </c>
      <c r="H259" s="4">
        <v>46</v>
      </c>
      <c r="I259" s="5">
        <f t="shared" ref="I259:I322" si="90">(H259-SMALL(H:H,1))/(LARGE(H:H,1)-SMALL(H:H,1))</f>
        <v>0.78947368421052633</v>
      </c>
      <c r="J259" s="4">
        <v>292</v>
      </c>
      <c r="K259" s="4">
        <v>292</v>
      </c>
      <c r="L259" s="5">
        <f t="shared" ref="L259:L322" si="91">(K259-SMALL(K:K,1))/(LARGE(K:K,1)-SMALL(K:K,1))</f>
        <v>0.87388416469704078</v>
      </c>
      <c r="M259" s="5">
        <f t="shared" ref="M259:M322" si="92">K259/H259</f>
        <v>6.3478260869565215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f>N259+P259+T259</f>
        <v>0</v>
      </c>
      <c r="X259" s="4">
        <f>O259+Q259+U259</f>
        <v>0</v>
      </c>
      <c r="Y259" s="60">
        <f>(N259+V259)/G259</f>
        <v>0</v>
      </c>
      <c r="Z259" s="62">
        <f>IF(AA259=0,0,(N259+V259)/ABS(AA259))</f>
        <v>0</v>
      </c>
      <c r="AA259" s="3">
        <f t="shared" ref="AA259:AA322" si="93">H259-G259</f>
        <v>0</v>
      </c>
      <c r="AB259" s="3">
        <f t="shared" ref="AB259:AB322" si="94">K259-J259</f>
        <v>0</v>
      </c>
      <c r="AC259" s="3">
        <f>N259+O259+P259+Q259+T259+U259</f>
        <v>0</v>
      </c>
      <c r="AD259" s="3">
        <f>AA259/G259</f>
        <v>0</v>
      </c>
      <c r="AE259" s="24">
        <f>(AA259)*(G259*G259)</f>
        <v>0</v>
      </c>
      <c r="AF259" s="25">
        <f t="shared" ref="AF259:AF322" si="95">1/(H259*H259)</f>
        <v>4.7258979206049151E-4</v>
      </c>
      <c r="AG259" s="26">
        <f>(H259-$H$2)/SUM($AF$2:AF258)</f>
        <v>99.805628244981108</v>
      </c>
      <c r="AH259" s="35">
        <f>(H259-H254)/SUM(AF254:AF258)</f>
        <v>419.43030540328891</v>
      </c>
      <c r="AI259" s="28">
        <f>(H259-H249)/SUM(AF249:AF258)</f>
        <v>206.04443162146566</v>
      </c>
      <c r="AJ259" s="29">
        <f>AJ258+(AVERAGE($AE$3:AE259)/(AJ258*AJ258))</f>
        <v>40.287367507301951</v>
      </c>
      <c r="AK259" s="30">
        <f>AK258+(AVERAGE($AG$3:AG259)/(AK258*AK258))</f>
        <v>39.749626924207554</v>
      </c>
      <c r="AL259" s="36">
        <f>AL258+(AVERAGE($AH$3:AH259)/(AL258*AL258))</f>
        <v>39.809169178847881</v>
      </c>
      <c r="AM259" s="37">
        <f>AM258+(AVERAGE($AI$3:AI259)/(AM258*AM258))</f>
        <v>39.450827644203493</v>
      </c>
      <c r="AN259" s="38">
        <f t="shared" si="74"/>
        <v>46</v>
      </c>
      <c r="AO259" s="39">
        <f t="shared" si="86"/>
        <v>45.887162793282698</v>
      </c>
      <c r="AP259" s="39">
        <f t="shared" si="86"/>
        <v>45.404403798942596</v>
      </c>
      <c r="AQ259" s="36">
        <f t="shared" si="80"/>
        <v>45.266173324428067</v>
      </c>
      <c r="AR259" s="40">
        <f t="shared" si="87"/>
        <v>44.788343741060835</v>
      </c>
      <c r="AS259" s="41">
        <f t="shared" si="87"/>
        <v>44.473364634238933</v>
      </c>
      <c r="AT259" s="20">
        <f>POWER((AO259-H259),2)</f>
        <v>1.2732235219763098E-2</v>
      </c>
      <c r="AU259" s="20">
        <f>POWER((AP259-H259),2)</f>
        <v>0.35473483471401168</v>
      </c>
      <c r="AV259" s="29">
        <f t="shared" si="76"/>
        <v>31.562299913568935</v>
      </c>
      <c r="AW259" s="30">
        <f t="shared" si="79"/>
        <v>41.061832856585383</v>
      </c>
      <c r="AX259" s="36">
        <f t="shared" si="77"/>
        <v>32.451159090114423</v>
      </c>
      <c r="AY259" s="37">
        <f t="shared" si="78"/>
        <v>32.865087856272709</v>
      </c>
    </row>
    <row r="260" spans="1:51" thickTop="1" thickBot="1">
      <c r="A260" s="4">
        <v>259</v>
      </c>
      <c r="B260" s="4">
        <v>1278597522</v>
      </c>
      <c r="C260" s="5">
        <f t="shared" si="88"/>
        <v>0.80373831775700932</v>
      </c>
      <c r="D260" s="2">
        <f t="shared" si="89"/>
        <v>40367.582430555558</v>
      </c>
      <c r="E260" t="s">
        <v>815</v>
      </c>
      <c r="F260" t="s">
        <v>816</v>
      </c>
      <c r="G260" s="4">
        <v>46</v>
      </c>
      <c r="H260" s="4">
        <v>46</v>
      </c>
      <c r="I260" s="5">
        <f t="shared" si="90"/>
        <v>0.78947368421052633</v>
      </c>
      <c r="J260" s="4">
        <v>292</v>
      </c>
      <c r="K260" s="4">
        <v>293</v>
      </c>
      <c r="L260" s="5">
        <f t="shared" si="91"/>
        <v>0.87688692268044466</v>
      </c>
      <c r="M260" s="5">
        <f t="shared" si="92"/>
        <v>6.3695652173913047</v>
      </c>
      <c r="N260" s="4">
        <v>0</v>
      </c>
      <c r="O260" s="4">
        <v>0</v>
      </c>
      <c r="P260" s="4">
        <v>1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1</v>
      </c>
      <c r="W260" s="4">
        <f>N260+P260+T260</f>
        <v>1</v>
      </c>
      <c r="X260" s="4">
        <f>O260+Q260+U260</f>
        <v>0</v>
      </c>
      <c r="Y260" s="60">
        <f>(N260+V260)/G260</f>
        <v>2.1739130434782608E-2</v>
      </c>
      <c r="Z260" s="62">
        <f>IF(AA260=0,0,(N260+V260)/ABS(AA260))</f>
        <v>0</v>
      </c>
      <c r="AA260" s="3">
        <f t="shared" si="93"/>
        <v>0</v>
      </c>
      <c r="AB260" s="3">
        <f t="shared" si="94"/>
        <v>1</v>
      </c>
      <c r="AC260" s="3">
        <f>N260+O260+P260+Q260+T260+U260</f>
        <v>1</v>
      </c>
      <c r="AD260" s="3">
        <f>AA260/G260</f>
        <v>0</v>
      </c>
      <c r="AE260" s="24">
        <f>(AA260)*(G260*G260)</f>
        <v>0</v>
      </c>
      <c r="AF260" s="25">
        <f t="shared" si="95"/>
        <v>4.7258979206049151E-4</v>
      </c>
      <c r="AG260" s="26">
        <f>(H260-$H$2)/SUM($AF$2:AF259)</f>
        <v>99.643562728087744</v>
      </c>
      <c r="AH260" s="35">
        <f>(H260-H255)/SUM(AF255:AF259)</f>
        <v>0</v>
      </c>
      <c r="AI260" s="28">
        <f>(H260-H250)/SUM(AF250:AF259)</f>
        <v>206.95001207437815</v>
      </c>
      <c r="AJ260" s="29">
        <f>AJ259+(AVERAGE($AE$3:AE260)/(AJ259*AJ259))</f>
        <v>40.356386785034672</v>
      </c>
      <c r="AK260" s="30">
        <f>AK259+(AVERAGE($AG$3:AG260)/(AK259*AK259))</f>
        <v>39.802137601973776</v>
      </c>
      <c r="AL260" s="36">
        <f>AL259+(AVERAGE($AH$3:AH260)/(AL259*AL259))</f>
        <v>39.882634879601575</v>
      </c>
      <c r="AM260" s="37">
        <f>AM259+(AVERAGE($AI$3:AI260)/(AM259*AM259))</f>
        <v>39.524137191046933</v>
      </c>
      <c r="AN260" s="38">
        <f t="shared" ref="AN260:AN323" si="96">AN259+(AE260/(AN259*AN259))</f>
        <v>46</v>
      </c>
      <c r="AO260" s="39">
        <f t="shared" ref="AO260:AP275" si="97">AO259+(AH260/(AO259*AO259))</f>
        <v>45.887162793282698</v>
      </c>
      <c r="AP260" s="39">
        <f t="shared" si="97"/>
        <v>45.504788955661382</v>
      </c>
      <c r="AQ260" s="36">
        <f t="shared" si="80"/>
        <v>45.42778763911123</v>
      </c>
      <c r="AR260" s="40">
        <f t="shared" si="87"/>
        <v>44.930904236089269</v>
      </c>
      <c r="AS260" s="41">
        <f t="shared" si="87"/>
        <v>44.625294894121005</v>
      </c>
      <c r="AT260" s="20">
        <f>POWER((AO260-H260),2)</f>
        <v>1.2732235219763098E-2</v>
      </c>
      <c r="AU260" s="20">
        <f>POWER((AP260-H260),2)</f>
        <v>0.24523397843494421</v>
      </c>
      <c r="AV260" s="29">
        <f t="shared" ref="AV260:AV323" si="98">AV259+(AVERAGE($AE$3:$AE$85)/(AV259*AV259))</f>
        <v>31.596756882576411</v>
      </c>
      <c r="AW260" s="30">
        <f t="shared" si="79"/>
        <v>41.111141361589695</v>
      </c>
      <c r="AX260" s="36">
        <f t="shared" ref="AX260:AX323" si="99">AX259+(AVERAGE($AH$3:$AH$85)/(AX259*AX259))</f>
        <v>32.487107032943641</v>
      </c>
      <c r="AY260" s="37">
        <f t="shared" ref="AY260:AY323" si="100">AY259+(AVERAGE($AI$3:$AI$85)/(AY259*AY259))</f>
        <v>32.90172058764729</v>
      </c>
    </row>
    <row r="261" spans="1:51" thickTop="1" thickBot="1">
      <c r="A261" s="4">
        <v>260</v>
      </c>
      <c r="B261" s="4">
        <v>1279540530</v>
      </c>
      <c r="C261" s="5">
        <f t="shared" si="88"/>
        <v>0.80685358255451711</v>
      </c>
      <c r="D261" s="2">
        <f t="shared" si="89"/>
        <v>40378.496874999997</v>
      </c>
      <c r="E261" t="s">
        <v>816</v>
      </c>
      <c r="F261" t="s">
        <v>817</v>
      </c>
      <c r="G261" s="4">
        <v>46</v>
      </c>
      <c r="H261" s="4">
        <v>46</v>
      </c>
      <c r="I261" s="5">
        <f t="shared" si="90"/>
        <v>0.78947368421052633</v>
      </c>
      <c r="J261" s="4">
        <v>293</v>
      </c>
      <c r="K261" s="4">
        <v>295</v>
      </c>
      <c r="L261" s="5">
        <f t="shared" si="91"/>
        <v>0.8828924386472522</v>
      </c>
      <c r="M261" s="5">
        <f t="shared" si="92"/>
        <v>6.4130434782608692</v>
      </c>
      <c r="N261" s="4">
        <v>0</v>
      </c>
      <c r="O261" s="4">
        <v>0</v>
      </c>
      <c r="P261" s="4">
        <v>2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1</v>
      </c>
      <c r="W261" s="4">
        <f>N261+P261+T261</f>
        <v>2</v>
      </c>
      <c r="X261" s="4">
        <f>O261+Q261+U261</f>
        <v>0</v>
      </c>
      <c r="Y261" s="60">
        <f>(N261+V261)/G261</f>
        <v>2.1739130434782608E-2</v>
      </c>
      <c r="Z261" s="62">
        <f>IF(AA261=0,0,(N261+V261)/ABS(AA261))</f>
        <v>0</v>
      </c>
      <c r="AA261" s="3">
        <f t="shared" si="93"/>
        <v>0</v>
      </c>
      <c r="AB261" s="3">
        <f t="shared" si="94"/>
        <v>2</v>
      </c>
      <c r="AC261" s="3">
        <f>N261+O261+P261+Q261+T261+U261</f>
        <v>2</v>
      </c>
      <c r="AD261" s="3">
        <f>AA261/G261</f>
        <v>0</v>
      </c>
      <c r="AE261" s="24">
        <f>(AA261)*(G261*G261)</f>
        <v>0</v>
      </c>
      <c r="AF261" s="25">
        <f t="shared" si="95"/>
        <v>4.7258979206049151E-4</v>
      </c>
      <c r="AG261" s="26">
        <f>(H261-$H$2)/SUM($AF$2:AF260)</f>
        <v>99.482022685590692</v>
      </c>
      <c r="AH261" s="35">
        <f>(H261-H256)/SUM(AF256:AF260)</f>
        <v>0</v>
      </c>
      <c r="AI261" s="28">
        <f>(H261-H251)/SUM(AF251:AF260)</f>
        <v>207.86358785291546</v>
      </c>
      <c r="AJ261" s="29">
        <f>AJ260+(AVERAGE($AE$3:AE261)/(AJ260*AJ260))</f>
        <v>40.424904612028165</v>
      </c>
      <c r="AK261" s="30">
        <f>AK260+(AVERAGE($AG$3:AG261)/(AK260*AK260))</f>
        <v>39.854550063387016</v>
      </c>
      <c r="AL261" s="36">
        <f>AL260+(AVERAGE($AH$3:AH261)/(AL260*AL260))</f>
        <v>39.955547567721673</v>
      </c>
      <c r="AM261" s="37">
        <f>AM260+(AVERAGE($AI$3:AI261)/(AM260*AM260))</f>
        <v>39.59740679332117</v>
      </c>
      <c r="AN261" s="38">
        <f t="shared" si="96"/>
        <v>46</v>
      </c>
      <c r="AO261" s="39">
        <f t="shared" si="97"/>
        <v>45.887162793282698</v>
      </c>
      <c r="AP261" s="39">
        <f t="shared" si="97"/>
        <v>45.605172889359153</v>
      </c>
      <c r="AQ261" s="36">
        <f t="shared" si="80"/>
        <v>45.548663355641871</v>
      </c>
      <c r="AR261" s="40">
        <f t="shared" si="87"/>
        <v>45.052862190172149</v>
      </c>
      <c r="AS261" s="41">
        <f t="shared" si="87"/>
        <v>44.767113259528593</v>
      </c>
      <c r="AT261" s="20">
        <f>POWER((AO261-H261),2)</f>
        <v>1.2732235219763098E-2</v>
      </c>
      <c r="AU261" s="20">
        <f>POWER((AP261-H261),2)</f>
        <v>0.1558884472969996</v>
      </c>
      <c r="AV261" s="29">
        <f t="shared" si="98"/>
        <v>31.631138740373046</v>
      </c>
      <c r="AW261" s="30">
        <f t="shared" ref="AW261:AW323" si="101">AW260+(AVERAGE($AG$3:$AG$85)/(AW260*AW260))</f>
        <v>41.160331656759716</v>
      </c>
      <c r="AX261" s="36">
        <f t="shared" si="99"/>
        <v>32.52297546486821</v>
      </c>
      <c r="AY261" s="37">
        <f t="shared" si="100"/>
        <v>32.938271790766358</v>
      </c>
    </row>
    <row r="262" spans="1:51" thickTop="1" thickBot="1">
      <c r="A262" s="4">
        <v>261</v>
      </c>
      <c r="B262" s="4">
        <v>1279788778</v>
      </c>
      <c r="C262" s="5">
        <f t="shared" si="88"/>
        <v>0.8099688473520249</v>
      </c>
      <c r="D262" s="2">
        <f t="shared" si="89"/>
        <v>40381.370115740741</v>
      </c>
      <c r="E262" t="s">
        <v>817</v>
      </c>
      <c r="F262" t="s">
        <v>818</v>
      </c>
      <c r="G262" s="4">
        <v>46</v>
      </c>
      <c r="H262" s="4">
        <v>46</v>
      </c>
      <c r="I262" s="5">
        <f t="shared" si="90"/>
        <v>0.78947368421052633</v>
      </c>
      <c r="J262" s="4">
        <v>295</v>
      </c>
      <c r="K262" s="4">
        <v>295</v>
      </c>
      <c r="L262" s="5">
        <f t="shared" si="91"/>
        <v>0.8828924386472522</v>
      </c>
      <c r="M262" s="5">
        <f t="shared" si="92"/>
        <v>6.4130434782608692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f>N262+P262+T262</f>
        <v>0</v>
      </c>
      <c r="X262" s="4">
        <f>O262+Q262+U262</f>
        <v>0</v>
      </c>
      <c r="Y262" s="60">
        <f>(N262+V262)/G262</f>
        <v>0</v>
      </c>
      <c r="Z262" s="62">
        <f>IF(AA262=0,0,(N262+V262)/ABS(AA262))</f>
        <v>0</v>
      </c>
      <c r="AA262" s="3">
        <f t="shared" si="93"/>
        <v>0</v>
      </c>
      <c r="AB262" s="3">
        <f t="shared" si="94"/>
        <v>0</v>
      </c>
      <c r="AC262" s="3">
        <f>N262+O262+P262+Q262+T262+U262</f>
        <v>0</v>
      </c>
      <c r="AD262" s="3">
        <f>AA262/G262</f>
        <v>0</v>
      </c>
      <c r="AE262" s="24">
        <f>(AA262)*(G262*G262)</f>
        <v>0</v>
      </c>
      <c r="AF262" s="25">
        <f t="shared" si="95"/>
        <v>4.7258979206049151E-4</v>
      </c>
      <c r="AG262" s="26">
        <f>(H262-$H$2)/SUM($AF$2:AF261)</f>
        <v>99.321005565962423</v>
      </c>
      <c r="AH262" s="35">
        <f>(H262-H257)/SUM(AF257:AF261)</f>
        <v>0</v>
      </c>
      <c r="AI262" s="28">
        <f>(H262-H252)/SUM(AF252:AF261)</f>
        <v>208.78526531208882</v>
      </c>
      <c r="AJ262" s="29">
        <f>AJ261+(AVERAGE($AE$3:AE262)/(AJ261*AJ261))</f>
        <v>40.492927730992271</v>
      </c>
      <c r="AK262" s="30">
        <f>AK261+(AVERAGE($AG$3:AG262)/(AK261*AK261))</f>
        <v>39.906864202598371</v>
      </c>
      <c r="AL262" s="36">
        <f>AL261+(AVERAGE($AH$3:AH262)/(AL261*AL261))</f>
        <v>40.02791497905686</v>
      </c>
      <c r="AM262" s="37">
        <f>AM261+(AVERAGE($AI$3:AI262)/(AM261*AM261))</f>
        <v>39.670636876484572</v>
      </c>
      <c r="AN262" s="38">
        <f t="shared" si="96"/>
        <v>46</v>
      </c>
      <c r="AO262" s="39">
        <f t="shared" si="97"/>
        <v>45.887162793282698</v>
      </c>
      <c r="AP262" s="39">
        <f t="shared" si="97"/>
        <v>45.705558538759966</v>
      </c>
      <c r="AQ262" s="36">
        <f t="shared" si="80"/>
        <v>45.629172849717712</v>
      </c>
      <c r="AR262" s="40">
        <f t="shared" si="87"/>
        <v>45.154389445997715</v>
      </c>
      <c r="AS262" s="41">
        <f t="shared" si="87"/>
        <v>44.898880004815908</v>
      </c>
      <c r="AT262" s="20">
        <f>POWER((AO262-H262),2)</f>
        <v>1.2732235219763098E-2</v>
      </c>
      <c r="AU262" s="20">
        <f>POWER((AP262-H262),2)</f>
        <v>8.669577409716625E-2</v>
      </c>
      <c r="AV262" s="29">
        <f t="shared" si="98"/>
        <v>31.665445895219559</v>
      </c>
      <c r="AW262" s="30">
        <f t="shared" si="101"/>
        <v>41.209404448538926</v>
      </c>
      <c r="AX262" s="36">
        <f t="shared" si="99"/>
        <v>32.55876482438638</v>
      </c>
      <c r="AY262" s="37">
        <f t="shared" si="100"/>
        <v>32.974741918035932</v>
      </c>
    </row>
    <row r="263" spans="1:51" thickTop="1" thickBot="1">
      <c r="A263" s="4">
        <v>262</v>
      </c>
      <c r="B263" s="4">
        <v>1281286269</v>
      </c>
      <c r="C263" s="5">
        <f t="shared" si="88"/>
        <v>0.81308411214953269</v>
      </c>
      <c r="D263" s="2">
        <f t="shared" si="89"/>
        <v>40398.702187499999</v>
      </c>
      <c r="E263" t="s">
        <v>818</v>
      </c>
      <c r="F263" t="s">
        <v>819</v>
      </c>
      <c r="G263" s="4">
        <v>46</v>
      </c>
      <c r="H263" s="4">
        <v>46</v>
      </c>
      <c r="I263" s="5">
        <f t="shared" si="90"/>
        <v>0.78947368421052633</v>
      </c>
      <c r="J263" s="4">
        <v>295</v>
      </c>
      <c r="K263" s="4">
        <v>298</v>
      </c>
      <c r="L263" s="5">
        <f t="shared" si="91"/>
        <v>0.89190071259746362</v>
      </c>
      <c r="M263" s="5">
        <f t="shared" si="92"/>
        <v>6.4782608695652177</v>
      </c>
      <c r="N263" s="4">
        <v>0</v>
      </c>
      <c r="O263" s="4">
        <v>0</v>
      </c>
      <c r="P263" s="4">
        <v>3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1</v>
      </c>
      <c r="W263" s="4">
        <f>N263+P263+T263</f>
        <v>3</v>
      </c>
      <c r="X263" s="4">
        <f>O263+Q263+U263</f>
        <v>0</v>
      </c>
      <c r="Y263" s="60">
        <f>(N263+V263)/G263</f>
        <v>2.1739130434782608E-2</v>
      </c>
      <c r="Z263" s="62">
        <f>IF(AA263=0,0,(N263+V263)/ABS(AA263))</f>
        <v>0</v>
      </c>
      <c r="AA263" s="3">
        <f t="shared" si="93"/>
        <v>0</v>
      </c>
      <c r="AB263" s="3">
        <f t="shared" si="94"/>
        <v>3</v>
      </c>
      <c r="AC263" s="3">
        <f>N263+O263+P263+Q263+T263+U263</f>
        <v>3</v>
      </c>
      <c r="AD263" s="3">
        <f>AA263/G263</f>
        <v>0</v>
      </c>
      <c r="AE263" s="24">
        <f>(AA263)*(G263*G263)</f>
        <v>0</v>
      </c>
      <c r="AF263" s="25">
        <f t="shared" si="95"/>
        <v>4.7258979206049151E-4</v>
      </c>
      <c r="AG263" s="26">
        <f>(H263-$H$2)/SUM($AF$2:AF262)</f>
        <v>99.160508834167857</v>
      </c>
      <c r="AH263" s="35">
        <f>(H263-H258)/SUM(AF258:AF262)</f>
        <v>0</v>
      </c>
      <c r="AI263" s="28">
        <f>(H263-H253)/SUM(AF253:AF262)</f>
        <v>209.71515270164446</v>
      </c>
      <c r="AJ263" s="29">
        <f>AJ262+(AVERAGE($AE$3:AE263)/(AJ262*AJ262))</f>
        <v>40.560462750957598</v>
      </c>
      <c r="AK263" s="30">
        <f>AK262+(AVERAGE($AG$3:AG263)/(AK262*AK262))</f>
        <v>39.959079924714047</v>
      </c>
      <c r="AL263" s="36">
        <f>AL262+(AVERAGE($AH$3:AH263)/(AL262*AL262))</f>
        <v>40.099744689316182</v>
      </c>
      <c r="AM263" s="37">
        <f>AM262+(AVERAGE($AI$3:AI263)/(AM262*AM262))</f>
        <v>39.743827875548519</v>
      </c>
      <c r="AN263" s="38">
        <f t="shared" si="96"/>
        <v>46</v>
      </c>
      <c r="AO263" s="39">
        <f t="shared" si="97"/>
        <v>45.887162793282698</v>
      </c>
      <c r="AP263" s="39">
        <f t="shared" si="97"/>
        <v>45.805948842884668</v>
      </c>
      <c r="AQ263" s="36">
        <f t="shared" si="80"/>
        <v>45.669463530917405</v>
      </c>
      <c r="AR263" s="40">
        <f t="shared" si="87"/>
        <v>45.255460657768708</v>
      </c>
      <c r="AS263" s="41">
        <f t="shared" si="87"/>
        <v>45.030458096005788</v>
      </c>
      <c r="AT263" s="20">
        <f>POWER((AO263-H263),2)</f>
        <v>1.2732235219763098E-2</v>
      </c>
      <c r="AU263" s="20">
        <f>POWER((AP263-H263),2)</f>
        <v>3.7655851577799368E-2</v>
      </c>
      <c r="AV263" s="29">
        <f t="shared" si="98"/>
        <v>31.699678751836263</v>
      </c>
      <c r="AW263" s="30">
        <f t="shared" si="101"/>
        <v>41.258360436636998</v>
      </c>
      <c r="AX263" s="36">
        <f t="shared" si="99"/>
        <v>32.594475546138291</v>
      </c>
      <c r="AY263" s="37">
        <f t="shared" si="100"/>
        <v>33.011131417856994</v>
      </c>
    </row>
    <row r="264" spans="1:51" thickTop="1" thickBot="1">
      <c r="A264" s="4">
        <v>263</v>
      </c>
      <c r="B264" s="4">
        <v>1283547128</v>
      </c>
      <c r="C264" s="5">
        <f t="shared" si="88"/>
        <v>0.81619937694704048</v>
      </c>
      <c r="D264" s="2">
        <f t="shared" si="89"/>
        <v>40424.869537037041</v>
      </c>
      <c r="E264" t="s">
        <v>819</v>
      </c>
      <c r="F264" t="s">
        <v>820</v>
      </c>
      <c r="G264" s="4">
        <v>46</v>
      </c>
      <c r="H264" s="4">
        <v>46</v>
      </c>
      <c r="I264" s="5">
        <f t="shared" si="90"/>
        <v>0.78947368421052633</v>
      </c>
      <c r="J264" s="4">
        <v>298</v>
      </c>
      <c r="K264" s="4">
        <v>298</v>
      </c>
      <c r="L264" s="5">
        <f t="shared" si="91"/>
        <v>0.89190071259746362</v>
      </c>
      <c r="M264" s="5">
        <f t="shared" si="92"/>
        <v>6.4782608695652177</v>
      </c>
      <c r="N264" s="4">
        <v>0</v>
      </c>
      <c r="O264" s="4">
        <v>0</v>
      </c>
      <c r="P264" s="4">
        <v>0</v>
      </c>
      <c r="Q264" s="4">
        <v>0</v>
      </c>
      <c r="R264" s="4">
        <v>2</v>
      </c>
      <c r="S264" s="4">
        <v>0</v>
      </c>
      <c r="T264" s="4">
        <v>0</v>
      </c>
      <c r="U264" s="4">
        <v>0</v>
      </c>
      <c r="V264" s="4">
        <v>1</v>
      </c>
      <c r="W264" s="4">
        <f>N264+P264+T264</f>
        <v>0</v>
      </c>
      <c r="X264" s="4">
        <f>O264+Q264+U264</f>
        <v>0</v>
      </c>
      <c r="Y264" s="60">
        <f>(N264+V264)/G264</f>
        <v>2.1739130434782608E-2</v>
      </c>
      <c r="Z264" s="62">
        <f>IF(AA264=0,0,(N264+V264)/ABS(AA264))</f>
        <v>0</v>
      </c>
      <c r="AA264" s="3">
        <f t="shared" si="93"/>
        <v>0</v>
      </c>
      <c r="AB264" s="3">
        <f t="shared" si="94"/>
        <v>0</v>
      </c>
      <c r="AC264" s="3">
        <f>N264+O264+P264+Q264+T264+U264</f>
        <v>0</v>
      </c>
      <c r="AD264" s="3">
        <f>AA264/G264</f>
        <v>0</v>
      </c>
      <c r="AE264" s="24">
        <f>(AA264)*(G264*G264)</f>
        <v>0</v>
      </c>
      <c r="AF264" s="25">
        <f t="shared" si="95"/>
        <v>4.7258979206049151E-4</v>
      </c>
      <c r="AG264" s="26">
        <f>(H264-$H$2)/SUM($AF$2:AF263)</f>
        <v>99.000529971531307</v>
      </c>
      <c r="AH264" s="35">
        <f>(H264-H259)/SUM(AF259:AF263)</f>
        <v>0</v>
      </c>
      <c r="AI264" s="28">
        <f>(H264-H254)/SUM(AF254:AF263)</f>
        <v>210.65336020844597</v>
      </c>
      <c r="AJ264" s="29">
        <f>AJ263+(AVERAGE($AE$3:AE264)/(AJ263*AJ263))</f>
        <v>40.627516150802066</v>
      </c>
      <c r="AK264" s="30">
        <f>AK263+(AVERAGE($AG$3:AG264)/(AK263*AK263))</f>
        <v>40.011197145494179</v>
      </c>
      <c r="AL264" s="36">
        <f>AL263+(AVERAGE($AH$3:AH264)/(AL263*AL263))</f>
        <v>40.171044118491643</v>
      </c>
      <c r="AM264" s="37">
        <f>AM263+(AVERAGE($AI$3:AI264)/(AM263*AM263))</f>
        <v>39.816980234925623</v>
      </c>
      <c r="AN264" s="38">
        <f t="shared" si="96"/>
        <v>46</v>
      </c>
      <c r="AO264" s="39">
        <f t="shared" si="97"/>
        <v>45.887162793282698</v>
      </c>
      <c r="AP264" s="39">
        <f t="shared" si="97"/>
        <v>45.906346741682384</v>
      </c>
      <c r="AQ264" s="36">
        <f t="shared" ref="AQ264:AQ323" si="102">AQ263+(AVERAGE(AH260:AH264)/(AQ263*AQ263))</f>
        <v>45.669463530917405</v>
      </c>
      <c r="AR264" s="40">
        <f t="shared" si="87"/>
        <v>45.356080919204068</v>
      </c>
      <c r="AS264" s="41">
        <f t="shared" si="87"/>
        <v>45.16185078395182</v>
      </c>
      <c r="AT264" s="20">
        <f>POWER((AO264-H264),2)</f>
        <v>1.2732235219763098E-2</v>
      </c>
      <c r="AU264" s="20">
        <f>POWER((AP264-H264),2)</f>
        <v>8.7709327935061015E-3</v>
      </c>
      <c r="AV264" s="29">
        <f t="shared" si="98"/>
        <v>31.733837711445162</v>
      </c>
      <c r="AW264" s="30">
        <f t="shared" si="101"/>
        <v>41.307200314117765</v>
      </c>
      <c r="AX264" s="36">
        <f t="shared" si="99"/>
        <v>32.630108060952523</v>
      </c>
      <c r="AY264" s="37">
        <f t="shared" si="100"/>
        <v>33.047440734674133</v>
      </c>
    </row>
    <row r="265" spans="1:51" thickTop="1" thickBot="1">
      <c r="A265" s="4">
        <v>264</v>
      </c>
      <c r="B265" s="4">
        <v>1283572809</v>
      </c>
      <c r="C265" s="5">
        <f t="shared" si="88"/>
        <v>0.81931464174454827</v>
      </c>
      <c r="D265" s="2">
        <f t="shared" si="89"/>
        <v>40425.166770833333</v>
      </c>
      <c r="E265" t="s">
        <v>820</v>
      </c>
      <c r="F265" t="s">
        <v>821</v>
      </c>
      <c r="G265" s="4">
        <v>46</v>
      </c>
      <c r="H265" s="4">
        <v>49</v>
      </c>
      <c r="I265" s="5">
        <f t="shared" si="90"/>
        <v>0.86842105263157898</v>
      </c>
      <c r="J265" s="4">
        <v>298</v>
      </c>
      <c r="K265" s="4">
        <v>307</v>
      </c>
      <c r="L265" s="5">
        <f t="shared" si="91"/>
        <v>0.91892553444809766</v>
      </c>
      <c r="M265" s="5">
        <f t="shared" si="92"/>
        <v>6.2653061224489797</v>
      </c>
      <c r="N265" s="4">
        <v>3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9</v>
      </c>
      <c r="U265" s="4">
        <v>0</v>
      </c>
      <c r="V265" s="4">
        <v>0</v>
      </c>
      <c r="W265" s="4">
        <f>N265+P265+T265</f>
        <v>12</v>
      </c>
      <c r="X265" s="4">
        <f>O265+Q265+U265</f>
        <v>0</v>
      </c>
      <c r="Y265" s="60">
        <f>(N265+V265)/G265</f>
        <v>6.5217391304347824E-2</v>
      </c>
      <c r="Z265" s="62">
        <f>IF(AA265=0,0,(N265+V265)/ABS(AA265))</f>
        <v>1</v>
      </c>
      <c r="AA265" s="3">
        <f t="shared" si="93"/>
        <v>3</v>
      </c>
      <c r="AB265" s="3">
        <f t="shared" si="94"/>
        <v>9</v>
      </c>
      <c r="AC265" s="3">
        <f>N265+O265+P265+Q265+T265+U265</f>
        <v>12</v>
      </c>
      <c r="AD265" s="3">
        <f>AA265/G265</f>
        <v>6.5217391304347824E-2</v>
      </c>
      <c r="AE265" s="24">
        <f>(AA265)*(G265*G265)</f>
        <v>6348</v>
      </c>
      <c r="AF265" s="25">
        <f t="shared" si="95"/>
        <v>4.1649312786339027E-4</v>
      </c>
      <c r="AG265" s="26">
        <f>(H265-$H$2)/SUM($AF$2:AF264)</f>
        <v>109.06600438687421</v>
      </c>
      <c r="AH265" s="35">
        <f>(H265-H260)/SUM(AF260:AF264)</f>
        <v>1269.5999999999999</v>
      </c>
      <c r="AI265" s="28">
        <f>(H265-H255)/SUM(AF255:AF264)</f>
        <v>634.79999999999984</v>
      </c>
      <c r="AJ265" s="29">
        <f>AJ264+(AVERAGE($AE$3:AE265)/(AJ264*AJ264))</f>
        <v>40.708717422271974</v>
      </c>
      <c r="AK265" s="30">
        <f>AK264+(AVERAGE($AG$3:AG265)/(AK264*AK264))</f>
        <v>40.06324007626813</v>
      </c>
      <c r="AL265" s="36">
        <f>AL264+(AVERAGE($AH$3:AH265)/(AL264*AL264))</f>
        <v>40.244812007010879</v>
      </c>
      <c r="AM265" s="37">
        <f>AM264+(AVERAGE($AI$3:AI265)/(AM264*AM264))</f>
        <v>39.891109378437953</v>
      </c>
      <c r="AN265" s="38">
        <f t="shared" si="96"/>
        <v>49</v>
      </c>
      <c r="AO265" s="39">
        <f t="shared" si="97"/>
        <v>46.490117238944983</v>
      </c>
      <c r="AP265" s="39">
        <f t="shared" si="97"/>
        <v>46.207572046622019</v>
      </c>
      <c r="AQ265" s="36">
        <f t="shared" si="102"/>
        <v>45.791206836412684</v>
      </c>
      <c r="AR265" s="40">
        <f t="shared" si="87"/>
        <v>45.498283762365617</v>
      </c>
      <c r="AS265" s="41">
        <f t="shared" si="87"/>
        <v>45.304017125882815</v>
      </c>
      <c r="AT265" s="20">
        <f>POWER((AO265-H265),2)</f>
        <v>6.2995114742411573</v>
      </c>
      <c r="AU265" s="20">
        <f>POWER((AP265-H265),2)</f>
        <v>7.7976538748067394</v>
      </c>
      <c r="AV265" s="29">
        <f t="shared" si="98"/>
        <v>31.767923171811407</v>
      </c>
      <c r="AW265" s="30">
        <f t="shared" si="101"/>
        <v>41.355924767485753</v>
      </c>
      <c r="AX265" s="36">
        <f t="shared" si="99"/>
        <v>32.665662795891926</v>
      </c>
      <c r="AY265" s="37">
        <f t="shared" si="100"/>
        <v>33.083670309023354</v>
      </c>
    </row>
    <row r="266" spans="1:51" thickTop="1" thickBot="1">
      <c r="A266" s="4">
        <v>265</v>
      </c>
      <c r="B266" s="4">
        <v>1286631259</v>
      </c>
      <c r="C266" s="5">
        <f t="shared" si="88"/>
        <v>0.82242990654205606</v>
      </c>
      <c r="D266" s="2">
        <f t="shared" si="89"/>
        <v>40460.565497685187</v>
      </c>
      <c r="E266" t="s">
        <v>821</v>
      </c>
      <c r="F266" t="s">
        <v>822</v>
      </c>
      <c r="G266" s="4">
        <v>49</v>
      </c>
      <c r="H266" s="4">
        <v>49</v>
      </c>
      <c r="I266" s="5">
        <f t="shared" si="90"/>
        <v>0.86842105263157898</v>
      </c>
      <c r="J266" s="4">
        <v>307</v>
      </c>
      <c r="K266" s="4">
        <v>307</v>
      </c>
      <c r="L266" s="5">
        <f t="shared" si="91"/>
        <v>0.91892553444809766</v>
      </c>
      <c r="M266" s="5">
        <f t="shared" si="92"/>
        <v>6.2653061224489797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f>N266+P266+T266</f>
        <v>0</v>
      </c>
      <c r="X266" s="4">
        <f>O266+Q266+U266</f>
        <v>0</v>
      </c>
      <c r="Y266" s="60">
        <f>(N266+V266)/G266</f>
        <v>0</v>
      </c>
      <c r="Z266" s="62">
        <f>IF(AA266=0,0,(N266+V266)/ABS(AA266))</f>
        <v>0</v>
      </c>
      <c r="AA266" s="3">
        <f t="shared" si="93"/>
        <v>0</v>
      </c>
      <c r="AB266" s="3">
        <f t="shared" si="94"/>
        <v>0</v>
      </c>
      <c r="AC266" s="3">
        <f>N266+O266+P266+Q266+T266+U266</f>
        <v>0</v>
      </c>
      <c r="AD266" s="3">
        <f>AA266/G266</f>
        <v>0</v>
      </c>
      <c r="AE266" s="24">
        <f>(AA266)*(G266*G266)</f>
        <v>0</v>
      </c>
      <c r="AF266" s="25">
        <f t="shared" si="95"/>
        <v>4.1649312786339027E-4</v>
      </c>
      <c r="AG266" s="26">
        <f>(H266-$H$2)/SUM($AF$2:AF265)</f>
        <v>108.91140042918744</v>
      </c>
      <c r="AH266" s="35">
        <f>(H266-H261)/SUM(AF261:AF265)</f>
        <v>1300.4733788395904</v>
      </c>
      <c r="AI266" s="28">
        <f>(H266-H256)/SUM(AF256:AF265)</f>
        <v>642.42562697576386</v>
      </c>
      <c r="AJ266" s="29">
        <f>AJ265+(AVERAGE($AE$3:AE266)/(AJ265*AJ265))</f>
        <v>40.789288719354744</v>
      </c>
      <c r="AK266" s="30">
        <f>AK265+(AVERAGE($AG$3:AG266)/(AK265*AK265))</f>
        <v>40.115208290937268</v>
      </c>
      <c r="AL266" s="36">
        <f>AL265+(AVERAGE($AH$3:AH266)/(AL265*AL265))</f>
        <v>40.321072742373282</v>
      </c>
      <c r="AM266" s="37">
        <f>AM265+(AVERAGE($AI$3:AI266)/(AM265*AM265))</f>
        <v>39.966212730336842</v>
      </c>
      <c r="AN266" s="38">
        <f t="shared" si="96"/>
        <v>49</v>
      </c>
      <c r="AO266" s="39">
        <f t="shared" si="97"/>
        <v>47.091817477503334</v>
      </c>
      <c r="AP266" s="39">
        <f t="shared" si="97"/>
        <v>46.508454289891574</v>
      </c>
      <c r="AQ266" s="36">
        <f t="shared" si="102"/>
        <v>46.036345232163384</v>
      </c>
      <c r="AR266" s="40">
        <f t="shared" si="87"/>
        <v>45.682686984891056</v>
      </c>
      <c r="AS266" s="41">
        <f t="shared" si="87"/>
        <v>45.456956601168265</v>
      </c>
      <c r="AT266" s="20">
        <f>POWER((AO266-H266),2)</f>
        <v>3.6411605391617408</v>
      </c>
      <c r="AU266" s="20">
        <f>POWER((AP266-H266),2)</f>
        <v>6.2078000255596999</v>
      </c>
      <c r="AV266" s="29">
        <f t="shared" si="98"/>
        <v>31.801935527284126</v>
      </c>
      <c r="AW266" s="30">
        <f t="shared" si="101"/>
        <v>41.404534476771254</v>
      </c>
      <c r="AX266" s="36">
        <f t="shared" si="99"/>
        <v>32.701140174298729</v>
      </c>
      <c r="AY266" s="37">
        <f t="shared" si="100"/>
        <v>33.119820577579233</v>
      </c>
    </row>
    <row r="267" spans="1:51" thickTop="1" thickBot="1">
      <c r="A267" s="4">
        <v>266</v>
      </c>
      <c r="B267" s="4">
        <v>1287092822</v>
      </c>
      <c r="C267" s="5">
        <f t="shared" si="88"/>
        <v>0.82554517133956384</v>
      </c>
      <c r="D267" s="2">
        <f t="shared" si="89"/>
        <v>40465.90766203704</v>
      </c>
      <c r="E267" t="s">
        <v>822</v>
      </c>
      <c r="F267" t="s">
        <v>823</v>
      </c>
      <c r="G267" s="4">
        <v>49</v>
      </c>
      <c r="H267" s="4">
        <v>49</v>
      </c>
      <c r="I267" s="5">
        <f t="shared" si="90"/>
        <v>0.86842105263157898</v>
      </c>
      <c r="J267" s="4">
        <v>307</v>
      </c>
      <c r="K267" s="4">
        <v>307</v>
      </c>
      <c r="L267" s="5">
        <f t="shared" si="91"/>
        <v>0.91892553444809766</v>
      </c>
      <c r="M267" s="5">
        <f t="shared" si="92"/>
        <v>6.2653061224489797</v>
      </c>
      <c r="N267" s="4">
        <v>0</v>
      </c>
      <c r="O267" s="4">
        <v>0</v>
      </c>
      <c r="P267" s="4">
        <v>0</v>
      </c>
      <c r="Q267" s="4">
        <v>0</v>
      </c>
      <c r="R267" s="4">
        <v>1</v>
      </c>
      <c r="S267" s="4">
        <v>0</v>
      </c>
      <c r="T267" s="4">
        <v>0</v>
      </c>
      <c r="U267" s="4">
        <v>0</v>
      </c>
      <c r="V267" s="4">
        <v>1</v>
      </c>
      <c r="W267" s="4">
        <f>N267+P267+T267</f>
        <v>0</v>
      </c>
      <c r="X267" s="4">
        <f>O267+Q267+U267</f>
        <v>0</v>
      </c>
      <c r="Y267" s="60">
        <f>(N267+V267)/G267</f>
        <v>2.0408163265306121E-2</v>
      </c>
      <c r="Z267" s="62">
        <f>IF(AA267=0,0,(N267+V267)/ABS(AA267))</f>
        <v>0</v>
      </c>
      <c r="AA267" s="3">
        <f t="shared" si="93"/>
        <v>0</v>
      </c>
      <c r="AB267" s="3">
        <f t="shared" si="94"/>
        <v>0</v>
      </c>
      <c r="AC267" s="3">
        <f>N267+O267+P267+Q267+T267+U267</f>
        <v>0</v>
      </c>
      <c r="AD267" s="3">
        <f>AA267/G267</f>
        <v>0</v>
      </c>
      <c r="AE267" s="24">
        <f>(AA267)*(G267*G267)</f>
        <v>0</v>
      </c>
      <c r="AF267" s="25">
        <f t="shared" si="95"/>
        <v>4.1649312786339027E-4</v>
      </c>
      <c r="AG267" s="26">
        <f>(H267-$H$2)/SUM($AF$2:AF266)</f>
        <v>108.75723416149515</v>
      </c>
      <c r="AH267" s="35">
        <f>(H267-H262)/SUM(AF262:AF266)</f>
        <v>1332.8857017927417</v>
      </c>
      <c r="AI267" s="28">
        <f>(H267-H257)/SUM(AF257:AF266)</f>
        <v>650.23668941979508</v>
      </c>
      <c r="AJ267" s="29">
        <f>AJ266+(AVERAGE($AE$3:AE267)/(AJ266*AJ266))</f>
        <v>40.869239182334354</v>
      </c>
      <c r="AK267" s="30">
        <f>AK266+(AVERAGE($AG$3:AG267)/(AK266*AK266))</f>
        <v>40.167101378875493</v>
      </c>
      <c r="AL267" s="36">
        <f>AL266+(AVERAGE($AH$3:AH267)/(AL266*AL266))</f>
        <v>40.399852325563486</v>
      </c>
      <c r="AM267" s="37">
        <f>AM266+(AVERAGE($AI$3:AI267)/(AM266*AM266))</f>
        <v>40.042287909775091</v>
      </c>
      <c r="AN267" s="38">
        <f t="shared" si="96"/>
        <v>49</v>
      </c>
      <c r="AO267" s="39">
        <f t="shared" si="97"/>
        <v>47.692855580417422</v>
      </c>
      <c r="AP267" s="39">
        <f t="shared" si="97"/>
        <v>46.809067221480746</v>
      </c>
      <c r="AQ267" s="36">
        <f t="shared" si="102"/>
        <v>46.40466270091013</v>
      </c>
      <c r="AR267" s="40">
        <f t="shared" si="87"/>
        <v>45.909727027438372</v>
      </c>
      <c r="AS267" s="41">
        <f t="shared" si="87"/>
        <v>45.620658083562383</v>
      </c>
      <c r="AT267" s="20">
        <f>POWER((AO267-H267),2)</f>
        <v>1.7086265336458739</v>
      </c>
      <c r="AU267" s="20">
        <f>POWER((AP267-H267),2)</f>
        <v>4.8001864399901004</v>
      </c>
      <c r="AV267" s="29">
        <f t="shared" si="98"/>
        <v>31.835875168836644</v>
      </c>
      <c r="AW267" s="30">
        <f t="shared" si="101"/>
        <v>41.453030115614006</v>
      </c>
      <c r="AX267" s="36">
        <f t="shared" si="99"/>
        <v>32.73654061583899</v>
      </c>
      <c r="AY267" s="37">
        <f t="shared" si="100"/>
        <v>33.155891973201314</v>
      </c>
    </row>
    <row r="268" spans="1:51" thickTop="1" thickBot="1">
      <c r="A268" s="4">
        <v>267</v>
      </c>
      <c r="B268" s="4">
        <v>1288995358</v>
      </c>
      <c r="C268" s="5">
        <f t="shared" si="88"/>
        <v>0.82866043613707163</v>
      </c>
      <c r="D268" s="2">
        <f t="shared" si="89"/>
        <v>40487.927754629629</v>
      </c>
      <c r="E268" t="s">
        <v>823</v>
      </c>
      <c r="F268" t="s">
        <v>824</v>
      </c>
      <c r="G268" s="4">
        <v>49</v>
      </c>
      <c r="H268" s="4">
        <v>49</v>
      </c>
      <c r="I268" s="5">
        <f t="shared" si="90"/>
        <v>0.86842105263157898</v>
      </c>
      <c r="J268" s="4">
        <v>307</v>
      </c>
      <c r="K268" s="4">
        <v>307</v>
      </c>
      <c r="L268" s="5">
        <f t="shared" si="91"/>
        <v>0.91892553444809766</v>
      </c>
      <c r="M268" s="5">
        <f t="shared" si="92"/>
        <v>6.2653061224489797</v>
      </c>
      <c r="N268" s="4">
        <v>0</v>
      </c>
      <c r="O268" s="4">
        <v>0</v>
      </c>
      <c r="P268" s="4">
        <v>0</v>
      </c>
      <c r="Q268" s="4">
        <v>0</v>
      </c>
      <c r="R268" s="4">
        <v>5</v>
      </c>
      <c r="S268" s="4">
        <v>0</v>
      </c>
      <c r="T268" s="4">
        <v>0</v>
      </c>
      <c r="U268" s="4">
        <v>0</v>
      </c>
      <c r="V268" s="4">
        <v>3</v>
      </c>
      <c r="W268" s="4">
        <f>N268+P268+T268</f>
        <v>0</v>
      </c>
      <c r="X268" s="4">
        <f>O268+Q268+U268</f>
        <v>0</v>
      </c>
      <c r="Y268" s="60">
        <f>(N268+V268)/G268</f>
        <v>6.1224489795918366E-2</v>
      </c>
      <c r="Z268" s="62">
        <f>IF(AA268=0,0,(N268+V268)/ABS(AA268))</f>
        <v>0</v>
      </c>
      <c r="AA268" s="3">
        <f t="shared" si="93"/>
        <v>0</v>
      </c>
      <c r="AB268" s="3">
        <f t="shared" si="94"/>
        <v>0</v>
      </c>
      <c r="AC268" s="3">
        <f>N268+O268+P268+Q268+T268+U268</f>
        <v>0</v>
      </c>
      <c r="AD268" s="3">
        <f>AA268/G268</f>
        <v>0</v>
      </c>
      <c r="AE268" s="24">
        <f>(AA268)*(G268*G268)</f>
        <v>0</v>
      </c>
      <c r="AF268" s="25">
        <f t="shared" si="95"/>
        <v>4.1649312786339027E-4</v>
      </c>
      <c r="AG268" s="26">
        <f>(H268-$H$2)/SUM($AF$2:AF267)</f>
        <v>108.60350372774778</v>
      </c>
      <c r="AH268" s="35">
        <f>(H268-H263)/SUM(AF263:AF267)</f>
        <v>1366.9549775784753</v>
      </c>
      <c r="AI268" s="28">
        <f>(H268-H258)/SUM(AF258:AF267)</f>
        <v>658.2400345497731</v>
      </c>
      <c r="AJ268" s="29">
        <f>AJ267+(AVERAGE($AE$3:AE268)/(AJ267*AJ267))</f>
        <v>40.948577754199881</v>
      </c>
      <c r="AK268" s="30">
        <f>AK267+(AVERAGE($AG$3:AG268)/(AK267*AK267))</f>
        <v>40.218918944562468</v>
      </c>
      <c r="AL268" s="36">
        <f>AL267+(AVERAGE($AH$3:AH268)/(AL267*AL267))</f>
        <v>40.481178526081258</v>
      </c>
      <c r="AM268" s="37">
        <f>AM267+(AVERAGE($AI$3:AI268)/(AM267*AM267))</f>
        <v>40.119332738169874</v>
      </c>
      <c r="AN268" s="38">
        <f t="shared" si="96"/>
        <v>49</v>
      </c>
      <c r="AO268" s="39">
        <f t="shared" si="97"/>
        <v>48.293818336669908</v>
      </c>
      <c r="AP268" s="39">
        <f t="shared" si="97"/>
        <v>47.109484092908787</v>
      </c>
      <c r="AQ268" s="36">
        <f t="shared" si="102"/>
        <v>46.894114904247012</v>
      </c>
      <c r="AR268" s="40">
        <f t="shared" ref="AR268:AS283" si="103">AR267+(AVERAGE(AH259:AH268)/(AR267*AR267))</f>
        <v>46.179658050317649</v>
      </c>
      <c r="AS268" s="41">
        <f t="shared" si="103"/>
        <v>45.804957153852563</v>
      </c>
      <c r="AT268" s="20">
        <f>POWER((AO268-H268),2)</f>
        <v>0.49869254162365562</v>
      </c>
      <c r="AU268" s="20">
        <f>POWER((AP268-H268),2)</f>
        <v>3.5740503949649134</v>
      </c>
      <c r="AV268" s="29">
        <f t="shared" si="98"/>
        <v>31.869742484106109</v>
      </c>
      <c r="AW268" s="30">
        <f t="shared" si="101"/>
        <v>41.5014123513455</v>
      </c>
      <c r="AX268" s="36">
        <f t="shared" si="99"/>
        <v>32.771864536546353</v>
      </c>
      <c r="AY268" s="37">
        <f t="shared" si="100"/>
        <v>33.191884924979782</v>
      </c>
    </row>
    <row r="269" spans="1:51" thickTop="1" thickBot="1">
      <c r="A269" s="4">
        <v>268</v>
      </c>
      <c r="B269" s="4">
        <v>1291432814</v>
      </c>
      <c r="C269" s="5">
        <f t="shared" si="88"/>
        <v>0.83177570093457942</v>
      </c>
      <c r="D269" s="2">
        <f t="shared" si="89"/>
        <v>40516.139050925922</v>
      </c>
      <c r="E269" t="s">
        <v>824</v>
      </c>
      <c r="F269" t="s">
        <v>825</v>
      </c>
      <c r="G269" s="4">
        <v>49</v>
      </c>
      <c r="H269" s="4">
        <v>49</v>
      </c>
      <c r="I269" s="5">
        <f t="shared" si="90"/>
        <v>0.86842105263157898</v>
      </c>
      <c r="J269" s="4">
        <v>307</v>
      </c>
      <c r="K269" s="4">
        <v>307</v>
      </c>
      <c r="L269" s="5">
        <f t="shared" si="91"/>
        <v>0.91892553444809766</v>
      </c>
      <c r="M269" s="5">
        <f t="shared" si="92"/>
        <v>6.2653061224489797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f>N269+P269+T269</f>
        <v>0</v>
      </c>
      <c r="X269" s="4">
        <f>O269+Q269+U269</f>
        <v>0</v>
      </c>
      <c r="Y269" s="60">
        <f>(N269+V269)/G269</f>
        <v>0</v>
      </c>
      <c r="Z269" s="62">
        <f>IF(AA269=0,0,(N269+V269)/ABS(AA269))</f>
        <v>0</v>
      </c>
      <c r="AA269" s="3">
        <f t="shared" si="93"/>
        <v>0</v>
      </c>
      <c r="AB269" s="3">
        <f t="shared" si="94"/>
        <v>0</v>
      </c>
      <c r="AC269" s="3">
        <f>N269+O269+P269+Q269+T269+U269</f>
        <v>0</v>
      </c>
      <c r="AD269" s="3">
        <f>AA269/G269</f>
        <v>0</v>
      </c>
      <c r="AE269" s="24">
        <f>(AA269)*(G269*G269)</f>
        <v>0</v>
      </c>
      <c r="AF269" s="25">
        <f t="shared" si="95"/>
        <v>4.1649312786339027E-4</v>
      </c>
      <c r="AG269" s="26">
        <f>(H269-$H$2)/SUM($AF$2:AF268)</f>
        <v>108.45020728237519</v>
      </c>
      <c r="AH269" s="35">
        <f>(H269-H264)/SUM(AF264:AF268)</f>
        <v>1402.8115968706857</v>
      </c>
      <c r="AI269" s="28">
        <f>(H269-H259)/SUM(AF259:AF268)</f>
        <v>666.44285089637071</v>
      </c>
      <c r="AJ269" s="29">
        <f>AJ268+(AVERAGE($AE$3:AE269)/(AJ268*AJ268))</f>
        <v>41.027313186346966</v>
      </c>
      <c r="AK269" s="30">
        <f>AK268+(AVERAGE($AG$3:AG269)/(AK268*AK268))</f>
        <v>40.27066060722543</v>
      </c>
      <c r="AL269" s="36">
        <f>AL268+(AVERAGE($AH$3:AH269)/(AL268*AL268))</f>
        <v>40.565081053117531</v>
      </c>
      <c r="AM269" s="37">
        <f>AM268+(AVERAGE($AI$3:AI269)/(AM268*AM268))</f>
        <v>40.197345246816553</v>
      </c>
      <c r="AN269" s="38">
        <f t="shared" si="96"/>
        <v>49</v>
      </c>
      <c r="AO269" s="39">
        <f t="shared" si="97"/>
        <v>48.895291506341238</v>
      </c>
      <c r="AP269" s="39">
        <f t="shared" si="97"/>
        <v>47.40977779021015</v>
      </c>
      <c r="AQ269" s="36">
        <f t="shared" si="102"/>
        <v>47.500986175190171</v>
      </c>
      <c r="AR269" s="40">
        <f t="shared" si="103"/>
        <v>46.492555370753863</v>
      </c>
      <c r="AS269" s="41">
        <f t="shared" si="103"/>
        <v>46.009719780098209</v>
      </c>
      <c r="AT269" s="20">
        <f>POWER((AO269-H269),2)</f>
        <v>1.0963868644287071E-2</v>
      </c>
      <c r="AU269" s="20">
        <f>POWER((AP269-H269),2)</f>
        <v>2.5288066765089141</v>
      </c>
      <c r="AV269" s="29">
        <f t="shared" si="98"/>
        <v>31.903537857432507</v>
      </c>
      <c r="AW269" s="30">
        <f t="shared" si="101"/>
        <v>41.549681845069976</v>
      </c>
      <c r="AX269" s="36">
        <f t="shared" si="99"/>
        <v>32.807112348865154</v>
      </c>
      <c r="AY269" s="37">
        <f t="shared" si="100"/>
        <v>33.227799858280477</v>
      </c>
    </row>
    <row r="270" spans="1:51" thickTop="1" thickBot="1">
      <c r="A270" s="4">
        <v>269</v>
      </c>
      <c r="B270" s="4">
        <v>1293470265</v>
      </c>
      <c r="C270" s="5">
        <f t="shared" si="88"/>
        <v>0.83489096573208721</v>
      </c>
      <c r="D270" s="2">
        <f t="shared" si="89"/>
        <v>40539.720659722225</v>
      </c>
      <c r="E270" t="s">
        <v>825</v>
      </c>
      <c r="F270" t="s">
        <v>826</v>
      </c>
      <c r="G270" s="4">
        <v>49</v>
      </c>
      <c r="H270" s="4">
        <v>49</v>
      </c>
      <c r="I270" s="5">
        <f t="shared" si="90"/>
        <v>0.86842105263157898</v>
      </c>
      <c r="J270" s="4">
        <v>307</v>
      </c>
      <c r="K270" s="4">
        <v>307</v>
      </c>
      <c r="L270" s="5">
        <f t="shared" si="91"/>
        <v>0.91892553444809766</v>
      </c>
      <c r="M270" s="5">
        <f t="shared" si="92"/>
        <v>6.2653061224489797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f>N270+P270+T270</f>
        <v>0</v>
      </c>
      <c r="X270" s="4">
        <f>O270+Q270+U270</f>
        <v>0</v>
      </c>
      <c r="Y270" s="60">
        <f>(N270+V270)/G270</f>
        <v>0</v>
      </c>
      <c r="Z270" s="62">
        <f>IF(AA270=0,0,(N270+V270)/ABS(AA270))</f>
        <v>0</v>
      </c>
      <c r="AA270" s="3">
        <f t="shared" si="93"/>
        <v>0</v>
      </c>
      <c r="AB270" s="3">
        <f t="shared" si="94"/>
        <v>0</v>
      </c>
      <c r="AC270" s="3">
        <f>N270+O270+P270+Q270+T270+U270</f>
        <v>0</v>
      </c>
      <c r="AD270" s="3">
        <f>AA270/G270</f>
        <v>0</v>
      </c>
      <c r="AE270" s="24">
        <f>(AA270)*(G270*G270)</f>
        <v>0</v>
      </c>
      <c r="AF270" s="25">
        <f t="shared" si="95"/>
        <v>4.1649312786339027E-4</v>
      </c>
      <c r="AG270" s="26">
        <f>(H270-$H$2)/SUM($AF$2:AF269)</f>
        <v>108.29734299021281</v>
      </c>
      <c r="AH270" s="35">
        <f>(H270-H265)/SUM(AF265:AF269)</f>
        <v>0</v>
      </c>
      <c r="AI270" s="28">
        <f>(H270-H260)/SUM(AF260:AF269)</f>
        <v>674.85268983838819</v>
      </c>
      <c r="AJ270" s="29">
        <f>AJ269+(AVERAGE($AE$3:AE270)/(AJ269*AJ269))</f>
        <v>41.105454044072196</v>
      </c>
      <c r="AK270" s="30">
        <f>AK269+(AVERAGE($AG$3:AG270)/(AK269*AK269))</f>
        <v>40.322326000489362</v>
      </c>
      <c r="AL270" s="36">
        <f>AL269+(AVERAGE($AH$3:AH270)/(AL269*AL269))</f>
        <v>40.648325085176815</v>
      </c>
      <c r="AM270" s="37">
        <f>AM269+(AVERAGE($AI$3:AI270)/(AM269*AM269))</f>
        <v>40.276323684773693</v>
      </c>
      <c r="AN270" s="38">
        <f t="shared" si="96"/>
        <v>49</v>
      </c>
      <c r="AO270" s="39">
        <f t="shared" si="97"/>
        <v>48.895291506341238</v>
      </c>
      <c r="AP270" s="39">
        <f t="shared" si="97"/>
        <v>47.710020964992019</v>
      </c>
      <c r="AQ270" s="36">
        <f t="shared" si="102"/>
        <v>47.979913714885264</v>
      </c>
      <c r="AR270" s="40">
        <f t="shared" si="103"/>
        <v>46.801255232892501</v>
      </c>
      <c r="AS270" s="41">
        <f t="shared" si="103"/>
        <v>46.234767163224582</v>
      </c>
      <c r="AT270" s="20">
        <f>POWER((AO270-H270),2)</f>
        <v>1.0963868644287071E-2</v>
      </c>
      <c r="AU270" s="20">
        <f>POWER((AP270-H270),2)</f>
        <v>1.6640459107601222</v>
      </c>
      <c r="AV270" s="29">
        <f t="shared" si="98"/>
        <v>31.937261669897133</v>
      </c>
      <c r="AW270" s="30">
        <f t="shared" si="101"/>
        <v>41.597839251744027</v>
      </c>
      <c r="AX270" s="36">
        <f t="shared" si="99"/>
        <v>32.84228446169287</v>
      </c>
      <c r="AY270" s="37">
        <f t="shared" si="100"/>
        <v>33.263637194789219</v>
      </c>
    </row>
    <row r="271" spans="1:51" thickTop="1" thickBot="1">
      <c r="A271" s="4">
        <v>270</v>
      </c>
      <c r="B271" s="4">
        <v>1294280153</v>
      </c>
      <c r="C271" s="5">
        <f t="shared" si="88"/>
        <v>0.838006230529595</v>
      </c>
      <c r="D271" s="2">
        <f t="shared" si="89"/>
        <v>40549.094363425924</v>
      </c>
      <c r="E271" t="s">
        <v>826</v>
      </c>
      <c r="F271" t="s">
        <v>827</v>
      </c>
      <c r="G271" s="4">
        <v>49</v>
      </c>
      <c r="H271" s="4">
        <v>49</v>
      </c>
      <c r="I271" s="5">
        <f t="shared" si="90"/>
        <v>0.86842105263157898</v>
      </c>
      <c r="J271" s="4">
        <v>307</v>
      </c>
      <c r="K271" s="4">
        <v>307</v>
      </c>
      <c r="L271" s="5">
        <f t="shared" si="91"/>
        <v>0.91892553444809766</v>
      </c>
      <c r="M271" s="5">
        <f t="shared" si="92"/>
        <v>6.2653061224489797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f>N271+P271+T271</f>
        <v>0</v>
      </c>
      <c r="X271" s="4">
        <f>O271+Q271+U271</f>
        <v>0</v>
      </c>
      <c r="Y271" s="60">
        <f>(N271+V271)/G271</f>
        <v>0</v>
      </c>
      <c r="Z271" s="62">
        <f>IF(AA271=0,0,(N271+V271)/ABS(AA271))</f>
        <v>0</v>
      </c>
      <c r="AA271" s="3">
        <f t="shared" si="93"/>
        <v>0</v>
      </c>
      <c r="AB271" s="3">
        <f t="shared" si="94"/>
        <v>0</v>
      </c>
      <c r="AC271" s="3">
        <f>N271+O271+P271+Q271+T271+U271</f>
        <v>0</v>
      </c>
      <c r="AD271" s="3">
        <f>AA271/G271</f>
        <v>0</v>
      </c>
      <c r="AE271" s="24">
        <f>(AA271)*(G271*G271)</f>
        <v>0</v>
      </c>
      <c r="AF271" s="25">
        <f t="shared" si="95"/>
        <v>4.1649312786339027E-4</v>
      </c>
      <c r="AG271" s="26">
        <f>(H271-$H$2)/SUM($AF$2:AF270)</f>
        <v>108.14490902642844</v>
      </c>
      <c r="AH271" s="35">
        <f>(H271-H266)/SUM(AF266:AF270)</f>
        <v>0</v>
      </c>
      <c r="AI271" s="28">
        <f>(H271-H261)/SUM(AF261:AF270)</f>
        <v>683.47748878923755</v>
      </c>
      <c r="AJ271" s="29">
        <f>AJ270+(AVERAGE($AE$3:AE271)/(AJ270*AJ270))</f>
        <v>41.183008711869427</v>
      </c>
      <c r="AK271" s="30">
        <f>AK270+(AVERAGE($AG$3:AG271)/(AK270*AK270))</f>
        <v>40.373914772035349</v>
      </c>
      <c r="AL271" s="36">
        <f>AL270+(AVERAGE($AH$3:AH271)/(AL270*AL270))</f>
        <v>40.730920322923581</v>
      </c>
      <c r="AM271" s="37">
        <f>AM270+(AVERAGE($AI$3:AI271)/(AM270*AM270))</f>
        <v>40.356266527041257</v>
      </c>
      <c r="AN271" s="38">
        <f t="shared" si="96"/>
        <v>49</v>
      </c>
      <c r="AO271" s="39">
        <f t="shared" si="97"/>
        <v>48.895291506341238</v>
      </c>
      <c r="AP271" s="39">
        <f t="shared" si="97"/>
        <v>48.010286164192195</v>
      </c>
      <c r="AQ271" s="36">
        <f t="shared" si="102"/>
        <v>48.336344970052487</v>
      </c>
      <c r="AR271" s="40">
        <f t="shared" si="103"/>
        <v>47.105896173075038</v>
      </c>
      <c r="AS271" s="41">
        <f t="shared" si="103"/>
        <v>46.479878388295106</v>
      </c>
      <c r="AT271" s="20">
        <f>POWER((AO271-H271),2)</f>
        <v>1.0963868644287071E-2</v>
      </c>
      <c r="AU271" s="20">
        <f>POWER((AP271-H271),2)</f>
        <v>0.97953347678939928</v>
      </c>
      <c r="AV271" s="29">
        <f t="shared" si="98"/>
        <v>31.970914299360452</v>
      </c>
      <c r="AW271" s="30">
        <f t="shared" si="101"/>
        <v>41.645885220254989</v>
      </c>
      <c r="AX271" s="36">
        <f t="shared" si="99"/>
        <v>32.87738128042195</v>
      </c>
      <c r="AY271" s="37">
        <f t="shared" si="100"/>
        <v>33.299397352555438</v>
      </c>
    </row>
    <row r="272" spans="1:51" thickTop="1" thickBot="1">
      <c r="A272" s="4">
        <v>271</v>
      </c>
      <c r="B272" s="4">
        <v>1294342037</v>
      </c>
      <c r="C272" s="5">
        <f t="shared" si="88"/>
        <v>0.84112149532710279</v>
      </c>
      <c r="D272" s="2">
        <f t="shared" si="89"/>
        <v>40549.810613425929</v>
      </c>
      <c r="E272" t="s">
        <v>827</v>
      </c>
      <c r="F272" t="s">
        <v>828</v>
      </c>
      <c r="G272" s="4">
        <v>49</v>
      </c>
      <c r="H272" s="4">
        <v>49</v>
      </c>
      <c r="I272" s="5">
        <f t="shared" si="90"/>
        <v>0.86842105263157898</v>
      </c>
      <c r="J272" s="4">
        <v>307</v>
      </c>
      <c r="K272" s="4">
        <v>307</v>
      </c>
      <c r="L272" s="5">
        <f t="shared" si="91"/>
        <v>0.91892553444809766</v>
      </c>
      <c r="M272" s="5">
        <f t="shared" si="92"/>
        <v>6.2653061224489797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f>N272+P272+T272</f>
        <v>0</v>
      </c>
      <c r="X272" s="4">
        <f>O272+Q272+U272</f>
        <v>0</v>
      </c>
      <c r="Y272" s="60">
        <f>(N272+V272)/G272</f>
        <v>0</v>
      </c>
      <c r="Z272" s="62">
        <f>IF(AA272=0,0,(N272+V272)/ABS(AA272))</f>
        <v>0</v>
      </c>
      <c r="AA272" s="3">
        <f t="shared" si="93"/>
        <v>0</v>
      </c>
      <c r="AB272" s="3">
        <f t="shared" si="94"/>
        <v>0</v>
      </c>
      <c r="AC272" s="3">
        <f>N272+O272+P272+Q272+T272+U272</f>
        <v>0</v>
      </c>
      <c r="AD272" s="3">
        <f>AA272/G272</f>
        <v>0</v>
      </c>
      <c r="AE272" s="24">
        <f>(AA272)*(G272*G272)</f>
        <v>0</v>
      </c>
      <c r="AF272" s="25">
        <f t="shared" si="95"/>
        <v>4.1649312786339027E-4</v>
      </c>
      <c r="AG272" s="26">
        <f>(H272-$H$2)/SUM($AF$2:AF271)</f>
        <v>107.99290357644959</v>
      </c>
      <c r="AH272" s="35">
        <f>(H272-H267)/SUM(AF267:AF271)</f>
        <v>0</v>
      </c>
      <c r="AI272" s="28">
        <f>(H272-H262)/SUM(AF262:AF271)</f>
        <v>692.32559618441962</v>
      </c>
      <c r="AJ272" s="29">
        <f>AJ271+(AVERAGE($AE$3:AE272)/(AJ271*AJ271))</f>
        <v>41.259985398536664</v>
      </c>
      <c r="AK272" s="30">
        <f>AK271+(AVERAGE($AG$3:AG272)/(AK271*AK271))</f>
        <v>40.425426583266891</v>
      </c>
      <c r="AL272" s="36">
        <f>AL271+(AVERAGE($AH$3:AH272)/(AL271*AL271))</f>
        <v>40.812876253804312</v>
      </c>
      <c r="AM272" s="37">
        <f>AM271+(AVERAGE($AI$3:AI272)/(AM271*AM271))</f>
        <v>40.437172483055598</v>
      </c>
      <c r="AN272" s="38">
        <f t="shared" si="96"/>
        <v>49</v>
      </c>
      <c r="AO272" s="39">
        <f t="shared" si="97"/>
        <v>48.895291506341238</v>
      </c>
      <c r="AP272" s="39">
        <f t="shared" si="97"/>
        <v>48.310645959152566</v>
      </c>
      <c r="AQ272" s="36">
        <f t="shared" si="102"/>
        <v>48.573441692613919</v>
      </c>
      <c r="AR272" s="40">
        <f t="shared" si="103"/>
        <v>47.406609536694354</v>
      </c>
      <c r="AS272" s="41">
        <f t="shared" si="103"/>
        <v>46.744793444307</v>
      </c>
      <c r="AT272" s="20">
        <f>POWER((AO272-H272),2)</f>
        <v>1.0963868644287071E-2</v>
      </c>
      <c r="AU272" s="20">
        <f>POWER((AP272-H272),2)</f>
        <v>0.47520899363268526</v>
      </c>
      <c r="AV272" s="29">
        <f t="shared" si="98"/>
        <v>32.004496120499432</v>
      </c>
      <c r="AW272" s="30">
        <f t="shared" si="101"/>
        <v>41.693820393498022</v>
      </c>
      <c r="AX272" s="36">
        <f t="shared" si="99"/>
        <v>32.912403206980983</v>
      </c>
      <c r="AY272" s="37">
        <f t="shared" si="100"/>
        <v>33.335080746035175</v>
      </c>
    </row>
    <row r="273" spans="1:51" thickTop="1" thickBot="1">
      <c r="A273" s="4">
        <v>272</v>
      </c>
      <c r="B273" s="4">
        <v>1294351798</v>
      </c>
      <c r="C273" s="5">
        <f t="shared" si="88"/>
        <v>0.84423676012461057</v>
      </c>
      <c r="D273" s="2">
        <f t="shared" si="89"/>
        <v>40549.923587962963</v>
      </c>
      <c r="E273" t="s">
        <v>828</v>
      </c>
      <c r="F273" t="s">
        <v>829</v>
      </c>
      <c r="G273" s="4">
        <v>49</v>
      </c>
      <c r="H273" s="4">
        <v>49</v>
      </c>
      <c r="I273" s="5">
        <f t="shared" si="90"/>
        <v>0.86842105263157898</v>
      </c>
      <c r="J273" s="4">
        <v>307</v>
      </c>
      <c r="K273" s="4">
        <v>307</v>
      </c>
      <c r="L273" s="5">
        <f t="shared" si="91"/>
        <v>0.91892553444809766</v>
      </c>
      <c r="M273" s="5">
        <f t="shared" si="92"/>
        <v>6.2653061224489797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f>N273+P273+T273</f>
        <v>0</v>
      </c>
      <c r="X273" s="4">
        <f>O273+Q273+U273</f>
        <v>0</v>
      </c>
      <c r="Y273" s="60">
        <f>(N273+V273)/G273</f>
        <v>0</v>
      </c>
      <c r="Z273" s="62">
        <f>IF(AA273=0,0,(N273+V273)/ABS(AA273))</f>
        <v>0</v>
      </c>
      <c r="AA273" s="3">
        <f t="shared" si="93"/>
        <v>0</v>
      </c>
      <c r="AB273" s="3">
        <f t="shared" si="94"/>
        <v>0</v>
      </c>
      <c r="AC273" s="3">
        <f>N273+O273+P273+Q273+T273+U273</f>
        <v>0</v>
      </c>
      <c r="AD273" s="3">
        <f>AA273/G273</f>
        <v>0</v>
      </c>
      <c r="AE273" s="24">
        <f>(AA273)*(G273*G273)</f>
        <v>0</v>
      </c>
      <c r="AF273" s="25">
        <f t="shared" si="95"/>
        <v>4.1649312786339027E-4</v>
      </c>
      <c r="AG273" s="26">
        <f>(H273-$H$2)/SUM($AF$2:AF272)</f>
        <v>107.8413248358915</v>
      </c>
      <c r="AH273" s="35">
        <f>(H273-H268)/SUM(AF268:AF272)</f>
        <v>0</v>
      </c>
      <c r="AI273" s="28">
        <f>(H273-H263)/SUM(AF263:AF272)</f>
        <v>701.40579843534272</v>
      </c>
      <c r="AJ273" s="29">
        <f>AJ272+(AVERAGE($AE$3:AE273)/(AJ272*AJ272))</f>
        <v>41.336392142101673</v>
      </c>
      <c r="AK273" s="30">
        <f>AK272+(AVERAGE($AG$3:AG273)/(AK272*AK272))</f>
        <v>40.476861108984011</v>
      </c>
      <c r="AL273" s="36">
        <f>AL272+(AVERAGE($AH$3:AH273)/(AL272*AL272))</f>
        <v>40.894202158333094</v>
      </c>
      <c r="AM273" s="37">
        <f>AM272+(AVERAGE($AI$3:AI273)/(AM272*AM272))</f>
        <v>40.519040505526974</v>
      </c>
      <c r="AN273" s="38">
        <f t="shared" si="96"/>
        <v>49</v>
      </c>
      <c r="AO273" s="39">
        <f t="shared" si="97"/>
        <v>48.895291506341238</v>
      </c>
      <c r="AP273" s="39">
        <f t="shared" si="97"/>
        <v>48.61117307461582</v>
      </c>
      <c r="AQ273" s="36">
        <f t="shared" si="102"/>
        <v>48.692355309751591</v>
      </c>
      <c r="AR273" s="40">
        <f t="shared" si="103"/>
        <v>47.703519982482611</v>
      </c>
      <c r="AS273" s="41">
        <f t="shared" si="103"/>
        <v>47.029216546675904</v>
      </c>
      <c r="AT273" s="20">
        <f>POWER((AO273-H273),2)</f>
        <v>1.0963868644287071E-2</v>
      </c>
      <c r="AU273" s="20">
        <f>POWER((AP273-H273),2)</f>
        <v>0.15118637790371456</v>
      </c>
      <c r="AV273" s="29">
        <f t="shared" si="98"/>
        <v>32.038007504844323</v>
      </c>
      <c r="AW273" s="30">
        <f t="shared" si="101"/>
        <v>41.741645408451951</v>
      </c>
      <c r="AX273" s="36">
        <f t="shared" si="99"/>
        <v>32.947350639875296</v>
      </c>
      <c r="AY273" s="37">
        <f t="shared" si="100"/>
        <v>33.370687786133423</v>
      </c>
    </row>
    <row r="274" spans="1:51" thickTop="1" thickBot="1">
      <c r="A274" s="4">
        <v>273</v>
      </c>
      <c r="B274" s="4">
        <v>1295272942</v>
      </c>
      <c r="C274" s="5">
        <f t="shared" si="88"/>
        <v>0.84735202492211836</v>
      </c>
      <c r="D274" s="2">
        <f t="shared" si="89"/>
        <v>40560.584976851853</v>
      </c>
      <c r="E274" t="s">
        <v>829</v>
      </c>
      <c r="F274" t="s">
        <v>830</v>
      </c>
      <c r="G274" s="4">
        <v>49</v>
      </c>
      <c r="H274" s="4">
        <v>49</v>
      </c>
      <c r="I274" s="5">
        <f t="shared" si="90"/>
        <v>0.86842105263157898</v>
      </c>
      <c r="J274" s="4">
        <v>307</v>
      </c>
      <c r="K274" s="4">
        <v>307</v>
      </c>
      <c r="L274" s="5">
        <f t="shared" si="91"/>
        <v>0.91892553444809766</v>
      </c>
      <c r="M274" s="5">
        <f t="shared" si="92"/>
        <v>6.2653061224489797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f>N274+P274+T274</f>
        <v>0</v>
      </c>
      <c r="X274" s="4">
        <f>O274+Q274+U274</f>
        <v>0</v>
      </c>
      <c r="Y274" s="60">
        <f>(N274+V274)/G274</f>
        <v>0</v>
      </c>
      <c r="Z274" s="62">
        <f>IF(AA274=0,0,(N274+V274)/ABS(AA274))</f>
        <v>0</v>
      </c>
      <c r="AA274" s="3">
        <f t="shared" si="93"/>
        <v>0</v>
      </c>
      <c r="AB274" s="3">
        <f t="shared" si="94"/>
        <v>0</v>
      </c>
      <c r="AC274" s="3">
        <f>N274+O274+P274+Q274+T274+U274</f>
        <v>0</v>
      </c>
      <c r="AD274" s="3">
        <f>AA274/G274</f>
        <v>0</v>
      </c>
      <c r="AE274" s="24">
        <f>(AA274)*(G274*G274)</f>
        <v>0</v>
      </c>
      <c r="AF274" s="25">
        <f t="shared" si="95"/>
        <v>4.1649312786339027E-4</v>
      </c>
      <c r="AG274" s="26">
        <f>(H274-$H$2)/SUM($AF$2:AF273)</f>
        <v>107.69017101048574</v>
      </c>
      <c r="AH274" s="35">
        <f>(H274-H269)/SUM(AF269:AF273)</f>
        <v>0</v>
      </c>
      <c r="AI274" s="28">
        <f>(H274-H264)/SUM(AF264:AF273)</f>
        <v>710.72734903240837</v>
      </c>
      <c r="AJ274" s="29">
        <f>AJ273+(AVERAGE($AE$3:AE274)/(AJ273*AJ273))</f>
        <v>41.412236814574044</v>
      </c>
      <c r="AK274" s="30">
        <f>AK273+(AVERAGE($AG$3:AG274)/(AK273*AK273))</f>
        <v>40.528218037064924</v>
      </c>
      <c r="AL274" s="36">
        <f>AL273+(AVERAGE($AH$3:AH274)/(AL273*AL273))</f>
        <v>40.974907116144053</v>
      </c>
      <c r="AM274" s="37">
        <f>AM273+(AVERAGE($AI$3:AI274)/(AM273*AM273))</f>
        <v>40.601869799647204</v>
      </c>
      <c r="AN274" s="38">
        <f t="shared" si="96"/>
        <v>49</v>
      </c>
      <c r="AO274" s="39">
        <f t="shared" si="97"/>
        <v>48.895291506341238</v>
      </c>
      <c r="AP274" s="39">
        <f t="shared" si="97"/>
        <v>48.911940518250852</v>
      </c>
      <c r="AQ274" s="36">
        <f t="shared" si="102"/>
        <v>48.692355309751591</v>
      </c>
      <c r="AR274" s="40">
        <f t="shared" si="103"/>
        <v>47.99674594257641</v>
      </c>
      <c r="AS274" s="41">
        <f t="shared" si="103"/>
        <v>47.33281969340149</v>
      </c>
      <c r="AT274" s="20">
        <f>POWER((AO274-H274),2)</f>
        <v>1.0963868644287071E-2</v>
      </c>
      <c r="AU274" s="20">
        <f>POWER((AP274-H274),2)</f>
        <v>7.7544723259286106E-3</v>
      </c>
      <c r="AV274" s="29">
        <f t="shared" si="98"/>
        <v>32.071448820814872</v>
      </c>
      <c r="AW274" s="30">
        <f t="shared" si="101"/>
        <v>41.789360896253903</v>
      </c>
      <c r="AX274" s="36">
        <f t="shared" si="99"/>
        <v>32.982223974226919</v>
      </c>
      <c r="AY274" s="37">
        <f t="shared" si="100"/>
        <v>33.406218880245852</v>
      </c>
    </row>
    <row r="275" spans="1:51" thickTop="1" thickBot="1">
      <c r="A275" s="4">
        <v>274</v>
      </c>
      <c r="B275" s="4">
        <v>1295399481</v>
      </c>
      <c r="C275" s="5">
        <f t="shared" si="88"/>
        <v>0.85046728971962615</v>
      </c>
      <c r="D275" s="2">
        <f t="shared" si="89"/>
        <v>40562.04954861111</v>
      </c>
      <c r="E275" t="s">
        <v>830</v>
      </c>
      <c r="F275" t="s">
        <v>831</v>
      </c>
      <c r="G275" s="4">
        <v>49</v>
      </c>
      <c r="H275" s="4">
        <v>49</v>
      </c>
      <c r="I275" s="5">
        <f t="shared" si="90"/>
        <v>0.86842105263157898</v>
      </c>
      <c r="J275" s="4">
        <v>307</v>
      </c>
      <c r="K275" s="4">
        <v>307</v>
      </c>
      <c r="L275" s="5">
        <f t="shared" si="91"/>
        <v>0.91892553444809766</v>
      </c>
      <c r="M275" s="5">
        <f t="shared" si="92"/>
        <v>6.2653061224489797</v>
      </c>
      <c r="N275" s="4">
        <v>0</v>
      </c>
      <c r="O275" s="4">
        <v>0</v>
      </c>
      <c r="P275" s="4">
        <v>0</v>
      </c>
      <c r="Q275" s="4">
        <v>0</v>
      </c>
      <c r="R275" s="4">
        <v>50</v>
      </c>
      <c r="S275" s="4">
        <v>0</v>
      </c>
      <c r="T275" s="4">
        <v>0</v>
      </c>
      <c r="U275" s="4">
        <v>0</v>
      </c>
      <c r="V275" s="4">
        <v>32</v>
      </c>
      <c r="W275" s="4">
        <f>N275+P275+T275</f>
        <v>0</v>
      </c>
      <c r="X275" s="4">
        <f>O275+Q275+U275</f>
        <v>0</v>
      </c>
      <c r="Y275" s="60">
        <f>(N275+V275)/G275</f>
        <v>0.65306122448979587</v>
      </c>
      <c r="Z275" s="62">
        <f>IF(AA275=0,0,(N275+V275)/ABS(AA275))</f>
        <v>0</v>
      </c>
      <c r="AA275" s="3">
        <f t="shared" si="93"/>
        <v>0</v>
      </c>
      <c r="AB275" s="3">
        <f t="shared" si="94"/>
        <v>0</v>
      </c>
      <c r="AC275" s="3">
        <f>N275+O275+P275+Q275+T275+U275</f>
        <v>0</v>
      </c>
      <c r="AD275" s="3">
        <f>AA275/G275</f>
        <v>0</v>
      </c>
      <c r="AE275" s="24">
        <f>(AA275)*(G275*G275)</f>
        <v>0</v>
      </c>
      <c r="AF275" s="25">
        <f t="shared" si="95"/>
        <v>4.1649312786339027E-4</v>
      </c>
      <c r="AG275" s="26">
        <f>(H275-$H$2)/SUM($AF$2:AF274)</f>
        <v>107.53944031600943</v>
      </c>
      <c r="AH275" s="35">
        <f>(H275-H270)/SUM(AF270:AF274)</f>
        <v>0</v>
      </c>
      <c r="AI275" s="28">
        <f>(H275-H265)/SUM(AF265:AF274)</f>
        <v>0</v>
      </c>
      <c r="AJ275" s="29">
        <f>AJ274+(AVERAGE($AE$3:AE275)/(AJ274*AJ274))</f>
        <v>41.487527126531127</v>
      </c>
      <c r="AK275" s="30">
        <f>AK274+(AVERAGE($AG$3:AG275)/(AK274*AK274))</f>
        <v>40.579497068155135</v>
      </c>
      <c r="AL275" s="36">
        <f>AL274+(AVERAGE($AH$3:AH275)/(AL274*AL274))</f>
        <v>41.055000011821093</v>
      </c>
      <c r="AM275" s="37">
        <f>AM274+(AVERAGE($AI$3:AI275)/(AM274*AM274))</f>
        <v>40.684059321564739</v>
      </c>
      <c r="AN275" s="38">
        <f t="shared" si="96"/>
        <v>49</v>
      </c>
      <c r="AO275" s="39">
        <f t="shared" si="97"/>
        <v>48.895291506341238</v>
      </c>
      <c r="AP275" s="39">
        <f t="shared" si="97"/>
        <v>48.911940518250852</v>
      </c>
      <c r="AQ275" s="36">
        <f t="shared" si="102"/>
        <v>48.692355309751591</v>
      </c>
      <c r="AR275" s="40">
        <f t="shared" si="103"/>
        <v>48.231288404221331</v>
      </c>
      <c r="AS275" s="41">
        <f t="shared" si="103"/>
        <v>47.604206297031823</v>
      </c>
      <c r="AT275" s="20">
        <f>POWER((AO275-H275),2)</f>
        <v>1.0963868644287071E-2</v>
      </c>
      <c r="AU275" s="20">
        <f>POWER((AP275-H275),2)</f>
        <v>7.7544723259286106E-3</v>
      </c>
      <c r="AV275" s="29">
        <f t="shared" si="98"/>
        <v>32.104820433756046</v>
      </c>
      <c r="AW275" s="30">
        <f t="shared" si="101"/>
        <v>41.836967482272726</v>
      </c>
      <c r="AX275" s="36">
        <f t="shared" si="99"/>
        <v>33.017023601813975</v>
      </c>
      <c r="AY275" s="37">
        <f t="shared" si="100"/>
        <v>33.441674432299884</v>
      </c>
    </row>
    <row r="276" spans="1:51" thickTop="1" thickBot="1">
      <c r="A276" s="4">
        <v>275</v>
      </c>
      <c r="B276" s="4">
        <v>1295567807</v>
      </c>
      <c r="C276" s="5">
        <f t="shared" si="88"/>
        <v>0.85358255451713394</v>
      </c>
      <c r="D276" s="2">
        <f t="shared" si="89"/>
        <v>40563.997766203705</v>
      </c>
      <c r="E276" t="s">
        <v>831</v>
      </c>
      <c r="F276" t="s">
        <v>832</v>
      </c>
      <c r="G276" s="4">
        <v>49</v>
      </c>
      <c r="H276" s="4">
        <v>49</v>
      </c>
      <c r="I276" s="5">
        <f t="shared" si="90"/>
        <v>0.86842105263157898</v>
      </c>
      <c r="J276" s="4">
        <v>307</v>
      </c>
      <c r="K276" s="4">
        <v>307</v>
      </c>
      <c r="L276" s="5">
        <f t="shared" si="91"/>
        <v>0.91892553444809766</v>
      </c>
      <c r="M276" s="5">
        <f t="shared" si="92"/>
        <v>6.2653061224489797</v>
      </c>
      <c r="N276" s="4">
        <v>0</v>
      </c>
      <c r="O276" s="4">
        <v>0</v>
      </c>
      <c r="P276" s="4">
        <v>0</v>
      </c>
      <c r="Q276" s="4">
        <v>0</v>
      </c>
      <c r="R276" s="4">
        <v>50</v>
      </c>
      <c r="S276" s="4">
        <v>0</v>
      </c>
      <c r="T276" s="4">
        <v>0</v>
      </c>
      <c r="U276" s="4">
        <v>0</v>
      </c>
      <c r="V276" s="4">
        <v>32</v>
      </c>
      <c r="W276" s="4">
        <f>N276+P276+T276</f>
        <v>0</v>
      </c>
      <c r="X276" s="4">
        <f>O276+Q276+U276</f>
        <v>0</v>
      </c>
      <c r="Y276" s="60">
        <f>(N276+V276)/G276</f>
        <v>0.65306122448979587</v>
      </c>
      <c r="Z276" s="62">
        <f>IF(AA276=0,0,(N276+V276)/ABS(AA276))</f>
        <v>0</v>
      </c>
      <c r="AA276" s="3">
        <f t="shared" si="93"/>
        <v>0</v>
      </c>
      <c r="AB276" s="3">
        <f t="shared" si="94"/>
        <v>0</v>
      </c>
      <c r="AC276" s="3">
        <f>N276+O276+P276+Q276+T276+U276</f>
        <v>0</v>
      </c>
      <c r="AD276" s="3">
        <f>AA276/G276</f>
        <v>0</v>
      </c>
      <c r="AE276" s="24">
        <f>(AA276)*(G276*G276)</f>
        <v>0</v>
      </c>
      <c r="AF276" s="25">
        <f t="shared" si="95"/>
        <v>4.1649312786339027E-4</v>
      </c>
      <c r="AG276" s="26">
        <f>(H276-$H$2)/SUM($AF$2:AF275)</f>
        <v>107.38913097821502</v>
      </c>
      <c r="AH276" s="35">
        <f>(H276-H271)/SUM(AF271:AF275)</f>
        <v>0</v>
      </c>
      <c r="AI276" s="28">
        <f>(H276-H266)/SUM(AF266:AF275)</f>
        <v>0</v>
      </c>
      <c r="AJ276" s="29">
        <f>AJ275+(AVERAGE($AE$3:AE276)/(AJ275*AJ275))</f>
        <v>41.56227063154477</v>
      </c>
      <c r="AK276" s="30">
        <f>AK275+(AVERAGE($AG$3:AG276)/(AK275*AK275))</f>
        <v>40.630697915363768</v>
      </c>
      <c r="AL276" s="36">
        <f>AL275+(AVERAGE($AH$3:AH276)/(AL275*AL275))</f>
        <v>41.134489540514771</v>
      </c>
      <c r="AM276" s="37">
        <f>AM275+(AVERAGE($AI$3:AI276)/(AM275*AM275))</f>
        <v>40.765618351019071</v>
      </c>
      <c r="AN276" s="38">
        <f t="shared" si="96"/>
        <v>49</v>
      </c>
      <c r="AO276" s="39">
        <f t="shared" ref="AO276:AP291" si="104">AO275+(AH276/(AO275*AO275))</f>
        <v>48.895291506341238</v>
      </c>
      <c r="AP276" s="39">
        <f t="shared" si="104"/>
        <v>48.911940518250852</v>
      </c>
      <c r="AQ276" s="36">
        <f t="shared" si="102"/>
        <v>48.692355309751591</v>
      </c>
      <c r="AR276" s="40">
        <f t="shared" si="103"/>
        <v>48.407651203206733</v>
      </c>
      <c r="AS276" s="41">
        <f t="shared" si="103"/>
        <v>47.844158789360435</v>
      </c>
      <c r="AT276" s="20">
        <f>POWER((AO276-H276),2)</f>
        <v>1.0963868644287071E-2</v>
      </c>
      <c r="AU276" s="20">
        <f>POWER((AP276-H276),2)</f>
        <v>7.7544723259286106E-3</v>
      </c>
      <c r="AV276" s="29">
        <f t="shared" si="98"/>
        <v>32.138122705973217</v>
      </c>
      <c r="AW276" s="30">
        <f t="shared" si="101"/>
        <v>41.884465786181273</v>
      </c>
      <c r="AX276" s="36">
        <f t="shared" si="99"/>
        <v>33.051749911109461</v>
      </c>
      <c r="AY276" s="37">
        <f t="shared" si="100"/>
        <v>33.477054842795177</v>
      </c>
    </row>
    <row r="277" spans="1:51" thickTop="1" thickBot="1">
      <c r="A277" s="4">
        <v>276</v>
      </c>
      <c r="B277" s="4">
        <v>1299133723</v>
      </c>
      <c r="C277" s="5">
        <f t="shared" si="88"/>
        <v>0.85669781931464173</v>
      </c>
      <c r="D277" s="2">
        <f t="shared" si="89"/>
        <v>40605.269942129627</v>
      </c>
      <c r="E277" t="s">
        <v>832</v>
      </c>
      <c r="F277" t="s">
        <v>833</v>
      </c>
      <c r="G277" s="4">
        <v>49</v>
      </c>
      <c r="H277" s="4">
        <v>49</v>
      </c>
      <c r="I277" s="5">
        <f t="shared" si="90"/>
        <v>0.86842105263157898</v>
      </c>
      <c r="J277" s="4">
        <v>307</v>
      </c>
      <c r="K277" s="4">
        <v>307</v>
      </c>
      <c r="L277" s="5">
        <f t="shared" si="91"/>
        <v>0.91892553444809766</v>
      </c>
      <c r="M277" s="5">
        <f t="shared" si="92"/>
        <v>6.2653061224489797</v>
      </c>
      <c r="N277" s="4">
        <v>0</v>
      </c>
      <c r="O277" s="4">
        <v>0</v>
      </c>
      <c r="P277" s="4">
        <v>0</v>
      </c>
      <c r="Q277" s="4">
        <v>0</v>
      </c>
      <c r="R277" s="4">
        <v>1</v>
      </c>
      <c r="S277" s="4">
        <v>0</v>
      </c>
      <c r="T277" s="4">
        <v>0</v>
      </c>
      <c r="U277" s="4">
        <v>0</v>
      </c>
      <c r="V277" s="4">
        <v>1</v>
      </c>
      <c r="W277" s="4">
        <f>N277+P277+T277</f>
        <v>0</v>
      </c>
      <c r="X277" s="4">
        <f>O277+Q277+U277</f>
        <v>0</v>
      </c>
      <c r="Y277" s="60">
        <f>(N277+V277)/G277</f>
        <v>2.0408163265306121E-2</v>
      </c>
      <c r="Z277" s="62">
        <f>IF(AA277=0,0,(N277+V277)/ABS(AA277))</f>
        <v>0</v>
      </c>
      <c r="AA277" s="3">
        <f t="shared" si="93"/>
        <v>0</v>
      </c>
      <c r="AB277" s="3">
        <f t="shared" si="94"/>
        <v>0</v>
      </c>
      <c r="AC277" s="3">
        <f>N277+O277+P277+Q277+T277+U277</f>
        <v>0</v>
      </c>
      <c r="AD277" s="3">
        <f>AA277/G277</f>
        <v>0</v>
      </c>
      <c r="AE277" s="24">
        <f>(AA277)*(G277*G277)</f>
        <v>0</v>
      </c>
      <c r="AF277" s="25">
        <f t="shared" si="95"/>
        <v>4.1649312786339027E-4</v>
      </c>
      <c r="AG277" s="26">
        <f>(H277-$H$2)/SUM($AF$2:AF276)</f>
        <v>107.23924123276066</v>
      </c>
      <c r="AH277" s="35">
        <f>(H277-H272)/SUM(AF272:AF276)</f>
        <v>0</v>
      </c>
      <c r="AI277" s="28">
        <f>(H277-H267)/SUM(AF267:AF276)</f>
        <v>0</v>
      </c>
      <c r="AJ277" s="29">
        <f>AJ276+(AVERAGE($AE$3:AE277)/(AJ276*AJ276))</f>
        <v>41.636474730455596</v>
      </c>
      <c r="AK277" s="30">
        <f>AK276+(AVERAGE($AG$3:AG277)/(AK276*AK276))</f>
        <v>40.681820303966951</v>
      </c>
      <c r="AL277" s="36">
        <f>AL276+(AVERAGE($AH$3:AH277)/(AL276*AL276))</f>
        <v>41.213384213355724</v>
      </c>
      <c r="AM277" s="37">
        <f>AM276+(AVERAGE($AI$3:AI277)/(AM276*AM276))</f>
        <v>40.846555966846758</v>
      </c>
      <c r="AN277" s="38">
        <f t="shared" si="96"/>
        <v>49</v>
      </c>
      <c r="AO277" s="39">
        <f t="shared" si="104"/>
        <v>48.895291506341238</v>
      </c>
      <c r="AP277" s="39">
        <f t="shared" si="104"/>
        <v>48.911940518250852</v>
      </c>
      <c r="AQ277" s="36">
        <f t="shared" si="102"/>
        <v>48.692355309751591</v>
      </c>
      <c r="AR277" s="40">
        <f t="shared" si="103"/>
        <v>48.525850569610959</v>
      </c>
      <c r="AS277" s="41">
        <f t="shared" si="103"/>
        <v>48.053304221299534</v>
      </c>
      <c r="AT277" s="20">
        <f>POWER((AO277-H277),2)</f>
        <v>1.0963868644287071E-2</v>
      </c>
      <c r="AU277" s="20">
        <f>POWER((AP277-H277),2)</f>
        <v>7.7544723259286106E-3</v>
      </c>
      <c r="AV277" s="29">
        <f t="shared" si="98"/>
        <v>32.171355996766813</v>
      </c>
      <c r="AW277" s="30">
        <f t="shared" si="101"/>
        <v>41.931856422027501</v>
      </c>
      <c r="AX277" s="36">
        <f t="shared" si="99"/>
        <v>33.086403287319499</v>
      </c>
      <c r="AY277" s="37">
        <f t="shared" si="100"/>
        <v>33.512360508843514</v>
      </c>
    </row>
    <row r="278" spans="1:51" thickTop="1" thickBot="1">
      <c r="A278" s="4">
        <v>277</v>
      </c>
      <c r="B278" s="4">
        <v>1300012506</v>
      </c>
      <c r="C278" s="5">
        <f t="shared" si="88"/>
        <v>0.85981308411214952</v>
      </c>
      <c r="D278" s="2">
        <f t="shared" si="89"/>
        <v>40615.441041666665</v>
      </c>
      <c r="E278" t="s">
        <v>833</v>
      </c>
      <c r="F278" t="s">
        <v>834</v>
      </c>
      <c r="G278" s="4">
        <v>49</v>
      </c>
      <c r="H278" s="4">
        <v>49</v>
      </c>
      <c r="I278" s="5">
        <f t="shared" si="90"/>
        <v>0.86842105263157898</v>
      </c>
      <c r="J278" s="4">
        <v>307</v>
      </c>
      <c r="K278" s="4">
        <v>307</v>
      </c>
      <c r="L278" s="5">
        <f t="shared" si="91"/>
        <v>0.91892553444809766</v>
      </c>
      <c r="M278" s="5">
        <f t="shared" si="92"/>
        <v>6.2653061224489797</v>
      </c>
      <c r="N278" s="4">
        <v>0</v>
      </c>
      <c r="O278" s="4">
        <v>0</v>
      </c>
      <c r="P278" s="4">
        <v>0</v>
      </c>
      <c r="Q278" s="4">
        <v>0</v>
      </c>
      <c r="R278" s="4">
        <v>1</v>
      </c>
      <c r="S278" s="4">
        <v>0</v>
      </c>
      <c r="T278" s="4">
        <v>0</v>
      </c>
      <c r="U278" s="4">
        <v>0</v>
      </c>
      <c r="V278" s="4">
        <v>1</v>
      </c>
      <c r="W278" s="4">
        <f>N278+P278+T278</f>
        <v>0</v>
      </c>
      <c r="X278" s="4">
        <f>O278+Q278+U278</f>
        <v>0</v>
      </c>
      <c r="Y278" s="60">
        <f>(N278+V278)/G278</f>
        <v>2.0408163265306121E-2</v>
      </c>
      <c r="Z278" s="62">
        <f>IF(AA278=0,0,(N278+V278)/ABS(AA278))</f>
        <v>0</v>
      </c>
      <c r="AA278" s="3">
        <f t="shared" si="93"/>
        <v>0</v>
      </c>
      <c r="AB278" s="3">
        <f t="shared" si="94"/>
        <v>0</v>
      </c>
      <c r="AC278" s="3">
        <f>N278+O278+P278+Q278+T278+U278</f>
        <v>0</v>
      </c>
      <c r="AD278" s="3">
        <f>AA278/G278</f>
        <v>0</v>
      </c>
      <c r="AE278" s="24">
        <f>(AA278)*(G278*G278)</f>
        <v>0</v>
      </c>
      <c r="AF278" s="25">
        <f t="shared" si="95"/>
        <v>4.1649312786339027E-4</v>
      </c>
      <c r="AG278" s="26">
        <f>(H278-$H$2)/SUM($AF$2:AF277)</f>
        <v>107.08976932514118</v>
      </c>
      <c r="AH278" s="35">
        <f>(H278-H273)/SUM(AF273:AF277)</f>
        <v>0</v>
      </c>
      <c r="AI278" s="28">
        <f>(H278-H268)/SUM(AF268:AF277)</f>
        <v>0</v>
      </c>
      <c r="AJ278" s="29">
        <f>AJ277+(AVERAGE($AE$3:AE278)/(AJ277*AJ277))</f>
        <v>41.710146675501051</v>
      </c>
      <c r="AK278" s="30">
        <f>AK277+(AVERAGE($AG$3:AG278)/(AK277*AK277))</f>
        <v>40.732863971118078</v>
      </c>
      <c r="AL278" s="36">
        <f>AL277+(AVERAGE($AH$3:AH278)/(AL277*AL277))</f>
        <v>41.291692362673494</v>
      </c>
      <c r="AM278" s="37">
        <f>AM277+(AVERAGE($AI$3:AI278)/(AM277*AM277))</f>
        <v>40.926881052816682</v>
      </c>
      <c r="AN278" s="38">
        <f t="shared" si="96"/>
        <v>49</v>
      </c>
      <c r="AO278" s="39">
        <f t="shared" si="104"/>
        <v>48.895291506341238</v>
      </c>
      <c r="AP278" s="39">
        <f t="shared" si="104"/>
        <v>48.911940518250852</v>
      </c>
      <c r="AQ278" s="36">
        <f t="shared" si="102"/>
        <v>48.692355309751591</v>
      </c>
      <c r="AR278" s="40">
        <f t="shared" si="103"/>
        <v>48.585424058415676</v>
      </c>
      <c r="AS278" s="41">
        <f t="shared" si="103"/>
        <v>48.232126962857876</v>
      </c>
      <c r="AT278" s="20">
        <f>POWER((AO278-H278),2)</f>
        <v>1.0963868644287071E-2</v>
      </c>
      <c r="AU278" s="20">
        <f>POWER((AP278-H278),2)</f>
        <v>7.7544723259286106E-3</v>
      </c>
      <c r="AV278" s="29">
        <f t="shared" si="98"/>
        <v>32.204520662466521</v>
      </c>
      <c r="AW278" s="30">
        <f t="shared" si="101"/>
        <v>41.979139998304461</v>
      </c>
      <c r="AX278" s="36">
        <f t="shared" si="99"/>
        <v>33.120984112420985</v>
      </c>
      <c r="AY278" s="37">
        <f t="shared" si="100"/>
        <v>33.547591824208091</v>
      </c>
    </row>
    <row r="279" spans="1:51" thickTop="1" thickBot="1">
      <c r="A279" s="4">
        <v>278</v>
      </c>
      <c r="B279" s="4">
        <v>1300157580</v>
      </c>
      <c r="C279" s="5">
        <f t="shared" si="88"/>
        <v>0.86292834890965731</v>
      </c>
      <c r="D279" s="2">
        <f t="shared" si="89"/>
        <v>40617.120138888888</v>
      </c>
      <c r="E279" t="s">
        <v>834</v>
      </c>
      <c r="F279" t="s">
        <v>835</v>
      </c>
      <c r="G279" s="4">
        <v>49</v>
      </c>
      <c r="H279" s="4">
        <v>49</v>
      </c>
      <c r="I279" s="5">
        <f t="shared" si="90"/>
        <v>0.86842105263157898</v>
      </c>
      <c r="J279" s="4">
        <v>307</v>
      </c>
      <c r="K279" s="4">
        <v>307</v>
      </c>
      <c r="L279" s="5">
        <f t="shared" si="91"/>
        <v>0.91892553444809766</v>
      </c>
      <c r="M279" s="5">
        <f t="shared" si="92"/>
        <v>6.2653061224489797</v>
      </c>
      <c r="N279" s="4">
        <v>0</v>
      </c>
      <c r="O279" s="4">
        <v>0</v>
      </c>
      <c r="P279" s="4">
        <v>0</v>
      </c>
      <c r="Q279" s="4">
        <v>0</v>
      </c>
      <c r="R279" s="4">
        <v>1</v>
      </c>
      <c r="S279" s="4">
        <v>0</v>
      </c>
      <c r="T279" s="4">
        <v>0</v>
      </c>
      <c r="U279" s="4">
        <v>0</v>
      </c>
      <c r="V279" s="4">
        <v>1</v>
      </c>
      <c r="W279" s="4">
        <f>N279+P279+T279</f>
        <v>0</v>
      </c>
      <c r="X279" s="4">
        <f>O279+Q279+U279</f>
        <v>0</v>
      </c>
      <c r="Y279" s="60">
        <f>(N279+V279)/G279</f>
        <v>2.0408163265306121E-2</v>
      </c>
      <c r="Z279" s="62">
        <f>IF(AA279=0,0,(N279+V279)/ABS(AA279))</f>
        <v>0</v>
      </c>
      <c r="AA279" s="3">
        <f t="shared" si="93"/>
        <v>0</v>
      </c>
      <c r="AB279" s="3">
        <f t="shared" si="94"/>
        <v>0</v>
      </c>
      <c r="AC279" s="3">
        <f>N279+O279+P279+Q279+T279+U279</f>
        <v>0</v>
      </c>
      <c r="AD279" s="3">
        <f>AA279/G279</f>
        <v>0</v>
      </c>
      <c r="AE279" s="24">
        <f>(AA279)*(G279*G279)</f>
        <v>0</v>
      </c>
      <c r="AF279" s="25">
        <f t="shared" si="95"/>
        <v>4.1649312786339027E-4</v>
      </c>
      <c r="AG279" s="26">
        <f>(H279-$H$2)/SUM($AF$2:AF278)</f>
        <v>106.94071351061964</v>
      </c>
      <c r="AH279" s="35">
        <f>(H279-H274)/SUM(AF274:AF278)</f>
        <v>0</v>
      </c>
      <c r="AI279" s="28">
        <f>(H279-H269)/SUM(AF269:AF278)</f>
        <v>0</v>
      </c>
      <c r="AJ279" s="29">
        <f>AJ278+(AVERAGE($AE$3:AE279)/(AJ278*AJ278))</f>
        <v>41.78329357430335</v>
      </c>
      <c r="AK279" s="30">
        <f>AK278+(AVERAGE($AG$3:AG279)/(AK278*AK278))</f>
        <v>40.783828665564783</v>
      </c>
      <c r="AL279" s="36">
        <f>AL278+(AVERAGE($AH$3:AH279)/(AL278*AL278))</f>
        <v>41.369422147029219</v>
      </c>
      <c r="AM279" s="37">
        <f>AM278+(AVERAGE($AI$3:AI279)/(AM278*AM278))</f>
        <v>41.006602303252016</v>
      </c>
      <c r="AN279" s="38">
        <f t="shared" si="96"/>
        <v>49</v>
      </c>
      <c r="AO279" s="39">
        <f t="shared" si="104"/>
        <v>48.895291506341238</v>
      </c>
      <c r="AP279" s="39">
        <f t="shared" si="104"/>
        <v>48.911940518250852</v>
      </c>
      <c r="AQ279" s="36">
        <f t="shared" si="102"/>
        <v>48.692355309751591</v>
      </c>
      <c r="AR279" s="40">
        <f t="shared" si="103"/>
        <v>48.585424058415676</v>
      </c>
      <c r="AS279" s="41">
        <f t="shared" si="103"/>
        <v>48.380978454604026</v>
      </c>
      <c r="AT279" s="20">
        <f>POWER((AO279-H279),2)</f>
        <v>1.0963868644287071E-2</v>
      </c>
      <c r="AU279" s="20">
        <f>POWER((AP279-H279),2)</f>
        <v>7.7544723259286106E-3</v>
      </c>
      <c r="AV279" s="29">
        <f t="shared" si="98"/>
        <v>32.237617056464948</v>
      </c>
      <c r="AW279" s="30">
        <f t="shared" si="101"/>
        <v>42.0263171180192</v>
      </c>
      <c r="AX279" s="36">
        <f t="shared" si="99"/>
        <v>33.155492765198723</v>
      </c>
      <c r="AY279" s="37">
        <f t="shared" si="100"/>
        <v>33.582749179342223</v>
      </c>
    </row>
    <row r="280" spans="1:51" thickTop="1" thickBot="1">
      <c r="A280" s="4">
        <v>279</v>
      </c>
      <c r="B280" s="4">
        <v>1300234390</v>
      </c>
      <c r="C280" s="5">
        <f t="shared" si="88"/>
        <v>0.86604361370716509</v>
      </c>
      <c r="D280" s="2">
        <f t="shared" si="89"/>
        <v>40618.009143518517</v>
      </c>
      <c r="E280" t="s">
        <v>835</v>
      </c>
      <c r="F280" t="s">
        <v>836</v>
      </c>
      <c r="G280" s="4">
        <v>49</v>
      </c>
      <c r="H280" s="4">
        <v>49</v>
      </c>
      <c r="I280" s="5">
        <f t="shared" si="90"/>
        <v>0.86842105263157898</v>
      </c>
      <c r="J280" s="4">
        <v>307</v>
      </c>
      <c r="K280" s="4">
        <v>307</v>
      </c>
      <c r="L280" s="5">
        <f t="shared" si="91"/>
        <v>0.91892553444809766</v>
      </c>
      <c r="M280" s="5">
        <f t="shared" si="92"/>
        <v>6.2653061224489797</v>
      </c>
      <c r="N280" s="4">
        <v>0</v>
      </c>
      <c r="O280" s="4">
        <v>0</v>
      </c>
      <c r="P280" s="4">
        <v>0</v>
      </c>
      <c r="Q280" s="4">
        <v>0</v>
      </c>
      <c r="R280" s="4">
        <v>1</v>
      </c>
      <c r="S280" s="4">
        <v>0</v>
      </c>
      <c r="T280" s="4">
        <v>0</v>
      </c>
      <c r="U280" s="4">
        <v>0</v>
      </c>
      <c r="V280" s="4">
        <v>1</v>
      </c>
      <c r="W280" s="4">
        <f>N280+P280+T280</f>
        <v>0</v>
      </c>
      <c r="X280" s="4">
        <f>O280+Q280+U280</f>
        <v>0</v>
      </c>
      <c r="Y280" s="60">
        <f>(N280+V280)/G280</f>
        <v>2.0408163265306121E-2</v>
      </c>
      <c r="Z280" s="62">
        <f>IF(AA280=0,0,(N280+V280)/ABS(AA280))</f>
        <v>0</v>
      </c>
      <c r="AA280" s="3">
        <f t="shared" si="93"/>
        <v>0</v>
      </c>
      <c r="AB280" s="3">
        <f t="shared" si="94"/>
        <v>0</v>
      </c>
      <c r="AC280" s="3">
        <f>N280+O280+P280+Q280+T280+U280</f>
        <v>0</v>
      </c>
      <c r="AD280" s="3">
        <f>AA280/G280</f>
        <v>0</v>
      </c>
      <c r="AE280" s="24">
        <f>(AA280)*(G280*G280)</f>
        <v>0</v>
      </c>
      <c r="AF280" s="25">
        <f t="shared" si="95"/>
        <v>4.1649312786339027E-4</v>
      </c>
      <c r="AG280" s="26">
        <f>(H280-$H$2)/SUM($AF$2:AF279)</f>
        <v>106.79207205415945</v>
      </c>
      <c r="AH280" s="35">
        <f>(H280-H275)/SUM(AF275:AF279)</f>
        <v>0</v>
      </c>
      <c r="AI280" s="28">
        <f>(H280-H270)/SUM(AF270:AF279)</f>
        <v>0</v>
      </c>
      <c r="AJ280" s="29">
        <f>AJ279+(AVERAGE($AE$3:AE280)/(AJ279*AJ279))</f>
        <v>41.855922393722977</v>
      </c>
      <c r="AK280" s="30">
        <f>AK279+(AVERAGE($AG$3:AG280)/(AK279*AK279))</f>
        <v>40.834714147372502</v>
      </c>
      <c r="AL280" s="36">
        <f>AL279+(AVERAGE($AH$3:AH280)/(AL279*AL279))</f>
        <v>41.446581556070122</v>
      </c>
      <c r="AM280" s="37">
        <f>AM279+(AVERAGE($AI$3:AI280)/(AM279*AM279))</f>
        <v>41.085728228448289</v>
      </c>
      <c r="AN280" s="38">
        <f t="shared" si="96"/>
        <v>49</v>
      </c>
      <c r="AO280" s="39">
        <f t="shared" si="104"/>
        <v>48.895291506341238</v>
      </c>
      <c r="AP280" s="39">
        <f t="shared" si="104"/>
        <v>48.911940518250852</v>
      </c>
      <c r="AQ280" s="36">
        <f t="shared" si="102"/>
        <v>48.692355309751591</v>
      </c>
      <c r="AR280" s="40">
        <f t="shared" si="103"/>
        <v>48.585424058415676</v>
      </c>
      <c r="AS280" s="41">
        <f t="shared" si="103"/>
        <v>48.500084427668419</v>
      </c>
      <c r="AT280" s="20">
        <f>POWER((AO280-H280),2)</f>
        <v>1.0963868644287071E-2</v>
      </c>
      <c r="AU280" s="20">
        <f>POWER((AP280-H280),2)</f>
        <v>7.7544723259286106E-3</v>
      </c>
      <c r="AV280" s="29">
        <f t="shared" si="98"/>
        <v>32.270645529250814</v>
      </c>
      <c r="AW280" s="30">
        <f t="shared" si="101"/>
        <v>42.073388378760534</v>
      </c>
      <c r="AX280" s="36">
        <f t="shared" si="99"/>
        <v>33.189929621281976</v>
      </c>
      <c r="AY280" s="37">
        <f t="shared" si="100"/>
        <v>33.61783296142751</v>
      </c>
    </row>
    <row r="281" spans="1:51" thickTop="1" thickBot="1">
      <c r="A281" s="4">
        <v>280</v>
      </c>
      <c r="B281" s="4">
        <v>1300638659</v>
      </c>
      <c r="C281" s="5">
        <f t="shared" si="88"/>
        <v>0.86915887850467288</v>
      </c>
      <c r="D281" s="2">
        <f t="shared" si="89"/>
        <v>40622.68818287037</v>
      </c>
      <c r="E281" t="s">
        <v>836</v>
      </c>
      <c r="F281" t="s">
        <v>837</v>
      </c>
      <c r="G281" s="4">
        <v>49</v>
      </c>
      <c r="H281" s="4">
        <v>49</v>
      </c>
      <c r="I281" s="5">
        <f t="shared" si="90"/>
        <v>0.86842105263157898</v>
      </c>
      <c r="J281" s="4">
        <v>307</v>
      </c>
      <c r="K281" s="4">
        <v>307</v>
      </c>
      <c r="L281" s="5">
        <f t="shared" si="91"/>
        <v>0.91892553444809766</v>
      </c>
      <c r="M281" s="5">
        <f t="shared" si="92"/>
        <v>6.2653061224489797</v>
      </c>
      <c r="N281" s="4">
        <v>0</v>
      </c>
      <c r="O281" s="4">
        <v>0</v>
      </c>
      <c r="P281" s="4">
        <v>0</v>
      </c>
      <c r="Q281" s="4">
        <v>0</v>
      </c>
      <c r="R281" s="4">
        <v>1</v>
      </c>
      <c r="S281" s="4">
        <v>0</v>
      </c>
      <c r="T281" s="4">
        <v>0</v>
      </c>
      <c r="U281" s="4">
        <v>0</v>
      </c>
      <c r="V281" s="4">
        <v>1</v>
      </c>
      <c r="W281" s="4">
        <f>N281+P281+T281</f>
        <v>0</v>
      </c>
      <c r="X281" s="4">
        <f>O281+Q281+U281</f>
        <v>0</v>
      </c>
      <c r="Y281" s="60">
        <f>(N281+V281)/G281</f>
        <v>2.0408163265306121E-2</v>
      </c>
      <c r="Z281" s="62">
        <f>IF(AA281=0,0,(N281+V281)/ABS(AA281))</f>
        <v>0</v>
      </c>
      <c r="AA281" s="3">
        <f t="shared" si="93"/>
        <v>0</v>
      </c>
      <c r="AB281" s="3">
        <f t="shared" si="94"/>
        <v>0</v>
      </c>
      <c r="AC281" s="3">
        <f>N281+O281+P281+Q281+T281+U281</f>
        <v>0</v>
      </c>
      <c r="AD281" s="3">
        <f>AA281/G281</f>
        <v>0</v>
      </c>
      <c r="AE281" s="24">
        <f>(AA281)*(G281*G281)</f>
        <v>0</v>
      </c>
      <c r="AF281" s="25">
        <f t="shared" si="95"/>
        <v>4.1649312786339027E-4</v>
      </c>
      <c r="AG281" s="26">
        <f>(H281-$H$2)/SUM($AF$2:AF280)</f>
        <v>106.64384323035701</v>
      </c>
      <c r="AH281" s="35">
        <f>(H281-H276)/SUM(AF276:AF280)</f>
        <v>0</v>
      </c>
      <c r="AI281" s="28">
        <f>(H281-H271)/SUM(AF271:AF280)</f>
        <v>0</v>
      </c>
      <c r="AJ281" s="29">
        <f>AJ280+(AVERAGE($AE$3:AE281)/(AJ280*AJ280))</f>
        <v>41.928039963583231</v>
      </c>
      <c r="AK281" s="30">
        <f>AK280+(AVERAGE($AG$3:AG281)/(AK280*AK280))</f>
        <v>40.885520187654429</v>
      </c>
      <c r="AL281" s="36">
        <f>AL280+(AVERAGE($AH$3:AH281)/(AL280*AL280))</f>
        <v>41.523178415213515</v>
      </c>
      <c r="AM281" s="37">
        <f>AM280+(AVERAGE($AI$3:AI281)/(AM280*AM280))</f>
        <v>41.16426715989649</v>
      </c>
      <c r="AN281" s="38">
        <f t="shared" si="96"/>
        <v>49</v>
      </c>
      <c r="AO281" s="39">
        <f t="shared" si="104"/>
        <v>48.895291506341238</v>
      </c>
      <c r="AP281" s="39">
        <f t="shared" si="104"/>
        <v>48.911940518250852</v>
      </c>
      <c r="AQ281" s="36">
        <f t="shared" si="102"/>
        <v>48.692355309751591</v>
      </c>
      <c r="AR281" s="40">
        <f t="shared" si="103"/>
        <v>48.585424058415676</v>
      </c>
      <c r="AS281" s="41">
        <f t="shared" si="103"/>
        <v>48.589549893366623</v>
      </c>
      <c r="AT281" s="20">
        <f>POWER((AO281-H281),2)</f>
        <v>1.0963868644287071E-2</v>
      </c>
      <c r="AU281" s="20">
        <f>POWER((AP281-H281),2)</f>
        <v>7.7544723259286106E-3</v>
      </c>
      <c r="AV281" s="29">
        <f t="shared" si="98"/>
        <v>32.303606428441675</v>
      </c>
      <c r="AW281" s="30">
        <f t="shared" si="101"/>
        <v>42.120354372765803</v>
      </c>
      <c r="AX281" s="36">
        <f t="shared" si="99"/>
        <v>33.224295053180533</v>
      </c>
      <c r="AY281" s="37">
        <f t="shared" si="100"/>
        <v>33.652843554411398</v>
      </c>
    </row>
    <row r="282" spans="1:51" thickTop="1" thickBot="1">
      <c r="A282" s="4">
        <v>281</v>
      </c>
      <c r="B282" s="4">
        <v>1303326171</v>
      </c>
      <c r="C282" s="5">
        <f t="shared" si="88"/>
        <v>0.87227414330218067</v>
      </c>
      <c r="D282" s="2">
        <f t="shared" si="89"/>
        <v>40653.793645833335</v>
      </c>
      <c r="E282" t="s">
        <v>837</v>
      </c>
      <c r="F282" t="s">
        <v>838</v>
      </c>
      <c r="G282" s="4">
        <v>49</v>
      </c>
      <c r="H282" s="4">
        <v>49</v>
      </c>
      <c r="I282" s="5">
        <f t="shared" si="90"/>
        <v>0.86842105263157898</v>
      </c>
      <c r="J282" s="4">
        <v>307</v>
      </c>
      <c r="K282" s="4">
        <v>307</v>
      </c>
      <c r="L282" s="5">
        <f t="shared" si="91"/>
        <v>0.91892553444809766</v>
      </c>
      <c r="M282" s="5">
        <f t="shared" si="92"/>
        <v>6.2653061224489797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f>N282+P282+T282</f>
        <v>0</v>
      </c>
      <c r="X282" s="4">
        <f>O282+Q282+U282</f>
        <v>0</v>
      </c>
      <c r="Y282" s="60">
        <f>(N282+V282)/G282</f>
        <v>0</v>
      </c>
      <c r="Z282" s="62">
        <f>IF(AA282=0,0,(N282+V282)/ABS(AA282))</f>
        <v>0</v>
      </c>
      <c r="AA282" s="3">
        <f t="shared" si="93"/>
        <v>0</v>
      </c>
      <c r="AB282" s="3">
        <f t="shared" si="94"/>
        <v>0</v>
      </c>
      <c r="AC282" s="3">
        <f>N282+O282+P282+Q282+T282+U282</f>
        <v>0</v>
      </c>
      <c r="AD282" s="3">
        <f>AA282/G282</f>
        <v>0</v>
      </c>
      <c r="AE282" s="24">
        <f>(AA282)*(G282*G282)</f>
        <v>0</v>
      </c>
      <c r="AF282" s="25">
        <f t="shared" si="95"/>
        <v>4.1649312786339027E-4</v>
      </c>
      <c r="AG282" s="26">
        <f>(H282-$H$2)/SUM($AF$2:AF281)</f>
        <v>106.49602532337499</v>
      </c>
      <c r="AH282" s="35">
        <f>(H282-H277)/SUM(AF277:AF281)</f>
        <v>0</v>
      </c>
      <c r="AI282" s="28">
        <f>(H282-H272)/SUM(AF272:AF281)</f>
        <v>0</v>
      </c>
      <c r="AJ282" s="29">
        <f>AJ281+(AVERAGE($AE$3:AE282)/(AJ281*AJ281))</f>
        <v>41.999652980271009</v>
      </c>
      <c r="AK282" s="30">
        <f>AK281+(AVERAGE($AG$3:AG282)/(AK281*AK281))</f>
        <v>40.936246568307709</v>
      </c>
      <c r="AL282" s="36">
        <f>AL281+(AVERAGE($AH$3:AH282)/(AL281*AL281))</f>
        <v>41.59922039016741</v>
      </c>
      <c r="AM282" s="37">
        <f>AM281+(AVERAGE($AI$3:AI282)/(AM281*AM281))</f>
        <v>41.242227255319648</v>
      </c>
      <c r="AN282" s="38">
        <f t="shared" si="96"/>
        <v>49</v>
      </c>
      <c r="AO282" s="39">
        <f t="shared" si="104"/>
        <v>48.895291506341238</v>
      </c>
      <c r="AP282" s="39">
        <f t="shared" si="104"/>
        <v>48.911940518250852</v>
      </c>
      <c r="AQ282" s="36">
        <f t="shared" si="102"/>
        <v>48.692355309751591</v>
      </c>
      <c r="AR282" s="40">
        <f t="shared" si="103"/>
        <v>48.585424058415676</v>
      </c>
      <c r="AS282" s="41">
        <f t="shared" si="103"/>
        <v>48.649362109702025</v>
      </c>
      <c r="AT282" s="20">
        <f>POWER((AO282-H282),2)</f>
        <v>1.0963868644287071E-2</v>
      </c>
      <c r="AU282" s="20">
        <f>POWER((AP282-H282),2)</f>
        <v>7.7544723259286106E-3</v>
      </c>
      <c r="AV282" s="29">
        <f t="shared" si="98"/>
        <v>32.336500098816181</v>
      </c>
      <c r="AW282" s="30">
        <f t="shared" si="101"/>
        <v>42.167215686986552</v>
      </c>
      <c r="AX282" s="36">
        <f t="shared" si="99"/>
        <v>33.258589430320221</v>
      </c>
      <c r="AY282" s="37">
        <f t="shared" si="100"/>
        <v>33.687781339044243</v>
      </c>
    </row>
    <row r="283" spans="1:51" thickTop="1" thickBot="1">
      <c r="A283" s="4">
        <v>282</v>
      </c>
      <c r="B283" s="4">
        <v>1303508236</v>
      </c>
      <c r="C283" s="5">
        <f t="shared" si="88"/>
        <v>0.87538940809968846</v>
      </c>
      <c r="D283" s="2">
        <f t="shared" si="89"/>
        <v>40655.900879629626</v>
      </c>
      <c r="E283" t="s">
        <v>838</v>
      </c>
      <c r="F283" t="s">
        <v>839</v>
      </c>
      <c r="G283" s="4">
        <v>49</v>
      </c>
      <c r="H283" s="4">
        <v>48</v>
      </c>
      <c r="I283" s="5">
        <f t="shared" si="90"/>
        <v>0.84210526315789469</v>
      </c>
      <c r="J283" s="4">
        <v>307</v>
      </c>
      <c r="K283" s="4">
        <v>302</v>
      </c>
      <c r="L283" s="5">
        <f t="shared" si="91"/>
        <v>0.9039117445310787</v>
      </c>
      <c r="M283" s="5">
        <f t="shared" si="92"/>
        <v>6.291666666666667</v>
      </c>
      <c r="N283" s="4">
        <v>0</v>
      </c>
      <c r="O283" s="4">
        <v>1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5</v>
      </c>
      <c r="V283" s="4">
        <v>0</v>
      </c>
      <c r="W283" s="4">
        <f>N283+P283+T283</f>
        <v>0</v>
      </c>
      <c r="X283" s="4">
        <f>O283+Q283+U283</f>
        <v>6</v>
      </c>
      <c r="Y283" s="60">
        <f>(N283+V283)/G283</f>
        <v>0</v>
      </c>
      <c r="Z283" s="62">
        <f>IF(AA283=0,0,(N283+V283)/ABS(AA283))</f>
        <v>0</v>
      </c>
      <c r="AA283" s="3">
        <f t="shared" si="93"/>
        <v>-1</v>
      </c>
      <c r="AB283" s="3">
        <f t="shared" si="94"/>
        <v>-5</v>
      </c>
      <c r="AC283" s="3">
        <f>N283+O283+P283+Q283+T283+U283</f>
        <v>6</v>
      </c>
      <c r="AD283" s="3">
        <f>AA283/G283</f>
        <v>-2.0408163265306121E-2</v>
      </c>
      <c r="AE283" s="24">
        <f>(AA283)*(G283*G283)</f>
        <v>-2401</v>
      </c>
      <c r="AF283" s="25">
        <f t="shared" si="95"/>
        <v>4.3402777777777775E-4</v>
      </c>
      <c r="AG283" s="26">
        <f>(H283-$H$2)/SUM($AF$2:AF282)</f>
        <v>103.02522235728622</v>
      </c>
      <c r="AH283" s="35">
        <f>(H283-H278)/SUM(AF278:AF282)</f>
        <v>-480.2</v>
      </c>
      <c r="AI283" s="28">
        <f>(H283-H273)/SUM(AF273:AF282)</f>
        <v>-240.09999999999994</v>
      </c>
      <c r="AJ283" s="29">
        <f>AJ282+(AVERAGE($AE$3:AE283)/(AJ282*AJ282))</f>
        <v>42.065924118391678</v>
      </c>
      <c r="AK283" s="30">
        <f>AK282+(AVERAGE($AG$3:AG283)/(AK282*AK282))</f>
        <v>40.986886024115648</v>
      </c>
      <c r="AL283" s="36">
        <f>AL282+(AVERAGE($AH$3:AH283)/(AL282*AL282))</f>
        <v>41.673727472312123</v>
      </c>
      <c r="AM283" s="37">
        <f>AM282+(AVERAGE($AI$3:AI283)/(AM282*AM282))</f>
        <v>41.319114159069663</v>
      </c>
      <c r="AN283" s="38">
        <f t="shared" si="96"/>
        <v>48</v>
      </c>
      <c r="AO283" s="39">
        <f t="shared" si="104"/>
        <v>48.694433995474881</v>
      </c>
      <c r="AP283" s="39">
        <f t="shared" si="104"/>
        <v>48.81158012056251</v>
      </c>
      <c r="AQ283" s="36">
        <f t="shared" si="102"/>
        <v>48.651848262502725</v>
      </c>
      <c r="AR283" s="40">
        <f t="shared" si="103"/>
        <v>48.565081285064984</v>
      </c>
      <c r="AS283" s="41">
        <f t="shared" si="103"/>
        <v>48.669246984501136</v>
      </c>
      <c r="AT283" s="20">
        <f>POWER((AO283-H283),2)</f>
        <v>0.4822385740712074</v>
      </c>
      <c r="AU283" s="20">
        <f>POWER((AP283-H283),2)</f>
        <v>0.65866229209225891</v>
      </c>
      <c r="AV283" s="29">
        <f t="shared" si="98"/>
        <v>32.369326882345845</v>
      </c>
      <c r="AW283" s="30">
        <f t="shared" si="101"/>
        <v>42.21397290315322</v>
      </c>
      <c r="AX283" s="36">
        <f t="shared" si="99"/>
        <v>33.292813119077906</v>
      </c>
      <c r="AY283" s="37">
        <f t="shared" si="100"/>
        <v>33.722646692915802</v>
      </c>
    </row>
    <row r="284" spans="1:51" thickTop="1" thickBot="1">
      <c r="A284" s="4">
        <v>283</v>
      </c>
      <c r="B284" s="4">
        <v>1304456924</v>
      </c>
      <c r="C284" s="5">
        <f t="shared" si="88"/>
        <v>0.87850467289719625</v>
      </c>
      <c r="D284" s="2">
        <f t="shared" si="89"/>
        <v>40666.881064814814</v>
      </c>
      <c r="E284" t="s">
        <v>839</v>
      </c>
      <c r="F284" t="s">
        <v>840</v>
      </c>
      <c r="G284" s="4">
        <v>48</v>
      </c>
      <c r="H284" s="4">
        <v>48</v>
      </c>
      <c r="I284" s="5">
        <f t="shared" si="90"/>
        <v>0.84210526315789469</v>
      </c>
      <c r="J284" s="4">
        <v>302</v>
      </c>
      <c r="K284" s="4">
        <v>302</v>
      </c>
      <c r="L284" s="5">
        <f t="shared" si="91"/>
        <v>0.9039117445310787</v>
      </c>
      <c r="M284" s="5">
        <f t="shared" si="92"/>
        <v>6.291666666666667</v>
      </c>
      <c r="N284" s="4">
        <v>0</v>
      </c>
      <c r="O284" s="4">
        <v>0</v>
      </c>
      <c r="P284" s="4">
        <v>0</v>
      </c>
      <c r="Q284" s="4">
        <v>0</v>
      </c>
      <c r="R284" s="4">
        <v>1</v>
      </c>
      <c r="S284" s="4">
        <v>0</v>
      </c>
      <c r="T284" s="4">
        <v>0</v>
      </c>
      <c r="U284" s="4">
        <v>0</v>
      </c>
      <c r="V284" s="4">
        <v>1</v>
      </c>
      <c r="W284" s="4">
        <f>N284+P284+T284</f>
        <v>0</v>
      </c>
      <c r="X284" s="4">
        <f>O284+Q284+U284</f>
        <v>0</v>
      </c>
      <c r="Y284" s="60">
        <f>(N284+V284)/G284</f>
        <v>2.0833333333333332E-2</v>
      </c>
      <c r="Z284" s="62">
        <f>IF(AA284=0,0,(N284+V284)/ABS(AA284))</f>
        <v>0</v>
      </c>
      <c r="AA284" s="3">
        <f t="shared" si="93"/>
        <v>0</v>
      </c>
      <c r="AB284" s="3">
        <f t="shared" si="94"/>
        <v>0</v>
      </c>
      <c r="AC284" s="3">
        <f>N284+O284+P284+Q284+T284+U284</f>
        <v>0</v>
      </c>
      <c r="AD284" s="3">
        <f>AA284/G284</f>
        <v>0</v>
      </c>
      <c r="AE284" s="24">
        <f>(AA284)*(G284*G284)</f>
        <v>0</v>
      </c>
      <c r="AF284" s="25">
        <f t="shared" si="95"/>
        <v>4.3402777777777775E-4</v>
      </c>
      <c r="AG284" s="26">
        <f>(H284-$H$2)/SUM($AF$2:AF283)</f>
        <v>102.87682814672355</v>
      </c>
      <c r="AH284" s="35">
        <f>(H284-H279)/SUM(AF279:AF283)</f>
        <v>-476.19041060514763</v>
      </c>
      <c r="AI284" s="28">
        <f>(H284-H274)/SUM(AF274:AF283)</f>
        <v>-239.09340018152736</v>
      </c>
      <c r="AJ284" s="29">
        <f>AJ283+(AVERAGE($AE$3:AE284)/(AJ283*AJ283))</f>
        <v>42.131752348210668</v>
      </c>
      <c r="AK284" s="30">
        <f>AK283+(AVERAGE($AG$3:AG284)/(AK283*AK283))</f>
        <v>41.037438457037986</v>
      </c>
      <c r="AL284" s="36">
        <f>AL283+(AVERAGE($AH$3:AH284)/(AL283*AL283))</f>
        <v>41.746732794817227</v>
      </c>
      <c r="AM284" s="37">
        <f>AM283+(AVERAGE($AI$3:AI284)/(AM283*AM283))</f>
        <v>41.394946939638579</v>
      </c>
      <c r="AN284" s="38">
        <f t="shared" si="96"/>
        <v>48</v>
      </c>
      <c r="AO284" s="39">
        <f t="shared" si="104"/>
        <v>48.493607041502315</v>
      </c>
      <c r="AP284" s="39">
        <f t="shared" si="104"/>
        <v>48.71122908589377</v>
      </c>
      <c r="AQ284" s="36">
        <f t="shared" si="102"/>
        <v>48.571037999267858</v>
      </c>
      <c r="AR284" s="40">
        <f t="shared" ref="AR284:AS299" si="105">AR283+(AVERAGE(AH275:AH284)/(AR283*AR283))</f>
        <v>48.524531647855</v>
      </c>
      <c r="AS284" s="41">
        <f t="shared" si="105"/>
        <v>48.649016719380995</v>
      </c>
      <c r="AT284" s="20">
        <f>POWER((AO284-H284),2)</f>
        <v>0.24364791142066838</v>
      </c>
      <c r="AU284" s="20">
        <f>POWER((AP284-H284),2)</f>
        <v>0.50584681262128728</v>
      </c>
      <c r="AV284" s="29">
        <f t="shared" si="98"/>
        <v>32.402087118226412</v>
      </c>
      <c r="AW284" s="30">
        <f t="shared" si="101"/>
        <v>42.260626597838787</v>
      </c>
      <c r="AX284" s="36">
        <f t="shared" si="99"/>
        <v>33.326966482816005</v>
      </c>
      <c r="AY284" s="37">
        <f t="shared" si="100"/>
        <v>33.757439990491207</v>
      </c>
    </row>
    <row r="285" spans="1:51" thickTop="1" thickBot="1">
      <c r="A285" s="4">
        <v>284</v>
      </c>
      <c r="B285" s="4">
        <v>1305579895</v>
      </c>
      <c r="C285" s="5">
        <f t="shared" si="88"/>
        <v>0.88161993769470404</v>
      </c>
      <c r="D285" s="2">
        <f t="shared" si="89"/>
        <v>40679.87841435185</v>
      </c>
      <c r="E285" t="s">
        <v>840</v>
      </c>
      <c r="F285" t="s">
        <v>841</v>
      </c>
      <c r="G285" s="4">
        <v>48</v>
      </c>
      <c r="H285" s="4">
        <v>49</v>
      </c>
      <c r="I285" s="5">
        <f t="shared" si="90"/>
        <v>0.86842105263157898</v>
      </c>
      <c r="J285" s="4">
        <v>302</v>
      </c>
      <c r="K285" s="4">
        <v>304</v>
      </c>
      <c r="L285" s="5">
        <f t="shared" si="91"/>
        <v>0.90991726049788635</v>
      </c>
      <c r="M285" s="5">
        <f t="shared" si="92"/>
        <v>6.204081632653061</v>
      </c>
      <c r="N285" s="4">
        <v>1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2</v>
      </c>
      <c r="U285" s="4">
        <v>0</v>
      </c>
      <c r="V285" s="4">
        <v>0</v>
      </c>
      <c r="W285" s="4">
        <f>N285+P285+T285</f>
        <v>3</v>
      </c>
      <c r="X285" s="4">
        <f>O285+Q285+U285</f>
        <v>0</v>
      </c>
      <c r="Y285" s="60">
        <f>(N285+V285)/G285</f>
        <v>2.0833333333333332E-2</v>
      </c>
      <c r="Z285" s="62">
        <f>IF(AA285=0,0,(N285+V285)/ABS(AA285))</f>
        <v>1</v>
      </c>
      <c r="AA285" s="3">
        <f t="shared" si="93"/>
        <v>1</v>
      </c>
      <c r="AB285" s="3">
        <f t="shared" si="94"/>
        <v>2</v>
      </c>
      <c r="AC285" s="3">
        <f>N285+O285+P285+Q285+T285+U285</f>
        <v>3</v>
      </c>
      <c r="AD285" s="3">
        <f>AA285/G285</f>
        <v>2.0833333333333332E-2</v>
      </c>
      <c r="AE285" s="24">
        <f>(AA285)*(G285*G285)</f>
        <v>2304</v>
      </c>
      <c r="AF285" s="25">
        <f t="shared" si="95"/>
        <v>4.1649312786339027E-4</v>
      </c>
      <c r="AG285" s="26">
        <f>(H285-$H$2)/SUM($AF$2:AF284)</f>
        <v>106.04269502533178</v>
      </c>
      <c r="AH285" s="35">
        <f>(H285-H280)/SUM(AF280:AF284)</f>
        <v>0</v>
      </c>
      <c r="AI285" s="28">
        <f>(H285-H275)/SUM(AF275:AF284)</f>
        <v>0</v>
      </c>
      <c r="AJ285" s="29">
        <f>AJ284+(AVERAGE($AE$3:AE285)/(AJ284*AJ284))</f>
        <v>42.201729604949314</v>
      </c>
      <c r="AK285" s="30">
        <f>AK284+(AVERAGE($AG$3:AG285)/(AK284*AK284))</f>
        <v>41.087910730775121</v>
      </c>
      <c r="AL285" s="36">
        <f>AL284+(AVERAGE($AH$3:AH285)/(AL284*AL284))</f>
        <v>41.819225934070545</v>
      </c>
      <c r="AM285" s="37">
        <f>AM284+(AVERAGE($AI$3:AI285)/(AM284*AM284))</f>
        <v>41.470235154029517</v>
      </c>
      <c r="AN285" s="38">
        <f t="shared" si="96"/>
        <v>49</v>
      </c>
      <c r="AO285" s="39">
        <f t="shared" si="104"/>
        <v>48.493607041502315</v>
      </c>
      <c r="AP285" s="39">
        <f t="shared" si="104"/>
        <v>48.71122908589377</v>
      </c>
      <c r="AQ285" s="36">
        <f t="shared" si="102"/>
        <v>48.489958615531606</v>
      </c>
      <c r="AR285" s="40">
        <f t="shared" si="105"/>
        <v>48.483914211532188</v>
      </c>
      <c r="AS285" s="41">
        <f t="shared" si="105"/>
        <v>48.628769625607418</v>
      </c>
      <c r="AT285" s="20">
        <f>POWER((AO285-H285),2)</f>
        <v>0.25643382841603785</v>
      </c>
      <c r="AU285" s="20">
        <f>POWER((AP285-H285),2)</f>
        <v>8.3388640833747807E-2</v>
      </c>
      <c r="AV285" s="29">
        <f t="shared" si="98"/>
        <v>32.434781142908719</v>
      </c>
      <c r="AW285" s="30">
        <f t="shared" si="101"/>
        <v>42.307177342521463</v>
      </c>
      <c r="AX285" s="36">
        <f t="shared" si="99"/>
        <v>33.361049881916486</v>
      </c>
      <c r="AY285" s="37">
        <f t="shared" si="100"/>
        <v>33.792161603146404</v>
      </c>
    </row>
    <row r="286" spans="1:51" thickTop="1" thickBot="1">
      <c r="A286" s="4">
        <v>285</v>
      </c>
      <c r="B286" s="4">
        <v>1305633413</v>
      </c>
      <c r="C286" s="5">
        <f t="shared" si="88"/>
        <v>0.88473520249221183</v>
      </c>
      <c r="D286" s="2">
        <f t="shared" si="89"/>
        <v>40680.497835648144</v>
      </c>
      <c r="E286" t="s">
        <v>841</v>
      </c>
      <c r="F286" t="s">
        <v>842</v>
      </c>
      <c r="G286" s="4">
        <v>49</v>
      </c>
      <c r="H286" s="4">
        <v>49</v>
      </c>
      <c r="I286" s="5">
        <f t="shared" si="90"/>
        <v>0.86842105263157898</v>
      </c>
      <c r="J286" s="4">
        <v>304</v>
      </c>
      <c r="K286" s="4">
        <v>304</v>
      </c>
      <c r="L286" s="5">
        <f t="shared" si="91"/>
        <v>0.90991726049788635</v>
      </c>
      <c r="M286" s="5">
        <f t="shared" si="92"/>
        <v>6.204081632653061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f>N286+P286+T286</f>
        <v>0</v>
      </c>
      <c r="X286" s="4">
        <f>O286+Q286+U286</f>
        <v>0</v>
      </c>
      <c r="Y286" s="60">
        <f>(N286+V286)/G286</f>
        <v>0</v>
      </c>
      <c r="Z286" s="62">
        <f>IF(AA286=0,0,(N286+V286)/ABS(AA286))</f>
        <v>0</v>
      </c>
      <c r="AA286" s="3">
        <f t="shared" si="93"/>
        <v>0</v>
      </c>
      <c r="AB286" s="3">
        <f t="shared" si="94"/>
        <v>0</v>
      </c>
      <c r="AC286" s="3">
        <f>N286+O286+P286+Q286+T286+U286</f>
        <v>0</v>
      </c>
      <c r="AD286" s="3">
        <f>AA286/G286</f>
        <v>0</v>
      </c>
      <c r="AE286" s="24">
        <f>(AA286)*(G286*G286)</f>
        <v>0</v>
      </c>
      <c r="AF286" s="25">
        <f t="shared" si="95"/>
        <v>4.1649312786339027E-4</v>
      </c>
      <c r="AG286" s="26">
        <f>(H286-$H$2)/SUM($AF$2:AF285)</f>
        <v>105.89653776977472</v>
      </c>
      <c r="AH286" s="35">
        <f>(H286-H281)/SUM(AF281:AF285)</f>
        <v>0</v>
      </c>
      <c r="AI286" s="28">
        <f>(H286-H276)/SUM(AF276:AF285)</f>
        <v>0</v>
      </c>
      <c r="AJ286" s="29">
        <f>AJ285+(AVERAGE($AE$3:AE286)/(AJ285*AJ285))</f>
        <v>42.271229404661078</v>
      </c>
      <c r="AK286" s="30">
        <f>AK285+(AVERAGE($AG$3:AG286)/(AK285*AK285))</f>
        <v>41.138302667027411</v>
      </c>
      <c r="AL286" s="36">
        <f>AL285+(AVERAGE($AH$3:AH286)/(AL285*AL285))</f>
        <v>41.891213585817916</v>
      </c>
      <c r="AM286" s="37">
        <f>AM285+(AVERAGE($AI$3:AI286)/(AM285*AM285))</f>
        <v>41.544986111025167</v>
      </c>
      <c r="AN286" s="38">
        <f t="shared" si="96"/>
        <v>49</v>
      </c>
      <c r="AO286" s="39">
        <f t="shared" si="104"/>
        <v>48.493607041502315</v>
      </c>
      <c r="AP286" s="39">
        <f t="shared" si="104"/>
        <v>48.71122908589377</v>
      </c>
      <c r="AQ286" s="36">
        <f t="shared" si="102"/>
        <v>48.408607861693575</v>
      </c>
      <c r="AR286" s="40">
        <f t="shared" si="105"/>
        <v>48.443228692126112</v>
      </c>
      <c r="AS286" s="41">
        <f t="shared" si="105"/>
        <v>48.608505668147927</v>
      </c>
      <c r="AT286" s="20">
        <f>POWER((AO286-H286),2)</f>
        <v>0.25643382841603785</v>
      </c>
      <c r="AU286" s="20">
        <f>POWER((AP286-H286),2)</f>
        <v>8.3388640833747807E-2</v>
      </c>
      <c r="AV286" s="29">
        <f t="shared" si="98"/>
        <v>32.467409290129183</v>
      </c>
      <c r="AW286" s="30">
        <f t="shared" si="101"/>
        <v>42.353625703646408</v>
      </c>
      <c r="AX286" s="36">
        <f t="shared" si="99"/>
        <v>33.395063673814391</v>
      </c>
      <c r="AY286" s="37">
        <f t="shared" si="100"/>
        <v>33.826811899203129</v>
      </c>
    </row>
    <row r="287" spans="1:51" thickTop="1" thickBot="1">
      <c r="A287" s="4">
        <v>286</v>
      </c>
      <c r="B287" s="4">
        <v>1308970350</v>
      </c>
      <c r="C287" s="5">
        <f t="shared" si="88"/>
        <v>0.88785046728971961</v>
      </c>
      <c r="D287" s="2">
        <f t="shared" si="89"/>
        <v>40719.119791666664</v>
      </c>
      <c r="E287" t="s">
        <v>842</v>
      </c>
      <c r="F287" t="s">
        <v>843</v>
      </c>
      <c r="G287" s="4">
        <v>49</v>
      </c>
      <c r="H287" s="4">
        <v>50</v>
      </c>
      <c r="I287" s="5">
        <f t="shared" si="90"/>
        <v>0.89473684210526316</v>
      </c>
      <c r="J287" s="4">
        <v>304</v>
      </c>
      <c r="K287" s="4">
        <v>306</v>
      </c>
      <c r="L287" s="5">
        <f t="shared" si="91"/>
        <v>0.91592277646469389</v>
      </c>
      <c r="M287" s="5">
        <f t="shared" si="92"/>
        <v>6.12</v>
      </c>
      <c r="N287" s="4">
        <v>1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2</v>
      </c>
      <c r="U287" s="4">
        <v>0</v>
      </c>
      <c r="V287" s="4">
        <v>0</v>
      </c>
      <c r="W287" s="4">
        <f>N287+P287+T287</f>
        <v>3</v>
      </c>
      <c r="X287" s="4">
        <f>O287+Q287+U287</f>
        <v>0</v>
      </c>
      <c r="Y287" s="60">
        <f>(N287+V287)/G287</f>
        <v>2.0408163265306121E-2</v>
      </c>
      <c r="Z287" s="62">
        <f>IF(AA287=0,0,(N287+V287)/ABS(AA287))</f>
        <v>1</v>
      </c>
      <c r="AA287" s="3">
        <f t="shared" si="93"/>
        <v>1</v>
      </c>
      <c r="AB287" s="3">
        <f t="shared" si="94"/>
        <v>2</v>
      </c>
      <c r="AC287" s="3">
        <f>N287+O287+P287+Q287+T287+U287</f>
        <v>3</v>
      </c>
      <c r="AD287" s="3">
        <f>AA287/G287</f>
        <v>2.0408163265306121E-2</v>
      </c>
      <c r="AE287" s="24">
        <f>(AA287)*(G287*G287)</f>
        <v>2401</v>
      </c>
      <c r="AF287" s="25">
        <f t="shared" si="95"/>
        <v>4.0000000000000002E-4</v>
      </c>
      <c r="AG287" s="26">
        <f>(H287-$H$2)/SUM($AF$2:AF286)</f>
        <v>109.05549481709004</v>
      </c>
      <c r="AH287" s="35">
        <f>(H287-H282)/SUM(AF282:AF286)</f>
        <v>472.24722554208637</v>
      </c>
      <c r="AI287" s="28">
        <f>(H287-H277)/SUM(AF277:AF286)</f>
        <v>238.09520530257376</v>
      </c>
      <c r="AJ287" s="29">
        <f>AJ286+(AVERAGE($AE$3:AE287)/(AJ286*AJ286))</f>
        <v>42.344972537543072</v>
      </c>
      <c r="AK287" s="30">
        <f>AK286+(AVERAGE($AG$3:AG287)/(AK286*AK286))</f>
        <v>41.188620948720057</v>
      </c>
      <c r="AL287" s="36">
        <f>AL286+(AVERAGE($AH$3:AH287)/(AL286*AL286))</f>
        <v>41.963646547858062</v>
      </c>
      <c r="AM287" s="37">
        <f>AM286+(AVERAGE($AI$3:AI287)/(AM286*AM286))</f>
        <v>41.619690999377546</v>
      </c>
      <c r="AN287" s="38">
        <f t="shared" si="96"/>
        <v>50</v>
      </c>
      <c r="AO287" s="39">
        <f t="shared" si="104"/>
        <v>48.694424024116557</v>
      </c>
      <c r="AP287" s="39">
        <f t="shared" si="104"/>
        <v>48.811573331915376</v>
      </c>
      <c r="AQ287" s="36">
        <f t="shared" si="102"/>
        <v>48.367288021618762</v>
      </c>
      <c r="AR287" s="40">
        <f t="shared" si="105"/>
        <v>48.422598291508436</v>
      </c>
      <c r="AS287" s="41">
        <f t="shared" si="105"/>
        <v>48.598301692380737</v>
      </c>
      <c r="AT287" s="20">
        <f>POWER((AO287-H287),2)</f>
        <v>1.7045286288040036</v>
      </c>
      <c r="AU287" s="20">
        <f>POWER((AP287-H287),2)</f>
        <v>1.4123579454147206</v>
      </c>
      <c r="AV287" s="29">
        <f t="shared" si="98"/>
        <v>32.499971890939811</v>
      </c>
      <c r="AW287" s="30">
        <f t="shared" si="101"/>
        <v>42.399972242686495</v>
      </c>
      <c r="AX287" s="36">
        <f t="shared" si="99"/>
        <v>33.42900821303089</v>
      </c>
      <c r="AY287" s="37">
        <f t="shared" si="100"/>
        <v>33.861391243963311</v>
      </c>
    </row>
    <row r="288" spans="1:51" thickTop="1" thickBot="1">
      <c r="A288" s="4">
        <v>287</v>
      </c>
      <c r="B288" s="4">
        <v>1308975080</v>
      </c>
      <c r="C288" s="5">
        <f t="shared" si="88"/>
        <v>0.8909657320872274</v>
      </c>
      <c r="D288" s="2">
        <f t="shared" si="89"/>
        <v>40719.174537037034</v>
      </c>
      <c r="E288" t="s">
        <v>843</v>
      </c>
      <c r="F288" t="s">
        <v>844</v>
      </c>
      <c r="G288" s="4">
        <v>50</v>
      </c>
      <c r="H288" s="4">
        <v>50</v>
      </c>
      <c r="I288" s="5">
        <f t="shared" si="90"/>
        <v>0.89473684210526316</v>
      </c>
      <c r="J288" s="4">
        <v>306</v>
      </c>
      <c r="K288" s="4">
        <v>306</v>
      </c>
      <c r="L288" s="5">
        <f t="shared" si="91"/>
        <v>0.91592277646469389</v>
      </c>
      <c r="M288" s="5">
        <f t="shared" si="92"/>
        <v>6.12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f>N288+P288+T288</f>
        <v>0</v>
      </c>
      <c r="X288" s="4">
        <f>O288+Q288+U288</f>
        <v>0</v>
      </c>
      <c r="Y288" s="60">
        <f>(N288+V288)/G288</f>
        <v>0</v>
      </c>
      <c r="Z288" s="62">
        <f>IF(AA288=0,0,(N288+V288)/ABS(AA288))</f>
        <v>0</v>
      </c>
      <c r="AA288" s="3">
        <f t="shared" si="93"/>
        <v>0</v>
      </c>
      <c r="AB288" s="3">
        <f t="shared" si="94"/>
        <v>0</v>
      </c>
      <c r="AC288" s="3">
        <f>N288+O288+P288+Q288+T288+U288</f>
        <v>0</v>
      </c>
      <c r="AD288" s="3">
        <f>AA288/G288</f>
        <v>0</v>
      </c>
      <c r="AE288" s="24">
        <f>(AA288)*(G288*G288)</f>
        <v>0</v>
      </c>
      <c r="AF288" s="25">
        <f t="shared" si="95"/>
        <v>4.0000000000000002E-4</v>
      </c>
      <c r="AG288" s="26">
        <f>(H288-$H$2)/SUM($AF$2:AF287)</f>
        <v>108.91152632745457</v>
      </c>
      <c r="AH288" s="35">
        <f>(H288-H283)/SUM(AF283:AF287)</f>
        <v>951.90870988870665</v>
      </c>
      <c r="AI288" s="28">
        <f>(H288-H278)/SUM(AF278:AF287)</f>
        <v>239.03387571516092</v>
      </c>
      <c r="AJ288" s="29">
        <f>AJ287+(AVERAGE($AE$3:AE288)/(AJ287*AJ287))</f>
        <v>42.418202103113011</v>
      </c>
      <c r="AK288" s="30">
        <f>AK287+(AVERAGE($AG$3:AG288)/(AK287*AK287))</f>
        <v>41.238865321333734</v>
      </c>
      <c r="AL288" s="36">
        <f>AL287+(AVERAGE($AH$3:AH288)/(AL287*AL287))</f>
        <v>42.037467377253385</v>
      </c>
      <c r="AM288" s="37">
        <f>AM287+(AVERAGE($AI$3:AI288)/(AM287*AM287))</f>
        <v>41.694350175861423</v>
      </c>
      <c r="AN288" s="38">
        <f t="shared" si="96"/>
        <v>50</v>
      </c>
      <c r="AO288" s="39">
        <f t="shared" si="104"/>
        <v>49.095878989824236</v>
      </c>
      <c r="AP288" s="39">
        <f t="shared" si="104"/>
        <v>48.911899411192032</v>
      </c>
      <c r="AQ288" s="36">
        <f t="shared" si="102"/>
        <v>48.448331685210796</v>
      </c>
      <c r="AR288" s="40">
        <f t="shared" si="105"/>
        <v>48.44254779225556</v>
      </c>
      <c r="AS288" s="41">
        <f t="shared" si="105"/>
        <v>48.59821428770644</v>
      </c>
      <c r="AT288" s="20">
        <f>POWER((AO288-H288),2)</f>
        <v>0.81743480104124433</v>
      </c>
      <c r="AU288" s="20">
        <f>POWER((AP288-H288),2)</f>
        <v>1.1839628913642477</v>
      </c>
      <c r="AV288" s="29">
        <f t="shared" si="98"/>
        <v>32.532469273737824</v>
      </c>
      <c r="AW288" s="30">
        <f t="shared" si="101"/>
        <v>42.44621751620214</v>
      </c>
      <c r="AX288" s="36">
        <f t="shared" si="99"/>
        <v>33.462883851205824</v>
      </c>
      <c r="AY288" s="37">
        <f t="shared" si="100"/>
        <v>33.895899999743051</v>
      </c>
    </row>
    <row r="289" spans="1:51" thickTop="1" thickBot="1">
      <c r="A289" s="4">
        <v>288</v>
      </c>
      <c r="B289" s="4">
        <v>1310505103</v>
      </c>
      <c r="C289" s="5">
        <f t="shared" si="88"/>
        <v>0.89408099688473519</v>
      </c>
      <c r="D289" s="2">
        <f t="shared" si="89"/>
        <v>40736.883136574077</v>
      </c>
      <c r="E289" t="s">
        <v>844</v>
      </c>
      <c r="F289" t="s">
        <v>845</v>
      </c>
      <c r="G289" s="4">
        <v>50</v>
      </c>
      <c r="H289" s="4">
        <v>51</v>
      </c>
      <c r="I289" s="5">
        <f t="shared" si="90"/>
        <v>0.92105263157894735</v>
      </c>
      <c r="J289" s="4">
        <v>306</v>
      </c>
      <c r="K289" s="4">
        <v>320</v>
      </c>
      <c r="L289" s="5">
        <f t="shared" si="91"/>
        <v>0.95796138823234689</v>
      </c>
      <c r="M289" s="5">
        <f t="shared" si="92"/>
        <v>6.2745098039215685</v>
      </c>
      <c r="N289" s="4">
        <v>1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14</v>
      </c>
      <c r="U289" s="4">
        <v>0</v>
      </c>
      <c r="V289" s="4">
        <v>0</v>
      </c>
      <c r="W289" s="4">
        <f>N289+P289+T289</f>
        <v>15</v>
      </c>
      <c r="X289" s="4">
        <f>O289+Q289+U289</f>
        <v>0</v>
      </c>
      <c r="Y289" s="60">
        <f>(N289+V289)/G289</f>
        <v>0.02</v>
      </c>
      <c r="Z289" s="62">
        <f>IF(AA289=0,0,(N289+V289)/ABS(AA289))</f>
        <v>1</v>
      </c>
      <c r="AA289" s="3">
        <f t="shared" si="93"/>
        <v>1</v>
      </c>
      <c r="AB289" s="3">
        <f t="shared" si="94"/>
        <v>14</v>
      </c>
      <c r="AC289" s="3">
        <f>N289+O289+P289+Q289+T289+U289</f>
        <v>15</v>
      </c>
      <c r="AD289" s="3">
        <f>AA289/G289</f>
        <v>0.02</v>
      </c>
      <c r="AE289" s="24">
        <f>(AA289)*(G289*G289)</f>
        <v>2500</v>
      </c>
      <c r="AF289" s="25">
        <f t="shared" si="95"/>
        <v>3.8446751249519417E-4</v>
      </c>
      <c r="AG289" s="26">
        <f>(H289-$H$2)/SUM($AF$2:AF288)</f>
        <v>112.06393555837229</v>
      </c>
      <c r="AH289" s="35">
        <f>(H289-H284)/SUM(AF284:AF288)</f>
        <v>1451.3689560750552</v>
      </c>
      <c r="AI289" s="28">
        <f>(H289-H279)/SUM(AF279:AF288)</f>
        <v>479.95995336221415</v>
      </c>
      <c r="AJ289" s="29">
        <f>AJ288+(AVERAGE($AE$3:AE289)/(AJ288*AJ288))</f>
        <v>42.495765975432192</v>
      </c>
      <c r="AK289" s="30">
        <f>AK288+(AVERAGE($AG$3:AG289)/(AK288*AK288))</f>
        <v>41.289042293764808</v>
      </c>
      <c r="AL289" s="36">
        <f>AL288+(AVERAGE($AH$3:AH289)/(AL288*AL288))</f>
        <v>42.113634543745029</v>
      </c>
      <c r="AM289" s="37">
        <f>AM288+(AVERAGE($AI$3:AI289)/(AM288*AM288))</f>
        <v>41.769444997862365</v>
      </c>
      <c r="AN289" s="38">
        <f t="shared" si="96"/>
        <v>51</v>
      </c>
      <c r="AO289" s="39">
        <f t="shared" si="104"/>
        <v>49.698005501798441</v>
      </c>
      <c r="AP289" s="39">
        <f t="shared" si="104"/>
        <v>49.112520205691425</v>
      </c>
      <c r="AQ289" s="36">
        <f t="shared" si="102"/>
        <v>48.693344880169725</v>
      </c>
      <c r="AR289" s="40">
        <f t="shared" si="105"/>
        <v>48.52432861127825</v>
      </c>
      <c r="AS289" s="41">
        <f t="shared" si="105"/>
        <v>48.618448785954577</v>
      </c>
      <c r="AT289" s="20">
        <f>POWER((AO289-H289),2)</f>
        <v>1.6951896733471288</v>
      </c>
      <c r="AU289" s="20">
        <f>POWER((AP289-H289),2)</f>
        <v>3.5625799739231416</v>
      </c>
      <c r="AV289" s="29">
        <f t="shared" si="98"/>
        <v>32.564901764294831</v>
      </c>
      <c r="AW289" s="30">
        <f t="shared" si="101"/>
        <v>42.492362075900232</v>
      </c>
      <c r="AX289" s="36">
        <f t="shared" si="99"/>
        <v>33.496690937129856</v>
      </c>
      <c r="AY289" s="37">
        <f t="shared" si="100"/>
        <v>33.930338525906073</v>
      </c>
    </row>
    <row r="290" spans="1:51" thickTop="1" thickBot="1">
      <c r="A290" s="4">
        <v>289</v>
      </c>
      <c r="B290" s="4">
        <v>1310516462</v>
      </c>
      <c r="C290" s="5">
        <f t="shared" si="88"/>
        <v>0.89719626168224298</v>
      </c>
      <c r="D290" s="2">
        <f t="shared" si="89"/>
        <v>40737.014606481483</v>
      </c>
      <c r="E290" t="s">
        <v>845</v>
      </c>
      <c r="F290" t="s">
        <v>846</v>
      </c>
      <c r="G290" s="4">
        <v>51</v>
      </c>
      <c r="H290" s="4">
        <v>51</v>
      </c>
      <c r="I290" s="5">
        <f t="shared" si="90"/>
        <v>0.92105263157894735</v>
      </c>
      <c r="J290" s="4">
        <v>320</v>
      </c>
      <c r="K290" s="4">
        <v>320</v>
      </c>
      <c r="L290" s="5">
        <f t="shared" si="91"/>
        <v>0.95796138823234689</v>
      </c>
      <c r="M290" s="5">
        <f t="shared" si="92"/>
        <v>6.2745098039215685</v>
      </c>
      <c r="N290" s="4">
        <v>0</v>
      </c>
      <c r="O290" s="4">
        <v>0</v>
      </c>
      <c r="P290" s="4">
        <v>0</v>
      </c>
      <c r="Q290" s="4">
        <v>0</v>
      </c>
      <c r="R290" s="4">
        <v>2</v>
      </c>
      <c r="S290" s="4">
        <v>0</v>
      </c>
      <c r="T290" s="4">
        <v>0</v>
      </c>
      <c r="U290" s="4">
        <v>0</v>
      </c>
      <c r="V290" s="4">
        <v>1</v>
      </c>
      <c r="W290" s="4">
        <f>N290+P290+T290</f>
        <v>0</v>
      </c>
      <c r="X290" s="4">
        <f>O290+Q290+U290</f>
        <v>0</v>
      </c>
      <c r="Y290" s="60">
        <f>(N290+V290)/G290</f>
        <v>1.9607843137254902E-2</v>
      </c>
      <c r="Z290" s="62">
        <f>IF(AA290=0,0,(N290+V290)/ABS(AA290))</f>
        <v>0</v>
      </c>
      <c r="AA290" s="3">
        <f t="shared" si="93"/>
        <v>0</v>
      </c>
      <c r="AB290" s="3">
        <f t="shared" si="94"/>
        <v>0</v>
      </c>
      <c r="AC290" s="3">
        <f>N290+O290+P290+Q290+T290+U290</f>
        <v>0</v>
      </c>
      <c r="AD290" s="3">
        <f>AA290/G290</f>
        <v>0</v>
      </c>
      <c r="AE290" s="24">
        <f>(AA290)*(G290*G290)</f>
        <v>0</v>
      </c>
      <c r="AF290" s="25">
        <f t="shared" si="95"/>
        <v>3.8446751249519417E-4</v>
      </c>
      <c r="AG290" s="26">
        <f>(H290-$H$2)/SUM($AF$2:AF289)</f>
        <v>111.92210739464984</v>
      </c>
      <c r="AH290" s="35">
        <f>(H290-H285)/SUM(AF285:AF289)</f>
        <v>991.34861551877998</v>
      </c>
      <c r="AI290" s="28">
        <f>(H290-H280)/SUM(AF280:AF289)</f>
        <v>483.67725803855529</v>
      </c>
      <c r="AJ290" s="29">
        <f>AJ289+(AVERAGE($AE$3:AE290)/(AJ289*AJ289))</f>
        <v>42.572778628028814</v>
      </c>
      <c r="AK290" s="30">
        <f>AK289+(AVERAGE($AG$3:AG290)/(AK289*AK289))</f>
        <v>41.339151539085314</v>
      </c>
      <c r="AL290" s="36">
        <f>AL289+(AVERAGE($AH$3:AH290)/(AL289*AL289))</f>
        <v>42.191203766687572</v>
      </c>
      <c r="AM290" s="37">
        <f>AM289+(AVERAGE($AI$3:AI290)/(AM289*AM289))</f>
        <v>41.844972836097725</v>
      </c>
      <c r="AN290" s="38">
        <f t="shared" si="96"/>
        <v>51</v>
      </c>
      <c r="AO290" s="39">
        <f t="shared" si="104"/>
        <v>50.099378806994871</v>
      </c>
      <c r="AP290" s="39">
        <f t="shared" si="104"/>
        <v>49.313046453198353</v>
      </c>
      <c r="AQ290" s="36">
        <f t="shared" si="102"/>
        <v>49.019519935281302</v>
      </c>
      <c r="AR290" s="40">
        <f t="shared" si="105"/>
        <v>48.647936449474564</v>
      </c>
      <c r="AS290" s="41">
        <f t="shared" si="105"/>
        <v>48.659128698935014</v>
      </c>
      <c r="AT290" s="20">
        <f>POWER((AO290-H290),2)</f>
        <v>0.8111185332899824</v>
      </c>
      <c r="AU290" s="20">
        <f>POWER((AP290-H290),2)</f>
        <v>2.8458122690666552</v>
      </c>
      <c r="AV290" s="29">
        <f t="shared" si="98"/>
        <v>32.597269685785633</v>
      </c>
      <c r="AW290" s="30">
        <f t="shared" si="101"/>
        <v>42.538406468692152</v>
      </c>
      <c r="AX290" s="36">
        <f t="shared" si="99"/>
        <v>33.530429816776085</v>
      </c>
      <c r="AY290" s="37">
        <f t="shared" si="100"/>
        <v>33.964707178896703</v>
      </c>
    </row>
    <row r="291" spans="1:51" thickTop="1" thickBot="1">
      <c r="A291" s="4">
        <v>290</v>
      </c>
      <c r="B291" s="4">
        <v>1310517484</v>
      </c>
      <c r="C291" s="5">
        <f t="shared" si="88"/>
        <v>0.90031152647975077</v>
      </c>
      <c r="D291" s="2">
        <f t="shared" si="89"/>
        <v>40737.026435185187</v>
      </c>
      <c r="E291" t="s">
        <v>846</v>
      </c>
      <c r="F291" t="s">
        <v>847</v>
      </c>
      <c r="G291" s="4">
        <v>51</v>
      </c>
      <c r="H291" s="4">
        <v>51</v>
      </c>
      <c r="I291" s="5">
        <f t="shared" si="90"/>
        <v>0.92105263157894735</v>
      </c>
      <c r="J291" s="4">
        <v>320</v>
      </c>
      <c r="K291" s="4">
        <v>320</v>
      </c>
      <c r="L291" s="5">
        <f t="shared" si="91"/>
        <v>0.95796138823234689</v>
      </c>
      <c r="M291" s="5">
        <f t="shared" si="92"/>
        <v>6.2745098039215685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f>N291+P291+T291</f>
        <v>0</v>
      </c>
      <c r="X291" s="4">
        <f>O291+Q291+U291</f>
        <v>0</v>
      </c>
      <c r="Y291" s="60">
        <f>(N291+V291)/G291</f>
        <v>0</v>
      </c>
      <c r="Z291" s="62">
        <f>IF(AA291=0,0,(N291+V291)/ABS(AA291))</f>
        <v>0</v>
      </c>
      <c r="AA291" s="3">
        <f t="shared" si="93"/>
        <v>0</v>
      </c>
      <c r="AB291" s="3">
        <f t="shared" si="94"/>
        <v>0</v>
      </c>
      <c r="AC291" s="3">
        <f>N291+O291+P291+Q291+T291+U291</f>
        <v>0</v>
      </c>
      <c r="AD291" s="3">
        <f>AA291/G291</f>
        <v>0</v>
      </c>
      <c r="AE291" s="24">
        <f>(AA291)*(G291*G291)</f>
        <v>0</v>
      </c>
      <c r="AF291" s="25">
        <f t="shared" si="95"/>
        <v>3.8446751249519417E-4</v>
      </c>
      <c r="AG291" s="26">
        <f>(H291-$H$2)/SUM($AF$2:AF290)</f>
        <v>111.78063777272341</v>
      </c>
      <c r="AH291" s="35">
        <f>(H291-H286)/SUM(AF286:AF290)</f>
        <v>1007.3393978650279</v>
      </c>
      <c r="AI291" s="28">
        <f>(H291-H281)/SUM(AF281:AF290)</f>
        <v>487.45259344395805</v>
      </c>
      <c r="AJ291" s="29">
        <f>AJ290+(AVERAGE($AE$3:AE291)/(AJ290*AJ290))</f>
        <v>42.649247389768277</v>
      </c>
      <c r="AK291" s="30">
        <f>AK290+(AVERAGE($AG$3:AG291)/(AK290*AK290))</f>
        <v>41.389192741728053</v>
      </c>
      <c r="AL291" s="36">
        <f>AL290+(AVERAGE($AH$3:AH291)/(AL290*AL290))</f>
        <v>42.270178704389721</v>
      </c>
      <c r="AM291" s="37">
        <f>AM290+(AVERAGE($AI$3:AI291)/(AM290*AM290))</f>
        <v>41.92093114373408</v>
      </c>
      <c r="AN291" s="38">
        <f t="shared" si="96"/>
        <v>51</v>
      </c>
      <c r="AO291" s="39">
        <f t="shared" si="104"/>
        <v>50.500717597859008</v>
      </c>
      <c r="AP291" s="39">
        <f t="shared" si="104"/>
        <v>49.513497680242494</v>
      </c>
      <c r="AQ291" s="36">
        <f t="shared" si="102"/>
        <v>49.425211878850938</v>
      </c>
      <c r="AR291" s="40">
        <f t="shared" si="105"/>
        <v>48.813481388907185</v>
      </c>
      <c r="AS291" s="41">
        <f t="shared" si="105"/>
        <v>48.720328127605455</v>
      </c>
      <c r="AT291" s="20">
        <f>POWER((AO291-H291),2)</f>
        <v>0.24928291708767888</v>
      </c>
      <c r="AU291" s="20">
        <f>POWER((AP291-H291),2)</f>
        <v>2.2096891466444455</v>
      </c>
      <c r="AV291" s="29">
        <f t="shared" si="98"/>
        <v>32.6295733588166</v>
      </c>
      <c r="AW291" s="30">
        <f t="shared" si="101"/>
        <v>42.584351236750926</v>
      </c>
      <c r="AX291" s="36">
        <f t="shared" si="99"/>
        <v>33.564100833331281</v>
      </c>
      <c r="AY291" s="37">
        <f t="shared" si="100"/>
        <v>33.9990063122724</v>
      </c>
    </row>
    <row r="292" spans="1:51" thickTop="1" thickBot="1">
      <c r="A292" s="4">
        <v>291</v>
      </c>
      <c r="B292" s="4">
        <v>1310584131</v>
      </c>
      <c r="C292" s="5">
        <f t="shared" si="88"/>
        <v>0.90342679127725856</v>
      </c>
      <c r="D292" s="2">
        <f t="shared" si="89"/>
        <v>40737.797812500001</v>
      </c>
      <c r="E292" t="s">
        <v>847</v>
      </c>
      <c r="F292" t="s">
        <v>848</v>
      </c>
      <c r="G292" s="4">
        <v>51</v>
      </c>
      <c r="H292" s="4">
        <v>51</v>
      </c>
      <c r="I292" s="5">
        <f t="shared" si="90"/>
        <v>0.92105263157894735</v>
      </c>
      <c r="J292" s="4">
        <v>320</v>
      </c>
      <c r="K292" s="4">
        <v>321</v>
      </c>
      <c r="L292" s="5">
        <f t="shared" si="91"/>
        <v>0.96096414621575077</v>
      </c>
      <c r="M292" s="5">
        <f t="shared" si="92"/>
        <v>6.2941176470588234</v>
      </c>
      <c r="N292" s="4">
        <v>0</v>
      </c>
      <c r="O292" s="4">
        <v>0</v>
      </c>
      <c r="P292" s="4">
        <v>1</v>
      </c>
      <c r="Q292" s="4">
        <v>0</v>
      </c>
      <c r="R292" s="4">
        <v>2</v>
      </c>
      <c r="S292" s="4">
        <v>0</v>
      </c>
      <c r="T292" s="4">
        <v>0</v>
      </c>
      <c r="U292" s="4">
        <v>0</v>
      </c>
      <c r="V292" s="4">
        <v>1</v>
      </c>
      <c r="W292" s="4">
        <f>N292+P292+T292</f>
        <v>1</v>
      </c>
      <c r="X292" s="4">
        <f>O292+Q292+U292</f>
        <v>0</v>
      </c>
      <c r="Y292" s="60">
        <f>(N292+V292)/G292</f>
        <v>1.9607843137254902E-2</v>
      </c>
      <c r="Z292" s="62">
        <f>IF(AA292=0,0,(N292+V292)/ABS(AA292))</f>
        <v>0</v>
      </c>
      <c r="AA292" s="3">
        <f t="shared" si="93"/>
        <v>0</v>
      </c>
      <c r="AB292" s="3">
        <f t="shared" si="94"/>
        <v>1</v>
      </c>
      <c r="AC292" s="3">
        <f>N292+O292+P292+Q292+T292+U292</f>
        <v>1</v>
      </c>
      <c r="AD292" s="3">
        <f>AA292/G292</f>
        <v>0</v>
      </c>
      <c r="AE292" s="24">
        <f>(AA292)*(G292*G292)</f>
        <v>0</v>
      </c>
      <c r="AF292" s="25">
        <f t="shared" si="95"/>
        <v>3.8446751249519417E-4</v>
      </c>
      <c r="AG292" s="26">
        <f>(H292-$H$2)/SUM($AF$2:AF291)</f>
        <v>111.63952533471813</v>
      </c>
      <c r="AH292" s="35">
        <f>(H292-H287)/SUM(AF287:AF291)</f>
        <v>511.92725555030705</v>
      </c>
      <c r="AI292" s="28">
        <f>(H292-H282)/SUM(AF282:AF291)</f>
        <v>491.28732914242522</v>
      </c>
      <c r="AJ292" s="29">
        <f>AJ291+(AVERAGE($AE$3:AE292)/(AJ291*AJ291))</f>
        <v>42.725179444482272</v>
      </c>
      <c r="AK292" s="30">
        <f>AK291+(AVERAGE($AG$3:AG292)/(AK291*AK291))</f>
        <v>41.439165597236112</v>
      </c>
      <c r="AL292" s="36">
        <f>AL291+(AVERAGE($AH$3:AH292)/(AL291*AL291))</f>
        <v>42.34957546965272</v>
      </c>
      <c r="AM292" s="37">
        <f>AM291+(AVERAGE($AI$3:AI292)/(AM291*AM291))</f>
        <v>41.997317456834246</v>
      </c>
      <c r="AN292" s="38">
        <f t="shared" si="96"/>
        <v>51</v>
      </c>
      <c r="AO292" s="39">
        <f t="shared" ref="AO292:AP307" si="106">AO291+(AH292/(AO291*AO291))</f>
        <v>50.701447999597107</v>
      </c>
      <c r="AP292" s="39">
        <f t="shared" si="106"/>
        <v>49.71389335816572</v>
      </c>
      <c r="AQ292" s="36">
        <f t="shared" si="102"/>
        <v>49.82751982066074</v>
      </c>
      <c r="AR292" s="40">
        <f t="shared" si="105"/>
        <v>48.999390051579127</v>
      </c>
      <c r="AS292" s="41">
        <f t="shared" si="105"/>
        <v>48.80207127261022</v>
      </c>
      <c r="AT292" s="20">
        <f>POWER((AO292-H292),2)</f>
        <v>8.9133296944568882E-2</v>
      </c>
      <c r="AU292" s="20">
        <f>POWER((AP292-H292),2)</f>
        <v>1.6540702941702494</v>
      </c>
      <c r="AV292" s="29">
        <f t="shared" si="98"/>
        <v>32.66181310145366</v>
      </c>
      <c r="AW292" s="30">
        <f t="shared" si="101"/>
        <v>42.630196917567496</v>
      </c>
      <c r="AX292" s="36">
        <f t="shared" si="99"/>
        <v>33.597704327226651</v>
      </c>
      <c r="AY292" s="37">
        <f t="shared" si="100"/>
        <v>34.033236276735821</v>
      </c>
    </row>
    <row r="293" spans="1:51" thickTop="1" thickBot="1">
      <c r="A293" s="4">
        <v>292</v>
      </c>
      <c r="B293" s="4">
        <v>1311408911</v>
      </c>
      <c r="C293" s="5">
        <f t="shared" si="88"/>
        <v>0.90654205607476634</v>
      </c>
      <c r="D293" s="2">
        <f t="shared" si="89"/>
        <v>40747.343877314815</v>
      </c>
      <c r="E293" t="s">
        <v>848</v>
      </c>
      <c r="F293" t="s">
        <v>849</v>
      </c>
      <c r="G293" s="4">
        <v>51</v>
      </c>
      <c r="H293" s="4">
        <v>51</v>
      </c>
      <c r="I293" s="5">
        <f t="shared" si="90"/>
        <v>0.92105263157894735</v>
      </c>
      <c r="J293" s="4">
        <v>321</v>
      </c>
      <c r="K293" s="4">
        <v>321</v>
      </c>
      <c r="L293" s="5">
        <f t="shared" si="91"/>
        <v>0.96096414621575077</v>
      </c>
      <c r="M293" s="5">
        <f t="shared" si="92"/>
        <v>6.2941176470588234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f>N293+P293+T293</f>
        <v>0</v>
      </c>
      <c r="X293" s="4">
        <f>O293+Q293+U293</f>
        <v>0</v>
      </c>
      <c r="Y293" s="60">
        <f>(N293+V293)/G293</f>
        <v>0</v>
      </c>
      <c r="Z293" s="62">
        <f>IF(AA293=0,0,(N293+V293)/ABS(AA293))</f>
        <v>0</v>
      </c>
      <c r="AA293" s="3">
        <f t="shared" si="93"/>
        <v>0</v>
      </c>
      <c r="AB293" s="3">
        <f t="shared" si="94"/>
        <v>0</v>
      </c>
      <c r="AC293" s="3">
        <f>N293+O293+P293+Q293+T293+U293</f>
        <v>0</v>
      </c>
      <c r="AD293" s="3">
        <f>AA293/G293</f>
        <v>0</v>
      </c>
      <c r="AE293" s="24">
        <f>(AA293)*(G293*G293)</f>
        <v>0</v>
      </c>
      <c r="AF293" s="25">
        <f t="shared" si="95"/>
        <v>3.8446751249519417E-4</v>
      </c>
      <c r="AG293" s="26">
        <f>(H293-$H$2)/SUM($AF$2:AF292)</f>
        <v>111.49876872960721</v>
      </c>
      <c r="AH293" s="35">
        <f>(H293-H288)/SUM(AF288:AF292)</f>
        <v>516.03047377192286</v>
      </c>
      <c r="AI293" s="28">
        <f>(H293-H283)/SUM(AF283:AF292)</f>
        <v>742.77431720478103</v>
      </c>
      <c r="AJ293" s="29">
        <f>AJ292+(AVERAGE($AE$3:AE293)/(AJ292*AJ292))</f>
        <v>42.800581834813308</v>
      </c>
      <c r="AK293" s="30">
        <f>AK292+(AVERAGE($AG$3:AG293)/(AK292*AK292))</f>
        <v>41.489069812017753</v>
      </c>
      <c r="AL293" s="36">
        <f>AL292+(AVERAGE($AH$3:AH293)/(AL292*AL292))</f>
        <v>42.429391734517097</v>
      </c>
      <c r="AM293" s="37">
        <f>AM292+(AVERAGE($AI$3:AI293)/(AM292*AM292))</f>
        <v>42.074611786195518</v>
      </c>
      <c r="AN293" s="38">
        <f t="shared" si="96"/>
        <v>51</v>
      </c>
      <c r="AO293" s="39">
        <f t="shared" si="106"/>
        <v>50.902188325067861</v>
      </c>
      <c r="AP293" s="39">
        <f t="shared" si="106"/>
        <v>50.014432696581046</v>
      </c>
      <c r="AQ293" s="36">
        <f t="shared" si="102"/>
        <v>50.18824542468834</v>
      </c>
      <c r="AR293" s="40">
        <f t="shared" si="105"/>
        <v>49.225384025362551</v>
      </c>
      <c r="AS293" s="41">
        <f t="shared" si="105"/>
        <v>48.924809573960168</v>
      </c>
      <c r="AT293" s="20">
        <f>POWER((AO293-H293),2)</f>
        <v>9.5671237530303727E-3</v>
      </c>
      <c r="AU293" s="20">
        <f>POWER((AP293-H293),2)</f>
        <v>0.97134290956850777</v>
      </c>
      <c r="AV293" s="29">
        <f t="shared" si="98"/>
        <v>32.693989229249901</v>
      </c>
      <c r="AW293" s="30">
        <f t="shared" si="101"/>
        <v>42.675944044006151</v>
      </c>
      <c r="AX293" s="36">
        <f t="shared" si="99"/>
        <v>33.631240636168172</v>
      </c>
      <c r="AY293" s="37">
        <f t="shared" si="100"/>
        <v>34.067397420166415</v>
      </c>
    </row>
    <row r="294" spans="1:51" thickTop="1" thickBot="1">
      <c r="A294" s="4">
        <v>293</v>
      </c>
      <c r="B294" s="4">
        <v>1311699794</v>
      </c>
      <c r="C294" s="5">
        <f t="shared" si="88"/>
        <v>0.90965732087227413</v>
      </c>
      <c r="D294" s="2">
        <f t="shared" si="89"/>
        <v>40750.7105787037</v>
      </c>
      <c r="E294" t="s">
        <v>849</v>
      </c>
      <c r="F294" t="s">
        <v>850</v>
      </c>
      <c r="G294" s="4">
        <v>51</v>
      </c>
      <c r="H294" s="4">
        <v>51</v>
      </c>
      <c r="I294" s="5">
        <f t="shared" si="90"/>
        <v>0.92105263157894735</v>
      </c>
      <c r="J294" s="4">
        <v>321</v>
      </c>
      <c r="K294" s="4">
        <v>321</v>
      </c>
      <c r="L294" s="5">
        <f t="shared" si="91"/>
        <v>0.96096414621575077</v>
      </c>
      <c r="M294" s="5">
        <f t="shared" si="92"/>
        <v>6.2941176470588234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f>N294+P294+T294</f>
        <v>0</v>
      </c>
      <c r="X294" s="4">
        <f>O294+Q294+U294</f>
        <v>0</v>
      </c>
      <c r="Y294" s="60">
        <f>(N294+V294)/G294</f>
        <v>0</v>
      </c>
      <c r="Z294" s="62">
        <f>IF(AA294=0,0,(N294+V294)/ABS(AA294))</f>
        <v>0</v>
      </c>
      <c r="AA294" s="3">
        <f t="shared" si="93"/>
        <v>0</v>
      </c>
      <c r="AB294" s="3">
        <f t="shared" si="94"/>
        <v>0</v>
      </c>
      <c r="AC294" s="3">
        <f>N294+O294+P294+Q294+T294+U294</f>
        <v>0</v>
      </c>
      <c r="AD294" s="3">
        <f>AA294/G294</f>
        <v>0</v>
      </c>
      <c r="AE294" s="24">
        <f>(AA294)*(G294*G294)</f>
        <v>0</v>
      </c>
      <c r="AF294" s="25">
        <f t="shared" si="95"/>
        <v>3.8446751249519417E-4</v>
      </c>
      <c r="AG294" s="26">
        <f>(H294-$H$2)/SUM($AF$2:AF293)</f>
        <v>111.35836661316885</v>
      </c>
      <c r="AH294" s="35">
        <f>(H294-H289)/SUM(AF289:AF293)</f>
        <v>0</v>
      </c>
      <c r="AI294" s="28">
        <f>(H294-H284)/SUM(AF284:AF293)</f>
        <v>752.00190502703492</v>
      </c>
      <c r="AJ294" s="29">
        <f>AJ293+(AVERAGE($AE$3:AE294)/(AJ293*AJ293))</f>
        <v>42.87546146593111</v>
      </c>
      <c r="AK294" s="30">
        <f>AK293+(AVERAGE($AG$3:AG294)/(AK293*AK293))</f>
        <v>41.538905103106678</v>
      </c>
      <c r="AL294" s="36">
        <f>AL293+(AVERAGE($AH$3:AH294)/(AL293*AL293))</f>
        <v>42.508635672352547</v>
      </c>
      <c r="AM294" s="37">
        <f>AM293+(AVERAGE($AI$3:AI294)/(AM293*AM293))</f>
        <v>42.152813425199014</v>
      </c>
      <c r="AN294" s="38">
        <f t="shared" si="96"/>
        <v>51</v>
      </c>
      <c r="AO294" s="39">
        <f t="shared" si="106"/>
        <v>50.902188325067861</v>
      </c>
      <c r="AP294" s="39">
        <f t="shared" si="106"/>
        <v>50.315059879106897</v>
      </c>
      <c r="AQ294" s="36">
        <f t="shared" si="102"/>
        <v>50.42856412189019</v>
      </c>
      <c r="AR294" s="40">
        <f t="shared" si="105"/>
        <v>49.468959487465142</v>
      </c>
      <c r="AS294" s="41">
        <f t="shared" si="105"/>
        <v>49.088338231420224</v>
      </c>
      <c r="AT294" s="20">
        <f>POWER((AO294-H294),2)</f>
        <v>9.5671237530303727E-3</v>
      </c>
      <c r="AU294" s="20">
        <f>POWER((AP294-H294),2)</f>
        <v>0.46914296920905818</v>
      </c>
      <c r="AV294" s="29">
        <f t="shared" si="98"/>
        <v>32.726102055272811</v>
      </c>
      <c r="AW294" s="30">
        <f t="shared" si="101"/>
        <v>42.721593144359147</v>
      </c>
      <c r="AX294" s="36">
        <f t="shared" si="99"/>
        <v>33.664710095166519</v>
      </c>
      <c r="AY294" s="37">
        <f t="shared" si="100"/>
        <v>34.101490087651605</v>
      </c>
    </row>
    <row r="295" spans="1:51" thickTop="1" thickBot="1">
      <c r="A295" s="4">
        <v>294</v>
      </c>
      <c r="B295" s="4">
        <v>1312039801</v>
      </c>
      <c r="C295" s="5">
        <f t="shared" si="88"/>
        <v>0.91277258566978192</v>
      </c>
      <c r="D295" s="2">
        <f t="shared" si="89"/>
        <v>40754.645844907405</v>
      </c>
      <c r="E295" t="s">
        <v>850</v>
      </c>
      <c r="F295" t="s">
        <v>851</v>
      </c>
      <c r="G295" s="4">
        <v>51</v>
      </c>
      <c r="H295" s="4">
        <v>54</v>
      </c>
      <c r="I295" s="5">
        <f t="shared" si="90"/>
        <v>1</v>
      </c>
      <c r="J295" s="4">
        <v>321</v>
      </c>
      <c r="K295" s="4">
        <v>334</v>
      </c>
      <c r="L295" s="5">
        <f t="shared" si="91"/>
        <v>1</v>
      </c>
      <c r="M295" s="5">
        <f t="shared" si="92"/>
        <v>6.1851851851851851</v>
      </c>
      <c r="N295" s="4">
        <v>3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13</v>
      </c>
      <c r="U295" s="4">
        <v>0</v>
      </c>
      <c r="V295" s="4">
        <v>0</v>
      </c>
      <c r="W295" s="4">
        <f>N295+P295+T295</f>
        <v>16</v>
      </c>
      <c r="X295" s="4">
        <f>O295+Q295+U295</f>
        <v>0</v>
      </c>
      <c r="Y295" s="60">
        <f>(N295+V295)/G295</f>
        <v>5.8823529411764705E-2</v>
      </c>
      <c r="Z295" s="62">
        <f>IF(AA295=0,0,(N295+V295)/ABS(AA295))</f>
        <v>1</v>
      </c>
      <c r="AA295" s="3">
        <f t="shared" si="93"/>
        <v>3</v>
      </c>
      <c r="AB295" s="3">
        <f t="shared" si="94"/>
        <v>13</v>
      </c>
      <c r="AC295" s="3">
        <f>N295+O295+P295+Q295+T295+U295</f>
        <v>16</v>
      </c>
      <c r="AD295" s="3">
        <f>AA295/G295</f>
        <v>5.8823529411764705E-2</v>
      </c>
      <c r="AE295" s="24">
        <f>(AA295)*(G295*G295)</f>
        <v>7803</v>
      </c>
      <c r="AF295" s="25">
        <f t="shared" si="95"/>
        <v>3.4293552812071328E-4</v>
      </c>
      <c r="AG295" s="26">
        <f>(H295-$H$2)/SUM($AF$2:AF294)</f>
        <v>121.03169861687967</v>
      </c>
      <c r="AH295" s="35">
        <f>(H295-H290)/SUM(AF290:AF294)</f>
        <v>1560.6</v>
      </c>
      <c r="AI295" s="28">
        <f>(H295-H285)/SUM(AF285:AF294)</f>
        <v>1269.1027468996019</v>
      </c>
      <c r="AJ295" s="29">
        <f>AJ294+(AVERAGE($AE$3:AE295)/(AJ294*AJ294))</f>
        <v>42.964312039466222</v>
      </c>
      <c r="AK295" s="30">
        <f>AK294+(AVERAGE($AG$3:AG295)/(AK294*AK294))</f>
        <v>41.588690608616318</v>
      </c>
      <c r="AL295" s="36">
        <f>AL294+(AVERAGE($AH$3:AH295)/(AL294*AL294))</f>
        <v>42.590262592716215</v>
      </c>
      <c r="AM295" s="37">
        <f>AM294+(AVERAGE($AI$3:AI295)/(AM294*AM294))</f>
        <v>42.23289694082802</v>
      </c>
      <c r="AN295" s="38">
        <f t="shared" si="96"/>
        <v>54</v>
      </c>
      <c r="AO295" s="39">
        <f t="shared" si="106"/>
        <v>51.504496414060924</v>
      </c>
      <c r="AP295" s="39">
        <f t="shared" si="106"/>
        <v>50.816363447891845</v>
      </c>
      <c r="AQ295" s="36">
        <f t="shared" si="102"/>
        <v>50.711367146217036</v>
      </c>
      <c r="AR295" s="40">
        <f t="shared" si="105"/>
        <v>49.773913633760763</v>
      </c>
      <c r="AS295" s="41">
        <f t="shared" si="105"/>
        <v>49.303446360184886</v>
      </c>
      <c r="AT295" s="20">
        <f>POWER((AO295-H295),2)</f>
        <v>6.227538147434788</v>
      </c>
      <c r="AU295" s="20">
        <f>POWER((AP295-H295),2)</f>
        <v>10.135541695919098</v>
      </c>
      <c r="AV295" s="29">
        <f t="shared" si="98"/>
        <v>32.758151890131103</v>
      </c>
      <c r="AW295" s="30">
        <f t="shared" si="101"/>
        <v>42.767144742400468</v>
      </c>
      <c r="AX295" s="36">
        <f t="shared" si="99"/>
        <v>33.698113036566546</v>
      </c>
      <c r="AY295" s="37">
        <f t="shared" si="100"/>
        <v>34.135514621517494</v>
      </c>
    </row>
    <row r="296" spans="1:51" thickTop="1" thickBot="1">
      <c r="A296" s="4">
        <v>295</v>
      </c>
      <c r="B296" s="4">
        <v>1312041414</v>
      </c>
      <c r="C296" s="5">
        <f t="shared" si="88"/>
        <v>0.91588785046728971</v>
      </c>
      <c r="D296" s="2">
        <f t="shared" si="89"/>
        <v>40754.664513888885</v>
      </c>
      <c r="E296" t="s">
        <v>851</v>
      </c>
      <c r="F296" t="s">
        <v>852</v>
      </c>
      <c r="G296" s="4">
        <v>54</v>
      </c>
      <c r="H296" s="4">
        <v>51</v>
      </c>
      <c r="I296" s="5">
        <f t="shared" si="90"/>
        <v>0.92105263157894735</v>
      </c>
      <c r="J296" s="4">
        <v>334</v>
      </c>
      <c r="K296" s="4">
        <v>321</v>
      </c>
      <c r="L296" s="5">
        <f t="shared" si="91"/>
        <v>0.96096414621575077</v>
      </c>
      <c r="M296" s="5">
        <f t="shared" si="92"/>
        <v>6.2941176470588234</v>
      </c>
      <c r="N296" s="4">
        <v>0</v>
      </c>
      <c r="O296" s="4">
        <v>3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13</v>
      </c>
      <c r="V296" s="4">
        <v>0</v>
      </c>
      <c r="W296" s="4">
        <f>N296+P296+T296</f>
        <v>0</v>
      </c>
      <c r="X296" s="4">
        <f>O296+Q296+U296</f>
        <v>16</v>
      </c>
      <c r="Y296" s="60">
        <f>(N296+V296)/G296</f>
        <v>0</v>
      </c>
      <c r="Z296" s="62">
        <f>IF(AA296=0,0,(N296+V296)/ABS(AA296))</f>
        <v>0</v>
      </c>
      <c r="AA296" s="3">
        <f t="shared" si="93"/>
        <v>-3</v>
      </c>
      <c r="AB296" s="3">
        <f t="shared" si="94"/>
        <v>-13</v>
      </c>
      <c r="AC296" s="3">
        <f>N296+O296+P296+Q296+T296+U296</f>
        <v>16</v>
      </c>
      <c r="AD296" s="3">
        <f>AA296/G296</f>
        <v>-5.5555555555555552E-2</v>
      </c>
      <c r="AE296" s="24">
        <f>(AA296)*(G296*G296)</f>
        <v>-8748</v>
      </c>
      <c r="AF296" s="25">
        <f t="shared" si="95"/>
        <v>3.8446751249519417E-4</v>
      </c>
      <c r="AG296" s="26">
        <f>(H296-$H$2)/SUM($AF$2:AF295)</f>
        <v>111.09369433452885</v>
      </c>
      <c r="AH296" s="35">
        <f>(H296-H291)/SUM(AF291:AF295)</f>
        <v>0</v>
      </c>
      <c r="AI296" s="28">
        <f>(H296-H286)/SUM(AF286:AF295)</f>
        <v>517.29929931210859</v>
      </c>
      <c r="AJ296" s="29">
        <f>AJ295+(AVERAGE($AE$3:AE296)/(AJ295*AJ295))</f>
        <v>43.036375258299387</v>
      </c>
      <c r="AK296" s="30">
        <f>AK295+(AVERAGE($AG$3:AG296)/(AK295*AK295))</f>
        <v>41.638406526387399</v>
      </c>
      <c r="AL296" s="36">
        <f>AL295+(AVERAGE($AH$3:AH296)/(AL295*AL295))</f>
        <v>42.671300347279292</v>
      </c>
      <c r="AM296" s="37">
        <f>AM295+(AVERAGE($AI$3:AI296)/(AM295*AM295))</f>
        <v>42.313392159455717</v>
      </c>
      <c r="AN296" s="38">
        <f t="shared" si="96"/>
        <v>51</v>
      </c>
      <c r="AO296" s="39">
        <f t="shared" si="106"/>
        <v>51.504496414060924</v>
      </c>
      <c r="AP296" s="39">
        <f t="shared" si="106"/>
        <v>51.016688251203213</v>
      </c>
      <c r="AQ296" s="36">
        <f t="shared" si="102"/>
        <v>50.91268264553608</v>
      </c>
      <c r="AR296" s="40">
        <f t="shared" si="105"/>
        <v>50.075142449332219</v>
      </c>
      <c r="AS296" s="41">
        <f t="shared" si="105"/>
        <v>49.537962344377995</v>
      </c>
      <c r="AT296" s="20">
        <f>POWER((AO296-H296),2)</f>
        <v>0.25451663180033107</v>
      </c>
      <c r="AU296" s="20">
        <f>POWER((AP296-H296),2)</f>
        <v>2.7849772822154535E-4</v>
      </c>
      <c r="AV296" s="29">
        <f t="shared" si="98"/>
        <v>32.790139042001222</v>
      </c>
      <c r="AW296" s="30">
        <f t="shared" si="101"/>
        <v>42.812599357438813</v>
      </c>
      <c r="AX296" s="36">
        <f t="shared" si="99"/>
        <v>33.73144979007639</v>
      </c>
      <c r="AY296" s="37">
        <f t="shared" si="100"/>
        <v>34.169471361359179</v>
      </c>
    </row>
    <row r="297" spans="1:51" thickTop="1" thickBot="1">
      <c r="A297" s="4">
        <v>296</v>
      </c>
      <c r="B297" s="4">
        <v>1313066970</v>
      </c>
      <c r="C297" s="5">
        <f t="shared" si="88"/>
        <v>0.9190031152647975</v>
      </c>
      <c r="D297" s="2">
        <f t="shared" si="89"/>
        <v>40766.534375000003</v>
      </c>
      <c r="E297" t="s">
        <v>852</v>
      </c>
      <c r="F297" t="s">
        <v>853</v>
      </c>
      <c r="G297" s="4">
        <v>51</v>
      </c>
      <c r="H297" s="4">
        <v>51</v>
      </c>
      <c r="I297" s="5">
        <f t="shared" si="90"/>
        <v>0.92105263157894735</v>
      </c>
      <c r="J297" s="4">
        <v>321</v>
      </c>
      <c r="K297" s="4">
        <v>321</v>
      </c>
      <c r="L297" s="5">
        <f t="shared" si="91"/>
        <v>0.96096414621575077</v>
      </c>
      <c r="M297" s="5">
        <f t="shared" si="92"/>
        <v>6.2941176470588234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f>N297+P297+T297</f>
        <v>0</v>
      </c>
      <c r="X297" s="4">
        <f>O297+Q297+U297</f>
        <v>0</v>
      </c>
      <c r="Y297" s="60">
        <f>(N297+V297)/G297</f>
        <v>0</v>
      </c>
      <c r="Z297" s="62">
        <f>IF(AA297=0,0,(N297+V297)/ABS(AA297))</f>
        <v>0</v>
      </c>
      <c r="AA297" s="3">
        <f t="shared" si="93"/>
        <v>0</v>
      </c>
      <c r="AB297" s="3">
        <f t="shared" si="94"/>
        <v>0</v>
      </c>
      <c r="AC297" s="3">
        <f>N297+O297+P297+Q297+T297+U297</f>
        <v>0</v>
      </c>
      <c r="AD297" s="3">
        <f>AA297/G297</f>
        <v>0</v>
      </c>
      <c r="AE297" s="24">
        <f>(AA297)*(G297*G297)</f>
        <v>0</v>
      </c>
      <c r="AF297" s="25">
        <f t="shared" si="95"/>
        <v>3.8446751249519417E-4</v>
      </c>
      <c r="AG297" s="26">
        <f>(H297-$H$2)/SUM($AF$2:AF296)</f>
        <v>110.95430988750913</v>
      </c>
      <c r="AH297" s="35">
        <f>(H297-H292)/SUM(AF292:AF296)</f>
        <v>0</v>
      </c>
      <c r="AI297" s="28">
        <f>(H297-H287)/SUM(AF287:AF296)</f>
        <v>260.81004730409256</v>
      </c>
      <c r="AJ297" s="29">
        <f>AJ296+(AVERAGE($AE$3:AE297)/(AJ296*AJ296))</f>
        <v>43.107953878762615</v>
      </c>
      <c r="AK297" s="30">
        <f>AK296+(AVERAGE($AG$3:AG297)/(AK296*AK296))</f>
        <v>41.688052605066105</v>
      </c>
      <c r="AL297" s="36">
        <f>AL296+(AVERAGE($AH$3:AH297)/(AL296*AL296))</f>
        <v>42.751756932050732</v>
      </c>
      <c r="AM297" s="37">
        <f>AM296+(AVERAGE($AI$3:AI297)/(AM296*AM296))</f>
        <v>42.393803374909005</v>
      </c>
      <c r="AN297" s="38">
        <f t="shared" si="96"/>
        <v>51</v>
      </c>
      <c r="AO297" s="39">
        <f t="shared" si="106"/>
        <v>51.504496414060924</v>
      </c>
      <c r="AP297" s="39">
        <f t="shared" si="106"/>
        <v>51.116895650741256</v>
      </c>
      <c r="AQ297" s="36">
        <f t="shared" si="102"/>
        <v>51.072910219241784</v>
      </c>
      <c r="AR297" s="40">
        <f t="shared" si="105"/>
        <v>50.353924820425888</v>
      </c>
      <c r="AS297" s="41">
        <f t="shared" si="105"/>
        <v>49.771188777614469</v>
      </c>
      <c r="AT297" s="20">
        <f>POWER((AO297-H297),2)</f>
        <v>0.25451663180033107</v>
      </c>
      <c r="AU297" s="20">
        <f>POWER((AP297-H297),2)</f>
        <v>1.3664593162221695E-2</v>
      </c>
      <c r="AV297" s="29">
        <f t="shared" si="98"/>
        <v>32.822063816653447</v>
      </c>
      <c r="AW297" s="30">
        <f t="shared" si="101"/>
        <v>42.857957504369786</v>
      </c>
      <c r="AX297" s="36">
        <f t="shared" si="99"/>
        <v>33.764720682796145</v>
      </c>
      <c r="AY297" s="37">
        <f t="shared" si="100"/>
        <v>34.203360644070621</v>
      </c>
    </row>
    <row r="298" spans="1:51" thickTop="1" thickBot="1">
      <c r="A298" s="4">
        <v>297</v>
      </c>
      <c r="B298" s="4">
        <v>1313099574</v>
      </c>
      <c r="C298" s="5">
        <f t="shared" si="88"/>
        <v>0.92211838006230529</v>
      </c>
      <c r="D298" s="2">
        <f t="shared" si="89"/>
        <v>40766.911736111113</v>
      </c>
      <c r="E298" t="s">
        <v>853</v>
      </c>
      <c r="F298" t="s">
        <v>854</v>
      </c>
      <c r="G298" s="4">
        <v>51</v>
      </c>
      <c r="H298" s="4">
        <v>51</v>
      </c>
      <c r="I298" s="5">
        <f t="shared" si="90"/>
        <v>0.92105263157894735</v>
      </c>
      <c r="J298" s="4">
        <v>321</v>
      </c>
      <c r="K298" s="4">
        <v>323</v>
      </c>
      <c r="L298" s="5">
        <f t="shared" si="91"/>
        <v>0.96696966218255831</v>
      </c>
      <c r="M298" s="5">
        <f t="shared" si="92"/>
        <v>6.333333333333333</v>
      </c>
      <c r="N298" s="4">
        <v>0</v>
      </c>
      <c r="O298" s="4">
        <v>0</v>
      </c>
      <c r="P298" s="4">
        <v>2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2</v>
      </c>
      <c r="W298" s="4">
        <f>N298+P298+T298</f>
        <v>2</v>
      </c>
      <c r="X298" s="4">
        <f>O298+Q298+U298</f>
        <v>0</v>
      </c>
      <c r="Y298" s="60">
        <f>(N298+V298)/G298</f>
        <v>3.9215686274509803E-2</v>
      </c>
      <c r="Z298" s="62">
        <f>IF(AA298=0,0,(N298+V298)/ABS(AA298))</f>
        <v>0</v>
      </c>
      <c r="AA298" s="3">
        <f t="shared" si="93"/>
        <v>0</v>
      </c>
      <c r="AB298" s="3">
        <f t="shared" si="94"/>
        <v>2</v>
      </c>
      <c r="AC298" s="3">
        <f>N298+O298+P298+Q298+T298+U298</f>
        <v>2</v>
      </c>
      <c r="AD298" s="3">
        <f>AA298/G298</f>
        <v>0</v>
      </c>
      <c r="AE298" s="24">
        <f>(AA298)*(G298*G298)</f>
        <v>0</v>
      </c>
      <c r="AF298" s="25">
        <f t="shared" si="95"/>
        <v>3.8446751249519417E-4</v>
      </c>
      <c r="AG298" s="26">
        <f>(H298-$H$2)/SUM($AF$2:AF297)</f>
        <v>110.81527476146988</v>
      </c>
      <c r="AH298" s="35">
        <f>(H298-H293)/SUM(AF293:AF297)</f>
        <v>0</v>
      </c>
      <c r="AI298" s="28">
        <f>(H298-H288)/SUM(AF288:AF297)</f>
        <v>261.87089383713862</v>
      </c>
      <c r="AJ298" s="29">
        <f>AJ297+(AVERAGE($AE$3:AE298)/(AJ297*AJ297))</f>
        <v>43.179053973801679</v>
      </c>
      <c r="AK298" s="30">
        <f>AK297+(AVERAGE($AG$3:AG298)/(AK297*AK297))</f>
        <v>41.737628603005049</v>
      </c>
      <c r="AL298" s="36">
        <f>AL297+(AVERAGE($AH$3:AH298)/(AL297*AL297))</f>
        <v>42.831640180880996</v>
      </c>
      <c r="AM298" s="37">
        <f>AM297+(AVERAGE($AI$3:AI298)/(AM297*AM297))</f>
        <v>42.474131462562497</v>
      </c>
      <c r="AN298" s="38">
        <f t="shared" si="96"/>
        <v>51</v>
      </c>
      <c r="AO298" s="39">
        <f t="shared" si="106"/>
        <v>51.504496414060924</v>
      </c>
      <c r="AP298" s="39">
        <f t="shared" si="106"/>
        <v>51.217116548426745</v>
      </c>
      <c r="AQ298" s="36">
        <f t="shared" si="102"/>
        <v>51.192567846692448</v>
      </c>
      <c r="AR298" s="40">
        <f t="shared" si="105"/>
        <v>50.592085831569086</v>
      </c>
      <c r="AS298" s="41">
        <f t="shared" si="105"/>
        <v>50.003156445757902</v>
      </c>
      <c r="AT298" s="20">
        <f>POWER((AO298-H298),2)</f>
        <v>0.25451663180033107</v>
      </c>
      <c r="AU298" s="20">
        <f>POWER((AP298-H298),2)</f>
        <v>4.713959560074301E-2</v>
      </c>
      <c r="AV298" s="29">
        <f t="shared" si="98"/>
        <v>32.853926517477653</v>
      </c>
      <c r="AW298" s="30">
        <f t="shared" si="101"/>
        <v>42.903219693727308</v>
      </c>
      <c r="AX298" s="36">
        <f t="shared" si="99"/>
        <v>33.797926039246164</v>
      </c>
      <c r="AY298" s="37">
        <f t="shared" si="100"/>
        <v>34.237182803874113</v>
      </c>
    </row>
    <row r="299" spans="1:51" thickTop="1" thickBot="1">
      <c r="A299" s="4">
        <v>298</v>
      </c>
      <c r="B299" s="4">
        <v>1313432678</v>
      </c>
      <c r="C299" s="5">
        <f t="shared" si="88"/>
        <v>0.92523364485981308</v>
      </c>
      <c r="D299" s="2">
        <f t="shared" si="89"/>
        <v>40770.767106481479</v>
      </c>
      <c r="E299" t="s">
        <v>854</v>
      </c>
      <c r="F299" t="s">
        <v>855</v>
      </c>
      <c r="G299" s="4">
        <v>51</v>
      </c>
      <c r="H299" s="4">
        <v>51</v>
      </c>
      <c r="I299" s="5">
        <f t="shared" si="90"/>
        <v>0.92105263157894735</v>
      </c>
      <c r="J299" s="4">
        <v>323</v>
      </c>
      <c r="K299" s="4">
        <v>321</v>
      </c>
      <c r="L299" s="5">
        <f t="shared" si="91"/>
        <v>0.96096414621575077</v>
      </c>
      <c r="M299" s="5">
        <f t="shared" si="92"/>
        <v>6.2941176470588234</v>
      </c>
      <c r="N299" s="4">
        <v>0</v>
      </c>
      <c r="O299" s="4">
        <v>0</v>
      </c>
      <c r="P299" s="4">
        <v>0</v>
      </c>
      <c r="Q299" s="4">
        <v>2</v>
      </c>
      <c r="R299" s="4">
        <v>0</v>
      </c>
      <c r="S299" s="4">
        <v>0</v>
      </c>
      <c r="T299" s="4">
        <v>0</v>
      </c>
      <c r="U299" s="4">
        <v>0</v>
      </c>
      <c r="V299" s="4">
        <v>2</v>
      </c>
      <c r="W299" s="4">
        <f>N299+P299+T299</f>
        <v>0</v>
      </c>
      <c r="X299" s="4">
        <f>O299+Q299+U299</f>
        <v>2</v>
      </c>
      <c r="Y299" s="60">
        <f>(N299+V299)/G299</f>
        <v>3.9215686274509803E-2</v>
      </c>
      <c r="Z299" s="62">
        <f>IF(AA299=0,0,(N299+V299)/ABS(AA299))</f>
        <v>0</v>
      </c>
      <c r="AA299" s="3">
        <f t="shared" si="93"/>
        <v>0</v>
      </c>
      <c r="AB299" s="3">
        <f t="shared" si="94"/>
        <v>-2</v>
      </c>
      <c r="AC299" s="3">
        <f>N299+O299+P299+Q299+T299+U299</f>
        <v>2</v>
      </c>
      <c r="AD299" s="3">
        <f>AA299/G299</f>
        <v>0</v>
      </c>
      <c r="AE299" s="24">
        <f>(AA299)*(G299*G299)</f>
        <v>0</v>
      </c>
      <c r="AF299" s="25">
        <f t="shared" si="95"/>
        <v>3.8446751249519417E-4</v>
      </c>
      <c r="AG299" s="26">
        <f>(H299-$H$2)/SUM($AF$2:AF298)</f>
        <v>110.67658764486848</v>
      </c>
      <c r="AH299" s="35">
        <f>(H299-H294)/SUM(AF294:AF298)</f>
        <v>0</v>
      </c>
      <c r="AI299" s="28">
        <f>(H299-H289)/SUM(AF289:AF298)</f>
        <v>0</v>
      </c>
      <c r="AJ299" s="29">
        <f>AJ298+(AVERAGE($AE$3:AE299)/(AJ298*AJ298))</f>
        <v>43.249681503445856</v>
      </c>
      <c r="AK299" s="30">
        <f>AK298+(AVERAGE($AG$3:AG299)/(AK298*AK298))</f>
        <v>41.787134288048421</v>
      </c>
      <c r="AL299" s="36">
        <f>AL298+(AVERAGE($AH$3:AH299)/(AL298*AL298))</f>
        <v>42.910957769877889</v>
      </c>
      <c r="AM299" s="37">
        <f>AM298+(AVERAGE($AI$3:AI299)/(AM298*AM298))</f>
        <v>42.553886557858256</v>
      </c>
      <c r="AN299" s="38">
        <f t="shared" si="96"/>
        <v>51</v>
      </c>
      <c r="AO299" s="39">
        <f t="shared" si="106"/>
        <v>51.504496414060924</v>
      </c>
      <c r="AP299" s="39">
        <f t="shared" si="106"/>
        <v>51.217116548426745</v>
      </c>
      <c r="AQ299" s="36">
        <f t="shared" si="102"/>
        <v>51.311666751851718</v>
      </c>
      <c r="AR299" s="40">
        <f t="shared" si="105"/>
        <v>50.771305981448279</v>
      </c>
      <c r="AS299" s="41">
        <f t="shared" si="105"/>
        <v>50.213780907539338</v>
      </c>
      <c r="AT299" s="20">
        <f>POWER((AO299-H299),2)</f>
        <v>0.25451663180033107</v>
      </c>
      <c r="AU299" s="20">
        <f>POWER((AP299-H299),2)</f>
        <v>4.713959560074301E-2</v>
      </c>
      <c r="AV299" s="29">
        <f t="shared" si="98"/>
        <v>32.885727445508728</v>
      </c>
      <c r="AW299" s="30">
        <f t="shared" si="101"/>
        <v>42.948386431734292</v>
      </c>
      <c r="AX299" s="36">
        <f t="shared" si="99"/>
        <v>33.831066181394952</v>
      </c>
      <c r="AY299" s="37">
        <f t="shared" si="100"/>
        <v>34.270938172349332</v>
      </c>
    </row>
    <row r="300" spans="1:51" thickTop="1" thickBot="1">
      <c r="A300" s="4">
        <v>299</v>
      </c>
      <c r="B300" s="4">
        <v>1314190983</v>
      </c>
      <c r="C300" s="5">
        <f t="shared" si="88"/>
        <v>0.92834890965732086</v>
      </c>
      <c r="D300" s="2">
        <f t="shared" si="89"/>
        <v>40779.54378472222</v>
      </c>
      <c r="E300" t="s">
        <v>855</v>
      </c>
      <c r="F300" t="s">
        <v>856</v>
      </c>
      <c r="G300" s="4">
        <v>51</v>
      </c>
      <c r="H300" s="4">
        <v>54</v>
      </c>
      <c r="I300" s="5">
        <f t="shared" si="90"/>
        <v>1</v>
      </c>
      <c r="J300" s="4">
        <v>321</v>
      </c>
      <c r="K300" s="4">
        <v>334</v>
      </c>
      <c r="L300" s="5">
        <f t="shared" si="91"/>
        <v>1</v>
      </c>
      <c r="M300" s="5">
        <f t="shared" si="92"/>
        <v>6.1851851851851851</v>
      </c>
      <c r="N300" s="4">
        <v>3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13</v>
      </c>
      <c r="U300" s="4">
        <v>0</v>
      </c>
      <c r="V300" s="4">
        <v>0</v>
      </c>
      <c r="W300" s="4">
        <f>N300+P300+T300</f>
        <v>16</v>
      </c>
      <c r="X300" s="4">
        <f>O300+Q300+U300</f>
        <v>0</v>
      </c>
      <c r="Y300" s="60">
        <f>(N300+V300)/G300</f>
        <v>5.8823529411764705E-2</v>
      </c>
      <c r="Z300" s="62">
        <f>IF(AA300=0,0,(N300+V300)/ABS(AA300))</f>
        <v>1</v>
      </c>
      <c r="AA300" s="3">
        <f t="shared" si="93"/>
        <v>3</v>
      </c>
      <c r="AB300" s="3">
        <f t="shared" si="94"/>
        <v>13</v>
      </c>
      <c r="AC300" s="3">
        <f>N300+O300+P300+Q300+T300+U300</f>
        <v>16</v>
      </c>
      <c r="AD300" s="3">
        <f>AA300/G300</f>
        <v>5.8823529411764705E-2</v>
      </c>
      <c r="AE300" s="24">
        <f>(AA300)*(G300*G300)</f>
        <v>7803</v>
      </c>
      <c r="AF300" s="25">
        <f t="shared" si="95"/>
        <v>3.4293552812071328E-4</v>
      </c>
      <c r="AG300" s="26">
        <f>(H300-$H$2)/SUM($AF$2:AF299)</f>
        <v>120.29162198854793</v>
      </c>
      <c r="AH300" s="35">
        <f>(H300-H295)/SUM(AF295:AF299)</f>
        <v>0</v>
      </c>
      <c r="AI300" s="28">
        <f>(H300-H290)/SUM(AF290:AF299)</f>
        <v>788.82121684867388</v>
      </c>
      <c r="AJ300" s="29">
        <f>AJ299+(AVERAGE($AE$3:AE300)/(AJ299*AJ299))</f>
        <v>43.333840753600128</v>
      </c>
      <c r="AK300" s="30">
        <f>AK299+(AVERAGE($AG$3:AG300)/(AK299*AK299))</f>
        <v>41.83658818094171</v>
      </c>
      <c r="AL300" s="36">
        <f>AL299+(AVERAGE($AH$3:AH300)/(AL299*AL299))</f>
        <v>42.989717221671008</v>
      </c>
      <c r="AM300" s="37">
        <f>AM299+(AVERAGE($AI$3:AI300)/(AM299*AM299))</f>
        <v>42.634538130971762</v>
      </c>
      <c r="AN300" s="38">
        <f t="shared" si="96"/>
        <v>54</v>
      </c>
      <c r="AO300" s="39">
        <f t="shared" si="106"/>
        <v>51.504496414060924</v>
      </c>
      <c r="AP300" s="39">
        <f t="shared" si="106"/>
        <v>51.517826869233708</v>
      </c>
      <c r="AQ300" s="36">
        <f t="shared" si="102"/>
        <v>51.311666751851718</v>
      </c>
      <c r="AR300" s="40">
        <f t="shared" ref="AR300:AS315" si="107">AR299+(AVERAGE(AH291:AH300)/(AR299*AR299))</f>
        <v>50.910804819154471</v>
      </c>
      <c r="AS300" s="41">
        <f t="shared" si="107"/>
        <v>50.434744172993568</v>
      </c>
      <c r="AT300" s="20">
        <f>POWER((AO300-H300),2)</f>
        <v>6.227538147434788</v>
      </c>
      <c r="AU300" s="20">
        <f>POWER((AP300-H300),2)</f>
        <v>6.1611834510981334</v>
      </c>
      <c r="AV300" s="29">
        <f t="shared" si="98"/>
        <v>32.917466899451654</v>
      </c>
      <c r="AW300" s="30">
        <f t="shared" si="101"/>
        <v>42.993458220352537</v>
      </c>
      <c r="AX300" s="36">
        <f t="shared" si="99"/>
        <v>33.864141428686679</v>
      </c>
      <c r="AY300" s="37">
        <f t="shared" si="100"/>
        <v>34.304627078461984</v>
      </c>
    </row>
    <row r="301" spans="1:51" thickTop="1" thickBot="1">
      <c r="A301" s="4">
        <v>300</v>
      </c>
      <c r="B301" s="4">
        <v>1317233328</v>
      </c>
      <c r="C301" s="5">
        <f t="shared" si="88"/>
        <v>0.93146417445482865</v>
      </c>
      <c r="D301" s="2">
        <f t="shared" si="89"/>
        <v>40814.756111111114</v>
      </c>
      <c r="E301" t="s">
        <v>856</v>
      </c>
      <c r="F301" t="s">
        <v>857</v>
      </c>
      <c r="G301" s="4">
        <v>54</v>
      </c>
      <c r="H301" s="4">
        <v>54</v>
      </c>
      <c r="I301" s="5">
        <f t="shared" si="90"/>
        <v>1</v>
      </c>
      <c r="J301" s="4">
        <v>334</v>
      </c>
      <c r="K301" s="4">
        <v>333</v>
      </c>
      <c r="L301" s="5">
        <f t="shared" si="91"/>
        <v>0.99699724201659623</v>
      </c>
      <c r="M301" s="5">
        <f t="shared" si="92"/>
        <v>6.166666666666667</v>
      </c>
      <c r="N301" s="4">
        <v>0</v>
      </c>
      <c r="O301" s="4">
        <v>0</v>
      </c>
      <c r="P301" s="4">
        <v>0</v>
      </c>
      <c r="Q301" s="4">
        <v>1</v>
      </c>
      <c r="R301" s="4">
        <v>0</v>
      </c>
      <c r="S301" s="4">
        <v>0</v>
      </c>
      <c r="T301" s="4">
        <v>0</v>
      </c>
      <c r="U301" s="4">
        <v>0</v>
      </c>
      <c r="V301" s="4">
        <v>1</v>
      </c>
      <c r="W301" s="4">
        <f>N301+P301+T301</f>
        <v>0</v>
      </c>
      <c r="X301" s="4">
        <f>O301+Q301+U301</f>
        <v>1</v>
      </c>
      <c r="Y301" s="60">
        <f>(N301+V301)/G301</f>
        <v>1.8518518518518517E-2</v>
      </c>
      <c r="Z301" s="62">
        <f>IF(AA301=0,0,(N301+V301)/ABS(AA301))</f>
        <v>0</v>
      </c>
      <c r="AA301" s="3">
        <f t="shared" si="93"/>
        <v>0</v>
      </c>
      <c r="AB301" s="3">
        <f t="shared" si="94"/>
        <v>-1</v>
      </c>
      <c r="AC301" s="3">
        <f>N301+O301+P301+Q301+T301+U301</f>
        <v>1</v>
      </c>
      <c r="AD301" s="3">
        <f>AA301/G301</f>
        <v>0</v>
      </c>
      <c r="AE301" s="24">
        <f>(AA301)*(G301*G301)</f>
        <v>0</v>
      </c>
      <c r="AF301" s="25">
        <f t="shared" si="95"/>
        <v>3.4293552812071328E-4</v>
      </c>
      <c r="AG301" s="26">
        <f>(H301-$H$2)/SUM($AF$2:AF300)</f>
        <v>120.15765506586402</v>
      </c>
      <c r="AH301" s="35">
        <f>(H301-H296)/SUM(AF296:AF300)</f>
        <v>1595.0611987381703</v>
      </c>
      <c r="AI301" s="28">
        <f>(H301-H291)/SUM(AF291:AF300)</f>
        <v>797.53059936908517</v>
      </c>
      <c r="AJ301" s="29">
        <f>AJ300+(AVERAGE($AE$3:AE301)/(AJ300*AJ300))</f>
        <v>43.41739305066865</v>
      </c>
      <c r="AK301" s="30">
        <f>AK300+(AVERAGE($AG$3:AG301)/(AK300*AK300))</f>
        <v>41.885989817698494</v>
      </c>
      <c r="AL301" s="36">
        <f>AL300+(AVERAGE($AH$3:AH301)/(AL300*AL300))</f>
        <v>43.070812445578511</v>
      </c>
      <c r="AM301" s="37">
        <f>AM300+(AVERAGE($AI$3:AI301)/(AM300*AM300))</f>
        <v>42.716083553377828</v>
      </c>
      <c r="AN301" s="38">
        <f t="shared" si="96"/>
        <v>54</v>
      </c>
      <c r="AO301" s="39">
        <f t="shared" si="106"/>
        <v>52.105790676962073</v>
      </c>
      <c r="AP301" s="39">
        <f t="shared" si="106"/>
        <v>51.818318433384988</v>
      </c>
      <c r="AQ301" s="36">
        <f t="shared" si="102"/>
        <v>51.432831170300588</v>
      </c>
      <c r="AR301" s="40">
        <f t="shared" si="107"/>
        <v>51.072215471980307</v>
      </c>
      <c r="AS301" s="41">
        <f t="shared" si="107"/>
        <v>50.665965737496713</v>
      </c>
      <c r="AT301" s="20">
        <f>POWER((AO301-H301),2)</f>
        <v>3.5880289594838022</v>
      </c>
      <c r="AU301" s="20">
        <f>POWER((AP301-H301),2)</f>
        <v>4.759734458107733</v>
      </c>
      <c r="AV301" s="29">
        <f t="shared" si="98"/>
        <v>32.949145175706214</v>
      </c>
      <c r="AW301" s="30">
        <f t="shared" si="101"/>
        <v>43.038435557331901</v>
      </c>
      <c r="AX301" s="36">
        <f t="shared" si="99"/>
        <v>33.897152098068339</v>
      </c>
      <c r="AY301" s="37">
        <f t="shared" si="100"/>
        <v>34.338249848592071</v>
      </c>
    </row>
    <row r="302" spans="1:51" thickTop="1" thickBot="1">
      <c r="A302" s="4">
        <v>301</v>
      </c>
      <c r="B302" s="4">
        <v>1317334080</v>
      </c>
      <c r="C302" s="5">
        <f t="shared" si="88"/>
        <v>0.93457943925233644</v>
      </c>
      <c r="D302" s="2">
        <f t="shared" si="89"/>
        <v>40815.922222222223</v>
      </c>
      <c r="E302" t="s">
        <v>857</v>
      </c>
      <c r="F302" t="s">
        <v>858</v>
      </c>
      <c r="G302" s="4">
        <v>54</v>
      </c>
      <c r="H302" s="4">
        <v>51</v>
      </c>
      <c r="I302" s="5">
        <f t="shared" si="90"/>
        <v>0.92105263157894735</v>
      </c>
      <c r="J302" s="4">
        <v>333</v>
      </c>
      <c r="K302" s="4">
        <v>320</v>
      </c>
      <c r="L302" s="5">
        <f t="shared" si="91"/>
        <v>0.95796138823234689</v>
      </c>
      <c r="M302" s="5">
        <f t="shared" si="92"/>
        <v>6.2745098039215685</v>
      </c>
      <c r="N302" s="4">
        <v>0</v>
      </c>
      <c r="O302" s="4">
        <v>3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13</v>
      </c>
      <c r="V302" s="4">
        <v>0</v>
      </c>
      <c r="W302" s="4">
        <f>N302+P302+T302</f>
        <v>0</v>
      </c>
      <c r="X302" s="4">
        <f>O302+Q302+U302</f>
        <v>16</v>
      </c>
      <c r="Y302" s="60">
        <f>(N302+V302)/G302</f>
        <v>0</v>
      </c>
      <c r="Z302" s="62">
        <f>IF(AA302=0,0,(N302+V302)/ABS(AA302))</f>
        <v>0</v>
      </c>
      <c r="AA302" s="3">
        <f t="shared" si="93"/>
        <v>-3</v>
      </c>
      <c r="AB302" s="3">
        <f t="shared" si="94"/>
        <v>-13</v>
      </c>
      <c r="AC302" s="3">
        <f>N302+O302+P302+Q302+T302+U302</f>
        <v>16</v>
      </c>
      <c r="AD302" s="3">
        <f>AA302/G302</f>
        <v>-5.5555555555555552E-2</v>
      </c>
      <c r="AE302" s="24">
        <f>(AA302)*(G302*G302)</f>
        <v>-8748</v>
      </c>
      <c r="AF302" s="25">
        <f t="shared" si="95"/>
        <v>3.8446751249519417E-4</v>
      </c>
      <c r="AG302" s="26">
        <f>(H302-$H$2)/SUM($AF$2:AF301)</f>
        <v>110.29231164785733</v>
      </c>
      <c r="AH302" s="35">
        <f>(H302-H297)/SUM(AF297:AF301)</f>
        <v>0</v>
      </c>
      <c r="AI302" s="28">
        <f>(H302-H292)/SUM(AF292:AF301)</f>
        <v>0</v>
      </c>
      <c r="AJ302" s="29">
        <f>AJ301+(AVERAGE($AE$3:AE302)/(AJ301*AJ301))</f>
        <v>43.484877723402171</v>
      </c>
      <c r="AK302" s="30">
        <f>AK301+(AVERAGE($AG$3:AG302)/(AK301*AK301))</f>
        <v>41.935320257013572</v>
      </c>
      <c r="AL302" s="36">
        <f>AL301+(AVERAGE($AH$3:AH302)/(AL301*AL301))</f>
        <v>43.151333278711732</v>
      </c>
      <c r="AM302" s="37">
        <f>AM301+(AVERAGE($AI$3:AI302)/(AM301*AM301))</f>
        <v>42.797047149680722</v>
      </c>
      <c r="AN302" s="38">
        <f t="shared" si="96"/>
        <v>51</v>
      </c>
      <c r="AO302" s="39">
        <f t="shared" si="106"/>
        <v>52.105790676962073</v>
      </c>
      <c r="AP302" s="39">
        <f t="shared" si="106"/>
        <v>51.818318433384988</v>
      </c>
      <c r="AQ302" s="36">
        <f t="shared" si="102"/>
        <v>51.553425387826039</v>
      </c>
      <c r="AR302" s="40">
        <f t="shared" si="107"/>
        <v>51.212981160623819</v>
      </c>
      <c r="AS302" s="41">
        <f t="shared" si="107"/>
        <v>50.875943410193031</v>
      </c>
      <c r="AT302" s="20">
        <f>POWER((AO302-H302),2)</f>
        <v>1.2227730212562395</v>
      </c>
      <c r="AU302" s="20">
        <f>POWER((AP302-H302),2)</f>
        <v>0.66964505841766109</v>
      </c>
      <c r="AV302" s="29">
        <f t="shared" si="98"/>
        <v>32.980762568391413</v>
      </c>
      <c r="AW302" s="30">
        <f t="shared" si="101"/>
        <v>43.08331893625877</v>
      </c>
      <c r="AX302" s="36">
        <f t="shared" si="99"/>
        <v>33.930098504016492</v>
      </c>
      <c r="AY302" s="37">
        <f t="shared" si="100"/>
        <v>34.371806806561757</v>
      </c>
    </row>
    <row r="303" spans="1:51" thickTop="1" thickBot="1">
      <c r="A303" s="4">
        <v>302</v>
      </c>
      <c r="B303" s="4">
        <v>1319741050</v>
      </c>
      <c r="C303" s="5">
        <f t="shared" si="88"/>
        <v>0.93769470404984423</v>
      </c>
      <c r="D303" s="2">
        <f t="shared" si="89"/>
        <v>40843.780671296292</v>
      </c>
      <c r="E303" t="s">
        <v>858</v>
      </c>
      <c r="F303" t="s">
        <v>859</v>
      </c>
      <c r="G303" s="4">
        <v>51</v>
      </c>
      <c r="H303" s="4">
        <v>51</v>
      </c>
      <c r="I303" s="5">
        <f t="shared" si="90"/>
        <v>0.92105263157894735</v>
      </c>
      <c r="J303" s="4">
        <v>320</v>
      </c>
      <c r="K303" s="4">
        <v>322</v>
      </c>
      <c r="L303" s="5">
        <f t="shared" si="91"/>
        <v>0.96396690419915454</v>
      </c>
      <c r="M303" s="5">
        <f t="shared" si="92"/>
        <v>6.3137254901960782</v>
      </c>
      <c r="N303" s="4">
        <v>0</v>
      </c>
      <c r="O303" s="4">
        <v>0</v>
      </c>
      <c r="P303" s="4">
        <v>2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2</v>
      </c>
      <c r="W303" s="4">
        <f>N303+P303+T303</f>
        <v>2</v>
      </c>
      <c r="X303" s="4">
        <f>O303+Q303+U303</f>
        <v>0</v>
      </c>
      <c r="Y303" s="60">
        <f>(N303+V303)/G303</f>
        <v>3.9215686274509803E-2</v>
      </c>
      <c r="Z303" s="62">
        <f>IF(AA303=0,0,(N303+V303)/ABS(AA303))</f>
        <v>0</v>
      </c>
      <c r="AA303" s="3">
        <f t="shared" si="93"/>
        <v>0</v>
      </c>
      <c r="AB303" s="3">
        <f t="shared" si="94"/>
        <v>2</v>
      </c>
      <c r="AC303" s="3">
        <f>N303+O303+P303+Q303+T303+U303</f>
        <v>2</v>
      </c>
      <c r="AD303" s="3">
        <f>AA303/G303</f>
        <v>0</v>
      </c>
      <c r="AE303" s="24">
        <f>(AA303)*(G303*G303)</f>
        <v>0</v>
      </c>
      <c r="AF303" s="25">
        <f t="shared" si="95"/>
        <v>3.8446751249519417E-4</v>
      </c>
      <c r="AG303" s="26">
        <f>(H303-$H$2)/SUM($AF$2:AF302)</f>
        <v>110.15492962479237</v>
      </c>
      <c r="AH303" s="35">
        <f>(H303-H298)/SUM(AF298:AF302)</f>
        <v>0</v>
      </c>
      <c r="AI303" s="28">
        <f>(H303-H293)/SUM(AF293:AF302)</f>
        <v>0</v>
      </c>
      <c r="AJ303" s="29">
        <f>AJ302+(AVERAGE($AE$3:AE303)/(AJ302*AJ302))</f>
        <v>43.551929591987907</v>
      </c>
      <c r="AK303" s="30">
        <f>AK302+(AVERAGE($AG$3:AG303)/(AK302*AK302))</f>
        <v>41.984579304731142</v>
      </c>
      <c r="AL303" s="36">
        <f>AL302+(AVERAGE($AH$3:AH303)/(AL302*AL302))</f>
        <v>43.23128737315902</v>
      </c>
      <c r="AM303" s="37">
        <f>AM302+(AVERAGE($AI$3:AI303)/(AM302*AM302))</f>
        <v>42.877436736055763</v>
      </c>
      <c r="AN303" s="38">
        <f t="shared" si="96"/>
        <v>51</v>
      </c>
      <c r="AO303" s="39">
        <f t="shared" si="106"/>
        <v>52.105790676962073</v>
      </c>
      <c r="AP303" s="39">
        <f t="shared" si="106"/>
        <v>51.818318433384988</v>
      </c>
      <c r="AQ303" s="36">
        <f t="shared" si="102"/>
        <v>51.673456075162122</v>
      </c>
      <c r="AR303" s="40">
        <f t="shared" si="107"/>
        <v>51.333299063958478</v>
      </c>
      <c r="AS303" s="41">
        <f t="shared" si="107"/>
        <v>51.055494701500209</v>
      </c>
      <c r="AT303" s="20">
        <f>POWER((AO303-H303),2)</f>
        <v>1.2227730212562395</v>
      </c>
      <c r="AU303" s="20">
        <f>POWER((AP303-H303),2)</f>
        <v>0.66964505841766109</v>
      </c>
      <c r="AV303" s="29">
        <f t="shared" si="98"/>
        <v>33.012319369369521</v>
      </c>
      <c r="AW303" s="30">
        <f t="shared" si="101"/>
        <v>43.128108846603801</v>
      </c>
      <c r="AX303" s="36">
        <f t="shared" si="99"/>
        <v>33.962980958563698</v>
      </c>
      <c r="AY303" s="37">
        <f t="shared" si="100"/>
        <v>34.405298273662858</v>
      </c>
    </row>
    <row r="304" spans="1:51" thickTop="1" thickBot="1">
      <c r="A304" s="4">
        <v>303</v>
      </c>
      <c r="B304" s="4">
        <v>1319882035</v>
      </c>
      <c r="C304" s="5">
        <f t="shared" si="88"/>
        <v>0.94080996884735202</v>
      </c>
      <c r="D304" s="2">
        <f t="shared" si="89"/>
        <v>40845.412442129629</v>
      </c>
      <c r="E304" t="s">
        <v>859</v>
      </c>
      <c r="F304" t="s">
        <v>860</v>
      </c>
      <c r="G304" s="4">
        <v>51</v>
      </c>
      <c r="H304" s="4">
        <v>51</v>
      </c>
      <c r="I304" s="5">
        <f t="shared" si="90"/>
        <v>0.92105263157894735</v>
      </c>
      <c r="J304" s="4">
        <v>322</v>
      </c>
      <c r="K304" s="4">
        <v>322</v>
      </c>
      <c r="L304" s="5">
        <f t="shared" si="91"/>
        <v>0.96396690419915454</v>
      </c>
      <c r="M304" s="5">
        <f t="shared" si="92"/>
        <v>6.3137254901960782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f>N304+P304+T304</f>
        <v>0</v>
      </c>
      <c r="X304" s="4">
        <f>O304+Q304+U304</f>
        <v>0</v>
      </c>
      <c r="Y304" s="60">
        <f>(N304+V304)/G304</f>
        <v>0</v>
      </c>
      <c r="Z304" s="62">
        <f>IF(AA304=0,0,(N304+V304)/ABS(AA304))</f>
        <v>0</v>
      </c>
      <c r="AA304" s="3">
        <f t="shared" si="93"/>
        <v>0</v>
      </c>
      <c r="AB304" s="3">
        <f t="shared" si="94"/>
        <v>0</v>
      </c>
      <c r="AC304" s="3">
        <f>N304+O304+P304+Q304+T304+U304</f>
        <v>0</v>
      </c>
      <c r="AD304" s="3">
        <f>AA304/G304</f>
        <v>0</v>
      </c>
      <c r="AE304" s="24">
        <f>(AA304)*(G304*G304)</f>
        <v>0</v>
      </c>
      <c r="AF304" s="25">
        <f t="shared" si="95"/>
        <v>3.8446751249519417E-4</v>
      </c>
      <c r="AG304" s="26">
        <f>(H304-$H$2)/SUM($AF$2:AF303)</f>
        <v>110.01788942682236</v>
      </c>
      <c r="AH304" s="35">
        <f>(H304-H299)/SUM(AF299:AF303)</f>
        <v>0</v>
      </c>
      <c r="AI304" s="28">
        <f>(H304-H294)/SUM(AF294:AF303)</f>
        <v>0</v>
      </c>
      <c r="AJ304" s="29">
        <f>AJ303+(AVERAGE($AE$3:AE304)/(AJ303*AJ303))</f>
        <v>43.618553812569402</v>
      </c>
      <c r="AK304" s="30">
        <f>AK303+(AVERAGE($AG$3:AG304)/(AK303*AK303))</f>
        <v>42.033766775160259</v>
      </c>
      <c r="AL304" s="36">
        <f>AL303+(AVERAGE($AH$3:AH304)/(AL303*AL303))</f>
        <v>43.310682228639436</v>
      </c>
      <c r="AM304" s="37">
        <f>AM303+(AVERAGE($AI$3:AI304)/(AM303*AM303))</f>
        <v>42.957259971615173</v>
      </c>
      <c r="AN304" s="38">
        <f t="shared" si="96"/>
        <v>51</v>
      </c>
      <c r="AO304" s="39">
        <f t="shared" si="106"/>
        <v>52.105790676962073</v>
      </c>
      <c r="AP304" s="39">
        <f t="shared" si="106"/>
        <v>51.818318433384988</v>
      </c>
      <c r="AQ304" s="36">
        <f t="shared" si="102"/>
        <v>51.792929778941037</v>
      </c>
      <c r="AR304" s="40">
        <f t="shared" si="107"/>
        <v>51.453053612401689</v>
      </c>
      <c r="AS304" s="41">
        <f t="shared" si="107"/>
        <v>51.204936113672026</v>
      </c>
      <c r="AT304" s="20">
        <f>POWER((AO304-H304),2)</f>
        <v>1.2227730212562395</v>
      </c>
      <c r="AU304" s="20">
        <f>POWER((AP304-H304),2)</f>
        <v>0.66964505841766109</v>
      </c>
      <c r="AV304" s="29">
        <f t="shared" si="98"/>
        <v>33.043815868269839</v>
      </c>
      <c r="AW304" s="30">
        <f t="shared" si="101"/>
        <v>43.172805773768985</v>
      </c>
      <c r="AX304" s="36">
        <f t="shared" si="99"/>
        <v>33.995799771324542</v>
      </c>
      <c r="AY304" s="37">
        <f t="shared" si="100"/>
        <v>34.438724568683959</v>
      </c>
    </row>
    <row r="305" spans="1:51" thickTop="1" thickBot="1">
      <c r="A305" s="4">
        <v>304</v>
      </c>
      <c r="B305" s="4">
        <v>1319934990</v>
      </c>
      <c r="C305" s="5">
        <f t="shared" si="88"/>
        <v>0.94392523364485981</v>
      </c>
      <c r="D305" s="2">
        <f t="shared" si="89"/>
        <v>40846.025347222225</v>
      </c>
      <c r="E305" t="s">
        <v>860</v>
      </c>
      <c r="F305" t="s">
        <v>861</v>
      </c>
      <c r="G305" s="4">
        <v>51</v>
      </c>
      <c r="H305" s="4">
        <v>51</v>
      </c>
      <c r="I305" s="5">
        <f t="shared" si="90"/>
        <v>0.92105263157894735</v>
      </c>
      <c r="J305" s="4">
        <v>322</v>
      </c>
      <c r="K305" s="4">
        <v>322</v>
      </c>
      <c r="L305" s="5">
        <f t="shared" si="91"/>
        <v>0.96396690419915454</v>
      </c>
      <c r="M305" s="5">
        <f t="shared" si="92"/>
        <v>6.3137254901960782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f>N305+P305+T305</f>
        <v>0</v>
      </c>
      <c r="X305" s="4">
        <f>O305+Q305+U305</f>
        <v>0</v>
      </c>
      <c r="Y305" s="60">
        <f>(N305+V305)/G305</f>
        <v>0</v>
      </c>
      <c r="Z305" s="62">
        <f>IF(AA305=0,0,(N305+V305)/ABS(AA305))</f>
        <v>0</v>
      </c>
      <c r="AA305" s="3">
        <f t="shared" si="93"/>
        <v>0</v>
      </c>
      <c r="AB305" s="3">
        <f t="shared" si="94"/>
        <v>0</v>
      </c>
      <c r="AC305" s="3">
        <f>N305+O305+P305+Q305+T305+U305</f>
        <v>0</v>
      </c>
      <c r="AD305" s="3">
        <f>AA305/G305</f>
        <v>0</v>
      </c>
      <c r="AE305" s="24">
        <f>(AA305)*(G305*G305)</f>
        <v>0</v>
      </c>
      <c r="AF305" s="25">
        <f t="shared" si="95"/>
        <v>3.8446751249519417E-4</v>
      </c>
      <c r="AG305" s="26">
        <f>(H305-$H$2)/SUM($AF$2:AF304)</f>
        <v>109.88118977977169</v>
      </c>
      <c r="AH305" s="35">
        <f>(H305-H300)/SUM(AF300:AF304)</f>
        <v>-1631.0787096774193</v>
      </c>
      <c r="AI305" s="28">
        <f>(H305-H295)/SUM(AF295:AF304)</f>
        <v>-806.43444976076546</v>
      </c>
      <c r="AJ305" s="29">
        <f>AJ304+(AVERAGE($AE$3:AE305)/(AJ304*AJ304))</f>
        <v>43.684755450404808</v>
      </c>
      <c r="AK305" s="30">
        <f>AK304+(AVERAGE($AG$3:AG305)/(AK304*AK304))</f>
        <v>42.082882490886469</v>
      </c>
      <c r="AL305" s="36">
        <f>AL304+(AVERAGE($AH$3:AH305)/(AL304*AL304))</f>
        <v>43.386655458628141</v>
      </c>
      <c r="AM305" s="37">
        <f>AM304+(AVERAGE($AI$3:AI305)/(AM304*AM304))</f>
        <v>43.035082070301392</v>
      </c>
      <c r="AN305" s="38">
        <f t="shared" si="96"/>
        <v>51</v>
      </c>
      <c r="AO305" s="39">
        <f t="shared" si="106"/>
        <v>51.505028008012538</v>
      </c>
      <c r="AP305" s="39">
        <f t="shared" si="106"/>
        <v>51.517985857502481</v>
      </c>
      <c r="AQ305" s="36">
        <f t="shared" si="102"/>
        <v>51.790244417581853</v>
      </c>
      <c r="AR305" s="40">
        <f t="shared" si="107"/>
        <v>51.451693134824247</v>
      </c>
      <c r="AS305" s="41">
        <f t="shared" si="107"/>
        <v>51.274346313812451</v>
      </c>
      <c r="AT305" s="20">
        <f>POWER((AO305-H305),2)</f>
        <v>0.25505328887711171</v>
      </c>
      <c r="AU305" s="20">
        <f>POWER((AP305-H305),2)</f>
        <v>0.26830934857258049</v>
      </c>
      <c r="AV305" s="29">
        <f t="shared" si="98"/>
        <v>33.075252352512116</v>
      </c>
      <c r="AW305" s="30">
        <f t="shared" si="101"/>
        <v>43.217410199134008</v>
      </c>
      <c r="AX305" s="36">
        <f t="shared" si="99"/>
        <v>34.028555249521354</v>
      </c>
      <c r="AY305" s="37">
        <f t="shared" si="100"/>
        <v>34.472086007937165</v>
      </c>
    </row>
    <row r="306" spans="1:51" thickTop="1" thickBot="1">
      <c r="A306" s="4">
        <v>305</v>
      </c>
      <c r="B306" s="4">
        <v>1320959003</v>
      </c>
      <c r="C306" s="5">
        <f t="shared" si="88"/>
        <v>0.9470404984423676</v>
      </c>
      <c r="D306" s="2">
        <f t="shared" si="89"/>
        <v>40857.877349537041</v>
      </c>
      <c r="E306" t="s">
        <v>861</v>
      </c>
      <c r="F306" t="s">
        <v>862</v>
      </c>
      <c r="G306" s="4">
        <v>51</v>
      </c>
      <c r="H306" s="4">
        <v>51</v>
      </c>
      <c r="I306" s="5">
        <f t="shared" si="90"/>
        <v>0.92105263157894735</v>
      </c>
      <c r="J306" s="4">
        <v>322</v>
      </c>
      <c r="K306" s="4">
        <v>322</v>
      </c>
      <c r="L306" s="5">
        <f t="shared" si="91"/>
        <v>0.96396690419915454</v>
      </c>
      <c r="M306" s="5">
        <f t="shared" si="92"/>
        <v>6.3137254901960782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f>N306+P306+T306</f>
        <v>0</v>
      </c>
      <c r="X306" s="4">
        <f>O306+Q306+U306</f>
        <v>0</v>
      </c>
      <c r="Y306" s="60">
        <f>(N306+V306)/G306</f>
        <v>0</v>
      </c>
      <c r="Z306" s="62">
        <f>IF(AA306=0,0,(N306+V306)/ABS(AA306))</f>
        <v>0</v>
      </c>
      <c r="AA306" s="3">
        <f t="shared" si="93"/>
        <v>0</v>
      </c>
      <c r="AB306" s="3">
        <f t="shared" si="94"/>
        <v>0</v>
      </c>
      <c r="AC306" s="3">
        <f>N306+O306+P306+Q306+T306+U306</f>
        <v>0</v>
      </c>
      <c r="AD306" s="3">
        <f>AA306/G306</f>
        <v>0</v>
      </c>
      <c r="AE306" s="24">
        <f>(AA306)*(G306*G306)</f>
        <v>0</v>
      </c>
      <c r="AF306" s="25">
        <f t="shared" si="95"/>
        <v>3.8446751249519417E-4</v>
      </c>
      <c r="AG306" s="26">
        <f>(H306-$H$2)/SUM($AF$2:AF305)</f>
        <v>109.74482941578967</v>
      </c>
      <c r="AH306" s="35">
        <f>(H306-H301)/SUM(AF301:AF305)</f>
        <v>-1595.0611987381703</v>
      </c>
      <c r="AI306" s="28">
        <f>(H306-H296)/SUM(AF296:AF305)</f>
        <v>0</v>
      </c>
      <c r="AJ306" s="29">
        <f>AJ305+(AVERAGE($AE$3:AE306)/(AJ305*AJ305))</f>
        <v>43.750539482004456</v>
      </c>
      <c r="AK306" s="30">
        <f>AK305+(AVERAGE($AG$3:AG306)/(AK305*AK305))</f>
        <v>42.131926282587479</v>
      </c>
      <c r="AL306" s="36">
        <f>AL305+(AVERAGE($AH$3:AH306)/(AL305*AL305))</f>
        <v>43.459326465188241</v>
      </c>
      <c r="AM306" s="37">
        <f>AM305+(AVERAGE($AI$3:AI306)/(AM305*AM305))</f>
        <v>43.112367896971854</v>
      </c>
      <c r="AN306" s="38">
        <f t="shared" si="96"/>
        <v>51</v>
      </c>
      <c r="AO306" s="39">
        <f t="shared" si="106"/>
        <v>50.903746157210016</v>
      </c>
      <c r="AP306" s="39">
        <f t="shared" si="106"/>
        <v>51.517985857502481</v>
      </c>
      <c r="AQ306" s="36">
        <f t="shared" si="102"/>
        <v>51.549687820284895</v>
      </c>
      <c r="AR306" s="40">
        <f t="shared" si="107"/>
        <v>51.390079677742605</v>
      </c>
      <c r="AS306" s="41">
        <f t="shared" si="107"/>
        <v>51.323892501660758</v>
      </c>
      <c r="AT306" s="20">
        <f>POWER((AO306-H306),2)</f>
        <v>9.2648022518390296E-3</v>
      </c>
      <c r="AU306" s="20">
        <f>POWER((AP306-H306),2)</f>
        <v>0.26830934857258049</v>
      </c>
      <c r="AV306" s="29">
        <f t="shared" si="98"/>
        <v>33.106629107329688</v>
      </c>
      <c r="AW306" s="30">
        <f t="shared" si="101"/>
        <v>43.261922600101947</v>
      </c>
      <c r="AX306" s="36">
        <f t="shared" si="99"/>
        <v>34.061247698009531</v>
      </c>
      <c r="AY306" s="37">
        <f t="shared" si="100"/>
        <v>34.505382905284463</v>
      </c>
    </row>
    <row r="307" spans="1:51" thickTop="1" thickBot="1">
      <c r="A307" s="4">
        <v>306</v>
      </c>
      <c r="B307" s="4">
        <v>1321021724</v>
      </c>
      <c r="C307" s="5">
        <f t="shared" si="88"/>
        <v>0.95015576323987538</v>
      </c>
      <c r="D307" s="2">
        <f t="shared" si="89"/>
        <v>40858.60328703704</v>
      </c>
      <c r="E307" t="s">
        <v>862</v>
      </c>
      <c r="F307" t="s">
        <v>863</v>
      </c>
      <c r="G307" s="4">
        <v>51</v>
      </c>
      <c r="H307" s="4">
        <v>51</v>
      </c>
      <c r="I307" s="5">
        <f t="shared" si="90"/>
        <v>0.92105263157894735</v>
      </c>
      <c r="J307" s="4">
        <v>322</v>
      </c>
      <c r="K307" s="4">
        <v>322</v>
      </c>
      <c r="L307" s="5">
        <f t="shared" si="91"/>
        <v>0.96396690419915454</v>
      </c>
      <c r="M307" s="5">
        <f t="shared" si="92"/>
        <v>6.3137254901960782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f>N307+P307+T307</f>
        <v>0</v>
      </c>
      <c r="X307" s="4">
        <f>O307+Q307+U307</f>
        <v>0</v>
      </c>
      <c r="Y307" s="60">
        <f>(N307+V307)/G307</f>
        <v>0</v>
      </c>
      <c r="Z307" s="62">
        <f>IF(AA307=0,0,(N307+V307)/ABS(AA307))</f>
        <v>0</v>
      </c>
      <c r="AA307" s="3">
        <f t="shared" si="93"/>
        <v>0</v>
      </c>
      <c r="AB307" s="3">
        <f t="shared" si="94"/>
        <v>0</v>
      </c>
      <c r="AC307" s="3">
        <f>N307+O307+P307+Q307+T307+U307</f>
        <v>0</v>
      </c>
      <c r="AD307" s="3">
        <f>AA307/G307</f>
        <v>0</v>
      </c>
      <c r="AE307" s="24">
        <f>(AA307)*(G307*G307)</f>
        <v>0</v>
      </c>
      <c r="AF307" s="25">
        <f t="shared" si="95"/>
        <v>3.8446751249519417E-4</v>
      </c>
      <c r="AG307" s="26">
        <f>(H307-$H$2)/SUM($AF$2:AF306)</f>
        <v>109.60880707331134</v>
      </c>
      <c r="AH307" s="35">
        <f>(H307-H302)/SUM(AF302:AF306)</f>
        <v>0</v>
      </c>
      <c r="AI307" s="28">
        <f>(H307-H297)/SUM(AF297:AF306)</f>
        <v>0</v>
      </c>
      <c r="AJ307" s="29">
        <f>AJ306+(AVERAGE($AE$3:AE307)/(AJ306*AJ306))</f>
        <v>43.815910797205355</v>
      </c>
      <c r="AK307" s="30">
        <f>AK306+(AVERAGE($AG$3:AG307)/(AK306*AK306))</f>
        <v>42.180897988852806</v>
      </c>
      <c r="AL307" s="36">
        <f>AL306+(AVERAGE($AH$3:AH307)/(AL306*AL306))</f>
        <v>43.531517170222301</v>
      </c>
      <c r="AM307" s="37">
        <f>AM306+(AVERAGE($AI$3:AI307)/(AM306*AM306))</f>
        <v>43.189124389096285</v>
      </c>
      <c r="AN307" s="38">
        <f t="shared" si="96"/>
        <v>51</v>
      </c>
      <c r="AO307" s="39">
        <f t="shared" si="106"/>
        <v>50.903746157210016</v>
      </c>
      <c r="AP307" s="39">
        <f t="shared" si="106"/>
        <v>51.517985857502481</v>
      </c>
      <c r="AQ307" s="36">
        <f t="shared" si="102"/>
        <v>51.306880870047564</v>
      </c>
      <c r="AR307" s="40">
        <f t="shared" si="107"/>
        <v>51.328318390814033</v>
      </c>
      <c r="AS307" s="41">
        <f t="shared" si="107"/>
        <v>51.363441936862877</v>
      </c>
      <c r="AT307" s="20">
        <f>POWER((AO307-H307),2)</f>
        <v>9.2648022518390296E-3</v>
      </c>
      <c r="AU307" s="20">
        <f>POWER((AP307-H307),2)</f>
        <v>0.26830934857258049</v>
      </c>
      <c r="AV307" s="29">
        <f t="shared" si="98"/>
        <v>33.137946415792264</v>
      </c>
      <c r="AW307" s="30">
        <f t="shared" si="101"/>
        <v>43.306343450144333</v>
      </c>
      <c r="AX307" s="36">
        <f t="shared" si="99"/>
        <v>34.093877419302565</v>
      </c>
      <c r="AY307" s="37">
        <f t="shared" si="100"/>
        <v>34.538615572163778</v>
      </c>
    </row>
    <row r="308" spans="1:51" thickTop="1" thickBot="1">
      <c r="A308" s="4">
        <v>307</v>
      </c>
      <c r="B308" s="4">
        <v>1321029458</v>
      </c>
      <c r="C308" s="5">
        <f t="shared" si="88"/>
        <v>0.95327102803738317</v>
      </c>
      <c r="D308" s="2">
        <f t="shared" si="89"/>
        <v>40858.692800925928</v>
      </c>
      <c r="E308" t="s">
        <v>863</v>
      </c>
      <c r="F308" t="s">
        <v>864</v>
      </c>
      <c r="G308" s="4">
        <v>51</v>
      </c>
      <c r="H308" s="4">
        <v>51</v>
      </c>
      <c r="I308" s="5">
        <f t="shared" si="90"/>
        <v>0.92105263157894735</v>
      </c>
      <c r="J308" s="4">
        <v>322</v>
      </c>
      <c r="K308" s="4">
        <v>322</v>
      </c>
      <c r="L308" s="5">
        <f t="shared" si="91"/>
        <v>0.96396690419915454</v>
      </c>
      <c r="M308" s="5">
        <f t="shared" si="92"/>
        <v>6.3137254901960782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0</v>
      </c>
      <c r="W308" s="4">
        <f>N308+P308+T308</f>
        <v>0</v>
      </c>
      <c r="X308" s="4">
        <f>O308+Q308+U308</f>
        <v>0</v>
      </c>
      <c r="Y308" s="60">
        <f>(N308+V308)/G308</f>
        <v>0</v>
      </c>
      <c r="Z308" s="62">
        <f>IF(AA308=0,0,(N308+V308)/ABS(AA308))</f>
        <v>0</v>
      </c>
      <c r="AA308" s="3">
        <f t="shared" si="93"/>
        <v>0</v>
      </c>
      <c r="AB308" s="3">
        <f t="shared" si="94"/>
        <v>0</v>
      </c>
      <c r="AC308" s="3">
        <f>N308+O308+P308+Q308+T308+U308</f>
        <v>0</v>
      </c>
      <c r="AD308" s="3">
        <f>AA308/G308</f>
        <v>0</v>
      </c>
      <c r="AE308" s="24">
        <f>(AA308)*(G308*G308)</f>
        <v>0</v>
      </c>
      <c r="AF308" s="25">
        <f t="shared" si="95"/>
        <v>3.8446751249519417E-4</v>
      </c>
      <c r="AG308" s="26">
        <f>(H308-$H$2)/SUM($AF$2:AF307)</f>
        <v>109.4731214970185</v>
      </c>
      <c r="AH308" s="35">
        <f>(H308-H303)/SUM(AF303:AF307)</f>
        <v>0</v>
      </c>
      <c r="AI308" s="28">
        <f>(H308-H298)/SUM(AF298:AF307)</f>
        <v>0</v>
      </c>
      <c r="AJ308" s="29">
        <f>AJ307+(AVERAGE($AE$3:AE308)/(AJ307*AJ307))</f>
        <v>43.880874201184831</v>
      </c>
      <c r="AK308" s="30">
        <f>AK307+(AVERAGE($AG$3:AG308)/(AK307*AK307))</f>
        <v>42.229797456007304</v>
      </c>
      <c r="AL308" s="36">
        <f>AL307+(AVERAGE($AH$3:AH308)/(AL307*AL307))</f>
        <v>43.603233502655186</v>
      </c>
      <c r="AM308" s="37">
        <f>AM307+(AVERAGE($AI$3:AI308)/(AM307*AM307))</f>
        <v>43.265358350193985</v>
      </c>
      <c r="AN308" s="38">
        <f t="shared" si="96"/>
        <v>51</v>
      </c>
      <c r="AO308" s="39">
        <f t="shared" ref="AO308:AP323" si="108">AO307+(AH308/(AO307*AO307))</f>
        <v>50.903746157210016</v>
      </c>
      <c r="AP308" s="39">
        <f t="shared" si="108"/>
        <v>51.517985857502481</v>
      </c>
      <c r="AQ308" s="36">
        <f t="shared" si="102"/>
        <v>51.061770341217496</v>
      </c>
      <c r="AR308" s="40">
        <f t="shared" si="107"/>
        <v>51.266408384754449</v>
      </c>
      <c r="AS308" s="41">
        <f t="shared" si="107"/>
        <v>51.393004382092066</v>
      </c>
      <c r="AT308" s="20">
        <f>POWER((AO308-H308),2)</f>
        <v>9.2648022518390296E-3</v>
      </c>
      <c r="AU308" s="20">
        <f>POWER((AP308-H308),2)</f>
        <v>0.26830934857258049</v>
      </c>
      <c r="AV308" s="29">
        <f t="shared" si="98"/>
        <v>33.169204558828433</v>
      </c>
      <c r="AW308" s="30">
        <f t="shared" si="101"/>
        <v>43.350673218845522</v>
      </c>
      <c r="AX308" s="36">
        <f t="shared" si="99"/>
        <v>34.126444713596705</v>
      </c>
      <c r="AY308" s="37">
        <f t="shared" si="100"/>
        <v>34.571784317614622</v>
      </c>
    </row>
    <row r="309" spans="1:51" thickTop="1" thickBot="1">
      <c r="A309" s="4">
        <v>308</v>
      </c>
      <c r="B309" s="4">
        <v>1321719988</v>
      </c>
      <c r="C309" s="5">
        <f t="shared" si="88"/>
        <v>0.95638629283489096</v>
      </c>
      <c r="D309" s="2">
        <f t="shared" si="89"/>
        <v>40866.685046296298</v>
      </c>
      <c r="E309" t="s">
        <v>864</v>
      </c>
      <c r="F309" t="s">
        <v>865</v>
      </c>
      <c r="G309" s="4">
        <v>51</v>
      </c>
      <c r="H309" s="4">
        <v>51</v>
      </c>
      <c r="I309" s="5">
        <f t="shared" si="90"/>
        <v>0.92105263157894735</v>
      </c>
      <c r="J309" s="4">
        <v>322</v>
      </c>
      <c r="K309" s="4">
        <v>322</v>
      </c>
      <c r="L309" s="5">
        <f t="shared" si="91"/>
        <v>0.96396690419915454</v>
      </c>
      <c r="M309" s="5">
        <f t="shared" si="92"/>
        <v>6.3137254901960782</v>
      </c>
      <c r="N309" s="4">
        <v>0</v>
      </c>
      <c r="O309" s="4">
        <v>0</v>
      </c>
      <c r="P309" s="4">
        <v>0</v>
      </c>
      <c r="Q309" s="4">
        <v>0</v>
      </c>
      <c r="R309" s="4">
        <v>1</v>
      </c>
      <c r="S309" s="4">
        <v>0</v>
      </c>
      <c r="T309" s="4">
        <v>0</v>
      </c>
      <c r="U309" s="4">
        <v>0</v>
      </c>
      <c r="V309" s="4">
        <v>1</v>
      </c>
      <c r="W309" s="4">
        <f>N309+P309+T309</f>
        <v>0</v>
      </c>
      <c r="X309" s="4">
        <f>O309+Q309+U309</f>
        <v>0</v>
      </c>
      <c r="Y309" s="60">
        <f>(N309+V309)/G309</f>
        <v>1.9607843137254902E-2</v>
      </c>
      <c r="Z309" s="62">
        <f>IF(AA309=0,0,(N309+V309)/ABS(AA309))</f>
        <v>0</v>
      </c>
      <c r="AA309" s="3">
        <f t="shared" si="93"/>
        <v>0</v>
      </c>
      <c r="AB309" s="3">
        <f t="shared" si="94"/>
        <v>0</v>
      </c>
      <c r="AC309" s="3">
        <f>N309+O309+P309+Q309+T309+U309</f>
        <v>0</v>
      </c>
      <c r="AD309" s="3">
        <f>AA309/G309</f>
        <v>0</v>
      </c>
      <c r="AE309" s="24">
        <f>(AA309)*(G309*G309)</f>
        <v>0</v>
      </c>
      <c r="AF309" s="25">
        <f t="shared" si="95"/>
        <v>3.8446751249519417E-4</v>
      </c>
      <c r="AG309" s="26">
        <f>(H309-$H$2)/SUM($AF$2:AF308)</f>
        <v>109.33777143780118</v>
      </c>
      <c r="AH309" s="35">
        <f>(H309-H304)/SUM(AF304:AF308)</f>
        <v>0</v>
      </c>
      <c r="AI309" s="28">
        <f>(H309-H299)/SUM(AF299:AF308)</f>
        <v>0</v>
      </c>
      <c r="AJ309" s="29">
        <f>AJ308+(AVERAGE($AE$3:AE309)/(AJ308*AJ308))</f>
        <v>43.945434416415445</v>
      </c>
      <c r="AK309" s="30">
        <f>AK308+(AVERAGE($AG$3:AG309)/(AK308*AK308))</f>
        <v>42.278624537938455</v>
      </c>
      <c r="AL309" s="36">
        <f>AL308+(AVERAGE($AH$3:AH309)/(AL308*AL308))</f>
        <v>43.67448128261951</v>
      </c>
      <c r="AM309" s="37">
        <f>AM308+(AVERAGE($AI$3:AI309)/(AM308*AM308))</f>
        <v>43.341076453304666</v>
      </c>
      <c r="AN309" s="38">
        <f t="shared" si="96"/>
        <v>51</v>
      </c>
      <c r="AO309" s="39">
        <f t="shared" si="108"/>
        <v>50.903746157210016</v>
      </c>
      <c r="AP309" s="39">
        <f t="shared" si="108"/>
        <v>51.517985857502481</v>
      </c>
      <c r="AQ309" s="36">
        <f t="shared" si="102"/>
        <v>50.814300968610311</v>
      </c>
      <c r="AR309" s="40">
        <f t="shared" si="107"/>
        <v>51.20434876169336</v>
      </c>
      <c r="AS309" s="41">
        <f t="shared" si="107"/>
        <v>51.422532827097932</v>
      </c>
      <c r="AT309" s="20">
        <f>POWER((AO309-H309),2)</f>
        <v>9.2648022518390296E-3</v>
      </c>
      <c r="AU309" s="20">
        <f>POWER((AP309-H309),2)</f>
        <v>0.26830934857258049</v>
      </c>
      <c r="AV309" s="29">
        <f t="shared" si="98"/>
        <v>33.200403815247903</v>
      </c>
      <c r="AW309" s="30">
        <f t="shared" si="101"/>
        <v>43.394912371946475</v>
      </c>
      <c r="AX309" s="36">
        <f t="shared" si="99"/>
        <v>34.158949878795305</v>
      </c>
      <c r="AY309" s="37">
        <f t="shared" si="100"/>
        <v>34.604889448303432</v>
      </c>
    </row>
    <row r="310" spans="1:51" thickTop="1" thickBot="1">
      <c r="A310" s="4">
        <v>309</v>
      </c>
      <c r="B310" s="4">
        <v>1322068443</v>
      </c>
      <c r="C310" s="5">
        <f t="shared" si="88"/>
        <v>0.95950155763239875</v>
      </c>
      <c r="D310" s="2">
        <f t="shared" si="89"/>
        <v>40870.718090277776</v>
      </c>
      <c r="E310" t="s">
        <v>865</v>
      </c>
      <c r="F310" t="s">
        <v>866</v>
      </c>
      <c r="G310" s="4">
        <v>51</v>
      </c>
      <c r="H310" s="4">
        <v>50</v>
      </c>
      <c r="I310" s="5">
        <f t="shared" si="90"/>
        <v>0.89473684210526316</v>
      </c>
      <c r="J310" s="4">
        <v>322</v>
      </c>
      <c r="K310" s="4">
        <v>316</v>
      </c>
      <c r="L310" s="5">
        <f t="shared" si="91"/>
        <v>0.94595035629873181</v>
      </c>
      <c r="M310" s="5">
        <f t="shared" si="92"/>
        <v>6.32</v>
      </c>
      <c r="N310" s="4">
        <v>0</v>
      </c>
      <c r="O310" s="4">
        <v>1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6</v>
      </c>
      <c r="V310" s="4">
        <v>0</v>
      </c>
      <c r="W310" s="4">
        <f>N310+P310+T310</f>
        <v>0</v>
      </c>
      <c r="X310" s="4">
        <f>O310+Q310+U310</f>
        <v>7</v>
      </c>
      <c r="Y310" s="60">
        <f>(N310+V310)/G310</f>
        <v>0</v>
      </c>
      <c r="Z310" s="62">
        <f>IF(AA310=0,0,(N310+V310)/ABS(AA310))</f>
        <v>0</v>
      </c>
      <c r="AA310" s="3">
        <f t="shared" si="93"/>
        <v>-1</v>
      </c>
      <c r="AB310" s="3">
        <f t="shared" si="94"/>
        <v>-6</v>
      </c>
      <c r="AC310" s="3">
        <f>N310+O310+P310+Q310+T310+U310</f>
        <v>7</v>
      </c>
      <c r="AD310" s="3">
        <f>AA310/G310</f>
        <v>-1.9607843137254902E-2</v>
      </c>
      <c r="AE310" s="24">
        <f>(AA310)*(G310*G310)</f>
        <v>-2601</v>
      </c>
      <c r="AF310" s="25">
        <f t="shared" si="95"/>
        <v>4.0000000000000002E-4</v>
      </c>
      <c r="AG310" s="26">
        <f>(H310-$H$2)/SUM($AF$2:AF309)</f>
        <v>105.99090989822751</v>
      </c>
      <c r="AH310" s="35">
        <f>(H310-H305)/SUM(AF305:AF309)</f>
        <v>-520.19999999999993</v>
      </c>
      <c r="AI310" s="28">
        <f>(H310-H300)/SUM(AF300:AF309)</f>
        <v>-1063.3741324921136</v>
      </c>
      <c r="AJ310" s="29">
        <f>AJ309+(AVERAGE($AE$3:AE310)/(AJ309*AJ309))</f>
        <v>44.005223259417775</v>
      </c>
      <c r="AK310" s="30">
        <f>AK309+(AVERAGE($AG$3:AG310)/(AK309*AK309))</f>
        <v>42.327373261983283</v>
      </c>
      <c r="AL310" s="36">
        <f>AL309+(AVERAGE($AH$3:AH310)/(AL309*AL309))</f>
        <v>43.744380773969084</v>
      </c>
      <c r="AM310" s="37">
        <f>AM309+(AVERAGE($AI$3:AI310)/(AM309*AM309))</f>
        <v>43.414447284632494</v>
      </c>
      <c r="AN310" s="38">
        <f t="shared" si="96"/>
        <v>50</v>
      </c>
      <c r="AO310" s="39">
        <f t="shared" si="108"/>
        <v>50.702989082509539</v>
      </c>
      <c r="AP310" s="39">
        <f t="shared" si="108"/>
        <v>51.117332911534092</v>
      </c>
      <c r="AQ310" s="36">
        <f t="shared" si="102"/>
        <v>50.65046015816062</v>
      </c>
      <c r="AR310" s="40">
        <f t="shared" si="107"/>
        <v>51.12229793043344</v>
      </c>
      <c r="AS310" s="41">
        <f t="shared" si="107"/>
        <v>51.381981930554552</v>
      </c>
      <c r="AT310" s="20">
        <f>POWER((AO310-H310),2)</f>
        <v>0.49419365012760386</v>
      </c>
      <c r="AU310" s="20">
        <f>POWER((AP310-H310),2)</f>
        <v>1.2484328351972509</v>
      </c>
      <c r="AV310" s="29">
        <f t="shared" si="98"/>
        <v>33.231544461763391</v>
      </c>
      <c r="AW310" s="30">
        <f t="shared" si="101"/>
        <v>43.439061371387872</v>
      </c>
      <c r="AX310" s="36">
        <f t="shared" si="99"/>
        <v>34.191393210532837</v>
      </c>
      <c r="AY310" s="37">
        <f t="shared" si="100"/>
        <v>34.637931268548577</v>
      </c>
    </row>
    <row r="311" spans="1:51" thickTop="1" thickBot="1">
      <c r="A311" s="4">
        <v>310</v>
      </c>
      <c r="B311" s="4">
        <v>1322643316</v>
      </c>
      <c r="C311" s="5">
        <f t="shared" si="88"/>
        <v>0.96261682242990654</v>
      </c>
      <c r="D311" s="2">
        <f t="shared" si="89"/>
        <v>40877.371712962966</v>
      </c>
      <c r="E311" t="s">
        <v>866</v>
      </c>
      <c r="F311" t="s">
        <v>867</v>
      </c>
      <c r="G311" s="4">
        <v>50</v>
      </c>
      <c r="H311" s="4">
        <v>50</v>
      </c>
      <c r="I311" s="5">
        <f t="shared" si="90"/>
        <v>0.89473684210526316</v>
      </c>
      <c r="J311" s="4">
        <v>316</v>
      </c>
      <c r="K311" s="4">
        <v>317</v>
      </c>
      <c r="L311" s="5">
        <f t="shared" si="91"/>
        <v>0.94895311428213558</v>
      </c>
      <c r="M311" s="5">
        <f t="shared" si="92"/>
        <v>6.34</v>
      </c>
      <c r="N311" s="4">
        <v>0</v>
      </c>
      <c r="O311" s="4">
        <v>0</v>
      </c>
      <c r="P311" s="4">
        <v>1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1</v>
      </c>
      <c r="W311" s="4">
        <f>N311+P311+T311</f>
        <v>1</v>
      </c>
      <c r="X311" s="4">
        <f>O311+Q311+U311</f>
        <v>0</v>
      </c>
      <c r="Y311" s="60">
        <f>(N311+V311)/G311</f>
        <v>0.02</v>
      </c>
      <c r="Z311" s="62">
        <f>IF(AA311=0,0,(N311+V311)/ABS(AA311))</f>
        <v>0</v>
      </c>
      <c r="AA311" s="3">
        <f t="shared" si="93"/>
        <v>0</v>
      </c>
      <c r="AB311" s="3">
        <f t="shared" si="94"/>
        <v>1</v>
      </c>
      <c r="AC311" s="3">
        <f>N311+O311+P311+Q311+T311+U311</f>
        <v>1</v>
      </c>
      <c r="AD311" s="3">
        <f>AA311/G311</f>
        <v>0</v>
      </c>
      <c r="AE311" s="24">
        <f>(AA311)*(G311*G311)</f>
        <v>0</v>
      </c>
      <c r="AF311" s="25">
        <f t="shared" si="95"/>
        <v>4.0000000000000002E-4</v>
      </c>
      <c r="AG311" s="26">
        <f>(H311-$H$2)/SUM($AF$2:AF310)</f>
        <v>105.85491403573241</v>
      </c>
      <c r="AH311" s="35">
        <f>(H311-H306)/SUM(AF306:AF310)</f>
        <v>-516.03047377192286</v>
      </c>
      <c r="AI311" s="28">
        <f>(H311-H301)/SUM(AF301:AF310)</f>
        <v>-1047.4835753485545</v>
      </c>
      <c r="AJ311" s="29">
        <f>AJ310+(AVERAGE($AE$3:AE311)/(AJ310*AJ310))</f>
        <v>44.064656779477808</v>
      </c>
      <c r="AK311" s="30">
        <f>AK310+(AVERAGE($AG$3:AG311)/(AK310*AK310))</f>
        <v>42.376043572232575</v>
      </c>
      <c r="AL311" s="36">
        <f>AL310+(AVERAGE($AH$3:AH311)/(AL310*AL310))</f>
        <v>43.812958853539129</v>
      </c>
      <c r="AM311" s="37">
        <f>AM310+(AVERAGE($AI$3:AI311)/(AM310*AM310))</f>
        <v>43.485535146173589</v>
      </c>
      <c r="AN311" s="38">
        <f t="shared" si="96"/>
        <v>50</v>
      </c>
      <c r="AO311" s="39">
        <f t="shared" si="108"/>
        <v>50.502260959585016</v>
      </c>
      <c r="AP311" s="39">
        <f t="shared" si="108"/>
        <v>50.716456179128322</v>
      </c>
      <c r="AQ311" s="36">
        <f t="shared" si="102"/>
        <v>50.569677234833044</v>
      </c>
      <c r="AR311" s="40">
        <f t="shared" si="107"/>
        <v>50.959206759267197</v>
      </c>
      <c r="AS311" s="41">
        <f t="shared" si="107"/>
        <v>51.271482962957634</v>
      </c>
      <c r="AT311" s="20">
        <f>POWER((AO311-H311),2)</f>
        <v>0.25226607152326069</v>
      </c>
      <c r="AU311" s="20">
        <f>POWER((AP311-H311),2)</f>
        <v>0.51330945661115412</v>
      </c>
      <c r="AV311" s="29">
        <f t="shared" si="98"/>
        <v>33.262626773012272</v>
      </c>
      <c r="AW311" s="30">
        <f t="shared" si="101"/>
        <v>43.483120675352644</v>
      </c>
      <c r="AX311" s="36">
        <f t="shared" si="99"/>
        <v>34.2237750021986</v>
      </c>
      <c r="AY311" s="37">
        <f t="shared" si="100"/>
        <v>34.670910080344989</v>
      </c>
    </row>
    <row r="312" spans="1:51" thickTop="1" thickBot="1">
      <c r="A312" s="4">
        <v>311</v>
      </c>
      <c r="B312" s="4">
        <v>1322661275</v>
      </c>
      <c r="C312" s="5">
        <f t="shared" si="88"/>
        <v>0.96573208722741433</v>
      </c>
      <c r="D312" s="2">
        <f t="shared" si="89"/>
        <v>40877.579571759255</v>
      </c>
      <c r="E312" t="s">
        <v>867</v>
      </c>
      <c r="F312" t="s">
        <v>868</v>
      </c>
      <c r="G312" s="4">
        <v>50</v>
      </c>
      <c r="H312" s="4">
        <v>50</v>
      </c>
      <c r="I312" s="5">
        <f t="shared" si="90"/>
        <v>0.89473684210526316</v>
      </c>
      <c r="J312" s="4">
        <v>317</v>
      </c>
      <c r="K312" s="4">
        <v>316</v>
      </c>
      <c r="L312" s="5">
        <f t="shared" si="91"/>
        <v>0.94595035629873181</v>
      </c>
      <c r="M312" s="5">
        <f t="shared" si="92"/>
        <v>6.32</v>
      </c>
      <c r="N312" s="4">
        <v>0</v>
      </c>
      <c r="O312" s="4">
        <v>0</v>
      </c>
      <c r="P312" s="4">
        <v>0</v>
      </c>
      <c r="Q312" s="4">
        <v>1</v>
      </c>
      <c r="R312" s="4">
        <v>0</v>
      </c>
      <c r="S312" s="4">
        <v>0</v>
      </c>
      <c r="T312" s="4">
        <v>0</v>
      </c>
      <c r="U312" s="4">
        <v>0</v>
      </c>
      <c r="V312" s="4">
        <v>1</v>
      </c>
      <c r="W312" s="4">
        <f>N312+P312+T312</f>
        <v>0</v>
      </c>
      <c r="X312" s="4">
        <f>O312+Q312+U312</f>
        <v>1</v>
      </c>
      <c r="Y312" s="60">
        <f>(N312+V312)/G312</f>
        <v>0.02</v>
      </c>
      <c r="Z312" s="62">
        <f>IF(AA312=0,0,(N312+V312)/ABS(AA312))</f>
        <v>0</v>
      </c>
      <c r="AA312" s="3">
        <f t="shared" si="93"/>
        <v>0</v>
      </c>
      <c r="AB312" s="3">
        <f t="shared" si="94"/>
        <v>-1</v>
      </c>
      <c r="AC312" s="3">
        <f>N312+O312+P312+Q312+T312+U312</f>
        <v>1</v>
      </c>
      <c r="AD312" s="3">
        <f>AA312/G312</f>
        <v>0</v>
      </c>
      <c r="AE312" s="24">
        <f>(AA312)*(G312*G312)</f>
        <v>0</v>
      </c>
      <c r="AF312" s="25">
        <f t="shared" si="95"/>
        <v>4.0000000000000002E-4</v>
      </c>
      <c r="AG312" s="26">
        <f>(H312-$H$2)/SUM($AF$2:AF311)</f>
        <v>105.71926671585207</v>
      </c>
      <c r="AH312" s="35">
        <f>(H312-H307)/SUM(AF307:AF311)</f>
        <v>-511.92725555030705</v>
      </c>
      <c r="AI312" s="28">
        <f>(H312-H302)/SUM(AF302:AF311)</f>
        <v>-258.01523688596143</v>
      </c>
      <c r="AJ312" s="29">
        <f>AJ311+(AVERAGE($AE$3:AE312)/(AJ311*AJ311))</f>
        <v>44.123738877991833</v>
      </c>
      <c r="AK312" s="30">
        <f>AK311+(AVERAGE($AG$3:AG312)/(AK311*AK311))</f>
        <v>42.424635418806481</v>
      </c>
      <c r="AL312" s="36">
        <f>AL311+(AVERAGE($AH$3:AH312)/(AL311*AL311))</f>
        <v>43.880241607203388</v>
      </c>
      <c r="AM312" s="37">
        <f>AM311+(AVERAGE($AI$3:AI312)/(AM311*AM311))</f>
        <v>43.555722066534791</v>
      </c>
      <c r="AN312" s="38">
        <f t="shared" si="96"/>
        <v>50</v>
      </c>
      <c r="AO312" s="39">
        <f t="shared" si="108"/>
        <v>50.301542826402013</v>
      </c>
      <c r="AP312" s="39">
        <f t="shared" si="108"/>
        <v>50.616145411336909</v>
      </c>
      <c r="AQ312" s="36">
        <f t="shared" si="102"/>
        <v>50.448599346616653</v>
      </c>
      <c r="AR312" s="40">
        <f t="shared" si="107"/>
        <v>50.775356531591854</v>
      </c>
      <c r="AS312" s="41">
        <f t="shared" si="107"/>
        <v>51.15069211872099</v>
      </c>
      <c r="AT312" s="20">
        <f>POWER((AO312-H312),2)</f>
        <v>9.0928076154514564E-2</v>
      </c>
      <c r="AU312" s="20">
        <f>POWER((AP312-H312),2)</f>
        <v>0.37963516791152868</v>
      </c>
      <c r="AV312" s="29">
        <f t="shared" si="98"/>
        <v>33.293651021577908</v>
      </c>
      <c r="AW312" s="30">
        <f t="shared" si="101"/>
        <v>43.527090738307884</v>
      </c>
      <c r="AX312" s="36">
        <f t="shared" si="99"/>
        <v>34.25609554496009</v>
      </c>
      <c r="AY312" s="37">
        <f t="shared" si="100"/>
        <v>34.7038261833885</v>
      </c>
    </row>
    <row r="313" spans="1:51" thickTop="1" thickBot="1">
      <c r="A313" s="4">
        <v>312</v>
      </c>
      <c r="B313" s="4">
        <v>1322665000</v>
      </c>
      <c r="C313" s="5">
        <f t="shared" si="88"/>
        <v>0.96884735202492211</v>
      </c>
      <c r="D313" s="2">
        <f t="shared" si="89"/>
        <v>40877.622685185182</v>
      </c>
      <c r="E313" t="s">
        <v>868</v>
      </c>
      <c r="F313" t="s">
        <v>869</v>
      </c>
      <c r="G313" s="4">
        <v>50</v>
      </c>
      <c r="H313" s="4">
        <v>50</v>
      </c>
      <c r="I313" s="5">
        <f t="shared" si="90"/>
        <v>0.89473684210526316</v>
      </c>
      <c r="J313" s="4">
        <v>316</v>
      </c>
      <c r="K313" s="4">
        <v>317</v>
      </c>
      <c r="L313" s="5">
        <f t="shared" si="91"/>
        <v>0.94895311428213558</v>
      </c>
      <c r="M313" s="5">
        <f t="shared" si="92"/>
        <v>6.34</v>
      </c>
      <c r="N313" s="4">
        <v>0</v>
      </c>
      <c r="O313" s="4">
        <v>0</v>
      </c>
      <c r="P313" s="4">
        <v>1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1</v>
      </c>
      <c r="W313" s="4">
        <f>N313+P313+T313</f>
        <v>1</v>
      </c>
      <c r="X313" s="4">
        <f>O313+Q313+U313</f>
        <v>0</v>
      </c>
      <c r="Y313" s="60">
        <f>(N313+V313)/G313</f>
        <v>0.02</v>
      </c>
      <c r="Z313" s="62">
        <f>IF(AA313=0,0,(N313+V313)/ABS(AA313))</f>
        <v>0</v>
      </c>
      <c r="AA313" s="3">
        <f t="shared" si="93"/>
        <v>0</v>
      </c>
      <c r="AB313" s="3">
        <f t="shared" si="94"/>
        <v>1</v>
      </c>
      <c r="AC313" s="3">
        <f>N313+O313+P313+Q313+T313+U313</f>
        <v>1</v>
      </c>
      <c r="AD313" s="3">
        <f>AA313/G313</f>
        <v>0</v>
      </c>
      <c r="AE313" s="24">
        <f>(AA313)*(G313*G313)</f>
        <v>0</v>
      </c>
      <c r="AF313" s="25">
        <f t="shared" si="95"/>
        <v>4.0000000000000002E-4</v>
      </c>
      <c r="AG313" s="26">
        <f>(H313-$H$2)/SUM($AF$2:AF312)</f>
        <v>105.58396660038608</v>
      </c>
      <c r="AH313" s="35">
        <f>(H313-H308)/SUM(AF308:AF312)</f>
        <v>-507.888776068109</v>
      </c>
      <c r="AI313" s="28">
        <f>(H313-H303)/SUM(AF303:AF312)</f>
        <v>-256.98533770699123</v>
      </c>
      <c r="AJ313" s="29">
        <f>AJ312+(AVERAGE($AE$3:AE313)/(AJ312*AJ312))</f>
        <v>44.182473393294892</v>
      </c>
      <c r="AK313" s="30">
        <f>AK312+(AVERAGE($AG$3:AG313)/(AK312*AK312))</f>
        <v>42.473148757711584</v>
      </c>
      <c r="AL313" s="36">
        <f>AL312+(AVERAGE($AH$3:AH313)/(AL312*AL312))</f>
        <v>43.946254360633759</v>
      </c>
      <c r="AM313" s="37">
        <f>AM312+(AVERAGE($AI$3:AI313)/(AM312*AM312))</f>
        <v>43.625022442557423</v>
      </c>
      <c r="AN313" s="38">
        <f t="shared" si="96"/>
        <v>50</v>
      </c>
      <c r="AO313" s="39">
        <f t="shared" si="108"/>
        <v>50.100815729313936</v>
      </c>
      <c r="AP313" s="39">
        <f t="shared" si="108"/>
        <v>50.51583865026614</v>
      </c>
      <c r="AQ313" s="36">
        <f t="shared" si="102"/>
        <v>50.287027866547703</v>
      </c>
      <c r="AR313" s="40">
        <f t="shared" si="107"/>
        <v>50.570472665441855</v>
      </c>
      <c r="AS313" s="41">
        <f t="shared" si="107"/>
        <v>51.019507991065069</v>
      </c>
      <c r="AT313" s="20">
        <f>POWER((AO313-H313),2)</f>
        <v>1.0163811277100861E-2</v>
      </c>
      <c r="AU313" s="20">
        <f>POWER((AP313-H313),2)</f>
        <v>0.26608951310839318</v>
      </c>
      <c r="AV313" s="29">
        <f t="shared" si="98"/>
        <v>33.324617478010737</v>
      </c>
      <c r="AW313" s="30">
        <f t="shared" si="101"/>
        <v>43.570972011046159</v>
      </c>
      <c r="AX313" s="36">
        <f t="shared" si="99"/>
        <v>34.288355127786083</v>
      </c>
      <c r="AY313" s="37">
        <f t="shared" si="100"/>
        <v>34.73667987509986</v>
      </c>
    </row>
    <row r="314" spans="1:51" thickTop="1" thickBot="1">
      <c r="A314" s="4">
        <v>313</v>
      </c>
      <c r="B314" s="4">
        <v>1324559929</v>
      </c>
      <c r="C314" s="5">
        <f t="shared" si="88"/>
        <v>0.9719626168224299</v>
      </c>
      <c r="D314" s="2">
        <f t="shared" si="89"/>
        <v>40899.554733796293</v>
      </c>
      <c r="E314" t="s">
        <v>869</v>
      </c>
      <c r="F314" t="s">
        <v>870</v>
      </c>
      <c r="G314" s="4">
        <v>50</v>
      </c>
      <c r="H314" s="4">
        <v>50</v>
      </c>
      <c r="I314" s="5">
        <f t="shared" si="90"/>
        <v>0.89473684210526316</v>
      </c>
      <c r="J314" s="4">
        <v>317</v>
      </c>
      <c r="K314" s="4">
        <v>317</v>
      </c>
      <c r="L314" s="5">
        <f t="shared" si="91"/>
        <v>0.94895311428213558</v>
      </c>
      <c r="M314" s="5">
        <f t="shared" si="92"/>
        <v>6.34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f>N314+P314+T314</f>
        <v>0</v>
      </c>
      <c r="X314" s="4">
        <f>O314+Q314+U314</f>
        <v>0</v>
      </c>
      <c r="Y314" s="60">
        <f>(N314+V314)/G314</f>
        <v>0</v>
      </c>
      <c r="Z314" s="62">
        <f>IF(AA314=0,0,(N314+V314)/ABS(AA314))</f>
        <v>0</v>
      </c>
      <c r="AA314" s="3">
        <f t="shared" si="93"/>
        <v>0</v>
      </c>
      <c r="AB314" s="3">
        <f t="shared" si="94"/>
        <v>0</v>
      </c>
      <c r="AC314" s="3">
        <f>N314+O314+P314+Q314+T314+U314</f>
        <v>0</v>
      </c>
      <c r="AD314" s="3">
        <f>AA314/G314</f>
        <v>0</v>
      </c>
      <c r="AE314" s="24">
        <f>(AA314)*(G314*G314)</f>
        <v>0</v>
      </c>
      <c r="AF314" s="25">
        <f t="shared" si="95"/>
        <v>4.0000000000000002E-4</v>
      </c>
      <c r="AG314" s="26">
        <f>(H314-$H$2)/SUM($AF$2:AF313)</f>
        <v>105.44901235797579</v>
      </c>
      <c r="AH314" s="35">
        <f>(H314-H309)/SUM(AF309:AF313)</f>
        <v>-503.91351518908868</v>
      </c>
      <c r="AI314" s="28">
        <f>(H314-H304)/SUM(AF304:AF313)</f>
        <v>-255.96362777515347</v>
      </c>
      <c r="AJ314" s="29">
        <f>AJ313+(AVERAGE($AE$3:AE314)/(AJ313*AJ313))</f>
        <v>44.24086410201587</v>
      </c>
      <c r="AK314" s="30">
        <f>AK313+(AVERAGE($AG$3:AG314)/(AK313*AK313))</f>
        <v>42.521583550701116</v>
      </c>
      <c r="AL314" s="36">
        <f>AL313+(AVERAGE($AH$3:AH314)/(AL313*AL313))</f>
        <v>44.011021708563632</v>
      </c>
      <c r="AM314" s="37">
        <f>AM313+(AVERAGE($AI$3:AI314)/(AM313*AM313))</f>
        <v>43.693450333752686</v>
      </c>
      <c r="AN314" s="38">
        <f t="shared" si="96"/>
        <v>50</v>
      </c>
      <c r="AO314" s="39">
        <f t="shared" si="108"/>
        <v>49.900060709960336</v>
      </c>
      <c r="AP314" s="39">
        <f t="shared" si="108"/>
        <v>50.415533525617334</v>
      </c>
      <c r="AQ314" s="36">
        <f t="shared" si="102"/>
        <v>50.08456226770776</v>
      </c>
      <c r="AR314" s="40">
        <f t="shared" si="107"/>
        <v>50.344220937787497</v>
      </c>
      <c r="AS314" s="41">
        <f t="shared" si="107"/>
        <v>50.877814934897103</v>
      </c>
      <c r="AT314" s="20">
        <f>POWER((AO314-H314),2)</f>
        <v>9.987861693632142E-3</v>
      </c>
      <c r="AU314" s="20">
        <f>POWER((AP314-H314),2)</f>
        <v>0.17266811091197196</v>
      </c>
      <c r="AV314" s="29">
        <f t="shared" si="98"/>
        <v>33.355526410849052</v>
      </c>
      <c r="AW314" s="30">
        <f t="shared" si="101"/>
        <v>43.614764940726268</v>
      </c>
      <c r="AX314" s="36">
        <f t="shared" si="99"/>
        <v>34.320554037469407</v>
      </c>
      <c r="AY314" s="37">
        <f t="shared" si="100"/>
        <v>34.769471450648403</v>
      </c>
    </row>
    <row r="315" spans="1:51" thickTop="1" thickBot="1">
      <c r="A315" s="4">
        <v>314</v>
      </c>
      <c r="B315" s="4">
        <v>1325603285</v>
      </c>
      <c r="C315" s="5">
        <f t="shared" si="88"/>
        <v>0.97507788161993769</v>
      </c>
      <c r="D315" s="2">
        <f t="shared" si="89"/>
        <v>40911.630613425928</v>
      </c>
      <c r="E315" t="s">
        <v>870</v>
      </c>
      <c r="F315" t="s">
        <v>871</v>
      </c>
      <c r="G315" s="4">
        <v>50</v>
      </c>
      <c r="H315" s="4">
        <v>50</v>
      </c>
      <c r="I315" s="5">
        <f t="shared" si="90"/>
        <v>0.89473684210526316</v>
      </c>
      <c r="J315" s="4">
        <v>317</v>
      </c>
      <c r="K315" s="4">
        <v>318</v>
      </c>
      <c r="L315" s="5">
        <f t="shared" si="91"/>
        <v>0.95195587226553935</v>
      </c>
      <c r="M315" s="5">
        <f t="shared" si="92"/>
        <v>6.36</v>
      </c>
      <c r="N315" s="4">
        <v>0</v>
      </c>
      <c r="O315" s="4">
        <v>0</v>
      </c>
      <c r="P315" s="4">
        <v>1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1</v>
      </c>
      <c r="W315" s="4">
        <f>N315+P315+T315</f>
        <v>1</v>
      </c>
      <c r="X315" s="4">
        <f>O315+Q315+U315</f>
        <v>0</v>
      </c>
      <c r="Y315" s="60">
        <f>(N315+V315)/G315</f>
        <v>0.02</v>
      </c>
      <c r="Z315" s="62">
        <f>IF(AA315=0,0,(N315+V315)/ABS(AA315))</f>
        <v>0</v>
      </c>
      <c r="AA315" s="3">
        <f t="shared" si="93"/>
        <v>0</v>
      </c>
      <c r="AB315" s="3">
        <f t="shared" si="94"/>
        <v>1</v>
      </c>
      <c r="AC315" s="3">
        <f>N315+O315+P315+Q315+T315+U315</f>
        <v>1</v>
      </c>
      <c r="AD315" s="3">
        <f>AA315/G315</f>
        <v>0</v>
      </c>
      <c r="AE315" s="24">
        <f>(AA315)*(G315*G315)</f>
        <v>0</v>
      </c>
      <c r="AF315" s="25">
        <f t="shared" si="95"/>
        <v>4.0000000000000002E-4</v>
      </c>
      <c r="AG315" s="26">
        <f>(H315-$H$2)/SUM($AF$2:AF314)</f>
        <v>105.31440266406069</v>
      </c>
      <c r="AH315" s="35">
        <f>(H315-H310)/SUM(AF310:AF314)</f>
        <v>0</v>
      </c>
      <c r="AI315" s="28">
        <f>(H315-H305)/SUM(AF305:AF314)</f>
        <v>-254.95000980199956</v>
      </c>
      <c r="AJ315" s="29">
        <f>AJ314+(AVERAGE($AE$3:AE315)/(AJ314*AJ314))</f>
        <v>44.298914720396141</v>
      </c>
      <c r="AK315" s="30">
        <f>AK314+(AVERAGE($AG$3:AG315)/(AK314*AK314))</f>
        <v>42.569939765138265</v>
      </c>
      <c r="AL315" s="36">
        <f>AL314+(AVERAGE($AH$3:AH315)/(AL314*AL314))</f>
        <v>44.075392255499459</v>
      </c>
      <c r="AM315" s="37">
        <f>AM314+(AVERAGE($AI$3:AI315)/(AM314*AM314))</f>
        <v>43.761019472861229</v>
      </c>
      <c r="AN315" s="38">
        <f t="shared" si="96"/>
        <v>50</v>
      </c>
      <c r="AO315" s="39">
        <f t="shared" si="108"/>
        <v>49.900060709960336</v>
      </c>
      <c r="AP315" s="39">
        <f t="shared" si="108"/>
        <v>50.315227667421603</v>
      </c>
      <c r="AQ315" s="36">
        <f t="shared" si="102"/>
        <v>49.921932026514177</v>
      </c>
      <c r="AR315" s="40">
        <f t="shared" si="107"/>
        <v>50.180285065183988</v>
      </c>
      <c r="AS315" s="41">
        <f t="shared" si="107"/>
        <v>50.756636304669399</v>
      </c>
      <c r="AT315" s="20">
        <f>POWER((AO315-H315),2)</f>
        <v>9.987861693632142E-3</v>
      </c>
      <c r="AU315" s="20">
        <f>POWER((AP315-H315),2)</f>
        <v>9.9368482308064485E-2</v>
      </c>
      <c r="AV315" s="29">
        <f t="shared" si="98"/>
        <v>33.386378086639539</v>
      </c>
      <c r="AW315" s="30">
        <f t="shared" si="101"/>
        <v>43.658469970913387</v>
      </c>
      <c r="AX315" s="36">
        <f t="shared" si="99"/>
        <v>34.352692558649416</v>
      </c>
      <c r="AY315" s="37">
        <f t="shared" si="100"/>
        <v>34.802201202975439</v>
      </c>
    </row>
    <row r="316" spans="1:51" thickTop="1" thickBot="1">
      <c r="A316" s="4">
        <v>315</v>
      </c>
      <c r="B316" s="4">
        <v>1325603675</v>
      </c>
      <c r="C316" s="5">
        <f t="shared" si="88"/>
        <v>0.97819314641744548</v>
      </c>
      <c r="D316" s="2">
        <f t="shared" si="89"/>
        <v>40911.635127314818</v>
      </c>
      <c r="E316" t="s">
        <v>871</v>
      </c>
      <c r="F316" t="s">
        <v>872</v>
      </c>
      <c r="G316" s="4">
        <v>50</v>
      </c>
      <c r="H316" s="4">
        <v>50</v>
      </c>
      <c r="I316" s="5">
        <f t="shared" si="90"/>
        <v>0.89473684210526316</v>
      </c>
      <c r="J316" s="4">
        <v>318</v>
      </c>
      <c r="K316" s="4">
        <v>318</v>
      </c>
      <c r="L316" s="5">
        <f t="shared" si="91"/>
        <v>0.95195587226553935</v>
      </c>
      <c r="M316" s="5">
        <f t="shared" si="92"/>
        <v>6.36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f>N316+P316+T316</f>
        <v>0</v>
      </c>
      <c r="X316" s="4">
        <f>O316+Q316+U316</f>
        <v>0</v>
      </c>
      <c r="Y316" s="60">
        <f>(N316+V316)/G316</f>
        <v>0</v>
      </c>
      <c r="Z316" s="62">
        <f>IF(AA316=0,0,(N316+V316)/ABS(AA316))</f>
        <v>0</v>
      </c>
      <c r="AA316" s="3">
        <f t="shared" si="93"/>
        <v>0</v>
      </c>
      <c r="AB316" s="3">
        <f t="shared" si="94"/>
        <v>0</v>
      </c>
      <c r="AC316" s="3">
        <f>N316+O316+P316+Q316+T316+U316</f>
        <v>0</v>
      </c>
      <c r="AD316" s="3">
        <f>AA316/G316</f>
        <v>0</v>
      </c>
      <c r="AE316" s="24">
        <f>(AA316)*(G316*G316)</f>
        <v>0</v>
      </c>
      <c r="AF316" s="25">
        <f t="shared" si="95"/>
        <v>4.0000000000000002E-4</v>
      </c>
      <c r="AG316" s="26">
        <f>(H316-$H$2)/SUM($AF$2:AF315)</f>
        <v>105.18013620083505</v>
      </c>
      <c r="AH316" s="35">
        <f>(H316-H311)/SUM(AF311:AF315)</f>
        <v>0</v>
      </c>
      <c r="AI316" s="28">
        <f>(H316-H306)/SUM(AF306:AF315)</f>
        <v>-253.9443880340545</v>
      </c>
      <c r="AJ316" s="29">
        <f>AJ315+(AVERAGE($AE$3:AE316)/(AJ315*AJ315))</f>
        <v>44.356628905572904</v>
      </c>
      <c r="AK316" s="30">
        <f>AK315+(AVERAGE($AG$3:AG316)/(AK315*AK315))</f>
        <v>42.618217373862478</v>
      </c>
      <c r="AL316" s="36">
        <f>AL315+(AVERAGE($AH$3:AH316)/(AL315*AL315))</f>
        <v>44.139370514550464</v>
      </c>
      <c r="AM316" s="37">
        <f>AM315+(AVERAGE($AI$3:AI316)/(AM315*AM315))</f>
        <v>43.827743275996127</v>
      </c>
      <c r="AN316" s="38">
        <f t="shared" si="96"/>
        <v>50</v>
      </c>
      <c r="AO316" s="39">
        <f t="shared" si="108"/>
        <v>49.900060709960336</v>
      </c>
      <c r="AP316" s="39">
        <f t="shared" si="108"/>
        <v>50.214918705629586</v>
      </c>
      <c r="AQ316" s="36">
        <f t="shared" si="102"/>
        <v>49.799652115073485</v>
      </c>
      <c r="AR316" s="40">
        <f t="shared" ref="AR316:AS323" si="109">AR315+(AVERAGE(AH307:AH316)/(AR315*AR315))</f>
        <v>50.07862112570028</v>
      </c>
      <c r="AS316" s="41">
        <f t="shared" si="109"/>
        <v>50.625021183294336</v>
      </c>
      <c r="AT316" s="20">
        <f>POWER((AO316-H316),2)</f>
        <v>9.987861693632142E-3</v>
      </c>
      <c r="AU316" s="20">
        <f>POWER((AP316-H316),2)</f>
        <v>4.6190050029496561E-2</v>
      </c>
      <c r="AV316" s="29">
        <f t="shared" si="98"/>
        <v>33.417172769957517</v>
      </c>
      <c r="AW316" s="30">
        <f t="shared" si="101"/>
        <v>43.702087541618688</v>
      </c>
      <c r="AX316" s="36">
        <f t="shared" si="99"/>
        <v>34.384770973834158</v>
      </c>
      <c r="AY316" s="37">
        <f t="shared" si="100"/>
        <v>34.834869422817299</v>
      </c>
    </row>
    <row r="317" spans="1:51" thickTop="1" thickBot="1">
      <c r="A317" s="4">
        <v>316</v>
      </c>
      <c r="B317" s="4">
        <v>1325615606</v>
      </c>
      <c r="C317" s="5">
        <f t="shared" si="88"/>
        <v>0.98130841121495327</v>
      </c>
      <c r="D317" s="2">
        <f t="shared" si="89"/>
        <v>40911.773217592592</v>
      </c>
      <c r="E317" t="s">
        <v>872</v>
      </c>
      <c r="F317" t="s">
        <v>873</v>
      </c>
      <c r="G317" s="4">
        <v>50</v>
      </c>
      <c r="H317" s="4">
        <v>50</v>
      </c>
      <c r="I317" s="5">
        <f t="shared" si="90"/>
        <v>0.89473684210526316</v>
      </c>
      <c r="J317" s="4">
        <v>318</v>
      </c>
      <c r="K317" s="4">
        <v>318</v>
      </c>
      <c r="L317" s="5">
        <f t="shared" si="91"/>
        <v>0.95195587226553935</v>
      </c>
      <c r="M317" s="5">
        <f t="shared" si="92"/>
        <v>6.36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f>N317+P317+T317</f>
        <v>0</v>
      </c>
      <c r="X317" s="4">
        <f>O317+Q317+U317</f>
        <v>0</v>
      </c>
      <c r="Y317" s="60">
        <f>(N317+V317)/G317</f>
        <v>0</v>
      </c>
      <c r="Z317" s="62">
        <f>IF(AA317=0,0,(N317+V317)/ABS(AA317))</f>
        <v>0</v>
      </c>
      <c r="AA317" s="3">
        <f t="shared" si="93"/>
        <v>0</v>
      </c>
      <c r="AB317" s="3">
        <f t="shared" si="94"/>
        <v>0</v>
      </c>
      <c r="AC317" s="3">
        <f>N317+O317+P317+Q317+T317+U317</f>
        <v>0</v>
      </c>
      <c r="AD317" s="3">
        <f>AA317/G317</f>
        <v>0</v>
      </c>
      <c r="AE317" s="24">
        <f>(AA317)*(G317*G317)</f>
        <v>0</v>
      </c>
      <c r="AF317" s="25">
        <f t="shared" si="95"/>
        <v>4.0000000000000002E-4</v>
      </c>
      <c r="AG317" s="26">
        <f>(H317-$H$2)/SUM($AF$2:AF316)</f>
        <v>105.04621165720491</v>
      </c>
      <c r="AH317" s="35">
        <f>(H317-H312)/SUM(AF312:AF316)</f>
        <v>0</v>
      </c>
      <c r="AI317" s="28">
        <f>(H317-H307)/SUM(AF307:AF316)</f>
        <v>-252.94666822266305</v>
      </c>
      <c r="AJ317" s="29">
        <f>AJ316+(AVERAGE($AE$3:AE317)/(AJ316*AJ316))</f>
        <v>44.414010256828405</v>
      </c>
      <c r="AK317" s="30">
        <f>AK316+(AVERAGE($AG$3:AG317)/(AK316*AK316))</f>
        <v>42.666416355058701</v>
      </c>
      <c r="AL317" s="36">
        <f>AL316+(AVERAGE($AH$3:AH317)/(AL316*AL316))</f>
        <v>44.202960922916311</v>
      </c>
      <c r="AM317" s="37">
        <f>AM316+(AVERAGE($AI$3:AI317)/(AM316*AM316))</f>
        <v>43.893634852389091</v>
      </c>
      <c r="AN317" s="38">
        <f t="shared" si="96"/>
        <v>50</v>
      </c>
      <c r="AO317" s="39">
        <f t="shared" si="108"/>
        <v>49.900060709960336</v>
      </c>
      <c r="AP317" s="39">
        <f t="shared" si="108"/>
        <v>50.114604269701076</v>
      </c>
      <c r="AQ317" s="36">
        <f t="shared" si="102"/>
        <v>49.71805533215219</v>
      </c>
      <c r="AR317" s="40">
        <f t="shared" si="109"/>
        <v>49.976543994024119</v>
      </c>
      <c r="AS317" s="41">
        <f t="shared" si="109"/>
        <v>50.482851248633395</v>
      </c>
      <c r="AT317" s="20">
        <f>POWER((AO317-H317),2)</f>
        <v>9.987861693632142E-3</v>
      </c>
      <c r="AU317" s="20">
        <f>POWER((AP317-H317),2)</f>
        <v>1.3134138633716879E-2</v>
      </c>
      <c r="AV317" s="29">
        <f t="shared" si="98"/>
        <v>33.447910723426958</v>
      </c>
      <c r="AW317" s="30">
        <f t="shared" si="101"/>
        <v>43.745618089338379</v>
      </c>
      <c r="AX317" s="36">
        <f t="shared" si="99"/>
        <v>34.41678956342227</v>
      </c>
      <c r="AY317" s="37">
        <f t="shared" si="100"/>
        <v>34.867476398728115</v>
      </c>
    </row>
    <row r="318" spans="1:51" thickTop="1" thickBot="1">
      <c r="A318" s="4">
        <v>317</v>
      </c>
      <c r="B318" s="4">
        <v>1326236583</v>
      </c>
      <c r="C318" s="5">
        <f t="shared" si="88"/>
        <v>0.98442367601246106</v>
      </c>
      <c r="D318" s="2">
        <f t="shared" si="89"/>
        <v>40918.960451388892</v>
      </c>
      <c r="E318" t="s">
        <v>873</v>
      </c>
      <c r="F318" t="s">
        <v>874</v>
      </c>
      <c r="G318" s="4">
        <v>50</v>
      </c>
      <c r="H318" s="4">
        <v>51</v>
      </c>
      <c r="I318" s="5">
        <f t="shared" si="90"/>
        <v>0.92105263157894735</v>
      </c>
      <c r="J318" s="4">
        <v>318</v>
      </c>
      <c r="K318" s="4">
        <v>322</v>
      </c>
      <c r="L318" s="5">
        <f t="shared" si="91"/>
        <v>0.96396690419915454</v>
      </c>
      <c r="M318" s="5">
        <f t="shared" si="92"/>
        <v>6.3137254901960782</v>
      </c>
      <c r="N318" s="4">
        <v>1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4</v>
      </c>
      <c r="U318" s="4">
        <v>0</v>
      </c>
      <c r="V318" s="4">
        <v>0</v>
      </c>
      <c r="W318" s="4">
        <f>N318+P318+T318</f>
        <v>5</v>
      </c>
      <c r="X318" s="4">
        <f>O318+Q318+U318</f>
        <v>0</v>
      </c>
      <c r="Y318" s="60">
        <f>(N318+V318)/G318</f>
        <v>0.02</v>
      </c>
      <c r="Z318" s="62">
        <f>IF(AA318=0,0,(N318+V318)/ABS(AA318))</f>
        <v>1</v>
      </c>
      <c r="AA318" s="3">
        <f t="shared" si="93"/>
        <v>1</v>
      </c>
      <c r="AB318" s="3">
        <f t="shared" si="94"/>
        <v>4</v>
      </c>
      <c r="AC318" s="3">
        <f>N318+O318+P318+Q318+T318+U318</f>
        <v>5</v>
      </c>
      <c r="AD318" s="3">
        <f>AA318/G318</f>
        <v>0.02</v>
      </c>
      <c r="AE318" s="24">
        <f>(AA318)*(G318*G318)</f>
        <v>2500</v>
      </c>
      <c r="AF318" s="25">
        <f t="shared" si="95"/>
        <v>3.8446751249519417E-4</v>
      </c>
      <c r="AG318" s="26">
        <f>(H318-$H$2)/SUM($AF$2:AF317)</f>
        <v>108.09179826598013</v>
      </c>
      <c r="AH318" s="35">
        <f>(H318-H313)/SUM(AF313:AF317)</f>
        <v>500</v>
      </c>
      <c r="AI318" s="28">
        <f>(H318-H308)/SUM(AF308:AF317)</f>
        <v>0</v>
      </c>
      <c r="AJ318" s="29">
        <f>AJ317+(AVERAGE($AE$3:AE318)/(AJ317*AJ317))</f>
        <v>44.475072950046915</v>
      </c>
      <c r="AK318" s="30">
        <f>AK317+(AVERAGE($AG$3:AG318)/(AK317*AK317))</f>
        <v>42.714542218683413</v>
      </c>
      <c r="AL318" s="36">
        <f>AL317+(AVERAGE($AH$3:AH318)/(AL317*AL317))</f>
        <v>44.266977648114739</v>
      </c>
      <c r="AM318" s="37">
        <f>AM317+(AVERAGE($AI$3:AI318)/(AM317*AM317))</f>
        <v>43.959120856969783</v>
      </c>
      <c r="AN318" s="38">
        <f t="shared" si="96"/>
        <v>51</v>
      </c>
      <c r="AO318" s="39">
        <f t="shared" si="108"/>
        <v>50.100862627771811</v>
      </c>
      <c r="AP318" s="39">
        <f t="shared" si="108"/>
        <v>50.114604269701076</v>
      </c>
      <c r="AQ318" s="36">
        <f t="shared" si="102"/>
        <v>49.717738689982518</v>
      </c>
      <c r="AR318" s="40">
        <f t="shared" si="109"/>
        <v>49.894068229270452</v>
      </c>
      <c r="AS318" s="41">
        <f t="shared" si="109"/>
        <v>50.339879427756728</v>
      </c>
      <c r="AT318" s="20">
        <f>POWER((AO318-H318),2)</f>
        <v>0.8084480141374133</v>
      </c>
      <c r="AU318" s="20">
        <f>POWER((AP318-H318),2)</f>
        <v>0.78392559923156568</v>
      </c>
      <c r="AV318" s="29">
        <f t="shared" si="98"/>
        <v>33.478592207740213</v>
      </c>
      <c r="AW318" s="30">
        <f t="shared" si="101"/>
        <v>43.789062047092209</v>
      </c>
      <c r="AX318" s="36">
        <f t="shared" si="99"/>
        <v>34.448748605724575</v>
      </c>
      <c r="AY318" s="37">
        <f t="shared" si="100"/>
        <v>34.900022417102278</v>
      </c>
    </row>
    <row r="319" spans="1:51" thickTop="1" thickBot="1">
      <c r="A319" s="4">
        <v>318</v>
      </c>
      <c r="B319" s="4">
        <v>1326272756</v>
      </c>
      <c r="C319" s="5">
        <f t="shared" si="88"/>
        <v>0.98753894080996885</v>
      </c>
      <c r="D319" s="2">
        <f t="shared" si="89"/>
        <v>40919.379120370373</v>
      </c>
      <c r="E319" t="s">
        <v>874</v>
      </c>
      <c r="F319" t="s">
        <v>875</v>
      </c>
      <c r="G319" s="4">
        <v>51</v>
      </c>
      <c r="H319" s="4">
        <v>50</v>
      </c>
      <c r="I319" s="5">
        <f t="shared" si="90"/>
        <v>0.89473684210526316</v>
      </c>
      <c r="J319" s="4">
        <v>322</v>
      </c>
      <c r="K319" s="4">
        <v>318</v>
      </c>
      <c r="L319" s="5">
        <f t="shared" si="91"/>
        <v>0.95195587226553935</v>
      </c>
      <c r="M319" s="5">
        <f t="shared" si="92"/>
        <v>6.36</v>
      </c>
      <c r="N319" s="4">
        <v>0</v>
      </c>
      <c r="O319" s="4">
        <v>1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4</v>
      </c>
      <c r="V319" s="4">
        <v>0</v>
      </c>
      <c r="W319" s="4">
        <f>N319+P319+T319</f>
        <v>0</v>
      </c>
      <c r="X319" s="4">
        <f>O319+Q319+U319</f>
        <v>5</v>
      </c>
      <c r="Y319" s="60">
        <f>(N319+V319)/G319</f>
        <v>0</v>
      </c>
      <c r="Z319" s="62">
        <f>IF(AA319=0,0,(N319+V319)/ABS(AA319))</f>
        <v>0</v>
      </c>
      <c r="AA319" s="3">
        <f t="shared" si="93"/>
        <v>-1</v>
      </c>
      <c r="AB319" s="3">
        <f t="shared" si="94"/>
        <v>-4</v>
      </c>
      <c r="AC319" s="3">
        <f>N319+O319+P319+Q319+T319+U319</f>
        <v>5</v>
      </c>
      <c r="AD319" s="3">
        <f>AA319/G319</f>
        <v>-1.9607843137254902E-2</v>
      </c>
      <c r="AE319" s="24">
        <f>(AA319)*(G319*G319)</f>
        <v>-2601</v>
      </c>
      <c r="AF319" s="25">
        <f t="shared" si="95"/>
        <v>4.0000000000000002E-4</v>
      </c>
      <c r="AG319" s="26">
        <f>(H319-$H$2)/SUM($AF$2:AF318)</f>
        <v>104.78455085184208</v>
      </c>
      <c r="AH319" s="35">
        <f>(H319-H314)/SUM(AF314:AF318)</f>
        <v>0</v>
      </c>
      <c r="AI319" s="28">
        <f>(H319-H309)/SUM(AF309:AF318)</f>
        <v>-251.95675759454429</v>
      </c>
      <c r="AJ319" s="29">
        <f>AJ318+(AVERAGE($AE$3:AE319)/(AJ318*AJ318))</f>
        <v>44.53162790034304</v>
      </c>
      <c r="AK319" s="30">
        <f>AK318+(AVERAGE($AG$3:AG319)/(AK318*AK318))</f>
        <v>42.7625893933402</v>
      </c>
      <c r="AL319" s="36">
        <f>AL318+(AVERAGE($AH$3:AH319)/(AL318*AL318))</f>
        <v>44.330607989677404</v>
      </c>
      <c r="AM319" s="37">
        <f>AM318+(AVERAGE($AI$3:AI319)/(AM318*AM318))</f>
        <v>44.023794622632629</v>
      </c>
      <c r="AN319" s="38">
        <f t="shared" si="96"/>
        <v>50</v>
      </c>
      <c r="AO319" s="39">
        <f t="shared" si="108"/>
        <v>50.100862627771811</v>
      </c>
      <c r="AP319" s="39">
        <f t="shared" si="108"/>
        <v>50.014281988194234</v>
      </c>
      <c r="AQ319" s="36">
        <f t="shared" si="102"/>
        <v>49.758194161297368</v>
      </c>
      <c r="AR319" s="40">
        <f t="shared" si="109"/>
        <v>49.811319571400077</v>
      </c>
      <c r="AS319" s="41">
        <f t="shared" si="109"/>
        <v>50.18615169745204</v>
      </c>
      <c r="AT319" s="20">
        <f>POWER((AO319-H319),2)</f>
        <v>1.0173269681034852E-2</v>
      </c>
      <c r="AU319" s="20">
        <f>POWER((AP319-H319),2)</f>
        <v>2.0397518678025162E-4</v>
      </c>
      <c r="AV319" s="29">
        <f t="shared" si="98"/>
        <v>33.509217481677489</v>
      </c>
      <c r="AW319" s="30">
        <f t="shared" si="101"/>
        <v>43.832419844461427</v>
      </c>
      <c r="AX319" s="36">
        <f t="shared" si="99"/>
        <v>34.4806483769854</v>
      </c>
      <c r="AY319" s="37">
        <f t="shared" si="100"/>
        <v>34.9325077621966</v>
      </c>
    </row>
    <row r="320" spans="1:51" thickTop="1" thickBot="1">
      <c r="A320" s="4">
        <v>319</v>
      </c>
      <c r="B320" s="4">
        <v>1328544472</v>
      </c>
      <c r="C320" s="5">
        <f t="shared" si="88"/>
        <v>0.99065420560747663</v>
      </c>
      <c r="D320" s="2">
        <f t="shared" si="89"/>
        <v>40945.672129629631</v>
      </c>
      <c r="E320" t="s">
        <v>875</v>
      </c>
      <c r="F320" t="s">
        <v>876</v>
      </c>
      <c r="G320" s="4">
        <v>50</v>
      </c>
      <c r="H320" s="4">
        <v>50</v>
      </c>
      <c r="I320" s="5">
        <f t="shared" si="90"/>
        <v>0.89473684210526316</v>
      </c>
      <c r="J320" s="4">
        <v>318</v>
      </c>
      <c r="K320" s="4">
        <v>318</v>
      </c>
      <c r="L320" s="5">
        <f t="shared" si="91"/>
        <v>0.95195587226553935</v>
      </c>
      <c r="M320" s="5">
        <f t="shared" si="92"/>
        <v>6.36</v>
      </c>
      <c r="N320" s="4">
        <v>0</v>
      </c>
      <c r="O320" s="4">
        <v>0</v>
      </c>
      <c r="P320" s="4">
        <v>0</v>
      </c>
      <c r="Q320" s="4">
        <v>0</v>
      </c>
      <c r="R320" s="4">
        <v>1</v>
      </c>
      <c r="S320" s="4">
        <v>0</v>
      </c>
      <c r="T320" s="4">
        <v>0</v>
      </c>
      <c r="U320" s="4">
        <v>0</v>
      </c>
      <c r="V320" s="4">
        <v>1</v>
      </c>
      <c r="W320" s="4">
        <f>N320+P320+T320</f>
        <v>0</v>
      </c>
      <c r="X320" s="4">
        <f>O320+Q320+U320</f>
        <v>0</v>
      </c>
      <c r="Y320" s="60">
        <f>(N320+V320)/G320</f>
        <v>0.02</v>
      </c>
      <c r="Z320" s="62">
        <f>IF(AA320=0,0,(N320+V320)/ABS(AA320))</f>
        <v>0</v>
      </c>
      <c r="AA320" s="3">
        <f t="shared" si="93"/>
        <v>0</v>
      </c>
      <c r="AB320" s="3">
        <f t="shared" si="94"/>
        <v>0</v>
      </c>
      <c r="AC320" s="3">
        <f>N320+O320+P320+Q320+T320+U320</f>
        <v>0</v>
      </c>
      <c r="AD320" s="3">
        <f>AA320/G320</f>
        <v>0</v>
      </c>
      <c r="AE320" s="24">
        <f>(AA320)*(G320*G320)</f>
        <v>0</v>
      </c>
      <c r="AF320" s="25">
        <f t="shared" si="95"/>
        <v>4.0000000000000002E-4</v>
      </c>
      <c r="AG320" s="26">
        <f>(H320-$H$2)/SUM($AF$2:AF319)</f>
        <v>104.65163116496289</v>
      </c>
      <c r="AH320" s="35">
        <f>(H320-H315)/SUM(AF315:AF319)</f>
        <v>0</v>
      </c>
      <c r="AI320" s="28">
        <f>(H320-H310)/SUM(AF310:AF319)</f>
        <v>0</v>
      </c>
      <c r="AJ320" s="29">
        <f>AJ319+(AVERAGE($AE$3:AE320)/(AJ319*AJ319))</f>
        <v>44.587861898517708</v>
      </c>
      <c r="AK320" s="30">
        <f>AK319+(AVERAGE($AG$3:AG320)/(AK319*AK319))</f>
        <v>42.810557872768698</v>
      </c>
      <c r="AL320" s="36">
        <f>AL319+(AVERAGE($AH$3:AH320)/(AL319*AL319))</f>
        <v>44.393856276146899</v>
      </c>
      <c r="AM320" s="37">
        <f>AM319+(AVERAGE($AI$3:AI320)/(AM319*AM319))</f>
        <v>44.088075728573401</v>
      </c>
      <c r="AN320" s="38">
        <f t="shared" si="96"/>
        <v>50</v>
      </c>
      <c r="AO320" s="39">
        <f t="shared" si="108"/>
        <v>50.100862627771811</v>
      </c>
      <c r="AP320" s="39">
        <f t="shared" si="108"/>
        <v>50.014281988194234</v>
      </c>
      <c r="AQ320" s="36">
        <f t="shared" si="102"/>
        <v>49.798583875409541</v>
      </c>
      <c r="AR320" s="40">
        <f t="shared" si="109"/>
        <v>49.74926168998212</v>
      </c>
      <c r="AS320" s="41">
        <f t="shared" si="109"/>
        <v>50.073700749471648</v>
      </c>
      <c r="AT320" s="20">
        <f>POWER((AO320-H320),2)</f>
        <v>1.0173269681034852E-2</v>
      </c>
      <c r="AU320" s="20">
        <f>POWER((AP320-H320),2)</f>
        <v>2.0397518678025162E-4</v>
      </c>
      <c r="AV320" s="29">
        <f t="shared" si="98"/>
        <v>33.539786802126109</v>
      </c>
      <c r="AW320" s="30">
        <f t="shared" si="101"/>
        <v>43.875691907626241</v>
      </c>
      <c r="AX320" s="36">
        <f t="shared" si="99"/>
        <v>34.512489151403642</v>
      </c>
      <c r="AY320" s="37">
        <f t="shared" si="100"/>
        <v>34.964932716152205</v>
      </c>
    </row>
    <row r="321" spans="1:51" thickTop="1" thickBot="1">
      <c r="A321" s="4">
        <v>320</v>
      </c>
      <c r="B321" s="4">
        <v>1329345729</v>
      </c>
      <c r="C321" s="5">
        <f t="shared" si="88"/>
        <v>0.99376947040498442</v>
      </c>
      <c r="D321" s="2">
        <f t="shared" si="89"/>
        <v>40954.945937500001</v>
      </c>
      <c r="E321" t="s">
        <v>876</v>
      </c>
      <c r="F321" t="s">
        <v>877</v>
      </c>
      <c r="G321" s="4">
        <v>50</v>
      </c>
      <c r="H321" s="4">
        <v>50</v>
      </c>
      <c r="I321" s="5">
        <f t="shared" si="90"/>
        <v>0.89473684210526316</v>
      </c>
      <c r="J321" s="4">
        <v>318</v>
      </c>
      <c r="K321" s="4">
        <v>318</v>
      </c>
      <c r="L321" s="5">
        <f t="shared" si="91"/>
        <v>0.95195587226553935</v>
      </c>
      <c r="M321" s="5">
        <f t="shared" si="92"/>
        <v>6.36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f>N321+P321+T321</f>
        <v>0</v>
      </c>
      <c r="X321" s="4">
        <f>O321+Q321+U321</f>
        <v>0</v>
      </c>
      <c r="Y321" s="60">
        <f>(N321+V321)/G321</f>
        <v>0</v>
      </c>
      <c r="Z321" s="62">
        <f>IF(AA321=0,0,(N321+V321)/ABS(AA321))</f>
        <v>0</v>
      </c>
      <c r="AA321" s="3">
        <f t="shared" si="93"/>
        <v>0</v>
      </c>
      <c r="AB321" s="3">
        <f t="shared" si="94"/>
        <v>0</v>
      </c>
      <c r="AC321" s="3">
        <f>N321+O321+P321+Q321+T321+U321</f>
        <v>0</v>
      </c>
      <c r="AD321" s="3">
        <f>AA321/G321</f>
        <v>0</v>
      </c>
      <c r="AE321" s="24">
        <f>(AA321)*(G321*G321)</f>
        <v>0</v>
      </c>
      <c r="AF321" s="25">
        <f t="shared" si="95"/>
        <v>4.0000000000000002E-4</v>
      </c>
      <c r="AG321" s="26">
        <f>(H321-$H$2)/SUM($AF$2:AF320)</f>
        <v>104.51904826933628</v>
      </c>
      <c r="AH321" s="35">
        <f>(H321-H316)/SUM(AF316:AF320)</f>
        <v>0</v>
      </c>
      <c r="AI321" s="28">
        <f>(H321-H311)/SUM(AF311:AF320)</f>
        <v>0</v>
      </c>
      <c r="AJ321" s="29">
        <f>AJ320+(AVERAGE($AE$3:AE321)/(AJ320*AJ320))</f>
        <v>44.643778304285853</v>
      </c>
      <c r="AK321" s="30">
        <f>AK320+(AVERAGE($AG$3:AG321)/(AK320*AK320))</f>
        <v>42.858447655556596</v>
      </c>
      <c r="AL321" s="36">
        <f>AL320+(AVERAGE($AH$3:AH321)/(AL320*AL320))</f>
        <v>44.456726764367886</v>
      </c>
      <c r="AM321" s="37">
        <f>AM320+(AVERAGE($AI$3:AI321)/(AM320*AM320))</f>
        <v>44.151968604448811</v>
      </c>
      <c r="AN321" s="38">
        <f t="shared" si="96"/>
        <v>50</v>
      </c>
      <c r="AO321" s="39">
        <f t="shared" si="108"/>
        <v>50.100862627771811</v>
      </c>
      <c r="AP321" s="39">
        <f t="shared" si="108"/>
        <v>50.014281988194234</v>
      </c>
      <c r="AQ321" s="36">
        <f t="shared" si="102"/>
        <v>49.838908099006723</v>
      </c>
      <c r="AR321" s="40">
        <f t="shared" si="109"/>
        <v>49.70789869682131</v>
      </c>
      <c r="AS321" s="41">
        <f t="shared" si="109"/>
        <v>50.002520265287352</v>
      </c>
      <c r="AT321" s="20">
        <f>POWER((AO321-H321),2)</f>
        <v>1.0173269681034852E-2</v>
      </c>
      <c r="AU321" s="20">
        <f>POWER((AP321-H321),2)</f>
        <v>2.0397518678025162E-4</v>
      </c>
      <c r="AV321" s="29">
        <f t="shared" si="98"/>
        <v>33.570300424099486</v>
      </c>
      <c r="AW321" s="30">
        <f t="shared" si="101"/>
        <v>43.918878659402722</v>
      </c>
      <c r="AX321" s="36">
        <f t="shared" si="99"/>
        <v>34.544271201153506</v>
      </c>
      <c r="AY321" s="37">
        <f t="shared" si="100"/>
        <v>34.997297559016125</v>
      </c>
    </row>
    <row r="322" spans="1:51" thickTop="1" thickBot="1">
      <c r="A322" s="4">
        <v>321</v>
      </c>
      <c r="B322" s="4">
        <v>1329427973</v>
      </c>
      <c r="C322" s="5">
        <f t="shared" si="88"/>
        <v>0.99688473520249221</v>
      </c>
      <c r="D322" s="2">
        <f t="shared" si="89"/>
        <v>40955.897835648146</v>
      </c>
      <c r="E322" t="s">
        <v>877</v>
      </c>
      <c r="F322" t="s">
        <v>878</v>
      </c>
      <c r="G322" s="4">
        <v>50</v>
      </c>
      <c r="H322" s="4">
        <v>50</v>
      </c>
      <c r="I322" s="5">
        <f t="shared" si="90"/>
        <v>0.89473684210526316</v>
      </c>
      <c r="J322" s="4">
        <v>318</v>
      </c>
      <c r="K322" s="4">
        <v>318</v>
      </c>
      <c r="L322" s="5">
        <f t="shared" si="91"/>
        <v>0.95195587226553935</v>
      </c>
      <c r="M322" s="5">
        <f t="shared" si="92"/>
        <v>6.36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f>N322+P322+T322</f>
        <v>0</v>
      </c>
      <c r="X322" s="4">
        <f>O322+Q322+U322</f>
        <v>0</v>
      </c>
      <c r="Y322" s="60">
        <f>(N322+V322)/G322</f>
        <v>0</v>
      </c>
      <c r="Z322" s="62">
        <f>IF(AA322=0,0,(N322+V322)/ABS(AA322))</f>
        <v>0</v>
      </c>
      <c r="AA322" s="3">
        <f t="shared" si="93"/>
        <v>0</v>
      </c>
      <c r="AB322" s="3">
        <f t="shared" si="94"/>
        <v>0</v>
      </c>
      <c r="AC322" s="3">
        <f>N322+O322+P322+Q322+T322+U322</f>
        <v>0</v>
      </c>
      <c r="AD322" s="3">
        <f>AA322/G322</f>
        <v>0</v>
      </c>
      <c r="AE322" s="24">
        <f>(AA322)*(G322*G322)</f>
        <v>0</v>
      </c>
      <c r="AF322" s="25">
        <f t="shared" si="95"/>
        <v>4.0000000000000002E-4</v>
      </c>
      <c r="AG322" s="26">
        <f>(H322-$H$2)/SUM($AF$2:AF321)</f>
        <v>104.38680088654182</v>
      </c>
      <c r="AH322" s="35">
        <f>(H322-H317)/SUM(AF317:AF321)</f>
        <v>0</v>
      </c>
      <c r="AI322" s="28">
        <f>(H322-H312)/SUM(AF312:AF321)</f>
        <v>0</v>
      </c>
      <c r="AJ322" s="29">
        <f>AJ321+(AVERAGE($AE$3:AE322)/(AJ321*AJ321))</f>
        <v>44.699380425672054</v>
      </c>
      <c r="AK322" s="30">
        <f>AK321+(AVERAGE($AG$3:AG322)/(AK321*AK321))</f>
        <v>42.906258745022633</v>
      </c>
      <c r="AL322" s="36">
        <f>AL321+(AVERAGE($AH$3:AH322)/(AL321*AL321))</f>
        <v>44.519223641071157</v>
      </c>
      <c r="AM322" s="37">
        <f>AM321+(AVERAGE($AI$3:AI322)/(AM321*AM321))</f>
        <v>44.215477605957297</v>
      </c>
      <c r="AN322" s="38">
        <f t="shared" si="96"/>
        <v>50</v>
      </c>
      <c r="AO322" s="39">
        <f t="shared" si="108"/>
        <v>50.100862627771811</v>
      </c>
      <c r="AP322" s="39">
        <f t="shared" si="108"/>
        <v>50.014281988194234</v>
      </c>
      <c r="AQ322" s="36">
        <f t="shared" si="102"/>
        <v>49.879167097049724</v>
      </c>
      <c r="AR322" s="40">
        <f t="shared" si="109"/>
        <v>49.687185295645179</v>
      </c>
      <c r="AS322" s="41">
        <f t="shared" si="109"/>
        <v>49.941456549747585</v>
      </c>
      <c r="AT322" s="20">
        <f>POWER((AO322-H322),2)</f>
        <v>1.0173269681034852E-2</v>
      </c>
      <c r="AU322" s="20">
        <f>POWER((AP322-H322),2)</f>
        <v>2.0397518678025162E-4</v>
      </c>
      <c r="AV322" s="29">
        <f t="shared" si="98"/>
        <v>33.600758600755867</v>
      </c>
      <c r="AW322" s="30">
        <f t="shared" si="101"/>
        <v>43.961980519279244</v>
      </c>
      <c r="AX322" s="36">
        <f t="shared" si="99"/>
        <v>34.575994796405041</v>
      </c>
      <c r="AY322" s="37">
        <f t="shared" si="100"/>
        <v>35.029602568762613</v>
      </c>
    </row>
    <row r="323" spans="1:51" thickTop="1" thickBot="1">
      <c r="A323" s="4">
        <v>322</v>
      </c>
      <c r="B323" s="4">
        <v>1330992558</v>
      </c>
      <c r="C323" s="5">
        <f t="shared" ref="C323" si="110">(A323-1)/(LARGE(A:A,1)-1)</f>
        <v>1</v>
      </c>
      <c r="D323" s="2">
        <f t="shared" ref="D323" si="111">(B323/86400)+25569</f>
        <v>40974.00645833333</v>
      </c>
      <c r="E323" t="s">
        <v>878</v>
      </c>
      <c r="F323" t="s">
        <v>879</v>
      </c>
      <c r="G323" s="4">
        <v>50</v>
      </c>
      <c r="H323" s="4">
        <v>50</v>
      </c>
      <c r="I323" s="5">
        <f t="shared" ref="I323" si="112">(H323-SMALL(H:H,1))/(LARGE(H:H,1)-SMALL(H:H,1))</f>
        <v>0.89473684210526316</v>
      </c>
      <c r="J323" s="4">
        <v>318</v>
      </c>
      <c r="K323" s="4">
        <v>318</v>
      </c>
      <c r="L323" s="5">
        <f t="shared" ref="L323" si="113">(K323-SMALL(K:K,1))/(LARGE(K:K,1)-SMALL(K:K,1))</f>
        <v>0.95195587226553935</v>
      </c>
      <c r="M323" s="5">
        <f t="shared" ref="M323" si="114">K323/H323</f>
        <v>6.36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f>N323+P323+T323</f>
        <v>0</v>
      </c>
      <c r="X323" s="4">
        <f>O323+Q323+U323</f>
        <v>0</v>
      </c>
      <c r="Y323" s="60">
        <f>(N323+V323)/G323</f>
        <v>0</v>
      </c>
      <c r="Z323" s="62">
        <f>IF(AA323=0,0,(N323+V323)/ABS(AA323))</f>
        <v>0</v>
      </c>
      <c r="AA323" s="3">
        <f t="shared" ref="AA323" si="115">H323-G323</f>
        <v>0</v>
      </c>
      <c r="AB323" s="3">
        <f t="shared" ref="AB323" si="116">K323-J323</f>
        <v>0</v>
      </c>
      <c r="AC323" s="3">
        <f>N323+O323+P323+Q323+T323+U323</f>
        <v>0</v>
      </c>
      <c r="AD323" s="3">
        <f>AA323/G323</f>
        <v>0</v>
      </c>
      <c r="AE323" s="24">
        <f>(AA323)*(G323*G323)</f>
        <v>0</v>
      </c>
      <c r="AF323" s="25">
        <f t="shared" ref="AF323" si="117">1/(H323*H323)</f>
        <v>4.0000000000000002E-4</v>
      </c>
      <c r="AG323" s="26">
        <f>(H323-$H$2)/SUM($AF$2:AF322)</f>
        <v>104.25488774462126</v>
      </c>
      <c r="AH323" s="35">
        <f>(H323-H318)/SUM(AF318:AF322)</f>
        <v>-503.91351518908868</v>
      </c>
      <c r="AI323" s="28">
        <f>(H323-H313)/SUM(AF313:AF322)</f>
        <v>0</v>
      </c>
      <c r="AJ323" s="29">
        <f>AJ322+(AVERAGE($AE$3:AE323)/(AJ322*AJ322))</f>
        <v>44.754671520066537</v>
      </c>
      <c r="AK323" s="30">
        <f>AK322+(AVERAGE($AG$3:AG323)/(AK322*AK322))</f>
        <v>42.953991149102208</v>
      </c>
      <c r="AL323" s="36">
        <f>AL322+(AVERAGE($AH$3:AH323)/(AL322*AL322))</f>
        <v>44.580558968556844</v>
      </c>
      <c r="AM323" s="37">
        <f>AM322+(AVERAGE($AI$3:AI323)/(AM322*AM322))</f>
        <v>44.278607016487179</v>
      </c>
      <c r="AN323" s="38">
        <f t="shared" si="96"/>
        <v>50</v>
      </c>
      <c r="AO323" s="39">
        <f t="shared" si="108"/>
        <v>49.90010798426389</v>
      </c>
      <c r="AP323" s="39">
        <f t="shared" si="108"/>
        <v>50.014281988194234</v>
      </c>
      <c r="AQ323" s="36">
        <f t="shared" si="102"/>
        <v>49.838658461372859</v>
      </c>
      <c r="AR323" s="40">
        <f t="shared" si="109"/>
        <v>49.666615639920416</v>
      </c>
      <c r="AS323" s="41">
        <f t="shared" si="109"/>
        <v>49.890546944526541</v>
      </c>
      <c r="AT323" s="20">
        <f>POWER((AO323-H323),2)</f>
        <v>9.978414807823216E-3</v>
      </c>
      <c r="AU323" s="20">
        <f>POWER((AP323-H323),2)</f>
        <v>2.0397518678025162E-4</v>
      </c>
      <c r="AV323" s="29">
        <f t="shared" si="98"/>
        <v>33.631161583416869</v>
      </c>
      <c r="AW323" s="30">
        <f t="shared" si="101"/>
        <v>44.004997903452377</v>
      </c>
      <c r="AX323" s="36">
        <f t="shared" si="99"/>
        <v>34.607660205344366</v>
      </c>
      <c r="AY323" s="37">
        <f t="shared" si="100"/>
        <v>35.061848021314191</v>
      </c>
    </row>
    <row r="324" spans="1:51" thickTop="1" thickBot="1">
      <c r="AT324" s="43">
        <f>SUM(AT2:AT323)</f>
        <v>188.6879050936088</v>
      </c>
      <c r="AU324" s="43">
        <f>SUM(AU2:AU323)</f>
        <v>411.05433790741506</v>
      </c>
    </row>
    <row r="325" spans="1:51" thickTop="1" thickBot="1">
      <c r="K325" s="4">
        <f>PEARSON(H2:H323,K2:K323)</f>
        <v>0.97282780464197316</v>
      </c>
    </row>
  </sheetData>
  <pageMargins left="0.7" right="0.7" top="0.75" bottom="0.75" header="0.3" footer="0.3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atlas</vt:lpstr>
      <vt:lpstr>a figs</vt:lpstr>
      <vt:lpstr>bio</vt:lpstr>
      <vt:lpstr>b figs</vt:lpstr>
      <vt:lpstr>copper</vt:lpstr>
      <vt:lpstr>c figs</vt:lpstr>
      <vt:lpstr>ensembl</vt:lpstr>
      <vt:lpstr>e figs</vt:lpstr>
      <vt:lpstr>mwiki</vt:lpstr>
      <vt:lpstr>m figs</vt:lpstr>
      <vt:lpstr>ocart</vt:lpstr>
      <vt:lpstr>o figs</vt:lpstr>
      <vt:lpstr>phpbb</vt:lpstr>
      <vt:lpstr>p figs</vt:lpstr>
      <vt:lpstr>typo</vt:lpstr>
      <vt:lpstr>t figs</vt:lpstr>
      <vt:lpstr>datasets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giskou</dc:creator>
  <cp:lastModifiedBy>p.v.</cp:lastModifiedBy>
  <cp:lastPrinted>2013-10-15T16:49:23Z</cp:lastPrinted>
  <dcterms:created xsi:type="dcterms:W3CDTF">2013-08-21T12:32:25Z</dcterms:created>
  <dcterms:modified xsi:type="dcterms:W3CDTF">2013-11-19T13:15:08Z</dcterms:modified>
</cp:coreProperties>
</file>